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defaultThemeVersion="166925"/>
  <mc:AlternateContent xmlns:mc="http://schemas.openxmlformats.org/markup-compatibility/2006">
    <mc:Choice Requires="x15">
      <x15ac:absPath xmlns:x15ac="http://schemas.microsoft.com/office/spreadsheetml/2010/11/ac" url="/Users/BryanMak/Downloads/"/>
    </mc:Choice>
  </mc:AlternateContent>
  <xr:revisionPtr revIDLastSave="0" documentId="13_ncr:1_{9A20AEE8-344E-F249-B36C-E117E21B7E1D}" xr6:coauthVersionLast="47" xr6:coauthVersionMax="47" xr10:uidLastSave="{00000000-0000-0000-0000-000000000000}"/>
  <bookViews>
    <workbookView xWindow="19600" yWindow="-21100" windowWidth="38400" windowHeight="21100" activeTab="31" xr2:uid="{E5005BF5-0BA6-EC41-86D6-3754F50B9DD8}"/>
  </bookViews>
  <sheets>
    <sheet name="Input_Claims Data" sheetId="14" state="hidden" r:id="rId1"/>
    <sheet name="Input_Loss Ratio" sheetId="15" state="hidden" r:id="rId2"/>
    <sheet name="Input_Top Hos Diag" sheetId="16" state="hidden" r:id="rId3"/>
    <sheet name="Benchmarking_Uni Plan" sheetId="40" state="hidden" r:id="rId4"/>
    <sheet name="Benchmarking_General Staffs" sheetId="67" state="hidden" r:id="rId5"/>
    <sheet name="Benchmarking_Surpervisory" sheetId="68" state="hidden" r:id="rId6"/>
    <sheet name="Benchmarking_Executive" sheetId="69" state="hidden" r:id="rId7"/>
    <sheet name="GL_Benchmarking_Executive" sheetId="59" state="hidden" r:id="rId8"/>
    <sheet name="GL_Benchmarking_Supervisory" sheetId="60" state="hidden" r:id="rId9"/>
    <sheet name="GL_Benchmarking_General" sheetId="61" state="hidden" r:id="rId10"/>
    <sheet name="Cal_LR" sheetId="22" state="hidden" r:id="rId11"/>
    <sheet name="Cal_Top10HosDiag" sheetId="17" state="hidden" r:id="rId12"/>
    <sheet name="Control" sheetId="20" state="hidden" r:id="rId13"/>
    <sheet name="Cal_Claims Experience" sheetId="18" state="hidden" r:id="rId14"/>
    <sheet name="Parameter" sheetId="71" state="hidden" r:id="rId15"/>
    <sheet name="P5_Policy Summary" sheetId="1" state="hidden" r:id="rId16"/>
    <sheet name="P6_Class Description" sheetId="34" state="hidden" r:id="rId17"/>
    <sheet name="P15_LR Summary and Chart" sheetId="2" state="hidden" r:id="rId18"/>
    <sheet name="P17.2_LRbySubgroupbyBen " sheetId="38" state="hidden" r:id="rId19"/>
    <sheet name="P18_TopHosDiag" sheetId="4" state="hidden" r:id="rId20"/>
    <sheet name="Bupa Diagnosis" sheetId="58" state="hidden" r:id="rId21"/>
    <sheet name="ClaimInfo" sheetId="75" r:id="rId22"/>
    <sheet name="P16_LR by Benefits" sheetId="76" r:id="rId23"/>
    <sheet name="P20_Usage Overview" sheetId="5" r:id="rId24"/>
    <sheet name="P21_Usage by Class" sheetId="6" r:id="rId25"/>
    <sheet name="P22_Usage by Class by Ben" sheetId="7" r:id="rId26"/>
    <sheet name="工作表1" sheetId="56" state="hidden" r:id="rId27"/>
    <sheet name="工作表2" sheetId="57" state="hidden" r:id="rId28"/>
    <sheet name="P24_Usage_Clinical" sheetId="9" state="hidden" r:id="rId29"/>
    <sheet name="P23_Usage_Hos" sheetId="8" state="hidden" r:id="rId30"/>
    <sheet name="P25_UsageByplanBynetworkByben" sheetId="10" r:id="rId31"/>
    <sheet name="P26_Usage_Clinical by Network" sheetId="21" r:id="rId32"/>
  </sheets>
  <externalReferences>
    <externalReference r:id="rId33"/>
    <externalReference r:id="rId34"/>
    <externalReference r:id="rId35"/>
    <externalReference r:id="rId36"/>
  </externalReferences>
  <definedNames>
    <definedName name="_xlnm._FilterDatabase" localSheetId="20" hidden="1">'Bupa Diagnosis'!$A$1:$C$162</definedName>
    <definedName name="_xlnm._FilterDatabase" localSheetId="12" hidden="1">Control!$AJ$1:$AJ$17</definedName>
    <definedName name="Child">[1]Working!#REF!</definedName>
    <definedName name="ClassofProtection">'[2]Master Input'!$B$20</definedName>
    <definedName name="ClientIndustry">'[2]Master Input'!$B$8</definedName>
    <definedName name="ClientName">'[2]Master Input'!$B$9</definedName>
    <definedName name="CompanyName" localSheetId="22">'[3]Input_General Info'!$B$3</definedName>
    <definedName name="CompanyName">#REF!</definedName>
    <definedName name="CompanyName2" localSheetId="22">'[3]Input_General Info'!$B$4</definedName>
    <definedName name="CompanyName2">#REF!</definedName>
    <definedName name="CompanyName3" localSheetId="22">'[3]Input_General Info'!$B$5</definedName>
    <definedName name="CompanyName3">#REF!</definedName>
    <definedName name="CompanyName4" localSheetId="22">'[3]Input_General Info'!$B$6</definedName>
    <definedName name="CompanyName4">#REF!</definedName>
    <definedName name="CompanyName5" localSheetId="22">'[3]Input_General Info'!$B$7</definedName>
    <definedName name="CompanyName5">#REF!</definedName>
    <definedName name="ContractNo" localSheetId="22">'[3]Input_General Info'!$B$8</definedName>
    <definedName name="ContractNo">#REF!</definedName>
    <definedName name="Dep_Ratio" localSheetId="22">[3]Parameter!$F$6</definedName>
    <definedName name="Dep_Ratio">Parameter!$F$6</definedName>
    <definedName name="Employee">[1]Working!#REF!</definedName>
    <definedName name="ExtInsurer">'[2]Master Input'!$B$27</definedName>
    <definedName name="IBNR" localSheetId="22">'[3]Input_General Info'!$B$14</definedName>
    <definedName name="IBNR">#REF!</definedName>
    <definedName name="Intercept" localSheetId="22">[3]Parameter!$F$5</definedName>
    <definedName name="Intercept">Parameter!$F$5</definedName>
    <definedName name="LastYr" localSheetId="22">'[3]Input_General Info'!$B$10</definedName>
    <definedName name="LastYr">#REF!</definedName>
    <definedName name="LatestYr" localSheetId="22">'[3]Input_General Info'!$B$9</definedName>
    <definedName name="LatestYr">#REF!</definedName>
    <definedName name="LevyRate">'[2]Master Input'!$B$47</definedName>
    <definedName name="MedLevycap">'[2]Master Input'!$B$49</definedName>
    <definedName name="Plan_No" localSheetId="22">[3]Control!$G$9:$G$1007</definedName>
    <definedName name="Plan_No">Control!$G$9:$G$1007</definedName>
    <definedName name="PolicyNum">[1]Working!#REF!</definedName>
    <definedName name="Prem_EE" localSheetId="22">[3]Parameter!$F$2</definedName>
    <definedName name="Prem_EE">Parameter!$F$2</definedName>
    <definedName name="PrEndDate">'[2]Master Input'!$B$29</definedName>
    <definedName name="PrStartDate">'[2]Master Input'!$B$28</definedName>
    <definedName name="RptDate">'[2]Master Input'!$B$45</definedName>
    <definedName name="RptYr">'[2]Master Input'!$B$25</definedName>
    <definedName name="Selected_limit" localSheetId="22">[3]Parameter!$E$11:$E$18</definedName>
    <definedName name="Selected_limit">Parameter!$E$11:$E$18</definedName>
    <definedName name="Selected_Weighting" localSheetId="22">[3]Parameter!$G$11:$G$18</definedName>
    <definedName name="Selected_Weighting">Parameter!$G$11:$G$18</definedName>
    <definedName name="Slope" localSheetId="22">[3]Parameter!$F$4</definedName>
    <definedName name="Slope">Parameter!$F$4</definedName>
    <definedName name="Spouse">[1]Working!#REF!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3" i="7" l="1"/>
  <c r="B96" i="7"/>
  <c r="B89" i="7"/>
  <c r="B82" i="7"/>
  <c r="A20" i="6"/>
  <c r="A19" i="6"/>
  <c r="A18" i="6"/>
  <c r="A17" i="6"/>
  <c r="A16" i="6"/>
  <c r="A15" i="6"/>
  <c r="A14" i="6"/>
  <c r="A13" i="6"/>
  <c r="A12" i="6"/>
  <c r="A11" i="6"/>
  <c r="A10" i="6"/>
  <c r="A9" i="6"/>
  <c r="A8" i="6"/>
  <c r="A38" i="5"/>
  <c r="G29" i="5"/>
  <c r="H29" i="5" s="1"/>
  <c r="F29" i="5"/>
  <c r="D29" i="5"/>
  <c r="C29" i="5"/>
  <c r="B29" i="5"/>
  <c r="A37" i="5"/>
  <c r="A35" i="5"/>
  <c r="A36" i="5"/>
  <c r="A34" i="5"/>
  <c r="F40" i="5"/>
  <c r="B40" i="5"/>
  <c r="A39" i="5"/>
  <c r="A9" i="76"/>
  <c r="A5" i="76"/>
  <c r="B5" i="76" s="1"/>
  <c r="A7" i="76"/>
  <c r="A11" i="5"/>
  <c r="E11" i="10" s="1"/>
  <c r="A16" i="76"/>
  <c r="F22" i="5"/>
  <c r="G22" i="5"/>
  <c r="H22" i="5" s="1"/>
  <c r="G4" i="75"/>
  <c r="A11" i="76" l="1"/>
  <c r="D5" i="6"/>
  <c r="D5" i="21"/>
  <c r="C22" i="5"/>
  <c r="B22" i="5"/>
  <c r="A14" i="76"/>
  <c r="A12" i="76"/>
  <c r="A18" i="76" s="1"/>
  <c r="I18" i="76" s="1"/>
  <c r="D18" i="76"/>
  <c r="L18" i="76"/>
  <c r="K18" i="76"/>
  <c r="C18" i="76"/>
  <c r="D11" i="76"/>
  <c r="C11" i="76"/>
  <c r="M10" i="76"/>
  <c r="K10" i="76"/>
  <c r="L10" i="76" s="1"/>
  <c r="E10" i="76"/>
  <c r="M8" i="76"/>
  <c r="K8" i="76"/>
  <c r="L8" i="76" s="1"/>
  <c r="M7" i="76"/>
  <c r="K7" i="76"/>
  <c r="L7" i="76" s="1"/>
  <c r="M6" i="76"/>
  <c r="K6" i="76"/>
  <c r="I5" i="76"/>
  <c r="C2" i="76"/>
  <c r="A19" i="76" s="1"/>
  <c r="A2" i="76"/>
  <c r="D22" i="5" l="1"/>
  <c r="B7" i="76"/>
  <c r="I11" i="76"/>
  <c r="M18" i="76"/>
  <c r="K11" i="76"/>
  <c r="E18" i="76"/>
  <c r="E11" i="76"/>
  <c r="L6" i="76"/>
  <c r="L11" i="76" s="1"/>
  <c r="M11" i="76" l="1"/>
  <c r="D11" i="7" l="1"/>
  <c r="D43" i="7" s="1"/>
  <c r="D75" i="7" s="1"/>
  <c r="D6" i="21"/>
  <c r="C6" i="21"/>
  <c r="E12" i="10"/>
  <c r="D12" i="10"/>
  <c r="D76" i="7"/>
  <c r="C76" i="7"/>
  <c r="D44" i="7"/>
  <c r="C44" i="7"/>
  <c r="D12" i="7"/>
  <c r="C12" i="7"/>
  <c r="D6" i="6"/>
  <c r="C6" i="6"/>
  <c r="C25" i="5"/>
  <c r="B25" i="5"/>
  <c r="C14" i="5"/>
  <c r="B14" i="5"/>
  <c r="C9" i="5"/>
  <c r="C32" i="5" s="1"/>
  <c r="B9" i="5"/>
  <c r="B32" i="5" s="1"/>
  <c r="I9" i="75"/>
  <c r="I10" i="75"/>
  <c r="I11" i="75"/>
  <c r="I12" i="75"/>
  <c r="I13" i="75"/>
  <c r="I14" i="75"/>
  <c r="H17" i="75"/>
  <c r="G3" i="75" l="1"/>
  <c r="B6" i="76" s="1"/>
  <c r="G5" i="75"/>
  <c r="G6" i="75"/>
  <c r="B9" i="76" s="1"/>
  <c r="G7" i="75"/>
  <c r="B10" i="76" s="1"/>
  <c r="G8" i="75"/>
  <c r="G9" i="75"/>
  <c r="G10" i="75"/>
  <c r="G11" i="75"/>
  <c r="G12" i="75"/>
  <c r="G13" i="75"/>
  <c r="G14" i="75"/>
  <c r="G2" i="75"/>
  <c r="A67" i="7"/>
  <c r="B71" i="7" s="1"/>
  <c r="A85" i="7"/>
  <c r="A92" i="7"/>
  <c r="A99" i="7"/>
  <c r="B15" i="76" l="1"/>
  <c r="B8" i="76"/>
  <c r="B12" i="76"/>
  <c r="A21" i="5"/>
  <c r="B17" i="76"/>
  <c r="C86" i="10"/>
  <c r="B86" i="10" s="1"/>
  <c r="B16" i="76"/>
  <c r="C131" i="10"/>
  <c r="B14" i="76"/>
  <c r="C191" i="10"/>
  <c r="B191" i="10" s="1"/>
  <c r="B13" i="76"/>
  <c r="C169" i="10"/>
  <c r="B169" i="10" s="1"/>
  <c r="B174" i="10" s="1"/>
  <c r="A17" i="5"/>
  <c r="C29" i="10"/>
  <c r="B29" i="10" s="1"/>
  <c r="C61" i="10"/>
  <c r="B61" i="10" s="1"/>
  <c r="B66" i="10" s="1"/>
  <c r="C83" i="10"/>
  <c r="B83" i="10" s="1"/>
  <c r="C115" i="10"/>
  <c r="B115" i="10" s="1"/>
  <c r="B120" i="10" s="1"/>
  <c r="C137" i="10"/>
  <c r="B137" i="10" s="1"/>
  <c r="C35" i="10"/>
  <c r="B35" i="10" s="1"/>
  <c r="B40" i="10" s="1"/>
  <c r="C62" i="10"/>
  <c r="B62" i="10" s="1"/>
  <c r="C89" i="10"/>
  <c r="B89" i="10" s="1"/>
  <c r="B94" i="10" s="1"/>
  <c r="C116" i="10"/>
  <c r="B116" i="10" s="1"/>
  <c r="C143" i="10"/>
  <c r="B143" i="10" s="1"/>
  <c r="B148" i="10" s="1"/>
  <c r="C170" i="10"/>
  <c r="B170" i="10" s="1"/>
  <c r="I2" i="75"/>
  <c r="I5" i="75"/>
  <c r="A35" i="7" s="1"/>
  <c r="B39" i="7" s="1"/>
  <c r="I6" i="75"/>
  <c r="I7" i="75"/>
  <c r="I8" i="75"/>
  <c r="I4" i="75"/>
  <c r="A28" i="7" s="1"/>
  <c r="B32" i="7" s="1"/>
  <c r="I3" i="75"/>
  <c r="A21" i="7" s="1"/>
  <c r="B25" i="7" s="1"/>
  <c r="C36" i="10"/>
  <c r="B36" i="10" s="1"/>
  <c r="C68" i="10"/>
  <c r="B68" i="10" s="1"/>
  <c r="B73" i="10" s="1"/>
  <c r="C122" i="10"/>
  <c r="A122" i="10" s="1"/>
  <c r="A127" i="10" s="1"/>
  <c r="C144" i="10"/>
  <c r="B144" i="10" s="1"/>
  <c r="C176" i="10"/>
  <c r="B176" i="10" s="1"/>
  <c r="B181" i="10" s="1"/>
  <c r="B102" i="7"/>
  <c r="B101" i="7"/>
  <c r="B100" i="7"/>
  <c r="B99" i="7"/>
  <c r="A104" i="7"/>
  <c r="F104" i="7" s="1"/>
  <c r="C14" i="10"/>
  <c r="B14" i="10" s="1"/>
  <c r="B19" i="10" s="1"/>
  <c r="C42" i="10"/>
  <c r="B42" i="10" s="1"/>
  <c r="B47" i="10" s="1"/>
  <c r="C69" i="10"/>
  <c r="B69" i="10" s="1"/>
  <c r="C90" i="10"/>
  <c r="B90" i="10" s="1"/>
  <c r="C155" i="10"/>
  <c r="B155" i="10" s="1"/>
  <c r="B160" i="10" s="1"/>
  <c r="C177" i="10"/>
  <c r="B177" i="10" s="1"/>
  <c r="B95" i="7"/>
  <c r="B94" i="7"/>
  <c r="B93" i="7"/>
  <c r="B92" i="7"/>
  <c r="A97" i="7"/>
  <c r="G97" i="7" s="1"/>
  <c r="B97" i="7"/>
  <c r="C15" i="10"/>
  <c r="B15" i="10" s="1"/>
  <c r="C43" i="10"/>
  <c r="B43" i="10" s="1"/>
  <c r="C96" i="10"/>
  <c r="B96" i="10" s="1"/>
  <c r="B101" i="10" s="1"/>
  <c r="C123" i="10"/>
  <c r="B123" i="10" s="1"/>
  <c r="C156" i="10"/>
  <c r="B156" i="10" s="1"/>
  <c r="C183" i="10"/>
  <c r="B183" i="10" s="1"/>
  <c r="B188" i="10" s="1"/>
  <c r="B90" i="7"/>
  <c r="A90" i="7"/>
  <c r="C90" i="7" s="1"/>
  <c r="B88" i="7"/>
  <c r="B87" i="7"/>
  <c r="B86" i="7"/>
  <c r="B85" i="7"/>
  <c r="C21" i="10"/>
  <c r="B21" i="10" s="1"/>
  <c r="B26" i="10" s="1"/>
  <c r="C49" i="10"/>
  <c r="B49" i="10" s="1"/>
  <c r="B54" i="10" s="1"/>
  <c r="C75" i="10"/>
  <c r="B75" i="10" s="1"/>
  <c r="B80" i="10" s="1"/>
  <c r="C97" i="10"/>
  <c r="B97" i="10" s="1"/>
  <c r="C129" i="10"/>
  <c r="B129" i="10" s="1"/>
  <c r="B134" i="10" s="1"/>
  <c r="C162" i="10"/>
  <c r="A162" i="10" s="1"/>
  <c r="A167" i="10" s="1"/>
  <c r="C184" i="10"/>
  <c r="B184" i="10" s="1"/>
  <c r="B70" i="7"/>
  <c r="B69" i="7"/>
  <c r="B68" i="7"/>
  <c r="B67" i="7"/>
  <c r="A72" i="7"/>
  <c r="G72" i="7" s="1"/>
  <c r="A16" i="5"/>
  <c r="C22" i="10"/>
  <c r="B22" i="10" s="1"/>
  <c r="C76" i="10"/>
  <c r="B76" i="10" s="1"/>
  <c r="C108" i="10"/>
  <c r="B108" i="10" s="1"/>
  <c r="B113" i="10" s="1"/>
  <c r="C130" i="10"/>
  <c r="B130" i="10" s="1"/>
  <c r="C163" i="10"/>
  <c r="B163" i="10" s="1"/>
  <c r="C190" i="10"/>
  <c r="B190" i="10" s="1"/>
  <c r="B195" i="10" s="1"/>
  <c r="C28" i="10"/>
  <c r="B28" i="10" s="1"/>
  <c r="B33" i="10" s="1"/>
  <c r="C50" i="10"/>
  <c r="B50" i="10" s="1"/>
  <c r="C82" i="10"/>
  <c r="B82" i="10" s="1"/>
  <c r="B87" i="10" s="1"/>
  <c r="C109" i="10"/>
  <c r="B109" i="10" s="1"/>
  <c r="C136" i="10"/>
  <c r="B136" i="10" s="1"/>
  <c r="B141" i="10" s="1"/>
  <c r="A78" i="7"/>
  <c r="C139" i="10"/>
  <c r="C179" i="10"/>
  <c r="C45" i="10"/>
  <c r="B45" i="10" s="1"/>
  <c r="C132" i="10"/>
  <c r="C193" i="10"/>
  <c r="C78" i="10"/>
  <c r="B78" i="10" s="1"/>
  <c r="C92" i="10"/>
  <c r="B92" i="10" s="1"/>
  <c r="C38" i="10"/>
  <c r="C165" i="10"/>
  <c r="C172" i="10"/>
  <c r="C64" i="10"/>
  <c r="B64" i="10" s="1"/>
  <c r="C71" i="10"/>
  <c r="C85" i="10"/>
  <c r="B85" i="10" s="1"/>
  <c r="C125" i="10"/>
  <c r="A19" i="5"/>
  <c r="C17" i="10"/>
  <c r="B17" i="10" s="1"/>
  <c r="C31" i="10"/>
  <c r="B31" i="10" s="1"/>
  <c r="C52" i="10"/>
  <c r="C111" i="10"/>
  <c r="B111" i="10" s="1"/>
  <c r="C146" i="10"/>
  <c r="C24" i="10"/>
  <c r="B24" i="10" s="1"/>
  <c r="C99" i="10"/>
  <c r="C118" i="10"/>
  <c r="B118" i="10" s="1"/>
  <c r="C158" i="10"/>
  <c r="C186" i="10"/>
  <c r="C32" i="10"/>
  <c r="C53" i="10"/>
  <c r="C65" i="10"/>
  <c r="B65" i="10" s="1"/>
  <c r="C72" i="10"/>
  <c r="C126" i="10"/>
  <c r="C119" i="10"/>
  <c r="C46" i="10"/>
  <c r="C133" i="10"/>
  <c r="C18" i="10"/>
  <c r="C25" i="10"/>
  <c r="C140" i="10"/>
  <c r="C159" i="10"/>
  <c r="B159" i="10" s="1"/>
  <c r="C166" i="10"/>
  <c r="C180" i="10"/>
  <c r="B180" i="10" s="1"/>
  <c r="C187" i="10"/>
  <c r="C194" i="10"/>
  <c r="C112" i="10"/>
  <c r="B112" i="10" s="1"/>
  <c r="C79" i="10"/>
  <c r="C100" i="10"/>
  <c r="C147" i="10"/>
  <c r="C93" i="10"/>
  <c r="C173" i="10"/>
  <c r="A20" i="5"/>
  <c r="C39" i="10"/>
  <c r="B131" i="10"/>
  <c r="A131" i="10"/>
  <c r="C157" i="10"/>
  <c r="C178" i="10"/>
  <c r="C138" i="10"/>
  <c r="C16" i="10"/>
  <c r="B16" i="10" s="1"/>
  <c r="C51" i="10"/>
  <c r="B51" i="10" s="1"/>
  <c r="C124" i="10"/>
  <c r="C117" i="10"/>
  <c r="C171" i="10"/>
  <c r="C145" i="10"/>
  <c r="C164" i="10"/>
  <c r="C30" i="10"/>
  <c r="B30" i="10" s="1"/>
  <c r="C37" i="10"/>
  <c r="C63" i="10"/>
  <c r="B63" i="10" s="1"/>
  <c r="C44" i="10"/>
  <c r="B44" i="10" s="1"/>
  <c r="A18" i="5"/>
  <c r="C23" i="10"/>
  <c r="B23" i="10" s="1"/>
  <c r="C70" i="10"/>
  <c r="C84" i="10"/>
  <c r="B84" i="10" s="1"/>
  <c r="C185" i="10"/>
  <c r="C192" i="10"/>
  <c r="C77" i="10"/>
  <c r="B77" i="10" s="1"/>
  <c r="C91" i="10"/>
  <c r="B91" i="10" s="1"/>
  <c r="C98" i="10"/>
  <c r="C110" i="10"/>
  <c r="B110" i="10" s="1"/>
  <c r="A86" i="10" l="1"/>
  <c r="G167" i="10"/>
  <c r="H167" i="10"/>
  <c r="I167" i="10" s="1"/>
  <c r="E167" i="10"/>
  <c r="D167" i="10"/>
  <c r="E127" i="10"/>
  <c r="D127" i="10"/>
  <c r="H127" i="10"/>
  <c r="G127" i="10"/>
  <c r="A169" i="10"/>
  <c r="A174" i="10" s="1"/>
  <c r="A191" i="10"/>
  <c r="A130" i="10"/>
  <c r="F90" i="7"/>
  <c r="A53" i="7"/>
  <c r="A49" i="10"/>
  <c r="A54" i="10" s="1"/>
  <c r="A90" i="10"/>
  <c r="A61" i="10"/>
  <c r="A66" i="10" s="1"/>
  <c r="G104" i="7"/>
  <c r="H104" i="7" s="1"/>
  <c r="D90" i="7"/>
  <c r="E90" i="7" s="1"/>
  <c r="C104" i="7"/>
  <c r="A180" i="10"/>
  <c r="A136" i="10"/>
  <c r="A141" i="10" s="1"/>
  <c r="A108" i="10"/>
  <c r="A113" i="10" s="1"/>
  <c r="A115" i="10"/>
  <c r="A120" i="10" s="1"/>
  <c r="A45" i="10"/>
  <c r="A184" i="10"/>
  <c r="A170" i="10"/>
  <c r="A116" i="10"/>
  <c r="A155" i="10"/>
  <c r="A160" i="10" s="1"/>
  <c r="D72" i="7"/>
  <c r="A156" i="10"/>
  <c r="A177" i="10"/>
  <c r="A50" i="10"/>
  <c r="A44" i="10"/>
  <c r="F72" i="7"/>
  <c r="H72" i="7" s="1"/>
  <c r="A143" i="10"/>
  <c r="A148" i="10" s="1"/>
  <c r="A29" i="10"/>
  <c r="A60" i="7"/>
  <c r="A137" i="10"/>
  <c r="A129" i="10"/>
  <c r="A134" i="10" s="1"/>
  <c r="C72" i="7"/>
  <c r="A36" i="10"/>
  <c r="A109" i="10"/>
  <c r="B122" i="10"/>
  <c r="B127" i="10" s="1"/>
  <c r="B162" i="10"/>
  <c r="B167" i="10" s="1"/>
  <c r="A68" i="10"/>
  <c r="A73" i="10" s="1"/>
  <c r="A190" i="10"/>
  <c r="A195" i="10" s="1"/>
  <c r="G90" i="7"/>
  <c r="A65" i="10"/>
  <c r="A43" i="10"/>
  <c r="A97" i="10"/>
  <c r="A183" i="10"/>
  <c r="A188" i="10" s="1"/>
  <c r="A28" i="10"/>
  <c r="A33" i="10" s="1"/>
  <c r="A42" i="10"/>
  <c r="A47" i="10" s="1"/>
  <c r="C97" i="7"/>
  <c r="A96" i="10"/>
  <c r="A101" i="10" s="1"/>
  <c r="A62" i="10"/>
  <c r="A163" i="10"/>
  <c r="F97" i="7"/>
  <c r="H97" i="7" s="1"/>
  <c r="A176" i="10"/>
  <c r="A181" i="10" s="1"/>
  <c r="B24" i="7"/>
  <c r="B23" i="7"/>
  <c r="B22" i="7"/>
  <c r="B21" i="7"/>
  <c r="B26" i="7"/>
  <c r="A26" i="7"/>
  <c r="B81" i="7"/>
  <c r="B80" i="7"/>
  <c r="A83" i="7"/>
  <c r="C83" i="7" s="1"/>
  <c r="B79" i="7"/>
  <c r="B83" i="7"/>
  <c r="B78" i="7"/>
  <c r="D97" i="7"/>
  <c r="B38" i="7"/>
  <c r="B37" i="7"/>
  <c r="B36" i="7"/>
  <c r="B35" i="7"/>
  <c r="B40" i="7"/>
  <c r="A40" i="7"/>
  <c r="A35" i="10"/>
  <c r="A40" i="10" s="1"/>
  <c r="A30" i="10"/>
  <c r="D104" i="7"/>
  <c r="A144" i="10"/>
  <c r="B31" i="7"/>
  <c r="A33" i="7"/>
  <c r="B28" i="7"/>
  <c r="B33" i="7"/>
  <c r="B30" i="7"/>
  <c r="B29" i="7"/>
  <c r="A123" i="10"/>
  <c r="A89" i="10"/>
  <c r="A94" i="10" s="1"/>
  <c r="A69" i="10"/>
  <c r="A111" i="10"/>
  <c r="A112" i="10"/>
  <c r="A92" i="10"/>
  <c r="A51" i="10"/>
  <c r="A118" i="10"/>
  <c r="A91" i="10"/>
  <c r="B132" i="10"/>
  <c r="A132" i="10"/>
  <c r="B99" i="10"/>
  <c r="A99" i="10"/>
  <c r="A172" i="10"/>
  <c r="B172" i="10"/>
  <c r="B165" i="10"/>
  <c r="A165" i="10"/>
  <c r="B38" i="10"/>
  <c r="A38" i="10"/>
  <c r="A64" i="10"/>
  <c r="A146" i="10"/>
  <c r="B146" i="10"/>
  <c r="A125" i="10"/>
  <c r="B125" i="10"/>
  <c r="A71" i="10"/>
  <c r="B71" i="10"/>
  <c r="B179" i="10"/>
  <c r="A179" i="10"/>
  <c r="A31" i="10"/>
  <c r="B186" i="10"/>
  <c r="A186" i="10"/>
  <c r="B52" i="10"/>
  <c r="A52" i="10"/>
  <c r="A158" i="10"/>
  <c r="B158" i="10"/>
  <c r="B193" i="10"/>
  <c r="A193" i="10"/>
  <c r="B139" i="10"/>
  <c r="A139" i="10"/>
  <c r="B173" i="10"/>
  <c r="A173" i="10"/>
  <c r="A119" i="10"/>
  <c r="B119" i="10"/>
  <c r="B93" i="10"/>
  <c r="A93" i="10"/>
  <c r="A166" i="10"/>
  <c r="B166" i="10"/>
  <c r="B126" i="10"/>
  <c r="A126" i="10"/>
  <c r="B147" i="10"/>
  <c r="A147" i="10"/>
  <c r="A72" i="10"/>
  <c r="B72" i="10"/>
  <c r="B100" i="10"/>
  <c r="A100" i="10"/>
  <c r="B140" i="10"/>
  <c r="A140" i="10"/>
  <c r="B79" i="10"/>
  <c r="A79" i="10"/>
  <c r="A25" i="10"/>
  <c r="B25" i="10"/>
  <c r="B53" i="10"/>
  <c r="A53" i="10"/>
  <c r="B18" i="10"/>
  <c r="A18" i="10"/>
  <c r="B32" i="10"/>
  <c r="A32" i="10"/>
  <c r="A39" i="10"/>
  <c r="B39" i="10"/>
  <c r="B194" i="10"/>
  <c r="A194" i="10"/>
  <c r="B133" i="10"/>
  <c r="A133" i="10"/>
  <c r="A159" i="10"/>
  <c r="B187" i="10"/>
  <c r="A187" i="10"/>
  <c r="A46" i="10"/>
  <c r="B46" i="10"/>
  <c r="A185" i="10"/>
  <c r="B185" i="10"/>
  <c r="B192" i="10"/>
  <c r="A192" i="10"/>
  <c r="A138" i="10"/>
  <c r="B138" i="10"/>
  <c r="B98" i="10"/>
  <c r="A98" i="10"/>
  <c r="B171" i="10"/>
  <c r="A171" i="10"/>
  <c r="B178" i="10"/>
  <c r="A178" i="10"/>
  <c r="B37" i="10"/>
  <c r="A37" i="10"/>
  <c r="B117" i="10"/>
  <c r="A117" i="10"/>
  <c r="B157" i="10"/>
  <c r="A157" i="10"/>
  <c r="A110" i="10"/>
  <c r="A63" i="10"/>
  <c r="A70" i="10"/>
  <c r="B70" i="10"/>
  <c r="A124" i="10"/>
  <c r="B124" i="10"/>
  <c r="A164" i="10"/>
  <c r="B164" i="10"/>
  <c r="A145" i="10"/>
  <c r="B145" i="10"/>
  <c r="A82" i="10"/>
  <c r="A87" i="10" s="1"/>
  <c r="A85" i="10"/>
  <c r="A78" i="10"/>
  <c r="A84" i="10"/>
  <c r="A77" i="10"/>
  <c r="A76" i="10"/>
  <c r="A46" i="7"/>
  <c r="B50" i="7" s="1"/>
  <c r="A83" i="10"/>
  <c r="A75" i="10"/>
  <c r="A80" i="10" s="1"/>
  <c r="A22" i="10"/>
  <c r="A15" i="10"/>
  <c r="A21" i="10"/>
  <c r="A26" i="10" s="1"/>
  <c r="A16" i="10"/>
  <c r="A24" i="10"/>
  <c r="A14" i="7"/>
  <c r="B18" i="7" s="1"/>
  <c r="A17" i="10"/>
  <c r="A14" i="10"/>
  <c r="A19" i="10" s="1"/>
  <c r="A23" i="10"/>
  <c r="J6" i="21"/>
  <c r="J27" i="21" s="1"/>
  <c r="I6" i="21"/>
  <c r="I27" i="21" s="1"/>
  <c r="J5" i="21"/>
  <c r="D27" i="21"/>
  <c r="C27" i="21"/>
  <c r="H12" i="10"/>
  <c r="G12" i="10"/>
  <c r="H11" i="10"/>
  <c r="G76" i="7"/>
  <c r="F76" i="7"/>
  <c r="G75" i="7"/>
  <c r="G44" i="7"/>
  <c r="F44" i="7"/>
  <c r="G43" i="7"/>
  <c r="G12" i="7"/>
  <c r="F12" i="7"/>
  <c r="G11" i="7"/>
  <c r="G6" i="6"/>
  <c r="F6" i="6"/>
  <c r="G5" i="6"/>
  <c r="G25" i="5"/>
  <c r="F25" i="5"/>
  <c r="G14" i="5"/>
  <c r="F14" i="5"/>
  <c r="E11" i="5"/>
  <c r="G9" i="5"/>
  <c r="G32" i="5" s="1"/>
  <c r="F9" i="5"/>
  <c r="F32" i="5" s="1"/>
  <c r="C6" i="9"/>
  <c r="C5" i="8"/>
  <c r="G48" i="21"/>
  <c r="B54" i="7" l="1"/>
  <c r="B57" i="7"/>
  <c r="B63" i="7"/>
  <c r="B64" i="7"/>
  <c r="I127" i="10"/>
  <c r="H66" i="10"/>
  <c r="G66" i="10"/>
  <c r="E66" i="10"/>
  <c r="D66" i="10"/>
  <c r="F66" i="10" s="1"/>
  <c r="E26" i="10"/>
  <c r="D26" i="10"/>
  <c r="H26" i="10"/>
  <c r="I26" i="10" s="1"/>
  <c r="G26" i="10"/>
  <c r="G73" i="10"/>
  <c r="E73" i="10"/>
  <c r="D73" i="10"/>
  <c r="H73" i="10"/>
  <c r="I73" i="10" s="1"/>
  <c r="F127" i="10"/>
  <c r="E40" i="10"/>
  <c r="D40" i="10"/>
  <c r="H40" i="10"/>
  <c r="G40" i="10"/>
  <c r="D134" i="10"/>
  <c r="H134" i="10"/>
  <c r="G134" i="10"/>
  <c r="E134" i="10"/>
  <c r="F134" i="10" s="1"/>
  <c r="H195" i="10"/>
  <c r="I195" i="10" s="1"/>
  <c r="E195" i="10"/>
  <c r="F195" i="10" s="1"/>
  <c r="G195" i="10"/>
  <c r="D195" i="10"/>
  <c r="D54" i="10"/>
  <c r="G54" i="10"/>
  <c r="H54" i="10"/>
  <c r="I54" i="10" s="1"/>
  <c r="E54" i="10"/>
  <c r="F54" i="10" s="1"/>
  <c r="D141" i="10"/>
  <c r="G141" i="10"/>
  <c r="H141" i="10"/>
  <c r="E141" i="10"/>
  <c r="H33" i="10"/>
  <c r="E33" i="10"/>
  <c r="G33" i="10"/>
  <c r="D33" i="10"/>
  <c r="D160" i="10"/>
  <c r="G160" i="10"/>
  <c r="E160" i="10"/>
  <c r="H160" i="10"/>
  <c r="E94" i="10"/>
  <c r="D94" i="10"/>
  <c r="H94" i="10"/>
  <c r="G94" i="10"/>
  <c r="H101" i="10"/>
  <c r="G101" i="10"/>
  <c r="E101" i="10"/>
  <c r="F101" i="10" s="1"/>
  <c r="D101" i="10"/>
  <c r="H120" i="10"/>
  <c r="G120" i="10"/>
  <c r="E120" i="10"/>
  <c r="D120" i="10"/>
  <c r="E113" i="10"/>
  <c r="D113" i="10"/>
  <c r="H113" i="10"/>
  <c r="I113" i="10" s="1"/>
  <c r="G113" i="10"/>
  <c r="G47" i="10"/>
  <c r="H47" i="10"/>
  <c r="I47" i="10" s="1"/>
  <c r="E47" i="10"/>
  <c r="D47" i="10"/>
  <c r="E19" i="10"/>
  <c r="D19" i="10"/>
  <c r="H19" i="10"/>
  <c r="G19" i="10"/>
  <c r="G80" i="10"/>
  <c r="D80" i="10"/>
  <c r="E80" i="10"/>
  <c r="F80" i="10" s="1"/>
  <c r="H80" i="10"/>
  <c r="I80" i="10" s="1"/>
  <c r="H87" i="10"/>
  <c r="I87" i="10" s="1"/>
  <c r="D87" i="10"/>
  <c r="G87" i="10"/>
  <c r="E87" i="10"/>
  <c r="H181" i="10"/>
  <c r="D181" i="10"/>
  <c r="G181" i="10"/>
  <c r="E181" i="10"/>
  <c r="F181" i="10" s="1"/>
  <c r="H188" i="10"/>
  <c r="I188" i="10" s="1"/>
  <c r="E188" i="10"/>
  <c r="F188" i="10" s="1"/>
  <c r="G188" i="10"/>
  <c r="D188" i="10"/>
  <c r="G148" i="10"/>
  <c r="E148" i="10"/>
  <c r="H148" i="10"/>
  <c r="I148" i="10" s="1"/>
  <c r="D148" i="10"/>
  <c r="F167" i="10"/>
  <c r="D174" i="10"/>
  <c r="H174" i="10"/>
  <c r="I174" i="10" s="1"/>
  <c r="G174" i="10"/>
  <c r="E174" i="10"/>
  <c r="B58" i="7"/>
  <c r="H90" i="7"/>
  <c r="B55" i="7"/>
  <c r="B56" i="7"/>
  <c r="B53" i="7"/>
  <c r="A58" i="7"/>
  <c r="F58" i="7" s="1"/>
  <c r="E72" i="7"/>
  <c r="E104" i="7"/>
  <c r="B65" i="7"/>
  <c r="B62" i="7"/>
  <c r="B60" i="7"/>
  <c r="D83" i="7"/>
  <c r="E83" i="7" s="1"/>
  <c r="E97" i="7"/>
  <c r="B61" i="7"/>
  <c r="F83" i="7"/>
  <c r="A65" i="7"/>
  <c r="C65" i="7" s="1"/>
  <c r="G83" i="7"/>
  <c r="B19" i="7"/>
  <c r="B17" i="7"/>
  <c r="A19" i="7"/>
  <c r="B16" i="7"/>
  <c r="B15" i="7"/>
  <c r="B14" i="7"/>
  <c r="G40" i="7"/>
  <c r="F40" i="7"/>
  <c r="D40" i="7"/>
  <c r="C40" i="7"/>
  <c r="B51" i="7"/>
  <c r="A51" i="7"/>
  <c r="B49" i="7"/>
  <c r="B48" i="7"/>
  <c r="B47" i="7"/>
  <c r="B46" i="7"/>
  <c r="G33" i="7"/>
  <c r="F33" i="7"/>
  <c r="D33" i="7"/>
  <c r="C33" i="7"/>
  <c r="G26" i="7"/>
  <c r="F26" i="7"/>
  <c r="D26" i="7"/>
  <c r="C26" i="7"/>
  <c r="D153" i="10"/>
  <c r="D106" i="10"/>
  <c r="D59" i="10"/>
  <c r="E153" i="10"/>
  <c r="E106" i="10"/>
  <c r="E59" i="10"/>
  <c r="G153" i="10"/>
  <c r="G106" i="10"/>
  <c r="G59" i="10"/>
  <c r="H106" i="10"/>
  <c r="H59" i="10"/>
  <c r="H153" i="10"/>
  <c r="D58" i="10"/>
  <c r="D105" i="10"/>
  <c r="D152" i="10"/>
  <c r="I19" i="10" l="1"/>
  <c r="I40" i="10"/>
  <c r="F26" i="10"/>
  <c r="F120" i="10"/>
  <c r="F160" i="10"/>
  <c r="I141" i="10"/>
  <c r="F113" i="10"/>
  <c r="I101" i="10"/>
  <c r="F40" i="10"/>
  <c r="F47" i="10"/>
  <c r="I94" i="10"/>
  <c r="F148" i="10"/>
  <c r="F33" i="10"/>
  <c r="I134" i="10"/>
  <c r="F19" i="10"/>
  <c r="F174" i="10"/>
  <c r="I181" i="10"/>
  <c r="I120" i="10"/>
  <c r="F94" i="10"/>
  <c r="I33" i="10"/>
  <c r="F73" i="10"/>
  <c r="F87" i="10"/>
  <c r="I160" i="10"/>
  <c r="F141" i="10"/>
  <c r="I66" i="10"/>
  <c r="G58" i="7"/>
  <c r="H58" i="7" s="1"/>
  <c r="C58" i="7"/>
  <c r="D58" i="7"/>
  <c r="H83" i="7"/>
  <c r="H26" i="7"/>
  <c r="D65" i="7"/>
  <c r="E65" i="7" s="1"/>
  <c r="G65" i="7"/>
  <c r="F65" i="7"/>
  <c r="E40" i="7"/>
  <c r="E26" i="7"/>
  <c r="E33" i="7"/>
  <c r="G51" i="7"/>
  <c r="F51" i="7"/>
  <c r="D51" i="7"/>
  <c r="C51" i="7"/>
  <c r="G19" i="7"/>
  <c r="F19" i="7"/>
  <c r="D19" i="7"/>
  <c r="C19" i="7"/>
  <c r="H33" i="7"/>
  <c r="H40" i="7"/>
  <c r="E58" i="7" l="1"/>
  <c r="H65" i="7"/>
  <c r="E51" i="7"/>
  <c r="H51" i="7"/>
  <c r="E19" i="7"/>
  <c r="H19" i="7"/>
  <c r="I5" i="2" l="1"/>
  <c r="B5" i="2" s="1"/>
  <c r="AC14" i="9"/>
  <c r="AB14" i="9"/>
  <c r="AC13" i="9"/>
  <c r="AB13" i="9"/>
  <c r="AC12" i="9"/>
  <c r="AB12" i="9"/>
  <c r="AC11" i="9"/>
  <c r="AB11" i="9"/>
  <c r="AC10" i="9"/>
  <c r="AB10" i="9"/>
  <c r="AC9" i="9"/>
  <c r="AB9" i="9"/>
  <c r="AC8" i="9"/>
  <c r="AB8" i="9"/>
  <c r="B49" i="4" l="1" a="1"/>
  <c r="H58" i="4" s="1"/>
  <c r="B36" i="4" a="1"/>
  <c r="H45" i="4" s="1"/>
  <c r="V9" i="9"/>
  <c r="W9" i="9"/>
  <c r="V10" i="9"/>
  <c r="W10" i="9"/>
  <c r="V11" i="9"/>
  <c r="W11" i="9"/>
  <c r="V12" i="9"/>
  <c r="W12" i="9"/>
  <c r="V13" i="9"/>
  <c r="W13" i="9"/>
  <c r="V14" i="9"/>
  <c r="W14" i="9"/>
  <c r="W8" i="9"/>
  <c r="V8" i="9"/>
  <c r="A58" i="4" l="1"/>
  <c r="I57" i="4"/>
  <c r="A54" i="4"/>
  <c r="H40" i="4"/>
  <c r="H53" i="4"/>
  <c r="I40" i="4"/>
  <c r="B49" i="4"/>
  <c r="I41" i="4"/>
  <c r="I54" i="4"/>
  <c r="A42" i="4"/>
  <c r="A55" i="4"/>
  <c r="A37" i="4"/>
  <c r="H42" i="4"/>
  <c r="A50" i="4"/>
  <c r="H55" i="4"/>
  <c r="I58" i="4"/>
  <c r="B36" i="4"/>
  <c r="H41" i="4"/>
  <c r="H54" i="4"/>
  <c r="H37" i="4"/>
  <c r="I42" i="4"/>
  <c r="H50" i="4"/>
  <c r="I55" i="4"/>
  <c r="I37" i="4"/>
  <c r="A43" i="4"/>
  <c r="I50" i="4"/>
  <c r="A56" i="4"/>
  <c r="I45" i="4"/>
  <c r="I53" i="4"/>
  <c r="A41" i="4"/>
  <c r="A38" i="4"/>
  <c r="A51" i="4"/>
  <c r="H38" i="4"/>
  <c r="H51" i="4"/>
  <c r="I56" i="4"/>
  <c r="I38" i="4"/>
  <c r="A44" i="4"/>
  <c r="I51" i="4"/>
  <c r="A57" i="4"/>
  <c r="A39" i="4"/>
  <c r="H44" i="4"/>
  <c r="A52" i="4"/>
  <c r="H57" i="4"/>
  <c r="H43" i="4"/>
  <c r="H56" i="4"/>
  <c r="I43" i="4"/>
  <c r="H39" i="4"/>
  <c r="I44" i="4"/>
  <c r="H52" i="4"/>
  <c r="I39" i="4"/>
  <c r="A45" i="4"/>
  <c r="I52" i="4"/>
  <c r="A40" i="4"/>
  <c r="A53" i="4"/>
  <c r="E30" i="2"/>
  <c r="E32" i="2"/>
  <c r="D32" i="2"/>
  <c r="E31" i="2"/>
  <c r="D31" i="2"/>
  <c r="D30" i="2"/>
  <c r="E29" i="2"/>
  <c r="D29" i="2"/>
  <c r="C23" i="1"/>
  <c r="C22" i="1"/>
  <c r="E34" i="71"/>
  <c r="E35" i="71"/>
  <c r="E36" i="71"/>
  <c r="E37" i="71"/>
  <c r="E38" i="71"/>
  <c r="E39" i="71"/>
  <c r="E40" i="71"/>
  <c r="E41" i="71"/>
  <c r="E42" i="71"/>
  <c r="E43" i="71"/>
  <c r="E44" i="71"/>
  <c r="E45" i="71"/>
  <c r="E46" i="71"/>
  <c r="E33" i="71"/>
  <c r="E11" i="71"/>
  <c r="E12" i="71"/>
  <c r="E13" i="71"/>
  <c r="E14" i="71"/>
  <c r="E15" i="71"/>
  <c r="E16" i="71"/>
  <c r="E17" i="71"/>
  <c r="E18" i="71"/>
  <c r="F3" i="71"/>
  <c r="F2" i="71"/>
  <c r="B17" i="20" a="1"/>
  <c r="B17" i="20" s="1"/>
  <c r="O31" i="1"/>
  <c r="K31" i="1" s="1"/>
  <c r="P31" i="1"/>
  <c r="O32" i="1"/>
  <c r="P32" i="1"/>
  <c r="O33" i="1"/>
  <c r="P33" i="1"/>
  <c r="O34" i="1"/>
  <c r="P34" i="1"/>
  <c r="O35" i="1"/>
  <c r="K35" i="1" s="1"/>
  <c r="P35" i="1"/>
  <c r="O36" i="1"/>
  <c r="P36" i="1"/>
  <c r="O37" i="1"/>
  <c r="P37" i="1"/>
  <c r="O38" i="1"/>
  <c r="P38" i="1"/>
  <c r="O39" i="1"/>
  <c r="L39" i="1" s="1"/>
  <c r="P39" i="1"/>
  <c r="O40" i="1"/>
  <c r="P40" i="1"/>
  <c r="O41" i="1"/>
  <c r="P41" i="1"/>
  <c r="C34" i="2"/>
  <c r="C33" i="2"/>
  <c r="C32" i="2"/>
  <c r="C31" i="2"/>
  <c r="C30" i="2"/>
  <c r="C29" i="2"/>
  <c r="A23" i="34"/>
  <c r="A22" i="34"/>
  <c r="A21" i="34"/>
  <c r="A20" i="34"/>
  <c r="A19" i="34"/>
  <c r="A18" i="34"/>
  <c r="A17" i="34"/>
  <c r="A16" i="34"/>
  <c r="A15" i="34"/>
  <c r="A14" i="34"/>
  <c r="A13" i="34"/>
  <c r="C24" i="34"/>
  <c r="B24" i="34"/>
  <c r="A24" i="34"/>
  <c r="C23" i="34"/>
  <c r="C22" i="34"/>
  <c r="C21" i="34"/>
  <c r="C20" i="34"/>
  <c r="C19" i="34"/>
  <c r="C18" i="34"/>
  <c r="C17" i="34"/>
  <c r="C16" i="34"/>
  <c r="C15" i="34"/>
  <c r="C14" i="34"/>
  <c r="C13" i="34"/>
  <c r="G5" i="34"/>
  <c r="F5" i="34"/>
  <c r="E5" i="34"/>
  <c r="D5" i="34"/>
  <c r="C5" i="34"/>
  <c r="B5" i="34"/>
  <c r="A5" i="34"/>
  <c r="G4" i="34"/>
  <c r="F4" i="34"/>
  <c r="E4" i="34"/>
  <c r="D4" i="34"/>
  <c r="C4" i="34"/>
  <c r="B4" i="34"/>
  <c r="A4" i="34"/>
  <c r="G3" i="34"/>
  <c r="F3" i="34"/>
  <c r="E3" i="34"/>
  <c r="D3" i="34"/>
  <c r="C3" i="34"/>
  <c r="B3" i="34"/>
  <c r="A3" i="34"/>
  <c r="G2" i="34"/>
  <c r="F2" i="34"/>
  <c r="E2" i="34"/>
  <c r="D2" i="34"/>
  <c r="C2" i="34"/>
  <c r="B2" i="34"/>
  <c r="A2" i="34"/>
  <c r="G1" i="34"/>
  <c r="F1" i="34"/>
  <c r="E1" i="34"/>
  <c r="D1" i="34"/>
  <c r="C1" i="34"/>
  <c r="B1" i="34"/>
  <c r="A1" i="34"/>
  <c r="I12" i="1"/>
  <c r="I13" i="1"/>
  <c r="I15" i="1"/>
  <c r="B5" i="10"/>
  <c r="A5" i="10"/>
  <c r="B4" i="10"/>
  <c r="A4" i="10"/>
  <c r="B3" i="10"/>
  <c r="A3" i="10"/>
  <c r="B2" i="10"/>
  <c r="A2" i="10"/>
  <c r="B60" i="10"/>
  <c r="B107" i="10" s="1"/>
  <c r="B154" i="10" s="1"/>
  <c r="L43" i="38"/>
  <c r="L44" i="38"/>
  <c r="L45" i="38"/>
  <c r="L46" i="38"/>
  <c r="L47" i="38"/>
  <c r="L48" i="38"/>
  <c r="L49" i="38"/>
  <c r="L50" i="38"/>
  <c r="L33" i="38"/>
  <c r="G47" i="38"/>
  <c r="F43" i="38"/>
  <c r="G43" i="38"/>
  <c r="F44" i="38"/>
  <c r="G44" i="38"/>
  <c r="F45" i="38"/>
  <c r="G45" i="38"/>
  <c r="F46" i="38"/>
  <c r="G46" i="38"/>
  <c r="F47" i="38"/>
  <c r="F48" i="38"/>
  <c r="G48" i="38"/>
  <c r="F49" i="38"/>
  <c r="G49" i="38"/>
  <c r="F50" i="38"/>
  <c r="G50" i="38"/>
  <c r="L27" i="38"/>
  <c r="L28" i="38"/>
  <c r="L29" i="38"/>
  <c r="L30" i="38"/>
  <c r="L31" i="38"/>
  <c r="L32" i="38"/>
  <c r="L34" i="38"/>
  <c r="G31" i="38"/>
  <c r="F27" i="38"/>
  <c r="G27" i="38"/>
  <c r="F28" i="38"/>
  <c r="G28" i="38"/>
  <c r="F29" i="38"/>
  <c r="G29" i="38"/>
  <c r="F30" i="38"/>
  <c r="G30" i="38"/>
  <c r="F31" i="38"/>
  <c r="F32" i="38"/>
  <c r="G32" i="38"/>
  <c r="F33" i="38"/>
  <c r="G33" i="38"/>
  <c r="F34" i="38"/>
  <c r="G34" i="38"/>
  <c r="H23" i="9"/>
  <c r="G23" i="9"/>
  <c r="H22" i="9"/>
  <c r="G22" i="9"/>
  <c r="H21" i="9"/>
  <c r="G21" i="9"/>
  <c r="H20" i="9"/>
  <c r="G20" i="9"/>
  <c r="H19" i="9"/>
  <c r="G19" i="9"/>
  <c r="I6" i="2"/>
  <c r="A50" i="38"/>
  <c r="M50" i="38"/>
  <c r="A49" i="38"/>
  <c r="M49" i="38"/>
  <c r="A48" i="38"/>
  <c r="M48" i="38"/>
  <c r="A47" i="38"/>
  <c r="M47" i="38"/>
  <c r="A46" i="38"/>
  <c r="M46" i="38"/>
  <c r="A45" i="38"/>
  <c r="M45" i="38"/>
  <c r="A44" i="38"/>
  <c r="M44" i="38"/>
  <c r="A43" i="38"/>
  <c r="M43" i="38"/>
  <c r="A34" i="38"/>
  <c r="M34" i="38"/>
  <c r="A33" i="38"/>
  <c r="M33" i="38"/>
  <c r="A32" i="38"/>
  <c r="M32" i="38"/>
  <c r="A31" i="38"/>
  <c r="M31" i="38"/>
  <c r="A30" i="38"/>
  <c r="M30" i="38"/>
  <c r="A29" i="38"/>
  <c r="M29" i="38"/>
  <c r="A28" i="38"/>
  <c r="M28" i="38"/>
  <c r="A27" i="38"/>
  <c r="M27" i="38"/>
  <c r="A18" i="38"/>
  <c r="J50" i="38"/>
  <c r="J34" i="38"/>
  <c r="I6" i="38" a="1"/>
  <c r="A17" i="38"/>
  <c r="E49" i="38"/>
  <c r="E33" i="38"/>
  <c r="C6" i="38" a="1"/>
  <c r="A16" i="38"/>
  <c r="A15" i="38"/>
  <c r="J47" i="38"/>
  <c r="J31" i="38"/>
  <c r="A14" i="38"/>
  <c r="E46" i="38"/>
  <c r="E30" i="38"/>
  <c r="A13" i="38"/>
  <c r="A12" i="38"/>
  <c r="A11" i="38"/>
  <c r="E43" i="38"/>
  <c r="E27" i="38"/>
  <c r="T501" i="17"/>
  <c r="S501" i="17"/>
  <c r="R501" i="17"/>
  <c r="T500" i="17"/>
  <c r="S500" i="17"/>
  <c r="R500" i="17"/>
  <c r="T499" i="17"/>
  <c r="S499" i="17"/>
  <c r="R499" i="17"/>
  <c r="T498" i="17"/>
  <c r="S498" i="17"/>
  <c r="R498" i="17"/>
  <c r="T497" i="17"/>
  <c r="S497" i="17"/>
  <c r="R497" i="17"/>
  <c r="T496" i="17"/>
  <c r="S496" i="17"/>
  <c r="R496" i="17"/>
  <c r="T495" i="17"/>
  <c r="S495" i="17"/>
  <c r="R495" i="17"/>
  <c r="T494" i="17"/>
  <c r="S494" i="17"/>
  <c r="R494" i="17"/>
  <c r="T493" i="17"/>
  <c r="S493" i="17"/>
  <c r="R493" i="17"/>
  <c r="T492" i="17"/>
  <c r="S492" i="17"/>
  <c r="R492" i="17"/>
  <c r="T491" i="17"/>
  <c r="S491" i="17"/>
  <c r="R491" i="17"/>
  <c r="T490" i="17"/>
  <c r="S490" i="17"/>
  <c r="R490" i="17"/>
  <c r="T489" i="17"/>
  <c r="S489" i="17"/>
  <c r="R489" i="17"/>
  <c r="T488" i="17"/>
  <c r="S488" i="17"/>
  <c r="R488" i="17"/>
  <c r="T487" i="17"/>
  <c r="S487" i="17"/>
  <c r="R487" i="17"/>
  <c r="T486" i="17"/>
  <c r="S486" i="17"/>
  <c r="R486" i="17"/>
  <c r="T485" i="17"/>
  <c r="S485" i="17"/>
  <c r="R485" i="17"/>
  <c r="T484" i="17"/>
  <c r="S484" i="17"/>
  <c r="R484" i="17"/>
  <c r="T483" i="17"/>
  <c r="S483" i="17"/>
  <c r="R483" i="17"/>
  <c r="T482" i="17"/>
  <c r="S482" i="17"/>
  <c r="R482" i="17"/>
  <c r="T481" i="17"/>
  <c r="S481" i="17"/>
  <c r="R481" i="17"/>
  <c r="T480" i="17"/>
  <c r="S480" i="17"/>
  <c r="R480" i="17"/>
  <c r="T479" i="17"/>
  <c r="S479" i="17"/>
  <c r="R479" i="17"/>
  <c r="T478" i="17"/>
  <c r="S478" i="17"/>
  <c r="R478" i="17"/>
  <c r="T477" i="17"/>
  <c r="S477" i="17"/>
  <c r="R477" i="17"/>
  <c r="T476" i="17"/>
  <c r="S476" i="17"/>
  <c r="R476" i="17"/>
  <c r="T475" i="17"/>
  <c r="S475" i="17"/>
  <c r="R475" i="17"/>
  <c r="T474" i="17"/>
  <c r="S474" i="17"/>
  <c r="R474" i="17"/>
  <c r="T473" i="17"/>
  <c r="S473" i="17"/>
  <c r="R473" i="17"/>
  <c r="T472" i="17"/>
  <c r="S472" i="17"/>
  <c r="R472" i="17"/>
  <c r="T471" i="17"/>
  <c r="S471" i="17"/>
  <c r="R471" i="17"/>
  <c r="T470" i="17"/>
  <c r="S470" i="17"/>
  <c r="R470" i="17"/>
  <c r="T469" i="17"/>
  <c r="S469" i="17"/>
  <c r="R469" i="17"/>
  <c r="T468" i="17"/>
  <c r="S468" i="17"/>
  <c r="R468" i="17"/>
  <c r="T467" i="17"/>
  <c r="S467" i="17"/>
  <c r="R467" i="17"/>
  <c r="T466" i="17"/>
  <c r="S466" i="17"/>
  <c r="R466" i="17"/>
  <c r="T465" i="17"/>
  <c r="S465" i="17"/>
  <c r="R465" i="17"/>
  <c r="T464" i="17"/>
  <c r="S464" i="17"/>
  <c r="R464" i="17"/>
  <c r="T463" i="17"/>
  <c r="S463" i="17"/>
  <c r="R463" i="17"/>
  <c r="T462" i="17"/>
  <c r="S462" i="17"/>
  <c r="R462" i="17"/>
  <c r="T461" i="17"/>
  <c r="S461" i="17"/>
  <c r="R461" i="17"/>
  <c r="T460" i="17"/>
  <c r="S460" i="17"/>
  <c r="R460" i="17"/>
  <c r="T459" i="17"/>
  <c r="S459" i="17"/>
  <c r="R459" i="17"/>
  <c r="T458" i="17"/>
  <c r="S458" i="17"/>
  <c r="R458" i="17"/>
  <c r="T457" i="17"/>
  <c r="S457" i="17"/>
  <c r="R457" i="17"/>
  <c r="T456" i="17"/>
  <c r="S456" i="17"/>
  <c r="R456" i="17"/>
  <c r="T455" i="17"/>
  <c r="S455" i="17"/>
  <c r="R455" i="17"/>
  <c r="T454" i="17"/>
  <c r="S454" i="17"/>
  <c r="R454" i="17"/>
  <c r="T453" i="17"/>
  <c r="S453" i="17"/>
  <c r="R453" i="17"/>
  <c r="T452" i="17"/>
  <c r="S452" i="17"/>
  <c r="R452" i="17"/>
  <c r="T451" i="17"/>
  <c r="S451" i="17"/>
  <c r="R451" i="17"/>
  <c r="T450" i="17"/>
  <c r="S450" i="17"/>
  <c r="R450" i="17"/>
  <c r="T449" i="17"/>
  <c r="S449" i="17"/>
  <c r="R449" i="17"/>
  <c r="T448" i="17"/>
  <c r="S448" i="17"/>
  <c r="R448" i="17"/>
  <c r="T447" i="17"/>
  <c r="S447" i="17"/>
  <c r="R447" i="17"/>
  <c r="T446" i="17"/>
  <c r="S446" i="17"/>
  <c r="R446" i="17"/>
  <c r="T445" i="17"/>
  <c r="S445" i="17"/>
  <c r="R445" i="17"/>
  <c r="T444" i="17"/>
  <c r="S444" i="17"/>
  <c r="R444" i="17"/>
  <c r="T443" i="17"/>
  <c r="S443" i="17"/>
  <c r="R443" i="17"/>
  <c r="T442" i="17"/>
  <c r="S442" i="17"/>
  <c r="R442" i="17"/>
  <c r="T441" i="17"/>
  <c r="S441" i="17"/>
  <c r="R441" i="17"/>
  <c r="T440" i="17"/>
  <c r="S440" i="17"/>
  <c r="R440" i="17"/>
  <c r="T439" i="17"/>
  <c r="S439" i="17"/>
  <c r="R439" i="17"/>
  <c r="T438" i="17"/>
  <c r="S438" i="17"/>
  <c r="R438" i="17"/>
  <c r="T437" i="17"/>
  <c r="S437" i="17"/>
  <c r="R437" i="17"/>
  <c r="T436" i="17"/>
  <c r="S436" i="17"/>
  <c r="R436" i="17"/>
  <c r="T435" i="17"/>
  <c r="S435" i="17"/>
  <c r="R435" i="17"/>
  <c r="T434" i="17"/>
  <c r="S434" i="17"/>
  <c r="R434" i="17"/>
  <c r="T433" i="17"/>
  <c r="S433" i="17"/>
  <c r="R433" i="17"/>
  <c r="T432" i="17"/>
  <c r="S432" i="17"/>
  <c r="R432" i="17"/>
  <c r="T431" i="17"/>
  <c r="S431" i="17"/>
  <c r="R431" i="17"/>
  <c r="T430" i="17"/>
  <c r="S430" i="17"/>
  <c r="R430" i="17"/>
  <c r="T429" i="17"/>
  <c r="S429" i="17"/>
  <c r="R429" i="17"/>
  <c r="T428" i="17"/>
  <c r="S428" i="17"/>
  <c r="R428" i="17"/>
  <c r="T427" i="17"/>
  <c r="S427" i="17"/>
  <c r="R427" i="17"/>
  <c r="T426" i="17"/>
  <c r="S426" i="17"/>
  <c r="R426" i="17"/>
  <c r="T425" i="17"/>
  <c r="S425" i="17"/>
  <c r="R425" i="17"/>
  <c r="T424" i="17"/>
  <c r="S424" i="17"/>
  <c r="R424" i="17"/>
  <c r="T423" i="17"/>
  <c r="S423" i="17"/>
  <c r="R423" i="17"/>
  <c r="T422" i="17"/>
  <c r="S422" i="17"/>
  <c r="R422" i="17"/>
  <c r="T421" i="17"/>
  <c r="S421" i="17"/>
  <c r="R421" i="17"/>
  <c r="T420" i="17"/>
  <c r="S420" i="17"/>
  <c r="R420" i="17"/>
  <c r="T419" i="17"/>
  <c r="S419" i="17"/>
  <c r="R419" i="17"/>
  <c r="T418" i="17"/>
  <c r="S418" i="17"/>
  <c r="R418" i="17"/>
  <c r="T417" i="17"/>
  <c r="S417" i="17"/>
  <c r="R417" i="17"/>
  <c r="T416" i="17"/>
  <c r="S416" i="17"/>
  <c r="R416" i="17"/>
  <c r="T415" i="17"/>
  <c r="S415" i="17"/>
  <c r="R415" i="17"/>
  <c r="T414" i="17"/>
  <c r="S414" i="17"/>
  <c r="R414" i="17"/>
  <c r="T413" i="17"/>
  <c r="S413" i="17"/>
  <c r="R413" i="17"/>
  <c r="T412" i="17"/>
  <c r="S412" i="17"/>
  <c r="R412" i="17"/>
  <c r="T411" i="17"/>
  <c r="S411" i="17"/>
  <c r="R411" i="17"/>
  <c r="T410" i="17"/>
  <c r="S410" i="17"/>
  <c r="R410" i="17"/>
  <c r="T409" i="17"/>
  <c r="S409" i="17"/>
  <c r="R409" i="17"/>
  <c r="T408" i="17"/>
  <c r="S408" i="17"/>
  <c r="R408" i="17"/>
  <c r="T407" i="17"/>
  <c r="S407" i="17"/>
  <c r="R407" i="17"/>
  <c r="T406" i="17"/>
  <c r="S406" i="17"/>
  <c r="R406" i="17"/>
  <c r="T405" i="17"/>
  <c r="S405" i="17"/>
  <c r="R405" i="17"/>
  <c r="T404" i="17"/>
  <c r="S404" i="17"/>
  <c r="R404" i="17"/>
  <c r="T403" i="17"/>
  <c r="S403" i="17"/>
  <c r="R403" i="17"/>
  <c r="T402" i="17"/>
  <c r="S402" i="17"/>
  <c r="R402" i="17"/>
  <c r="T401" i="17"/>
  <c r="S401" i="17"/>
  <c r="R401" i="17"/>
  <c r="T400" i="17"/>
  <c r="S400" i="17"/>
  <c r="R400" i="17"/>
  <c r="T399" i="17"/>
  <c r="S399" i="17"/>
  <c r="R399" i="17"/>
  <c r="T398" i="17"/>
  <c r="S398" i="17"/>
  <c r="R398" i="17"/>
  <c r="T397" i="17"/>
  <c r="S397" i="17"/>
  <c r="R397" i="17"/>
  <c r="T396" i="17"/>
  <c r="S396" i="17"/>
  <c r="R396" i="17"/>
  <c r="T395" i="17"/>
  <c r="S395" i="17"/>
  <c r="R395" i="17"/>
  <c r="T394" i="17"/>
  <c r="S394" i="17"/>
  <c r="R394" i="17"/>
  <c r="T393" i="17"/>
  <c r="S393" i="17"/>
  <c r="R393" i="17"/>
  <c r="T392" i="17"/>
  <c r="S392" i="17"/>
  <c r="R392" i="17"/>
  <c r="T391" i="17"/>
  <c r="S391" i="17"/>
  <c r="R391" i="17"/>
  <c r="T390" i="17"/>
  <c r="S390" i="17"/>
  <c r="R390" i="17"/>
  <c r="T389" i="17"/>
  <c r="S389" i="17"/>
  <c r="R389" i="17"/>
  <c r="T388" i="17"/>
  <c r="S388" i="17"/>
  <c r="R388" i="17"/>
  <c r="T387" i="17"/>
  <c r="S387" i="17"/>
  <c r="R387" i="17"/>
  <c r="T386" i="17"/>
  <c r="S386" i="17"/>
  <c r="R386" i="17"/>
  <c r="T385" i="17"/>
  <c r="S385" i="17"/>
  <c r="R385" i="17"/>
  <c r="T384" i="17"/>
  <c r="S384" i="17"/>
  <c r="R384" i="17"/>
  <c r="T383" i="17"/>
  <c r="S383" i="17"/>
  <c r="R383" i="17"/>
  <c r="T382" i="17"/>
  <c r="S382" i="17"/>
  <c r="R382" i="17"/>
  <c r="T381" i="17"/>
  <c r="S381" i="17"/>
  <c r="R381" i="17"/>
  <c r="T380" i="17"/>
  <c r="S380" i="17"/>
  <c r="R380" i="17"/>
  <c r="T379" i="17"/>
  <c r="S379" i="17"/>
  <c r="R379" i="17"/>
  <c r="T378" i="17"/>
  <c r="S378" i="17"/>
  <c r="R378" i="17"/>
  <c r="T377" i="17"/>
  <c r="S377" i="17"/>
  <c r="R377" i="17"/>
  <c r="T376" i="17"/>
  <c r="S376" i="17"/>
  <c r="R376" i="17"/>
  <c r="T375" i="17"/>
  <c r="S375" i="17"/>
  <c r="R375" i="17"/>
  <c r="T374" i="17"/>
  <c r="S374" i="17"/>
  <c r="R374" i="17"/>
  <c r="T373" i="17"/>
  <c r="S373" i="17"/>
  <c r="R373" i="17"/>
  <c r="T372" i="17"/>
  <c r="S372" i="17"/>
  <c r="R372" i="17"/>
  <c r="T371" i="17"/>
  <c r="S371" i="17"/>
  <c r="R371" i="17"/>
  <c r="T370" i="17"/>
  <c r="S370" i="17"/>
  <c r="R370" i="17"/>
  <c r="T369" i="17"/>
  <c r="S369" i="17"/>
  <c r="R369" i="17"/>
  <c r="T368" i="17"/>
  <c r="S368" i="17"/>
  <c r="R368" i="17"/>
  <c r="T367" i="17"/>
  <c r="S367" i="17"/>
  <c r="R367" i="17"/>
  <c r="T366" i="17"/>
  <c r="S366" i="17"/>
  <c r="R366" i="17"/>
  <c r="T365" i="17"/>
  <c r="S365" i="17"/>
  <c r="R365" i="17"/>
  <c r="T364" i="17"/>
  <c r="S364" i="17"/>
  <c r="R364" i="17"/>
  <c r="T363" i="17"/>
  <c r="S363" i="17"/>
  <c r="R363" i="17"/>
  <c r="T362" i="17"/>
  <c r="S362" i="17"/>
  <c r="R362" i="17"/>
  <c r="T361" i="17"/>
  <c r="S361" i="17"/>
  <c r="R361" i="17"/>
  <c r="T360" i="17"/>
  <c r="S360" i="17"/>
  <c r="R360" i="17"/>
  <c r="T359" i="17"/>
  <c r="S359" i="17"/>
  <c r="R359" i="17"/>
  <c r="T358" i="17"/>
  <c r="S358" i="17"/>
  <c r="R358" i="17"/>
  <c r="T357" i="17"/>
  <c r="S357" i="17"/>
  <c r="R357" i="17"/>
  <c r="T356" i="17"/>
  <c r="S356" i="17"/>
  <c r="R356" i="17"/>
  <c r="T355" i="17"/>
  <c r="S355" i="17"/>
  <c r="R355" i="17"/>
  <c r="T354" i="17"/>
  <c r="S354" i="17"/>
  <c r="R354" i="17"/>
  <c r="T353" i="17"/>
  <c r="S353" i="17"/>
  <c r="R353" i="17"/>
  <c r="T352" i="17"/>
  <c r="S352" i="17"/>
  <c r="R352" i="17"/>
  <c r="T351" i="17"/>
  <c r="S351" i="17"/>
  <c r="R351" i="17"/>
  <c r="T350" i="17"/>
  <c r="S350" i="17"/>
  <c r="R350" i="17"/>
  <c r="T349" i="17"/>
  <c r="S349" i="17"/>
  <c r="R349" i="17"/>
  <c r="T348" i="17"/>
  <c r="S348" i="17"/>
  <c r="R348" i="17"/>
  <c r="T347" i="17"/>
  <c r="S347" i="17"/>
  <c r="R347" i="17"/>
  <c r="T346" i="17"/>
  <c r="S346" i="17"/>
  <c r="R346" i="17"/>
  <c r="T345" i="17"/>
  <c r="S345" i="17"/>
  <c r="R345" i="17"/>
  <c r="T344" i="17"/>
  <c r="S344" i="17"/>
  <c r="R344" i="17"/>
  <c r="T343" i="17"/>
  <c r="S343" i="17"/>
  <c r="R343" i="17"/>
  <c r="T342" i="17"/>
  <c r="S342" i="17"/>
  <c r="R342" i="17"/>
  <c r="T341" i="17"/>
  <c r="S341" i="17"/>
  <c r="R341" i="17"/>
  <c r="T340" i="17"/>
  <c r="S340" i="17"/>
  <c r="R340" i="17"/>
  <c r="T339" i="17"/>
  <c r="S339" i="17"/>
  <c r="R339" i="17"/>
  <c r="T338" i="17"/>
  <c r="S338" i="17"/>
  <c r="R338" i="17"/>
  <c r="T337" i="17"/>
  <c r="S337" i="17"/>
  <c r="R337" i="17"/>
  <c r="T336" i="17"/>
  <c r="S336" i="17"/>
  <c r="R336" i="17"/>
  <c r="T335" i="17"/>
  <c r="S335" i="17"/>
  <c r="R335" i="17"/>
  <c r="T334" i="17"/>
  <c r="S334" i="17"/>
  <c r="R334" i="17"/>
  <c r="T333" i="17"/>
  <c r="S333" i="17"/>
  <c r="R333" i="17"/>
  <c r="T332" i="17"/>
  <c r="S332" i="17"/>
  <c r="R332" i="17"/>
  <c r="T331" i="17"/>
  <c r="S331" i="17"/>
  <c r="R331" i="17"/>
  <c r="T330" i="17"/>
  <c r="S330" i="17"/>
  <c r="R330" i="17"/>
  <c r="T329" i="17"/>
  <c r="S329" i="17"/>
  <c r="R329" i="17"/>
  <c r="T328" i="17"/>
  <c r="S328" i="17"/>
  <c r="R328" i="17"/>
  <c r="T327" i="17"/>
  <c r="S327" i="17"/>
  <c r="R327" i="17"/>
  <c r="T326" i="17"/>
  <c r="S326" i="17"/>
  <c r="R326" i="17"/>
  <c r="T325" i="17"/>
  <c r="S325" i="17"/>
  <c r="R325" i="17"/>
  <c r="T324" i="17"/>
  <c r="S324" i="17"/>
  <c r="R324" i="17"/>
  <c r="T323" i="17"/>
  <c r="S323" i="17"/>
  <c r="R323" i="17"/>
  <c r="T322" i="17"/>
  <c r="S322" i="17"/>
  <c r="R322" i="17"/>
  <c r="T321" i="17"/>
  <c r="S321" i="17"/>
  <c r="R321" i="17"/>
  <c r="T320" i="17"/>
  <c r="S320" i="17"/>
  <c r="R320" i="17"/>
  <c r="T319" i="17"/>
  <c r="S319" i="17"/>
  <c r="R319" i="17"/>
  <c r="T318" i="17"/>
  <c r="S318" i="17"/>
  <c r="R318" i="17"/>
  <c r="T317" i="17"/>
  <c r="S317" i="17"/>
  <c r="R317" i="17"/>
  <c r="T316" i="17"/>
  <c r="S316" i="17"/>
  <c r="R316" i="17"/>
  <c r="T315" i="17"/>
  <c r="S315" i="17"/>
  <c r="R315" i="17"/>
  <c r="T314" i="17"/>
  <c r="S314" i="17"/>
  <c r="R314" i="17"/>
  <c r="T313" i="17"/>
  <c r="S313" i="17"/>
  <c r="R313" i="17"/>
  <c r="T312" i="17"/>
  <c r="S312" i="17"/>
  <c r="R312" i="17"/>
  <c r="T311" i="17"/>
  <c r="S311" i="17"/>
  <c r="R311" i="17"/>
  <c r="T310" i="17"/>
  <c r="S310" i="17"/>
  <c r="R310" i="17"/>
  <c r="T309" i="17"/>
  <c r="S309" i="17"/>
  <c r="R309" i="17"/>
  <c r="T308" i="17"/>
  <c r="S308" i="17"/>
  <c r="R308" i="17"/>
  <c r="T307" i="17"/>
  <c r="S307" i="17"/>
  <c r="R307" i="17"/>
  <c r="T306" i="17"/>
  <c r="S306" i="17"/>
  <c r="R306" i="17"/>
  <c r="T305" i="17"/>
  <c r="S305" i="17"/>
  <c r="R305" i="17"/>
  <c r="T304" i="17"/>
  <c r="S304" i="17"/>
  <c r="R304" i="17"/>
  <c r="T303" i="17"/>
  <c r="S303" i="17"/>
  <c r="R303" i="17"/>
  <c r="T302" i="17"/>
  <c r="S302" i="17"/>
  <c r="R302" i="17"/>
  <c r="T301" i="17"/>
  <c r="S301" i="17"/>
  <c r="R301" i="17"/>
  <c r="T300" i="17"/>
  <c r="S300" i="17"/>
  <c r="R300" i="17"/>
  <c r="T299" i="17"/>
  <c r="S299" i="17"/>
  <c r="R299" i="17"/>
  <c r="T298" i="17"/>
  <c r="S298" i="17"/>
  <c r="R298" i="17"/>
  <c r="T297" i="17"/>
  <c r="S297" i="17"/>
  <c r="R297" i="17"/>
  <c r="T296" i="17"/>
  <c r="S296" i="17"/>
  <c r="R296" i="17"/>
  <c r="T295" i="17"/>
  <c r="S295" i="17"/>
  <c r="R295" i="17"/>
  <c r="T294" i="17"/>
  <c r="S294" i="17"/>
  <c r="R294" i="17"/>
  <c r="T293" i="17"/>
  <c r="S293" i="17"/>
  <c r="R293" i="17"/>
  <c r="T292" i="17"/>
  <c r="S292" i="17"/>
  <c r="R292" i="17"/>
  <c r="T291" i="17"/>
  <c r="S291" i="17"/>
  <c r="R291" i="17"/>
  <c r="T290" i="17"/>
  <c r="S290" i="17"/>
  <c r="R290" i="17"/>
  <c r="T289" i="17"/>
  <c r="S289" i="17"/>
  <c r="R289" i="17"/>
  <c r="T288" i="17"/>
  <c r="S288" i="17"/>
  <c r="R288" i="17"/>
  <c r="T287" i="17"/>
  <c r="S287" i="17"/>
  <c r="R287" i="17"/>
  <c r="T286" i="17"/>
  <c r="S286" i="17"/>
  <c r="R286" i="17"/>
  <c r="T285" i="17"/>
  <c r="S285" i="17"/>
  <c r="R285" i="17"/>
  <c r="T284" i="17"/>
  <c r="S284" i="17"/>
  <c r="R284" i="17"/>
  <c r="T283" i="17"/>
  <c r="S283" i="17"/>
  <c r="R283" i="17"/>
  <c r="T282" i="17"/>
  <c r="S282" i="17"/>
  <c r="R282" i="17"/>
  <c r="T281" i="17"/>
  <c r="S281" i="17"/>
  <c r="R281" i="17"/>
  <c r="T280" i="17"/>
  <c r="S280" i="17"/>
  <c r="R280" i="17"/>
  <c r="T279" i="17"/>
  <c r="S279" i="17"/>
  <c r="R279" i="17"/>
  <c r="T278" i="17"/>
  <c r="S278" i="17"/>
  <c r="R278" i="17"/>
  <c r="T277" i="17"/>
  <c r="S277" i="17"/>
  <c r="R277" i="17"/>
  <c r="T276" i="17"/>
  <c r="S276" i="17"/>
  <c r="R276" i="17"/>
  <c r="T275" i="17"/>
  <c r="S275" i="17"/>
  <c r="R275" i="17"/>
  <c r="T274" i="17"/>
  <c r="S274" i="17"/>
  <c r="R274" i="17"/>
  <c r="T273" i="17"/>
  <c r="S273" i="17"/>
  <c r="R273" i="17"/>
  <c r="T272" i="17"/>
  <c r="S272" i="17"/>
  <c r="R272" i="17"/>
  <c r="T271" i="17"/>
  <c r="S271" i="17"/>
  <c r="R271" i="17"/>
  <c r="T270" i="17"/>
  <c r="S270" i="17"/>
  <c r="R270" i="17"/>
  <c r="T269" i="17"/>
  <c r="S269" i="17"/>
  <c r="R269" i="17"/>
  <c r="T268" i="17"/>
  <c r="S268" i="17"/>
  <c r="R268" i="17"/>
  <c r="T267" i="17"/>
  <c r="S267" i="17"/>
  <c r="R267" i="17"/>
  <c r="T266" i="17"/>
  <c r="S266" i="17"/>
  <c r="R266" i="17"/>
  <c r="T265" i="17"/>
  <c r="S265" i="17"/>
  <c r="R265" i="17"/>
  <c r="T264" i="17"/>
  <c r="S264" i="17"/>
  <c r="R264" i="17"/>
  <c r="T263" i="17"/>
  <c r="S263" i="17"/>
  <c r="R263" i="17"/>
  <c r="T262" i="17"/>
  <c r="S262" i="17"/>
  <c r="R262" i="17"/>
  <c r="T261" i="17"/>
  <c r="S261" i="17"/>
  <c r="R261" i="17"/>
  <c r="T260" i="17"/>
  <c r="S260" i="17"/>
  <c r="R260" i="17"/>
  <c r="T259" i="17"/>
  <c r="S259" i="17"/>
  <c r="R259" i="17"/>
  <c r="T258" i="17"/>
  <c r="S258" i="17"/>
  <c r="R258" i="17"/>
  <c r="T257" i="17"/>
  <c r="S257" i="17"/>
  <c r="R257" i="17"/>
  <c r="T256" i="17"/>
  <c r="S256" i="17"/>
  <c r="R256" i="17"/>
  <c r="T255" i="17"/>
  <c r="S255" i="17"/>
  <c r="R255" i="17"/>
  <c r="T254" i="17"/>
  <c r="S254" i="17"/>
  <c r="R254" i="17"/>
  <c r="T253" i="17"/>
  <c r="S253" i="17"/>
  <c r="R253" i="17"/>
  <c r="T252" i="17"/>
  <c r="S252" i="17"/>
  <c r="R252" i="17"/>
  <c r="T251" i="17"/>
  <c r="S251" i="17"/>
  <c r="R251" i="17"/>
  <c r="T250" i="17"/>
  <c r="S250" i="17"/>
  <c r="R250" i="17"/>
  <c r="T249" i="17"/>
  <c r="S249" i="17"/>
  <c r="R249" i="17"/>
  <c r="T248" i="17"/>
  <c r="S248" i="17"/>
  <c r="R248" i="17"/>
  <c r="T247" i="17"/>
  <c r="S247" i="17"/>
  <c r="R247" i="17"/>
  <c r="T246" i="17"/>
  <c r="S246" i="17"/>
  <c r="R246" i="17"/>
  <c r="T245" i="17"/>
  <c r="S245" i="17"/>
  <c r="R245" i="17"/>
  <c r="T244" i="17"/>
  <c r="S244" i="17"/>
  <c r="R244" i="17"/>
  <c r="T243" i="17"/>
  <c r="S243" i="17"/>
  <c r="R243" i="17"/>
  <c r="T242" i="17"/>
  <c r="S242" i="17"/>
  <c r="R242" i="17"/>
  <c r="T241" i="17"/>
  <c r="S241" i="17"/>
  <c r="R241" i="17"/>
  <c r="T240" i="17"/>
  <c r="S240" i="17"/>
  <c r="R240" i="17"/>
  <c r="T239" i="17"/>
  <c r="S239" i="17"/>
  <c r="R239" i="17"/>
  <c r="T238" i="17"/>
  <c r="S238" i="17"/>
  <c r="R238" i="17"/>
  <c r="T237" i="17"/>
  <c r="S237" i="17"/>
  <c r="R237" i="17"/>
  <c r="T236" i="17"/>
  <c r="S236" i="17"/>
  <c r="R236" i="17"/>
  <c r="T235" i="17"/>
  <c r="S235" i="17"/>
  <c r="R235" i="17"/>
  <c r="T234" i="17"/>
  <c r="S234" i="17"/>
  <c r="R234" i="17"/>
  <c r="T233" i="17"/>
  <c r="S233" i="17"/>
  <c r="R233" i="17"/>
  <c r="T232" i="17"/>
  <c r="S232" i="17"/>
  <c r="R232" i="17"/>
  <c r="T231" i="17"/>
  <c r="S231" i="17"/>
  <c r="R231" i="17"/>
  <c r="T230" i="17"/>
  <c r="S230" i="17"/>
  <c r="R230" i="17"/>
  <c r="T229" i="17"/>
  <c r="S229" i="17"/>
  <c r="R229" i="17"/>
  <c r="T228" i="17"/>
  <c r="S228" i="17"/>
  <c r="R228" i="17"/>
  <c r="T227" i="17"/>
  <c r="S227" i="17"/>
  <c r="R227" i="17"/>
  <c r="T226" i="17"/>
  <c r="S226" i="17"/>
  <c r="R226" i="17"/>
  <c r="T225" i="17"/>
  <c r="S225" i="17"/>
  <c r="R225" i="17"/>
  <c r="T224" i="17"/>
  <c r="S224" i="17"/>
  <c r="R224" i="17"/>
  <c r="T223" i="17"/>
  <c r="S223" i="17"/>
  <c r="R223" i="17"/>
  <c r="T222" i="17"/>
  <c r="S222" i="17"/>
  <c r="R222" i="17"/>
  <c r="T221" i="17"/>
  <c r="S221" i="17"/>
  <c r="R221" i="17"/>
  <c r="T220" i="17"/>
  <c r="S220" i="17"/>
  <c r="R220" i="17"/>
  <c r="T219" i="17"/>
  <c r="S219" i="17"/>
  <c r="R219" i="17"/>
  <c r="T218" i="17"/>
  <c r="S218" i="17"/>
  <c r="R218" i="17"/>
  <c r="T217" i="17"/>
  <c r="S217" i="17"/>
  <c r="R217" i="17"/>
  <c r="T216" i="17"/>
  <c r="S216" i="17"/>
  <c r="R216" i="17"/>
  <c r="T215" i="17"/>
  <c r="S215" i="17"/>
  <c r="R215" i="17"/>
  <c r="T214" i="17"/>
  <c r="S214" i="17"/>
  <c r="R214" i="17"/>
  <c r="T213" i="17"/>
  <c r="S213" i="17"/>
  <c r="R213" i="17"/>
  <c r="T212" i="17"/>
  <c r="S212" i="17"/>
  <c r="R212" i="17"/>
  <c r="T211" i="17"/>
  <c r="S211" i="17"/>
  <c r="R211" i="17"/>
  <c r="T210" i="17"/>
  <c r="S210" i="17"/>
  <c r="R210" i="17"/>
  <c r="T209" i="17"/>
  <c r="S209" i="17"/>
  <c r="R209" i="17"/>
  <c r="T208" i="17"/>
  <c r="S208" i="17"/>
  <c r="R208" i="17"/>
  <c r="T207" i="17"/>
  <c r="S207" i="17"/>
  <c r="R207" i="17"/>
  <c r="T206" i="17"/>
  <c r="S206" i="17"/>
  <c r="R206" i="17"/>
  <c r="T205" i="17"/>
  <c r="S205" i="17"/>
  <c r="R205" i="17"/>
  <c r="T204" i="17"/>
  <c r="S204" i="17"/>
  <c r="R204" i="17"/>
  <c r="T203" i="17"/>
  <c r="S203" i="17"/>
  <c r="R203" i="17"/>
  <c r="T202" i="17"/>
  <c r="S202" i="17"/>
  <c r="R202" i="17"/>
  <c r="T201" i="17"/>
  <c r="S201" i="17"/>
  <c r="R201" i="17"/>
  <c r="T200" i="17"/>
  <c r="S200" i="17"/>
  <c r="R200" i="17"/>
  <c r="T199" i="17"/>
  <c r="S199" i="17"/>
  <c r="R199" i="17"/>
  <c r="T198" i="17"/>
  <c r="S198" i="17"/>
  <c r="R198" i="17"/>
  <c r="T197" i="17"/>
  <c r="S197" i="17"/>
  <c r="R197" i="17"/>
  <c r="T196" i="17"/>
  <c r="S196" i="17"/>
  <c r="R196" i="17"/>
  <c r="T195" i="17"/>
  <c r="S195" i="17"/>
  <c r="R195" i="17"/>
  <c r="T194" i="17"/>
  <c r="S194" i="17"/>
  <c r="R194" i="17"/>
  <c r="T193" i="17"/>
  <c r="S193" i="17"/>
  <c r="R193" i="17"/>
  <c r="T192" i="17"/>
  <c r="S192" i="17"/>
  <c r="R192" i="17"/>
  <c r="T191" i="17"/>
  <c r="S191" i="17"/>
  <c r="R191" i="17"/>
  <c r="T190" i="17"/>
  <c r="S190" i="17"/>
  <c r="R190" i="17"/>
  <c r="T189" i="17"/>
  <c r="S189" i="17"/>
  <c r="R189" i="17"/>
  <c r="T188" i="17"/>
  <c r="S188" i="17"/>
  <c r="R188" i="17"/>
  <c r="T187" i="17"/>
  <c r="S187" i="17"/>
  <c r="R187" i="17"/>
  <c r="T186" i="17"/>
  <c r="S186" i="17"/>
  <c r="R186" i="17"/>
  <c r="T185" i="17"/>
  <c r="S185" i="17"/>
  <c r="R185" i="17"/>
  <c r="T184" i="17"/>
  <c r="S184" i="17"/>
  <c r="R184" i="17"/>
  <c r="T183" i="17"/>
  <c r="S183" i="17"/>
  <c r="R183" i="17"/>
  <c r="T182" i="17"/>
  <c r="S182" i="17"/>
  <c r="R182" i="17"/>
  <c r="T181" i="17"/>
  <c r="S181" i="17"/>
  <c r="R181" i="17"/>
  <c r="T180" i="17"/>
  <c r="S180" i="17"/>
  <c r="R180" i="17"/>
  <c r="T179" i="17"/>
  <c r="S179" i="17"/>
  <c r="R179" i="17"/>
  <c r="T178" i="17"/>
  <c r="S178" i="17"/>
  <c r="R178" i="17"/>
  <c r="T177" i="17"/>
  <c r="S177" i="17"/>
  <c r="R177" i="17"/>
  <c r="T176" i="17"/>
  <c r="S176" i="17"/>
  <c r="R176" i="17"/>
  <c r="T175" i="17"/>
  <c r="S175" i="17"/>
  <c r="R175" i="17"/>
  <c r="T174" i="17"/>
  <c r="S174" i="17"/>
  <c r="R174" i="17"/>
  <c r="T173" i="17"/>
  <c r="S173" i="17"/>
  <c r="R173" i="17"/>
  <c r="T172" i="17"/>
  <c r="S172" i="17"/>
  <c r="R172" i="17"/>
  <c r="T171" i="17"/>
  <c r="S171" i="17"/>
  <c r="R171" i="17"/>
  <c r="T170" i="17"/>
  <c r="S170" i="17"/>
  <c r="R170" i="17"/>
  <c r="T169" i="17"/>
  <c r="S169" i="17"/>
  <c r="R169" i="17"/>
  <c r="T168" i="17"/>
  <c r="S168" i="17"/>
  <c r="R168" i="17"/>
  <c r="T167" i="17"/>
  <c r="S167" i="17"/>
  <c r="R167" i="17"/>
  <c r="T166" i="17"/>
  <c r="S166" i="17"/>
  <c r="R166" i="17"/>
  <c r="T165" i="17"/>
  <c r="S165" i="17"/>
  <c r="R165" i="17"/>
  <c r="T164" i="17"/>
  <c r="S164" i="17"/>
  <c r="R164" i="17"/>
  <c r="T163" i="17"/>
  <c r="S163" i="17"/>
  <c r="R163" i="17"/>
  <c r="T162" i="17"/>
  <c r="S162" i="17"/>
  <c r="R162" i="17"/>
  <c r="T161" i="17"/>
  <c r="S161" i="17"/>
  <c r="R161" i="17"/>
  <c r="T160" i="17"/>
  <c r="S160" i="17"/>
  <c r="R160" i="17"/>
  <c r="T159" i="17"/>
  <c r="S159" i="17"/>
  <c r="R159" i="17"/>
  <c r="T158" i="17"/>
  <c r="S158" i="17"/>
  <c r="R158" i="17"/>
  <c r="T157" i="17"/>
  <c r="S157" i="17"/>
  <c r="R157" i="17"/>
  <c r="T156" i="17"/>
  <c r="S156" i="17"/>
  <c r="R156" i="17"/>
  <c r="T155" i="17"/>
  <c r="S155" i="17"/>
  <c r="R155" i="17"/>
  <c r="T154" i="17"/>
  <c r="S154" i="17"/>
  <c r="R154" i="17"/>
  <c r="T153" i="17"/>
  <c r="S153" i="17"/>
  <c r="R153" i="17"/>
  <c r="T152" i="17"/>
  <c r="S152" i="17"/>
  <c r="R152" i="17"/>
  <c r="T151" i="17"/>
  <c r="S151" i="17"/>
  <c r="R151" i="17"/>
  <c r="T150" i="17"/>
  <c r="S150" i="17"/>
  <c r="R150" i="17"/>
  <c r="T149" i="17"/>
  <c r="S149" i="17"/>
  <c r="R149" i="17"/>
  <c r="T148" i="17"/>
  <c r="S148" i="17"/>
  <c r="R148" i="17"/>
  <c r="T147" i="17"/>
  <c r="S147" i="17"/>
  <c r="R147" i="17"/>
  <c r="T146" i="17"/>
  <c r="S146" i="17"/>
  <c r="R146" i="17"/>
  <c r="T145" i="17"/>
  <c r="S145" i="17"/>
  <c r="R145" i="17"/>
  <c r="T144" i="17"/>
  <c r="S144" i="17"/>
  <c r="R144" i="17"/>
  <c r="T143" i="17"/>
  <c r="S143" i="17"/>
  <c r="R143" i="17"/>
  <c r="T142" i="17"/>
  <c r="S142" i="17"/>
  <c r="R142" i="17"/>
  <c r="T141" i="17"/>
  <c r="S141" i="17"/>
  <c r="R141" i="17"/>
  <c r="T140" i="17"/>
  <c r="S140" i="17"/>
  <c r="R140" i="17"/>
  <c r="T139" i="17"/>
  <c r="S139" i="17"/>
  <c r="R139" i="17"/>
  <c r="T138" i="17"/>
  <c r="S138" i="17"/>
  <c r="R138" i="17"/>
  <c r="T137" i="17"/>
  <c r="S137" i="17"/>
  <c r="R137" i="17"/>
  <c r="T136" i="17"/>
  <c r="S136" i="17"/>
  <c r="R136" i="17"/>
  <c r="T135" i="17"/>
  <c r="S135" i="17"/>
  <c r="R135" i="17"/>
  <c r="T134" i="17"/>
  <c r="S134" i="17"/>
  <c r="R134" i="17"/>
  <c r="T133" i="17"/>
  <c r="S133" i="17"/>
  <c r="R133" i="17"/>
  <c r="T132" i="17"/>
  <c r="S132" i="17"/>
  <c r="R132" i="17"/>
  <c r="T131" i="17"/>
  <c r="S131" i="17"/>
  <c r="R131" i="17"/>
  <c r="T130" i="17"/>
  <c r="S130" i="17"/>
  <c r="R130" i="17"/>
  <c r="T129" i="17"/>
  <c r="S129" i="17"/>
  <c r="R129" i="17"/>
  <c r="T128" i="17"/>
  <c r="S128" i="17"/>
  <c r="R128" i="17"/>
  <c r="T127" i="17"/>
  <c r="S127" i="17"/>
  <c r="R127" i="17"/>
  <c r="T126" i="17"/>
  <c r="S126" i="17"/>
  <c r="R126" i="17"/>
  <c r="T125" i="17"/>
  <c r="S125" i="17"/>
  <c r="R125" i="17"/>
  <c r="T124" i="17"/>
  <c r="S124" i="17"/>
  <c r="R124" i="17"/>
  <c r="T123" i="17"/>
  <c r="S123" i="17"/>
  <c r="R123" i="17"/>
  <c r="T122" i="17"/>
  <c r="S122" i="17"/>
  <c r="R122" i="17"/>
  <c r="T121" i="17"/>
  <c r="S121" i="17"/>
  <c r="R121" i="17"/>
  <c r="T120" i="17"/>
  <c r="S120" i="17"/>
  <c r="R120" i="17"/>
  <c r="T119" i="17"/>
  <c r="S119" i="17"/>
  <c r="R119" i="17"/>
  <c r="T118" i="17"/>
  <c r="S118" i="17"/>
  <c r="R118" i="17"/>
  <c r="T117" i="17"/>
  <c r="S117" i="17"/>
  <c r="R117" i="17"/>
  <c r="T116" i="17"/>
  <c r="S116" i="17"/>
  <c r="R116" i="17"/>
  <c r="T115" i="17"/>
  <c r="S115" i="17"/>
  <c r="R115" i="17"/>
  <c r="T114" i="17"/>
  <c r="S114" i="17"/>
  <c r="R114" i="17"/>
  <c r="T113" i="17"/>
  <c r="S113" i="17"/>
  <c r="R113" i="17"/>
  <c r="T112" i="17"/>
  <c r="S112" i="17"/>
  <c r="R112" i="17"/>
  <c r="T111" i="17"/>
  <c r="S111" i="17"/>
  <c r="R111" i="17"/>
  <c r="T110" i="17"/>
  <c r="S110" i="17"/>
  <c r="R110" i="17"/>
  <c r="T109" i="17"/>
  <c r="S109" i="17"/>
  <c r="R109" i="17"/>
  <c r="T108" i="17"/>
  <c r="S108" i="17"/>
  <c r="R108" i="17"/>
  <c r="T107" i="17"/>
  <c r="S107" i="17"/>
  <c r="R107" i="17"/>
  <c r="T106" i="17"/>
  <c r="S106" i="17"/>
  <c r="R106" i="17"/>
  <c r="T105" i="17"/>
  <c r="S105" i="17"/>
  <c r="R105" i="17"/>
  <c r="T104" i="17"/>
  <c r="S104" i="17"/>
  <c r="R104" i="17"/>
  <c r="T103" i="17"/>
  <c r="S103" i="17"/>
  <c r="R103" i="17"/>
  <c r="T102" i="17"/>
  <c r="S102" i="17"/>
  <c r="R102" i="17"/>
  <c r="T101" i="17"/>
  <c r="S101" i="17"/>
  <c r="R101" i="17"/>
  <c r="T100" i="17"/>
  <c r="S100" i="17"/>
  <c r="R100" i="17"/>
  <c r="T99" i="17"/>
  <c r="S99" i="17"/>
  <c r="R99" i="17"/>
  <c r="T98" i="17"/>
  <c r="S98" i="17"/>
  <c r="R98" i="17"/>
  <c r="T97" i="17"/>
  <c r="S97" i="17"/>
  <c r="R97" i="17"/>
  <c r="T96" i="17"/>
  <c r="S96" i="17"/>
  <c r="R96" i="17"/>
  <c r="T95" i="17"/>
  <c r="S95" i="17"/>
  <c r="R95" i="17"/>
  <c r="T94" i="17"/>
  <c r="S94" i="17"/>
  <c r="R94" i="17"/>
  <c r="T93" i="17"/>
  <c r="S93" i="17"/>
  <c r="R93" i="17"/>
  <c r="T92" i="17"/>
  <c r="S92" i="17"/>
  <c r="R92" i="17"/>
  <c r="T91" i="17"/>
  <c r="S91" i="17"/>
  <c r="R91" i="17"/>
  <c r="T90" i="17"/>
  <c r="S90" i="17"/>
  <c r="R90" i="17"/>
  <c r="T89" i="17"/>
  <c r="S89" i="17"/>
  <c r="R89" i="17"/>
  <c r="T88" i="17"/>
  <c r="S88" i="17"/>
  <c r="R88" i="17"/>
  <c r="T87" i="17"/>
  <c r="S87" i="17"/>
  <c r="R87" i="17"/>
  <c r="T86" i="17"/>
  <c r="S86" i="17"/>
  <c r="R86" i="17"/>
  <c r="T85" i="17"/>
  <c r="S85" i="17"/>
  <c r="R85" i="17"/>
  <c r="T84" i="17"/>
  <c r="S84" i="17"/>
  <c r="R84" i="17"/>
  <c r="T83" i="17"/>
  <c r="S83" i="17"/>
  <c r="R83" i="17"/>
  <c r="T82" i="17"/>
  <c r="S82" i="17"/>
  <c r="R82" i="17"/>
  <c r="T81" i="17"/>
  <c r="S81" i="17"/>
  <c r="R81" i="17"/>
  <c r="T80" i="17"/>
  <c r="S80" i="17"/>
  <c r="R80" i="17"/>
  <c r="T79" i="17"/>
  <c r="S79" i="17"/>
  <c r="R79" i="17"/>
  <c r="T78" i="17"/>
  <c r="S78" i="17"/>
  <c r="R78" i="17"/>
  <c r="T77" i="17"/>
  <c r="S77" i="17"/>
  <c r="R77" i="17"/>
  <c r="T76" i="17"/>
  <c r="S76" i="17"/>
  <c r="R76" i="17"/>
  <c r="T75" i="17"/>
  <c r="S75" i="17"/>
  <c r="R75" i="17"/>
  <c r="T74" i="17"/>
  <c r="S74" i="17"/>
  <c r="R74" i="17"/>
  <c r="T73" i="17"/>
  <c r="S73" i="17"/>
  <c r="R73" i="17"/>
  <c r="T72" i="17"/>
  <c r="S72" i="17"/>
  <c r="R72" i="17"/>
  <c r="T71" i="17"/>
  <c r="S71" i="17"/>
  <c r="R71" i="17"/>
  <c r="T70" i="17"/>
  <c r="S70" i="17"/>
  <c r="R70" i="17"/>
  <c r="T69" i="17"/>
  <c r="S69" i="17"/>
  <c r="R69" i="17"/>
  <c r="T68" i="17"/>
  <c r="S68" i="17"/>
  <c r="R68" i="17"/>
  <c r="Q501" i="17"/>
  <c r="Q500" i="17"/>
  <c r="Q499" i="17"/>
  <c r="Q498" i="17"/>
  <c r="Q497" i="17"/>
  <c r="Q496" i="17"/>
  <c r="Q495" i="17"/>
  <c r="Q494" i="17"/>
  <c r="Q493" i="17"/>
  <c r="Q492" i="17"/>
  <c r="Q491" i="17"/>
  <c r="Q490" i="17"/>
  <c r="Q489" i="17"/>
  <c r="Q488" i="17"/>
  <c r="Q487" i="17"/>
  <c r="Q486" i="17"/>
  <c r="Q485" i="17"/>
  <c r="Q484" i="17"/>
  <c r="Q483" i="17"/>
  <c r="Q482" i="17"/>
  <c r="Q481" i="17"/>
  <c r="Q480" i="17"/>
  <c r="Q479" i="17"/>
  <c r="Q478" i="17"/>
  <c r="Q477" i="17"/>
  <c r="Q476" i="17"/>
  <c r="Q475" i="17"/>
  <c r="Q474" i="17"/>
  <c r="Q473" i="17"/>
  <c r="Q472" i="17"/>
  <c r="Q471" i="17"/>
  <c r="Q470" i="17"/>
  <c r="Q469" i="17"/>
  <c r="Q468" i="17"/>
  <c r="Q467" i="17"/>
  <c r="Q466" i="17"/>
  <c r="Q465" i="17"/>
  <c r="Q464" i="17"/>
  <c r="Q463" i="17"/>
  <c r="Q462" i="17"/>
  <c r="Q461" i="17"/>
  <c r="Q460" i="17"/>
  <c r="Q459" i="17"/>
  <c r="Q458" i="17"/>
  <c r="Q457" i="17"/>
  <c r="Q456" i="17"/>
  <c r="Q455" i="17"/>
  <c r="Q454" i="17"/>
  <c r="Q453" i="17"/>
  <c r="Q452" i="17"/>
  <c r="Q451" i="17"/>
  <c r="Q450" i="17"/>
  <c r="Q449" i="17"/>
  <c r="Q448" i="17"/>
  <c r="Q447" i="17"/>
  <c r="Q446" i="17"/>
  <c r="Q445" i="17"/>
  <c r="Q444" i="17"/>
  <c r="Q443" i="17"/>
  <c r="Q442" i="17"/>
  <c r="Q441" i="17"/>
  <c r="Q440" i="17"/>
  <c r="Q439" i="17"/>
  <c r="Q438" i="17"/>
  <c r="Q437" i="17"/>
  <c r="Q436" i="17"/>
  <c r="Q435" i="17"/>
  <c r="Q434" i="17"/>
  <c r="Q433" i="17"/>
  <c r="Q432" i="17"/>
  <c r="Q431" i="17"/>
  <c r="Q430" i="17"/>
  <c r="Q429" i="17"/>
  <c r="Q428" i="17"/>
  <c r="Q427" i="17"/>
  <c r="Q426" i="17"/>
  <c r="Q425" i="17"/>
  <c r="Q424" i="17"/>
  <c r="Q423" i="17"/>
  <c r="Q422" i="17"/>
  <c r="Q421" i="17"/>
  <c r="Q420" i="17"/>
  <c r="Q419" i="17"/>
  <c r="Q418" i="17"/>
  <c r="Q417" i="17"/>
  <c r="Q416" i="17"/>
  <c r="Q415" i="17"/>
  <c r="Q414" i="17"/>
  <c r="Q413" i="17"/>
  <c r="Q412" i="17"/>
  <c r="Q411" i="17"/>
  <c r="Q410" i="17"/>
  <c r="Q409" i="17"/>
  <c r="Q408" i="17"/>
  <c r="Q407" i="17"/>
  <c r="Q406" i="17"/>
  <c r="Q405" i="17"/>
  <c r="Q404" i="17"/>
  <c r="Q403" i="17"/>
  <c r="Q402" i="17"/>
  <c r="Q401" i="17"/>
  <c r="Q400" i="17"/>
  <c r="Q399" i="17"/>
  <c r="Q398" i="17"/>
  <c r="Q397" i="17"/>
  <c r="Q396" i="17"/>
  <c r="Q395" i="17"/>
  <c r="Q394" i="17"/>
  <c r="Q393" i="17"/>
  <c r="Q392" i="17"/>
  <c r="Q391" i="17"/>
  <c r="Q390" i="17"/>
  <c r="Q389" i="17"/>
  <c r="Q388" i="17"/>
  <c r="Q387" i="17"/>
  <c r="Q386" i="17"/>
  <c r="Q385" i="17"/>
  <c r="Q384" i="17"/>
  <c r="Q383" i="17"/>
  <c r="Q382" i="17"/>
  <c r="Q381" i="17"/>
  <c r="Q380" i="17"/>
  <c r="Q379" i="17"/>
  <c r="Q378" i="17"/>
  <c r="Q377" i="17"/>
  <c r="Q376" i="17"/>
  <c r="Q375" i="17"/>
  <c r="Q374" i="17"/>
  <c r="Q373" i="17"/>
  <c r="Q372" i="17"/>
  <c r="Q371" i="17"/>
  <c r="Q370" i="17"/>
  <c r="Q369" i="17"/>
  <c r="Q368" i="17"/>
  <c r="Q367" i="17"/>
  <c r="Q366" i="17"/>
  <c r="Q365" i="17"/>
  <c r="Q364" i="17"/>
  <c r="Q363" i="17"/>
  <c r="Q362" i="17"/>
  <c r="Q361" i="17"/>
  <c r="Q360" i="17"/>
  <c r="Q359" i="17"/>
  <c r="Q358" i="17"/>
  <c r="Q357" i="17"/>
  <c r="Q356" i="17"/>
  <c r="Q355" i="17"/>
  <c r="Q354" i="17"/>
  <c r="Q353" i="17"/>
  <c r="Q352" i="17"/>
  <c r="Q351" i="17"/>
  <c r="Q350" i="17"/>
  <c r="Q349" i="17"/>
  <c r="Q348" i="17"/>
  <c r="Q347" i="17"/>
  <c r="Q346" i="17"/>
  <c r="Q345" i="17"/>
  <c r="Q344" i="17"/>
  <c r="Q343" i="17"/>
  <c r="Q342" i="17"/>
  <c r="Q341" i="17"/>
  <c r="Q340" i="17"/>
  <c r="Q339" i="17"/>
  <c r="Q338" i="17"/>
  <c r="Q337" i="17"/>
  <c r="Q336" i="17"/>
  <c r="Q335" i="17"/>
  <c r="Q334" i="17"/>
  <c r="Q333" i="17"/>
  <c r="Q332" i="17"/>
  <c r="Q331" i="17"/>
  <c r="Q330" i="17"/>
  <c r="Q329" i="17"/>
  <c r="Q328" i="17"/>
  <c r="Q327" i="17"/>
  <c r="Q326" i="17"/>
  <c r="Q325" i="17"/>
  <c r="Q324" i="17"/>
  <c r="Q323" i="17"/>
  <c r="Q322" i="17"/>
  <c r="Q321" i="17"/>
  <c r="Q320" i="17"/>
  <c r="Q319" i="17"/>
  <c r="Q318" i="17"/>
  <c r="Q317" i="17"/>
  <c r="Q316" i="17"/>
  <c r="Q315" i="17"/>
  <c r="Q314" i="17"/>
  <c r="Q313" i="17"/>
  <c r="Q312" i="17"/>
  <c r="Q311" i="17"/>
  <c r="Q310" i="17"/>
  <c r="Q309" i="17"/>
  <c r="Q308" i="17"/>
  <c r="Q307" i="17"/>
  <c r="Q306" i="17"/>
  <c r="Q305" i="17"/>
  <c r="Q304" i="17"/>
  <c r="Q303" i="17"/>
  <c r="Q302" i="17"/>
  <c r="Q301" i="17"/>
  <c r="Q300" i="17"/>
  <c r="Q299" i="17"/>
  <c r="Q298" i="17"/>
  <c r="Q297" i="17"/>
  <c r="Q296" i="17"/>
  <c r="Q295" i="17"/>
  <c r="Q294" i="17"/>
  <c r="Q293" i="17"/>
  <c r="Q292" i="17"/>
  <c r="Q291" i="17"/>
  <c r="Q290" i="17"/>
  <c r="Q289" i="17"/>
  <c r="Q288" i="17"/>
  <c r="Q287" i="17"/>
  <c r="Q286" i="17"/>
  <c r="Q285" i="17"/>
  <c r="Q284" i="17"/>
  <c r="Q283" i="17"/>
  <c r="Q282" i="17"/>
  <c r="Q281" i="17"/>
  <c r="Q280" i="17"/>
  <c r="Q279" i="17"/>
  <c r="Q278" i="17"/>
  <c r="Q277" i="17"/>
  <c r="Q276" i="17"/>
  <c r="Q275" i="17"/>
  <c r="Q274" i="17"/>
  <c r="Q273" i="17"/>
  <c r="Q272" i="17"/>
  <c r="Q271" i="17"/>
  <c r="Q270" i="17"/>
  <c r="Q269" i="17"/>
  <c r="Q268" i="17"/>
  <c r="Q267" i="17"/>
  <c r="Q266" i="17"/>
  <c r="Q265" i="17"/>
  <c r="Q264" i="17"/>
  <c r="Q263" i="17"/>
  <c r="Q262" i="17"/>
  <c r="Q261" i="17"/>
  <c r="Q260" i="17"/>
  <c r="Q259" i="17"/>
  <c r="Q258" i="17"/>
  <c r="Q257" i="17"/>
  <c r="Q256" i="17"/>
  <c r="Q255" i="17"/>
  <c r="Q254" i="17"/>
  <c r="Q253" i="17"/>
  <c r="Q252" i="17"/>
  <c r="Q251" i="17"/>
  <c r="Q250" i="17"/>
  <c r="Q249" i="17"/>
  <c r="Q248" i="17"/>
  <c r="Q247" i="17"/>
  <c r="Q246" i="17"/>
  <c r="Q245" i="17"/>
  <c r="Q244" i="17"/>
  <c r="Q243" i="17"/>
  <c r="Q242" i="17"/>
  <c r="Q241" i="17"/>
  <c r="Q240" i="17"/>
  <c r="Q239" i="17"/>
  <c r="Q238" i="17"/>
  <c r="Q237" i="17"/>
  <c r="Q236" i="17"/>
  <c r="Q235" i="17"/>
  <c r="Q234" i="17"/>
  <c r="Q233" i="17"/>
  <c r="Q232" i="17"/>
  <c r="Q231" i="17"/>
  <c r="Q230" i="17"/>
  <c r="Q229" i="17"/>
  <c r="Q228" i="17"/>
  <c r="Q227" i="17"/>
  <c r="Q226" i="17"/>
  <c r="Q225" i="17"/>
  <c r="Q224" i="17"/>
  <c r="Q223" i="17"/>
  <c r="Q222" i="17"/>
  <c r="Q221" i="17"/>
  <c r="Q220" i="17"/>
  <c r="Q219" i="17"/>
  <c r="Q218" i="17"/>
  <c r="Q217" i="17"/>
  <c r="Q216" i="17"/>
  <c r="Q215" i="17"/>
  <c r="Q214" i="17"/>
  <c r="Q213" i="17"/>
  <c r="Q212" i="17"/>
  <c r="Q211" i="17"/>
  <c r="Q210" i="17"/>
  <c r="Q209" i="17"/>
  <c r="Q208" i="17"/>
  <c r="Q207" i="17"/>
  <c r="Q206" i="17"/>
  <c r="Q205" i="17"/>
  <c r="Q204" i="17"/>
  <c r="Q203" i="17"/>
  <c r="Q202" i="17"/>
  <c r="Q201" i="17"/>
  <c r="Q200" i="17"/>
  <c r="Q199" i="17"/>
  <c r="Q198" i="17"/>
  <c r="Q197" i="17"/>
  <c r="Q196" i="17"/>
  <c r="Q195" i="17"/>
  <c r="Q194" i="17"/>
  <c r="Q193" i="17"/>
  <c r="Q192" i="17"/>
  <c r="Q191" i="17"/>
  <c r="Q190" i="17"/>
  <c r="Q189" i="17"/>
  <c r="Q188" i="17"/>
  <c r="Q187" i="17"/>
  <c r="Q186" i="17"/>
  <c r="Q185" i="17"/>
  <c r="Q184" i="17"/>
  <c r="Q183" i="17"/>
  <c r="Q182" i="17"/>
  <c r="Q181" i="17"/>
  <c r="Q180" i="17"/>
  <c r="Q179" i="17"/>
  <c r="Q178" i="17"/>
  <c r="Q177" i="17"/>
  <c r="Q176" i="17"/>
  <c r="Q175" i="17"/>
  <c r="Q174" i="17"/>
  <c r="Q173" i="17"/>
  <c r="Q172" i="17"/>
  <c r="Q171" i="17"/>
  <c r="Q170" i="17"/>
  <c r="Q169" i="17"/>
  <c r="Q168" i="17"/>
  <c r="Q167" i="17"/>
  <c r="Q166" i="17"/>
  <c r="Q165" i="17"/>
  <c r="Q164" i="17"/>
  <c r="Q163" i="17"/>
  <c r="Q162" i="17"/>
  <c r="Q161" i="17"/>
  <c r="Q160" i="17"/>
  <c r="Q159" i="17"/>
  <c r="Q158" i="17"/>
  <c r="Q157" i="17"/>
  <c r="Q156" i="17"/>
  <c r="Q155" i="17"/>
  <c r="Q154" i="17"/>
  <c r="Q153" i="17"/>
  <c r="Q152" i="17"/>
  <c r="Q151" i="17"/>
  <c r="Q150" i="17"/>
  <c r="Q149" i="17"/>
  <c r="Q148" i="17"/>
  <c r="Q147" i="17"/>
  <c r="Q146" i="17"/>
  <c r="Q145" i="17"/>
  <c r="Q144" i="17"/>
  <c r="Q143" i="17"/>
  <c r="Q142" i="17"/>
  <c r="Q141" i="17"/>
  <c r="Q140" i="17"/>
  <c r="Q139" i="17"/>
  <c r="Q138" i="17"/>
  <c r="Q137" i="17"/>
  <c r="Q136" i="17"/>
  <c r="Q135" i="17"/>
  <c r="Q134" i="17"/>
  <c r="Q133" i="17"/>
  <c r="Q132" i="17"/>
  <c r="Q131" i="17"/>
  <c r="Q130" i="17"/>
  <c r="Q129" i="17"/>
  <c r="Q128" i="17"/>
  <c r="Q127" i="17"/>
  <c r="Q126" i="17"/>
  <c r="Q125" i="17"/>
  <c r="Q124" i="17"/>
  <c r="Q123" i="17"/>
  <c r="Q122" i="17"/>
  <c r="Q121" i="17"/>
  <c r="Q120" i="17"/>
  <c r="Q119" i="17"/>
  <c r="Q118" i="17"/>
  <c r="Q117" i="17"/>
  <c r="Q116" i="17"/>
  <c r="Q115" i="17"/>
  <c r="Q114" i="17"/>
  <c r="Q113" i="17"/>
  <c r="Q112" i="17"/>
  <c r="Q111" i="17"/>
  <c r="Q110" i="17"/>
  <c r="Q109" i="17"/>
  <c r="Q108" i="17"/>
  <c r="Q107" i="17"/>
  <c r="Q106" i="17"/>
  <c r="Q105" i="17"/>
  <c r="Q104" i="17"/>
  <c r="Q103" i="17"/>
  <c r="Q102" i="17"/>
  <c r="Q101" i="17"/>
  <c r="Q100" i="17"/>
  <c r="Q99" i="17"/>
  <c r="Q98" i="17"/>
  <c r="Q97" i="17"/>
  <c r="Q96" i="17"/>
  <c r="Q95" i="17"/>
  <c r="Q94" i="17"/>
  <c r="Q93" i="17"/>
  <c r="Q92" i="17"/>
  <c r="Q91" i="17"/>
  <c r="Q90" i="17"/>
  <c r="Q89" i="17"/>
  <c r="Q88" i="17"/>
  <c r="Q87" i="17"/>
  <c r="Q86" i="17"/>
  <c r="Q85" i="17"/>
  <c r="Q84" i="17"/>
  <c r="Q83" i="17"/>
  <c r="Q82" i="17"/>
  <c r="Q81" i="17"/>
  <c r="Q80" i="17"/>
  <c r="Q79" i="17"/>
  <c r="Q78" i="17"/>
  <c r="Q77" i="17"/>
  <c r="Q76" i="17"/>
  <c r="Q75" i="17"/>
  <c r="Q74" i="17"/>
  <c r="Q73" i="17"/>
  <c r="Q72" i="17"/>
  <c r="Q71" i="17"/>
  <c r="Q70" i="17"/>
  <c r="Q69" i="17"/>
  <c r="Q68" i="17"/>
  <c r="B6" i="2"/>
  <c r="B9" i="2" s="1"/>
  <c r="B8" i="2"/>
  <c r="Z37" i="38"/>
  <c r="R37" i="38"/>
  <c r="C37" i="38"/>
  <c r="I37" i="38"/>
  <c r="Z21" i="38"/>
  <c r="R21" i="38"/>
  <c r="C21" i="38"/>
  <c r="I21" i="38"/>
  <c r="Z5" i="38"/>
  <c r="R5" i="38"/>
  <c r="C5" i="38"/>
  <c r="I5" i="38"/>
  <c r="C2" i="38"/>
  <c r="A51" i="38" s="1"/>
  <c r="A2" i="38"/>
  <c r="N4" i="22" a="1"/>
  <c r="N4" i="22" s="1"/>
  <c r="B4" i="22" a="1"/>
  <c r="B4" i="22" s="1"/>
  <c r="W200" i="22"/>
  <c r="W199" i="22"/>
  <c r="W198" i="22"/>
  <c r="W197" i="22"/>
  <c r="W196" i="22"/>
  <c r="W195" i="22"/>
  <c r="W194" i="22"/>
  <c r="W193" i="22"/>
  <c r="W192" i="22"/>
  <c r="W191" i="22"/>
  <c r="W190" i="22"/>
  <c r="W189" i="22"/>
  <c r="W188" i="22"/>
  <c r="W187" i="22"/>
  <c r="W186" i="22"/>
  <c r="W185" i="22"/>
  <c r="W184" i="22"/>
  <c r="W183" i="22"/>
  <c r="W182" i="22"/>
  <c r="W181" i="22"/>
  <c r="W180" i="22"/>
  <c r="W179" i="22"/>
  <c r="W178" i="22"/>
  <c r="W177" i="22"/>
  <c r="W176" i="22"/>
  <c r="W175" i="22"/>
  <c r="W174" i="22"/>
  <c r="W173" i="22"/>
  <c r="W172" i="22"/>
  <c r="W171" i="22"/>
  <c r="W170" i="22"/>
  <c r="W169" i="22"/>
  <c r="W168" i="22"/>
  <c r="W167" i="22"/>
  <c r="W166" i="22"/>
  <c r="W165" i="22"/>
  <c r="W164" i="22"/>
  <c r="W163" i="22"/>
  <c r="W162" i="22"/>
  <c r="W161" i="22"/>
  <c r="W160" i="22"/>
  <c r="W159" i="22"/>
  <c r="W158" i="22"/>
  <c r="W157" i="22"/>
  <c r="W156" i="22"/>
  <c r="W155" i="22"/>
  <c r="W154" i="22"/>
  <c r="W153" i="22"/>
  <c r="W152" i="22"/>
  <c r="W151" i="22"/>
  <c r="W150" i="22"/>
  <c r="W149" i="22"/>
  <c r="W148" i="22"/>
  <c r="W147" i="22"/>
  <c r="W146" i="22"/>
  <c r="W145" i="22"/>
  <c r="W144" i="22"/>
  <c r="W143" i="22"/>
  <c r="W142" i="22"/>
  <c r="W141" i="22"/>
  <c r="W140" i="22"/>
  <c r="W139" i="22"/>
  <c r="W138" i="22"/>
  <c r="W137" i="22"/>
  <c r="W136" i="22"/>
  <c r="W135" i="22"/>
  <c r="W134" i="22"/>
  <c r="W133" i="22"/>
  <c r="W132" i="22"/>
  <c r="W131" i="22"/>
  <c r="W130" i="22"/>
  <c r="W129" i="22"/>
  <c r="W128" i="22"/>
  <c r="W127" i="22"/>
  <c r="W126" i="22"/>
  <c r="W125" i="22"/>
  <c r="W124" i="22"/>
  <c r="W123" i="22"/>
  <c r="W122" i="22"/>
  <c r="W121" i="22"/>
  <c r="W120" i="22"/>
  <c r="W119" i="22"/>
  <c r="W118" i="22"/>
  <c r="W117" i="22"/>
  <c r="W116" i="22"/>
  <c r="W115" i="22"/>
  <c r="W114" i="22"/>
  <c r="W113" i="22"/>
  <c r="W112" i="22"/>
  <c r="W111" i="22"/>
  <c r="W110" i="22"/>
  <c r="W109" i="22"/>
  <c r="W108" i="22"/>
  <c r="W107" i="22"/>
  <c r="W106" i="22"/>
  <c r="W105" i="22"/>
  <c r="W104" i="22"/>
  <c r="W103" i="22"/>
  <c r="W102" i="22"/>
  <c r="W101" i="22"/>
  <c r="W100" i="22"/>
  <c r="W99" i="22"/>
  <c r="W98" i="22"/>
  <c r="W97" i="22"/>
  <c r="W96" i="22"/>
  <c r="W95" i="22"/>
  <c r="W94" i="22"/>
  <c r="W93" i="22"/>
  <c r="W92" i="22"/>
  <c r="W91" i="22"/>
  <c r="W90" i="22"/>
  <c r="W89" i="22"/>
  <c r="W88" i="22"/>
  <c r="W87" i="22"/>
  <c r="W86" i="22"/>
  <c r="W85" i="22"/>
  <c r="W84" i="22"/>
  <c r="W83" i="22"/>
  <c r="W82" i="22"/>
  <c r="W81" i="22"/>
  <c r="W80" i="22"/>
  <c r="W79" i="22"/>
  <c r="W78" i="22"/>
  <c r="W77" i="22"/>
  <c r="W76" i="22"/>
  <c r="W75" i="22"/>
  <c r="W74" i="22"/>
  <c r="W73" i="22"/>
  <c r="W72" i="22"/>
  <c r="W71" i="22"/>
  <c r="W70" i="22"/>
  <c r="W69" i="22"/>
  <c r="W68" i="22"/>
  <c r="W67" i="22"/>
  <c r="W66" i="22"/>
  <c r="W65" i="22"/>
  <c r="W64" i="22"/>
  <c r="W63" i="22"/>
  <c r="W62" i="22"/>
  <c r="W61" i="22"/>
  <c r="W60" i="22"/>
  <c r="W59" i="22"/>
  <c r="W58" i="22"/>
  <c r="W57" i="22"/>
  <c r="W56" i="22"/>
  <c r="W55" i="22"/>
  <c r="W54" i="22"/>
  <c r="W53" i="22"/>
  <c r="W52" i="22"/>
  <c r="W51" i="22"/>
  <c r="W50" i="22"/>
  <c r="W49" i="22"/>
  <c r="W48" i="22"/>
  <c r="W47" i="22"/>
  <c r="W46" i="22"/>
  <c r="W45" i="22"/>
  <c r="W44" i="22"/>
  <c r="W43" i="22"/>
  <c r="W42" i="22"/>
  <c r="W41" i="22"/>
  <c r="W40" i="22"/>
  <c r="W39" i="22"/>
  <c r="W38" i="22"/>
  <c r="W37" i="22"/>
  <c r="W36" i="22"/>
  <c r="W35" i="22"/>
  <c r="W34" i="22"/>
  <c r="W33" i="22"/>
  <c r="W32" i="22"/>
  <c r="W31" i="22"/>
  <c r="W30" i="22"/>
  <c r="W29" i="22"/>
  <c r="W28" i="22"/>
  <c r="W27" i="22"/>
  <c r="W26" i="22"/>
  <c r="W25" i="22"/>
  <c r="W24" i="22"/>
  <c r="W23" i="22"/>
  <c r="W22" i="22"/>
  <c r="W21" i="22"/>
  <c r="W20" i="22"/>
  <c r="P4" i="22" a="1"/>
  <c r="P4" i="22" s="1"/>
  <c r="M4" i="22" s="1"/>
  <c r="Y11" i="20" s="1" a="1"/>
  <c r="Y11" i="20" s="1"/>
  <c r="Z11" i="20" s="1"/>
  <c r="D4" i="22" a="1"/>
  <c r="D4" i="22" s="1"/>
  <c r="A4" i="22" s="1"/>
  <c r="Y3" i="20" s="1" a="1"/>
  <c r="Y3" i="20" s="1"/>
  <c r="AB3" i="20" s="1" a="1"/>
  <c r="AB3" i="20" s="1"/>
  <c r="B44" i="20" a="1"/>
  <c r="B44" i="20" s="1"/>
  <c r="B2" i="21"/>
  <c r="A2" i="21"/>
  <c r="B2" i="9"/>
  <c r="A2" i="9"/>
  <c r="B2" i="8"/>
  <c r="A2" i="8"/>
  <c r="B5" i="7"/>
  <c r="A5" i="7"/>
  <c r="B4" i="7"/>
  <c r="A4" i="7"/>
  <c r="B3" i="7"/>
  <c r="A3" i="7"/>
  <c r="B2" i="7"/>
  <c r="A2" i="7"/>
  <c r="B2" i="6"/>
  <c r="A2" i="6"/>
  <c r="C14" i="1" a="1"/>
  <c r="C14" i="1" s="1"/>
  <c r="C12" i="1"/>
  <c r="O23" i="34"/>
  <c r="F23" i="34" s="1"/>
  <c r="O22" i="34"/>
  <c r="F22" i="34" s="1"/>
  <c r="O21" i="34"/>
  <c r="F21" i="34" s="1"/>
  <c r="O20" i="34"/>
  <c r="F20" i="34" s="1"/>
  <c r="O19" i="34"/>
  <c r="F19" i="34" s="1"/>
  <c r="O18" i="34"/>
  <c r="F18" i="34" s="1"/>
  <c r="O17" i="34"/>
  <c r="F17" i="34" s="1"/>
  <c r="O16" i="34"/>
  <c r="F16" i="34" s="1"/>
  <c r="J6" i="34" a="1"/>
  <c r="A11" i="34" s="1"/>
  <c r="J23" i="1"/>
  <c r="J22" i="1"/>
  <c r="J21" i="1"/>
  <c r="C15" i="1"/>
  <c r="C13" i="1"/>
  <c r="I14" i="1" a="1"/>
  <c r="I14" i="1" s="1"/>
  <c r="M16" i="34"/>
  <c r="D16" i="34" s="1"/>
  <c r="M20" i="34"/>
  <c r="D20" i="34" s="1"/>
  <c r="M13" i="34"/>
  <c r="D13" i="34" s="1"/>
  <c r="M17" i="34"/>
  <c r="D17" i="34" s="1"/>
  <c r="M21" i="34"/>
  <c r="D21" i="34" s="1"/>
  <c r="M14" i="34"/>
  <c r="D14" i="34" s="1"/>
  <c r="M18" i="34"/>
  <c r="D18" i="34" s="1"/>
  <c r="M22" i="34"/>
  <c r="D22" i="34" s="1"/>
  <c r="M15" i="34"/>
  <c r="D15" i="34" s="1"/>
  <c r="M19" i="34"/>
  <c r="D19" i="34" s="1"/>
  <c r="M23" i="34"/>
  <c r="D23" i="34" s="1"/>
  <c r="W24" i="34"/>
  <c r="M200" i="22"/>
  <c r="M199" i="22"/>
  <c r="M198" i="22"/>
  <c r="M197" i="22"/>
  <c r="M196" i="22"/>
  <c r="M195" i="22"/>
  <c r="M194" i="22"/>
  <c r="M193" i="22"/>
  <c r="M192" i="22"/>
  <c r="M191" i="22"/>
  <c r="M190" i="22"/>
  <c r="M189" i="22"/>
  <c r="M188" i="22"/>
  <c r="M187" i="22"/>
  <c r="M186" i="22"/>
  <c r="M185" i="22"/>
  <c r="M184" i="22"/>
  <c r="M183" i="22"/>
  <c r="M182" i="22"/>
  <c r="M181" i="22"/>
  <c r="M180" i="22"/>
  <c r="M179" i="22"/>
  <c r="M178" i="22"/>
  <c r="M177" i="22"/>
  <c r="M176" i="22"/>
  <c r="M175" i="22"/>
  <c r="M174" i="22"/>
  <c r="M173" i="22"/>
  <c r="M172" i="22"/>
  <c r="M171" i="22"/>
  <c r="M170" i="22"/>
  <c r="M169" i="22"/>
  <c r="M168" i="22"/>
  <c r="M167" i="22"/>
  <c r="M166" i="22"/>
  <c r="M165" i="22"/>
  <c r="M164" i="22"/>
  <c r="M163" i="22"/>
  <c r="M162" i="22"/>
  <c r="M161" i="22"/>
  <c r="M160" i="22"/>
  <c r="M159" i="22"/>
  <c r="M158" i="22"/>
  <c r="M157" i="22"/>
  <c r="M156" i="22"/>
  <c r="M155" i="22"/>
  <c r="M154" i="22"/>
  <c r="M153" i="22"/>
  <c r="M152" i="22"/>
  <c r="M151" i="22"/>
  <c r="M150" i="22"/>
  <c r="M149" i="22"/>
  <c r="M148" i="22"/>
  <c r="M147" i="22"/>
  <c r="M146" i="22"/>
  <c r="M145" i="22"/>
  <c r="M144" i="22"/>
  <c r="M143" i="22"/>
  <c r="M142" i="22"/>
  <c r="M141" i="22"/>
  <c r="M140" i="22"/>
  <c r="M139" i="22"/>
  <c r="M138" i="22"/>
  <c r="M137" i="22"/>
  <c r="M136" i="22"/>
  <c r="M135" i="22"/>
  <c r="M134" i="22"/>
  <c r="M133" i="22"/>
  <c r="M132" i="22"/>
  <c r="M131" i="22"/>
  <c r="M130" i="22"/>
  <c r="M129" i="22"/>
  <c r="M128" i="22"/>
  <c r="M127" i="22"/>
  <c r="M126" i="22"/>
  <c r="M125" i="22"/>
  <c r="M124" i="22"/>
  <c r="M123" i="22"/>
  <c r="M122" i="22"/>
  <c r="M121" i="22"/>
  <c r="M120" i="22"/>
  <c r="M119" i="22"/>
  <c r="M118" i="22"/>
  <c r="M117" i="22"/>
  <c r="M116" i="22"/>
  <c r="M115" i="22"/>
  <c r="M114" i="22"/>
  <c r="M113" i="22"/>
  <c r="M112" i="22"/>
  <c r="M111" i="22"/>
  <c r="M110" i="22"/>
  <c r="M109" i="22"/>
  <c r="M108" i="22"/>
  <c r="M107" i="22"/>
  <c r="M106" i="22"/>
  <c r="M105" i="22"/>
  <c r="M104" i="22"/>
  <c r="M103" i="22"/>
  <c r="M102" i="22"/>
  <c r="M101" i="22"/>
  <c r="M100" i="22"/>
  <c r="M99" i="22"/>
  <c r="M98" i="22"/>
  <c r="M97" i="22"/>
  <c r="M96" i="22"/>
  <c r="M95" i="22"/>
  <c r="M94" i="22"/>
  <c r="M93" i="22"/>
  <c r="M92" i="22"/>
  <c r="M91" i="22"/>
  <c r="M90" i="22"/>
  <c r="M89" i="22"/>
  <c r="M88" i="22"/>
  <c r="M87" i="22"/>
  <c r="M86" i="22"/>
  <c r="M85" i="22"/>
  <c r="M84" i="22"/>
  <c r="M83" i="22"/>
  <c r="M82" i="22"/>
  <c r="M81" i="22"/>
  <c r="M80" i="22"/>
  <c r="M79" i="22"/>
  <c r="M78" i="22"/>
  <c r="M77" i="22"/>
  <c r="M76" i="22"/>
  <c r="M75" i="22"/>
  <c r="M74" i="22"/>
  <c r="M73" i="22"/>
  <c r="M72" i="22"/>
  <c r="M71" i="22"/>
  <c r="M70" i="22"/>
  <c r="M69" i="22"/>
  <c r="M68" i="22"/>
  <c r="M67" i="22"/>
  <c r="M66" i="22"/>
  <c r="M65" i="22"/>
  <c r="M64" i="22"/>
  <c r="M63" i="22"/>
  <c r="M62" i="22"/>
  <c r="M61" i="22"/>
  <c r="M60" i="22"/>
  <c r="M59" i="22"/>
  <c r="M58" i="22"/>
  <c r="M57" i="22"/>
  <c r="M56" i="22"/>
  <c r="M55" i="22"/>
  <c r="M54" i="22"/>
  <c r="M53" i="22"/>
  <c r="M52" i="22"/>
  <c r="M51" i="22"/>
  <c r="M50" i="22"/>
  <c r="M49" i="22"/>
  <c r="M48"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C27" i="1"/>
  <c r="C26" i="1"/>
  <c r="X24" i="34"/>
  <c r="Y24" i="34"/>
  <c r="L7" i="2"/>
  <c r="Z24" i="34"/>
  <c r="I48" i="22"/>
  <c r="J48" i="22"/>
  <c r="K48" i="22"/>
  <c r="I49" i="22"/>
  <c r="J49" i="22"/>
  <c r="K49" i="22"/>
  <c r="I50" i="22"/>
  <c r="J50" i="22"/>
  <c r="K50" i="22"/>
  <c r="I51" i="22"/>
  <c r="J51" i="22"/>
  <c r="K51" i="22"/>
  <c r="I52" i="22"/>
  <c r="J52" i="22"/>
  <c r="K52" i="22"/>
  <c r="I53" i="22"/>
  <c r="J53" i="22"/>
  <c r="K53" i="22"/>
  <c r="I54" i="22"/>
  <c r="J54" i="22"/>
  <c r="K54" i="22"/>
  <c r="I55" i="22"/>
  <c r="J55" i="22"/>
  <c r="K55" i="22"/>
  <c r="I56" i="22"/>
  <c r="J56" i="22"/>
  <c r="K56" i="22"/>
  <c r="I57" i="22"/>
  <c r="J57" i="22"/>
  <c r="K57" i="22"/>
  <c r="I58" i="22"/>
  <c r="J58" i="22"/>
  <c r="K58" i="22"/>
  <c r="I59" i="22"/>
  <c r="J59" i="22"/>
  <c r="K59" i="22"/>
  <c r="I60" i="22"/>
  <c r="J60" i="22"/>
  <c r="K60" i="22"/>
  <c r="I61" i="22"/>
  <c r="J61" i="22"/>
  <c r="K61" i="22"/>
  <c r="I62" i="22"/>
  <c r="J62" i="22"/>
  <c r="K62" i="22"/>
  <c r="I63" i="22"/>
  <c r="J63" i="22"/>
  <c r="K63" i="22"/>
  <c r="I64" i="22"/>
  <c r="J64" i="22"/>
  <c r="K64" i="22"/>
  <c r="I65" i="22"/>
  <c r="J65" i="22"/>
  <c r="K65" i="22"/>
  <c r="I66" i="22"/>
  <c r="J66" i="22"/>
  <c r="K66" i="22"/>
  <c r="I67" i="22"/>
  <c r="J67" i="22"/>
  <c r="K67" i="22"/>
  <c r="I68" i="22"/>
  <c r="J68" i="22"/>
  <c r="K68" i="22"/>
  <c r="I69" i="22"/>
  <c r="J69" i="22"/>
  <c r="K69" i="22"/>
  <c r="I70" i="22"/>
  <c r="J70" i="22"/>
  <c r="K70" i="22"/>
  <c r="I71" i="22"/>
  <c r="J71" i="22"/>
  <c r="K71" i="22"/>
  <c r="I72" i="22"/>
  <c r="J72" i="22"/>
  <c r="K72" i="22"/>
  <c r="I73" i="22"/>
  <c r="J73" i="22"/>
  <c r="K73" i="22"/>
  <c r="I74" i="22"/>
  <c r="J74" i="22"/>
  <c r="K74" i="22"/>
  <c r="I75" i="22"/>
  <c r="J75" i="22"/>
  <c r="K75" i="22"/>
  <c r="I76" i="22"/>
  <c r="J76" i="22"/>
  <c r="K76" i="22"/>
  <c r="I77" i="22"/>
  <c r="J77" i="22"/>
  <c r="K77" i="22"/>
  <c r="I78" i="22"/>
  <c r="J78" i="22"/>
  <c r="K78" i="22"/>
  <c r="I79" i="22"/>
  <c r="J79" i="22"/>
  <c r="K79" i="22"/>
  <c r="I80" i="22"/>
  <c r="J80" i="22"/>
  <c r="K80" i="22"/>
  <c r="I81" i="22"/>
  <c r="J81" i="22"/>
  <c r="K81" i="22"/>
  <c r="I82" i="22"/>
  <c r="J82" i="22"/>
  <c r="K82" i="22"/>
  <c r="I83" i="22"/>
  <c r="J83" i="22"/>
  <c r="K83" i="22"/>
  <c r="I84" i="22"/>
  <c r="J84" i="22"/>
  <c r="K84" i="22"/>
  <c r="I85" i="22"/>
  <c r="J85" i="22"/>
  <c r="K85" i="22"/>
  <c r="I86" i="22"/>
  <c r="J86" i="22"/>
  <c r="K86" i="22"/>
  <c r="I87" i="22"/>
  <c r="J87" i="22"/>
  <c r="K87" i="22"/>
  <c r="I88" i="22"/>
  <c r="J88" i="22"/>
  <c r="K88" i="22"/>
  <c r="I89" i="22"/>
  <c r="J89" i="22"/>
  <c r="K89" i="22"/>
  <c r="I90" i="22"/>
  <c r="J90" i="22"/>
  <c r="K90" i="22"/>
  <c r="I91" i="22"/>
  <c r="J91" i="22"/>
  <c r="K91" i="22"/>
  <c r="I92" i="22"/>
  <c r="J92" i="22"/>
  <c r="K92" i="22"/>
  <c r="I93" i="22"/>
  <c r="J93" i="22"/>
  <c r="K93" i="22"/>
  <c r="I94" i="22"/>
  <c r="J94" i="22"/>
  <c r="K94" i="22"/>
  <c r="I95" i="22"/>
  <c r="J95" i="22"/>
  <c r="K95" i="22"/>
  <c r="I96" i="22"/>
  <c r="J96" i="22"/>
  <c r="K96" i="22"/>
  <c r="I97" i="22"/>
  <c r="J97" i="22"/>
  <c r="K97" i="22"/>
  <c r="I98" i="22"/>
  <c r="J98" i="22"/>
  <c r="K98" i="22"/>
  <c r="I99" i="22"/>
  <c r="J99" i="22"/>
  <c r="K99" i="22"/>
  <c r="I100" i="22"/>
  <c r="J100" i="22"/>
  <c r="K100" i="22"/>
  <c r="I101" i="22"/>
  <c r="J101" i="22"/>
  <c r="K101" i="22"/>
  <c r="I102" i="22"/>
  <c r="J102" i="22"/>
  <c r="K102" i="22"/>
  <c r="I103" i="22"/>
  <c r="J103" i="22"/>
  <c r="K103" i="22"/>
  <c r="I104" i="22"/>
  <c r="J104" i="22"/>
  <c r="K104" i="22"/>
  <c r="I105" i="22"/>
  <c r="J105" i="22"/>
  <c r="K105" i="22"/>
  <c r="I106" i="22"/>
  <c r="J106" i="22"/>
  <c r="K106" i="22"/>
  <c r="I107" i="22"/>
  <c r="J107" i="22"/>
  <c r="K107" i="22"/>
  <c r="I108" i="22"/>
  <c r="J108" i="22"/>
  <c r="K108" i="22"/>
  <c r="I109" i="22"/>
  <c r="J109" i="22"/>
  <c r="K109" i="22"/>
  <c r="I110" i="22"/>
  <c r="J110" i="22"/>
  <c r="K110" i="22"/>
  <c r="I111" i="22"/>
  <c r="J111" i="22"/>
  <c r="K111" i="22"/>
  <c r="I112" i="22"/>
  <c r="J112" i="22"/>
  <c r="K112" i="22"/>
  <c r="I113" i="22"/>
  <c r="J113" i="22"/>
  <c r="K113" i="22"/>
  <c r="I114" i="22"/>
  <c r="J114" i="22"/>
  <c r="K114" i="22"/>
  <c r="I115" i="22"/>
  <c r="J115" i="22"/>
  <c r="K115" i="22"/>
  <c r="I116" i="22"/>
  <c r="J116" i="22"/>
  <c r="K116" i="22"/>
  <c r="I117" i="22"/>
  <c r="J117" i="22"/>
  <c r="K117" i="22"/>
  <c r="I118" i="22"/>
  <c r="J118" i="22"/>
  <c r="K118" i="22"/>
  <c r="I119" i="22"/>
  <c r="J119" i="22"/>
  <c r="K119" i="22"/>
  <c r="I120" i="22"/>
  <c r="J120" i="22"/>
  <c r="K120" i="22"/>
  <c r="I121" i="22"/>
  <c r="J121" i="22"/>
  <c r="K121" i="22"/>
  <c r="I122" i="22"/>
  <c r="J122" i="22"/>
  <c r="K122" i="22"/>
  <c r="I123" i="22"/>
  <c r="J123" i="22"/>
  <c r="K123" i="22"/>
  <c r="I124" i="22"/>
  <c r="J124" i="22"/>
  <c r="K124" i="22"/>
  <c r="I125" i="22"/>
  <c r="J125" i="22"/>
  <c r="K125" i="22"/>
  <c r="I126" i="22"/>
  <c r="J126" i="22"/>
  <c r="K126" i="22"/>
  <c r="I127" i="22"/>
  <c r="J127" i="22"/>
  <c r="K127" i="22"/>
  <c r="I128" i="22"/>
  <c r="J128" i="22"/>
  <c r="K128" i="22"/>
  <c r="I129" i="22"/>
  <c r="J129" i="22"/>
  <c r="K129" i="22"/>
  <c r="I130" i="22"/>
  <c r="J130" i="22"/>
  <c r="K130" i="22"/>
  <c r="I131" i="22"/>
  <c r="J131" i="22"/>
  <c r="K131" i="22"/>
  <c r="I132" i="22"/>
  <c r="J132" i="22"/>
  <c r="K132" i="22"/>
  <c r="I133" i="22"/>
  <c r="J133" i="22"/>
  <c r="K133" i="22"/>
  <c r="I134" i="22"/>
  <c r="J134" i="22"/>
  <c r="K134" i="22"/>
  <c r="I135" i="22"/>
  <c r="J135" i="22"/>
  <c r="K135" i="22"/>
  <c r="I136" i="22"/>
  <c r="J136" i="22"/>
  <c r="K136" i="22"/>
  <c r="I137" i="22"/>
  <c r="J137" i="22"/>
  <c r="K137" i="22"/>
  <c r="I138" i="22"/>
  <c r="J138" i="22"/>
  <c r="K138" i="22"/>
  <c r="I139" i="22"/>
  <c r="J139" i="22"/>
  <c r="K139" i="22"/>
  <c r="I140" i="22"/>
  <c r="J140" i="22"/>
  <c r="K140" i="22"/>
  <c r="I141" i="22"/>
  <c r="J141" i="22"/>
  <c r="K141" i="22"/>
  <c r="I142" i="22"/>
  <c r="J142" i="22"/>
  <c r="K142" i="22"/>
  <c r="I143" i="22"/>
  <c r="J143" i="22"/>
  <c r="K143" i="22"/>
  <c r="I144" i="22"/>
  <c r="J144" i="22"/>
  <c r="K144" i="22"/>
  <c r="I145" i="22"/>
  <c r="J145" i="22"/>
  <c r="K145" i="22"/>
  <c r="I146" i="22"/>
  <c r="J146" i="22"/>
  <c r="K146" i="22"/>
  <c r="I147" i="22"/>
  <c r="J147" i="22"/>
  <c r="K147" i="22"/>
  <c r="I148" i="22"/>
  <c r="J148" i="22"/>
  <c r="K148" i="22"/>
  <c r="I149" i="22"/>
  <c r="J149" i="22"/>
  <c r="K149" i="22"/>
  <c r="I150" i="22"/>
  <c r="J150" i="22"/>
  <c r="K150" i="22"/>
  <c r="I151" i="22"/>
  <c r="J151" i="22"/>
  <c r="K151" i="22"/>
  <c r="I152" i="22"/>
  <c r="J152" i="22"/>
  <c r="K152" i="22"/>
  <c r="I153" i="22"/>
  <c r="J153" i="22"/>
  <c r="K153" i="22"/>
  <c r="I154" i="22"/>
  <c r="J154" i="22"/>
  <c r="K154" i="22"/>
  <c r="I155" i="22"/>
  <c r="J155" i="22"/>
  <c r="K155" i="22"/>
  <c r="I156" i="22"/>
  <c r="J156" i="22"/>
  <c r="K156" i="22"/>
  <c r="I157" i="22"/>
  <c r="J157" i="22"/>
  <c r="K157" i="22"/>
  <c r="I158" i="22"/>
  <c r="J158" i="22"/>
  <c r="K158" i="22"/>
  <c r="I159" i="22"/>
  <c r="J159" i="22"/>
  <c r="K159" i="22"/>
  <c r="I160" i="22"/>
  <c r="J160" i="22"/>
  <c r="K160" i="22"/>
  <c r="I161" i="22"/>
  <c r="J161" i="22"/>
  <c r="K161" i="22"/>
  <c r="I162" i="22"/>
  <c r="J162" i="22"/>
  <c r="K162" i="22"/>
  <c r="I163" i="22"/>
  <c r="J163" i="22"/>
  <c r="K163" i="22"/>
  <c r="I164" i="22"/>
  <c r="J164" i="22"/>
  <c r="K164" i="22"/>
  <c r="I165" i="22"/>
  <c r="J165" i="22"/>
  <c r="K165" i="22"/>
  <c r="I166" i="22"/>
  <c r="J166" i="22"/>
  <c r="K166" i="22"/>
  <c r="I167" i="22"/>
  <c r="J167" i="22"/>
  <c r="K167" i="22"/>
  <c r="I168" i="22"/>
  <c r="J168" i="22"/>
  <c r="K168" i="22"/>
  <c r="I169" i="22"/>
  <c r="J169" i="22"/>
  <c r="K169" i="22"/>
  <c r="I170" i="22"/>
  <c r="J170" i="22"/>
  <c r="K170" i="22"/>
  <c r="I171" i="22"/>
  <c r="J171" i="22"/>
  <c r="K171" i="22"/>
  <c r="I172" i="22"/>
  <c r="J172" i="22"/>
  <c r="K172" i="22"/>
  <c r="I173" i="22"/>
  <c r="J173" i="22"/>
  <c r="K173" i="22"/>
  <c r="I174" i="22"/>
  <c r="J174" i="22"/>
  <c r="K174" i="22"/>
  <c r="I175" i="22"/>
  <c r="J175" i="22"/>
  <c r="K175" i="22"/>
  <c r="I176" i="22"/>
  <c r="J176" i="22"/>
  <c r="K176" i="22"/>
  <c r="I177" i="22"/>
  <c r="J177" i="22"/>
  <c r="K177" i="22"/>
  <c r="I178" i="22"/>
  <c r="J178" i="22"/>
  <c r="K178" i="22"/>
  <c r="I179" i="22"/>
  <c r="J179" i="22"/>
  <c r="K179" i="22"/>
  <c r="I180" i="22"/>
  <c r="J180" i="22"/>
  <c r="K180" i="22"/>
  <c r="I181" i="22"/>
  <c r="J181" i="22"/>
  <c r="K181" i="22"/>
  <c r="I182" i="22"/>
  <c r="J182" i="22"/>
  <c r="K182" i="22"/>
  <c r="I183" i="22"/>
  <c r="J183" i="22"/>
  <c r="K183" i="22"/>
  <c r="I184" i="22"/>
  <c r="J184" i="22"/>
  <c r="K184" i="22"/>
  <c r="I185" i="22"/>
  <c r="J185" i="22"/>
  <c r="K185" i="22"/>
  <c r="I186" i="22"/>
  <c r="J186" i="22"/>
  <c r="K186" i="22"/>
  <c r="I187" i="22"/>
  <c r="J187" i="22"/>
  <c r="K187" i="22"/>
  <c r="I188" i="22"/>
  <c r="J188" i="22"/>
  <c r="K188" i="22"/>
  <c r="I189" i="22"/>
  <c r="J189" i="22"/>
  <c r="K189" i="22"/>
  <c r="I190" i="22"/>
  <c r="J190" i="22"/>
  <c r="K190" i="22"/>
  <c r="I191" i="22"/>
  <c r="J191" i="22"/>
  <c r="K191" i="22"/>
  <c r="I192" i="22"/>
  <c r="J192" i="22"/>
  <c r="K192" i="22"/>
  <c r="I193" i="22"/>
  <c r="J193" i="22"/>
  <c r="K193" i="22"/>
  <c r="I194" i="22"/>
  <c r="J194" i="22"/>
  <c r="K194" i="22"/>
  <c r="I195" i="22"/>
  <c r="J195" i="22"/>
  <c r="K195" i="22"/>
  <c r="I196" i="22"/>
  <c r="J196" i="22"/>
  <c r="K196" i="22"/>
  <c r="I197" i="22"/>
  <c r="J197" i="22"/>
  <c r="K197" i="22"/>
  <c r="I198" i="22"/>
  <c r="J198" i="22"/>
  <c r="K198" i="22"/>
  <c r="I199" i="22"/>
  <c r="J199" i="22"/>
  <c r="K199" i="22"/>
  <c r="I200" i="22"/>
  <c r="J200" i="22"/>
  <c r="K200" i="22"/>
  <c r="A46" i="22"/>
  <c r="A45" i="22"/>
  <c r="A44" i="22"/>
  <c r="A47" i="22"/>
  <c r="A43" i="22"/>
  <c r="J44" i="22"/>
  <c r="I46" i="22"/>
  <c r="J47" i="22"/>
  <c r="J46" i="22"/>
  <c r="I45" i="22"/>
  <c r="I47" i="22"/>
  <c r="K47" i="22"/>
  <c r="K45" i="22"/>
  <c r="I44" i="22"/>
  <c r="K44" i="22"/>
  <c r="K46" i="22"/>
  <c r="J45" i="22"/>
  <c r="J43" i="22"/>
  <c r="I43" i="22"/>
  <c r="K43" i="22"/>
  <c r="M47" i="22"/>
  <c r="M43" i="22"/>
  <c r="M39" i="22"/>
  <c r="M35" i="22"/>
  <c r="M31" i="22"/>
  <c r="M27" i="22"/>
  <c r="M23" i="22"/>
  <c r="M46" i="22"/>
  <c r="M42" i="22"/>
  <c r="M38" i="22"/>
  <c r="M34" i="22"/>
  <c r="M30" i="22"/>
  <c r="M26" i="22"/>
  <c r="M22" i="22"/>
  <c r="M44" i="22"/>
  <c r="M36" i="22"/>
  <c r="M28" i="22"/>
  <c r="M20" i="22"/>
  <c r="M45" i="22"/>
  <c r="M41" i="22"/>
  <c r="M37" i="22"/>
  <c r="M33" i="22"/>
  <c r="M29" i="22"/>
  <c r="M25" i="22"/>
  <c r="M21" i="22"/>
  <c r="M40" i="22"/>
  <c r="M32" i="22"/>
  <c r="M24" i="22"/>
  <c r="A41" i="22"/>
  <c r="A37" i="22"/>
  <c r="A33" i="22"/>
  <c r="A29" i="22"/>
  <c r="A25" i="22"/>
  <c r="A21" i="22"/>
  <c r="A40" i="22"/>
  <c r="A36" i="22"/>
  <c r="A28" i="22"/>
  <c r="A20" i="22"/>
  <c r="A39" i="22"/>
  <c r="A35" i="22"/>
  <c r="A31" i="22"/>
  <c r="A27" i="22"/>
  <c r="A23" i="22"/>
  <c r="A42" i="22"/>
  <c r="A38" i="22"/>
  <c r="A34" i="22"/>
  <c r="A30" i="22"/>
  <c r="A26" i="22"/>
  <c r="A22" i="22"/>
  <c r="A32" i="22"/>
  <c r="A24" i="22"/>
  <c r="I20" i="22"/>
  <c r="K20" i="22"/>
  <c r="I23" i="22"/>
  <c r="J24" i="22"/>
  <c r="I26" i="22"/>
  <c r="K26" i="22"/>
  <c r="J27" i="22"/>
  <c r="I29" i="22"/>
  <c r="J30" i="22"/>
  <c r="I32" i="22"/>
  <c r="J33" i="22"/>
  <c r="I35" i="22"/>
  <c r="J36" i="22"/>
  <c r="K37" i="22"/>
  <c r="I39" i="22"/>
  <c r="J40" i="22"/>
  <c r="J20" i="22"/>
  <c r="J23" i="22"/>
  <c r="I28" i="22"/>
  <c r="K30" i="22"/>
  <c r="J32" i="22"/>
  <c r="J35" i="22"/>
  <c r="I38" i="22"/>
  <c r="K40" i="22"/>
  <c r="J22" i="22"/>
  <c r="I25" i="22"/>
  <c r="K25" i="22"/>
  <c r="J28" i="22"/>
  <c r="I31" i="22"/>
  <c r="K31" i="22"/>
  <c r="J34" i="22"/>
  <c r="I37" i="22"/>
  <c r="K39" i="22"/>
  <c r="J42" i="22"/>
  <c r="J21" i="22"/>
  <c r="I24" i="22"/>
  <c r="J25" i="22"/>
  <c r="I27" i="22"/>
  <c r="K27" i="22"/>
  <c r="K28" i="22"/>
  <c r="I30" i="22"/>
  <c r="J31" i="22"/>
  <c r="I33" i="22"/>
  <c r="K33" i="22"/>
  <c r="I36" i="22"/>
  <c r="K36" i="22"/>
  <c r="J37" i="22"/>
  <c r="K38" i="22"/>
  <c r="I40" i="22"/>
  <c r="J41" i="22"/>
  <c r="I22" i="22"/>
  <c r="K22" i="22"/>
  <c r="K24" i="22"/>
  <c r="J26" i="22"/>
  <c r="J29" i="22"/>
  <c r="I34" i="22"/>
  <c r="K34" i="22"/>
  <c r="J39" i="22"/>
  <c r="I42" i="22"/>
  <c r="K42" i="22"/>
  <c r="I21" i="22"/>
  <c r="K21" i="22"/>
  <c r="K23" i="22"/>
  <c r="K29" i="22"/>
  <c r="K32" i="22"/>
  <c r="K35" i="22"/>
  <c r="J38" i="22"/>
  <c r="I41" i="22"/>
  <c r="K41" i="22"/>
  <c r="N23" i="9"/>
  <c r="M23" i="9"/>
  <c r="N22" i="9"/>
  <c r="M22" i="9"/>
  <c r="N21" i="9"/>
  <c r="M21" i="9"/>
  <c r="N20" i="9"/>
  <c r="M20" i="9"/>
  <c r="N19" i="9"/>
  <c r="M19" i="9"/>
  <c r="K23" i="9"/>
  <c r="K22" i="9"/>
  <c r="K21" i="9"/>
  <c r="K20" i="9"/>
  <c r="K19" i="9"/>
  <c r="X27" i="21"/>
  <c r="R27" i="21"/>
  <c r="X6" i="21"/>
  <c r="R6" i="21"/>
  <c r="N152" i="10"/>
  <c r="N105" i="10"/>
  <c r="N58" i="10"/>
  <c r="Q12" i="10"/>
  <c r="Q59" i="10" s="1"/>
  <c r="Q106" i="10" s="1"/>
  <c r="Q153" i="10" s="1"/>
  <c r="N12" i="10"/>
  <c r="N59" i="10" s="1"/>
  <c r="N106" i="10" s="1"/>
  <c r="N153" i="10" s="1"/>
  <c r="N11" i="10"/>
  <c r="F23" i="9"/>
  <c r="D23" i="9"/>
  <c r="C23" i="9"/>
  <c r="F22" i="9"/>
  <c r="D22" i="9"/>
  <c r="C22" i="9"/>
  <c r="F21" i="9"/>
  <c r="D21" i="9"/>
  <c r="C21" i="9"/>
  <c r="F20" i="9"/>
  <c r="D20" i="9"/>
  <c r="C20" i="9"/>
  <c r="F19" i="9"/>
  <c r="D19" i="9"/>
  <c r="C19" i="9"/>
  <c r="L23" i="9"/>
  <c r="L22" i="9"/>
  <c r="L21" i="9"/>
  <c r="L20" i="9"/>
  <c r="L19" i="9"/>
  <c r="I23" i="9"/>
  <c r="J23" i="9" s="1"/>
  <c r="I22" i="9"/>
  <c r="J22" i="9" s="1"/>
  <c r="I21" i="9"/>
  <c r="J21" i="9" s="1"/>
  <c r="I20" i="9"/>
  <c r="J20" i="9" s="1"/>
  <c r="I19" i="9"/>
  <c r="J19" i="9" s="1"/>
  <c r="X6" i="9"/>
  <c r="R6" i="9"/>
  <c r="N5" i="8"/>
  <c r="R5" i="8"/>
  <c r="O12" i="7"/>
  <c r="O44" i="7" s="1"/>
  <c r="O76" i="7" s="1"/>
  <c r="L12" i="7"/>
  <c r="L44" i="7" s="1"/>
  <c r="L76" i="7" s="1"/>
  <c r="O6" i="6"/>
  <c r="L6" i="6"/>
  <c r="N25" i="5"/>
  <c r="K25" i="5"/>
  <c r="N14" i="5"/>
  <c r="K14" i="5"/>
  <c r="N9" i="5"/>
  <c r="K9" i="5"/>
  <c r="A5" i="18" a="1"/>
  <c r="A5" i="18" s="1"/>
  <c r="H5" i="18" s="1" a="1"/>
  <c r="H5" i="18" s="1"/>
  <c r="U5" i="18" a="1"/>
  <c r="U5" i="18" s="1"/>
  <c r="Y5" i="18" s="1" a="1"/>
  <c r="Y5" i="18" s="1"/>
  <c r="AC5" i="18" s="1" a="1"/>
  <c r="AC5" i="18" s="1"/>
  <c r="AG5" i="18" s="1" a="1"/>
  <c r="AG5" i="18" s="1"/>
  <c r="L75" i="7"/>
  <c r="L43" i="7"/>
  <c r="L11" i="7"/>
  <c r="AB550" i="18" a="1"/>
  <c r="AB550" i="18" s="1"/>
  <c r="AF550" i="18" s="1" a="1"/>
  <c r="AF550" i="18" s="1"/>
  <c r="AA550" i="18" a="1"/>
  <c r="AA550" i="18" s="1"/>
  <c r="AE550" i="18" s="1" a="1"/>
  <c r="AE550" i="18" s="1"/>
  <c r="Z550" i="18" a="1"/>
  <c r="Z550" i="18" s="1"/>
  <c r="AD550" i="18" s="1" a="1"/>
  <c r="AD550" i="18" s="1"/>
  <c r="AH550" i="18" s="1" a="1"/>
  <c r="AH550" i="18" s="1"/>
  <c r="Y550" i="18" a="1"/>
  <c r="Y550" i="18" s="1"/>
  <c r="AC550" i="18" s="1" a="1"/>
  <c r="AC550" i="18" s="1"/>
  <c r="AG550" i="18" s="1" a="1"/>
  <c r="AG550" i="18" s="1"/>
  <c r="AB549" i="18" a="1"/>
  <c r="AB549" i="18" s="1"/>
  <c r="AF549" i="18" s="1" a="1"/>
  <c r="AF549" i="18" s="1"/>
  <c r="AA549" i="18" a="1"/>
  <c r="AA549" i="18" s="1"/>
  <c r="AE549" i="18" s="1" a="1"/>
  <c r="AE549" i="18" s="1"/>
  <c r="Z549" i="18" a="1"/>
  <c r="Z549" i="18" s="1"/>
  <c r="AD549" i="18" s="1" a="1"/>
  <c r="AD549" i="18" s="1"/>
  <c r="AH549" i="18" s="1" a="1"/>
  <c r="AH549" i="18" s="1"/>
  <c r="Y549" i="18" a="1"/>
  <c r="Y549" i="18" s="1"/>
  <c r="AC549" i="18" s="1" a="1"/>
  <c r="AC549" i="18" s="1"/>
  <c r="AG549" i="18" s="1" a="1"/>
  <c r="AG549" i="18" s="1"/>
  <c r="AB548" i="18" a="1"/>
  <c r="AB548" i="18" s="1"/>
  <c r="AF548" i="18" s="1" a="1"/>
  <c r="AF548" i="18" s="1"/>
  <c r="AA548" i="18" a="1"/>
  <c r="AA548" i="18" s="1"/>
  <c r="AE548" i="18" s="1" a="1"/>
  <c r="AE548" i="18" s="1"/>
  <c r="Z548" i="18" a="1"/>
  <c r="Z548" i="18" s="1"/>
  <c r="AD548" i="18" s="1" a="1"/>
  <c r="AD548" i="18" s="1"/>
  <c r="AH548" i="18" s="1" a="1"/>
  <c r="AH548" i="18" s="1"/>
  <c r="Y548" i="18" a="1"/>
  <c r="Y548" i="18" s="1"/>
  <c r="AC548" i="18" s="1" a="1"/>
  <c r="AC548" i="18" s="1"/>
  <c r="AG548" i="18" s="1" a="1"/>
  <c r="AG548" i="18" s="1"/>
  <c r="AB547" i="18" a="1"/>
  <c r="AB547" i="18" s="1"/>
  <c r="AF547" i="18" s="1" a="1"/>
  <c r="AF547" i="18" s="1"/>
  <c r="AA547" i="18" a="1"/>
  <c r="AA547" i="18" s="1"/>
  <c r="AE547" i="18" s="1" a="1"/>
  <c r="AE547" i="18" s="1"/>
  <c r="Z547" i="18" a="1"/>
  <c r="Z547" i="18" s="1"/>
  <c r="AD547" i="18" s="1" a="1"/>
  <c r="AD547" i="18" s="1"/>
  <c r="AH547" i="18" s="1" a="1"/>
  <c r="AH547" i="18" s="1"/>
  <c r="Y547" i="18" a="1"/>
  <c r="Y547" i="18" s="1"/>
  <c r="AC547" i="18" s="1" a="1"/>
  <c r="AC547" i="18" s="1"/>
  <c r="AG547" i="18" s="1" a="1"/>
  <c r="AG547" i="18" s="1"/>
  <c r="AB546" i="18" a="1"/>
  <c r="AB546" i="18" s="1"/>
  <c r="AF546" i="18" s="1" a="1"/>
  <c r="AF546" i="18" s="1"/>
  <c r="AA546" i="18" a="1"/>
  <c r="AA546" i="18" s="1"/>
  <c r="AE546" i="18" s="1" a="1"/>
  <c r="AE546" i="18" s="1"/>
  <c r="Z546" i="18" a="1"/>
  <c r="Z546" i="18" s="1"/>
  <c r="AD546" i="18" s="1" a="1"/>
  <c r="AD546" i="18" s="1"/>
  <c r="AH546" i="18" s="1" a="1"/>
  <c r="AH546" i="18" s="1"/>
  <c r="Y546" i="18" a="1"/>
  <c r="Y546" i="18" s="1"/>
  <c r="AC546" i="18" s="1" a="1"/>
  <c r="AC546" i="18" s="1"/>
  <c r="AG546" i="18" s="1" a="1"/>
  <c r="AG546" i="18" s="1"/>
  <c r="AB545" i="18" a="1"/>
  <c r="AB545" i="18" s="1"/>
  <c r="AF545" i="18" s="1" a="1"/>
  <c r="AF545" i="18" s="1"/>
  <c r="AA545" i="18" a="1"/>
  <c r="AA545" i="18" s="1"/>
  <c r="AE545" i="18" s="1" a="1"/>
  <c r="AE545" i="18" s="1"/>
  <c r="Z545" i="18" a="1"/>
  <c r="Z545" i="18" s="1"/>
  <c r="AD545" i="18" s="1" a="1"/>
  <c r="AD545" i="18" s="1"/>
  <c r="AH545" i="18" s="1" a="1"/>
  <c r="AH545" i="18" s="1"/>
  <c r="Y545" i="18" a="1"/>
  <c r="Y545" i="18" s="1"/>
  <c r="AC545" i="18" s="1" a="1"/>
  <c r="AC545" i="18" s="1"/>
  <c r="AG545" i="18" s="1" a="1"/>
  <c r="AG545" i="18" s="1"/>
  <c r="AB544" i="18" a="1"/>
  <c r="AB544" i="18" s="1"/>
  <c r="AF544" i="18" s="1" a="1"/>
  <c r="AF544" i="18" s="1"/>
  <c r="AA544" i="18" a="1"/>
  <c r="AA544" i="18" s="1"/>
  <c r="AE544" i="18" s="1" a="1"/>
  <c r="AE544" i="18" s="1"/>
  <c r="Z544" i="18" a="1"/>
  <c r="Z544" i="18" s="1"/>
  <c r="AD544" i="18" s="1" a="1"/>
  <c r="AD544" i="18" s="1"/>
  <c r="AH544" i="18" s="1" a="1"/>
  <c r="AH544" i="18" s="1"/>
  <c r="Y544" i="18" a="1"/>
  <c r="Y544" i="18" s="1"/>
  <c r="AC544" i="18" s="1" a="1"/>
  <c r="AC544" i="18" s="1"/>
  <c r="AG544" i="18" s="1" a="1"/>
  <c r="AG544" i="18" s="1"/>
  <c r="AB543" i="18" a="1"/>
  <c r="AB543" i="18" s="1"/>
  <c r="AF543" i="18" s="1" a="1"/>
  <c r="AF543" i="18" s="1"/>
  <c r="AA543" i="18" a="1"/>
  <c r="AA543" i="18" s="1"/>
  <c r="AE543" i="18" s="1" a="1"/>
  <c r="AE543" i="18" s="1"/>
  <c r="Z543" i="18" a="1"/>
  <c r="Z543" i="18" s="1"/>
  <c r="AD543" i="18" s="1" a="1"/>
  <c r="AD543" i="18" s="1"/>
  <c r="AH543" i="18" s="1" a="1"/>
  <c r="AH543" i="18" s="1"/>
  <c r="Y543" i="18" a="1"/>
  <c r="Y543" i="18" s="1"/>
  <c r="AC543" i="18" s="1" a="1"/>
  <c r="AC543" i="18" s="1"/>
  <c r="AG543" i="18" s="1" a="1"/>
  <c r="AG543" i="18" s="1"/>
  <c r="AB542" i="18" a="1"/>
  <c r="AB542" i="18" s="1"/>
  <c r="AF542" i="18" s="1" a="1"/>
  <c r="AF542" i="18" s="1"/>
  <c r="AA542" i="18" a="1"/>
  <c r="AA542" i="18" s="1"/>
  <c r="AE542" i="18" s="1" a="1"/>
  <c r="AE542" i="18" s="1"/>
  <c r="Z542" i="18" a="1"/>
  <c r="Z542" i="18" s="1"/>
  <c r="AD542" i="18" s="1" a="1"/>
  <c r="AD542" i="18" s="1"/>
  <c r="AH542" i="18" s="1" a="1"/>
  <c r="AH542" i="18" s="1"/>
  <c r="Y542" i="18" a="1"/>
  <c r="Y542" i="18" s="1"/>
  <c r="AC542" i="18" s="1" a="1"/>
  <c r="AC542" i="18" s="1"/>
  <c r="AG542" i="18" s="1" a="1"/>
  <c r="AG542" i="18" s="1"/>
  <c r="AB541" i="18" a="1"/>
  <c r="AB541" i="18" s="1"/>
  <c r="AF541" i="18" s="1" a="1"/>
  <c r="AF541" i="18" s="1"/>
  <c r="AA541" i="18" a="1"/>
  <c r="AA541" i="18" s="1"/>
  <c r="AE541" i="18" s="1" a="1"/>
  <c r="AE541" i="18" s="1"/>
  <c r="Z541" i="18" a="1"/>
  <c r="Z541" i="18" s="1"/>
  <c r="AD541" i="18" s="1" a="1"/>
  <c r="AD541" i="18" s="1"/>
  <c r="AH541" i="18" s="1" a="1"/>
  <c r="AH541" i="18" s="1"/>
  <c r="Y541" i="18" a="1"/>
  <c r="Y541" i="18" s="1"/>
  <c r="AC541" i="18" s="1" a="1"/>
  <c r="AC541" i="18" s="1"/>
  <c r="AG541" i="18" s="1" a="1"/>
  <c r="AG541" i="18" s="1"/>
  <c r="AB540" i="18" a="1"/>
  <c r="AB540" i="18" s="1"/>
  <c r="AF540" i="18" s="1" a="1"/>
  <c r="AF540" i="18" s="1"/>
  <c r="AA540" i="18" a="1"/>
  <c r="AA540" i="18" s="1"/>
  <c r="AE540" i="18" s="1" a="1"/>
  <c r="AE540" i="18" s="1"/>
  <c r="Z540" i="18" a="1"/>
  <c r="Z540" i="18" s="1"/>
  <c r="AD540" i="18" s="1" a="1"/>
  <c r="AD540" i="18" s="1"/>
  <c r="AH540" i="18" s="1" a="1"/>
  <c r="AH540" i="18" s="1"/>
  <c r="Y540" i="18" a="1"/>
  <c r="Y540" i="18" s="1"/>
  <c r="AC540" i="18" s="1" a="1"/>
  <c r="AC540" i="18" s="1"/>
  <c r="AG540" i="18" s="1" a="1"/>
  <c r="AG540" i="18" s="1"/>
  <c r="AB539" i="18" a="1"/>
  <c r="AB539" i="18" s="1"/>
  <c r="AF539" i="18" s="1" a="1"/>
  <c r="AF539" i="18" s="1"/>
  <c r="AA539" i="18" a="1"/>
  <c r="AA539" i="18" s="1"/>
  <c r="AE539" i="18" s="1" a="1"/>
  <c r="AE539" i="18" s="1"/>
  <c r="Z539" i="18" a="1"/>
  <c r="Z539" i="18" s="1"/>
  <c r="AD539" i="18" s="1" a="1"/>
  <c r="AD539" i="18" s="1"/>
  <c r="AH539" i="18" s="1" a="1"/>
  <c r="AH539" i="18" s="1"/>
  <c r="Y539" i="18" a="1"/>
  <c r="Y539" i="18" s="1"/>
  <c r="AC539" i="18" s="1" a="1"/>
  <c r="AC539" i="18" s="1"/>
  <c r="AG539" i="18" s="1" a="1"/>
  <c r="AG539" i="18" s="1"/>
  <c r="AB538" i="18" a="1"/>
  <c r="AB538" i="18" s="1"/>
  <c r="AF538" i="18" s="1" a="1"/>
  <c r="AF538" i="18" s="1"/>
  <c r="AA538" i="18" a="1"/>
  <c r="AA538" i="18" s="1"/>
  <c r="AE538" i="18" s="1" a="1"/>
  <c r="AE538" i="18" s="1"/>
  <c r="Z538" i="18" a="1"/>
  <c r="Z538" i="18" s="1"/>
  <c r="AD538" i="18" s="1" a="1"/>
  <c r="AD538" i="18" s="1"/>
  <c r="AH538" i="18" s="1" a="1"/>
  <c r="AH538" i="18" s="1"/>
  <c r="Y538" i="18" a="1"/>
  <c r="Y538" i="18" s="1"/>
  <c r="AC538" i="18" s="1" a="1"/>
  <c r="AC538" i="18" s="1"/>
  <c r="AG538" i="18" s="1" a="1"/>
  <c r="AG538" i="18" s="1"/>
  <c r="AB537" i="18" a="1"/>
  <c r="AB537" i="18" s="1"/>
  <c r="AF537" i="18" s="1" a="1"/>
  <c r="AF537" i="18" s="1"/>
  <c r="AA537" i="18" a="1"/>
  <c r="AA537" i="18" s="1"/>
  <c r="AE537" i="18" s="1" a="1"/>
  <c r="AE537" i="18" s="1"/>
  <c r="Z537" i="18" a="1"/>
  <c r="Z537" i="18" s="1"/>
  <c r="AD537" i="18" s="1" a="1"/>
  <c r="AD537" i="18" s="1"/>
  <c r="AH537" i="18" s="1" a="1"/>
  <c r="AH537" i="18" s="1"/>
  <c r="Y537" i="18" a="1"/>
  <c r="Y537" i="18" s="1"/>
  <c r="AC537" i="18" s="1" a="1"/>
  <c r="AC537" i="18" s="1"/>
  <c r="AG537" i="18" s="1" a="1"/>
  <c r="AG537" i="18" s="1"/>
  <c r="AB536" i="18" a="1"/>
  <c r="AB536" i="18" s="1"/>
  <c r="AF536" i="18" s="1" a="1"/>
  <c r="AF536" i="18" s="1"/>
  <c r="AA536" i="18" a="1"/>
  <c r="AA536" i="18" s="1"/>
  <c r="AE536" i="18" s="1" a="1"/>
  <c r="AE536" i="18" s="1"/>
  <c r="Z536" i="18" a="1"/>
  <c r="Z536" i="18" s="1"/>
  <c r="AD536" i="18" s="1" a="1"/>
  <c r="AD536" i="18" s="1"/>
  <c r="AH536" i="18" s="1" a="1"/>
  <c r="AH536" i="18" s="1"/>
  <c r="Y536" i="18" a="1"/>
  <c r="Y536" i="18" s="1"/>
  <c r="AC536" i="18" s="1" a="1"/>
  <c r="AC536" i="18" s="1"/>
  <c r="AG536" i="18" s="1" a="1"/>
  <c r="AG536" i="18" s="1"/>
  <c r="AB535" i="18" a="1"/>
  <c r="AB535" i="18" s="1"/>
  <c r="AF535" i="18" s="1" a="1"/>
  <c r="AF535" i="18" s="1"/>
  <c r="AA535" i="18" a="1"/>
  <c r="AA535" i="18" s="1"/>
  <c r="AE535" i="18" s="1" a="1"/>
  <c r="AE535" i="18" s="1"/>
  <c r="Z535" i="18" a="1"/>
  <c r="Z535" i="18" s="1"/>
  <c r="AD535" i="18" s="1" a="1"/>
  <c r="AD535" i="18" s="1"/>
  <c r="AH535" i="18" s="1" a="1"/>
  <c r="AH535" i="18" s="1"/>
  <c r="Y535" i="18" a="1"/>
  <c r="Y535" i="18" s="1"/>
  <c r="AC535" i="18" s="1" a="1"/>
  <c r="AC535" i="18" s="1"/>
  <c r="AG535" i="18" s="1" a="1"/>
  <c r="AG535" i="18" s="1"/>
  <c r="AB534" i="18" a="1"/>
  <c r="AB534" i="18" s="1"/>
  <c r="AF534" i="18" s="1" a="1"/>
  <c r="AF534" i="18" s="1"/>
  <c r="AA534" i="18" a="1"/>
  <c r="AA534" i="18" s="1"/>
  <c r="AE534" i="18" s="1" a="1"/>
  <c r="AE534" i="18" s="1"/>
  <c r="Z534" i="18" a="1"/>
  <c r="Z534" i="18" s="1"/>
  <c r="AD534" i="18" s="1" a="1"/>
  <c r="AD534" i="18" s="1"/>
  <c r="AH534" i="18" s="1" a="1"/>
  <c r="AH534" i="18" s="1"/>
  <c r="Y534" i="18" a="1"/>
  <c r="Y534" i="18" s="1"/>
  <c r="AC534" i="18" s="1" a="1"/>
  <c r="AC534" i="18" s="1"/>
  <c r="AG534" i="18" s="1" a="1"/>
  <c r="AG534" i="18" s="1"/>
  <c r="AB533" i="18" a="1"/>
  <c r="AB533" i="18" s="1"/>
  <c r="AF533" i="18" s="1" a="1"/>
  <c r="AF533" i="18" s="1"/>
  <c r="AA533" i="18" a="1"/>
  <c r="AA533" i="18" s="1"/>
  <c r="AE533" i="18" s="1" a="1"/>
  <c r="AE533" i="18" s="1"/>
  <c r="Z533" i="18" a="1"/>
  <c r="Z533" i="18" s="1"/>
  <c r="AD533" i="18" s="1" a="1"/>
  <c r="AD533" i="18" s="1"/>
  <c r="AH533" i="18" s="1" a="1"/>
  <c r="AH533" i="18" s="1"/>
  <c r="Y533" i="18" a="1"/>
  <c r="Y533" i="18" s="1"/>
  <c r="AC533" i="18" s="1" a="1"/>
  <c r="AC533" i="18" s="1"/>
  <c r="AG533" i="18" s="1" a="1"/>
  <c r="AG533" i="18" s="1"/>
  <c r="AB532" i="18" a="1"/>
  <c r="AB532" i="18" s="1"/>
  <c r="AF532" i="18" s="1" a="1"/>
  <c r="AF532" i="18" s="1"/>
  <c r="AA532" i="18" a="1"/>
  <c r="AA532" i="18" s="1"/>
  <c r="AE532" i="18" s="1" a="1"/>
  <c r="AE532" i="18" s="1"/>
  <c r="Z532" i="18" a="1"/>
  <c r="Z532" i="18" s="1"/>
  <c r="AD532" i="18" s="1" a="1"/>
  <c r="AD532" i="18" s="1"/>
  <c r="AH532" i="18" s="1" a="1"/>
  <c r="AH532" i="18" s="1"/>
  <c r="Y532" i="18" a="1"/>
  <c r="Y532" i="18" s="1"/>
  <c r="AC532" i="18" s="1" a="1"/>
  <c r="AC532" i="18" s="1"/>
  <c r="AG532" i="18" s="1" a="1"/>
  <c r="AG532" i="18" s="1"/>
  <c r="AB531" i="18" a="1"/>
  <c r="AB531" i="18" s="1"/>
  <c r="AF531" i="18" s="1" a="1"/>
  <c r="AF531" i="18" s="1"/>
  <c r="AA531" i="18" a="1"/>
  <c r="AA531" i="18" s="1"/>
  <c r="AE531" i="18" s="1" a="1"/>
  <c r="AE531" i="18" s="1"/>
  <c r="Z531" i="18" a="1"/>
  <c r="Z531" i="18" s="1"/>
  <c r="AD531" i="18" s="1" a="1"/>
  <c r="AD531" i="18" s="1"/>
  <c r="AH531" i="18" s="1" a="1"/>
  <c r="AH531" i="18" s="1"/>
  <c r="Y531" i="18" a="1"/>
  <c r="Y531" i="18" s="1"/>
  <c r="AC531" i="18" s="1" a="1"/>
  <c r="AC531" i="18" s="1"/>
  <c r="AG531" i="18" s="1" a="1"/>
  <c r="AG531" i="18" s="1"/>
  <c r="AB530" i="18" a="1"/>
  <c r="AB530" i="18" s="1"/>
  <c r="AF530" i="18" s="1" a="1"/>
  <c r="AF530" i="18" s="1"/>
  <c r="AA530" i="18" a="1"/>
  <c r="AA530" i="18" s="1"/>
  <c r="AE530" i="18" s="1" a="1"/>
  <c r="AE530" i="18" s="1"/>
  <c r="Z530" i="18" a="1"/>
  <c r="Z530" i="18" s="1"/>
  <c r="AD530" i="18" s="1" a="1"/>
  <c r="AD530" i="18" s="1"/>
  <c r="AH530" i="18" s="1" a="1"/>
  <c r="AH530" i="18" s="1"/>
  <c r="Y530" i="18" a="1"/>
  <c r="Y530" i="18" s="1"/>
  <c r="AC530" i="18" s="1" a="1"/>
  <c r="AC530" i="18" s="1"/>
  <c r="AG530" i="18" s="1" a="1"/>
  <c r="AG530" i="18" s="1"/>
  <c r="AB529" i="18" a="1"/>
  <c r="AB529" i="18" s="1"/>
  <c r="AF529" i="18" s="1" a="1"/>
  <c r="AF529" i="18" s="1"/>
  <c r="AA529" i="18" a="1"/>
  <c r="AA529" i="18" s="1"/>
  <c r="AE529" i="18" s="1" a="1"/>
  <c r="AE529" i="18" s="1"/>
  <c r="Z529" i="18" a="1"/>
  <c r="Z529" i="18" s="1"/>
  <c r="AD529" i="18" s="1" a="1"/>
  <c r="AD529" i="18" s="1"/>
  <c r="AH529" i="18" s="1" a="1"/>
  <c r="AH529" i="18" s="1"/>
  <c r="Y529" i="18" a="1"/>
  <c r="Y529" i="18" s="1"/>
  <c r="AC529" i="18" s="1" a="1"/>
  <c r="AC529" i="18" s="1"/>
  <c r="AG529" i="18" s="1" a="1"/>
  <c r="AG529" i="18" s="1"/>
  <c r="AB528" i="18" a="1"/>
  <c r="AB528" i="18" s="1"/>
  <c r="AF528" i="18" s="1" a="1"/>
  <c r="AF528" i="18" s="1"/>
  <c r="AA528" i="18" a="1"/>
  <c r="AA528" i="18" s="1"/>
  <c r="AE528" i="18" s="1" a="1"/>
  <c r="AE528" i="18" s="1"/>
  <c r="Z528" i="18" a="1"/>
  <c r="Z528" i="18" s="1"/>
  <c r="AD528" i="18" s="1" a="1"/>
  <c r="AD528" i="18" s="1"/>
  <c r="AH528" i="18" s="1" a="1"/>
  <c r="AH528" i="18" s="1"/>
  <c r="Y528" i="18" a="1"/>
  <c r="Y528" i="18" s="1"/>
  <c r="AC528" i="18" s="1" a="1"/>
  <c r="AC528" i="18" s="1"/>
  <c r="AG528" i="18" s="1" a="1"/>
  <c r="AG528" i="18" s="1"/>
  <c r="AB527" i="18" a="1"/>
  <c r="AB527" i="18" s="1"/>
  <c r="AF527" i="18" s="1" a="1"/>
  <c r="AF527" i="18" s="1"/>
  <c r="AA527" i="18" a="1"/>
  <c r="AA527" i="18" s="1"/>
  <c r="AE527" i="18" s="1" a="1"/>
  <c r="AE527" i="18" s="1"/>
  <c r="Z527" i="18" a="1"/>
  <c r="Z527" i="18" s="1"/>
  <c r="AD527" i="18" s="1" a="1"/>
  <c r="AD527" i="18" s="1"/>
  <c r="AH527" i="18" s="1" a="1"/>
  <c r="AH527" i="18" s="1"/>
  <c r="Y527" i="18" a="1"/>
  <c r="Y527" i="18" s="1"/>
  <c r="AC527" i="18" s="1" a="1"/>
  <c r="AC527" i="18" s="1"/>
  <c r="AG527" i="18" s="1" a="1"/>
  <c r="AG527" i="18" s="1"/>
  <c r="AB526" i="18" a="1"/>
  <c r="AB526" i="18" s="1"/>
  <c r="AF526" i="18" s="1" a="1"/>
  <c r="AF526" i="18" s="1"/>
  <c r="AA526" i="18" a="1"/>
  <c r="AA526" i="18" s="1"/>
  <c r="AE526" i="18" s="1" a="1"/>
  <c r="AE526" i="18" s="1"/>
  <c r="Z526" i="18" a="1"/>
  <c r="Z526" i="18" s="1"/>
  <c r="AD526" i="18" s="1" a="1"/>
  <c r="AD526" i="18" s="1"/>
  <c r="AH526" i="18" s="1" a="1"/>
  <c r="AH526" i="18" s="1"/>
  <c r="Y526" i="18" a="1"/>
  <c r="Y526" i="18" s="1"/>
  <c r="AC526" i="18" s="1" a="1"/>
  <c r="AC526" i="18" s="1"/>
  <c r="AG526" i="18" s="1" a="1"/>
  <c r="AG526" i="18" s="1"/>
  <c r="AB525" i="18" a="1"/>
  <c r="AB525" i="18" s="1"/>
  <c r="AF525" i="18" s="1" a="1"/>
  <c r="AF525" i="18" s="1"/>
  <c r="AA525" i="18" a="1"/>
  <c r="AA525" i="18" s="1"/>
  <c r="AE525" i="18" s="1" a="1"/>
  <c r="AE525" i="18" s="1"/>
  <c r="Z525" i="18" a="1"/>
  <c r="Z525" i="18" s="1"/>
  <c r="AD525" i="18" s="1" a="1"/>
  <c r="AD525" i="18" s="1"/>
  <c r="AH525" i="18" s="1" a="1"/>
  <c r="AH525" i="18" s="1"/>
  <c r="Y525" i="18" a="1"/>
  <c r="Y525" i="18" s="1"/>
  <c r="AC525" i="18" s="1" a="1"/>
  <c r="AC525" i="18" s="1"/>
  <c r="AG525" i="18" s="1" a="1"/>
  <c r="AG525" i="18" s="1"/>
  <c r="AB524" i="18" a="1"/>
  <c r="AB524" i="18" s="1"/>
  <c r="AF524" i="18" s="1" a="1"/>
  <c r="AF524" i="18" s="1"/>
  <c r="AA524" i="18" a="1"/>
  <c r="AA524" i="18" s="1"/>
  <c r="AE524" i="18" s="1" a="1"/>
  <c r="AE524" i="18" s="1"/>
  <c r="Z524" i="18" a="1"/>
  <c r="Z524" i="18" s="1"/>
  <c r="AD524" i="18" s="1" a="1"/>
  <c r="AD524" i="18" s="1"/>
  <c r="AH524" i="18" s="1" a="1"/>
  <c r="AH524" i="18" s="1"/>
  <c r="Y524" i="18" a="1"/>
  <c r="Y524" i="18" s="1"/>
  <c r="AC524" i="18" s="1" a="1"/>
  <c r="AC524" i="18" s="1"/>
  <c r="AG524" i="18" s="1" a="1"/>
  <c r="AG524" i="18" s="1"/>
  <c r="AB523" i="18" a="1"/>
  <c r="AB523" i="18" s="1"/>
  <c r="AF523" i="18" s="1" a="1"/>
  <c r="AF523" i="18" s="1"/>
  <c r="AA523" i="18" a="1"/>
  <c r="AA523" i="18" s="1"/>
  <c r="AE523" i="18" s="1" a="1"/>
  <c r="AE523" i="18" s="1"/>
  <c r="Z523" i="18" a="1"/>
  <c r="Z523" i="18" s="1"/>
  <c r="AD523" i="18" s="1" a="1"/>
  <c r="AD523" i="18" s="1"/>
  <c r="AH523" i="18" s="1" a="1"/>
  <c r="AH523" i="18" s="1"/>
  <c r="Y523" i="18" a="1"/>
  <c r="Y523" i="18" s="1"/>
  <c r="AC523" i="18" s="1" a="1"/>
  <c r="AC523" i="18" s="1"/>
  <c r="AG523" i="18" s="1" a="1"/>
  <c r="AG523" i="18" s="1"/>
  <c r="AB522" i="18" a="1"/>
  <c r="AB522" i="18" s="1"/>
  <c r="AF522" i="18" s="1" a="1"/>
  <c r="AF522" i="18" s="1"/>
  <c r="AA522" i="18" a="1"/>
  <c r="AA522" i="18" s="1"/>
  <c r="AE522" i="18" s="1" a="1"/>
  <c r="AE522" i="18" s="1"/>
  <c r="Z522" i="18" a="1"/>
  <c r="Z522" i="18" s="1"/>
  <c r="AD522" i="18" s="1" a="1"/>
  <c r="AD522" i="18" s="1"/>
  <c r="AH522" i="18" s="1" a="1"/>
  <c r="AH522" i="18" s="1"/>
  <c r="Y522" i="18" a="1"/>
  <c r="Y522" i="18" s="1"/>
  <c r="AC522" i="18" s="1" a="1"/>
  <c r="AC522" i="18" s="1"/>
  <c r="AG522" i="18" s="1" a="1"/>
  <c r="AG522" i="18" s="1"/>
  <c r="AB521" i="18" a="1"/>
  <c r="AB521" i="18" s="1"/>
  <c r="AF521" i="18" s="1" a="1"/>
  <c r="AF521" i="18" s="1"/>
  <c r="AA521" i="18" a="1"/>
  <c r="AA521" i="18" s="1"/>
  <c r="AE521" i="18" s="1" a="1"/>
  <c r="AE521" i="18" s="1"/>
  <c r="Z521" i="18" a="1"/>
  <c r="Z521" i="18" s="1"/>
  <c r="AD521" i="18" s="1" a="1"/>
  <c r="AD521" i="18" s="1"/>
  <c r="AH521" i="18" s="1" a="1"/>
  <c r="AH521" i="18" s="1"/>
  <c r="Y521" i="18" a="1"/>
  <c r="Y521" i="18" s="1"/>
  <c r="AC521" i="18" s="1" a="1"/>
  <c r="AC521" i="18" s="1"/>
  <c r="AG521" i="18" s="1" a="1"/>
  <c r="AG521" i="18" s="1"/>
  <c r="AB520" i="18" a="1"/>
  <c r="AB520" i="18" s="1"/>
  <c r="AF520" i="18" s="1" a="1"/>
  <c r="AF520" i="18" s="1"/>
  <c r="AA520" i="18" a="1"/>
  <c r="AA520" i="18" s="1"/>
  <c r="AE520" i="18" s="1" a="1"/>
  <c r="AE520" i="18" s="1"/>
  <c r="Z520" i="18" a="1"/>
  <c r="Z520" i="18" s="1"/>
  <c r="AD520" i="18" s="1" a="1"/>
  <c r="AD520" i="18" s="1"/>
  <c r="AH520" i="18" s="1" a="1"/>
  <c r="AH520" i="18" s="1"/>
  <c r="Y520" i="18" a="1"/>
  <c r="Y520" i="18" s="1"/>
  <c r="AC520" i="18" s="1" a="1"/>
  <c r="AC520" i="18" s="1"/>
  <c r="AG520" i="18" s="1" a="1"/>
  <c r="AG520" i="18" s="1"/>
  <c r="AB519" i="18" a="1"/>
  <c r="AB519" i="18" s="1"/>
  <c r="AF519" i="18" s="1" a="1"/>
  <c r="AF519" i="18" s="1"/>
  <c r="AA519" i="18" a="1"/>
  <c r="AA519" i="18" s="1"/>
  <c r="AE519" i="18" s="1" a="1"/>
  <c r="AE519" i="18" s="1"/>
  <c r="Z519" i="18" a="1"/>
  <c r="Z519" i="18" s="1"/>
  <c r="AD519" i="18" s="1" a="1"/>
  <c r="AD519" i="18" s="1"/>
  <c r="AH519" i="18" s="1" a="1"/>
  <c r="AH519" i="18" s="1"/>
  <c r="Y519" i="18" a="1"/>
  <c r="Y519" i="18" s="1"/>
  <c r="AC519" i="18" s="1" a="1"/>
  <c r="AC519" i="18" s="1"/>
  <c r="AG519" i="18" s="1" a="1"/>
  <c r="AG519" i="18" s="1"/>
  <c r="AB518" i="18" a="1"/>
  <c r="AB518" i="18" s="1"/>
  <c r="AF518" i="18" s="1" a="1"/>
  <c r="AF518" i="18" s="1"/>
  <c r="AA518" i="18" a="1"/>
  <c r="AA518" i="18" s="1"/>
  <c r="AE518" i="18" s="1" a="1"/>
  <c r="AE518" i="18" s="1"/>
  <c r="Z518" i="18" a="1"/>
  <c r="Z518" i="18" s="1"/>
  <c r="AD518" i="18" s="1" a="1"/>
  <c r="AD518" i="18" s="1"/>
  <c r="AH518" i="18" s="1" a="1"/>
  <c r="AH518" i="18" s="1"/>
  <c r="Y518" i="18" a="1"/>
  <c r="Y518" i="18" s="1"/>
  <c r="AC518" i="18" s="1" a="1"/>
  <c r="AC518" i="18" s="1"/>
  <c r="AG518" i="18" s="1" a="1"/>
  <c r="AG518" i="18" s="1"/>
  <c r="AB517" i="18" a="1"/>
  <c r="AB517" i="18" s="1"/>
  <c r="AF517" i="18" s="1" a="1"/>
  <c r="AF517" i="18" s="1"/>
  <c r="AA517" i="18" a="1"/>
  <c r="AA517" i="18" s="1"/>
  <c r="AE517" i="18" s="1" a="1"/>
  <c r="AE517" i="18" s="1"/>
  <c r="Z517" i="18" a="1"/>
  <c r="Z517" i="18" s="1"/>
  <c r="AD517" i="18" s="1" a="1"/>
  <c r="AD517" i="18" s="1"/>
  <c r="AH517" i="18" s="1" a="1"/>
  <c r="AH517" i="18" s="1"/>
  <c r="Y517" i="18" a="1"/>
  <c r="Y517" i="18" s="1"/>
  <c r="AC517" i="18" s="1" a="1"/>
  <c r="AC517" i="18" s="1"/>
  <c r="AG517" i="18" s="1" a="1"/>
  <c r="AG517" i="18" s="1"/>
  <c r="AB516" i="18" a="1"/>
  <c r="AB516" i="18" s="1"/>
  <c r="AF516" i="18" s="1" a="1"/>
  <c r="AF516" i="18" s="1"/>
  <c r="AA516" i="18" a="1"/>
  <c r="AA516" i="18" s="1"/>
  <c r="AE516" i="18" s="1" a="1"/>
  <c r="AE516" i="18" s="1"/>
  <c r="Z516" i="18" a="1"/>
  <c r="Z516" i="18" s="1"/>
  <c r="AD516" i="18" s="1" a="1"/>
  <c r="AD516" i="18" s="1"/>
  <c r="AH516" i="18" s="1" a="1"/>
  <c r="AH516" i="18" s="1"/>
  <c r="Y516" i="18" a="1"/>
  <c r="Y516" i="18" s="1"/>
  <c r="AC516" i="18" s="1" a="1"/>
  <c r="AC516" i="18" s="1"/>
  <c r="AG516" i="18" s="1" a="1"/>
  <c r="AG516" i="18" s="1"/>
  <c r="AB515" i="18" a="1"/>
  <c r="AB515" i="18" s="1"/>
  <c r="AF515" i="18" s="1" a="1"/>
  <c r="AF515" i="18" s="1"/>
  <c r="AA515" i="18" a="1"/>
  <c r="AA515" i="18" s="1"/>
  <c r="AE515" i="18" s="1" a="1"/>
  <c r="AE515" i="18" s="1"/>
  <c r="Z515" i="18" a="1"/>
  <c r="Z515" i="18" s="1"/>
  <c r="AD515" i="18" s="1" a="1"/>
  <c r="AD515" i="18" s="1"/>
  <c r="AH515" i="18" s="1" a="1"/>
  <c r="AH515" i="18" s="1"/>
  <c r="Y515" i="18" a="1"/>
  <c r="Y515" i="18" s="1"/>
  <c r="AC515" i="18" s="1" a="1"/>
  <c r="AC515" i="18" s="1"/>
  <c r="AG515" i="18" s="1" a="1"/>
  <c r="AG515" i="18" s="1"/>
  <c r="AB514" i="18" a="1"/>
  <c r="AB514" i="18" s="1"/>
  <c r="AF514" i="18" s="1" a="1"/>
  <c r="AF514" i="18" s="1"/>
  <c r="AA514" i="18" a="1"/>
  <c r="AA514" i="18" s="1"/>
  <c r="AE514" i="18" s="1" a="1"/>
  <c r="AE514" i="18" s="1"/>
  <c r="Z514" i="18" a="1"/>
  <c r="Z514" i="18" s="1"/>
  <c r="AD514" i="18" s="1" a="1"/>
  <c r="AD514" i="18" s="1"/>
  <c r="AH514" i="18" s="1" a="1"/>
  <c r="AH514" i="18" s="1"/>
  <c r="Y514" i="18" a="1"/>
  <c r="Y514" i="18" s="1"/>
  <c r="AC514" i="18" s="1" a="1"/>
  <c r="AC514" i="18" s="1"/>
  <c r="AG514" i="18" s="1" a="1"/>
  <c r="AG514" i="18" s="1"/>
  <c r="AB513" i="18" a="1"/>
  <c r="AB513" i="18" s="1"/>
  <c r="AF513" i="18" s="1" a="1"/>
  <c r="AF513" i="18" s="1"/>
  <c r="AA513" i="18" a="1"/>
  <c r="AA513" i="18" s="1"/>
  <c r="AE513" i="18" s="1" a="1"/>
  <c r="AE513" i="18" s="1"/>
  <c r="Z513" i="18" a="1"/>
  <c r="Z513" i="18" s="1"/>
  <c r="AD513" i="18" s="1" a="1"/>
  <c r="AD513" i="18" s="1"/>
  <c r="AH513" i="18" s="1" a="1"/>
  <c r="AH513" i="18" s="1"/>
  <c r="Y513" i="18" a="1"/>
  <c r="Y513" i="18" s="1"/>
  <c r="AC513" i="18" s="1" a="1"/>
  <c r="AC513" i="18" s="1"/>
  <c r="AG513" i="18" s="1" a="1"/>
  <c r="AG513" i="18" s="1"/>
  <c r="AB512" i="18" a="1"/>
  <c r="AB512" i="18" s="1"/>
  <c r="AF512" i="18" s="1" a="1"/>
  <c r="AF512" i="18" s="1"/>
  <c r="AA512" i="18" a="1"/>
  <c r="AA512" i="18" s="1"/>
  <c r="AE512" i="18" s="1" a="1"/>
  <c r="AE512" i="18" s="1"/>
  <c r="Z512" i="18" a="1"/>
  <c r="Z512" i="18" s="1"/>
  <c r="AD512" i="18" s="1" a="1"/>
  <c r="AD512" i="18" s="1"/>
  <c r="AH512" i="18" s="1" a="1"/>
  <c r="AH512" i="18" s="1"/>
  <c r="Y512" i="18" a="1"/>
  <c r="Y512" i="18" s="1"/>
  <c r="AC512" i="18" s="1" a="1"/>
  <c r="AC512" i="18" s="1"/>
  <c r="AG512" i="18" s="1" a="1"/>
  <c r="AG512" i="18" s="1"/>
  <c r="AB511" i="18" a="1"/>
  <c r="AB511" i="18" s="1"/>
  <c r="AF511" i="18" s="1" a="1"/>
  <c r="AF511" i="18" s="1"/>
  <c r="AA511" i="18" a="1"/>
  <c r="AA511" i="18" s="1"/>
  <c r="AE511" i="18" s="1" a="1"/>
  <c r="AE511" i="18" s="1"/>
  <c r="Z511" i="18" a="1"/>
  <c r="Z511" i="18" s="1"/>
  <c r="AD511" i="18" s="1" a="1"/>
  <c r="AD511" i="18" s="1"/>
  <c r="AH511" i="18" s="1" a="1"/>
  <c r="AH511" i="18" s="1"/>
  <c r="Y511" i="18" a="1"/>
  <c r="Y511" i="18" s="1"/>
  <c r="AC511" i="18" s="1" a="1"/>
  <c r="AC511" i="18" s="1"/>
  <c r="AG511" i="18" s="1" a="1"/>
  <c r="AG511" i="18" s="1"/>
  <c r="AB510" i="18" a="1"/>
  <c r="AB510" i="18" s="1"/>
  <c r="AF510" i="18" s="1" a="1"/>
  <c r="AF510" i="18" s="1"/>
  <c r="AA510" i="18" a="1"/>
  <c r="AA510" i="18" s="1"/>
  <c r="AE510" i="18" s="1" a="1"/>
  <c r="AE510" i="18" s="1"/>
  <c r="Z510" i="18" a="1"/>
  <c r="Z510" i="18" s="1"/>
  <c r="AD510" i="18" s="1" a="1"/>
  <c r="AD510" i="18" s="1"/>
  <c r="AH510" i="18" s="1" a="1"/>
  <c r="AH510" i="18" s="1"/>
  <c r="Y510" i="18" a="1"/>
  <c r="Y510" i="18" s="1"/>
  <c r="AC510" i="18" s="1" a="1"/>
  <c r="AC510" i="18" s="1"/>
  <c r="AG510" i="18" s="1" a="1"/>
  <c r="AG510" i="18" s="1"/>
  <c r="AB509" i="18" a="1"/>
  <c r="AB509" i="18" s="1"/>
  <c r="AF509" i="18" s="1" a="1"/>
  <c r="AF509" i="18" s="1"/>
  <c r="AA509" i="18" a="1"/>
  <c r="AA509" i="18" s="1"/>
  <c r="AE509" i="18" s="1" a="1"/>
  <c r="AE509" i="18" s="1"/>
  <c r="Z509" i="18" a="1"/>
  <c r="Z509" i="18" s="1"/>
  <c r="AD509" i="18" s="1" a="1"/>
  <c r="AD509" i="18" s="1"/>
  <c r="AH509" i="18" s="1" a="1"/>
  <c r="AH509" i="18" s="1"/>
  <c r="Y509" i="18" a="1"/>
  <c r="Y509" i="18" s="1"/>
  <c r="AC509" i="18" s="1" a="1"/>
  <c r="AC509" i="18" s="1"/>
  <c r="AG509" i="18" s="1" a="1"/>
  <c r="AG509" i="18" s="1"/>
  <c r="AB508" i="18" a="1"/>
  <c r="AB508" i="18" s="1"/>
  <c r="AF508" i="18" s="1" a="1"/>
  <c r="AF508" i="18" s="1"/>
  <c r="AA508" i="18" a="1"/>
  <c r="AA508" i="18" s="1"/>
  <c r="AE508" i="18" s="1" a="1"/>
  <c r="AE508" i="18" s="1"/>
  <c r="Z508" i="18" a="1"/>
  <c r="Z508" i="18" s="1"/>
  <c r="AD508" i="18" s="1" a="1"/>
  <c r="AD508" i="18" s="1"/>
  <c r="AH508" i="18" s="1" a="1"/>
  <c r="AH508" i="18" s="1"/>
  <c r="Y508" i="18" a="1"/>
  <c r="Y508" i="18" s="1"/>
  <c r="AC508" i="18" s="1" a="1"/>
  <c r="AC508" i="18" s="1"/>
  <c r="AG508" i="18" s="1" a="1"/>
  <c r="AG508" i="18" s="1"/>
  <c r="AB507" i="18" a="1"/>
  <c r="AB507" i="18" s="1"/>
  <c r="AF507" i="18" s="1" a="1"/>
  <c r="AF507" i="18" s="1"/>
  <c r="AA507" i="18" a="1"/>
  <c r="AA507" i="18" s="1"/>
  <c r="AE507" i="18" s="1" a="1"/>
  <c r="AE507" i="18" s="1"/>
  <c r="Z507" i="18" a="1"/>
  <c r="Z507" i="18" s="1"/>
  <c r="AD507" i="18" s="1" a="1"/>
  <c r="AD507" i="18" s="1"/>
  <c r="AH507" i="18" s="1" a="1"/>
  <c r="AH507" i="18" s="1"/>
  <c r="Y507" i="18" a="1"/>
  <c r="Y507" i="18" s="1"/>
  <c r="AC507" i="18" s="1" a="1"/>
  <c r="AC507" i="18" s="1"/>
  <c r="AG507" i="18" s="1" a="1"/>
  <c r="AG507" i="18" s="1"/>
  <c r="AB506" i="18" a="1"/>
  <c r="AB506" i="18" s="1"/>
  <c r="AF506" i="18" s="1" a="1"/>
  <c r="AF506" i="18" s="1"/>
  <c r="AA506" i="18" a="1"/>
  <c r="AA506" i="18" s="1"/>
  <c r="AE506" i="18" s="1" a="1"/>
  <c r="AE506" i="18" s="1"/>
  <c r="Z506" i="18" a="1"/>
  <c r="Z506" i="18" s="1"/>
  <c r="AD506" i="18" s="1" a="1"/>
  <c r="AD506" i="18" s="1"/>
  <c r="AH506" i="18" s="1" a="1"/>
  <c r="AH506" i="18" s="1"/>
  <c r="Y506" i="18" a="1"/>
  <c r="Y506" i="18" s="1"/>
  <c r="AC506" i="18" s="1" a="1"/>
  <c r="AC506" i="18" s="1"/>
  <c r="AG506" i="18" s="1" a="1"/>
  <c r="AG506" i="18" s="1"/>
  <c r="AB505" i="18" a="1"/>
  <c r="AB505" i="18" s="1"/>
  <c r="AF505" i="18" s="1" a="1"/>
  <c r="AF505" i="18" s="1"/>
  <c r="AA505" i="18" a="1"/>
  <c r="AA505" i="18" s="1"/>
  <c r="AE505" i="18" s="1" a="1"/>
  <c r="AE505" i="18" s="1"/>
  <c r="Z505" i="18" a="1"/>
  <c r="Z505" i="18" s="1"/>
  <c r="AD505" i="18" s="1" a="1"/>
  <c r="AD505" i="18" s="1"/>
  <c r="AH505" i="18" s="1" a="1"/>
  <c r="AH505" i="18" s="1"/>
  <c r="Y505" i="18" a="1"/>
  <c r="Y505" i="18" s="1"/>
  <c r="AC505" i="18" s="1" a="1"/>
  <c r="AC505" i="18" s="1"/>
  <c r="AG505" i="18" s="1" a="1"/>
  <c r="AG505" i="18" s="1"/>
  <c r="AB504" i="18" a="1"/>
  <c r="AB504" i="18" s="1"/>
  <c r="AF504" i="18" s="1" a="1"/>
  <c r="AF504" i="18" s="1"/>
  <c r="AA504" i="18" a="1"/>
  <c r="AA504" i="18" s="1"/>
  <c r="AE504" i="18" s="1" a="1"/>
  <c r="AE504" i="18" s="1"/>
  <c r="Z504" i="18" a="1"/>
  <c r="Z504" i="18" s="1"/>
  <c r="AD504" i="18" s="1" a="1"/>
  <c r="AD504" i="18" s="1"/>
  <c r="AH504" i="18" s="1" a="1"/>
  <c r="AH504" i="18" s="1"/>
  <c r="Y504" i="18" a="1"/>
  <c r="Y504" i="18" s="1"/>
  <c r="AC504" i="18" s="1" a="1"/>
  <c r="AC504" i="18" s="1"/>
  <c r="AG504" i="18" s="1" a="1"/>
  <c r="AG504" i="18" s="1"/>
  <c r="AB503" i="18" a="1"/>
  <c r="AB503" i="18" s="1"/>
  <c r="AF503" i="18" s="1" a="1"/>
  <c r="AF503" i="18" s="1"/>
  <c r="AA503" i="18" a="1"/>
  <c r="AA503" i="18" s="1"/>
  <c r="AE503" i="18" s="1" a="1"/>
  <c r="AE503" i="18" s="1"/>
  <c r="Z503" i="18" a="1"/>
  <c r="Z503" i="18" s="1"/>
  <c r="AD503" i="18" s="1" a="1"/>
  <c r="AD503" i="18" s="1"/>
  <c r="AH503" i="18" s="1" a="1"/>
  <c r="AH503" i="18" s="1"/>
  <c r="Y503" i="18" a="1"/>
  <c r="Y503" i="18" s="1"/>
  <c r="AC503" i="18" s="1" a="1"/>
  <c r="AC503" i="18" s="1"/>
  <c r="AG503" i="18" s="1" a="1"/>
  <c r="AG503" i="18" s="1"/>
  <c r="AB502" i="18" a="1"/>
  <c r="AB502" i="18" s="1"/>
  <c r="AF502" i="18" s="1" a="1"/>
  <c r="AF502" i="18" s="1"/>
  <c r="AA502" i="18" a="1"/>
  <c r="AA502" i="18" s="1"/>
  <c r="AE502" i="18" s="1" a="1"/>
  <c r="AE502" i="18" s="1"/>
  <c r="Z502" i="18" a="1"/>
  <c r="Z502" i="18" s="1"/>
  <c r="AD502" i="18" s="1" a="1"/>
  <c r="AD502" i="18" s="1"/>
  <c r="AH502" i="18" s="1" a="1"/>
  <c r="AH502" i="18" s="1"/>
  <c r="Y502" i="18" a="1"/>
  <c r="Y502" i="18" s="1"/>
  <c r="AC502" i="18" s="1" a="1"/>
  <c r="AC502" i="18" s="1"/>
  <c r="AG502" i="18" s="1" a="1"/>
  <c r="AG502" i="18" s="1"/>
  <c r="AB501" i="18" a="1"/>
  <c r="AB501" i="18" s="1"/>
  <c r="AF501" i="18" s="1" a="1"/>
  <c r="AF501" i="18" s="1"/>
  <c r="AA501" i="18" a="1"/>
  <c r="AA501" i="18" s="1"/>
  <c r="AE501" i="18" s="1" a="1"/>
  <c r="AE501" i="18" s="1"/>
  <c r="Z501" i="18" a="1"/>
  <c r="Z501" i="18" s="1"/>
  <c r="AD501" i="18" s="1" a="1"/>
  <c r="AD501" i="18" s="1"/>
  <c r="AH501" i="18" s="1" a="1"/>
  <c r="AH501" i="18" s="1"/>
  <c r="Y501" i="18" a="1"/>
  <c r="Y501" i="18" s="1"/>
  <c r="AC501" i="18" s="1" a="1"/>
  <c r="AC501" i="18" s="1"/>
  <c r="AG501" i="18" s="1" a="1"/>
  <c r="AG501" i="18" s="1"/>
  <c r="AB500" i="18" a="1"/>
  <c r="AB500" i="18" s="1"/>
  <c r="AF500" i="18" s="1" a="1"/>
  <c r="AF500" i="18" s="1"/>
  <c r="AA500" i="18" a="1"/>
  <c r="AA500" i="18" s="1"/>
  <c r="AE500" i="18" s="1" a="1"/>
  <c r="AE500" i="18" s="1"/>
  <c r="Z500" i="18" a="1"/>
  <c r="Z500" i="18" s="1"/>
  <c r="AD500" i="18" s="1" a="1"/>
  <c r="AD500" i="18" s="1"/>
  <c r="AH500" i="18" s="1" a="1"/>
  <c r="AH500" i="18" s="1"/>
  <c r="Y500" i="18" a="1"/>
  <c r="Y500" i="18" s="1"/>
  <c r="AC500" i="18" s="1" a="1"/>
  <c r="AC500" i="18" s="1"/>
  <c r="AG500" i="18" s="1" a="1"/>
  <c r="AG500" i="18" s="1"/>
  <c r="AB499" i="18" a="1"/>
  <c r="AB499" i="18" s="1"/>
  <c r="AF499" i="18" s="1" a="1"/>
  <c r="AF499" i="18" s="1"/>
  <c r="AA499" i="18" a="1"/>
  <c r="AA499" i="18" s="1"/>
  <c r="AE499" i="18" s="1" a="1"/>
  <c r="AE499" i="18" s="1"/>
  <c r="Z499" i="18" a="1"/>
  <c r="Z499" i="18" s="1"/>
  <c r="AD499" i="18" s="1" a="1"/>
  <c r="AD499" i="18" s="1"/>
  <c r="AH499" i="18" s="1" a="1"/>
  <c r="AH499" i="18" s="1"/>
  <c r="Y499" i="18" a="1"/>
  <c r="Y499" i="18" s="1"/>
  <c r="AC499" i="18" s="1" a="1"/>
  <c r="AC499" i="18" s="1"/>
  <c r="AG499" i="18" s="1" a="1"/>
  <c r="AG499" i="18" s="1"/>
  <c r="AB498" i="18" a="1"/>
  <c r="AB498" i="18" s="1"/>
  <c r="AF498" i="18" s="1" a="1"/>
  <c r="AF498" i="18" s="1"/>
  <c r="AA498" i="18" a="1"/>
  <c r="AA498" i="18" s="1"/>
  <c r="AE498" i="18" s="1" a="1"/>
  <c r="AE498" i="18" s="1"/>
  <c r="Z498" i="18" a="1"/>
  <c r="Z498" i="18" s="1"/>
  <c r="AD498" i="18" s="1" a="1"/>
  <c r="AD498" i="18" s="1"/>
  <c r="AH498" i="18" s="1" a="1"/>
  <c r="AH498" i="18" s="1"/>
  <c r="Y498" i="18" a="1"/>
  <c r="Y498" i="18" s="1"/>
  <c r="AC498" i="18" s="1" a="1"/>
  <c r="AC498" i="18" s="1"/>
  <c r="AG498" i="18" s="1" a="1"/>
  <c r="AG498" i="18" s="1"/>
  <c r="AB497" i="18" a="1"/>
  <c r="AB497" i="18" s="1"/>
  <c r="AF497" i="18" s="1" a="1"/>
  <c r="AF497" i="18" s="1"/>
  <c r="AA497" i="18" a="1"/>
  <c r="AA497" i="18" s="1"/>
  <c r="AE497" i="18" s="1" a="1"/>
  <c r="AE497" i="18" s="1"/>
  <c r="Z497" i="18" a="1"/>
  <c r="Z497" i="18" s="1"/>
  <c r="AD497" i="18" s="1" a="1"/>
  <c r="AD497" i="18" s="1"/>
  <c r="AH497" i="18" s="1" a="1"/>
  <c r="AH497" i="18" s="1"/>
  <c r="Y497" i="18" a="1"/>
  <c r="Y497" i="18" s="1"/>
  <c r="AC497" i="18" s="1" a="1"/>
  <c r="AC497" i="18" s="1"/>
  <c r="AG497" i="18" s="1" a="1"/>
  <c r="AG497" i="18" s="1"/>
  <c r="AB496" i="18" a="1"/>
  <c r="AB496" i="18" s="1"/>
  <c r="AF496" i="18" s="1" a="1"/>
  <c r="AF496" i="18" s="1"/>
  <c r="AA496" i="18" a="1"/>
  <c r="AA496" i="18" s="1"/>
  <c r="AE496" i="18" s="1" a="1"/>
  <c r="AE496" i="18" s="1"/>
  <c r="Z496" i="18" a="1"/>
  <c r="Z496" i="18" s="1"/>
  <c r="AD496" i="18" s="1" a="1"/>
  <c r="AD496" i="18" s="1"/>
  <c r="AH496" i="18" s="1" a="1"/>
  <c r="AH496" i="18" s="1"/>
  <c r="Y496" i="18" a="1"/>
  <c r="Y496" i="18" s="1"/>
  <c r="AC496" i="18" s="1" a="1"/>
  <c r="AC496" i="18" s="1"/>
  <c r="AG496" i="18" s="1" a="1"/>
  <c r="AG496" i="18" s="1"/>
  <c r="AB495" i="18" a="1"/>
  <c r="AB495" i="18" s="1"/>
  <c r="AF495" i="18" s="1" a="1"/>
  <c r="AF495" i="18" s="1"/>
  <c r="AA495" i="18" a="1"/>
  <c r="AA495" i="18" s="1"/>
  <c r="AE495" i="18" s="1" a="1"/>
  <c r="AE495" i="18" s="1"/>
  <c r="Z495" i="18" a="1"/>
  <c r="Z495" i="18" s="1"/>
  <c r="AD495" i="18" s="1" a="1"/>
  <c r="AD495" i="18" s="1"/>
  <c r="AH495" i="18" s="1" a="1"/>
  <c r="AH495" i="18" s="1"/>
  <c r="Y495" i="18" a="1"/>
  <c r="Y495" i="18" s="1"/>
  <c r="AC495" i="18" s="1" a="1"/>
  <c r="AC495" i="18" s="1"/>
  <c r="AG495" i="18" s="1" a="1"/>
  <c r="AG495" i="18" s="1"/>
  <c r="AB494" i="18" a="1"/>
  <c r="AB494" i="18" s="1"/>
  <c r="AF494" i="18" s="1" a="1"/>
  <c r="AF494" i="18" s="1"/>
  <c r="AA494" i="18" a="1"/>
  <c r="AA494" i="18" s="1"/>
  <c r="AE494" i="18" s="1" a="1"/>
  <c r="AE494" i="18" s="1"/>
  <c r="Z494" i="18" a="1"/>
  <c r="Z494" i="18" s="1"/>
  <c r="AD494" i="18" s="1" a="1"/>
  <c r="AD494" i="18" s="1"/>
  <c r="AH494" i="18" s="1" a="1"/>
  <c r="AH494" i="18" s="1"/>
  <c r="Y494" i="18" a="1"/>
  <c r="Y494" i="18" s="1"/>
  <c r="AC494" i="18" s="1" a="1"/>
  <c r="AC494" i="18" s="1"/>
  <c r="AG494" i="18" s="1" a="1"/>
  <c r="AG494" i="18" s="1"/>
  <c r="AB493" i="18" a="1"/>
  <c r="AB493" i="18" s="1"/>
  <c r="AF493" i="18" s="1" a="1"/>
  <c r="AF493" i="18" s="1"/>
  <c r="AA493" i="18" a="1"/>
  <c r="AA493" i="18" s="1"/>
  <c r="AE493" i="18" s="1" a="1"/>
  <c r="AE493" i="18" s="1"/>
  <c r="Z493" i="18" a="1"/>
  <c r="Z493" i="18" s="1"/>
  <c r="AD493" i="18" s="1" a="1"/>
  <c r="AD493" i="18" s="1"/>
  <c r="AH493" i="18" s="1" a="1"/>
  <c r="AH493" i="18" s="1"/>
  <c r="Y493" i="18" a="1"/>
  <c r="Y493" i="18" s="1"/>
  <c r="AC493" i="18" s="1" a="1"/>
  <c r="AC493" i="18" s="1"/>
  <c r="AG493" i="18" s="1" a="1"/>
  <c r="AG493" i="18" s="1"/>
  <c r="AB492" i="18" a="1"/>
  <c r="AB492" i="18" s="1"/>
  <c r="AF492" i="18" s="1" a="1"/>
  <c r="AF492" i="18" s="1"/>
  <c r="AA492" i="18" a="1"/>
  <c r="AA492" i="18" s="1"/>
  <c r="AE492" i="18" s="1" a="1"/>
  <c r="AE492" i="18" s="1"/>
  <c r="Z492" i="18" a="1"/>
  <c r="Z492" i="18" s="1"/>
  <c r="AD492" i="18" s="1" a="1"/>
  <c r="AD492" i="18" s="1"/>
  <c r="AH492" i="18" s="1" a="1"/>
  <c r="AH492" i="18" s="1"/>
  <c r="Y492" i="18" a="1"/>
  <c r="Y492" i="18" s="1"/>
  <c r="AC492" i="18" s="1" a="1"/>
  <c r="AC492" i="18" s="1"/>
  <c r="AG492" i="18" s="1" a="1"/>
  <c r="AG492" i="18" s="1"/>
  <c r="AB491" i="18" a="1"/>
  <c r="AB491" i="18" s="1"/>
  <c r="AF491" i="18" s="1" a="1"/>
  <c r="AF491" i="18" s="1"/>
  <c r="AA491" i="18" a="1"/>
  <c r="AA491" i="18" s="1"/>
  <c r="AE491" i="18" s="1" a="1"/>
  <c r="AE491" i="18" s="1"/>
  <c r="Z491" i="18" a="1"/>
  <c r="Z491" i="18" s="1"/>
  <c r="AD491" i="18" s="1" a="1"/>
  <c r="AD491" i="18" s="1"/>
  <c r="AH491" i="18" s="1" a="1"/>
  <c r="AH491" i="18" s="1"/>
  <c r="Y491" i="18" a="1"/>
  <c r="Y491" i="18" s="1"/>
  <c r="AC491" i="18" s="1" a="1"/>
  <c r="AC491" i="18" s="1"/>
  <c r="AG491" i="18" s="1" a="1"/>
  <c r="AG491" i="18" s="1"/>
  <c r="AB490" i="18" a="1"/>
  <c r="AB490" i="18" s="1"/>
  <c r="AF490" i="18" s="1" a="1"/>
  <c r="AF490" i="18" s="1"/>
  <c r="AA490" i="18" a="1"/>
  <c r="AA490" i="18" s="1"/>
  <c r="AE490" i="18" s="1" a="1"/>
  <c r="AE490" i="18" s="1"/>
  <c r="Z490" i="18" a="1"/>
  <c r="Z490" i="18" s="1"/>
  <c r="AD490" i="18" s="1" a="1"/>
  <c r="AD490" i="18" s="1"/>
  <c r="AH490" i="18" s="1" a="1"/>
  <c r="AH490" i="18" s="1"/>
  <c r="Y490" i="18" a="1"/>
  <c r="Y490" i="18" s="1"/>
  <c r="AC490" i="18" s="1" a="1"/>
  <c r="AC490" i="18" s="1"/>
  <c r="AG490" i="18" s="1" a="1"/>
  <c r="AG490" i="18" s="1"/>
  <c r="AB489" i="18" a="1"/>
  <c r="AB489" i="18" s="1"/>
  <c r="AF489" i="18" s="1" a="1"/>
  <c r="AF489" i="18" s="1"/>
  <c r="AA489" i="18" a="1"/>
  <c r="AA489" i="18" s="1"/>
  <c r="AE489" i="18" s="1" a="1"/>
  <c r="AE489" i="18" s="1"/>
  <c r="Z489" i="18" a="1"/>
  <c r="Z489" i="18" s="1"/>
  <c r="AD489" i="18" s="1" a="1"/>
  <c r="AD489" i="18" s="1"/>
  <c r="AH489" i="18" s="1" a="1"/>
  <c r="AH489" i="18" s="1"/>
  <c r="Y489" i="18" a="1"/>
  <c r="Y489" i="18" s="1"/>
  <c r="AC489" i="18" s="1" a="1"/>
  <c r="AC489" i="18" s="1"/>
  <c r="AG489" i="18" s="1" a="1"/>
  <c r="AG489" i="18" s="1"/>
  <c r="AB488" i="18" a="1"/>
  <c r="AB488" i="18" s="1"/>
  <c r="AF488" i="18" s="1" a="1"/>
  <c r="AF488" i="18" s="1"/>
  <c r="AA488" i="18" a="1"/>
  <c r="AA488" i="18" s="1"/>
  <c r="AE488" i="18" s="1" a="1"/>
  <c r="AE488" i="18" s="1"/>
  <c r="Z488" i="18" a="1"/>
  <c r="Z488" i="18" s="1"/>
  <c r="AD488" i="18" s="1" a="1"/>
  <c r="AD488" i="18" s="1"/>
  <c r="AH488" i="18" s="1" a="1"/>
  <c r="AH488" i="18" s="1"/>
  <c r="Y488" i="18" a="1"/>
  <c r="Y488" i="18" s="1"/>
  <c r="AC488" i="18" s="1" a="1"/>
  <c r="AC488" i="18" s="1"/>
  <c r="AG488" i="18" s="1" a="1"/>
  <c r="AG488" i="18" s="1"/>
  <c r="AB487" i="18" a="1"/>
  <c r="AB487" i="18" s="1"/>
  <c r="AF487" i="18" s="1" a="1"/>
  <c r="AF487" i="18" s="1"/>
  <c r="AA487" i="18" a="1"/>
  <c r="AA487" i="18" s="1"/>
  <c r="AE487" i="18" s="1" a="1"/>
  <c r="AE487" i="18" s="1"/>
  <c r="Z487" i="18" a="1"/>
  <c r="Z487" i="18" s="1"/>
  <c r="AD487" i="18" s="1" a="1"/>
  <c r="AD487" i="18" s="1"/>
  <c r="AH487" i="18" s="1" a="1"/>
  <c r="AH487" i="18" s="1"/>
  <c r="Y487" i="18" a="1"/>
  <c r="Y487" i="18" s="1"/>
  <c r="AC487" i="18" s="1" a="1"/>
  <c r="AC487" i="18" s="1"/>
  <c r="AG487" i="18" s="1" a="1"/>
  <c r="AG487" i="18" s="1"/>
  <c r="AB486" i="18" a="1"/>
  <c r="AB486" i="18" s="1"/>
  <c r="AF486" i="18" s="1" a="1"/>
  <c r="AF486" i="18" s="1"/>
  <c r="AA486" i="18" a="1"/>
  <c r="AA486" i="18" s="1"/>
  <c r="AE486" i="18" s="1" a="1"/>
  <c r="AE486" i="18" s="1"/>
  <c r="Z486" i="18" a="1"/>
  <c r="Z486" i="18" s="1"/>
  <c r="AD486" i="18" s="1" a="1"/>
  <c r="AD486" i="18" s="1"/>
  <c r="AH486" i="18" s="1" a="1"/>
  <c r="AH486" i="18" s="1"/>
  <c r="Y486" i="18" a="1"/>
  <c r="Y486" i="18" s="1"/>
  <c r="AC486" i="18" s="1" a="1"/>
  <c r="AC486" i="18" s="1"/>
  <c r="AG486" i="18" s="1" a="1"/>
  <c r="AG486" i="18" s="1"/>
  <c r="AB485" i="18" a="1"/>
  <c r="AB485" i="18" s="1"/>
  <c r="AF485" i="18" s="1" a="1"/>
  <c r="AF485" i="18" s="1"/>
  <c r="AA485" i="18" a="1"/>
  <c r="AA485" i="18" s="1"/>
  <c r="AE485" i="18" s="1" a="1"/>
  <c r="AE485" i="18" s="1"/>
  <c r="Z485" i="18" a="1"/>
  <c r="Z485" i="18" s="1"/>
  <c r="AD485" i="18" s="1" a="1"/>
  <c r="AD485" i="18" s="1"/>
  <c r="AH485" i="18" s="1" a="1"/>
  <c r="AH485" i="18" s="1"/>
  <c r="Y485" i="18" a="1"/>
  <c r="Y485" i="18" s="1"/>
  <c r="AC485" i="18" s="1" a="1"/>
  <c r="AC485" i="18" s="1"/>
  <c r="AG485" i="18" s="1" a="1"/>
  <c r="AG485" i="18" s="1"/>
  <c r="AB484" i="18" a="1"/>
  <c r="AB484" i="18" s="1"/>
  <c r="AF484" i="18" s="1" a="1"/>
  <c r="AF484" i="18" s="1"/>
  <c r="AA484" i="18" a="1"/>
  <c r="AA484" i="18" s="1"/>
  <c r="AE484" i="18" s="1" a="1"/>
  <c r="AE484" i="18" s="1"/>
  <c r="Z484" i="18" a="1"/>
  <c r="Z484" i="18" s="1"/>
  <c r="AD484" i="18" s="1" a="1"/>
  <c r="AD484" i="18" s="1"/>
  <c r="AH484" i="18" s="1" a="1"/>
  <c r="AH484" i="18" s="1"/>
  <c r="Y484" i="18" a="1"/>
  <c r="Y484" i="18" s="1"/>
  <c r="AC484" i="18" s="1" a="1"/>
  <c r="AC484" i="18" s="1"/>
  <c r="AG484" i="18" s="1" a="1"/>
  <c r="AG484" i="18" s="1"/>
  <c r="AB483" i="18" a="1"/>
  <c r="AB483" i="18" s="1"/>
  <c r="AF483" i="18" s="1" a="1"/>
  <c r="AF483" i="18" s="1"/>
  <c r="AA483" i="18" a="1"/>
  <c r="AA483" i="18" s="1"/>
  <c r="AE483" i="18" s="1" a="1"/>
  <c r="AE483" i="18" s="1"/>
  <c r="Z483" i="18" a="1"/>
  <c r="Z483" i="18" s="1"/>
  <c r="AD483" i="18" s="1" a="1"/>
  <c r="AD483" i="18" s="1"/>
  <c r="AH483" i="18" s="1" a="1"/>
  <c r="AH483" i="18" s="1"/>
  <c r="Y483" i="18" a="1"/>
  <c r="Y483" i="18" s="1"/>
  <c r="AC483" i="18" s="1" a="1"/>
  <c r="AC483" i="18" s="1"/>
  <c r="AG483" i="18" s="1" a="1"/>
  <c r="AG483" i="18" s="1"/>
  <c r="AB482" i="18" a="1"/>
  <c r="AB482" i="18" s="1"/>
  <c r="AF482" i="18" s="1" a="1"/>
  <c r="AF482" i="18" s="1"/>
  <c r="AA482" i="18" a="1"/>
  <c r="AA482" i="18" s="1"/>
  <c r="AE482" i="18" s="1" a="1"/>
  <c r="AE482" i="18" s="1"/>
  <c r="Z482" i="18" a="1"/>
  <c r="Z482" i="18" s="1"/>
  <c r="AD482" i="18" s="1" a="1"/>
  <c r="AD482" i="18" s="1"/>
  <c r="AH482" i="18" s="1" a="1"/>
  <c r="AH482" i="18" s="1"/>
  <c r="Y482" i="18" a="1"/>
  <c r="Y482" i="18" s="1"/>
  <c r="AC482" i="18" s="1" a="1"/>
  <c r="AC482" i="18" s="1"/>
  <c r="AG482" i="18" s="1" a="1"/>
  <c r="AG482" i="18" s="1"/>
  <c r="AB481" i="18" a="1"/>
  <c r="AB481" i="18" s="1"/>
  <c r="AF481" i="18" s="1" a="1"/>
  <c r="AF481" i="18" s="1"/>
  <c r="AA481" i="18" a="1"/>
  <c r="AA481" i="18" s="1"/>
  <c r="AE481" i="18" s="1" a="1"/>
  <c r="AE481" i="18" s="1"/>
  <c r="Z481" i="18" a="1"/>
  <c r="Z481" i="18" s="1"/>
  <c r="AD481" i="18" s="1" a="1"/>
  <c r="AD481" i="18" s="1"/>
  <c r="AH481" i="18" s="1" a="1"/>
  <c r="AH481" i="18" s="1"/>
  <c r="Y481" i="18" a="1"/>
  <c r="Y481" i="18" s="1"/>
  <c r="AC481" i="18" s="1" a="1"/>
  <c r="AC481" i="18" s="1"/>
  <c r="AG481" i="18" s="1" a="1"/>
  <c r="AG481" i="18" s="1"/>
  <c r="AB480" i="18" a="1"/>
  <c r="AB480" i="18" s="1"/>
  <c r="AF480" i="18" s="1" a="1"/>
  <c r="AF480" i="18" s="1"/>
  <c r="AA480" i="18" a="1"/>
  <c r="AA480" i="18" s="1"/>
  <c r="AE480" i="18" s="1" a="1"/>
  <c r="AE480" i="18" s="1"/>
  <c r="Z480" i="18" a="1"/>
  <c r="Z480" i="18" s="1"/>
  <c r="AD480" i="18" s="1" a="1"/>
  <c r="AD480" i="18" s="1"/>
  <c r="AH480" i="18" s="1" a="1"/>
  <c r="AH480" i="18" s="1"/>
  <c r="Y480" i="18" a="1"/>
  <c r="Y480" i="18" s="1"/>
  <c r="AC480" i="18" s="1" a="1"/>
  <c r="AC480" i="18" s="1"/>
  <c r="AG480" i="18" s="1" a="1"/>
  <c r="AG480" i="18" s="1"/>
  <c r="AB479" i="18" a="1"/>
  <c r="AB479" i="18" s="1"/>
  <c r="AF479" i="18" s="1" a="1"/>
  <c r="AF479" i="18" s="1"/>
  <c r="AA479" i="18" a="1"/>
  <c r="AA479" i="18" s="1"/>
  <c r="AE479" i="18" s="1" a="1"/>
  <c r="AE479" i="18" s="1"/>
  <c r="Z479" i="18" a="1"/>
  <c r="Z479" i="18" s="1"/>
  <c r="AD479" i="18" s="1" a="1"/>
  <c r="AD479" i="18" s="1"/>
  <c r="AH479" i="18" s="1" a="1"/>
  <c r="AH479" i="18" s="1"/>
  <c r="Y479" i="18" a="1"/>
  <c r="Y479" i="18" s="1"/>
  <c r="AC479" i="18" s="1" a="1"/>
  <c r="AC479" i="18" s="1"/>
  <c r="AG479" i="18" s="1" a="1"/>
  <c r="AG479" i="18" s="1"/>
  <c r="AB478" i="18" a="1"/>
  <c r="AB478" i="18" s="1"/>
  <c r="AF478" i="18" s="1" a="1"/>
  <c r="AF478" i="18" s="1"/>
  <c r="AA478" i="18" a="1"/>
  <c r="AA478" i="18" s="1"/>
  <c r="AE478" i="18" s="1" a="1"/>
  <c r="AE478" i="18" s="1"/>
  <c r="Z478" i="18" a="1"/>
  <c r="Z478" i="18" s="1"/>
  <c r="AD478" i="18" s="1" a="1"/>
  <c r="AD478" i="18" s="1"/>
  <c r="AH478" i="18" s="1" a="1"/>
  <c r="AH478" i="18" s="1"/>
  <c r="Y478" i="18" a="1"/>
  <c r="Y478" i="18" s="1"/>
  <c r="AC478" i="18" s="1" a="1"/>
  <c r="AC478" i="18" s="1"/>
  <c r="AG478" i="18" s="1" a="1"/>
  <c r="AG478" i="18" s="1"/>
  <c r="AB477" i="18" a="1"/>
  <c r="AB477" i="18" s="1"/>
  <c r="AF477" i="18" s="1" a="1"/>
  <c r="AF477" i="18" s="1"/>
  <c r="AA477" i="18" a="1"/>
  <c r="AA477" i="18" s="1"/>
  <c r="AE477" i="18" s="1" a="1"/>
  <c r="AE477" i="18" s="1"/>
  <c r="Z477" i="18" a="1"/>
  <c r="Z477" i="18" s="1"/>
  <c r="AD477" i="18" s="1" a="1"/>
  <c r="AD477" i="18" s="1"/>
  <c r="AH477" i="18" s="1" a="1"/>
  <c r="AH477" i="18" s="1"/>
  <c r="Y477" i="18" a="1"/>
  <c r="Y477" i="18" s="1"/>
  <c r="AC477" i="18" s="1" a="1"/>
  <c r="AC477" i="18" s="1"/>
  <c r="AG477" i="18" s="1" a="1"/>
  <c r="AG477" i="18" s="1"/>
  <c r="AB476" i="18" a="1"/>
  <c r="AB476" i="18" s="1"/>
  <c r="AF476" i="18" s="1" a="1"/>
  <c r="AF476" i="18" s="1"/>
  <c r="AA476" i="18" a="1"/>
  <c r="AA476" i="18" s="1"/>
  <c r="AE476" i="18" s="1" a="1"/>
  <c r="AE476" i="18" s="1"/>
  <c r="Z476" i="18" a="1"/>
  <c r="Z476" i="18" s="1"/>
  <c r="AD476" i="18" s="1" a="1"/>
  <c r="AD476" i="18" s="1"/>
  <c r="AH476" i="18" s="1" a="1"/>
  <c r="AH476" i="18" s="1"/>
  <c r="Y476" i="18" a="1"/>
  <c r="Y476" i="18" s="1"/>
  <c r="AC476" i="18" s="1" a="1"/>
  <c r="AC476" i="18" s="1"/>
  <c r="AG476" i="18" s="1" a="1"/>
  <c r="AG476" i="18" s="1"/>
  <c r="AB475" i="18" a="1"/>
  <c r="AB475" i="18" s="1"/>
  <c r="AF475" i="18" s="1" a="1"/>
  <c r="AF475" i="18" s="1"/>
  <c r="AA475" i="18" a="1"/>
  <c r="AA475" i="18" s="1"/>
  <c r="AE475" i="18" s="1" a="1"/>
  <c r="AE475" i="18" s="1"/>
  <c r="Z475" i="18" a="1"/>
  <c r="Z475" i="18" s="1"/>
  <c r="AD475" i="18" s="1" a="1"/>
  <c r="AD475" i="18" s="1"/>
  <c r="AH475" i="18" s="1" a="1"/>
  <c r="AH475" i="18" s="1"/>
  <c r="Y475" i="18" a="1"/>
  <c r="Y475" i="18" s="1"/>
  <c r="AC475" i="18" s="1" a="1"/>
  <c r="AC475" i="18" s="1"/>
  <c r="AG475" i="18" s="1" a="1"/>
  <c r="AG475" i="18" s="1"/>
  <c r="AB474" i="18" a="1"/>
  <c r="AB474" i="18" s="1"/>
  <c r="AF474" i="18" s="1" a="1"/>
  <c r="AF474" i="18" s="1"/>
  <c r="AA474" i="18" a="1"/>
  <c r="AA474" i="18" s="1"/>
  <c r="AE474" i="18" s="1" a="1"/>
  <c r="AE474" i="18" s="1"/>
  <c r="Z474" i="18" a="1"/>
  <c r="Z474" i="18" s="1"/>
  <c r="AD474" i="18" s="1" a="1"/>
  <c r="AD474" i="18" s="1"/>
  <c r="AH474" i="18" s="1" a="1"/>
  <c r="AH474" i="18" s="1"/>
  <c r="Y474" i="18" a="1"/>
  <c r="Y474" i="18" s="1"/>
  <c r="AC474" i="18" s="1" a="1"/>
  <c r="AC474" i="18" s="1"/>
  <c r="AG474" i="18" s="1" a="1"/>
  <c r="AG474" i="18" s="1"/>
  <c r="AB473" i="18" a="1"/>
  <c r="AB473" i="18" s="1"/>
  <c r="AF473" i="18" s="1" a="1"/>
  <c r="AF473" i="18" s="1"/>
  <c r="AA473" i="18" a="1"/>
  <c r="AA473" i="18" s="1"/>
  <c r="AE473" i="18" s="1" a="1"/>
  <c r="AE473" i="18" s="1"/>
  <c r="Z473" i="18" a="1"/>
  <c r="Z473" i="18" s="1"/>
  <c r="AD473" i="18" s="1" a="1"/>
  <c r="AD473" i="18" s="1"/>
  <c r="AH473" i="18" s="1" a="1"/>
  <c r="AH473" i="18" s="1"/>
  <c r="Y473" i="18" a="1"/>
  <c r="Y473" i="18" s="1"/>
  <c r="AC473" i="18" s="1" a="1"/>
  <c r="AC473" i="18" s="1"/>
  <c r="AG473" i="18" s="1" a="1"/>
  <c r="AG473" i="18" s="1"/>
  <c r="AB472" i="18" a="1"/>
  <c r="AB472" i="18" s="1"/>
  <c r="AF472" i="18" s="1" a="1"/>
  <c r="AF472" i="18" s="1"/>
  <c r="AA472" i="18" a="1"/>
  <c r="AA472" i="18" s="1"/>
  <c r="AE472" i="18" s="1" a="1"/>
  <c r="AE472" i="18" s="1"/>
  <c r="Z472" i="18" a="1"/>
  <c r="Z472" i="18" s="1"/>
  <c r="AD472" i="18" s="1" a="1"/>
  <c r="AD472" i="18" s="1"/>
  <c r="AH472" i="18" s="1" a="1"/>
  <c r="AH472" i="18" s="1"/>
  <c r="Y472" i="18" a="1"/>
  <c r="Y472" i="18" s="1"/>
  <c r="AC472" i="18" s="1" a="1"/>
  <c r="AC472" i="18" s="1"/>
  <c r="AG472" i="18" s="1" a="1"/>
  <c r="AG472" i="18" s="1"/>
  <c r="AB471" i="18" a="1"/>
  <c r="AB471" i="18" s="1"/>
  <c r="AF471" i="18" s="1" a="1"/>
  <c r="AF471" i="18" s="1"/>
  <c r="AA471" i="18" a="1"/>
  <c r="AA471" i="18" s="1"/>
  <c r="AE471" i="18" s="1" a="1"/>
  <c r="AE471" i="18" s="1"/>
  <c r="Z471" i="18" a="1"/>
  <c r="Z471" i="18" s="1"/>
  <c r="AD471" i="18" s="1" a="1"/>
  <c r="AD471" i="18" s="1"/>
  <c r="AH471" i="18" s="1" a="1"/>
  <c r="AH471" i="18" s="1"/>
  <c r="Y471" i="18" a="1"/>
  <c r="Y471" i="18" s="1"/>
  <c r="AC471" i="18" s="1" a="1"/>
  <c r="AC471" i="18" s="1"/>
  <c r="AG471" i="18" s="1" a="1"/>
  <c r="AG471" i="18" s="1"/>
  <c r="AB470" i="18" a="1"/>
  <c r="AB470" i="18" s="1"/>
  <c r="AF470" i="18" s="1" a="1"/>
  <c r="AF470" i="18" s="1"/>
  <c r="AA470" i="18" a="1"/>
  <c r="AA470" i="18" s="1"/>
  <c r="AE470" i="18" s="1" a="1"/>
  <c r="AE470" i="18" s="1"/>
  <c r="Z470" i="18" a="1"/>
  <c r="Z470" i="18" s="1"/>
  <c r="AD470" i="18" s="1" a="1"/>
  <c r="AD470" i="18" s="1"/>
  <c r="AH470" i="18" s="1" a="1"/>
  <c r="AH470" i="18" s="1"/>
  <c r="Y470" i="18" a="1"/>
  <c r="Y470" i="18" s="1"/>
  <c r="AC470" i="18" s="1" a="1"/>
  <c r="AC470" i="18" s="1"/>
  <c r="AG470" i="18" s="1" a="1"/>
  <c r="AG470" i="18" s="1"/>
  <c r="AB469" i="18" a="1"/>
  <c r="AB469" i="18" s="1"/>
  <c r="AF469" i="18" s="1" a="1"/>
  <c r="AF469" i="18" s="1"/>
  <c r="AA469" i="18" a="1"/>
  <c r="AA469" i="18" s="1"/>
  <c r="AE469" i="18" s="1" a="1"/>
  <c r="AE469" i="18" s="1"/>
  <c r="Z469" i="18" a="1"/>
  <c r="Z469" i="18" s="1"/>
  <c r="AD469" i="18" s="1" a="1"/>
  <c r="AD469" i="18" s="1"/>
  <c r="AH469" i="18" s="1" a="1"/>
  <c r="AH469" i="18" s="1"/>
  <c r="Y469" i="18" a="1"/>
  <c r="Y469" i="18" s="1"/>
  <c r="AC469" i="18" s="1" a="1"/>
  <c r="AC469" i="18" s="1"/>
  <c r="AG469" i="18" s="1" a="1"/>
  <c r="AG469" i="18" s="1"/>
  <c r="AB468" i="18" a="1"/>
  <c r="AB468" i="18" s="1"/>
  <c r="AF468" i="18" s="1" a="1"/>
  <c r="AF468" i="18" s="1"/>
  <c r="AA468" i="18" a="1"/>
  <c r="AA468" i="18" s="1"/>
  <c r="AE468" i="18" s="1" a="1"/>
  <c r="AE468" i="18" s="1"/>
  <c r="Z468" i="18" a="1"/>
  <c r="Z468" i="18" s="1"/>
  <c r="AD468" i="18" s="1" a="1"/>
  <c r="AD468" i="18" s="1"/>
  <c r="AH468" i="18" s="1" a="1"/>
  <c r="AH468" i="18" s="1"/>
  <c r="Y468" i="18" a="1"/>
  <c r="Y468" i="18" s="1"/>
  <c r="AC468" i="18" s="1" a="1"/>
  <c r="AC468" i="18" s="1"/>
  <c r="AG468" i="18" s="1" a="1"/>
  <c r="AG468" i="18" s="1"/>
  <c r="AB467" i="18" a="1"/>
  <c r="AB467" i="18" s="1"/>
  <c r="AF467" i="18" s="1" a="1"/>
  <c r="AF467" i="18" s="1"/>
  <c r="AA467" i="18" a="1"/>
  <c r="AA467" i="18" s="1"/>
  <c r="AE467" i="18" s="1" a="1"/>
  <c r="AE467" i="18" s="1"/>
  <c r="Z467" i="18" a="1"/>
  <c r="Z467" i="18" s="1"/>
  <c r="AD467" i="18" s="1" a="1"/>
  <c r="AD467" i="18" s="1"/>
  <c r="AH467" i="18" s="1" a="1"/>
  <c r="AH467" i="18" s="1"/>
  <c r="Y467" i="18" a="1"/>
  <c r="Y467" i="18" s="1"/>
  <c r="AC467" i="18" s="1" a="1"/>
  <c r="AC467" i="18" s="1"/>
  <c r="AG467" i="18" s="1" a="1"/>
  <c r="AG467" i="18" s="1"/>
  <c r="AB466" i="18" a="1"/>
  <c r="AB466" i="18" s="1"/>
  <c r="AF466" i="18" s="1" a="1"/>
  <c r="AF466" i="18" s="1"/>
  <c r="AA466" i="18" a="1"/>
  <c r="AA466" i="18" s="1"/>
  <c r="AE466" i="18" s="1" a="1"/>
  <c r="AE466" i="18" s="1"/>
  <c r="Z466" i="18" a="1"/>
  <c r="Z466" i="18" s="1"/>
  <c r="AD466" i="18" s="1" a="1"/>
  <c r="AD466" i="18" s="1"/>
  <c r="AH466" i="18" s="1" a="1"/>
  <c r="AH466" i="18" s="1"/>
  <c r="Y466" i="18" a="1"/>
  <c r="Y466" i="18" s="1"/>
  <c r="AC466" i="18" s="1" a="1"/>
  <c r="AC466" i="18" s="1"/>
  <c r="AG466" i="18" s="1" a="1"/>
  <c r="AG466" i="18" s="1"/>
  <c r="AB465" i="18" a="1"/>
  <c r="AB465" i="18" s="1"/>
  <c r="AF465" i="18" s="1" a="1"/>
  <c r="AF465" i="18" s="1"/>
  <c r="AA465" i="18" a="1"/>
  <c r="AA465" i="18" s="1"/>
  <c r="AE465" i="18" s="1" a="1"/>
  <c r="AE465" i="18" s="1"/>
  <c r="Z465" i="18" a="1"/>
  <c r="Z465" i="18" s="1"/>
  <c r="AD465" i="18" s="1" a="1"/>
  <c r="AD465" i="18" s="1"/>
  <c r="AH465" i="18" s="1" a="1"/>
  <c r="AH465" i="18" s="1"/>
  <c r="Y465" i="18" a="1"/>
  <c r="Y465" i="18" s="1"/>
  <c r="AC465" i="18" s="1" a="1"/>
  <c r="AC465" i="18" s="1"/>
  <c r="AG465" i="18" s="1" a="1"/>
  <c r="AG465" i="18" s="1"/>
  <c r="AB464" i="18" a="1"/>
  <c r="AB464" i="18" s="1"/>
  <c r="AF464" i="18" s="1" a="1"/>
  <c r="AF464" i="18" s="1"/>
  <c r="AA464" i="18" a="1"/>
  <c r="AA464" i="18" s="1"/>
  <c r="AE464" i="18" s="1" a="1"/>
  <c r="AE464" i="18" s="1"/>
  <c r="Z464" i="18" a="1"/>
  <c r="Z464" i="18" s="1"/>
  <c r="AD464" i="18" s="1" a="1"/>
  <c r="AD464" i="18" s="1"/>
  <c r="AH464" i="18" s="1" a="1"/>
  <c r="AH464" i="18" s="1"/>
  <c r="Y464" i="18" a="1"/>
  <c r="Y464" i="18" s="1"/>
  <c r="AC464" i="18" s="1" a="1"/>
  <c r="AC464" i="18" s="1"/>
  <c r="AG464" i="18" s="1" a="1"/>
  <c r="AG464" i="18" s="1"/>
  <c r="AB463" i="18" a="1"/>
  <c r="AB463" i="18" s="1"/>
  <c r="AF463" i="18" s="1" a="1"/>
  <c r="AF463" i="18" s="1"/>
  <c r="AA463" i="18" a="1"/>
  <c r="AA463" i="18" s="1"/>
  <c r="AE463" i="18" s="1" a="1"/>
  <c r="AE463" i="18" s="1"/>
  <c r="Z463" i="18" a="1"/>
  <c r="Z463" i="18" s="1"/>
  <c r="AD463" i="18" s="1" a="1"/>
  <c r="AD463" i="18" s="1"/>
  <c r="AH463" i="18" s="1" a="1"/>
  <c r="AH463" i="18" s="1"/>
  <c r="Y463" i="18" a="1"/>
  <c r="Y463" i="18" s="1"/>
  <c r="AC463" i="18" s="1" a="1"/>
  <c r="AC463" i="18" s="1"/>
  <c r="AG463" i="18" s="1" a="1"/>
  <c r="AG463" i="18" s="1"/>
  <c r="AB462" i="18" a="1"/>
  <c r="AB462" i="18" s="1"/>
  <c r="AF462" i="18" s="1" a="1"/>
  <c r="AF462" i="18" s="1"/>
  <c r="AA462" i="18" a="1"/>
  <c r="AA462" i="18" s="1"/>
  <c r="AE462" i="18" s="1" a="1"/>
  <c r="AE462" i="18" s="1"/>
  <c r="Z462" i="18" a="1"/>
  <c r="Z462" i="18" s="1"/>
  <c r="AD462" i="18" s="1" a="1"/>
  <c r="AD462" i="18" s="1"/>
  <c r="AH462" i="18" s="1" a="1"/>
  <c r="AH462" i="18" s="1"/>
  <c r="Y462" i="18" a="1"/>
  <c r="Y462" i="18" s="1"/>
  <c r="AC462" i="18" s="1" a="1"/>
  <c r="AC462" i="18" s="1"/>
  <c r="AG462" i="18" s="1" a="1"/>
  <c r="AG462" i="18" s="1"/>
  <c r="AB461" i="18" a="1"/>
  <c r="AB461" i="18" s="1"/>
  <c r="AF461" i="18" s="1" a="1"/>
  <c r="AF461" i="18" s="1"/>
  <c r="AA461" i="18" a="1"/>
  <c r="AA461" i="18" s="1"/>
  <c r="AE461" i="18" s="1" a="1"/>
  <c r="AE461" i="18" s="1"/>
  <c r="Z461" i="18" a="1"/>
  <c r="Z461" i="18" s="1"/>
  <c r="AD461" i="18" s="1" a="1"/>
  <c r="AD461" i="18" s="1"/>
  <c r="AH461" i="18" s="1" a="1"/>
  <c r="AH461" i="18" s="1"/>
  <c r="Y461" i="18" a="1"/>
  <c r="Y461" i="18" s="1"/>
  <c r="AC461" i="18" s="1" a="1"/>
  <c r="AC461" i="18" s="1"/>
  <c r="AG461" i="18" s="1" a="1"/>
  <c r="AG461" i="18" s="1"/>
  <c r="AB460" i="18" a="1"/>
  <c r="AB460" i="18" s="1"/>
  <c r="AF460" i="18" s="1" a="1"/>
  <c r="AF460" i="18" s="1"/>
  <c r="AA460" i="18" a="1"/>
  <c r="AA460" i="18" s="1"/>
  <c r="AE460" i="18" s="1" a="1"/>
  <c r="AE460" i="18" s="1"/>
  <c r="Z460" i="18" a="1"/>
  <c r="Z460" i="18" s="1"/>
  <c r="AD460" i="18" s="1" a="1"/>
  <c r="AD460" i="18" s="1"/>
  <c r="AH460" i="18" s="1" a="1"/>
  <c r="AH460" i="18" s="1"/>
  <c r="Y460" i="18" a="1"/>
  <c r="Y460" i="18" s="1"/>
  <c r="AC460" i="18" s="1" a="1"/>
  <c r="AC460" i="18" s="1"/>
  <c r="AG460" i="18" s="1" a="1"/>
  <c r="AG460" i="18" s="1"/>
  <c r="AB459" i="18" a="1"/>
  <c r="AB459" i="18" s="1"/>
  <c r="AF459" i="18" s="1" a="1"/>
  <c r="AF459" i="18" s="1"/>
  <c r="AA459" i="18" a="1"/>
  <c r="AA459" i="18" s="1"/>
  <c r="AE459" i="18" s="1" a="1"/>
  <c r="AE459" i="18" s="1"/>
  <c r="Z459" i="18" a="1"/>
  <c r="Z459" i="18" s="1"/>
  <c r="AD459" i="18" s="1" a="1"/>
  <c r="AD459" i="18" s="1"/>
  <c r="AH459" i="18" s="1" a="1"/>
  <c r="AH459" i="18" s="1"/>
  <c r="Y459" i="18" a="1"/>
  <c r="Y459" i="18" s="1"/>
  <c r="AC459" i="18" s="1" a="1"/>
  <c r="AC459" i="18" s="1"/>
  <c r="AG459" i="18" s="1" a="1"/>
  <c r="AG459" i="18" s="1"/>
  <c r="AB458" i="18" a="1"/>
  <c r="AB458" i="18" s="1"/>
  <c r="AF458" i="18" s="1" a="1"/>
  <c r="AF458" i="18" s="1"/>
  <c r="AA458" i="18" a="1"/>
  <c r="AA458" i="18" s="1"/>
  <c r="AE458" i="18" s="1" a="1"/>
  <c r="AE458" i="18" s="1"/>
  <c r="Z458" i="18" a="1"/>
  <c r="Z458" i="18" s="1"/>
  <c r="AD458" i="18" s="1" a="1"/>
  <c r="AD458" i="18" s="1"/>
  <c r="AH458" i="18" s="1" a="1"/>
  <c r="AH458" i="18" s="1"/>
  <c r="Y458" i="18" a="1"/>
  <c r="Y458" i="18" s="1"/>
  <c r="AC458" i="18" s="1" a="1"/>
  <c r="AC458" i="18" s="1"/>
  <c r="AG458" i="18" s="1" a="1"/>
  <c r="AG458" i="18" s="1"/>
  <c r="AB457" i="18" a="1"/>
  <c r="AB457" i="18" s="1"/>
  <c r="AF457" i="18" s="1" a="1"/>
  <c r="AF457" i="18" s="1"/>
  <c r="AA457" i="18" a="1"/>
  <c r="AA457" i="18" s="1"/>
  <c r="AE457" i="18" s="1" a="1"/>
  <c r="AE457" i="18" s="1"/>
  <c r="Z457" i="18" a="1"/>
  <c r="Z457" i="18" s="1"/>
  <c r="AD457" i="18" s="1" a="1"/>
  <c r="AD457" i="18" s="1"/>
  <c r="AH457" i="18" s="1" a="1"/>
  <c r="AH457" i="18" s="1"/>
  <c r="Y457" i="18" a="1"/>
  <c r="Y457" i="18" s="1"/>
  <c r="AC457" i="18" s="1" a="1"/>
  <c r="AC457" i="18" s="1"/>
  <c r="AG457" i="18" s="1" a="1"/>
  <c r="AG457" i="18" s="1"/>
  <c r="AB456" i="18" a="1"/>
  <c r="AB456" i="18" s="1"/>
  <c r="AF456" i="18" s="1" a="1"/>
  <c r="AF456" i="18" s="1"/>
  <c r="AA456" i="18" a="1"/>
  <c r="AA456" i="18" s="1"/>
  <c r="AE456" i="18" s="1" a="1"/>
  <c r="AE456" i="18" s="1"/>
  <c r="Z456" i="18" a="1"/>
  <c r="Z456" i="18" s="1"/>
  <c r="AD456" i="18" s="1" a="1"/>
  <c r="AD456" i="18" s="1"/>
  <c r="AH456" i="18" s="1" a="1"/>
  <c r="AH456" i="18" s="1"/>
  <c r="Y456" i="18" a="1"/>
  <c r="Y456" i="18" s="1"/>
  <c r="AC456" i="18" s="1" a="1"/>
  <c r="AC456" i="18" s="1"/>
  <c r="AG456" i="18" s="1" a="1"/>
  <c r="AG456" i="18" s="1"/>
  <c r="AB455" i="18" a="1"/>
  <c r="AB455" i="18" s="1"/>
  <c r="AF455" i="18" s="1" a="1"/>
  <c r="AF455" i="18" s="1"/>
  <c r="AA455" i="18" a="1"/>
  <c r="AA455" i="18" s="1"/>
  <c r="AE455" i="18" s="1" a="1"/>
  <c r="AE455" i="18" s="1"/>
  <c r="Z455" i="18" a="1"/>
  <c r="Z455" i="18" s="1"/>
  <c r="AD455" i="18" s="1" a="1"/>
  <c r="AD455" i="18" s="1"/>
  <c r="AH455" i="18" s="1" a="1"/>
  <c r="AH455" i="18" s="1"/>
  <c r="Y455" i="18" a="1"/>
  <c r="Y455" i="18" s="1"/>
  <c r="AC455" i="18" s="1" a="1"/>
  <c r="AC455" i="18" s="1"/>
  <c r="AG455" i="18" s="1" a="1"/>
  <c r="AG455" i="18" s="1"/>
  <c r="AB454" i="18" a="1"/>
  <c r="AB454" i="18" s="1"/>
  <c r="AF454" i="18" s="1" a="1"/>
  <c r="AF454" i="18" s="1"/>
  <c r="AA454" i="18" a="1"/>
  <c r="AA454" i="18" s="1"/>
  <c r="AE454" i="18" s="1" a="1"/>
  <c r="AE454" i="18" s="1"/>
  <c r="Z454" i="18" a="1"/>
  <c r="Z454" i="18" s="1"/>
  <c r="AD454" i="18" s="1" a="1"/>
  <c r="AD454" i="18" s="1"/>
  <c r="AH454" i="18" s="1" a="1"/>
  <c r="AH454" i="18" s="1"/>
  <c r="Y454" i="18" a="1"/>
  <c r="Y454" i="18" s="1"/>
  <c r="AC454" i="18" s="1" a="1"/>
  <c r="AC454" i="18" s="1"/>
  <c r="AG454" i="18" s="1" a="1"/>
  <c r="AG454" i="18" s="1"/>
  <c r="AB453" i="18" a="1"/>
  <c r="AB453" i="18" s="1"/>
  <c r="AF453" i="18" s="1" a="1"/>
  <c r="AF453" i="18" s="1"/>
  <c r="AA453" i="18" a="1"/>
  <c r="AA453" i="18" s="1"/>
  <c r="AE453" i="18" s="1" a="1"/>
  <c r="AE453" i="18" s="1"/>
  <c r="Z453" i="18" a="1"/>
  <c r="Z453" i="18" s="1"/>
  <c r="AD453" i="18" s="1" a="1"/>
  <c r="AD453" i="18" s="1"/>
  <c r="AH453" i="18" s="1" a="1"/>
  <c r="AH453" i="18" s="1"/>
  <c r="Y453" i="18" a="1"/>
  <c r="Y453" i="18" s="1"/>
  <c r="AC453" i="18" s="1" a="1"/>
  <c r="AC453" i="18" s="1"/>
  <c r="AG453" i="18" s="1" a="1"/>
  <c r="AG453" i="18" s="1"/>
  <c r="AB452" i="18" a="1"/>
  <c r="AB452" i="18" s="1"/>
  <c r="AF452" i="18" s="1" a="1"/>
  <c r="AF452" i="18" s="1"/>
  <c r="AA452" i="18" a="1"/>
  <c r="AA452" i="18" s="1"/>
  <c r="AE452" i="18" s="1" a="1"/>
  <c r="AE452" i="18" s="1"/>
  <c r="Z452" i="18" a="1"/>
  <c r="Z452" i="18" s="1"/>
  <c r="AD452" i="18" s="1" a="1"/>
  <c r="AD452" i="18" s="1"/>
  <c r="AH452" i="18" s="1" a="1"/>
  <c r="AH452" i="18" s="1"/>
  <c r="Y452" i="18" a="1"/>
  <c r="Y452" i="18" s="1"/>
  <c r="AC452" i="18" s="1" a="1"/>
  <c r="AC452" i="18" s="1"/>
  <c r="AG452" i="18" s="1" a="1"/>
  <c r="AG452" i="18" s="1"/>
  <c r="AB451" i="18" a="1"/>
  <c r="AB451" i="18" s="1"/>
  <c r="AF451" i="18" s="1" a="1"/>
  <c r="AF451" i="18" s="1"/>
  <c r="AA451" i="18" a="1"/>
  <c r="AA451" i="18" s="1"/>
  <c r="AE451" i="18" s="1" a="1"/>
  <c r="AE451" i="18" s="1"/>
  <c r="Z451" i="18" a="1"/>
  <c r="Z451" i="18" s="1"/>
  <c r="AD451" i="18" s="1" a="1"/>
  <c r="AD451" i="18" s="1"/>
  <c r="AH451" i="18" s="1" a="1"/>
  <c r="AH451" i="18" s="1"/>
  <c r="Y451" i="18" a="1"/>
  <c r="Y451" i="18" s="1"/>
  <c r="AC451" i="18" s="1" a="1"/>
  <c r="AC451" i="18" s="1"/>
  <c r="AG451" i="18" s="1" a="1"/>
  <c r="AG451" i="18" s="1"/>
  <c r="AB450" i="18" a="1"/>
  <c r="AB450" i="18" s="1"/>
  <c r="AF450" i="18" s="1" a="1"/>
  <c r="AF450" i="18" s="1"/>
  <c r="AA450" i="18" a="1"/>
  <c r="AA450" i="18" s="1"/>
  <c r="AE450" i="18" s="1" a="1"/>
  <c r="AE450" i="18" s="1"/>
  <c r="Z450" i="18" a="1"/>
  <c r="Z450" i="18" s="1"/>
  <c r="AD450" i="18" s="1" a="1"/>
  <c r="AD450" i="18" s="1"/>
  <c r="AH450" i="18" s="1" a="1"/>
  <c r="AH450" i="18" s="1"/>
  <c r="Y450" i="18" a="1"/>
  <c r="Y450" i="18" s="1"/>
  <c r="AC450" i="18" s="1" a="1"/>
  <c r="AC450" i="18" s="1"/>
  <c r="AG450" i="18" s="1" a="1"/>
  <c r="AG450" i="18" s="1"/>
  <c r="AB449" i="18" a="1"/>
  <c r="AB449" i="18" s="1"/>
  <c r="AF449" i="18" s="1" a="1"/>
  <c r="AF449" i="18" s="1"/>
  <c r="AA449" i="18" a="1"/>
  <c r="AA449" i="18" s="1"/>
  <c r="AE449" i="18" s="1" a="1"/>
  <c r="AE449" i="18" s="1"/>
  <c r="Z449" i="18" a="1"/>
  <c r="Z449" i="18" s="1"/>
  <c r="AD449" i="18" s="1" a="1"/>
  <c r="AD449" i="18" s="1"/>
  <c r="AH449" i="18" s="1" a="1"/>
  <c r="AH449" i="18" s="1"/>
  <c r="Y449" i="18" a="1"/>
  <c r="Y449" i="18" s="1"/>
  <c r="AC449" i="18" s="1" a="1"/>
  <c r="AC449" i="18" s="1"/>
  <c r="AG449" i="18" s="1" a="1"/>
  <c r="AG449" i="18" s="1"/>
  <c r="AB448" i="18" a="1"/>
  <c r="AB448" i="18" s="1"/>
  <c r="AF448" i="18" s="1" a="1"/>
  <c r="AF448" i="18" s="1"/>
  <c r="AA448" i="18" a="1"/>
  <c r="AA448" i="18" s="1"/>
  <c r="AE448" i="18" s="1" a="1"/>
  <c r="AE448" i="18" s="1"/>
  <c r="Z448" i="18" a="1"/>
  <c r="Z448" i="18" s="1"/>
  <c r="AD448" i="18" s="1" a="1"/>
  <c r="AD448" i="18" s="1"/>
  <c r="AH448" i="18" s="1" a="1"/>
  <c r="AH448" i="18" s="1"/>
  <c r="Y448" i="18" a="1"/>
  <c r="Y448" i="18" s="1"/>
  <c r="AC448" i="18" s="1" a="1"/>
  <c r="AC448" i="18" s="1"/>
  <c r="AG448" i="18" s="1" a="1"/>
  <c r="AG448" i="18" s="1"/>
  <c r="AB447" i="18" a="1"/>
  <c r="AB447" i="18" s="1"/>
  <c r="AF447" i="18" s="1" a="1"/>
  <c r="AF447" i="18" s="1"/>
  <c r="AA447" i="18" a="1"/>
  <c r="AA447" i="18" s="1"/>
  <c r="AE447" i="18" s="1" a="1"/>
  <c r="AE447" i="18" s="1"/>
  <c r="Z447" i="18" a="1"/>
  <c r="Z447" i="18" s="1"/>
  <c r="AD447" i="18" s="1" a="1"/>
  <c r="AD447" i="18" s="1"/>
  <c r="AH447" i="18" s="1" a="1"/>
  <c r="AH447" i="18" s="1"/>
  <c r="Y447" i="18" a="1"/>
  <c r="Y447" i="18" s="1"/>
  <c r="AC447" i="18" s="1" a="1"/>
  <c r="AC447" i="18" s="1"/>
  <c r="AG447" i="18" s="1" a="1"/>
  <c r="AG447" i="18" s="1"/>
  <c r="AB446" i="18" a="1"/>
  <c r="AB446" i="18" s="1"/>
  <c r="AF446" i="18" s="1" a="1"/>
  <c r="AF446" i="18" s="1"/>
  <c r="AA446" i="18" a="1"/>
  <c r="AA446" i="18" s="1"/>
  <c r="AE446" i="18" s="1" a="1"/>
  <c r="AE446" i="18" s="1"/>
  <c r="Z446" i="18" a="1"/>
  <c r="Z446" i="18" s="1"/>
  <c r="AD446" i="18" s="1" a="1"/>
  <c r="AD446" i="18" s="1"/>
  <c r="AH446" i="18" s="1" a="1"/>
  <c r="AH446" i="18" s="1"/>
  <c r="Y446" i="18" a="1"/>
  <c r="Y446" i="18" s="1"/>
  <c r="AC446" i="18" s="1" a="1"/>
  <c r="AC446" i="18" s="1"/>
  <c r="AG446" i="18" s="1" a="1"/>
  <c r="AG446" i="18" s="1"/>
  <c r="AB445" i="18" a="1"/>
  <c r="AB445" i="18" s="1"/>
  <c r="AF445" i="18" s="1" a="1"/>
  <c r="AF445" i="18" s="1"/>
  <c r="AA445" i="18" a="1"/>
  <c r="AA445" i="18" s="1"/>
  <c r="AE445" i="18" s="1" a="1"/>
  <c r="AE445" i="18" s="1"/>
  <c r="Z445" i="18" a="1"/>
  <c r="Z445" i="18" s="1"/>
  <c r="AD445" i="18" s="1" a="1"/>
  <c r="AD445" i="18" s="1"/>
  <c r="AH445" i="18" s="1" a="1"/>
  <c r="AH445" i="18" s="1"/>
  <c r="Y445" i="18" a="1"/>
  <c r="Y445" i="18" s="1"/>
  <c r="AC445" i="18" s="1" a="1"/>
  <c r="AC445" i="18" s="1"/>
  <c r="AG445" i="18" s="1" a="1"/>
  <c r="AG445" i="18" s="1"/>
  <c r="AB444" i="18" a="1"/>
  <c r="AB444" i="18" s="1"/>
  <c r="AF444" i="18" s="1" a="1"/>
  <c r="AF444" i="18" s="1"/>
  <c r="AA444" i="18" a="1"/>
  <c r="AA444" i="18" s="1"/>
  <c r="AE444" i="18" s="1" a="1"/>
  <c r="AE444" i="18" s="1"/>
  <c r="Z444" i="18" a="1"/>
  <c r="Z444" i="18" s="1"/>
  <c r="AD444" i="18" s="1" a="1"/>
  <c r="AD444" i="18" s="1"/>
  <c r="AH444" i="18" s="1" a="1"/>
  <c r="AH444" i="18" s="1"/>
  <c r="Y444" i="18" a="1"/>
  <c r="Y444" i="18" s="1"/>
  <c r="AC444" i="18" s="1" a="1"/>
  <c r="AC444" i="18" s="1"/>
  <c r="AG444" i="18" s="1" a="1"/>
  <c r="AG444" i="18" s="1"/>
  <c r="AB443" i="18" a="1"/>
  <c r="AB443" i="18" s="1"/>
  <c r="AF443" i="18" s="1" a="1"/>
  <c r="AF443" i="18" s="1"/>
  <c r="AA443" i="18" a="1"/>
  <c r="AA443" i="18" s="1"/>
  <c r="AE443" i="18" s="1" a="1"/>
  <c r="AE443" i="18" s="1"/>
  <c r="Z443" i="18" a="1"/>
  <c r="Z443" i="18" s="1"/>
  <c r="AD443" i="18" s="1" a="1"/>
  <c r="AD443" i="18" s="1"/>
  <c r="AH443" i="18" s="1" a="1"/>
  <c r="AH443" i="18" s="1"/>
  <c r="Y443" i="18" a="1"/>
  <c r="Y443" i="18" s="1"/>
  <c r="AC443" i="18" s="1" a="1"/>
  <c r="AC443" i="18" s="1"/>
  <c r="AG443" i="18" s="1" a="1"/>
  <c r="AG443" i="18" s="1"/>
  <c r="AB442" i="18" a="1"/>
  <c r="AB442" i="18" s="1"/>
  <c r="AF442" i="18" s="1" a="1"/>
  <c r="AF442" i="18" s="1"/>
  <c r="AA442" i="18" a="1"/>
  <c r="AA442" i="18" s="1"/>
  <c r="AE442" i="18" s="1" a="1"/>
  <c r="AE442" i="18" s="1"/>
  <c r="Z442" i="18" a="1"/>
  <c r="Z442" i="18" s="1"/>
  <c r="AD442" i="18" s="1" a="1"/>
  <c r="AD442" i="18" s="1"/>
  <c r="AH442" i="18" s="1" a="1"/>
  <c r="AH442" i="18" s="1"/>
  <c r="Y442" i="18" a="1"/>
  <c r="Y442" i="18" s="1"/>
  <c r="AC442" i="18" s="1" a="1"/>
  <c r="AC442" i="18" s="1"/>
  <c r="AG442" i="18" s="1" a="1"/>
  <c r="AG442" i="18" s="1"/>
  <c r="AB441" i="18" a="1"/>
  <c r="AB441" i="18" s="1"/>
  <c r="AF441" i="18" s="1" a="1"/>
  <c r="AF441" i="18" s="1"/>
  <c r="AA441" i="18" a="1"/>
  <c r="AA441" i="18" s="1"/>
  <c r="AE441" i="18" s="1" a="1"/>
  <c r="AE441" i="18" s="1"/>
  <c r="Z441" i="18" a="1"/>
  <c r="Z441" i="18" s="1"/>
  <c r="AD441" i="18" s="1" a="1"/>
  <c r="AD441" i="18" s="1"/>
  <c r="AH441" i="18" s="1" a="1"/>
  <c r="AH441" i="18" s="1"/>
  <c r="Y441" i="18" a="1"/>
  <c r="Y441" i="18" s="1"/>
  <c r="AC441" i="18" s="1" a="1"/>
  <c r="AC441" i="18" s="1"/>
  <c r="AG441" i="18" s="1" a="1"/>
  <c r="AG441" i="18" s="1"/>
  <c r="AB440" i="18" a="1"/>
  <c r="AB440" i="18" s="1"/>
  <c r="AF440" i="18" s="1" a="1"/>
  <c r="AF440" i="18" s="1"/>
  <c r="AA440" i="18" a="1"/>
  <c r="AA440" i="18" s="1"/>
  <c r="AE440" i="18" s="1" a="1"/>
  <c r="AE440" i="18" s="1"/>
  <c r="Z440" i="18" a="1"/>
  <c r="Z440" i="18" s="1"/>
  <c r="AD440" i="18" s="1" a="1"/>
  <c r="AD440" i="18" s="1"/>
  <c r="AH440" i="18" s="1" a="1"/>
  <c r="AH440" i="18" s="1"/>
  <c r="Y440" i="18" a="1"/>
  <c r="Y440" i="18" s="1"/>
  <c r="AC440" i="18" s="1" a="1"/>
  <c r="AC440" i="18" s="1"/>
  <c r="AG440" i="18" s="1" a="1"/>
  <c r="AG440" i="18" s="1"/>
  <c r="AB439" i="18" a="1"/>
  <c r="AB439" i="18" s="1"/>
  <c r="AF439" i="18" s="1" a="1"/>
  <c r="AF439" i="18" s="1"/>
  <c r="AA439" i="18" a="1"/>
  <c r="AA439" i="18" s="1"/>
  <c r="AE439" i="18" s="1" a="1"/>
  <c r="AE439" i="18" s="1"/>
  <c r="Z439" i="18" a="1"/>
  <c r="Z439" i="18" s="1"/>
  <c r="AD439" i="18" s="1" a="1"/>
  <c r="AD439" i="18" s="1"/>
  <c r="AH439" i="18" s="1" a="1"/>
  <c r="AH439" i="18" s="1"/>
  <c r="Y439" i="18" a="1"/>
  <c r="Y439" i="18" s="1"/>
  <c r="AC439" i="18" s="1" a="1"/>
  <c r="AC439" i="18" s="1"/>
  <c r="AG439" i="18" s="1" a="1"/>
  <c r="AG439" i="18" s="1"/>
  <c r="AB438" i="18" a="1"/>
  <c r="AB438" i="18" s="1"/>
  <c r="AF438" i="18" s="1" a="1"/>
  <c r="AF438" i="18" s="1"/>
  <c r="AA438" i="18" a="1"/>
  <c r="AA438" i="18" s="1"/>
  <c r="AE438" i="18" s="1" a="1"/>
  <c r="AE438" i="18" s="1"/>
  <c r="Z438" i="18" a="1"/>
  <c r="Z438" i="18" s="1"/>
  <c r="AD438" i="18" s="1" a="1"/>
  <c r="AD438" i="18" s="1"/>
  <c r="AH438" i="18" s="1" a="1"/>
  <c r="AH438" i="18" s="1"/>
  <c r="Y438" i="18" a="1"/>
  <c r="Y438" i="18" s="1"/>
  <c r="AC438" i="18" s="1" a="1"/>
  <c r="AC438" i="18" s="1"/>
  <c r="AG438" i="18" s="1" a="1"/>
  <c r="AG438" i="18" s="1"/>
  <c r="AB437" i="18" a="1"/>
  <c r="AB437" i="18" s="1"/>
  <c r="AF437" i="18" s="1" a="1"/>
  <c r="AF437" i="18" s="1"/>
  <c r="AA437" i="18" a="1"/>
  <c r="AA437" i="18" s="1"/>
  <c r="AE437" i="18" s="1" a="1"/>
  <c r="AE437" i="18" s="1"/>
  <c r="Z437" i="18" a="1"/>
  <c r="Z437" i="18" s="1"/>
  <c r="AD437" i="18" s="1" a="1"/>
  <c r="AD437" i="18" s="1"/>
  <c r="AH437" i="18" s="1" a="1"/>
  <c r="AH437" i="18" s="1"/>
  <c r="Y437" i="18" a="1"/>
  <c r="Y437" i="18" s="1"/>
  <c r="AC437" i="18" s="1" a="1"/>
  <c r="AC437" i="18" s="1"/>
  <c r="AG437" i="18" s="1" a="1"/>
  <c r="AG437" i="18" s="1"/>
  <c r="AB436" i="18" a="1"/>
  <c r="AB436" i="18" s="1"/>
  <c r="AF436" i="18" s="1" a="1"/>
  <c r="AF436" i="18" s="1"/>
  <c r="AA436" i="18" a="1"/>
  <c r="AA436" i="18" s="1"/>
  <c r="AE436" i="18" s="1" a="1"/>
  <c r="AE436" i="18" s="1"/>
  <c r="Z436" i="18" a="1"/>
  <c r="Z436" i="18" s="1"/>
  <c r="AD436" i="18" s="1" a="1"/>
  <c r="AD436" i="18" s="1"/>
  <c r="AH436" i="18" s="1" a="1"/>
  <c r="AH436" i="18" s="1"/>
  <c r="Y436" i="18" a="1"/>
  <c r="Y436" i="18" s="1"/>
  <c r="AC436" i="18" s="1" a="1"/>
  <c r="AC436" i="18" s="1"/>
  <c r="AG436" i="18" s="1" a="1"/>
  <c r="AG436" i="18" s="1"/>
  <c r="AB435" i="18" a="1"/>
  <c r="AB435" i="18" s="1"/>
  <c r="AF435" i="18" s="1" a="1"/>
  <c r="AF435" i="18" s="1"/>
  <c r="AA435" i="18" a="1"/>
  <c r="AA435" i="18" s="1"/>
  <c r="AE435" i="18" s="1" a="1"/>
  <c r="AE435" i="18" s="1"/>
  <c r="Z435" i="18" a="1"/>
  <c r="Z435" i="18" s="1"/>
  <c r="AD435" i="18" s="1" a="1"/>
  <c r="AD435" i="18" s="1"/>
  <c r="AH435" i="18" s="1" a="1"/>
  <c r="AH435" i="18" s="1"/>
  <c r="Y435" i="18" a="1"/>
  <c r="Y435" i="18" s="1"/>
  <c r="AC435" i="18" s="1" a="1"/>
  <c r="AC435" i="18" s="1"/>
  <c r="AG435" i="18" s="1" a="1"/>
  <c r="AG435" i="18" s="1"/>
  <c r="AB434" i="18" a="1"/>
  <c r="AB434" i="18" s="1"/>
  <c r="AF434" i="18" s="1" a="1"/>
  <c r="AF434" i="18" s="1"/>
  <c r="AA434" i="18" a="1"/>
  <c r="AA434" i="18" s="1"/>
  <c r="AE434" i="18" s="1" a="1"/>
  <c r="AE434" i="18" s="1"/>
  <c r="Z434" i="18" a="1"/>
  <c r="Z434" i="18" s="1"/>
  <c r="AD434" i="18" s="1" a="1"/>
  <c r="AD434" i="18" s="1"/>
  <c r="AH434" i="18" s="1" a="1"/>
  <c r="AH434" i="18" s="1"/>
  <c r="Y434" i="18" a="1"/>
  <c r="Y434" i="18" s="1"/>
  <c r="AC434" i="18" s="1" a="1"/>
  <c r="AC434" i="18" s="1"/>
  <c r="AG434" i="18" s="1" a="1"/>
  <c r="AG434" i="18" s="1"/>
  <c r="AB433" i="18" a="1"/>
  <c r="AB433" i="18" s="1"/>
  <c r="AF433" i="18" s="1" a="1"/>
  <c r="AF433" i="18" s="1"/>
  <c r="AA433" i="18" a="1"/>
  <c r="AA433" i="18" s="1"/>
  <c r="AE433" i="18" s="1" a="1"/>
  <c r="AE433" i="18" s="1"/>
  <c r="Z433" i="18" a="1"/>
  <c r="Z433" i="18" s="1"/>
  <c r="AD433" i="18" s="1" a="1"/>
  <c r="AD433" i="18" s="1"/>
  <c r="AH433" i="18" s="1" a="1"/>
  <c r="AH433" i="18" s="1"/>
  <c r="Y433" i="18" a="1"/>
  <c r="Y433" i="18" s="1"/>
  <c r="AC433" i="18" s="1" a="1"/>
  <c r="AC433" i="18" s="1"/>
  <c r="AG433" i="18" s="1" a="1"/>
  <c r="AG433" i="18" s="1"/>
  <c r="AB432" i="18" a="1"/>
  <c r="AB432" i="18" s="1"/>
  <c r="AF432" i="18" s="1" a="1"/>
  <c r="AF432" i="18" s="1"/>
  <c r="AA432" i="18" a="1"/>
  <c r="AA432" i="18" s="1"/>
  <c r="AE432" i="18" s="1" a="1"/>
  <c r="AE432" i="18" s="1"/>
  <c r="Z432" i="18" a="1"/>
  <c r="Z432" i="18" s="1"/>
  <c r="AD432" i="18" s="1" a="1"/>
  <c r="AD432" i="18" s="1"/>
  <c r="AH432" i="18" s="1" a="1"/>
  <c r="AH432" i="18" s="1"/>
  <c r="Y432" i="18" a="1"/>
  <c r="Y432" i="18" s="1"/>
  <c r="AC432" i="18" s="1" a="1"/>
  <c r="AC432" i="18" s="1"/>
  <c r="AG432" i="18" s="1" a="1"/>
  <c r="AG432" i="18" s="1"/>
  <c r="AB431" i="18" a="1"/>
  <c r="AB431" i="18" s="1"/>
  <c r="AF431" i="18" s="1" a="1"/>
  <c r="AF431" i="18" s="1"/>
  <c r="AA431" i="18" a="1"/>
  <c r="AA431" i="18" s="1"/>
  <c r="AE431" i="18" s="1" a="1"/>
  <c r="AE431" i="18" s="1"/>
  <c r="Z431" i="18" a="1"/>
  <c r="Z431" i="18" s="1"/>
  <c r="AD431" i="18" s="1" a="1"/>
  <c r="AD431" i="18" s="1"/>
  <c r="AH431" i="18" s="1" a="1"/>
  <c r="AH431" i="18" s="1"/>
  <c r="Y431" i="18" a="1"/>
  <c r="Y431" i="18" s="1"/>
  <c r="AC431" i="18" s="1" a="1"/>
  <c r="AC431" i="18" s="1"/>
  <c r="AG431" i="18" s="1" a="1"/>
  <c r="AG431" i="18" s="1"/>
  <c r="AB430" i="18" a="1"/>
  <c r="AB430" i="18" s="1"/>
  <c r="AF430" i="18" s="1" a="1"/>
  <c r="AF430" i="18" s="1"/>
  <c r="AA430" i="18" a="1"/>
  <c r="AA430" i="18" s="1"/>
  <c r="AE430" i="18" s="1" a="1"/>
  <c r="AE430" i="18" s="1"/>
  <c r="Z430" i="18" a="1"/>
  <c r="Z430" i="18" s="1"/>
  <c r="AD430" i="18" s="1" a="1"/>
  <c r="AD430" i="18" s="1"/>
  <c r="AH430" i="18" s="1" a="1"/>
  <c r="AH430" i="18" s="1"/>
  <c r="Y430" i="18" a="1"/>
  <c r="Y430" i="18" s="1"/>
  <c r="AC430" i="18" s="1" a="1"/>
  <c r="AC430" i="18" s="1"/>
  <c r="AG430" i="18" s="1" a="1"/>
  <c r="AG430" i="18" s="1"/>
  <c r="AB429" i="18" a="1"/>
  <c r="AB429" i="18" s="1"/>
  <c r="AF429" i="18" s="1" a="1"/>
  <c r="AF429" i="18" s="1"/>
  <c r="AA429" i="18" a="1"/>
  <c r="AA429" i="18" s="1"/>
  <c r="AE429" i="18" s="1" a="1"/>
  <c r="AE429" i="18" s="1"/>
  <c r="Z429" i="18" a="1"/>
  <c r="Z429" i="18" s="1"/>
  <c r="AD429" i="18" s="1" a="1"/>
  <c r="AD429" i="18" s="1"/>
  <c r="AH429" i="18" s="1" a="1"/>
  <c r="AH429" i="18" s="1"/>
  <c r="Y429" i="18" a="1"/>
  <c r="Y429" i="18" s="1"/>
  <c r="AC429" i="18" s="1" a="1"/>
  <c r="AC429" i="18" s="1"/>
  <c r="AG429" i="18" s="1" a="1"/>
  <c r="AG429" i="18" s="1"/>
  <c r="AB428" i="18" a="1"/>
  <c r="AB428" i="18" s="1"/>
  <c r="AF428" i="18" s="1" a="1"/>
  <c r="AF428" i="18" s="1"/>
  <c r="AA428" i="18" a="1"/>
  <c r="AA428" i="18" s="1"/>
  <c r="AE428" i="18" s="1" a="1"/>
  <c r="AE428" i="18" s="1"/>
  <c r="Z428" i="18" a="1"/>
  <c r="Z428" i="18" s="1"/>
  <c r="AD428" i="18" s="1" a="1"/>
  <c r="AD428" i="18" s="1"/>
  <c r="AH428" i="18" s="1" a="1"/>
  <c r="AH428" i="18" s="1"/>
  <c r="Y428" i="18" a="1"/>
  <c r="Y428" i="18" s="1"/>
  <c r="AC428" i="18" s="1" a="1"/>
  <c r="AC428" i="18" s="1"/>
  <c r="AG428" i="18" s="1" a="1"/>
  <c r="AG428" i="18" s="1"/>
  <c r="AB427" i="18" a="1"/>
  <c r="AB427" i="18" s="1"/>
  <c r="AF427" i="18" s="1" a="1"/>
  <c r="AF427" i="18" s="1"/>
  <c r="AA427" i="18" a="1"/>
  <c r="AA427" i="18" s="1"/>
  <c r="AE427" i="18" s="1" a="1"/>
  <c r="AE427" i="18" s="1"/>
  <c r="Z427" i="18" a="1"/>
  <c r="Z427" i="18" s="1"/>
  <c r="AD427" i="18" s="1" a="1"/>
  <c r="AD427" i="18" s="1"/>
  <c r="AH427" i="18" s="1" a="1"/>
  <c r="AH427" i="18" s="1"/>
  <c r="Y427" i="18" a="1"/>
  <c r="Y427" i="18" s="1"/>
  <c r="AC427" i="18" s="1" a="1"/>
  <c r="AC427" i="18" s="1"/>
  <c r="AG427" i="18" s="1" a="1"/>
  <c r="AG427" i="18" s="1"/>
  <c r="AB426" i="18" a="1"/>
  <c r="AB426" i="18" s="1"/>
  <c r="AF426" i="18" s="1" a="1"/>
  <c r="AF426" i="18" s="1"/>
  <c r="AA426" i="18" a="1"/>
  <c r="AA426" i="18" s="1"/>
  <c r="AE426" i="18" s="1" a="1"/>
  <c r="AE426" i="18" s="1"/>
  <c r="Z426" i="18" a="1"/>
  <c r="Z426" i="18" s="1"/>
  <c r="AD426" i="18" s="1" a="1"/>
  <c r="AD426" i="18" s="1"/>
  <c r="AH426" i="18" s="1" a="1"/>
  <c r="AH426" i="18" s="1"/>
  <c r="Y426" i="18" a="1"/>
  <c r="Y426" i="18" s="1"/>
  <c r="AC426" i="18" s="1" a="1"/>
  <c r="AC426" i="18" s="1"/>
  <c r="AG426" i="18" s="1" a="1"/>
  <c r="AG426" i="18" s="1"/>
  <c r="AB425" i="18" a="1"/>
  <c r="AB425" i="18" s="1"/>
  <c r="AF425" i="18" s="1" a="1"/>
  <c r="AF425" i="18" s="1"/>
  <c r="AA425" i="18" a="1"/>
  <c r="AA425" i="18" s="1"/>
  <c r="AE425" i="18" s="1" a="1"/>
  <c r="AE425" i="18" s="1"/>
  <c r="Z425" i="18" a="1"/>
  <c r="Z425" i="18" s="1"/>
  <c r="AD425" i="18" s="1" a="1"/>
  <c r="AD425" i="18" s="1"/>
  <c r="AH425" i="18" s="1" a="1"/>
  <c r="AH425" i="18" s="1"/>
  <c r="Y425" i="18" a="1"/>
  <c r="Y425" i="18" s="1"/>
  <c r="AC425" i="18" s="1" a="1"/>
  <c r="AC425" i="18" s="1"/>
  <c r="AG425" i="18" s="1" a="1"/>
  <c r="AG425" i="18" s="1"/>
  <c r="AB424" i="18" a="1"/>
  <c r="AB424" i="18" s="1"/>
  <c r="AF424" i="18" s="1" a="1"/>
  <c r="AF424" i="18" s="1"/>
  <c r="AA424" i="18" a="1"/>
  <c r="AA424" i="18" s="1"/>
  <c r="AE424" i="18" s="1" a="1"/>
  <c r="AE424" i="18" s="1"/>
  <c r="Z424" i="18" a="1"/>
  <c r="Z424" i="18" s="1"/>
  <c r="AD424" i="18" s="1" a="1"/>
  <c r="AD424" i="18" s="1"/>
  <c r="AH424" i="18" s="1" a="1"/>
  <c r="AH424" i="18" s="1"/>
  <c r="Y424" i="18" a="1"/>
  <c r="Y424" i="18" s="1"/>
  <c r="AC424" i="18" s="1" a="1"/>
  <c r="AC424" i="18" s="1"/>
  <c r="AG424" i="18" s="1" a="1"/>
  <c r="AG424" i="18" s="1"/>
  <c r="AB423" i="18" a="1"/>
  <c r="AB423" i="18" s="1"/>
  <c r="AF423" i="18" s="1" a="1"/>
  <c r="AF423" i="18" s="1"/>
  <c r="AA423" i="18" a="1"/>
  <c r="AA423" i="18" s="1"/>
  <c r="AE423" i="18" s="1" a="1"/>
  <c r="AE423" i="18" s="1"/>
  <c r="Z423" i="18" a="1"/>
  <c r="Z423" i="18" s="1"/>
  <c r="AD423" i="18" s="1" a="1"/>
  <c r="AD423" i="18" s="1"/>
  <c r="AH423" i="18" s="1" a="1"/>
  <c r="AH423" i="18" s="1"/>
  <c r="Y423" i="18" a="1"/>
  <c r="Y423" i="18" s="1"/>
  <c r="AC423" i="18" s="1" a="1"/>
  <c r="AC423" i="18" s="1"/>
  <c r="AG423" i="18" s="1" a="1"/>
  <c r="AG423" i="18" s="1"/>
  <c r="AB422" i="18" a="1"/>
  <c r="AB422" i="18" s="1"/>
  <c r="AF422" i="18" s="1" a="1"/>
  <c r="AF422" i="18" s="1"/>
  <c r="AA422" i="18" a="1"/>
  <c r="AA422" i="18" s="1"/>
  <c r="AE422" i="18" s="1" a="1"/>
  <c r="AE422" i="18" s="1"/>
  <c r="Z422" i="18" a="1"/>
  <c r="Z422" i="18" s="1"/>
  <c r="AD422" i="18" s="1" a="1"/>
  <c r="AD422" i="18" s="1"/>
  <c r="AH422" i="18" s="1" a="1"/>
  <c r="AH422" i="18" s="1"/>
  <c r="Y422" i="18" a="1"/>
  <c r="Y422" i="18" s="1"/>
  <c r="AC422" i="18" s="1" a="1"/>
  <c r="AC422" i="18" s="1"/>
  <c r="AG422" i="18" s="1" a="1"/>
  <c r="AG422" i="18" s="1"/>
  <c r="AB421" i="18" a="1"/>
  <c r="AB421" i="18" s="1"/>
  <c r="AF421" i="18" s="1" a="1"/>
  <c r="AF421" i="18" s="1"/>
  <c r="AA421" i="18" a="1"/>
  <c r="AA421" i="18" s="1"/>
  <c r="AE421" i="18" s="1" a="1"/>
  <c r="AE421" i="18" s="1"/>
  <c r="Z421" i="18" a="1"/>
  <c r="Z421" i="18" s="1"/>
  <c r="AD421" i="18" s="1" a="1"/>
  <c r="AD421" i="18" s="1"/>
  <c r="AH421" i="18" s="1" a="1"/>
  <c r="AH421" i="18" s="1"/>
  <c r="Y421" i="18" a="1"/>
  <c r="Y421" i="18" s="1"/>
  <c r="AC421" i="18" s="1" a="1"/>
  <c r="AC421" i="18" s="1"/>
  <c r="AG421" i="18" s="1" a="1"/>
  <c r="AG421" i="18" s="1"/>
  <c r="AB420" i="18" a="1"/>
  <c r="AB420" i="18" s="1"/>
  <c r="AF420" i="18" s="1" a="1"/>
  <c r="AF420" i="18" s="1"/>
  <c r="AA420" i="18" a="1"/>
  <c r="AA420" i="18" s="1"/>
  <c r="AE420" i="18" s="1" a="1"/>
  <c r="AE420" i="18" s="1"/>
  <c r="Z420" i="18" a="1"/>
  <c r="Z420" i="18" s="1"/>
  <c r="AD420" i="18" s="1" a="1"/>
  <c r="AD420" i="18" s="1"/>
  <c r="AH420" i="18" s="1" a="1"/>
  <c r="AH420" i="18" s="1"/>
  <c r="Y420" i="18" a="1"/>
  <c r="Y420" i="18" s="1"/>
  <c r="AC420" i="18" s="1" a="1"/>
  <c r="AC420" i="18" s="1"/>
  <c r="AG420" i="18" s="1" a="1"/>
  <c r="AG420" i="18" s="1"/>
  <c r="AB419" i="18" a="1"/>
  <c r="AB419" i="18" s="1"/>
  <c r="AF419" i="18" s="1" a="1"/>
  <c r="AF419" i="18" s="1"/>
  <c r="AA419" i="18" a="1"/>
  <c r="AA419" i="18" s="1"/>
  <c r="AE419" i="18" s="1" a="1"/>
  <c r="AE419" i="18" s="1"/>
  <c r="Z419" i="18" a="1"/>
  <c r="Z419" i="18" s="1"/>
  <c r="AD419" i="18" s="1" a="1"/>
  <c r="AD419" i="18" s="1"/>
  <c r="AH419" i="18" s="1" a="1"/>
  <c r="AH419" i="18" s="1"/>
  <c r="Y419" i="18" a="1"/>
  <c r="Y419" i="18" s="1"/>
  <c r="AC419" i="18" s="1" a="1"/>
  <c r="AC419" i="18" s="1"/>
  <c r="AG419" i="18" s="1" a="1"/>
  <c r="AG419" i="18" s="1"/>
  <c r="AB418" i="18" a="1"/>
  <c r="AB418" i="18" s="1"/>
  <c r="AF418" i="18" s="1" a="1"/>
  <c r="AF418" i="18" s="1"/>
  <c r="AA418" i="18" a="1"/>
  <c r="AA418" i="18" s="1"/>
  <c r="AE418" i="18" s="1" a="1"/>
  <c r="AE418" i="18" s="1"/>
  <c r="Z418" i="18" a="1"/>
  <c r="Z418" i="18" s="1"/>
  <c r="AD418" i="18" s="1" a="1"/>
  <c r="AD418" i="18" s="1"/>
  <c r="AH418" i="18" s="1" a="1"/>
  <c r="AH418" i="18" s="1"/>
  <c r="Y418" i="18" a="1"/>
  <c r="Y418" i="18" s="1"/>
  <c r="AC418" i="18" s="1" a="1"/>
  <c r="AC418" i="18" s="1"/>
  <c r="AG418" i="18" s="1" a="1"/>
  <c r="AG418" i="18" s="1"/>
  <c r="AB417" i="18" a="1"/>
  <c r="AB417" i="18" s="1"/>
  <c r="AF417" i="18" s="1" a="1"/>
  <c r="AF417" i="18" s="1"/>
  <c r="AA417" i="18" a="1"/>
  <c r="AA417" i="18" s="1"/>
  <c r="AE417" i="18" s="1" a="1"/>
  <c r="AE417" i="18" s="1"/>
  <c r="Z417" i="18" a="1"/>
  <c r="Z417" i="18" s="1"/>
  <c r="AD417" i="18" s="1" a="1"/>
  <c r="AD417" i="18" s="1"/>
  <c r="AH417" i="18" s="1" a="1"/>
  <c r="AH417" i="18" s="1"/>
  <c r="Y417" i="18" a="1"/>
  <c r="Y417" i="18" s="1"/>
  <c r="AC417" i="18" s="1" a="1"/>
  <c r="AC417" i="18" s="1"/>
  <c r="AG417" i="18" s="1" a="1"/>
  <c r="AG417" i="18" s="1"/>
  <c r="AB416" i="18" a="1"/>
  <c r="AB416" i="18" s="1"/>
  <c r="AF416" i="18" s="1" a="1"/>
  <c r="AF416" i="18" s="1"/>
  <c r="AA416" i="18" a="1"/>
  <c r="AA416" i="18" s="1"/>
  <c r="AE416" i="18" s="1" a="1"/>
  <c r="AE416" i="18" s="1"/>
  <c r="Z416" i="18" a="1"/>
  <c r="Z416" i="18" s="1"/>
  <c r="AD416" i="18" s="1" a="1"/>
  <c r="AD416" i="18" s="1"/>
  <c r="AH416" i="18" s="1" a="1"/>
  <c r="AH416" i="18" s="1"/>
  <c r="Y416" i="18" a="1"/>
  <c r="Y416" i="18" s="1"/>
  <c r="AC416" i="18" s="1" a="1"/>
  <c r="AC416" i="18" s="1"/>
  <c r="AG416" i="18" s="1" a="1"/>
  <c r="AG416" i="18" s="1"/>
  <c r="AB415" i="18" a="1"/>
  <c r="AB415" i="18" s="1"/>
  <c r="AF415" i="18" s="1" a="1"/>
  <c r="AF415" i="18" s="1"/>
  <c r="AA415" i="18" a="1"/>
  <c r="AA415" i="18" s="1"/>
  <c r="AE415" i="18" s="1" a="1"/>
  <c r="AE415" i="18" s="1"/>
  <c r="Z415" i="18" a="1"/>
  <c r="Z415" i="18" s="1"/>
  <c r="AD415" i="18" s="1" a="1"/>
  <c r="AD415" i="18" s="1"/>
  <c r="AH415" i="18" s="1" a="1"/>
  <c r="AH415" i="18" s="1"/>
  <c r="Y415" i="18" a="1"/>
  <c r="Y415" i="18" s="1"/>
  <c r="AC415" i="18" s="1" a="1"/>
  <c r="AC415" i="18" s="1"/>
  <c r="AG415" i="18" s="1" a="1"/>
  <c r="AG415" i="18" s="1"/>
  <c r="AB414" i="18" a="1"/>
  <c r="AB414" i="18" s="1"/>
  <c r="AF414" i="18" s="1" a="1"/>
  <c r="AF414" i="18" s="1"/>
  <c r="AA414" i="18" a="1"/>
  <c r="AA414" i="18" s="1"/>
  <c r="AE414" i="18" s="1" a="1"/>
  <c r="AE414" i="18" s="1"/>
  <c r="Z414" i="18" a="1"/>
  <c r="Z414" i="18" s="1"/>
  <c r="AD414" i="18" s="1" a="1"/>
  <c r="AD414" i="18" s="1"/>
  <c r="AH414" i="18" s="1" a="1"/>
  <c r="AH414" i="18" s="1"/>
  <c r="Y414" i="18" a="1"/>
  <c r="Y414" i="18" s="1"/>
  <c r="AC414" i="18" s="1" a="1"/>
  <c r="AC414" i="18" s="1"/>
  <c r="AG414" i="18" s="1" a="1"/>
  <c r="AG414" i="18" s="1"/>
  <c r="AB413" i="18" a="1"/>
  <c r="AB413" i="18" s="1"/>
  <c r="AF413" i="18" s="1" a="1"/>
  <c r="AF413" i="18" s="1"/>
  <c r="AA413" i="18" a="1"/>
  <c r="AA413" i="18" s="1"/>
  <c r="AE413" i="18" s="1" a="1"/>
  <c r="AE413" i="18" s="1"/>
  <c r="Z413" i="18" a="1"/>
  <c r="Z413" i="18" s="1"/>
  <c r="AD413" i="18" s="1" a="1"/>
  <c r="AD413" i="18" s="1"/>
  <c r="AH413" i="18" s="1" a="1"/>
  <c r="AH413" i="18" s="1"/>
  <c r="Y413" i="18" a="1"/>
  <c r="Y413" i="18" s="1"/>
  <c r="AC413" i="18" s="1" a="1"/>
  <c r="AC413" i="18" s="1"/>
  <c r="AG413" i="18" s="1" a="1"/>
  <c r="AG413" i="18" s="1"/>
  <c r="AB412" i="18" a="1"/>
  <c r="AB412" i="18" s="1"/>
  <c r="AF412" i="18" s="1" a="1"/>
  <c r="AF412" i="18" s="1"/>
  <c r="AA412" i="18" a="1"/>
  <c r="AA412" i="18" s="1"/>
  <c r="AE412" i="18" s="1" a="1"/>
  <c r="AE412" i="18" s="1"/>
  <c r="Z412" i="18" a="1"/>
  <c r="Z412" i="18" s="1"/>
  <c r="AD412" i="18" s="1" a="1"/>
  <c r="AD412" i="18" s="1"/>
  <c r="AH412" i="18" s="1" a="1"/>
  <c r="AH412" i="18" s="1"/>
  <c r="Y412" i="18" a="1"/>
  <c r="Y412" i="18" s="1"/>
  <c r="AC412" i="18" s="1" a="1"/>
  <c r="AC412" i="18" s="1"/>
  <c r="AG412" i="18" s="1" a="1"/>
  <c r="AG412" i="18" s="1"/>
  <c r="AB411" i="18" a="1"/>
  <c r="AB411" i="18" s="1"/>
  <c r="AF411" i="18" s="1" a="1"/>
  <c r="AF411" i="18" s="1"/>
  <c r="AA411" i="18" a="1"/>
  <c r="AA411" i="18" s="1"/>
  <c r="AE411" i="18" s="1" a="1"/>
  <c r="AE411" i="18" s="1"/>
  <c r="Z411" i="18" a="1"/>
  <c r="Z411" i="18" s="1"/>
  <c r="AD411" i="18" s="1" a="1"/>
  <c r="AD411" i="18" s="1"/>
  <c r="AH411" i="18" s="1" a="1"/>
  <c r="AH411" i="18" s="1"/>
  <c r="Y411" i="18" a="1"/>
  <c r="Y411" i="18" s="1"/>
  <c r="AC411" i="18" s="1" a="1"/>
  <c r="AC411" i="18" s="1"/>
  <c r="AG411" i="18" s="1" a="1"/>
  <c r="AG411" i="18" s="1"/>
  <c r="AB410" i="18" a="1"/>
  <c r="AB410" i="18" s="1"/>
  <c r="AF410" i="18" s="1" a="1"/>
  <c r="AF410" i="18" s="1"/>
  <c r="AA410" i="18" a="1"/>
  <c r="AA410" i="18" s="1"/>
  <c r="AE410" i="18" s="1" a="1"/>
  <c r="AE410" i="18" s="1"/>
  <c r="Z410" i="18" a="1"/>
  <c r="Z410" i="18" s="1"/>
  <c r="AD410" i="18" s="1" a="1"/>
  <c r="AD410" i="18" s="1"/>
  <c r="AH410" i="18" s="1" a="1"/>
  <c r="AH410" i="18" s="1"/>
  <c r="Y410" i="18" a="1"/>
  <c r="Y410" i="18" s="1"/>
  <c r="AC410" i="18" s="1" a="1"/>
  <c r="AC410" i="18" s="1"/>
  <c r="AG410" i="18" s="1" a="1"/>
  <c r="AG410" i="18" s="1"/>
  <c r="AB409" i="18" a="1"/>
  <c r="AB409" i="18" s="1"/>
  <c r="AF409" i="18" s="1" a="1"/>
  <c r="AF409" i="18" s="1"/>
  <c r="AA409" i="18" a="1"/>
  <c r="AA409" i="18" s="1"/>
  <c r="AE409" i="18" s="1" a="1"/>
  <c r="AE409" i="18" s="1"/>
  <c r="Z409" i="18" a="1"/>
  <c r="Z409" i="18" s="1"/>
  <c r="AD409" i="18" s="1" a="1"/>
  <c r="AD409" i="18" s="1"/>
  <c r="AH409" i="18" s="1" a="1"/>
  <c r="AH409" i="18" s="1"/>
  <c r="Y409" i="18" a="1"/>
  <c r="Y409" i="18" s="1"/>
  <c r="AC409" i="18" s="1" a="1"/>
  <c r="AC409" i="18" s="1"/>
  <c r="AG409" i="18" s="1" a="1"/>
  <c r="AG409" i="18" s="1"/>
  <c r="AB408" i="18" a="1"/>
  <c r="AB408" i="18" s="1"/>
  <c r="AF408" i="18" s="1" a="1"/>
  <c r="AF408" i="18" s="1"/>
  <c r="AA408" i="18" a="1"/>
  <c r="AA408" i="18" s="1"/>
  <c r="AE408" i="18" s="1" a="1"/>
  <c r="AE408" i="18" s="1"/>
  <c r="Z408" i="18" a="1"/>
  <c r="Z408" i="18" s="1"/>
  <c r="AD408" i="18" s="1" a="1"/>
  <c r="AD408" i="18" s="1"/>
  <c r="AH408" i="18" s="1" a="1"/>
  <c r="AH408" i="18" s="1"/>
  <c r="Y408" i="18" a="1"/>
  <c r="Y408" i="18" s="1"/>
  <c r="AC408" i="18" s="1" a="1"/>
  <c r="AC408" i="18" s="1"/>
  <c r="AG408" i="18" s="1" a="1"/>
  <c r="AG408" i="18" s="1"/>
  <c r="AB407" i="18" a="1"/>
  <c r="AB407" i="18" s="1"/>
  <c r="AF407" i="18" s="1" a="1"/>
  <c r="AF407" i="18" s="1"/>
  <c r="AA407" i="18" a="1"/>
  <c r="AA407" i="18" s="1"/>
  <c r="AE407" i="18" s="1" a="1"/>
  <c r="AE407" i="18" s="1"/>
  <c r="Z407" i="18" a="1"/>
  <c r="Z407" i="18" s="1"/>
  <c r="AD407" i="18" s="1" a="1"/>
  <c r="AD407" i="18" s="1"/>
  <c r="AH407" i="18" s="1" a="1"/>
  <c r="AH407" i="18" s="1"/>
  <c r="Y407" i="18" a="1"/>
  <c r="Y407" i="18" s="1"/>
  <c r="AC407" i="18" s="1" a="1"/>
  <c r="AC407" i="18" s="1"/>
  <c r="AG407" i="18" s="1" a="1"/>
  <c r="AG407" i="18" s="1"/>
  <c r="AB406" i="18" a="1"/>
  <c r="AB406" i="18" s="1"/>
  <c r="AF406" i="18" s="1" a="1"/>
  <c r="AF406" i="18" s="1"/>
  <c r="AA406" i="18" a="1"/>
  <c r="AA406" i="18" s="1"/>
  <c r="AE406" i="18" s="1" a="1"/>
  <c r="AE406" i="18" s="1"/>
  <c r="Z406" i="18" a="1"/>
  <c r="Z406" i="18" s="1"/>
  <c r="AD406" i="18" s="1" a="1"/>
  <c r="AD406" i="18" s="1"/>
  <c r="AH406" i="18" s="1" a="1"/>
  <c r="AH406" i="18" s="1"/>
  <c r="Y406" i="18" a="1"/>
  <c r="Y406" i="18" s="1"/>
  <c r="AC406" i="18" s="1" a="1"/>
  <c r="AC406" i="18" s="1"/>
  <c r="AG406" i="18" s="1" a="1"/>
  <c r="AG406" i="18" s="1"/>
  <c r="AB405" i="18" a="1"/>
  <c r="AB405" i="18" s="1"/>
  <c r="AF405" i="18" s="1" a="1"/>
  <c r="AF405" i="18" s="1"/>
  <c r="AA405" i="18" a="1"/>
  <c r="AA405" i="18" s="1"/>
  <c r="AE405" i="18" s="1" a="1"/>
  <c r="AE405" i="18" s="1"/>
  <c r="Z405" i="18" a="1"/>
  <c r="Z405" i="18" s="1"/>
  <c r="AD405" i="18" s="1" a="1"/>
  <c r="AD405" i="18" s="1"/>
  <c r="AH405" i="18" s="1" a="1"/>
  <c r="AH405" i="18" s="1"/>
  <c r="Y405" i="18" a="1"/>
  <c r="Y405" i="18" s="1"/>
  <c r="AC405" i="18" s="1" a="1"/>
  <c r="AC405" i="18" s="1"/>
  <c r="AG405" i="18" s="1" a="1"/>
  <c r="AG405" i="18" s="1"/>
  <c r="AB404" i="18" a="1"/>
  <c r="AB404" i="18" s="1"/>
  <c r="AF404" i="18" s="1" a="1"/>
  <c r="AF404" i="18" s="1"/>
  <c r="AA404" i="18" a="1"/>
  <c r="AA404" i="18" s="1"/>
  <c r="AE404" i="18" s="1" a="1"/>
  <c r="AE404" i="18" s="1"/>
  <c r="Z404" i="18" a="1"/>
  <c r="Z404" i="18" s="1"/>
  <c r="AD404" i="18" s="1" a="1"/>
  <c r="AD404" i="18" s="1"/>
  <c r="AH404" i="18" s="1" a="1"/>
  <c r="AH404" i="18" s="1"/>
  <c r="Y404" i="18" a="1"/>
  <c r="Y404" i="18" s="1"/>
  <c r="AC404" i="18" s="1" a="1"/>
  <c r="AC404" i="18" s="1"/>
  <c r="AG404" i="18" s="1" a="1"/>
  <c r="AG404" i="18" s="1"/>
  <c r="AB403" i="18" a="1"/>
  <c r="AB403" i="18" s="1"/>
  <c r="AF403" i="18" s="1" a="1"/>
  <c r="AF403" i="18" s="1"/>
  <c r="AA403" i="18" a="1"/>
  <c r="AA403" i="18" s="1"/>
  <c r="AE403" i="18" s="1" a="1"/>
  <c r="AE403" i="18" s="1"/>
  <c r="Z403" i="18" a="1"/>
  <c r="Z403" i="18" s="1"/>
  <c r="AD403" i="18" s="1" a="1"/>
  <c r="AD403" i="18" s="1"/>
  <c r="AH403" i="18" s="1" a="1"/>
  <c r="AH403" i="18" s="1"/>
  <c r="Y403" i="18" a="1"/>
  <c r="Y403" i="18" s="1"/>
  <c r="AC403" i="18" s="1" a="1"/>
  <c r="AC403" i="18" s="1"/>
  <c r="AG403" i="18" s="1" a="1"/>
  <c r="AG403" i="18" s="1"/>
  <c r="AB402" i="18" a="1"/>
  <c r="AB402" i="18" s="1"/>
  <c r="AF402" i="18" s="1" a="1"/>
  <c r="AF402" i="18" s="1"/>
  <c r="AA402" i="18" a="1"/>
  <c r="AA402" i="18" s="1"/>
  <c r="AE402" i="18" s="1" a="1"/>
  <c r="AE402" i="18" s="1"/>
  <c r="Z402" i="18" a="1"/>
  <c r="Z402" i="18" s="1"/>
  <c r="AD402" i="18" s="1" a="1"/>
  <c r="AD402" i="18" s="1"/>
  <c r="AH402" i="18" s="1" a="1"/>
  <c r="AH402" i="18" s="1"/>
  <c r="Y402" i="18" a="1"/>
  <c r="Y402" i="18" s="1"/>
  <c r="AC402" i="18" s="1" a="1"/>
  <c r="AC402" i="18" s="1"/>
  <c r="AG402" i="18" s="1" a="1"/>
  <c r="AG402" i="18" s="1"/>
  <c r="AB401" i="18" a="1"/>
  <c r="AB401" i="18" s="1"/>
  <c r="AF401" i="18" s="1" a="1"/>
  <c r="AF401" i="18" s="1"/>
  <c r="AA401" i="18" a="1"/>
  <c r="AA401" i="18" s="1"/>
  <c r="AE401" i="18" s="1" a="1"/>
  <c r="AE401" i="18" s="1"/>
  <c r="Z401" i="18" a="1"/>
  <c r="Z401" i="18" s="1"/>
  <c r="AD401" i="18" s="1" a="1"/>
  <c r="AD401" i="18" s="1"/>
  <c r="AH401" i="18" s="1" a="1"/>
  <c r="AH401" i="18" s="1"/>
  <c r="Y401" i="18" a="1"/>
  <c r="Y401" i="18" s="1"/>
  <c r="AC401" i="18" s="1" a="1"/>
  <c r="AC401" i="18" s="1"/>
  <c r="AG401" i="18" s="1" a="1"/>
  <c r="AG401" i="18" s="1"/>
  <c r="AB400" i="18" a="1"/>
  <c r="AB400" i="18" s="1"/>
  <c r="AF400" i="18" s="1" a="1"/>
  <c r="AF400" i="18" s="1"/>
  <c r="AA400" i="18" a="1"/>
  <c r="AA400" i="18" s="1"/>
  <c r="AE400" i="18" s="1" a="1"/>
  <c r="AE400" i="18" s="1"/>
  <c r="Z400" i="18" a="1"/>
  <c r="Z400" i="18" s="1"/>
  <c r="AD400" i="18" s="1" a="1"/>
  <c r="AD400" i="18" s="1"/>
  <c r="AH400" i="18" s="1" a="1"/>
  <c r="AH400" i="18" s="1"/>
  <c r="Y400" i="18" a="1"/>
  <c r="Y400" i="18" s="1"/>
  <c r="AC400" i="18" s="1" a="1"/>
  <c r="AC400" i="18" s="1"/>
  <c r="AG400" i="18" s="1" a="1"/>
  <c r="AG400" i="18" s="1"/>
  <c r="AB399" i="18" a="1"/>
  <c r="AB399" i="18" s="1"/>
  <c r="AF399" i="18" s="1" a="1"/>
  <c r="AF399" i="18" s="1"/>
  <c r="AA399" i="18" a="1"/>
  <c r="AA399" i="18" s="1"/>
  <c r="AE399" i="18" s="1" a="1"/>
  <c r="AE399" i="18" s="1"/>
  <c r="Z399" i="18" a="1"/>
  <c r="Z399" i="18" s="1"/>
  <c r="AD399" i="18" s="1" a="1"/>
  <c r="AD399" i="18" s="1"/>
  <c r="AH399" i="18" s="1" a="1"/>
  <c r="AH399" i="18" s="1"/>
  <c r="Y399" i="18" a="1"/>
  <c r="Y399" i="18" s="1"/>
  <c r="AC399" i="18" s="1" a="1"/>
  <c r="AC399" i="18" s="1"/>
  <c r="AG399" i="18" s="1" a="1"/>
  <c r="AG399" i="18" s="1"/>
  <c r="AB398" i="18" a="1"/>
  <c r="AB398" i="18" s="1"/>
  <c r="AF398" i="18" s="1" a="1"/>
  <c r="AF398" i="18" s="1"/>
  <c r="AA398" i="18" a="1"/>
  <c r="AA398" i="18" s="1"/>
  <c r="AE398" i="18" s="1" a="1"/>
  <c r="AE398" i="18" s="1"/>
  <c r="Z398" i="18" a="1"/>
  <c r="Z398" i="18" s="1"/>
  <c r="AD398" i="18" s="1" a="1"/>
  <c r="AD398" i="18" s="1"/>
  <c r="AH398" i="18" s="1" a="1"/>
  <c r="AH398" i="18" s="1"/>
  <c r="Y398" i="18" a="1"/>
  <c r="Y398" i="18" s="1"/>
  <c r="AC398" i="18" s="1" a="1"/>
  <c r="AC398" i="18" s="1"/>
  <c r="AG398" i="18" s="1" a="1"/>
  <c r="AG398" i="18" s="1"/>
  <c r="AB397" i="18" a="1"/>
  <c r="AB397" i="18" s="1"/>
  <c r="AF397" i="18" s="1" a="1"/>
  <c r="AF397" i="18" s="1"/>
  <c r="AA397" i="18" a="1"/>
  <c r="AA397" i="18" s="1"/>
  <c r="AE397" i="18" s="1" a="1"/>
  <c r="AE397" i="18" s="1"/>
  <c r="Z397" i="18" a="1"/>
  <c r="Z397" i="18" s="1"/>
  <c r="AD397" i="18" s="1" a="1"/>
  <c r="AD397" i="18" s="1"/>
  <c r="AH397" i="18" s="1" a="1"/>
  <c r="AH397" i="18" s="1"/>
  <c r="Y397" i="18" a="1"/>
  <c r="Y397" i="18" s="1"/>
  <c r="AC397" i="18" s="1" a="1"/>
  <c r="AC397" i="18" s="1"/>
  <c r="AG397" i="18" s="1" a="1"/>
  <c r="AG397" i="18" s="1"/>
  <c r="AB396" i="18" a="1"/>
  <c r="AB396" i="18" s="1"/>
  <c r="AF396" i="18" s="1" a="1"/>
  <c r="AF396" i="18" s="1"/>
  <c r="AA396" i="18" a="1"/>
  <c r="AA396" i="18" s="1"/>
  <c r="AE396" i="18" s="1" a="1"/>
  <c r="AE396" i="18" s="1"/>
  <c r="Z396" i="18" a="1"/>
  <c r="Z396" i="18" s="1"/>
  <c r="AD396" i="18" s="1" a="1"/>
  <c r="AD396" i="18" s="1"/>
  <c r="AH396" i="18" s="1" a="1"/>
  <c r="AH396" i="18" s="1"/>
  <c r="Y396" i="18" a="1"/>
  <c r="Y396" i="18" s="1"/>
  <c r="AC396" i="18" s="1" a="1"/>
  <c r="AC396" i="18" s="1"/>
  <c r="AG396" i="18" s="1" a="1"/>
  <c r="AG396" i="18" s="1"/>
  <c r="AB395" i="18" a="1"/>
  <c r="AB395" i="18" s="1"/>
  <c r="AF395" i="18" s="1" a="1"/>
  <c r="AF395" i="18" s="1"/>
  <c r="AA395" i="18" a="1"/>
  <c r="AA395" i="18" s="1"/>
  <c r="AE395" i="18" s="1" a="1"/>
  <c r="AE395" i="18" s="1"/>
  <c r="Z395" i="18" a="1"/>
  <c r="Z395" i="18" s="1"/>
  <c r="AD395" i="18" s="1" a="1"/>
  <c r="AD395" i="18" s="1"/>
  <c r="AH395" i="18" s="1" a="1"/>
  <c r="AH395" i="18" s="1"/>
  <c r="Y395" i="18" a="1"/>
  <c r="Y395" i="18" s="1"/>
  <c r="AC395" i="18" s="1" a="1"/>
  <c r="AC395" i="18" s="1"/>
  <c r="AG395" i="18" s="1" a="1"/>
  <c r="AG395" i="18" s="1"/>
  <c r="AB394" i="18" a="1"/>
  <c r="AB394" i="18" s="1"/>
  <c r="AF394" i="18" s="1" a="1"/>
  <c r="AF394" i="18" s="1"/>
  <c r="AA394" i="18" a="1"/>
  <c r="AA394" i="18" s="1"/>
  <c r="AE394" i="18" s="1" a="1"/>
  <c r="AE394" i="18" s="1"/>
  <c r="Z394" i="18" a="1"/>
  <c r="Z394" i="18" s="1"/>
  <c r="AD394" i="18" s="1" a="1"/>
  <c r="AD394" i="18" s="1"/>
  <c r="AH394" i="18" s="1" a="1"/>
  <c r="AH394" i="18" s="1"/>
  <c r="Y394" i="18" a="1"/>
  <c r="Y394" i="18" s="1"/>
  <c r="AC394" i="18" s="1" a="1"/>
  <c r="AC394" i="18" s="1"/>
  <c r="AG394" i="18" s="1" a="1"/>
  <c r="AG394" i="18" s="1"/>
  <c r="AB393" i="18" a="1"/>
  <c r="AB393" i="18" s="1"/>
  <c r="AF393" i="18" s="1" a="1"/>
  <c r="AF393" i="18" s="1"/>
  <c r="AA393" i="18" a="1"/>
  <c r="AA393" i="18" s="1"/>
  <c r="AE393" i="18" s="1" a="1"/>
  <c r="AE393" i="18" s="1"/>
  <c r="Z393" i="18" a="1"/>
  <c r="Z393" i="18" s="1"/>
  <c r="AD393" i="18" s="1" a="1"/>
  <c r="AD393" i="18" s="1"/>
  <c r="AH393" i="18" s="1" a="1"/>
  <c r="AH393" i="18" s="1"/>
  <c r="Y393" i="18" a="1"/>
  <c r="Y393" i="18" s="1"/>
  <c r="AC393" i="18" s="1" a="1"/>
  <c r="AC393" i="18" s="1"/>
  <c r="AG393" i="18" s="1" a="1"/>
  <c r="AG393" i="18" s="1"/>
  <c r="AB392" i="18" a="1"/>
  <c r="AB392" i="18" s="1"/>
  <c r="AF392" i="18" s="1" a="1"/>
  <c r="AF392" i="18" s="1"/>
  <c r="AA392" i="18" a="1"/>
  <c r="AA392" i="18" s="1"/>
  <c r="AE392" i="18" s="1" a="1"/>
  <c r="AE392" i="18" s="1"/>
  <c r="Z392" i="18" a="1"/>
  <c r="Z392" i="18" s="1"/>
  <c r="AD392" i="18" s="1" a="1"/>
  <c r="AD392" i="18" s="1"/>
  <c r="AH392" i="18" s="1" a="1"/>
  <c r="AH392" i="18" s="1"/>
  <c r="Y392" i="18" a="1"/>
  <c r="Y392" i="18" s="1"/>
  <c r="AC392" i="18" s="1" a="1"/>
  <c r="AC392" i="18" s="1"/>
  <c r="AG392" i="18" s="1" a="1"/>
  <c r="AG392" i="18" s="1"/>
  <c r="AB391" i="18" a="1"/>
  <c r="AB391" i="18" s="1"/>
  <c r="AF391" i="18" s="1" a="1"/>
  <c r="AF391" i="18" s="1"/>
  <c r="AA391" i="18" a="1"/>
  <c r="AA391" i="18" s="1"/>
  <c r="AE391" i="18" s="1" a="1"/>
  <c r="AE391" i="18" s="1"/>
  <c r="Z391" i="18" a="1"/>
  <c r="Z391" i="18" s="1"/>
  <c r="AD391" i="18" s="1" a="1"/>
  <c r="AD391" i="18" s="1"/>
  <c r="AH391" i="18" s="1" a="1"/>
  <c r="AH391" i="18" s="1"/>
  <c r="Y391" i="18" a="1"/>
  <c r="Y391" i="18" s="1"/>
  <c r="AC391" i="18" s="1" a="1"/>
  <c r="AC391" i="18" s="1"/>
  <c r="AG391" i="18" s="1" a="1"/>
  <c r="AG391" i="18" s="1"/>
  <c r="AB390" i="18" a="1"/>
  <c r="AB390" i="18" s="1"/>
  <c r="AF390" i="18" s="1" a="1"/>
  <c r="AF390" i="18" s="1"/>
  <c r="AA390" i="18" a="1"/>
  <c r="AA390" i="18" s="1"/>
  <c r="AE390" i="18" s="1" a="1"/>
  <c r="AE390" i="18" s="1"/>
  <c r="Z390" i="18" a="1"/>
  <c r="Z390" i="18" s="1"/>
  <c r="AD390" i="18" s="1" a="1"/>
  <c r="AD390" i="18" s="1"/>
  <c r="AH390" i="18" s="1" a="1"/>
  <c r="AH390" i="18" s="1"/>
  <c r="Y390" i="18" a="1"/>
  <c r="Y390" i="18" s="1"/>
  <c r="AC390" i="18" s="1" a="1"/>
  <c r="AC390" i="18" s="1"/>
  <c r="AG390" i="18" s="1" a="1"/>
  <c r="AG390" i="18" s="1"/>
  <c r="AB389" i="18" a="1"/>
  <c r="AB389" i="18" s="1"/>
  <c r="AF389" i="18" s="1" a="1"/>
  <c r="AF389" i="18" s="1"/>
  <c r="AA389" i="18" a="1"/>
  <c r="AA389" i="18" s="1"/>
  <c r="AE389" i="18" s="1" a="1"/>
  <c r="AE389" i="18" s="1"/>
  <c r="Z389" i="18" a="1"/>
  <c r="Z389" i="18" s="1"/>
  <c r="AD389" i="18" s="1" a="1"/>
  <c r="AD389" i="18" s="1"/>
  <c r="AH389" i="18" s="1" a="1"/>
  <c r="AH389" i="18" s="1"/>
  <c r="Y389" i="18" a="1"/>
  <c r="Y389" i="18" s="1"/>
  <c r="AC389" i="18" s="1" a="1"/>
  <c r="AC389" i="18" s="1"/>
  <c r="AG389" i="18" s="1" a="1"/>
  <c r="AG389" i="18" s="1"/>
  <c r="AB388" i="18" a="1"/>
  <c r="AB388" i="18" s="1"/>
  <c r="AF388" i="18" s="1" a="1"/>
  <c r="AF388" i="18" s="1"/>
  <c r="AA388" i="18" a="1"/>
  <c r="AA388" i="18" s="1"/>
  <c r="AE388" i="18" s="1" a="1"/>
  <c r="AE388" i="18" s="1"/>
  <c r="Z388" i="18" a="1"/>
  <c r="Z388" i="18" s="1"/>
  <c r="AD388" i="18" s="1" a="1"/>
  <c r="AD388" i="18" s="1"/>
  <c r="AH388" i="18" s="1" a="1"/>
  <c r="AH388" i="18" s="1"/>
  <c r="Y388" i="18" a="1"/>
  <c r="Y388" i="18" s="1"/>
  <c r="AC388" i="18" s="1" a="1"/>
  <c r="AC388" i="18" s="1"/>
  <c r="AG388" i="18" s="1" a="1"/>
  <c r="AG388" i="18" s="1"/>
  <c r="AB387" i="18" a="1"/>
  <c r="AB387" i="18" s="1"/>
  <c r="AF387" i="18" s="1" a="1"/>
  <c r="AF387" i="18" s="1"/>
  <c r="AA387" i="18" a="1"/>
  <c r="AA387" i="18" s="1"/>
  <c r="AE387" i="18" s="1" a="1"/>
  <c r="AE387" i="18" s="1"/>
  <c r="Z387" i="18" a="1"/>
  <c r="Z387" i="18" s="1"/>
  <c r="AD387" i="18" s="1" a="1"/>
  <c r="AD387" i="18" s="1"/>
  <c r="AH387" i="18" s="1" a="1"/>
  <c r="AH387" i="18" s="1"/>
  <c r="Y387" i="18" a="1"/>
  <c r="Y387" i="18" s="1"/>
  <c r="AC387" i="18" s="1" a="1"/>
  <c r="AC387" i="18" s="1"/>
  <c r="AG387" i="18" s="1" a="1"/>
  <c r="AG387" i="18" s="1"/>
  <c r="AB386" i="18" a="1"/>
  <c r="AB386" i="18" s="1"/>
  <c r="AF386" i="18" s="1" a="1"/>
  <c r="AF386" i="18" s="1"/>
  <c r="AA386" i="18" a="1"/>
  <c r="AA386" i="18" s="1"/>
  <c r="AE386" i="18" s="1" a="1"/>
  <c r="AE386" i="18" s="1"/>
  <c r="Z386" i="18" a="1"/>
  <c r="Z386" i="18" s="1"/>
  <c r="AD386" i="18" s="1" a="1"/>
  <c r="AD386" i="18" s="1"/>
  <c r="AH386" i="18" s="1" a="1"/>
  <c r="AH386" i="18" s="1"/>
  <c r="Y386" i="18" a="1"/>
  <c r="Y386" i="18" s="1"/>
  <c r="AC386" i="18" s="1" a="1"/>
  <c r="AC386" i="18" s="1"/>
  <c r="AG386" i="18" s="1" a="1"/>
  <c r="AG386" i="18" s="1"/>
  <c r="AB385" i="18" a="1"/>
  <c r="AB385" i="18" s="1"/>
  <c r="AF385" i="18" s="1" a="1"/>
  <c r="AF385" i="18" s="1"/>
  <c r="AA385" i="18" a="1"/>
  <c r="AA385" i="18" s="1"/>
  <c r="AE385" i="18" s="1" a="1"/>
  <c r="AE385" i="18" s="1"/>
  <c r="Z385" i="18" a="1"/>
  <c r="Z385" i="18" s="1"/>
  <c r="AD385" i="18" s="1" a="1"/>
  <c r="AD385" i="18" s="1"/>
  <c r="AH385" i="18" s="1" a="1"/>
  <c r="AH385" i="18" s="1"/>
  <c r="Y385" i="18" a="1"/>
  <c r="Y385" i="18" s="1"/>
  <c r="AC385" i="18" s="1" a="1"/>
  <c r="AC385" i="18" s="1"/>
  <c r="AG385" i="18" s="1" a="1"/>
  <c r="AG385" i="18" s="1"/>
  <c r="AB384" i="18" a="1"/>
  <c r="AB384" i="18" s="1"/>
  <c r="AF384" i="18" s="1" a="1"/>
  <c r="AF384" i="18" s="1"/>
  <c r="AA384" i="18" a="1"/>
  <c r="AA384" i="18" s="1"/>
  <c r="AE384" i="18" s="1" a="1"/>
  <c r="AE384" i="18" s="1"/>
  <c r="Z384" i="18" a="1"/>
  <c r="Z384" i="18" s="1"/>
  <c r="AD384" i="18" s="1" a="1"/>
  <c r="AD384" i="18" s="1"/>
  <c r="AH384" i="18" s="1" a="1"/>
  <c r="AH384" i="18" s="1"/>
  <c r="Y384" i="18" a="1"/>
  <c r="Y384" i="18" s="1"/>
  <c r="AC384" i="18" s="1" a="1"/>
  <c r="AC384" i="18" s="1"/>
  <c r="AG384" i="18" s="1" a="1"/>
  <c r="AG384" i="18" s="1"/>
  <c r="AB383" i="18" a="1"/>
  <c r="AB383" i="18" s="1"/>
  <c r="AF383" i="18" s="1" a="1"/>
  <c r="AF383" i="18" s="1"/>
  <c r="AA383" i="18" a="1"/>
  <c r="AA383" i="18" s="1"/>
  <c r="AE383" i="18" s="1" a="1"/>
  <c r="AE383" i="18" s="1"/>
  <c r="Z383" i="18" a="1"/>
  <c r="Z383" i="18" s="1"/>
  <c r="AD383" i="18" s="1" a="1"/>
  <c r="AD383" i="18" s="1"/>
  <c r="AH383" i="18" s="1" a="1"/>
  <c r="AH383" i="18" s="1"/>
  <c r="Y383" i="18" a="1"/>
  <c r="Y383" i="18" s="1"/>
  <c r="AC383" i="18" s="1" a="1"/>
  <c r="AC383" i="18" s="1"/>
  <c r="AG383" i="18" s="1" a="1"/>
  <c r="AG383" i="18" s="1"/>
  <c r="AB382" i="18" a="1"/>
  <c r="AB382" i="18" s="1"/>
  <c r="AF382" i="18" s="1" a="1"/>
  <c r="AF382" i="18" s="1"/>
  <c r="AA382" i="18" a="1"/>
  <c r="AA382" i="18" s="1"/>
  <c r="AE382" i="18" s="1" a="1"/>
  <c r="AE382" i="18" s="1"/>
  <c r="Z382" i="18" a="1"/>
  <c r="Z382" i="18" s="1"/>
  <c r="AD382" i="18" s="1" a="1"/>
  <c r="AD382" i="18" s="1"/>
  <c r="AH382" i="18" s="1" a="1"/>
  <c r="AH382" i="18" s="1"/>
  <c r="Y382" i="18" a="1"/>
  <c r="Y382" i="18" s="1"/>
  <c r="AC382" i="18" s="1" a="1"/>
  <c r="AC382" i="18" s="1"/>
  <c r="AG382" i="18" s="1" a="1"/>
  <c r="AG382" i="18" s="1"/>
  <c r="AB381" i="18" a="1"/>
  <c r="AB381" i="18" s="1"/>
  <c r="AF381" i="18" s="1" a="1"/>
  <c r="AF381" i="18" s="1"/>
  <c r="AA381" i="18" a="1"/>
  <c r="AA381" i="18" s="1"/>
  <c r="AE381" i="18" s="1" a="1"/>
  <c r="AE381" i="18" s="1"/>
  <c r="Z381" i="18" a="1"/>
  <c r="Z381" i="18" s="1"/>
  <c r="AD381" i="18" s="1" a="1"/>
  <c r="AD381" i="18" s="1"/>
  <c r="AH381" i="18" s="1" a="1"/>
  <c r="AH381" i="18" s="1"/>
  <c r="Y381" i="18" a="1"/>
  <c r="Y381" i="18" s="1"/>
  <c r="AC381" i="18" s="1" a="1"/>
  <c r="AC381" i="18" s="1"/>
  <c r="AG381" i="18" s="1" a="1"/>
  <c r="AG381" i="18" s="1"/>
  <c r="AB380" i="18" a="1"/>
  <c r="AB380" i="18" s="1"/>
  <c r="AF380" i="18" s="1" a="1"/>
  <c r="AF380" i="18" s="1"/>
  <c r="AA380" i="18" a="1"/>
  <c r="AA380" i="18" s="1"/>
  <c r="AE380" i="18" s="1" a="1"/>
  <c r="AE380" i="18" s="1"/>
  <c r="Z380" i="18" a="1"/>
  <c r="Z380" i="18" s="1"/>
  <c r="AD380" i="18" s="1" a="1"/>
  <c r="AD380" i="18" s="1"/>
  <c r="AH380" i="18" s="1" a="1"/>
  <c r="AH380" i="18" s="1"/>
  <c r="Y380" i="18" a="1"/>
  <c r="Y380" i="18" s="1"/>
  <c r="AC380" i="18" s="1" a="1"/>
  <c r="AC380" i="18" s="1"/>
  <c r="AG380" i="18" s="1" a="1"/>
  <c r="AG380" i="18" s="1"/>
  <c r="AB379" i="18" a="1"/>
  <c r="AB379" i="18" s="1"/>
  <c r="AF379" i="18" s="1" a="1"/>
  <c r="AF379" i="18" s="1"/>
  <c r="AA379" i="18" a="1"/>
  <c r="AA379" i="18" s="1"/>
  <c r="AE379" i="18" s="1" a="1"/>
  <c r="AE379" i="18" s="1"/>
  <c r="Z379" i="18" a="1"/>
  <c r="Z379" i="18" s="1"/>
  <c r="AD379" i="18" s="1" a="1"/>
  <c r="AD379" i="18" s="1"/>
  <c r="AH379" i="18" s="1" a="1"/>
  <c r="AH379" i="18" s="1"/>
  <c r="Y379" i="18" a="1"/>
  <c r="Y379" i="18" s="1"/>
  <c r="AC379" i="18" s="1" a="1"/>
  <c r="AC379" i="18" s="1"/>
  <c r="AG379" i="18" s="1" a="1"/>
  <c r="AG379" i="18" s="1"/>
  <c r="AB378" i="18" a="1"/>
  <c r="AB378" i="18" s="1"/>
  <c r="AF378" i="18" s="1" a="1"/>
  <c r="AF378" i="18" s="1"/>
  <c r="AA378" i="18" a="1"/>
  <c r="AA378" i="18" s="1"/>
  <c r="AE378" i="18" s="1" a="1"/>
  <c r="AE378" i="18" s="1"/>
  <c r="Z378" i="18" a="1"/>
  <c r="Z378" i="18" s="1"/>
  <c r="AD378" i="18" s="1" a="1"/>
  <c r="AD378" i="18" s="1"/>
  <c r="AH378" i="18" s="1" a="1"/>
  <c r="AH378" i="18" s="1"/>
  <c r="Y378" i="18" a="1"/>
  <c r="Y378" i="18" s="1"/>
  <c r="AC378" i="18" s="1" a="1"/>
  <c r="AC378" i="18" s="1"/>
  <c r="AG378" i="18" s="1" a="1"/>
  <c r="AG378" i="18" s="1"/>
  <c r="AB377" i="18" a="1"/>
  <c r="AB377" i="18" s="1"/>
  <c r="AF377" i="18" s="1" a="1"/>
  <c r="AF377" i="18" s="1"/>
  <c r="AA377" i="18" a="1"/>
  <c r="AA377" i="18" s="1"/>
  <c r="AE377" i="18" s="1" a="1"/>
  <c r="AE377" i="18" s="1"/>
  <c r="Z377" i="18" a="1"/>
  <c r="Z377" i="18" s="1"/>
  <c r="AD377" i="18" s="1" a="1"/>
  <c r="AD377" i="18" s="1"/>
  <c r="AH377" i="18" s="1" a="1"/>
  <c r="AH377" i="18" s="1"/>
  <c r="Y377" i="18" a="1"/>
  <c r="Y377" i="18" s="1"/>
  <c r="AC377" i="18" s="1" a="1"/>
  <c r="AC377" i="18" s="1"/>
  <c r="AG377" i="18" s="1" a="1"/>
  <c r="AG377" i="18" s="1"/>
  <c r="AB376" i="18" a="1"/>
  <c r="AB376" i="18" s="1"/>
  <c r="AF376" i="18" s="1" a="1"/>
  <c r="AF376" i="18" s="1"/>
  <c r="AA376" i="18" a="1"/>
  <c r="AA376" i="18" s="1"/>
  <c r="AE376" i="18" s="1" a="1"/>
  <c r="AE376" i="18" s="1"/>
  <c r="Z376" i="18" a="1"/>
  <c r="Z376" i="18" s="1"/>
  <c r="AD376" i="18" s="1" a="1"/>
  <c r="AD376" i="18" s="1"/>
  <c r="AH376" i="18" s="1" a="1"/>
  <c r="AH376" i="18" s="1"/>
  <c r="Y376" i="18" a="1"/>
  <c r="Y376" i="18" s="1"/>
  <c r="AC376" i="18" s="1" a="1"/>
  <c r="AC376" i="18" s="1"/>
  <c r="AG376" i="18" s="1" a="1"/>
  <c r="AG376" i="18" s="1"/>
  <c r="AB375" i="18" a="1"/>
  <c r="AB375" i="18" s="1"/>
  <c r="AF375" i="18" s="1" a="1"/>
  <c r="AF375" i="18" s="1"/>
  <c r="AA375" i="18" a="1"/>
  <c r="AA375" i="18" s="1"/>
  <c r="AE375" i="18" s="1" a="1"/>
  <c r="AE375" i="18" s="1"/>
  <c r="Z375" i="18" a="1"/>
  <c r="Z375" i="18" s="1"/>
  <c r="AD375" i="18" s="1" a="1"/>
  <c r="AD375" i="18" s="1"/>
  <c r="AH375" i="18" s="1" a="1"/>
  <c r="AH375" i="18" s="1"/>
  <c r="Y375" i="18" a="1"/>
  <c r="Y375" i="18" s="1"/>
  <c r="AC375" i="18" s="1" a="1"/>
  <c r="AC375" i="18" s="1"/>
  <c r="AG375" i="18" s="1" a="1"/>
  <c r="AG375" i="18" s="1"/>
  <c r="AB374" i="18" a="1"/>
  <c r="AB374" i="18" s="1"/>
  <c r="AF374" i="18" s="1" a="1"/>
  <c r="AF374" i="18" s="1"/>
  <c r="AA374" i="18" a="1"/>
  <c r="AA374" i="18" s="1"/>
  <c r="AE374" i="18" s="1" a="1"/>
  <c r="AE374" i="18" s="1"/>
  <c r="Z374" i="18" a="1"/>
  <c r="Z374" i="18" s="1"/>
  <c r="AD374" i="18" s="1" a="1"/>
  <c r="AD374" i="18" s="1"/>
  <c r="AH374" i="18" s="1" a="1"/>
  <c r="AH374" i="18" s="1"/>
  <c r="Y374" i="18" a="1"/>
  <c r="Y374" i="18" s="1"/>
  <c r="AC374" i="18" s="1" a="1"/>
  <c r="AC374" i="18" s="1"/>
  <c r="AG374" i="18" s="1" a="1"/>
  <c r="AG374" i="18" s="1"/>
  <c r="AB373" i="18" a="1"/>
  <c r="AB373" i="18" s="1"/>
  <c r="AF373" i="18" s="1" a="1"/>
  <c r="AF373" i="18" s="1"/>
  <c r="AA373" i="18" a="1"/>
  <c r="AA373" i="18" s="1"/>
  <c r="AE373" i="18" s="1" a="1"/>
  <c r="AE373" i="18" s="1"/>
  <c r="Z373" i="18" a="1"/>
  <c r="Z373" i="18" s="1"/>
  <c r="AD373" i="18" s="1" a="1"/>
  <c r="AD373" i="18" s="1"/>
  <c r="AH373" i="18" s="1" a="1"/>
  <c r="AH373" i="18" s="1"/>
  <c r="Y373" i="18" a="1"/>
  <c r="Y373" i="18" s="1"/>
  <c r="AC373" i="18" s="1" a="1"/>
  <c r="AC373" i="18" s="1"/>
  <c r="AG373" i="18" s="1" a="1"/>
  <c r="AG373" i="18" s="1"/>
  <c r="AB372" i="18" a="1"/>
  <c r="AB372" i="18" s="1"/>
  <c r="AF372" i="18" s="1" a="1"/>
  <c r="AF372" i="18" s="1"/>
  <c r="AA372" i="18" a="1"/>
  <c r="AA372" i="18" s="1"/>
  <c r="AE372" i="18" s="1" a="1"/>
  <c r="AE372" i="18" s="1"/>
  <c r="Z372" i="18" a="1"/>
  <c r="Z372" i="18" s="1"/>
  <c r="AD372" i="18" s="1" a="1"/>
  <c r="AD372" i="18" s="1"/>
  <c r="AH372" i="18" s="1" a="1"/>
  <c r="AH372" i="18" s="1"/>
  <c r="Y372" i="18" a="1"/>
  <c r="Y372" i="18" s="1"/>
  <c r="AC372" i="18" s="1" a="1"/>
  <c r="AC372" i="18" s="1"/>
  <c r="AG372" i="18" s="1" a="1"/>
  <c r="AG372" i="18" s="1"/>
  <c r="AB371" i="18" a="1"/>
  <c r="AB371" i="18" s="1"/>
  <c r="AF371" i="18" s="1" a="1"/>
  <c r="AF371" i="18" s="1"/>
  <c r="AA371" i="18" a="1"/>
  <c r="AA371" i="18" s="1"/>
  <c r="AE371" i="18" s="1" a="1"/>
  <c r="AE371" i="18" s="1"/>
  <c r="Z371" i="18" a="1"/>
  <c r="Z371" i="18" s="1"/>
  <c r="AD371" i="18" s="1" a="1"/>
  <c r="AD371" i="18" s="1"/>
  <c r="AH371" i="18" s="1" a="1"/>
  <c r="AH371" i="18" s="1"/>
  <c r="Y371" i="18" a="1"/>
  <c r="Y371" i="18" s="1"/>
  <c r="AC371" i="18" s="1" a="1"/>
  <c r="AC371" i="18" s="1"/>
  <c r="AG371" i="18" s="1" a="1"/>
  <c r="AG371" i="18" s="1"/>
  <c r="AB370" i="18" a="1"/>
  <c r="AB370" i="18" s="1"/>
  <c r="AF370" i="18" s="1" a="1"/>
  <c r="AF370" i="18" s="1"/>
  <c r="AA370" i="18" a="1"/>
  <c r="AA370" i="18" s="1"/>
  <c r="AE370" i="18" s="1" a="1"/>
  <c r="AE370" i="18" s="1"/>
  <c r="Z370" i="18" a="1"/>
  <c r="Z370" i="18" s="1"/>
  <c r="AD370" i="18" s="1" a="1"/>
  <c r="AD370" i="18" s="1"/>
  <c r="AH370" i="18" s="1" a="1"/>
  <c r="AH370" i="18" s="1"/>
  <c r="Y370" i="18" a="1"/>
  <c r="Y370" i="18" s="1"/>
  <c r="AC370" i="18" s="1" a="1"/>
  <c r="AC370" i="18" s="1"/>
  <c r="AG370" i="18" s="1" a="1"/>
  <c r="AG370" i="18" s="1"/>
  <c r="AB369" i="18" a="1"/>
  <c r="AB369" i="18" s="1"/>
  <c r="AF369" i="18" s="1" a="1"/>
  <c r="AF369" i="18" s="1"/>
  <c r="AA369" i="18" a="1"/>
  <c r="AA369" i="18" s="1"/>
  <c r="AE369" i="18" s="1" a="1"/>
  <c r="AE369" i="18" s="1"/>
  <c r="Z369" i="18" a="1"/>
  <c r="Z369" i="18" s="1"/>
  <c r="AD369" i="18" s="1" a="1"/>
  <c r="AD369" i="18" s="1"/>
  <c r="AH369" i="18" s="1" a="1"/>
  <c r="AH369" i="18" s="1"/>
  <c r="Y369" i="18" a="1"/>
  <c r="Y369" i="18" s="1"/>
  <c r="AC369" i="18" s="1" a="1"/>
  <c r="AC369" i="18" s="1"/>
  <c r="AG369" i="18" s="1" a="1"/>
  <c r="AG369" i="18" s="1"/>
  <c r="AB368" i="18" a="1"/>
  <c r="AB368" i="18" s="1"/>
  <c r="AF368" i="18" s="1" a="1"/>
  <c r="AF368" i="18" s="1"/>
  <c r="AA368" i="18" a="1"/>
  <c r="AA368" i="18" s="1"/>
  <c r="AE368" i="18" s="1" a="1"/>
  <c r="AE368" i="18" s="1"/>
  <c r="Z368" i="18" a="1"/>
  <c r="Z368" i="18" s="1"/>
  <c r="AD368" i="18" s="1" a="1"/>
  <c r="AD368" i="18" s="1"/>
  <c r="AH368" i="18" s="1" a="1"/>
  <c r="AH368" i="18" s="1"/>
  <c r="Y368" i="18" a="1"/>
  <c r="Y368" i="18" s="1"/>
  <c r="AC368" i="18" s="1" a="1"/>
  <c r="AC368" i="18" s="1"/>
  <c r="AG368" i="18" s="1" a="1"/>
  <c r="AG368" i="18" s="1"/>
  <c r="AB367" i="18" a="1"/>
  <c r="AB367" i="18" s="1"/>
  <c r="AF367" i="18" s="1" a="1"/>
  <c r="AF367" i="18" s="1"/>
  <c r="AA367" i="18" a="1"/>
  <c r="AA367" i="18" s="1"/>
  <c r="AE367" i="18" s="1" a="1"/>
  <c r="AE367" i="18" s="1"/>
  <c r="Z367" i="18" a="1"/>
  <c r="Z367" i="18" s="1"/>
  <c r="AD367" i="18" s="1" a="1"/>
  <c r="AD367" i="18" s="1"/>
  <c r="AH367" i="18" s="1" a="1"/>
  <c r="AH367" i="18" s="1"/>
  <c r="Y367" i="18" a="1"/>
  <c r="Y367" i="18" s="1"/>
  <c r="AC367" i="18" s="1" a="1"/>
  <c r="AC367" i="18" s="1"/>
  <c r="AG367" i="18" s="1" a="1"/>
  <c r="AG367" i="18" s="1"/>
  <c r="AB366" i="18" a="1"/>
  <c r="AB366" i="18" s="1"/>
  <c r="AF366" i="18" s="1" a="1"/>
  <c r="AF366" i="18" s="1"/>
  <c r="AA366" i="18" a="1"/>
  <c r="AA366" i="18" s="1"/>
  <c r="AE366" i="18" s="1" a="1"/>
  <c r="AE366" i="18" s="1"/>
  <c r="Z366" i="18" a="1"/>
  <c r="Z366" i="18" s="1"/>
  <c r="AD366" i="18" s="1" a="1"/>
  <c r="AD366" i="18" s="1"/>
  <c r="AH366" i="18" s="1" a="1"/>
  <c r="AH366" i="18" s="1"/>
  <c r="Y366" i="18" a="1"/>
  <c r="Y366" i="18" s="1"/>
  <c r="AC366" i="18" s="1" a="1"/>
  <c r="AC366" i="18" s="1"/>
  <c r="AG366" i="18" s="1" a="1"/>
  <c r="AG366" i="18" s="1"/>
  <c r="AB365" i="18" a="1"/>
  <c r="AB365" i="18" s="1"/>
  <c r="AF365" i="18" s="1" a="1"/>
  <c r="AF365" i="18" s="1"/>
  <c r="AA365" i="18" a="1"/>
  <c r="AA365" i="18" s="1"/>
  <c r="AE365" i="18" s="1" a="1"/>
  <c r="AE365" i="18" s="1"/>
  <c r="Z365" i="18" a="1"/>
  <c r="Z365" i="18" s="1"/>
  <c r="AD365" i="18" s="1" a="1"/>
  <c r="AD365" i="18" s="1"/>
  <c r="AH365" i="18" s="1" a="1"/>
  <c r="AH365" i="18" s="1"/>
  <c r="Y365" i="18" a="1"/>
  <c r="Y365" i="18" s="1"/>
  <c r="AC365" i="18" s="1" a="1"/>
  <c r="AC365" i="18" s="1"/>
  <c r="AG365" i="18" s="1" a="1"/>
  <c r="AG365" i="18" s="1"/>
  <c r="AB364" i="18" a="1"/>
  <c r="AB364" i="18" s="1"/>
  <c r="AF364" i="18" s="1" a="1"/>
  <c r="AF364" i="18" s="1"/>
  <c r="AA364" i="18" a="1"/>
  <c r="AA364" i="18" s="1"/>
  <c r="AE364" i="18" s="1" a="1"/>
  <c r="AE364" i="18" s="1"/>
  <c r="Z364" i="18" a="1"/>
  <c r="Z364" i="18" s="1"/>
  <c r="AD364" i="18" s="1" a="1"/>
  <c r="AD364" i="18" s="1"/>
  <c r="AH364" i="18" s="1" a="1"/>
  <c r="AH364" i="18" s="1"/>
  <c r="Y364" i="18" a="1"/>
  <c r="Y364" i="18" s="1"/>
  <c r="AC364" i="18" s="1" a="1"/>
  <c r="AC364" i="18" s="1"/>
  <c r="AG364" i="18" s="1" a="1"/>
  <c r="AG364" i="18" s="1"/>
  <c r="AB363" i="18" a="1"/>
  <c r="AB363" i="18" s="1"/>
  <c r="AF363" i="18" s="1" a="1"/>
  <c r="AF363" i="18" s="1"/>
  <c r="AA363" i="18" a="1"/>
  <c r="AA363" i="18" s="1"/>
  <c r="AE363" i="18" s="1" a="1"/>
  <c r="AE363" i="18" s="1"/>
  <c r="Z363" i="18" a="1"/>
  <c r="Z363" i="18" s="1"/>
  <c r="AD363" i="18" s="1" a="1"/>
  <c r="AD363" i="18" s="1"/>
  <c r="AH363" i="18" s="1" a="1"/>
  <c r="AH363" i="18" s="1"/>
  <c r="Y363" i="18" a="1"/>
  <c r="Y363" i="18" s="1"/>
  <c r="AC363" i="18" s="1" a="1"/>
  <c r="AC363" i="18" s="1"/>
  <c r="AG363" i="18" s="1" a="1"/>
  <c r="AG363" i="18" s="1"/>
  <c r="AB362" i="18" a="1"/>
  <c r="AB362" i="18" s="1"/>
  <c r="AF362" i="18" s="1" a="1"/>
  <c r="AF362" i="18" s="1"/>
  <c r="AA362" i="18" a="1"/>
  <c r="AA362" i="18" s="1"/>
  <c r="AE362" i="18" s="1" a="1"/>
  <c r="AE362" i="18" s="1"/>
  <c r="Z362" i="18" a="1"/>
  <c r="Z362" i="18" s="1"/>
  <c r="AD362" i="18" s="1" a="1"/>
  <c r="AD362" i="18" s="1"/>
  <c r="AH362" i="18" s="1" a="1"/>
  <c r="AH362" i="18" s="1"/>
  <c r="Y362" i="18" a="1"/>
  <c r="Y362" i="18" s="1"/>
  <c r="AC362" i="18" s="1" a="1"/>
  <c r="AC362" i="18" s="1"/>
  <c r="AG362" i="18" s="1" a="1"/>
  <c r="AG362" i="18" s="1"/>
  <c r="AB361" i="18" a="1"/>
  <c r="AB361" i="18" s="1"/>
  <c r="AF361" i="18" s="1" a="1"/>
  <c r="AF361" i="18" s="1"/>
  <c r="AA361" i="18" a="1"/>
  <c r="AA361" i="18" s="1"/>
  <c r="AE361" i="18" s="1" a="1"/>
  <c r="AE361" i="18" s="1"/>
  <c r="Z361" i="18" a="1"/>
  <c r="Z361" i="18" s="1"/>
  <c r="AD361" i="18" s="1" a="1"/>
  <c r="AD361" i="18" s="1"/>
  <c r="AH361" i="18" s="1" a="1"/>
  <c r="AH361" i="18" s="1"/>
  <c r="Y361" i="18" a="1"/>
  <c r="Y361" i="18" s="1"/>
  <c r="AC361" i="18" s="1" a="1"/>
  <c r="AC361" i="18" s="1"/>
  <c r="AG361" i="18" s="1" a="1"/>
  <c r="AG361" i="18" s="1"/>
  <c r="AB360" i="18" a="1"/>
  <c r="AB360" i="18" s="1"/>
  <c r="AF360" i="18" s="1" a="1"/>
  <c r="AF360" i="18" s="1"/>
  <c r="AA360" i="18" a="1"/>
  <c r="AA360" i="18" s="1"/>
  <c r="AE360" i="18" s="1" a="1"/>
  <c r="AE360" i="18" s="1"/>
  <c r="Z360" i="18" a="1"/>
  <c r="Z360" i="18" s="1"/>
  <c r="AD360" i="18" s="1" a="1"/>
  <c r="AD360" i="18" s="1"/>
  <c r="AH360" i="18" s="1" a="1"/>
  <c r="AH360" i="18" s="1"/>
  <c r="Y360" i="18" a="1"/>
  <c r="Y360" i="18" s="1"/>
  <c r="AC360" i="18" s="1" a="1"/>
  <c r="AC360" i="18" s="1"/>
  <c r="AG360" i="18" s="1" a="1"/>
  <c r="AG360" i="18" s="1"/>
  <c r="AB359" i="18" a="1"/>
  <c r="AB359" i="18" s="1"/>
  <c r="AF359" i="18" s="1" a="1"/>
  <c r="AF359" i="18" s="1"/>
  <c r="AA359" i="18" a="1"/>
  <c r="AA359" i="18" s="1"/>
  <c r="AE359" i="18" s="1" a="1"/>
  <c r="AE359" i="18" s="1"/>
  <c r="Z359" i="18" a="1"/>
  <c r="Z359" i="18" s="1"/>
  <c r="AD359" i="18" s="1" a="1"/>
  <c r="AD359" i="18" s="1"/>
  <c r="AH359" i="18" s="1" a="1"/>
  <c r="AH359" i="18" s="1"/>
  <c r="Y359" i="18" a="1"/>
  <c r="Y359" i="18" s="1"/>
  <c r="AC359" i="18" s="1" a="1"/>
  <c r="AC359" i="18" s="1"/>
  <c r="AG359" i="18" s="1" a="1"/>
  <c r="AG359" i="18" s="1"/>
  <c r="AB358" i="18" a="1"/>
  <c r="AB358" i="18" s="1"/>
  <c r="AF358" i="18" s="1" a="1"/>
  <c r="AF358" i="18" s="1"/>
  <c r="AA358" i="18" a="1"/>
  <c r="AA358" i="18" s="1"/>
  <c r="AE358" i="18" s="1" a="1"/>
  <c r="AE358" i="18" s="1"/>
  <c r="Z358" i="18" a="1"/>
  <c r="Z358" i="18" s="1"/>
  <c r="AD358" i="18" s="1" a="1"/>
  <c r="AD358" i="18" s="1"/>
  <c r="AH358" i="18" s="1" a="1"/>
  <c r="AH358" i="18" s="1"/>
  <c r="Y358" i="18" a="1"/>
  <c r="Y358" i="18" s="1"/>
  <c r="AC358" i="18" s="1" a="1"/>
  <c r="AC358" i="18" s="1"/>
  <c r="AG358" i="18" s="1" a="1"/>
  <c r="AG358" i="18" s="1"/>
  <c r="AB357" i="18" a="1"/>
  <c r="AB357" i="18" s="1"/>
  <c r="AF357" i="18" s="1" a="1"/>
  <c r="AF357" i="18" s="1"/>
  <c r="AA357" i="18" a="1"/>
  <c r="AA357" i="18" s="1"/>
  <c r="AE357" i="18" s="1" a="1"/>
  <c r="AE357" i="18" s="1"/>
  <c r="Z357" i="18" a="1"/>
  <c r="Z357" i="18" s="1"/>
  <c r="AD357" i="18" s="1" a="1"/>
  <c r="AD357" i="18" s="1"/>
  <c r="AH357" i="18" s="1" a="1"/>
  <c r="AH357" i="18" s="1"/>
  <c r="Y357" i="18" a="1"/>
  <c r="Y357" i="18" s="1"/>
  <c r="AC357" i="18" s="1" a="1"/>
  <c r="AC357" i="18" s="1"/>
  <c r="AG357" i="18" s="1" a="1"/>
  <c r="AG357" i="18" s="1"/>
  <c r="AB356" i="18" a="1"/>
  <c r="AB356" i="18" s="1"/>
  <c r="AF356" i="18" s="1" a="1"/>
  <c r="AF356" i="18" s="1"/>
  <c r="AA356" i="18" a="1"/>
  <c r="AA356" i="18" s="1"/>
  <c r="AE356" i="18" s="1" a="1"/>
  <c r="AE356" i="18" s="1"/>
  <c r="Z356" i="18" a="1"/>
  <c r="Z356" i="18" s="1"/>
  <c r="AD356" i="18" s="1" a="1"/>
  <c r="AD356" i="18" s="1"/>
  <c r="AH356" i="18" s="1" a="1"/>
  <c r="AH356" i="18" s="1"/>
  <c r="Y356" i="18" a="1"/>
  <c r="Y356" i="18" s="1"/>
  <c r="AC356" i="18" s="1" a="1"/>
  <c r="AC356" i="18" s="1"/>
  <c r="AG356" i="18" s="1" a="1"/>
  <c r="AG356" i="18" s="1"/>
  <c r="AB355" i="18" a="1"/>
  <c r="AB355" i="18" s="1"/>
  <c r="AF355" i="18" s="1" a="1"/>
  <c r="AF355" i="18" s="1"/>
  <c r="AA355" i="18" a="1"/>
  <c r="AA355" i="18" s="1"/>
  <c r="AE355" i="18" s="1" a="1"/>
  <c r="AE355" i="18" s="1"/>
  <c r="Z355" i="18" a="1"/>
  <c r="Z355" i="18" s="1"/>
  <c r="AD355" i="18" s="1" a="1"/>
  <c r="AD355" i="18" s="1"/>
  <c r="AH355" i="18" s="1" a="1"/>
  <c r="AH355" i="18" s="1"/>
  <c r="Y355" i="18" a="1"/>
  <c r="Y355" i="18" s="1"/>
  <c r="AC355" i="18" s="1" a="1"/>
  <c r="AC355" i="18" s="1"/>
  <c r="AG355" i="18" s="1" a="1"/>
  <c r="AG355" i="18" s="1"/>
  <c r="AB354" i="18" a="1"/>
  <c r="AB354" i="18" s="1"/>
  <c r="AF354" i="18" s="1" a="1"/>
  <c r="AF354" i="18" s="1"/>
  <c r="AA354" i="18" a="1"/>
  <c r="AA354" i="18" s="1"/>
  <c r="AE354" i="18" s="1" a="1"/>
  <c r="AE354" i="18" s="1"/>
  <c r="Z354" i="18" a="1"/>
  <c r="Z354" i="18" s="1"/>
  <c r="AD354" i="18" s="1" a="1"/>
  <c r="AD354" i="18" s="1"/>
  <c r="AH354" i="18" s="1" a="1"/>
  <c r="AH354" i="18" s="1"/>
  <c r="Y354" i="18" a="1"/>
  <c r="Y354" i="18" s="1"/>
  <c r="AC354" i="18" s="1" a="1"/>
  <c r="AC354" i="18" s="1"/>
  <c r="AG354" i="18" s="1" a="1"/>
  <c r="AG354" i="18" s="1"/>
  <c r="AB353" i="18" a="1"/>
  <c r="AB353" i="18" s="1"/>
  <c r="AF353" i="18" s="1" a="1"/>
  <c r="AF353" i="18" s="1"/>
  <c r="AA353" i="18" a="1"/>
  <c r="AA353" i="18" s="1"/>
  <c r="AE353" i="18" s="1" a="1"/>
  <c r="AE353" i="18" s="1"/>
  <c r="Z353" i="18" a="1"/>
  <c r="Z353" i="18" s="1"/>
  <c r="AD353" i="18" s="1" a="1"/>
  <c r="AD353" i="18" s="1"/>
  <c r="AH353" i="18" s="1" a="1"/>
  <c r="AH353" i="18" s="1"/>
  <c r="Y353" i="18" a="1"/>
  <c r="Y353" i="18" s="1"/>
  <c r="AC353" i="18" s="1" a="1"/>
  <c r="AC353" i="18" s="1"/>
  <c r="AG353" i="18" s="1" a="1"/>
  <c r="AG353" i="18" s="1"/>
  <c r="AB352" i="18" a="1"/>
  <c r="AB352" i="18" s="1"/>
  <c r="AF352" i="18" s="1" a="1"/>
  <c r="AF352" i="18" s="1"/>
  <c r="AA352" i="18" a="1"/>
  <c r="AA352" i="18" s="1"/>
  <c r="AE352" i="18" s="1" a="1"/>
  <c r="AE352" i="18" s="1"/>
  <c r="Z352" i="18" a="1"/>
  <c r="Z352" i="18" s="1"/>
  <c r="AD352" i="18" s="1" a="1"/>
  <c r="AD352" i="18" s="1"/>
  <c r="AH352" i="18" s="1" a="1"/>
  <c r="AH352" i="18" s="1"/>
  <c r="Y352" i="18" a="1"/>
  <c r="Y352" i="18" s="1"/>
  <c r="AC352" i="18" s="1" a="1"/>
  <c r="AC352" i="18" s="1"/>
  <c r="AG352" i="18" s="1" a="1"/>
  <c r="AG352" i="18" s="1"/>
  <c r="AB351" i="18" a="1"/>
  <c r="AB351" i="18" s="1"/>
  <c r="AF351" i="18" s="1" a="1"/>
  <c r="AF351" i="18" s="1"/>
  <c r="AA351" i="18" a="1"/>
  <c r="AA351" i="18" s="1"/>
  <c r="AE351" i="18" s="1" a="1"/>
  <c r="AE351" i="18" s="1"/>
  <c r="Z351" i="18" a="1"/>
  <c r="Z351" i="18" s="1"/>
  <c r="AD351" i="18" s="1" a="1"/>
  <c r="AD351" i="18" s="1"/>
  <c r="AH351" i="18" s="1" a="1"/>
  <c r="AH351" i="18" s="1"/>
  <c r="Y351" i="18" a="1"/>
  <c r="Y351" i="18" s="1"/>
  <c r="AC351" i="18" s="1" a="1"/>
  <c r="AC351" i="18" s="1"/>
  <c r="AG351" i="18" s="1" a="1"/>
  <c r="AG351" i="18" s="1"/>
  <c r="AB350" i="18" a="1"/>
  <c r="AB350" i="18" s="1"/>
  <c r="AF350" i="18" s="1" a="1"/>
  <c r="AF350" i="18" s="1"/>
  <c r="AA350" i="18" a="1"/>
  <c r="AA350" i="18" s="1"/>
  <c r="AE350" i="18" s="1" a="1"/>
  <c r="AE350" i="18" s="1"/>
  <c r="Z350" i="18" a="1"/>
  <c r="Z350" i="18" s="1"/>
  <c r="AD350" i="18" s="1" a="1"/>
  <c r="AD350" i="18" s="1"/>
  <c r="AH350" i="18" s="1" a="1"/>
  <c r="AH350" i="18" s="1"/>
  <c r="Y350" i="18" a="1"/>
  <c r="Y350" i="18" s="1"/>
  <c r="AC350" i="18" s="1" a="1"/>
  <c r="AC350" i="18" s="1"/>
  <c r="AG350" i="18" s="1" a="1"/>
  <c r="AG350" i="18" s="1"/>
  <c r="AB349" i="18" a="1"/>
  <c r="AB349" i="18" s="1"/>
  <c r="AF349" i="18" s="1" a="1"/>
  <c r="AF349" i="18" s="1"/>
  <c r="AA349" i="18" a="1"/>
  <c r="AA349" i="18" s="1"/>
  <c r="AE349" i="18" s="1" a="1"/>
  <c r="AE349" i="18" s="1"/>
  <c r="Z349" i="18" a="1"/>
  <c r="Z349" i="18" s="1"/>
  <c r="AD349" i="18" s="1" a="1"/>
  <c r="AD349" i="18" s="1"/>
  <c r="AH349" i="18" s="1" a="1"/>
  <c r="AH349" i="18" s="1"/>
  <c r="Y349" i="18" a="1"/>
  <c r="Y349" i="18" s="1"/>
  <c r="AC349" i="18" s="1" a="1"/>
  <c r="AC349" i="18" s="1"/>
  <c r="AG349" i="18" s="1" a="1"/>
  <c r="AG349" i="18" s="1"/>
  <c r="AB348" i="18" a="1"/>
  <c r="AB348" i="18" s="1"/>
  <c r="AF348" i="18" s="1" a="1"/>
  <c r="AF348" i="18" s="1"/>
  <c r="AA348" i="18" a="1"/>
  <c r="AA348" i="18" s="1"/>
  <c r="AE348" i="18" s="1" a="1"/>
  <c r="AE348" i="18" s="1"/>
  <c r="Z348" i="18" a="1"/>
  <c r="Z348" i="18" s="1"/>
  <c r="AD348" i="18" s="1" a="1"/>
  <c r="AD348" i="18" s="1"/>
  <c r="AH348" i="18" s="1" a="1"/>
  <c r="AH348" i="18" s="1"/>
  <c r="Y348" i="18" a="1"/>
  <c r="Y348" i="18" s="1"/>
  <c r="AC348" i="18" s="1" a="1"/>
  <c r="AC348" i="18" s="1"/>
  <c r="AG348" i="18" s="1" a="1"/>
  <c r="AG348" i="18" s="1"/>
  <c r="AB347" i="18" a="1"/>
  <c r="AB347" i="18" s="1"/>
  <c r="AF347" i="18" s="1" a="1"/>
  <c r="AF347" i="18" s="1"/>
  <c r="AA347" i="18" a="1"/>
  <c r="AA347" i="18" s="1"/>
  <c r="AE347" i="18" s="1" a="1"/>
  <c r="AE347" i="18" s="1"/>
  <c r="Z347" i="18" a="1"/>
  <c r="Z347" i="18" s="1"/>
  <c r="AD347" i="18" s="1" a="1"/>
  <c r="AD347" i="18" s="1"/>
  <c r="AH347" i="18" s="1" a="1"/>
  <c r="AH347" i="18" s="1"/>
  <c r="Y347" i="18" a="1"/>
  <c r="Y347" i="18" s="1"/>
  <c r="AC347" i="18" s="1" a="1"/>
  <c r="AC347" i="18" s="1"/>
  <c r="AG347" i="18" s="1" a="1"/>
  <c r="AG347" i="18" s="1"/>
  <c r="AB346" i="18" a="1"/>
  <c r="AB346" i="18" s="1"/>
  <c r="AF346" i="18" s="1" a="1"/>
  <c r="AF346" i="18" s="1"/>
  <c r="AA346" i="18" a="1"/>
  <c r="AA346" i="18" s="1"/>
  <c r="AE346" i="18" s="1" a="1"/>
  <c r="AE346" i="18" s="1"/>
  <c r="Z346" i="18" a="1"/>
  <c r="Z346" i="18" s="1"/>
  <c r="AD346" i="18" s="1" a="1"/>
  <c r="AD346" i="18" s="1"/>
  <c r="AH346" i="18" s="1" a="1"/>
  <c r="AH346" i="18" s="1"/>
  <c r="Y346" i="18" a="1"/>
  <c r="Y346" i="18" s="1"/>
  <c r="AC346" i="18" s="1" a="1"/>
  <c r="AC346" i="18" s="1"/>
  <c r="AG346" i="18" s="1" a="1"/>
  <c r="AG346" i="18" s="1"/>
  <c r="AB345" i="18" a="1"/>
  <c r="AB345" i="18" s="1"/>
  <c r="AF345" i="18" s="1" a="1"/>
  <c r="AF345" i="18" s="1"/>
  <c r="AA345" i="18" a="1"/>
  <c r="AA345" i="18" s="1"/>
  <c r="AE345" i="18" s="1" a="1"/>
  <c r="AE345" i="18" s="1"/>
  <c r="Z345" i="18" a="1"/>
  <c r="Z345" i="18" s="1"/>
  <c r="AD345" i="18" s="1" a="1"/>
  <c r="AD345" i="18" s="1"/>
  <c r="AH345" i="18" s="1" a="1"/>
  <c r="AH345" i="18" s="1"/>
  <c r="Y345" i="18" a="1"/>
  <c r="Y345" i="18" s="1"/>
  <c r="AC345" i="18" s="1" a="1"/>
  <c r="AC345" i="18" s="1"/>
  <c r="AG345" i="18" s="1" a="1"/>
  <c r="AG345" i="18" s="1"/>
  <c r="AB344" i="18" a="1"/>
  <c r="AB344" i="18" s="1"/>
  <c r="AF344" i="18" s="1" a="1"/>
  <c r="AF344" i="18" s="1"/>
  <c r="AA344" i="18" a="1"/>
  <c r="AA344" i="18" s="1"/>
  <c r="AE344" i="18" s="1" a="1"/>
  <c r="AE344" i="18" s="1"/>
  <c r="Z344" i="18" a="1"/>
  <c r="Z344" i="18" s="1"/>
  <c r="AD344" i="18" s="1" a="1"/>
  <c r="AD344" i="18" s="1"/>
  <c r="AH344" i="18" s="1" a="1"/>
  <c r="AH344" i="18" s="1"/>
  <c r="Y344" i="18" a="1"/>
  <c r="Y344" i="18" s="1"/>
  <c r="AC344" i="18" s="1" a="1"/>
  <c r="AC344" i="18" s="1"/>
  <c r="AG344" i="18" s="1" a="1"/>
  <c r="AG344" i="18" s="1"/>
  <c r="AB343" i="18" a="1"/>
  <c r="AB343" i="18" s="1"/>
  <c r="AF343" i="18" s="1" a="1"/>
  <c r="AF343" i="18" s="1"/>
  <c r="AA343" i="18" a="1"/>
  <c r="AA343" i="18" s="1"/>
  <c r="AE343" i="18" s="1" a="1"/>
  <c r="AE343" i="18" s="1"/>
  <c r="Z343" i="18" a="1"/>
  <c r="Z343" i="18" s="1"/>
  <c r="AD343" i="18" s="1" a="1"/>
  <c r="AD343" i="18" s="1"/>
  <c r="AH343" i="18" s="1" a="1"/>
  <c r="AH343" i="18" s="1"/>
  <c r="Y343" i="18" a="1"/>
  <c r="Y343" i="18" s="1"/>
  <c r="AC343" i="18" s="1" a="1"/>
  <c r="AC343" i="18" s="1"/>
  <c r="AG343" i="18" s="1" a="1"/>
  <c r="AG343" i="18" s="1"/>
  <c r="AB342" i="18" a="1"/>
  <c r="AB342" i="18" s="1"/>
  <c r="AF342" i="18" s="1" a="1"/>
  <c r="AF342" i="18" s="1"/>
  <c r="AA342" i="18" a="1"/>
  <c r="AA342" i="18" s="1"/>
  <c r="AE342" i="18" s="1" a="1"/>
  <c r="AE342" i="18" s="1"/>
  <c r="Z342" i="18" a="1"/>
  <c r="Z342" i="18" s="1"/>
  <c r="AD342" i="18" s="1" a="1"/>
  <c r="AD342" i="18" s="1"/>
  <c r="AH342" i="18" s="1" a="1"/>
  <c r="AH342" i="18" s="1"/>
  <c r="Y342" i="18" a="1"/>
  <c r="Y342" i="18" s="1"/>
  <c r="AC342" i="18" s="1" a="1"/>
  <c r="AC342" i="18" s="1"/>
  <c r="AG342" i="18" s="1" a="1"/>
  <c r="AG342" i="18" s="1"/>
  <c r="AB341" i="18" a="1"/>
  <c r="AB341" i="18" s="1"/>
  <c r="AF341" i="18" s="1" a="1"/>
  <c r="AF341" i="18" s="1"/>
  <c r="AA341" i="18" a="1"/>
  <c r="AA341" i="18" s="1"/>
  <c r="AE341" i="18" s="1" a="1"/>
  <c r="AE341" i="18" s="1"/>
  <c r="Z341" i="18" a="1"/>
  <c r="Z341" i="18" s="1"/>
  <c r="AD341" i="18" s="1" a="1"/>
  <c r="AD341" i="18" s="1"/>
  <c r="AH341" i="18" s="1" a="1"/>
  <c r="AH341" i="18" s="1"/>
  <c r="Y341" i="18" a="1"/>
  <c r="Y341" i="18" s="1"/>
  <c r="AC341" i="18" s="1" a="1"/>
  <c r="AC341" i="18" s="1"/>
  <c r="AG341" i="18" s="1" a="1"/>
  <c r="AG341" i="18" s="1"/>
  <c r="AB340" i="18" a="1"/>
  <c r="AB340" i="18" s="1"/>
  <c r="AF340" i="18" s="1" a="1"/>
  <c r="AF340" i="18" s="1"/>
  <c r="AA340" i="18" a="1"/>
  <c r="AA340" i="18" s="1"/>
  <c r="AE340" i="18" s="1" a="1"/>
  <c r="AE340" i="18" s="1"/>
  <c r="Z340" i="18" a="1"/>
  <c r="Z340" i="18" s="1"/>
  <c r="AD340" i="18" s="1" a="1"/>
  <c r="AD340" i="18" s="1"/>
  <c r="AH340" i="18" s="1" a="1"/>
  <c r="AH340" i="18" s="1"/>
  <c r="Y340" i="18" a="1"/>
  <c r="Y340" i="18" s="1"/>
  <c r="AC340" i="18" s="1" a="1"/>
  <c r="AC340" i="18" s="1"/>
  <c r="AG340" i="18" s="1" a="1"/>
  <c r="AG340" i="18" s="1"/>
  <c r="AB339" i="18" a="1"/>
  <c r="AB339" i="18" s="1"/>
  <c r="AF339" i="18" s="1" a="1"/>
  <c r="AF339" i="18" s="1"/>
  <c r="AA339" i="18" a="1"/>
  <c r="AA339" i="18" s="1"/>
  <c r="AE339" i="18" s="1" a="1"/>
  <c r="AE339" i="18" s="1"/>
  <c r="Z339" i="18" a="1"/>
  <c r="Z339" i="18" s="1"/>
  <c r="AD339" i="18" s="1" a="1"/>
  <c r="AD339" i="18" s="1"/>
  <c r="AH339" i="18" s="1" a="1"/>
  <c r="AH339" i="18" s="1"/>
  <c r="Y339" i="18" a="1"/>
  <c r="Y339" i="18" s="1"/>
  <c r="AC339" i="18" s="1" a="1"/>
  <c r="AC339" i="18" s="1"/>
  <c r="AG339" i="18" s="1" a="1"/>
  <c r="AG339" i="18" s="1"/>
  <c r="AB338" i="18" a="1"/>
  <c r="AB338" i="18" s="1"/>
  <c r="AF338" i="18" s="1" a="1"/>
  <c r="AF338" i="18" s="1"/>
  <c r="AA338" i="18" a="1"/>
  <c r="AA338" i="18" s="1"/>
  <c r="AE338" i="18" s="1" a="1"/>
  <c r="AE338" i="18" s="1"/>
  <c r="Z338" i="18" a="1"/>
  <c r="Z338" i="18" s="1"/>
  <c r="AD338" i="18" s="1" a="1"/>
  <c r="AD338" i="18" s="1"/>
  <c r="AH338" i="18" s="1" a="1"/>
  <c r="AH338" i="18" s="1"/>
  <c r="Y338" i="18" a="1"/>
  <c r="Y338" i="18" s="1"/>
  <c r="AC338" i="18" s="1" a="1"/>
  <c r="AC338" i="18" s="1"/>
  <c r="AG338" i="18" s="1" a="1"/>
  <c r="AG338" i="18" s="1"/>
  <c r="AB337" i="18" a="1"/>
  <c r="AB337" i="18" s="1"/>
  <c r="AF337" i="18" s="1" a="1"/>
  <c r="AF337" i="18" s="1"/>
  <c r="AA337" i="18" a="1"/>
  <c r="AA337" i="18" s="1"/>
  <c r="AE337" i="18" s="1" a="1"/>
  <c r="AE337" i="18" s="1"/>
  <c r="Z337" i="18" a="1"/>
  <c r="Z337" i="18" s="1"/>
  <c r="AD337" i="18" s="1" a="1"/>
  <c r="AD337" i="18" s="1"/>
  <c r="AH337" i="18" s="1" a="1"/>
  <c r="AH337" i="18" s="1"/>
  <c r="Y337" i="18" a="1"/>
  <c r="Y337" i="18" s="1"/>
  <c r="AC337" i="18" s="1" a="1"/>
  <c r="AC337" i="18" s="1"/>
  <c r="AG337" i="18" s="1" a="1"/>
  <c r="AG337" i="18" s="1"/>
  <c r="AB336" i="18" a="1"/>
  <c r="AB336" i="18" s="1"/>
  <c r="AF336" i="18" s="1" a="1"/>
  <c r="AF336" i="18" s="1"/>
  <c r="AA336" i="18" a="1"/>
  <c r="AA336" i="18" s="1"/>
  <c r="AE336" i="18" s="1" a="1"/>
  <c r="AE336" i="18" s="1"/>
  <c r="Z336" i="18" a="1"/>
  <c r="Z336" i="18" s="1"/>
  <c r="AD336" i="18" s="1" a="1"/>
  <c r="AD336" i="18" s="1"/>
  <c r="AH336" i="18" s="1" a="1"/>
  <c r="AH336" i="18" s="1"/>
  <c r="Y336" i="18" a="1"/>
  <c r="Y336" i="18" s="1"/>
  <c r="AC336" i="18" s="1" a="1"/>
  <c r="AC336" i="18" s="1"/>
  <c r="AG336" i="18" s="1" a="1"/>
  <c r="AG336" i="18" s="1"/>
  <c r="AB335" i="18" a="1"/>
  <c r="AB335" i="18" s="1"/>
  <c r="AF335" i="18" s="1" a="1"/>
  <c r="AF335" i="18" s="1"/>
  <c r="AA335" i="18" a="1"/>
  <c r="AA335" i="18" s="1"/>
  <c r="AE335" i="18" s="1" a="1"/>
  <c r="AE335" i="18" s="1"/>
  <c r="Z335" i="18" a="1"/>
  <c r="Z335" i="18" s="1"/>
  <c r="AD335" i="18" s="1" a="1"/>
  <c r="AD335" i="18" s="1"/>
  <c r="AH335" i="18" s="1" a="1"/>
  <c r="AH335" i="18" s="1"/>
  <c r="Y335" i="18" a="1"/>
  <c r="Y335" i="18" s="1"/>
  <c r="AC335" i="18" s="1" a="1"/>
  <c r="AC335" i="18" s="1"/>
  <c r="AG335" i="18" s="1" a="1"/>
  <c r="AG335" i="18" s="1"/>
  <c r="AB334" i="18" a="1"/>
  <c r="AB334" i="18" s="1"/>
  <c r="AF334" i="18" s="1" a="1"/>
  <c r="AF334" i="18" s="1"/>
  <c r="AA334" i="18" a="1"/>
  <c r="AA334" i="18" s="1"/>
  <c r="AE334" i="18" s="1" a="1"/>
  <c r="AE334" i="18" s="1"/>
  <c r="Z334" i="18" a="1"/>
  <c r="Z334" i="18" s="1"/>
  <c r="AD334" i="18" s="1" a="1"/>
  <c r="AD334" i="18" s="1"/>
  <c r="AH334" i="18" s="1" a="1"/>
  <c r="AH334" i="18" s="1"/>
  <c r="Y334" i="18" a="1"/>
  <c r="Y334" i="18" s="1"/>
  <c r="AC334" i="18" s="1" a="1"/>
  <c r="AC334" i="18" s="1"/>
  <c r="AG334" i="18" s="1" a="1"/>
  <c r="AG334" i="18" s="1"/>
  <c r="AB333" i="18" a="1"/>
  <c r="AB333" i="18" s="1"/>
  <c r="AF333" i="18" s="1" a="1"/>
  <c r="AF333" i="18" s="1"/>
  <c r="AA333" i="18" a="1"/>
  <c r="AA333" i="18" s="1"/>
  <c r="AE333" i="18" s="1" a="1"/>
  <c r="AE333" i="18" s="1"/>
  <c r="Z333" i="18" a="1"/>
  <c r="Z333" i="18" s="1"/>
  <c r="AD333" i="18" s="1" a="1"/>
  <c r="AD333" i="18" s="1"/>
  <c r="AH333" i="18" s="1" a="1"/>
  <c r="AH333" i="18" s="1"/>
  <c r="Y333" i="18" a="1"/>
  <c r="Y333" i="18" s="1"/>
  <c r="AC333" i="18" s="1" a="1"/>
  <c r="AC333" i="18" s="1"/>
  <c r="AG333" i="18" s="1" a="1"/>
  <c r="AG333" i="18" s="1"/>
  <c r="AB332" i="18" a="1"/>
  <c r="AB332" i="18" s="1"/>
  <c r="AF332" i="18" s="1" a="1"/>
  <c r="AF332" i="18" s="1"/>
  <c r="AA332" i="18" a="1"/>
  <c r="AA332" i="18" s="1"/>
  <c r="AE332" i="18" s="1" a="1"/>
  <c r="AE332" i="18" s="1"/>
  <c r="Z332" i="18" a="1"/>
  <c r="Z332" i="18" s="1"/>
  <c r="AD332" i="18" s="1" a="1"/>
  <c r="AD332" i="18" s="1"/>
  <c r="AH332" i="18" s="1" a="1"/>
  <c r="AH332" i="18" s="1"/>
  <c r="Y332" i="18" a="1"/>
  <c r="Y332" i="18" s="1"/>
  <c r="AC332" i="18" s="1" a="1"/>
  <c r="AC332" i="18" s="1"/>
  <c r="AG332" i="18" s="1" a="1"/>
  <c r="AG332" i="18" s="1"/>
  <c r="AB331" i="18" a="1"/>
  <c r="AB331" i="18" s="1"/>
  <c r="AF331" i="18" s="1" a="1"/>
  <c r="AF331" i="18" s="1"/>
  <c r="AA331" i="18" a="1"/>
  <c r="AA331" i="18" s="1"/>
  <c r="AE331" i="18" s="1" a="1"/>
  <c r="AE331" i="18" s="1"/>
  <c r="Z331" i="18" a="1"/>
  <c r="Z331" i="18" s="1"/>
  <c r="AD331" i="18" s="1" a="1"/>
  <c r="AD331" i="18" s="1"/>
  <c r="AH331" i="18" s="1" a="1"/>
  <c r="AH331" i="18" s="1"/>
  <c r="Y331" i="18" a="1"/>
  <c r="Y331" i="18" s="1"/>
  <c r="AC331" i="18" s="1" a="1"/>
  <c r="AC331" i="18" s="1"/>
  <c r="AG331" i="18" s="1" a="1"/>
  <c r="AG331" i="18" s="1"/>
  <c r="AB330" i="18" a="1"/>
  <c r="AB330" i="18" s="1"/>
  <c r="AF330" i="18" s="1" a="1"/>
  <c r="AF330" i="18" s="1"/>
  <c r="AA330" i="18" a="1"/>
  <c r="AA330" i="18" s="1"/>
  <c r="AE330" i="18" s="1" a="1"/>
  <c r="AE330" i="18" s="1"/>
  <c r="Z330" i="18" a="1"/>
  <c r="Z330" i="18" s="1"/>
  <c r="AD330" i="18" s="1" a="1"/>
  <c r="AD330" i="18" s="1"/>
  <c r="AH330" i="18" s="1" a="1"/>
  <c r="AH330" i="18" s="1"/>
  <c r="Y330" i="18" a="1"/>
  <c r="Y330" i="18" s="1"/>
  <c r="AC330" i="18" s="1" a="1"/>
  <c r="AC330" i="18" s="1"/>
  <c r="AG330" i="18" s="1" a="1"/>
  <c r="AG330" i="18" s="1"/>
  <c r="AB329" i="18" a="1"/>
  <c r="AB329" i="18" s="1"/>
  <c r="AF329" i="18" s="1" a="1"/>
  <c r="AF329" i="18" s="1"/>
  <c r="AA329" i="18" a="1"/>
  <c r="AA329" i="18" s="1"/>
  <c r="AE329" i="18" s="1" a="1"/>
  <c r="AE329" i="18" s="1"/>
  <c r="Z329" i="18" a="1"/>
  <c r="Z329" i="18" s="1"/>
  <c r="AD329" i="18" s="1" a="1"/>
  <c r="AD329" i="18" s="1"/>
  <c r="AH329" i="18" s="1" a="1"/>
  <c r="AH329" i="18" s="1"/>
  <c r="Y329" i="18" a="1"/>
  <c r="Y329" i="18" s="1"/>
  <c r="AC329" i="18" s="1" a="1"/>
  <c r="AC329" i="18" s="1"/>
  <c r="AG329" i="18" s="1" a="1"/>
  <c r="AG329" i="18" s="1"/>
  <c r="AB328" i="18" a="1"/>
  <c r="AB328" i="18" s="1"/>
  <c r="AF328" i="18" s="1" a="1"/>
  <c r="AF328" i="18" s="1"/>
  <c r="AA328" i="18" a="1"/>
  <c r="AA328" i="18" s="1"/>
  <c r="AE328" i="18" s="1" a="1"/>
  <c r="AE328" i="18" s="1"/>
  <c r="Z328" i="18" a="1"/>
  <c r="Z328" i="18" s="1"/>
  <c r="AD328" i="18" s="1" a="1"/>
  <c r="AD328" i="18" s="1"/>
  <c r="AH328" i="18" s="1" a="1"/>
  <c r="AH328" i="18" s="1"/>
  <c r="Y328" i="18" a="1"/>
  <c r="Y328" i="18" s="1"/>
  <c r="AC328" i="18" s="1" a="1"/>
  <c r="AC328" i="18" s="1"/>
  <c r="AG328" i="18" s="1" a="1"/>
  <c r="AG328" i="18" s="1"/>
  <c r="AB327" i="18" a="1"/>
  <c r="AB327" i="18" s="1"/>
  <c r="AF327" i="18" s="1" a="1"/>
  <c r="AF327" i="18" s="1"/>
  <c r="AA327" i="18" a="1"/>
  <c r="AA327" i="18" s="1"/>
  <c r="AE327" i="18" s="1" a="1"/>
  <c r="AE327" i="18" s="1"/>
  <c r="Z327" i="18" a="1"/>
  <c r="Z327" i="18" s="1"/>
  <c r="AD327" i="18" s="1" a="1"/>
  <c r="AD327" i="18" s="1"/>
  <c r="AH327" i="18" s="1" a="1"/>
  <c r="AH327" i="18" s="1"/>
  <c r="Y327" i="18" a="1"/>
  <c r="Y327" i="18" s="1"/>
  <c r="AC327" i="18" s="1" a="1"/>
  <c r="AC327" i="18" s="1"/>
  <c r="AG327" i="18" s="1" a="1"/>
  <c r="AG327" i="18" s="1"/>
  <c r="AB326" i="18" a="1"/>
  <c r="AB326" i="18" s="1"/>
  <c r="AF326" i="18" s="1" a="1"/>
  <c r="AF326" i="18" s="1"/>
  <c r="AA326" i="18" a="1"/>
  <c r="AA326" i="18" s="1"/>
  <c r="AE326" i="18" s="1" a="1"/>
  <c r="AE326" i="18" s="1"/>
  <c r="Z326" i="18" a="1"/>
  <c r="Z326" i="18" s="1"/>
  <c r="AD326" i="18" s="1" a="1"/>
  <c r="AD326" i="18" s="1"/>
  <c r="AH326" i="18" s="1" a="1"/>
  <c r="AH326" i="18" s="1"/>
  <c r="Y326" i="18" a="1"/>
  <c r="Y326" i="18" s="1"/>
  <c r="AC326" i="18" s="1" a="1"/>
  <c r="AC326" i="18" s="1"/>
  <c r="AG326" i="18" s="1" a="1"/>
  <c r="AG326" i="18" s="1"/>
  <c r="AB325" i="18" a="1"/>
  <c r="AB325" i="18" s="1"/>
  <c r="AF325" i="18" s="1" a="1"/>
  <c r="AF325" i="18" s="1"/>
  <c r="AA325" i="18" a="1"/>
  <c r="AA325" i="18" s="1"/>
  <c r="AE325" i="18" s="1" a="1"/>
  <c r="AE325" i="18" s="1"/>
  <c r="Z325" i="18" a="1"/>
  <c r="Z325" i="18" s="1"/>
  <c r="AD325" i="18" s="1" a="1"/>
  <c r="AD325" i="18" s="1"/>
  <c r="AH325" i="18" s="1" a="1"/>
  <c r="AH325" i="18" s="1"/>
  <c r="Y325" i="18" a="1"/>
  <c r="Y325" i="18" s="1"/>
  <c r="AC325" i="18" s="1" a="1"/>
  <c r="AC325" i="18" s="1"/>
  <c r="AG325" i="18" s="1" a="1"/>
  <c r="AG325" i="18" s="1"/>
  <c r="AB324" i="18" a="1"/>
  <c r="AB324" i="18" s="1"/>
  <c r="AF324" i="18" s="1" a="1"/>
  <c r="AF324" i="18" s="1"/>
  <c r="AA324" i="18" a="1"/>
  <c r="AA324" i="18" s="1"/>
  <c r="AE324" i="18" s="1" a="1"/>
  <c r="AE324" i="18" s="1"/>
  <c r="Z324" i="18" a="1"/>
  <c r="Z324" i="18" s="1"/>
  <c r="AD324" i="18" s="1" a="1"/>
  <c r="AD324" i="18" s="1"/>
  <c r="AH324" i="18" s="1" a="1"/>
  <c r="AH324" i="18" s="1"/>
  <c r="Y324" i="18" a="1"/>
  <c r="Y324" i="18" s="1"/>
  <c r="AC324" i="18" s="1" a="1"/>
  <c r="AC324" i="18" s="1"/>
  <c r="AG324" i="18" s="1" a="1"/>
  <c r="AG324" i="18" s="1"/>
  <c r="AB323" i="18" a="1"/>
  <c r="AB323" i="18" s="1"/>
  <c r="AF323" i="18" s="1" a="1"/>
  <c r="AF323" i="18" s="1"/>
  <c r="AA323" i="18" a="1"/>
  <c r="AA323" i="18" s="1"/>
  <c r="AE323" i="18" s="1" a="1"/>
  <c r="AE323" i="18" s="1"/>
  <c r="Z323" i="18" a="1"/>
  <c r="Z323" i="18" s="1"/>
  <c r="AD323" i="18" s="1" a="1"/>
  <c r="AD323" i="18" s="1"/>
  <c r="AH323" i="18" s="1" a="1"/>
  <c r="AH323" i="18" s="1"/>
  <c r="Y323" i="18" a="1"/>
  <c r="Y323" i="18" s="1"/>
  <c r="AC323" i="18" s="1" a="1"/>
  <c r="AC323" i="18" s="1"/>
  <c r="AG323" i="18" s="1" a="1"/>
  <c r="AG323" i="18" s="1"/>
  <c r="AB322" i="18" a="1"/>
  <c r="AB322" i="18" s="1"/>
  <c r="AF322" i="18" s="1" a="1"/>
  <c r="AF322" i="18" s="1"/>
  <c r="AA322" i="18" a="1"/>
  <c r="AA322" i="18" s="1"/>
  <c r="AE322" i="18" s="1" a="1"/>
  <c r="AE322" i="18" s="1"/>
  <c r="Z322" i="18" a="1"/>
  <c r="Z322" i="18" s="1"/>
  <c r="AD322" i="18" s="1" a="1"/>
  <c r="AD322" i="18" s="1"/>
  <c r="AH322" i="18" s="1" a="1"/>
  <c r="AH322" i="18" s="1"/>
  <c r="Y322" i="18" a="1"/>
  <c r="Y322" i="18" s="1"/>
  <c r="AC322" i="18" s="1" a="1"/>
  <c r="AC322" i="18" s="1"/>
  <c r="AG322" i="18" s="1" a="1"/>
  <c r="AG322" i="18" s="1"/>
  <c r="AB321" i="18" a="1"/>
  <c r="AB321" i="18" s="1"/>
  <c r="AF321" i="18" s="1" a="1"/>
  <c r="AF321" i="18" s="1"/>
  <c r="AA321" i="18" a="1"/>
  <c r="AA321" i="18" s="1"/>
  <c r="AE321" i="18" s="1" a="1"/>
  <c r="AE321" i="18" s="1"/>
  <c r="Z321" i="18" a="1"/>
  <c r="Z321" i="18" s="1"/>
  <c r="AD321" i="18" s="1" a="1"/>
  <c r="AD321" i="18" s="1"/>
  <c r="AH321" i="18" s="1" a="1"/>
  <c r="AH321" i="18" s="1"/>
  <c r="Y321" i="18" a="1"/>
  <c r="Y321" i="18" s="1"/>
  <c r="AC321" i="18" s="1" a="1"/>
  <c r="AC321" i="18" s="1"/>
  <c r="AG321" i="18" s="1" a="1"/>
  <c r="AG321" i="18" s="1"/>
  <c r="AB320" i="18" a="1"/>
  <c r="AB320" i="18" s="1"/>
  <c r="AF320" i="18" s="1" a="1"/>
  <c r="AF320" i="18" s="1"/>
  <c r="AA320" i="18" a="1"/>
  <c r="AA320" i="18" s="1"/>
  <c r="AE320" i="18" s="1" a="1"/>
  <c r="AE320" i="18" s="1"/>
  <c r="Z320" i="18" a="1"/>
  <c r="Z320" i="18" s="1"/>
  <c r="AD320" i="18" s="1" a="1"/>
  <c r="AD320" i="18" s="1"/>
  <c r="AH320" i="18" s="1" a="1"/>
  <c r="AH320" i="18" s="1"/>
  <c r="Y320" i="18" a="1"/>
  <c r="Y320" i="18" s="1"/>
  <c r="AC320" i="18" s="1" a="1"/>
  <c r="AC320" i="18" s="1"/>
  <c r="AG320" i="18" s="1" a="1"/>
  <c r="AG320" i="18" s="1"/>
  <c r="AB319" i="18" a="1"/>
  <c r="AB319" i="18" s="1"/>
  <c r="AF319" i="18" s="1" a="1"/>
  <c r="AF319" i="18" s="1"/>
  <c r="AA319" i="18" a="1"/>
  <c r="AA319" i="18" s="1"/>
  <c r="AE319" i="18" s="1" a="1"/>
  <c r="AE319" i="18" s="1"/>
  <c r="Z319" i="18" a="1"/>
  <c r="Z319" i="18" s="1"/>
  <c r="AD319" i="18" s="1" a="1"/>
  <c r="AD319" i="18" s="1"/>
  <c r="AH319" i="18" s="1" a="1"/>
  <c r="AH319" i="18" s="1"/>
  <c r="Y319" i="18" a="1"/>
  <c r="Y319" i="18" s="1"/>
  <c r="AC319" i="18" s="1" a="1"/>
  <c r="AC319" i="18" s="1"/>
  <c r="AG319" i="18" s="1" a="1"/>
  <c r="AG319" i="18" s="1"/>
  <c r="AB318" i="18" a="1"/>
  <c r="AB318" i="18" s="1"/>
  <c r="AF318" i="18" s="1" a="1"/>
  <c r="AF318" i="18" s="1"/>
  <c r="AA318" i="18" a="1"/>
  <c r="AA318" i="18" s="1"/>
  <c r="AE318" i="18" s="1" a="1"/>
  <c r="AE318" i="18" s="1"/>
  <c r="Z318" i="18" a="1"/>
  <c r="Z318" i="18" s="1"/>
  <c r="AD318" i="18" s="1" a="1"/>
  <c r="AD318" i="18" s="1"/>
  <c r="AH318" i="18" s="1" a="1"/>
  <c r="AH318" i="18" s="1"/>
  <c r="Y318" i="18" a="1"/>
  <c r="Y318" i="18" s="1"/>
  <c r="AC318" i="18" s="1" a="1"/>
  <c r="AC318" i="18" s="1"/>
  <c r="AG318" i="18" s="1" a="1"/>
  <c r="AG318" i="18" s="1"/>
  <c r="AB317" i="18" a="1"/>
  <c r="AB317" i="18" s="1"/>
  <c r="AF317" i="18" s="1" a="1"/>
  <c r="AF317" i="18" s="1"/>
  <c r="AA317" i="18" a="1"/>
  <c r="AA317" i="18" s="1"/>
  <c r="AE317" i="18" s="1" a="1"/>
  <c r="AE317" i="18" s="1"/>
  <c r="Z317" i="18" a="1"/>
  <c r="Z317" i="18" s="1"/>
  <c r="AD317" i="18" s="1" a="1"/>
  <c r="AD317" i="18" s="1"/>
  <c r="AH317" i="18" s="1" a="1"/>
  <c r="AH317" i="18" s="1"/>
  <c r="Y317" i="18" a="1"/>
  <c r="Y317" i="18" s="1"/>
  <c r="AC317" i="18" s="1" a="1"/>
  <c r="AC317" i="18" s="1"/>
  <c r="AG317" i="18" s="1" a="1"/>
  <c r="AG317" i="18" s="1"/>
  <c r="AB316" i="18" a="1"/>
  <c r="AB316" i="18" s="1"/>
  <c r="AF316" i="18" s="1" a="1"/>
  <c r="AF316" i="18" s="1"/>
  <c r="AA316" i="18" a="1"/>
  <c r="AA316" i="18" s="1"/>
  <c r="AE316" i="18" s="1" a="1"/>
  <c r="AE316" i="18" s="1"/>
  <c r="Z316" i="18" a="1"/>
  <c r="Z316" i="18" s="1"/>
  <c r="AD316" i="18" s="1" a="1"/>
  <c r="AD316" i="18" s="1"/>
  <c r="AH316" i="18" s="1" a="1"/>
  <c r="AH316" i="18" s="1"/>
  <c r="Y316" i="18" a="1"/>
  <c r="Y316" i="18" s="1"/>
  <c r="AC316" i="18" s="1" a="1"/>
  <c r="AC316" i="18" s="1"/>
  <c r="AG316" i="18" s="1" a="1"/>
  <c r="AG316" i="18" s="1"/>
  <c r="AB315" i="18" a="1"/>
  <c r="AB315" i="18" s="1"/>
  <c r="AF315" i="18" s="1" a="1"/>
  <c r="AF315" i="18" s="1"/>
  <c r="AA315" i="18" a="1"/>
  <c r="AA315" i="18" s="1"/>
  <c r="AE315" i="18" s="1" a="1"/>
  <c r="AE315" i="18" s="1"/>
  <c r="Z315" i="18" a="1"/>
  <c r="Z315" i="18" s="1"/>
  <c r="AD315" i="18" s="1" a="1"/>
  <c r="AD315" i="18" s="1"/>
  <c r="AH315" i="18" s="1" a="1"/>
  <c r="AH315" i="18" s="1"/>
  <c r="Y315" i="18" a="1"/>
  <c r="Y315" i="18" s="1"/>
  <c r="AC315" i="18" s="1" a="1"/>
  <c r="AC315" i="18" s="1"/>
  <c r="AG315" i="18" s="1" a="1"/>
  <c r="AG315" i="18" s="1"/>
  <c r="AB314" i="18" a="1"/>
  <c r="AB314" i="18" s="1"/>
  <c r="AF314" i="18" s="1" a="1"/>
  <c r="AF314" i="18" s="1"/>
  <c r="AA314" i="18" a="1"/>
  <c r="AA314" i="18" s="1"/>
  <c r="AE314" i="18" s="1" a="1"/>
  <c r="AE314" i="18" s="1"/>
  <c r="Z314" i="18" a="1"/>
  <c r="Z314" i="18" s="1"/>
  <c r="AD314" i="18" s="1" a="1"/>
  <c r="AD314" i="18" s="1"/>
  <c r="AH314" i="18" s="1" a="1"/>
  <c r="AH314" i="18" s="1"/>
  <c r="Y314" i="18" a="1"/>
  <c r="Y314" i="18" s="1"/>
  <c r="AC314" i="18" s="1" a="1"/>
  <c r="AC314" i="18" s="1"/>
  <c r="AG314" i="18" s="1" a="1"/>
  <c r="AG314" i="18" s="1"/>
  <c r="AB313" i="18" a="1"/>
  <c r="AB313" i="18" s="1"/>
  <c r="AF313" i="18" s="1" a="1"/>
  <c r="AF313" i="18" s="1"/>
  <c r="AA313" i="18" a="1"/>
  <c r="AA313" i="18" s="1"/>
  <c r="AE313" i="18" s="1" a="1"/>
  <c r="AE313" i="18" s="1"/>
  <c r="Z313" i="18" a="1"/>
  <c r="Z313" i="18" s="1"/>
  <c r="AD313" i="18" s="1" a="1"/>
  <c r="AD313" i="18" s="1"/>
  <c r="AH313" i="18" s="1" a="1"/>
  <c r="AH313" i="18" s="1"/>
  <c r="Y313" i="18" a="1"/>
  <c r="Y313" i="18" s="1"/>
  <c r="AC313" i="18" s="1" a="1"/>
  <c r="AC313" i="18" s="1"/>
  <c r="AG313" i="18" s="1" a="1"/>
  <c r="AG313" i="18" s="1"/>
  <c r="AB312" i="18" a="1"/>
  <c r="AB312" i="18" s="1"/>
  <c r="AF312" i="18" s="1" a="1"/>
  <c r="AF312" i="18" s="1"/>
  <c r="AA312" i="18" a="1"/>
  <c r="AA312" i="18" s="1"/>
  <c r="AE312" i="18" s="1" a="1"/>
  <c r="AE312" i="18" s="1"/>
  <c r="Z312" i="18" a="1"/>
  <c r="Z312" i="18" s="1"/>
  <c r="AD312" i="18" s="1" a="1"/>
  <c r="AD312" i="18" s="1"/>
  <c r="AH312" i="18" s="1" a="1"/>
  <c r="AH312" i="18" s="1"/>
  <c r="Y312" i="18" a="1"/>
  <c r="Y312" i="18" s="1"/>
  <c r="AC312" i="18" s="1" a="1"/>
  <c r="AC312" i="18" s="1"/>
  <c r="AG312" i="18" s="1" a="1"/>
  <c r="AG312" i="18" s="1"/>
  <c r="AB311" i="18" a="1"/>
  <c r="AB311" i="18" s="1"/>
  <c r="AF311" i="18" s="1" a="1"/>
  <c r="AF311" i="18" s="1"/>
  <c r="AA311" i="18" a="1"/>
  <c r="AA311" i="18" s="1"/>
  <c r="AE311" i="18" s="1" a="1"/>
  <c r="AE311" i="18" s="1"/>
  <c r="Z311" i="18" a="1"/>
  <c r="Z311" i="18" s="1"/>
  <c r="AD311" i="18" s="1" a="1"/>
  <c r="AD311" i="18" s="1"/>
  <c r="AH311" i="18" s="1" a="1"/>
  <c r="AH311" i="18" s="1"/>
  <c r="Y311" i="18" a="1"/>
  <c r="Y311" i="18" s="1"/>
  <c r="AC311" i="18" s="1" a="1"/>
  <c r="AC311" i="18" s="1"/>
  <c r="AG311" i="18" s="1" a="1"/>
  <c r="AG311" i="18" s="1"/>
  <c r="AB310" i="18" a="1"/>
  <c r="AB310" i="18" s="1"/>
  <c r="AF310" i="18" s="1" a="1"/>
  <c r="AF310" i="18" s="1"/>
  <c r="AA310" i="18" a="1"/>
  <c r="AA310" i="18" s="1"/>
  <c r="AE310" i="18" s="1" a="1"/>
  <c r="AE310" i="18" s="1"/>
  <c r="Z310" i="18" a="1"/>
  <c r="Z310" i="18" s="1"/>
  <c r="AD310" i="18" s="1" a="1"/>
  <c r="AD310" i="18" s="1"/>
  <c r="AH310" i="18" s="1" a="1"/>
  <c r="AH310" i="18" s="1"/>
  <c r="Y310" i="18" a="1"/>
  <c r="Y310" i="18" s="1"/>
  <c r="AC310" i="18" s="1" a="1"/>
  <c r="AC310" i="18" s="1"/>
  <c r="AG310" i="18" s="1" a="1"/>
  <c r="AG310" i="18" s="1"/>
  <c r="AB309" i="18" a="1"/>
  <c r="AB309" i="18" s="1"/>
  <c r="AF309" i="18" s="1" a="1"/>
  <c r="AF309" i="18" s="1"/>
  <c r="AA309" i="18" a="1"/>
  <c r="AA309" i="18" s="1"/>
  <c r="AE309" i="18" s="1" a="1"/>
  <c r="AE309" i="18" s="1"/>
  <c r="Z309" i="18" a="1"/>
  <c r="Z309" i="18" s="1"/>
  <c r="AD309" i="18" s="1" a="1"/>
  <c r="AD309" i="18" s="1"/>
  <c r="AH309" i="18" s="1" a="1"/>
  <c r="AH309" i="18" s="1"/>
  <c r="Y309" i="18" a="1"/>
  <c r="Y309" i="18" s="1"/>
  <c r="AC309" i="18" s="1" a="1"/>
  <c r="AC309" i="18" s="1"/>
  <c r="AG309" i="18" s="1" a="1"/>
  <c r="AG309" i="18" s="1"/>
  <c r="AB308" i="18" a="1"/>
  <c r="AB308" i="18" s="1"/>
  <c r="AF308" i="18" s="1" a="1"/>
  <c r="AF308" i="18" s="1"/>
  <c r="AA308" i="18" a="1"/>
  <c r="AA308" i="18" s="1"/>
  <c r="AE308" i="18" s="1" a="1"/>
  <c r="AE308" i="18" s="1"/>
  <c r="Z308" i="18" a="1"/>
  <c r="Z308" i="18" s="1"/>
  <c r="AD308" i="18" s="1" a="1"/>
  <c r="AD308" i="18" s="1"/>
  <c r="AH308" i="18" s="1" a="1"/>
  <c r="AH308" i="18" s="1"/>
  <c r="Y308" i="18" a="1"/>
  <c r="Y308" i="18" s="1"/>
  <c r="AC308" i="18" s="1" a="1"/>
  <c r="AC308" i="18" s="1"/>
  <c r="AG308" i="18" s="1" a="1"/>
  <c r="AG308" i="18" s="1"/>
  <c r="AB307" i="18" a="1"/>
  <c r="AB307" i="18" s="1"/>
  <c r="AF307" i="18" s="1" a="1"/>
  <c r="AF307" i="18" s="1"/>
  <c r="AA307" i="18" a="1"/>
  <c r="AA307" i="18" s="1"/>
  <c r="AE307" i="18" s="1" a="1"/>
  <c r="AE307" i="18" s="1"/>
  <c r="Z307" i="18" a="1"/>
  <c r="Z307" i="18" s="1"/>
  <c r="AD307" i="18" s="1" a="1"/>
  <c r="AD307" i="18" s="1"/>
  <c r="AH307" i="18" s="1" a="1"/>
  <c r="AH307" i="18" s="1"/>
  <c r="Y307" i="18" a="1"/>
  <c r="Y307" i="18" s="1"/>
  <c r="AC307" i="18" s="1" a="1"/>
  <c r="AC307" i="18" s="1"/>
  <c r="AG307" i="18" s="1" a="1"/>
  <c r="AG307" i="18" s="1"/>
  <c r="AB306" i="18" a="1"/>
  <c r="AB306" i="18" s="1"/>
  <c r="AF306" i="18" s="1" a="1"/>
  <c r="AF306" i="18" s="1"/>
  <c r="AA306" i="18" a="1"/>
  <c r="AA306" i="18" s="1"/>
  <c r="AE306" i="18" s="1" a="1"/>
  <c r="AE306" i="18" s="1"/>
  <c r="Z306" i="18" a="1"/>
  <c r="Z306" i="18" s="1"/>
  <c r="AD306" i="18" s="1" a="1"/>
  <c r="AD306" i="18" s="1"/>
  <c r="AH306" i="18" s="1" a="1"/>
  <c r="AH306" i="18" s="1"/>
  <c r="Y306" i="18" a="1"/>
  <c r="Y306" i="18" s="1"/>
  <c r="AC306" i="18" s="1" a="1"/>
  <c r="AC306" i="18" s="1"/>
  <c r="AG306" i="18" s="1" a="1"/>
  <c r="AG306" i="18" s="1"/>
  <c r="AB305" i="18" a="1"/>
  <c r="AB305" i="18" s="1"/>
  <c r="AF305" i="18" s="1" a="1"/>
  <c r="AF305" i="18" s="1"/>
  <c r="AA305" i="18" a="1"/>
  <c r="AA305" i="18" s="1"/>
  <c r="AE305" i="18" s="1" a="1"/>
  <c r="AE305" i="18" s="1"/>
  <c r="Z305" i="18" a="1"/>
  <c r="Z305" i="18" s="1"/>
  <c r="AD305" i="18" s="1" a="1"/>
  <c r="AD305" i="18" s="1"/>
  <c r="AH305" i="18" s="1" a="1"/>
  <c r="AH305" i="18" s="1"/>
  <c r="Y305" i="18" a="1"/>
  <c r="Y305" i="18" s="1"/>
  <c r="AC305" i="18" s="1" a="1"/>
  <c r="AC305" i="18" s="1"/>
  <c r="AG305" i="18" s="1" a="1"/>
  <c r="AG305" i="18" s="1"/>
  <c r="AB304" i="18" a="1"/>
  <c r="AB304" i="18" s="1"/>
  <c r="AF304" i="18" s="1" a="1"/>
  <c r="AF304" i="18" s="1"/>
  <c r="AA304" i="18" a="1"/>
  <c r="AA304" i="18" s="1"/>
  <c r="AE304" i="18" s="1" a="1"/>
  <c r="AE304" i="18" s="1"/>
  <c r="Z304" i="18" a="1"/>
  <c r="Z304" i="18" s="1"/>
  <c r="AD304" i="18" s="1" a="1"/>
  <c r="AD304" i="18" s="1"/>
  <c r="AH304" i="18" s="1" a="1"/>
  <c r="AH304" i="18" s="1"/>
  <c r="Y304" i="18" a="1"/>
  <c r="Y304" i="18" s="1"/>
  <c r="AC304" i="18" s="1" a="1"/>
  <c r="AC304" i="18" s="1"/>
  <c r="AG304" i="18" s="1" a="1"/>
  <c r="AG304" i="18" s="1"/>
  <c r="AB303" i="18" a="1"/>
  <c r="AB303" i="18" s="1"/>
  <c r="AF303" i="18" s="1" a="1"/>
  <c r="AF303" i="18" s="1"/>
  <c r="AA303" i="18" a="1"/>
  <c r="AA303" i="18" s="1"/>
  <c r="AE303" i="18" s="1" a="1"/>
  <c r="AE303" i="18" s="1"/>
  <c r="Z303" i="18" a="1"/>
  <c r="Z303" i="18" s="1"/>
  <c r="AD303" i="18" s="1" a="1"/>
  <c r="AD303" i="18" s="1"/>
  <c r="AH303" i="18" s="1" a="1"/>
  <c r="AH303" i="18" s="1"/>
  <c r="Y303" i="18" a="1"/>
  <c r="Y303" i="18" s="1"/>
  <c r="AC303" i="18" s="1" a="1"/>
  <c r="AC303" i="18" s="1"/>
  <c r="AG303" i="18" s="1" a="1"/>
  <c r="AG303" i="18" s="1"/>
  <c r="AB302" i="18" a="1"/>
  <c r="AB302" i="18" s="1"/>
  <c r="AF302" i="18" s="1" a="1"/>
  <c r="AF302" i="18" s="1"/>
  <c r="AA302" i="18" a="1"/>
  <c r="AA302" i="18" s="1"/>
  <c r="AE302" i="18" s="1" a="1"/>
  <c r="AE302" i="18" s="1"/>
  <c r="Z302" i="18" a="1"/>
  <c r="Z302" i="18" s="1"/>
  <c r="AD302" i="18" s="1" a="1"/>
  <c r="AD302" i="18" s="1"/>
  <c r="AH302" i="18" s="1" a="1"/>
  <c r="AH302" i="18" s="1"/>
  <c r="Y302" i="18" a="1"/>
  <c r="Y302" i="18" s="1"/>
  <c r="AC302" i="18" s="1" a="1"/>
  <c r="AC302" i="18" s="1"/>
  <c r="AG302" i="18" s="1" a="1"/>
  <c r="AG302" i="18" s="1"/>
  <c r="AB301" i="18" a="1"/>
  <c r="AB301" i="18" s="1"/>
  <c r="AF301" i="18" s="1" a="1"/>
  <c r="AF301" i="18" s="1"/>
  <c r="AA301" i="18" a="1"/>
  <c r="AA301" i="18" s="1"/>
  <c r="AE301" i="18" s="1" a="1"/>
  <c r="AE301" i="18" s="1"/>
  <c r="Z301" i="18" a="1"/>
  <c r="Z301" i="18" s="1"/>
  <c r="AD301" i="18" s="1" a="1"/>
  <c r="AD301" i="18" s="1"/>
  <c r="AH301" i="18" s="1" a="1"/>
  <c r="AH301" i="18" s="1"/>
  <c r="Y301" i="18" a="1"/>
  <c r="Y301" i="18" s="1"/>
  <c r="AC301" i="18" s="1" a="1"/>
  <c r="AC301" i="18" s="1"/>
  <c r="AG301" i="18" s="1" a="1"/>
  <c r="AG301" i="18" s="1"/>
  <c r="AB300" i="18" a="1"/>
  <c r="AB300" i="18" s="1"/>
  <c r="AF300" i="18" s="1" a="1"/>
  <c r="AF300" i="18" s="1"/>
  <c r="AA300" i="18" a="1"/>
  <c r="AA300" i="18" s="1"/>
  <c r="AE300" i="18" s="1" a="1"/>
  <c r="AE300" i="18" s="1"/>
  <c r="Z300" i="18" a="1"/>
  <c r="Z300" i="18" s="1"/>
  <c r="AD300" i="18" s="1" a="1"/>
  <c r="AD300" i="18" s="1"/>
  <c r="AH300" i="18" s="1" a="1"/>
  <c r="AH300" i="18" s="1"/>
  <c r="Y300" i="18" a="1"/>
  <c r="Y300" i="18" s="1"/>
  <c r="AC300" i="18" s="1" a="1"/>
  <c r="AC300" i="18" s="1"/>
  <c r="AG300" i="18" s="1" a="1"/>
  <c r="AG300" i="18" s="1"/>
  <c r="AB299" i="18" a="1"/>
  <c r="AB299" i="18" s="1"/>
  <c r="AF299" i="18" s="1" a="1"/>
  <c r="AF299" i="18" s="1"/>
  <c r="AA299" i="18" a="1"/>
  <c r="AA299" i="18" s="1"/>
  <c r="AE299" i="18" s="1" a="1"/>
  <c r="AE299" i="18" s="1"/>
  <c r="Z299" i="18" a="1"/>
  <c r="Z299" i="18" s="1"/>
  <c r="AD299" i="18" s="1" a="1"/>
  <c r="AD299" i="18" s="1"/>
  <c r="AH299" i="18" s="1" a="1"/>
  <c r="AH299" i="18" s="1"/>
  <c r="Y299" i="18" a="1"/>
  <c r="Y299" i="18" s="1"/>
  <c r="AC299" i="18" s="1" a="1"/>
  <c r="AC299" i="18" s="1"/>
  <c r="AG299" i="18" s="1" a="1"/>
  <c r="AG299" i="18" s="1"/>
  <c r="AB298" i="18" a="1"/>
  <c r="AB298" i="18" s="1"/>
  <c r="AF298" i="18" s="1" a="1"/>
  <c r="AF298" i="18" s="1"/>
  <c r="AA298" i="18" a="1"/>
  <c r="AA298" i="18" s="1"/>
  <c r="AE298" i="18" s="1" a="1"/>
  <c r="AE298" i="18" s="1"/>
  <c r="Z298" i="18" a="1"/>
  <c r="Z298" i="18" s="1"/>
  <c r="AD298" i="18" s="1" a="1"/>
  <c r="AD298" i="18" s="1"/>
  <c r="AH298" i="18" s="1" a="1"/>
  <c r="AH298" i="18" s="1"/>
  <c r="Y298" i="18" a="1"/>
  <c r="Y298" i="18" s="1"/>
  <c r="AC298" i="18" s="1" a="1"/>
  <c r="AC298" i="18" s="1"/>
  <c r="AG298" i="18" s="1" a="1"/>
  <c r="AG298" i="18" s="1"/>
  <c r="AB297" i="18" a="1"/>
  <c r="AB297" i="18" s="1"/>
  <c r="AF297" i="18" s="1" a="1"/>
  <c r="AF297" i="18" s="1"/>
  <c r="AA297" i="18" a="1"/>
  <c r="AA297" i="18" s="1"/>
  <c r="AE297" i="18" s="1" a="1"/>
  <c r="AE297" i="18" s="1"/>
  <c r="Z297" i="18" a="1"/>
  <c r="Z297" i="18" s="1"/>
  <c r="AD297" i="18" s="1" a="1"/>
  <c r="AD297" i="18" s="1"/>
  <c r="AH297" i="18" s="1" a="1"/>
  <c r="AH297" i="18" s="1"/>
  <c r="Y297" i="18" a="1"/>
  <c r="Y297" i="18" s="1"/>
  <c r="AC297" i="18" s="1" a="1"/>
  <c r="AC297" i="18" s="1"/>
  <c r="AG297" i="18" s="1" a="1"/>
  <c r="AG297" i="18" s="1"/>
  <c r="AB296" i="18" a="1"/>
  <c r="AB296" i="18" s="1"/>
  <c r="AF296" i="18" s="1" a="1"/>
  <c r="AF296" i="18" s="1"/>
  <c r="AA296" i="18" a="1"/>
  <c r="AA296" i="18" s="1"/>
  <c r="AE296" i="18" s="1" a="1"/>
  <c r="AE296" i="18" s="1"/>
  <c r="Z296" i="18" a="1"/>
  <c r="Z296" i="18" s="1"/>
  <c r="AD296" i="18" s="1" a="1"/>
  <c r="AD296" i="18" s="1"/>
  <c r="AH296" i="18" s="1" a="1"/>
  <c r="AH296" i="18" s="1"/>
  <c r="Y296" i="18" a="1"/>
  <c r="Y296" i="18" s="1"/>
  <c r="AC296" i="18" s="1" a="1"/>
  <c r="AC296" i="18" s="1"/>
  <c r="AG296" i="18" s="1" a="1"/>
  <c r="AG296" i="18" s="1"/>
  <c r="AB295" i="18" a="1"/>
  <c r="AB295" i="18" s="1"/>
  <c r="AF295" i="18" s="1" a="1"/>
  <c r="AF295" i="18" s="1"/>
  <c r="AA295" i="18" a="1"/>
  <c r="AA295" i="18" s="1"/>
  <c r="AE295" i="18" s="1" a="1"/>
  <c r="AE295" i="18" s="1"/>
  <c r="Z295" i="18" a="1"/>
  <c r="Z295" i="18" s="1"/>
  <c r="AD295" i="18" s="1" a="1"/>
  <c r="AD295" i="18" s="1"/>
  <c r="AH295" i="18" s="1" a="1"/>
  <c r="AH295" i="18" s="1"/>
  <c r="Y295" i="18" a="1"/>
  <c r="Y295" i="18" s="1"/>
  <c r="AC295" i="18" s="1" a="1"/>
  <c r="AC295" i="18" s="1"/>
  <c r="AG295" i="18" s="1" a="1"/>
  <c r="AG295" i="18" s="1"/>
  <c r="AB294" i="18" a="1"/>
  <c r="AB294" i="18" s="1"/>
  <c r="AF294" i="18" s="1" a="1"/>
  <c r="AF294" i="18" s="1"/>
  <c r="AA294" i="18" a="1"/>
  <c r="AA294" i="18" s="1"/>
  <c r="AE294" i="18" s="1" a="1"/>
  <c r="AE294" i="18" s="1"/>
  <c r="Z294" i="18" a="1"/>
  <c r="Z294" i="18" s="1"/>
  <c r="AD294" i="18" s="1" a="1"/>
  <c r="AD294" i="18" s="1"/>
  <c r="AH294" i="18" s="1" a="1"/>
  <c r="AH294" i="18" s="1"/>
  <c r="Y294" i="18" a="1"/>
  <c r="Y294" i="18" s="1"/>
  <c r="AC294" i="18" s="1" a="1"/>
  <c r="AC294" i="18" s="1"/>
  <c r="AG294" i="18" s="1" a="1"/>
  <c r="AG294" i="18" s="1"/>
  <c r="AB293" i="18" a="1"/>
  <c r="AB293" i="18" s="1"/>
  <c r="AF293" i="18" s="1" a="1"/>
  <c r="AF293" i="18" s="1"/>
  <c r="AA293" i="18" a="1"/>
  <c r="AA293" i="18" s="1"/>
  <c r="AE293" i="18" s="1" a="1"/>
  <c r="AE293" i="18" s="1"/>
  <c r="Z293" i="18" a="1"/>
  <c r="Z293" i="18" s="1"/>
  <c r="AD293" i="18" s="1" a="1"/>
  <c r="AD293" i="18" s="1"/>
  <c r="AH293" i="18" s="1" a="1"/>
  <c r="AH293" i="18" s="1"/>
  <c r="Y293" i="18" a="1"/>
  <c r="Y293" i="18" s="1"/>
  <c r="AC293" i="18" s="1" a="1"/>
  <c r="AC293" i="18" s="1"/>
  <c r="AG293" i="18" s="1" a="1"/>
  <c r="AG293" i="18" s="1"/>
  <c r="AB292" i="18" a="1"/>
  <c r="AB292" i="18" s="1"/>
  <c r="AF292" i="18" s="1" a="1"/>
  <c r="AF292" i="18" s="1"/>
  <c r="AA292" i="18" a="1"/>
  <c r="AA292" i="18" s="1"/>
  <c r="AE292" i="18" s="1" a="1"/>
  <c r="AE292" i="18" s="1"/>
  <c r="Z292" i="18" a="1"/>
  <c r="Z292" i="18" s="1"/>
  <c r="AD292" i="18" s="1" a="1"/>
  <c r="AD292" i="18" s="1"/>
  <c r="AH292" i="18" s="1" a="1"/>
  <c r="AH292" i="18" s="1"/>
  <c r="Y292" i="18" a="1"/>
  <c r="Y292" i="18" s="1"/>
  <c r="AC292" i="18" s="1" a="1"/>
  <c r="AC292" i="18" s="1"/>
  <c r="AG292" i="18" s="1" a="1"/>
  <c r="AG292" i="18" s="1"/>
  <c r="AB291" i="18" a="1"/>
  <c r="AB291" i="18" s="1"/>
  <c r="AF291" i="18" s="1" a="1"/>
  <c r="AF291" i="18" s="1"/>
  <c r="AA291" i="18" a="1"/>
  <c r="AA291" i="18" s="1"/>
  <c r="AE291" i="18" s="1" a="1"/>
  <c r="AE291" i="18" s="1"/>
  <c r="Z291" i="18" a="1"/>
  <c r="Z291" i="18" s="1"/>
  <c r="AD291" i="18" s="1" a="1"/>
  <c r="AD291" i="18" s="1"/>
  <c r="AH291" i="18" s="1" a="1"/>
  <c r="AH291" i="18" s="1"/>
  <c r="Y291" i="18" a="1"/>
  <c r="Y291" i="18" s="1"/>
  <c r="AC291" i="18" s="1" a="1"/>
  <c r="AC291" i="18" s="1"/>
  <c r="AG291" i="18" s="1" a="1"/>
  <c r="AG291" i="18" s="1"/>
  <c r="AB290" i="18" a="1"/>
  <c r="AB290" i="18" s="1"/>
  <c r="AF290" i="18" s="1" a="1"/>
  <c r="AF290" i="18" s="1"/>
  <c r="AA290" i="18" a="1"/>
  <c r="AA290" i="18" s="1"/>
  <c r="AE290" i="18" s="1" a="1"/>
  <c r="AE290" i="18" s="1"/>
  <c r="Z290" i="18" a="1"/>
  <c r="Z290" i="18" s="1"/>
  <c r="AD290" i="18" s="1" a="1"/>
  <c r="AD290" i="18" s="1"/>
  <c r="AH290" i="18" s="1" a="1"/>
  <c r="AH290" i="18" s="1"/>
  <c r="Y290" i="18" a="1"/>
  <c r="Y290" i="18" s="1"/>
  <c r="AC290" i="18" s="1" a="1"/>
  <c r="AC290" i="18" s="1"/>
  <c r="AG290" i="18" s="1" a="1"/>
  <c r="AG290" i="18" s="1"/>
  <c r="AB289" i="18" a="1"/>
  <c r="AB289" i="18" s="1"/>
  <c r="AF289" i="18" s="1" a="1"/>
  <c r="AF289" i="18" s="1"/>
  <c r="AA289" i="18" a="1"/>
  <c r="AA289" i="18" s="1"/>
  <c r="AE289" i="18" s="1" a="1"/>
  <c r="AE289" i="18" s="1"/>
  <c r="Z289" i="18" a="1"/>
  <c r="Z289" i="18" s="1"/>
  <c r="AD289" i="18" s="1" a="1"/>
  <c r="AD289" i="18" s="1"/>
  <c r="AH289" i="18" s="1" a="1"/>
  <c r="AH289" i="18" s="1"/>
  <c r="Y289" i="18" a="1"/>
  <c r="Y289" i="18" s="1"/>
  <c r="AC289" i="18" s="1" a="1"/>
  <c r="AC289" i="18" s="1"/>
  <c r="AG289" i="18" s="1" a="1"/>
  <c r="AG289" i="18" s="1"/>
  <c r="AB288" i="18" a="1"/>
  <c r="AB288" i="18" s="1"/>
  <c r="AF288" i="18" s="1" a="1"/>
  <c r="AF288" i="18" s="1"/>
  <c r="AA288" i="18" a="1"/>
  <c r="AA288" i="18" s="1"/>
  <c r="AE288" i="18" s="1" a="1"/>
  <c r="AE288" i="18" s="1"/>
  <c r="Z288" i="18" a="1"/>
  <c r="Z288" i="18" s="1"/>
  <c r="AD288" i="18" s="1" a="1"/>
  <c r="AD288" i="18" s="1"/>
  <c r="AH288" i="18" s="1" a="1"/>
  <c r="AH288" i="18" s="1"/>
  <c r="Y288" i="18" a="1"/>
  <c r="Y288" i="18" s="1"/>
  <c r="AC288" i="18" s="1" a="1"/>
  <c r="AC288" i="18" s="1"/>
  <c r="AG288" i="18" s="1" a="1"/>
  <c r="AG288" i="18" s="1"/>
  <c r="AB287" i="18" a="1"/>
  <c r="AB287" i="18" s="1"/>
  <c r="AF287" i="18" s="1" a="1"/>
  <c r="AF287" i="18" s="1"/>
  <c r="AA287" i="18" a="1"/>
  <c r="AA287" i="18" s="1"/>
  <c r="AE287" i="18" s="1" a="1"/>
  <c r="AE287" i="18" s="1"/>
  <c r="Z287" i="18" a="1"/>
  <c r="Z287" i="18" s="1"/>
  <c r="AD287" i="18" s="1" a="1"/>
  <c r="AD287" i="18" s="1"/>
  <c r="AH287" i="18" s="1" a="1"/>
  <c r="AH287" i="18" s="1"/>
  <c r="Y287" i="18" a="1"/>
  <c r="Y287" i="18" s="1"/>
  <c r="AC287" i="18" s="1" a="1"/>
  <c r="AC287" i="18" s="1"/>
  <c r="AG287" i="18" s="1" a="1"/>
  <c r="AG287" i="18" s="1"/>
  <c r="AB286" i="18" a="1"/>
  <c r="AB286" i="18" s="1"/>
  <c r="AF286" i="18" s="1" a="1"/>
  <c r="AF286" i="18" s="1"/>
  <c r="AA286" i="18" a="1"/>
  <c r="AA286" i="18" s="1"/>
  <c r="AE286" i="18" s="1" a="1"/>
  <c r="AE286" i="18" s="1"/>
  <c r="Z286" i="18" a="1"/>
  <c r="Z286" i="18" s="1"/>
  <c r="AD286" i="18" s="1" a="1"/>
  <c r="AD286" i="18" s="1"/>
  <c r="AH286" i="18" s="1" a="1"/>
  <c r="AH286" i="18" s="1"/>
  <c r="Y286" i="18" a="1"/>
  <c r="Y286" i="18" s="1"/>
  <c r="AC286" i="18" s="1" a="1"/>
  <c r="AC286" i="18" s="1"/>
  <c r="AG286" i="18" s="1" a="1"/>
  <c r="AG286" i="18" s="1"/>
  <c r="AB285" i="18" a="1"/>
  <c r="AB285" i="18" s="1"/>
  <c r="AF285" i="18" s="1" a="1"/>
  <c r="AF285" i="18" s="1"/>
  <c r="AA285" i="18" a="1"/>
  <c r="AA285" i="18" s="1"/>
  <c r="AE285" i="18" s="1" a="1"/>
  <c r="AE285" i="18" s="1"/>
  <c r="Z285" i="18" a="1"/>
  <c r="Z285" i="18" s="1"/>
  <c r="AD285" i="18" s="1" a="1"/>
  <c r="AD285" i="18" s="1"/>
  <c r="AH285" i="18" s="1" a="1"/>
  <c r="AH285" i="18" s="1"/>
  <c r="Y285" i="18" a="1"/>
  <c r="Y285" i="18" s="1"/>
  <c r="AC285" i="18" s="1" a="1"/>
  <c r="AC285" i="18" s="1"/>
  <c r="AG285" i="18" s="1" a="1"/>
  <c r="AG285" i="18" s="1"/>
  <c r="AB284" i="18" a="1"/>
  <c r="AB284" i="18" s="1"/>
  <c r="AF284" i="18" s="1" a="1"/>
  <c r="AF284" i="18" s="1"/>
  <c r="AA284" i="18" a="1"/>
  <c r="AA284" i="18" s="1"/>
  <c r="AE284" i="18" s="1" a="1"/>
  <c r="AE284" i="18" s="1"/>
  <c r="Z284" i="18" a="1"/>
  <c r="Z284" i="18" s="1"/>
  <c r="AD284" i="18" s="1" a="1"/>
  <c r="AD284" i="18" s="1"/>
  <c r="AH284" i="18" s="1" a="1"/>
  <c r="AH284" i="18" s="1"/>
  <c r="Y284" i="18" a="1"/>
  <c r="Y284" i="18" s="1"/>
  <c r="AC284" i="18" s="1" a="1"/>
  <c r="AC284" i="18" s="1"/>
  <c r="AG284" i="18" s="1" a="1"/>
  <c r="AG284" i="18" s="1"/>
  <c r="AB283" i="18" a="1"/>
  <c r="AB283" i="18" s="1"/>
  <c r="AF283" i="18" s="1" a="1"/>
  <c r="AF283" i="18" s="1"/>
  <c r="AA283" i="18" a="1"/>
  <c r="AA283" i="18" s="1"/>
  <c r="AE283" i="18" s="1" a="1"/>
  <c r="AE283" i="18" s="1"/>
  <c r="Z283" i="18" a="1"/>
  <c r="Z283" i="18" s="1"/>
  <c r="AD283" i="18" s="1" a="1"/>
  <c r="AD283" i="18" s="1"/>
  <c r="AH283" i="18" s="1" a="1"/>
  <c r="AH283" i="18" s="1"/>
  <c r="Y283" i="18" a="1"/>
  <c r="Y283" i="18" s="1"/>
  <c r="AC283" i="18" s="1" a="1"/>
  <c r="AC283" i="18" s="1"/>
  <c r="AG283" i="18" s="1" a="1"/>
  <c r="AG283" i="18" s="1"/>
  <c r="AB282" i="18" a="1"/>
  <c r="AB282" i="18" s="1"/>
  <c r="AF282" i="18" s="1" a="1"/>
  <c r="AF282" i="18" s="1"/>
  <c r="AA282" i="18" a="1"/>
  <c r="AA282" i="18" s="1"/>
  <c r="AE282" i="18" s="1" a="1"/>
  <c r="AE282" i="18" s="1"/>
  <c r="Z282" i="18" a="1"/>
  <c r="Z282" i="18" s="1"/>
  <c r="AD282" i="18" s="1" a="1"/>
  <c r="AD282" i="18" s="1"/>
  <c r="AH282" i="18" s="1" a="1"/>
  <c r="AH282" i="18" s="1"/>
  <c r="Y282" i="18" a="1"/>
  <c r="Y282" i="18" s="1"/>
  <c r="AC282" i="18" s="1" a="1"/>
  <c r="AC282" i="18" s="1"/>
  <c r="AG282" i="18" s="1" a="1"/>
  <c r="AG282" i="18" s="1"/>
  <c r="AB281" i="18" a="1"/>
  <c r="AB281" i="18" s="1"/>
  <c r="AF281" i="18" s="1" a="1"/>
  <c r="AF281" i="18" s="1"/>
  <c r="AA281" i="18" a="1"/>
  <c r="AA281" i="18" s="1"/>
  <c r="AE281" i="18" s="1" a="1"/>
  <c r="AE281" i="18" s="1"/>
  <c r="Z281" i="18" a="1"/>
  <c r="Z281" i="18" s="1"/>
  <c r="AD281" i="18" s="1" a="1"/>
  <c r="AD281" i="18" s="1"/>
  <c r="AH281" i="18" s="1" a="1"/>
  <c r="AH281" i="18" s="1"/>
  <c r="Y281" i="18" a="1"/>
  <c r="Y281" i="18" s="1"/>
  <c r="AC281" i="18" s="1" a="1"/>
  <c r="AC281" i="18" s="1"/>
  <c r="AG281" i="18" s="1" a="1"/>
  <c r="AG281" i="18" s="1"/>
  <c r="AB280" i="18" a="1"/>
  <c r="AB280" i="18" s="1"/>
  <c r="AF280" i="18" s="1" a="1"/>
  <c r="AF280" i="18" s="1"/>
  <c r="AA280" i="18" a="1"/>
  <c r="AA280" i="18" s="1"/>
  <c r="AE280" i="18" s="1" a="1"/>
  <c r="AE280" i="18" s="1"/>
  <c r="Z280" i="18" a="1"/>
  <c r="Z280" i="18" s="1"/>
  <c r="AD280" i="18" s="1" a="1"/>
  <c r="AD280" i="18" s="1"/>
  <c r="AH280" i="18" s="1" a="1"/>
  <c r="AH280" i="18" s="1"/>
  <c r="Y280" i="18" a="1"/>
  <c r="Y280" i="18" s="1"/>
  <c r="AC280" i="18" s="1" a="1"/>
  <c r="AC280" i="18" s="1"/>
  <c r="AG280" i="18" s="1" a="1"/>
  <c r="AG280" i="18" s="1"/>
  <c r="AB279" i="18" a="1"/>
  <c r="AB279" i="18" s="1"/>
  <c r="AF279" i="18" s="1" a="1"/>
  <c r="AF279" i="18" s="1"/>
  <c r="AA279" i="18" a="1"/>
  <c r="AA279" i="18" s="1"/>
  <c r="AE279" i="18" s="1" a="1"/>
  <c r="AE279" i="18" s="1"/>
  <c r="Z279" i="18" a="1"/>
  <c r="Z279" i="18" s="1"/>
  <c r="AD279" i="18" s="1" a="1"/>
  <c r="AD279" i="18" s="1"/>
  <c r="AH279" i="18" s="1" a="1"/>
  <c r="AH279" i="18" s="1"/>
  <c r="Y279" i="18" a="1"/>
  <c r="Y279" i="18" s="1"/>
  <c r="AC279" i="18" s="1" a="1"/>
  <c r="AC279" i="18" s="1"/>
  <c r="AG279" i="18" s="1" a="1"/>
  <c r="AG279" i="18" s="1"/>
  <c r="AB278" i="18" a="1"/>
  <c r="AB278" i="18" s="1"/>
  <c r="AF278" i="18" s="1" a="1"/>
  <c r="AF278" i="18" s="1"/>
  <c r="AA278" i="18" a="1"/>
  <c r="AA278" i="18" s="1"/>
  <c r="AE278" i="18" s="1" a="1"/>
  <c r="AE278" i="18" s="1"/>
  <c r="Z278" i="18" a="1"/>
  <c r="Z278" i="18" s="1"/>
  <c r="AD278" i="18" s="1" a="1"/>
  <c r="AD278" i="18" s="1"/>
  <c r="AH278" i="18" s="1" a="1"/>
  <c r="AH278" i="18" s="1"/>
  <c r="Y278" i="18" a="1"/>
  <c r="Y278" i="18" s="1"/>
  <c r="AC278" i="18" s="1" a="1"/>
  <c r="AC278" i="18" s="1"/>
  <c r="AG278" i="18" s="1" a="1"/>
  <c r="AG278" i="18" s="1"/>
  <c r="AB277" i="18" a="1"/>
  <c r="AB277" i="18" s="1"/>
  <c r="AF277" i="18" s="1" a="1"/>
  <c r="AF277" i="18" s="1"/>
  <c r="AA277" i="18" a="1"/>
  <c r="AA277" i="18" s="1"/>
  <c r="AE277" i="18" s="1" a="1"/>
  <c r="AE277" i="18" s="1"/>
  <c r="Z277" i="18" a="1"/>
  <c r="Z277" i="18" s="1"/>
  <c r="AD277" i="18" s="1" a="1"/>
  <c r="AD277" i="18" s="1"/>
  <c r="AH277" i="18" s="1" a="1"/>
  <c r="AH277" i="18" s="1"/>
  <c r="Y277" i="18" a="1"/>
  <c r="Y277" i="18" s="1"/>
  <c r="AC277" i="18" s="1" a="1"/>
  <c r="AC277" i="18" s="1"/>
  <c r="AG277" i="18" s="1" a="1"/>
  <c r="AG277" i="18" s="1"/>
  <c r="AB276" i="18" a="1"/>
  <c r="AB276" i="18" s="1"/>
  <c r="AF276" i="18" s="1" a="1"/>
  <c r="AF276" i="18" s="1"/>
  <c r="AA276" i="18" a="1"/>
  <c r="AA276" i="18" s="1"/>
  <c r="AE276" i="18" s="1" a="1"/>
  <c r="AE276" i="18" s="1"/>
  <c r="Z276" i="18" a="1"/>
  <c r="Z276" i="18" s="1"/>
  <c r="AD276" i="18" s="1" a="1"/>
  <c r="AD276" i="18" s="1"/>
  <c r="AH276" i="18" s="1" a="1"/>
  <c r="AH276" i="18" s="1"/>
  <c r="Y276" i="18" a="1"/>
  <c r="Y276" i="18" s="1"/>
  <c r="AC276" i="18" s="1" a="1"/>
  <c r="AC276" i="18" s="1"/>
  <c r="AG276" i="18" s="1" a="1"/>
  <c r="AG276" i="18" s="1"/>
  <c r="AB275" i="18" a="1"/>
  <c r="AB275" i="18" s="1"/>
  <c r="AF275" i="18" s="1" a="1"/>
  <c r="AF275" i="18" s="1"/>
  <c r="AA275" i="18" a="1"/>
  <c r="AA275" i="18" s="1"/>
  <c r="AE275" i="18" s="1" a="1"/>
  <c r="AE275" i="18" s="1"/>
  <c r="Z275" i="18" a="1"/>
  <c r="Z275" i="18" s="1"/>
  <c r="AD275" i="18" s="1" a="1"/>
  <c r="AD275" i="18" s="1"/>
  <c r="AH275" i="18" s="1" a="1"/>
  <c r="AH275" i="18" s="1"/>
  <c r="Y275" i="18" a="1"/>
  <c r="Y275" i="18" s="1"/>
  <c r="AC275" i="18" s="1" a="1"/>
  <c r="AC275" i="18" s="1"/>
  <c r="AG275" i="18" s="1" a="1"/>
  <c r="AG275" i="18" s="1"/>
  <c r="AB274" i="18" a="1"/>
  <c r="AB274" i="18" s="1"/>
  <c r="AF274" i="18" s="1" a="1"/>
  <c r="AF274" i="18" s="1"/>
  <c r="AA274" i="18" a="1"/>
  <c r="AA274" i="18" s="1"/>
  <c r="AE274" i="18" s="1" a="1"/>
  <c r="AE274" i="18" s="1"/>
  <c r="Z274" i="18" a="1"/>
  <c r="Z274" i="18" s="1"/>
  <c r="AD274" i="18" s="1" a="1"/>
  <c r="AD274" i="18" s="1"/>
  <c r="AH274" i="18" s="1" a="1"/>
  <c r="AH274" i="18" s="1"/>
  <c r="Y274" i="18" a="1"/>
  <c r="Y274" i="18" s="1"/>
  <c r="AC274" i="18" s="1" a="1"/>
  <c r="AC274" i="18" s="1"/>
  <c r="AG274" i="18" s="1" a="1"/>
  <c r="AG274" i="18" s="1"/>
  <c r="AB273" i="18" a="1"/>
  <c r="AB273" i="18" s="1"/>
  <c r="AF273" i="18" s="1" a="1"/>
  <c r="AF273" i="18" s="1"/>
  <c r="AA273" i="18" a="1"/>
  <c r="AA273" i="18" s="1"/>
  <c r="AE273" i="18" s="1" a="1"/>
  <c r="AE273" i="18" s="1"/>
  <c r="Z273" i="18" a="1"/>
  <c r="Z273" i="18" s="1"/>
  <c r="AD273" i="18" s="1" a="1"/>
  <c r="AD273" i="18" s="1"/>
  <c r="AH273" i="18" s="1" a="1"/>
  <c r="AH273" i="18" s="1"/>
  <c r="Y273" i="18" a="1"/>
  <c r="Y273" i="18" s="1"/>
  <c r="AC273" i="18" s="1" a="1"/>
  <c r="AC273" i="18" s="1"/>
  <c r="AG273" i="18" s="1" a="1"/>
  <c r="AG273" i="18" s="1"/>
  <c r="AB272" i="18" a="1"/>
  <c r="AB272" i="18" s="1"/>
  <c r="AF272" i="18" s="1" a="1"/>
  <c r="AF272" i="18" s="1"/>
  <c r="AA272" i="18" a="1"/>
  <c r="AA272" i="18" s="1"/>
  <c r="AE272" i="18" s="1" a="1"/>
  <c r="AE272" i="18" s="1"/>
  <c r="Z272" i="18" a="1"/>
  <c r="Z272" i="18" s="1"/>
  <c r="AD272" i="18" s="1" a="1"/>
  <c r="AD272" i="18" s="1"/>
  <c r="AH272" i="18" s="1" a="1"/>
  <c r="AH272" i="18" s="1"/>
  <c r="Y272" i="18" a="1"/>
  <c r="Y272" i="18" s="1"/>
  <c r="AC272" i="18" s="1" a="1"/>
  <c r="AC272" i="18" s="1"/>
  <c r="AG272" i="18" s="1" a="1"/>
  <c r="AG272" i="18" s="1"/>
  <c r="AB271" i="18" a="1"/>
  <c r="AB271" i="18" s="1"/>
  <c r="AF271" i="18" s="1" a="1"/>
  <c r="AF271" i="18" s="1"/>
  <c r="AA271" i="18" a="1"/>
  <c r="AA271" i="18" s="1"/>
  <c r="AE271" i="18" s="1" a="1"/>
  <c r="AE271" i="18" s="1"/>
  <c r="Z271" i="18" a="1"/>
  <c r="Z271" i="18" s="1"/>
  <c r="AD271" i="18" s="1" a="1"/>
  <c r="AD271" i="18" s="1"/>
  <c r="AH271" i="18" s="1" a="1"/>
  <c r="AH271" i="18" s="1"/>
  <c r="Y271" i="18" a="1"/>
  <c r="Y271" i="18" s="1"/>
  <c r="AC271" i="18" s="1" a="1"/>
  <c r="AC271" i="18" s="1"/>
  <c r="AG271" i="18" s="1" a="1"/>
  <c r="AG271" i="18" s="1"/>
  <c r="AB270" i="18" a="1"/>
  <c r="AB270" i="18" s="1"/>
  <c r="AF270" i="18" s="1" a="1"/>
  <c r="AF270" i="18" s="1"/>
  <c r="AA270" i="18" a="1"/>
  <c r="AA270" i="18" s="1"/>
  <c r="AE270" i="18" s="1" a="1"/>
  <c r="AE270" i="18" s="1"/>
  <c r="Z270" i="18" a="1"/>
  <c r="Z270" i="18" s="1"/>
  <c r="AD270" i="18" s="1" a="1"/>
  <c r="AD270" i="18" s="1"/>
  <c r="AH270" i="18" s="1" a="1"/>
  <c r="AH270" i="18" s="1"/>
  <c r="Y270" i="18" a="1"/>
  <c r="Y270" i="18" s="1"/>
  <c r="AC270" i="18" s="1" a="1"/>
  <c r="AC270" i="18" s="1"/>
  <c r="AG270" i="18" s="1" a="1"/>
  <c r="AG270" i="18" s="1"/>
  <c r="AB269" i="18" a="1"/>
  <c r="AB269" i="18" s="1"/>
  <c r="AF269" i="18" s="1" a="1"/>
  <c r="AF269" i="18" s="1"/>
  <c r="AA269" i="18" a="1"/>
  <c r="AA269" i="18" s="1"/>
  <c r="AE269" i="18" s="1" a="1"/>
  <c r="AE269" i="18" s="1"/>
  <c r="Z269" i="18" a="1"/>
  <c r="Z269" i="18" s="1"/>
  <c r="AD269" i="18" s="1" a="1"/>
  <c r="AD269" i="18" s="1"/>
  <c r="AH269" i="18" s="1" a="1"/>
  <c r="AH269" i="18" s="1"/>
  <c r="Y269" i="18" a="1"/>
  <c r="Y269" i="18" s="1"/>
  <c r="AC269" i="18" s="1" a="1"/>
  <c r="AC269" i="18" s="1"/>
  <c r="AG269" i="18" s="1" a="1"/>
  <c r="AG269" i="18" s="1"/>
  <c r="AB268" i="18" a="1"/>
  <c r="AB268" i="18" s="1"/>
  <c r="AF268" i="18" s="1" a="1"/>
  <c r="AF268" i="18" s="1"/>
  <c r="AA268" i="18" a="1"/>
  <c r="AA268" i="18" s="1"/>
  <c r="AE268" i="18" s="1" a="1"/>
  <c r="AE268" i="18" s="1"/>
  <c r="Z268" i="18" a="1"/>
  <c r="Z268" i="18" s="1"/>
  <c r="AD268" i="18" s="1" a="1"/>
  <c r="AD268" i="18" s="1"/>
  <c r="AH268" i="18" s="1" a="1"/>
  <c r="AH268" i="18" s="1"/>
  <c r="Y268" i="18" a="1"/>
  <c r="Y268" i="18" s="1"/>
  <c r="AC268" i="18" s="1" a="1"/>
  <c r="AC268" i="18" s="1"/>
  <c r="AG268" i="18" s="1" a="1"/>
  <c r="AG268" i="18" s="1"/>
  <c r="AB267" i="18" a="1"/>
  <c r="AB267" i="18" s="1"/>
  <c r="AF267" i="18" s="1" a="1"/>
  <c r="AF267" i="18" s="1"/>
  <c r="AA267" i="18" a="1"/>
  <c r="AA267" i="18" s="1"/>
  <c r="AE267" i="18" s="1" a="1"/>
  <c r="AE267" i="18" s="1"/>
  <c r="Z267" i="18" a="1"/>
  <c r="Z267" i="18" s="1"/>
  <c r="AD267" i="18" s="1" a="1"/>
  <c r="AD267" i="18" s="1"/>
  <c r="AH267" i="18" s="1" a="1"/>
  <c r="AH267" i="18" s="1"/>
  <c r="Y267" i="18" a="1"/>
  <c r="Y267" i="18" s="1"/>
  <c r="AC267" i="18" s="1" a="1"/>
  <c r="AC267" i="18" s="1"/>
  <c r="AG267" i="18" s="1" a="1"/>
  <c r="AG267" i="18" s="1"/>
  <c r="AB266" i="18" a="1"/>
  <c r="AB266" i="18" s="1"/>
  <c r="AF266" i="18" s="1" a="1"/>
  <c r="AF266" i="18" s="1"/>
  <c r="AA266" i="18" a="1"/>
  <c r="AA266" i="18" s="1"/>
  <c r="AE266" i="18" s="1" a="1"/>
  <c r="AE266" i="18" s="1"/>
  <c r="Z266" i="18" a="1"/>
  <c r="Z266" i="18" s="1"/>
  <c r="AD266" i="18" s="1" a="1"/>
  <c r="AD266" i="18" s="1"/>
  <c r="AH266" i="18" s="1" a="1"/>
  <c r="AH266" i="18" s="1"/>
  <c r="Y266" i="18" a="1"/>
  <c r="Y266" i="18" s="1"/>
  <c r="AC266" i="18" s="1" a="1"/>
  <c r="AC266" i="18" s="1"/>
  <c r="AG266" i="18" s="1" a="1"/>
  <c r="AG266" i="18" s="1"/>
  <c r="AB265" i="18" a="1"/>
  <c r="AB265" i="18" s="1"/>
  <c r="AF265" i="18" s="1" a="1"/>
  <c r="AF265" i="18" s="1"/>
  <c r="AA265" i="18" a="1"/>
  <c r="AA265" i="18" s="1"/>
  <c r="AE265" i="18" s="1" a="1"/>
  <c r="AE265" i="18" s="1"/>
  <c r="Z265" i="18" a="1"/>
  <c r="Z265" i="18" s="1"/>
  <c r="AD265" i="18" s="1" a="1"/>
  <c r="AD265" i="18" s="1"/>
  <c r="AH265" i="18" s="1" a="1"/>
  <c r="AH265" i="18" s="1"/>
  <c r="Y265" i="18" a="1"/>
  <c r="Y265" i="18" s="1"/>
  <c r="AC265" i="18" s="1" a="1"/>
  <c r="AC265" i="18" s="1"/>
  <c r="AG265" i="18" s="1" a="1"/>
  <c r="AG265" i="18" s="1"/>
  <c r="AB264" i="18" a="1"/>
  <c r="AB264" i="18" s="1"/>
  <c r="AF264" i="18" s="1" a="1"/>
  <c r="AF264" i="18" s="1"/>
  <c r="AA264" i="18" a="1"/>
  <c r="AA264" i="18" s="1"/>
  <c r="AE264" i="18" s="1" a="1"/>
  <c r="AE264" i="18" s="1"/>
  <c r="Z264" i="18" a="1"/>
  <c r="Z264" i="18" s="1"/>
  <c r="AD264" i="18" s="1" a="1"/>
  <c r="AD264" i="18" s="1"/>
  <c r="AH264" i="18" s="1" a="1"/>
  <c r="AH264" i="18" s="1"/>
  <c r="Y264" i="18" a="1"/>
  <c r="Y264" i="18" s="1"/>
  <c r="AC264" i="18" s="1" a="1"/>
  <c r="AC264" i="18" s="1"/>
  <c r="AG264" i="18" s="1" a="1"/>
  <c r="AG264" i="18" s="1"/>
  <c r="AB263" i="18" a="1"/>
  <c r="AB263" i="18" s="1"/>
  <c r="AF263" i="18" s="1" a="1"/>
  <c r="AF263" i="18" s="1"/>
  <c r="AA263" i="18" a="1"/>
  <c r="AA263" i="18" s="1"/>
  <c r="AE263" i="18" s="1" a="1"/>
  <c r="AE263" i="18" s="1"/>
  <c r="Z263" i="18" a="1"/>
  <c r="Z263" i="18" s="1"/>
  <c r="AD263" i="18" s="1" a="1"/>
  <c r="AD263" i="18" s="1"/>
  <c r="AH263" i="18" s="1" a="1"/>
  <c r="AH263" i="18" s="1"/>
  <c r="Y263" i="18" a="1"/>
  <c r="Y263" i="18" s="1"/>
  <c r="AC263" i="18" s="1" a="1"/>
  <c r="AC263" i="18" s="1"/>
  <c r="AG263" i="18" s="1" a="1"/>
  <c r="AG263" i="18" s="1"/>
  <c r="AB262" i="18" a="1"/>
  <c r="AB262" i="18" s="1"/>
  <c r="AF262" i="18" s="1" a="1"/>
  <c r="AF262" i="18" s="1"/>
  <c r="AA262" i="18" a="1"/>
  <c r="AA262" i="18" s="1"/>
  <c r="AE262" i="18" s="1" a="1"/>
  <c r="AE262" i="18" s="1"/>
  <c r="Z262" i="18" a="1"/>
  <c r="Z262" i="18" s="1"/>
  <c r="AD262" i="18" s="1" a="1"/>
  <c r="AD262" i="18" s="1"/>
  <c r="AH262" i="18" s="1" a="1"/>
  <c r="AH262" i="18" s="1"/>
  <c r="Y262" i="18" a="1"/>
  <c r="Y262" i="18" s="1"/>
  <c r="AC262" i="18" s="1" a="1"/>
  <c r="AC262" i="18" s="1"/>
  <c r="AG262" i="18" s="1" a="1"/>
  <c r="AG262" i="18" s="1"/>
  <c r="AB261" i="18" a="1"/>
  <c r="AB261" i="18" s="1"/>
  <c r="AF261" i="18" s="1" a="1"/>
  <c r="AF261" i="18" s="1"/>
  <c r="AA261" i="18" a="1"/>
  <c r="AA261" i="18" s="1"/>
  <c r="AE261" i="18" s="1" a="1"/>
  <c r="AE261" i="18" s="1"/>
  <c r="Z261" i="18" a="1"/>
  <c r="Z261" i="18" s="1"/>
  <c r="AD261" i="18" s="1" a="1"/>
  <c r="AD261" i="18" s="1"/>
  <c r="AH261" i="18" s="1" a="1"/>
  <c r="AH261" i="18" s="1"/>
  <c r="Y261" i="18" a="1"/>
  <c r="Y261" i="18" s="1"/>
  <c r="AC261" i="18" s="1" a="1"/>
  <c r="AC261" i="18" s="1"/>
  <c r="AG261" i="18" s="1" a="1"/>
  <c r="AG261" i="18" s="1"/>
  <c r="AB260" i="18" a="1"/>
  <c r="AB260" i="18" s="1"/>
  <c r="AF260" i="18" s="1" a="1"/>
  <c r="AF260" i="18" s="1"/>
  <c r="AA260" i="18" a="1"/>
  <c r="AA260" i="18" s="1"/>
  <c r="AE260" i="18" s="1" a="1"/>
  <c r="AE260" i="18" s="1"/>
  <c r="Z260" i="18" a="1"/>
  <c r="Z260" i="18" s="1"/>
  <c r="AD260" i="18" s="1" a="1"/>
  <c r="AD260" i="18" s="1"/>
  <c r="AH260" i="18" s="1" a="1"/>
  <c r="AH260" i="18" s="1"/>
  <c r="Y260" i="18" a="1"/>
  <c r="Y260" i="18" s="1"/>
  <c r="AC260" i="18" s="1" a="1"/>
  <c r="AC260" i="18" s="1"/>
  <c r="AG260" i="18" s="1" a="1"/>
  <c r="AG260" i="18" s="1"/>
  <c r="AB259" i="18" a="1"/>
  <c r="AB259" i="18" s="1"/>
  <c r="AF259" i="18" s="1" a="1"/>
  <c r="AF259" i="18" s="1"/>
  <c r="AA259" i="18" a="1"/>
  <c r="AA259" i="18" s="1"/>
  <c r="AE259" i="18" s="1" a="1"/>
  <c r="AE259" i="18" s="1"/>
  <c r="Z259" i="18" a="1"/>
  <c r="Z259" i="18" s="1"/>
  <c r="AD259" i="18" s="1" a="1"/>
  <c r="AD259" i="18" s="1"/>
  <c r="AH259" i="18" s="1" a="1"/>
  <c r="AH259" i="18" s="1"/>
  <c r="Y259" i="18" a="1"/>
  <c r="Y259" i="18" s="1"/>
  <c r="AC259" i="18" s="1" a="1"/>
  <c r="AC259" i="18" s="1"/>
  <c r="AG259" i="18" s="1" a="1"/>
  <c r="AG259" i="18" s="1"/>
  <c r="AB258" i="18" a="1"/>
  <c r="AB258" i="18" s="1"/>
  <c r="AF258" i="18" s="1" a="1"/>
  <c r="AF258" i="18" s="1"/>
  <c r="AA258" i="18" a="1"/>
  <c r="AA258" i="18" s="1"/>
  <c r="AE258" i="18" s="1" a="1"/>
  <c r="AE258" i="18" s="1"/>
  <c r="Z258" i="18" a="1"/>
  <c r="Z258" i="18" s="1"/>
  <c r="AD258" i="18" s="1" a="1"/>
  <c r="AD258" i="18" s="1"/>
  <c r="AH258" i="18" s="1" a="1"/>
  <c r="AH258" i="18" s="1"/>
  <c r="Y258" i="18" a="1"/>
  <c r="Y258" i="18" s="1"/>
  <c r="AC258" i="18" s="1" a="1"/>
  <c r="AC258" i="18" s="1"/>
  <c r="AG258" i="18" s="1" a="1"/>
  <c r="AG258" i="18" s="1"/>
  <c r="AB257" i="18" a="1"/>
  <c r="AB257" i="18" s="1"/>
  <c r="AF257" i="18" s="1" a="1"/>
  <c r="AF257" i="18" s="1"/>
  <c r="AA257" i="18" a="1"/>
  <c r="AA257" i="18" s="1"/>
  <c r="AE257" i="18" s="1" a="1"/>
  <c r="AE257" i="18" s="1"/>
  <c r="Z257" i="18" a="1"/>
  <c r="Z257" i="18" s="1"/>
  <c r="AD257" i="18" s="1" a="1"/>
  <c r="AD257" i="18" s="1"/>
  <c r="AH257" i="18" s="1" a="1"/>
  <c r="AH257" i="18" s="1"/>
  <c r="Y257" i="18" a="1"/>
  <c r="Y257" i="18" s="1"/>
  <c r="AC257" i="18" s="1" a="1"/>
  <c r="AC257" i="18" s="1"/>
  <c r="AG257" i="18" s="1" a="1"/>
  <c r="AG257" i="18" s="1"/>
  <c r="AB256" i="18" a="1"/>
  <c r="AB256" i="18" s="1"/>
  <c r="AF256" i="18" s="1" a="1"/>
  <c r="AF256" i="18" s="1"/>
  <c r="AA256" i="18" a="1"/>
  <c r="AA256" i="18" s="1"/>
  <c r="AE256" i="18" s="1" a="1"/>
  <c r="AE256" i="18" s="1"/>
  <c r="Z256" i="18" a="1"/>
  <c r="Z256" i="18" s="1"/>
  <c r="AD256" i="18" s="1" a="1"/>
  <c r="AD256" i="18" s="1"/>
  <c r="AH256" i="18" s="1" a="1"/>
  <c r="AH256" i="18" s="1"/>
  <c r="Y256" i="18" a="1"/>
  <c r="Y256" i="18" s="1"/>
  <c r="AC256" i="18" s="1" a="1"/>
  <c r="AC256" i="18" s="1"/>
  <c r="AG256" i="18" s="1" a="1"/>
  <c r="AG256" i="18" s="1"/>
  <c r="AB255" i="18" a="1"/>
  <c r="AB255" i="18" s="1"/>
  <c r="AF255" i="18" s="1" a="1"/>
  <c r="AF255" i="18" s="1"/>
  <c r="AA255" i="18" a="1"/>
  <c r="AA255" i="18" s="1"/>
  <c r="AE255" i="18" s="1" a="1"/>
  <c r="AE255" i="18" s="1"/>
  <c r="Z255" i="18" a="1"/>
  <c r="Z255" i="18" s="1"/>
  <c r="AD255" i="18" s="1" a="1"/>
  <c r="AD255" i="18" s="1"/>
  <c r="AH255" i="18" s="1" a="1"/>
  <c r="AH255" i="18" s="1"/>
  <c r="Y255" i="18" a="1"/>
  <c r="Y255" i="18" s="1"/>
  <c r="AC255" i="18" s="1" a="1"/>
  <c r="AC255" i="18" s="1"/>
  <c r="AG255" i="18" s="1" a="1"/>
  <c r="AG255" i="18" s="1"/>
  <c r="AB254" i="18" a="1"/>
  <c r="AB254" i="18" s="1"/>
  <c r="AF254" i="18" s="1" a="1"/>
  <c r="AF254" i="18" s="1"/>
  <c r="AA254" i="18" a="1"/>
  <c r="AA254" i="18" s="1"/>
  <c r="AE254" i="18" s="1" a="1"/>
  <c r="AE254" i="18" s="1"/>
  <c r="Z254" i="18" a="1"/>
  <c r="Z254" i="18" s="1"/>
  <c r="AD254" i="18" s="1" a="1"/>
  <c r="AD254" i="18" s="1"/>
  <c r="AH254" i="18" s="1" a="1"/>
  <c r="AH254" i="18" s="1"/>
  <c r="Y254" i="18" a="1"/>
  <c r="Y254" i="18" s="1"/>
  <c r="AC254" i="18" s="1" a="1"/>
  <c r="AC254" i="18" s="1"/>
  <c r="AG254" i="18" s="1" a="1"/>
  <c r="AG254" i="18" s="1"/>
  <c r="AB253" i="18" a="1"/>
  <c r="AB253" i="18" s="1"/>
  <c r="AF253" i="18" s="1" a="1"/>
  <c r="AF253" i="18" s="1"/>
  <c r="AA253" i="18" a="1"/>
  <c r="AA253" i="18" s="1"/>
  <c r="AE253" i="18" s="1" a="1"/>
  <c r="AE253" i="18" s="1"/>
  <c r="Z253" i="18" a="1"/>
  <c r="Z253" i="18" s="1"/>
  <c r="AD253" i="18" s="1" a="1"/>
  <c r="AD253" i="18" s="1"/>
  <c r="AH253" i="18" s="1" a="1"/>
  <c r="AH253" i="18" s="1"/>
  <c r="Y253" i="18" a="1"/>
  <c r="Y253" i="18" s="1"/>
  <c r="AC253" i="18" s="1" a="1"/>
  <c r="AC253" i="18" s="1"/>
  <c r="AG253" i="18" s="1" a="1"/>
  <c r="AG253" i="18" s="1"/>
  <c r="AB252" i="18" a="1"/>
  <c r="AB252" i="18" s="1"/>
  <c r="AF252" i="18" s="1" a="1"/>
  <c r="AF252" i="18" s="1"/>
  <c r="AA252" i="18" a="1"/>
  <c r="AA252" i="18" s="1"/>
  <c r="AE252" i="18" s="1" a="1"/>
  <c r="AE252" i="18" s="1"/>
  <c r="Z252" i="18" a="1"/>
  <c r="Z252" i="18" s="1"/>
  <c r="AD252" i="18" s="1" a="1"/>
  <c r="AD252" i="18" s="1"/>
  <c r="AH252" i="18" s="1" a="1"/>
  <c r="AH252" i="18" s="1"/>
  <c r="Y252" i="18" a="1"/>
  <c r="Y252" i="18" s="1"/>
  <c r="AC252" i="18" s="1" a="1"/>
  <c r="AC252" i="18" s="1"/>
  <c r="AG252" i="18" s="1" a="1"/>
  <c r="AG252" i="18" s="1"/>
  <c r="AB251" i="18" a="1"/>
  <c r="AB251" i="18" s="1"/>
  <c r="AF251" i="18" s="1" a="1"/>
  <c r="AF251" i="18" s="1"/>
  <c r="AA251" i="18" a="1"/>
  <c r="AA251" i="18" s="1"/>
  <c r="AE251" i="18" s="1" a="1"/>
  <c r="AE251" i="18" s="1"/>
  <c r="Z251" i="18" a="1"/>
  <c r="Z251" i="18" s="1"/>
  <c r="AD251" i="18" s="1" a="1"/>
  <c r="AD251" i="18" s="1"/>
  <c r="AH251" i="18" s="1" a="1"/>
  <c r="AH251" i="18" s="1"/>
  <c r="Y251" i="18" a="1"/>
  <c r="Y251" i="18" s="1"/>
  <c r="AC251" i="18" s="1" a="1"/>
  <c r="AC251" i="18" s="1"/>
  <c r="AG251" i="18" s="1" a="1"/>
  <c r="AG251" i="18" s="1"/>
  <c r="AB250" i="18" a="1"/>
  <c r="AB250" i="18" s="1"/>
  <c r="AF250" i="18" s="1" a="1"/>
  <c r="AF250" i="18" s="1"/>
  <c r="AA250" i="18" a="1"/>
  <c r="AA250" i="18" s="1"/>
  <c r="AE250" i="18" s="1" a="1"/>
  <c r="AE250" i="18" s="1"/>
  <c r="Z250" i="18" a="1"/>
  <c r="Z250" i="18" s="1"/>
  <c r="AD250" i="18" s="1" a="1"/>
  <c r="AD250" i="18" s="1"/>
  <c r="AH250" i="18" s="1" a="1"/>
  <c r="AH250" i="18" s="1"/>
  <c r="Y250" i="18" a="1"/>
  <c r="Y250" i="18" s="1"/>
  <c r="AC250" i="18" s="1" a="1"/>
  <c r="AC250" i="18" s="1"/>
  <c r="AG250" i="18" s="1" a="1"/>
  <c r="AG250" i="18" s="1"/>
  <c r="AB249" i="18" a="1"/>
  <c r="AB249" i="18" s="1"/>
  <c r="AF249" i="18" s="1" a="1"/>
  <c r="AF249" i="18" s="1"/>
  <c r="AA249" i="18" a="1"/>
  <c r="AA249" i="18" s="1"/>
  <c r="AE249" i="18" s="1" a="1"/>
  <c r="AE249" i="18" s="1"/>
  <c r="Z249" i="18" a="1"/>
  <c r="Z249" i="18" s="1"/>
  <c r="AD249" i="18" s="1" a="1"/>
  <c r="AD249" i="18" s="1"/>
  <c r="AH249" i="18" s="1" a="1"/>
  <c r="AH249" i="18" s="1"/>
  <c r="Y249" i="18" a="1"/>
  <c r="Y249" i="18" s="1"/>
  <c r="AC249" i="18" s="1" a="1"/>
  <c r="AC249" i="18" s="1"/>
  <c r="AG249" i="18" s="1" a="1"/>
  <c r="AG249" i="18" s="1"/>
  <c r="AB248" i="18" a="1"/>
  <c r="AB248" i="18" s="1"/>
  <c r="AF248" i="18" s="1" a="1"/>
  <c r="AF248" i="18" s="1"/>
  <c r="AA248" i="18" a="1"/>
  <c r="AA248" i="18" s="1"/>
  <c r="AE248" i="18" s="1" a="1"/>
  <c r="AE248" i="18" s="1"/>
  <c r="Z248" i="18" a="1"/>
  <c r="Z248" i="18" s="1"/>
  <c r="AD248" i="18" s="1" a="1"/>
  <c r="AD248" i="18" s="1"/>
  <c r="AH248" i="18" s="1" a="1"/>
  <c r="AH248" i="18" s="1"/>
  <c r="Y248" i="18" a="1"/>
  <c r="Y248" i="18" s="1"/>
  <c r="AC248" i="18" s="1" a="1"/>
  <c r="AC248" i="18" s="1"/>
  <c r="AG248" i="18" s="1" a="1"/>
  <c r="AG248" i="18" s="1"/>
  <c r="AB247" i="18" a="1"/>
  <c r="AB247" i="18" s="1"/>
  <c r="AF247" i="18" s="1" a="1"/>
  <c r="AF247" i="18" s="1"/>
  <c r="AA247" i="18" a="1"/>
  <c r="AA247" i="18" s="1"/>
  <c r="AE247" i="18" s="1" a="1"/>
  <c r="AE247" i="18" s="1"/>
  <c r="Z247" i="18" a="1"/>
  <c r="Z247" i="18" s="1"/>
  <c r="AD247" i="18" s="1" a="1"/>
  <c r="AD247" i="18" s="1"/>
  <c r="AH247" i="18" s="1" a="1"/>
  <c r="AH247" i="18" s="1"/>
  <c r="Y247" i="18" a="1"/>
  <c r="Y247" i="18" s="1"/>
  <c r="AC247" i="18" s="1" a="1"/>
  <c r="AC247" i="18" s="1"/>
  <c r="AG247" i="18" s="1" a="1"/>
  <c r="AG247" i="18" s="1"/>
  <c r="AB246" i="18" a="1"/>
  <c r="AB246" i="18" s="1"/>
  <c r="AF246" i="18" s="1" a="1"/>
  <c r="AF246" i="18" s="1"/>
  <c r="AA246" i="18" a="1"/>
  <c r="AA246" i="18" s="1"/>
  <c r="AE246" i="18" s="1" a="1"/>
  <c r="AE246" i="18" s="1"/>
  <c r="Z246" i="18" a="1"/>
  <c r="Z246" i="18" s="1"/>
  <c r="AD246" i="18" s="1" a="1"/>
  <c r="AD246" i="18" s="1"/>
  <c r="AH246" i="18" s="1" a="1"/>
  <c r="AH246" i="18" s="1"/>
  <c r="Y246" i="18" a="1"/>
  <c r="Y246" i="18" s="1"/>
  <c r="AC246" i="18" s="1" a="1"/>
  <c r="AC246" i="18" s="1"/>
  <c r="AG246" i="18" s="1" a="1"/>
  <c r="AG246" i="18" s="1"/>
  <c r="AB245" i="18" a="1"/>
  <c r="AB245" i="18" s="1"/>
  <c r="AF245" i="18" s="1" a="1"/>
  <c r="AF245" i="18" s="1"/>
  <c r="AA245" i="18" a="1"/>
  <c r="AA245" i="18" s="1"/>
  <c r="AE245" i="18" s="1" a="1"/>
  <c r="AE245" i="18" s="1"/>
  <c r="Z245" i="18" a="1"/>
  <c r="Z245" i="18" s="1"/>
  <c r="AD245" i="18" s="1" a="1"/>
  <c r="AD245" i="18" s="1"/>
  <c r="AH245" i="18" s="1" a="1"/>
  <c r="AH245" i="18" s="1"/>
  <c r="Y245" i="18" a="1"/>
  <c r="Y245" i="18" s="1"/>
  <c r="AC245" i="18" s="1" a="1"/>
  <c r="AC245" i="18" s="1"/>
  <c r="AG245" i="18" s="1" a="1"/>
  <c r="AG245" i="18" s="1"/>
  <c r="AB244" i="18" a="1"/>
  <c r="AB244" i="18" s="1"/>
  <c r="AF244" i="18" s="1" a="1"/>
  <c r="AF244" i="18" s="1"/>
  <c r="AA244" i="18" a="1"/>
  <c r="AA244" i="18" s="1"/>
  <c r="AE244" i="18" s="1" a="1"/>
  <c r="AE244" i="18" s="1"/>
  <c r="Z244" i="18" a="1"/>
  <c r="Z244" i="18" s="1"/>
  <c r="AD244" i="18" s="1" a="1"/>
  <c r="AD244" i="18" s="1"/>
  <c r="AH244" i="18" s="1" a="1"/>
  <c r="AH244" i="18" s="1"/>
  <c r="Y244" i="18" a="1"/>
  <c r="Y244" i="18" s="1"/>
  <c r="AC244" i="18" s="1" a="1"/>
  <c r="AC244" i="18" s="1"/>
  <c r="AG244" i="18" s="1" a="1"/>
  <c r="AG244" i="18" s="1"/>
  <c r="AB243" i="18" a="1"/>
  <c r="AB243" i="18" s="1"/>
  <c r="AF243" i="18" s="1" a="1"/>
  <c r="AF243" i="18" s="1"/>
  <c r="AA243" i="18" a="1"/>
  <c r="AA243" i="18" s="1"/>
  <c r="AE243" i="18" s="1" a="1"/>
  <c r="AE243" i="18" s="1"/>
  <c r="Z243" i="18" a="1"/>
  <c r="Z243" i="18" s="1"/>
  <c r="AD243" i="18" s="1" a="1"/>
  <c r="AD243" i="18" s="1"/>
  <c r="AH243" i="18" s="1" a="1"/>
  <c r="AH243" i="18" s="1"/>
  <c r="Y243" i="18" a="1"/>
  <c r="Y243" i="18" s="1"/>
  <c r="AC243" i="18" s="1" a="1"/>
  <c r="AC243" i="18" s="1"/>
  <c r="AG243" i="18" s="1" a="1"/>
  <c r="AG243" i="18" s="1"/>
  <c r="AB242" i="18" a="1"/>
  <c r="AB242" i="18" s="1"/>
  <c r="AF242" i="18" s="1" a="1"/>
  <c r="AF242" i="18" s="1"/>
  <c r="AA242" i="18" a="1"/>
  <c r="AA242" i="18" s="1"/>
  <c r="AE242" i="18" s="1" a="1"/>
  <c r="AE242" i="18" s="1"/>
  <c r="Z242" i="18" a="1"/>
  <c r="Z242" i="18" s="1"/>
  <c r="AD242" i="18" s="1" a="1"/>
  <c r="AD242" i="18" s="1"/>
  <c r="AH242" i="18" s="1" a="1"/>
  <c r="AH242" i="18" s="1"/>
  <c r="Y242" i="18" a="1"/>
  <c r="Y242" i="18" s="1"/>
  <c r="AC242" i="18" s="1" a="1"/>
  <c r="AC242" i="18" s="1"/>
  <c r="AG242" i="18" s="1" a="1"/>
  <c r="AG242" i="18" s="1"/>
  <c r="AB241" i="18" a="1"/>
  <c r="AB241" i="18" s="1"/>
  <c r="AF241" i="18" s="1" a="1"/>
  <c r="AF241" i="18" s="1"/>
  <c r="AA241" i="18" a="1"/>
  <c r="AA241" i="18" s="1"/>
  <c r="AE241" i="18" s="1" a="1"/>
  <c r="AE241" i="18" s="1"/>
  <c r="Z241" i="18" a="1"/>
  <c r="Z241" i="18" s="1"/>
  <c r="AD241" i="18" s="1" a="1"/>
  <c r="AD241" i="18" s="1"/>
  <c r="AH241" i="18" s="1" a="1"/>
  <c r="AH241" i="18" s="1"/>
  <c r="Y241" i="18" a="1"/>
  <c r="Y241" i="18" s="1"/>
  <c r="AC241" i="18" s="1" a="1"/>
  <c r="AC241" i="18" s="1"/>
  <c r="AG241" i="18" s="1" a="1"/>
  <c r="AG241" i="18" s="1"/>
  <c r="AB240" i="18" a="1"/>
  <c r="AB240" i="18" s="1"/>
  <c r="AF240" i="18" s="1" a="1"/>
  <c r="AF240" i="18" s="1"/>
  <c r="AA240" i="18" a="1"/>
  <c r="AA240" i="18" s="1"/>
  <c r="AE240" i="18" s="1" a="1"/>
  <c r="AE240" i="18" s="1"/>
  <c r="Z240" i="18" a="1"/>
  <c r="Z240" i="18" s="1"/>
  <c r="AD240" i="18" s="1" a="1"/>
  <c r="AD240" i="18" s="1"/>
  <c r="AH240" i="18" s="1" a="1"/>
  <c r="AH240" i="18" s="1"/>
  <c r="Y240" i="18" a="1"/>
  <c r="Y240" i="18" s="1"/>
  <c r="AC240" i="18" s="1" a="1"/>
  <c r="AC240" i="18" s="1"/>
  <c r="AG240" i="18" s="1" a="1"/>
  <c r="AG240" i="18" s="1"/>
  <c r="AB239" i="18" a="1"/>
  <c r="AB239" i="18" s="1"/>
  <c r="AF239" i="18" s="1" a="1"/>
  <c r="AF239" i="18" s="1"/>
  <c r="AA239" i="18" a="1"/>
  <c r="AA239" i="18" s="1"/>
  <c r="AE239" i="18" s="1" a="1"/>
  <c r="AE239" i="18" s="1"/>
  <c r="Z239" i="18" a="1"/>
  <c r="Z239" i="18" s="1"/>
  <c r="AD239" i="18" s="1" a="1"/>
  <c r="AD239" i="18" s="1"/>
  <c r="AH239" i="18" s="1" a="1"/>
  <c r="AH239" i="18" s="1"/>
  <c r="Y239" i="18" a="1"/>
  <c r="Y239" i="18" s="1"/>
  <c r="AC239" i="18" s="1" a="1"/>
  <c r="AC239" i="18" s="1"/>
  <c r="AG239" i="18" s="1" a="1"/>
  <c r="AG239" i="18" s="1"/>
  <c r="AB238" i="18" a="1"/>
  <c r="AB238" i="18" s="1"/>
  <c r="AF238" i="18" s="1" a="1"/>
  <c r="AF238" i="18" s="1"/>
  <c r="AA238" i="18" a="1"/>
  <c r="AA238" i="18" s="1"/>
  <c r="AE238" i="18" s="1" a="1"/>
  <c r="AE238" i="18" s="1"/>
  <c r="Z238" i="18" a="1"/>
  <c r="Z238" i="18" s="1"/>
  <c r="AD238" i="18" s="1" a="1"/>
  <c r="AD238" i="18" s="1"/>
  <c r="AH238" i="18" s="1" a="1"/>
  <c r="AH238" i="18" s="1"/>
  <c r="Y238" i="18" a="1"/>
  <c r="Y238" i="18" s="1"/>
  <c r="AC238" i="18" s="1" a="1"/>
  <c r="AC238" i="18" s="1"/>
  <c r="AG238" i="18" s="1" a="1"/>
  <c r="AG238" i="18" s="1"/>
  <c r="AB237" i="18" a="1"/>
  <c r="AB237" i="18" s="1"/>
  <c r="AF237" i="18" s="1" a="1"/>
  <c r="AF237" i="18" s="1"/>
  <c r="AA237" i="18" a="1"/>
  <c r="AA237" i="18" s="1"/>
  <c r="AE237" i="18" s="1" a="1"/>
  <c r="AE237" i="18" s="1"/>
  <c r="Z237" i="18" a="1"/>
  <c r="Z237" i="18" s="1"/>
  <c r="AD237" i="18" s="1" a="1"/>
  <c r="AD237" i="18" s="1"/>
  <c r="AH237" i="18" s="1" a="1"/>
  <c r="AH237" i="18" s="1"/>
  <c r="Y237" i="18" a="1"/>
  <c r="Y237" i="18" s="1"/>
  <c r="AC237" i="18" s="1" a="1"/>
  <c r="AC237" i="18" s="1"/>
  <c r="AG237" i="18" s="1" a="1"/>
  <c r="AG237" i="18" s="1"/>
  <c r="AB236" i="18" a="1"/>
  <c r="AB236" i="18" s="1"/>
  <c r="AF236" i="18" s="1" a="1"/>
  <c r="AF236" i="18" s="1"/>
  <c r="AA236" i="18" a="1"/>
  <c r="AA236" i="18" s="1"/>
  <c r="AE236" i="18" s="1" a="1"/>
  <c r="AE236" i="18" s="1"/>
  <c r="Z236" i="18" a="1"/>
  <c r="Z236" i="18" s="1"/>
  <c r="AD236" i="18" s="1" a="1"/>
  <c r="AD236" i="18" s="1"/>
  <c r="AH236" i="18" s="1" a="1"/>
  <c r="AH236" i="18" s="1"/>
  <c r="Y236" i="18" a="1"/>
  <c r="Y236" i="18" s="1"/>
  <c r="AC236" i="18" s="1" a="1"/>
  <c r="AC236" i="18" s="1"/>
  <c r="AG236" i="18" s="1" a="1"/>
  <c r="AG236" i="18" s="1"/>
  <c r="AB235" i="18" a="1"/>
  <c r="AB235" i="18" s="1"/>
  <c r="AF235" i="18" s="1" a="1"/>
  <c r="AF235" i="18" s="1"/>
  <c r="AA235" i="18" a="1"/>
  <c r="AA235" i="18" s="1"/>
  <c r="AE235" i="18" s="1" a="1"/>
  <c r="AE235" i="18" s="1"/>
  <c r="Z235" i="18" a="1"/>
  <c r="Z235" i="18" s="1"/>
  <c r="AD235" i="18" s="1" a="1"/>
  <c r="AD235" i="18" s="1"/>
  <c r="AH235" i="18" s="1" a="1"/>
  <c r="AH235" i="18" s="1"/>
  <c r="Y235" i="18" a="1"/>
  <c r="Y235" i="18" s="1"/>
  <c r="AC235" i="18" s="1" a="1"/>
  <c r="AC235" i="18" s="1"/>
  <c r="AG235" i="18" s="1" a="1"/>
  <c r="AG235" i="18" s="1"/>
  <c r="AB234" i="18" a="1"/>
  <c r="AB234" i="18" s="1"/>
  <c r="AF234" i="18" s="1" a="1"/>
  <c r="AF234" i="18" s="1"/>
  <c r="AA234" i="18" a="1"/>
  <c r="AA234" i="18" s="1"/>
  <c r="AE234" i="18" s="1" a="1"/>
  <c r="AE234" i="18" s="1"/>
  <c r="Z234" i="18" a="1"/>
  <c r="Z234" i="18" s="1"/>
  <c r="AD234" i="18" s="1" a="1"/>
  <c r="AD234" i="18" s="1"/>
  <c r="AH234" i="18" s="1" a="1"/>
  <c r="AH234" i="18" s="1"/>
  <c r="Y234" i="18" a="1"/>
  <c r="Y234" i="18" s="1"/>
  <c r="AC234" i="18" s="1" a="1"/>
  <c r="AC234" i="18" s="1"/>
  <c r="AG234" i="18" s="1" a="1"/>
  <c r="AG234" i="18" s="1"/>
  <c r="AB233" i="18" a="1"/>
  <c r="AB233" i="18" s="1"/>
  <c r="AF233" i="18" s="1" a="1"/>
  <c r="AF233" i="18" s="1"/>
  <c r="AA233" i="18" a="1"/>
  <c r="AA233" i="18" s="1"/>
  <c r="AE233" i="18" s="1" a="1"/>
  <c r="AE233" i="18" s="1"/>
  <c r="Z233" i="18" a="1"/>
  <c r="Z233" i="18" s="1"/>
  <c r="AD233" i="18" s="1" a="1"/>
  <c r="AD233" i="18" s="1"/>
  <c r="AH233" i="18" s="1" a="1"/>
  <c r="AH233" i="18" s="1"/>
  <c r="Y233" i="18" a="1"/>
  <c r="Y233" i="18" s="1"/>
  <c r="AC233" i="18" s="1" a="1"/>
  <c r="AC233" i="18" s="1"/>
  <c r="AG233" i="18" s="1" a="1"/>
  <c r="AG233" i="18" s="1"/>
  <c r="AB232" i="18" a="1"/>
  <c r="AB232" i="18" s="1"/>
  <c r="AF232" i="18" s="1" a="1"/>
  <c r="AF232" i="18" s="1"/>
  <c r="AA232" i="18" a="1"/>
  <c r="AA232" i="18" s="1"/>
  <c r="AE232" i="18" s="1" a="1"/>
  <c r="AE232" i="18" s="1"/>
  <c r="Z232" i="18" a="1"/>
  <c r="Z232" i="18" s="1"/>
  <c r="AD232" i="18" s="1" a="1"/>
  <c r="AD232" i="18" s="1"/>
  <c r="AH232" i="18" s="1" a="1"/>
  <c r="AH232" i="18" s="1"/>
  <c r="Y232" i="18" a="1"/>
  <c r="Y232" i="18" s="1"/>
  <c r="AC232" i="18" s="1" a="1"/>
  <c r="AC232" i="18" s="1"/>
  <c r="AG232" i="18" s="1" a="1"/>
  <c r="AG232" i="18" s="1"/>
  <c r="AB231" i="18" a="1"/>
  <c r="AB231" i="18" s="1"/>
  <c r="AF231" i="18" s="1" a="1"/>
  <c r="AF231" i="18" s="1"/>
  <c r="AA231" i="18" a="1"/>
  <c r="AA231" i="18" s="1"/>
  <c r="AE231" i="18" s="1" a="1"/>
  <c r="AE231" i="18" s="1"/>
  <c r="Z231" i="18" a="1"/>
  <c r="Z231" i="18" s="1"/>
  <c r="AD231" i="18" s="1" a="1"/>
  <c r="AD231" i="18" s="1"/>
  <c r="AH231" i="18" s="1" a="1"/>
  <c r="AH231" i="18" s="1"/>
  <c r="Y231" i="18" a="1"/>
  <c r="Y231" i="18" s="1"/>
  <c r="AC231" i="18" s="1" a="1"/>
  <c r="AC231" i="18" s="1"/>
  <c r="AG231" i="18" s="1" a="1"/>
  <c r="AG231" i="18" s="1"/>
  <c r="AB230" i="18" a="1"/>
  <c r="AB230" i="18" s="1"/>
  <c r="AF230" i="18" s="1" a="1"/>
  <c r="AF230" i="18" s="1"/>
  <c r="AA230" i="18" a="1"/>
  <c r="AA230" i="18" s="1"/>
  <c r="AE230" i="18" s="1" a="1"/>
  <c r="AE230" i="18" s="1"/>
  <c r="Z230" i="18" a="1"/>
  <c r="Z230" i="18" s="1"/>
  <c r="AD230" i="18" s="1" a="1"/>
  <c r="AD230" i="18" s="1"/>
  <c r="AH230" i="18" s="1" a="1"/>
  <c r="AH230" i="18" s="1"/>
  <c r="Y230" i="18" a="1"/>
  <c r="Y230" i="18" s="1"/>
  <c r="AC230" i="18" s="1" a="1"/>
  <c r="AC230" i="18" s="1"/>
  <c r="AG230" i="18" s="1" a="1"/>
  <c r="AG230" i="18" s="1"/>
  <c r="AB229" i="18" a="1"/>
  <c r="AB229" i="18" s="1"/>
  <c r="AF229" i="18" s="1" a="1"/>
  <c r="AF229" i="18" s="1"/>
  <c r="AA229" i="18" a="1"/>
  <c r="AA229" i="18" s="1"/>
  <c r="AE229" i="18" s="1" a="1"/>
  <c r="AE229" i="18" s="1"/>
  <c r="Z229" i="18" a="1"/>
  <c r="Z229" i="18" s="1"/>
  <c r="AD229" i="18" s="1" a="1"/>
  <c r="AD229" i="18" s="1"/>
  <c r="AH229" i="18" s="1" a="1"/>
  <c r="AH229" i="18" s="1"/>
  <c r="Y229" i="18" a="1"/>
  <c r="Y229" i="18" s="1"/>
  <c r="AC229" i="18" s="1" a="1"/>
  <c r="AC229" i="18" s="1"/>
  <c r="AG229" i="18" s="1" a="1"/>
  <c r="AG229" i="18" s="1"/>
  <c r="AB228" i="18" a="1"/>
  <c r="AB228" i="18" s="1"/>
  <c r="AF228" i="18" s="1" a="1"/>
  <c r="AF228" i="18" s="1"/>
  <c r="AA228" i="18" a="1"/>
  <c r="AA228" i="18" s="1"/>
  <c r="AE228" i="18" s="1" a="1"/>
  <c r="AE228" i="18" s="1"/>
  <c r="Z228" i="18" a="1"/>
  <c r="Z228" i="18" s="1"/>
  <c r="AD228" i="18" s="1" a="1"/>
  <c r="AD228" i="18" s="1"/>
  <c r="AH228" i="18" s="1" a="1"/>
  <c r="AH228" i="18" s="1"/>
  <c r="Y228" i="18" a="1"/>
  <c r="Y228" i="18" s="1"/>
  <c r="AC228" i="18" s="1" a="1"/>
  <c r="AC228" i="18" s="1"/>
  <c r="AG228" i="18" s="1" a="1"/>
  <c r="AG228" i="18" s="1"/>
  <c r="AB227" i="18" a="1"/>
  <c r="AB227" i="18" s="1"/>
  <c r="AF227" i="18" s="1" a="1"/>
  <c r="AF227" i="18" s="1"/>
  <c r="AA227" i="18" a="1"/>
  <c r="AA227" i="18" s="1"/>
  <c r="AE227" i="18" s="1" a="1"/>
  <c r="AE227" i="18" s="1"/>
  <c r="Z227" i="18" a="1"/>
  <c r="Z227" i="18" s="1"/>
  <c r="AD227" i="18" s="1" a="1"/>
  <c r="AD227" i="18" s="1"/>
  <c r="AH227" i="18" s="1" a="1"/>
  <c r="AH227" i="18" s="1"/>
  <c r="Y227" i="18" a="1"/>
  <c r="Y227" i="18" s="1"/>
  <c r="AC227" i="18" s="1" a="1"/>
  <c r="AC227" i="18" s="1"/>
  <c r="AG227" i="18" s="1" a="1"/>
  <c r="AG227" i="18" s="1"/>
  <c r="AB226" i="18" a="1"/>
  <c r="AB226" i="18" s="1"/>
  <c r="AF226" i="18" s="1" a="1"/>
  <c r="AF226" i="18" s="1"/>
  <c r="AA226" i="18" a="1"/>
  <c r="AA226" i="18" s="1"/>
  <c r="AE226" i="18" s="1" a="1"/>
  <c r="AE226" i="18" s="1"/>
  <c r="Z226" i="18" a="1"/>
  <c r="Z226" i="18" s="1"/>
  <c r="AD226" i="18" s="1" a="1"/>
  <c r="AD226" i="18" s="1"/>
  <c r="AH226" i="18" s="1" a="1"/>
  <c r="AH226" i="18" s="1"/>
  <c r="Y226" i="18" a="1"/>
  <c r="Y226" i="18" s="1"/>
  <c r="AC226" i="18" s="1" a="1"/>
  <c r="AC226" i="18" s="1"/>
  <c r="AG226" i="18" s="1" a="1"/>
  <c r="AG226" i="18" s="1"/>
  <c r="AB225" i="18" a="1"/>
  <c r="AB225" i="18" s="1"/>
  <c r="AF225" i="18" s="1" a="1"/>
  <c r="AF225" i="18" s="1"/>
  <c r="AA225" i="18" a="1"/>
  <c r="AA225" i="18" s="1"/>
  <c r="AE225" i="18" s="1" a="1"/>
  <c r="AE225" i="18" s="1"/>
  <c r="Z225" i="18" a="1"/>
  <c r="Z225" i="18" s="1"/>
  <c r="AD225" i="18" s="1" a="1"/>
  <c r="AD225" i="18" s="1"/>
  <c r="AH225" i="18" s="1" a="1"/>
  <c r="AH225" i="18" s="1"/>
  <c r="Y225" i="18" a="1"/>
  <c r="Y225" i="18" s="1"/>
  <c r="AC225" i="18" s="1" a="1"/>
  <c r="AC225" i="18" s="1"/>
  <c r="AG225" i="18" s="1" a="1"/>
  <c r="AG225" i="18" s="1"/>
  <c r="AB224" i="18" a="1"/>
  <c r="AB224" i="18" s="1"/>
  <c r="AF224" i="18" s="1" a="1"/>
  <c r="AF224" i="18" s="1"/>
  <c r="AA224" i="18" a="1"/>
  <c r="AA224" i="18" s="1"/>
  <c r="AE224" i="18" s="1" a="1"/>
  <c r="AE224" i="18" s="1"/>
  <c r="Z224" i="18" a="1"/>
  <c r="Z224" i="18" s="1"/>
  <c r="AD224" i="18" s="1" a="1"/>
  <c r="AD224" i="18" s="1"/>
  <c r="AH224" i="18" s="1" a="1"/>
  <c r="AH224" i="18" s="1"/>
  <c r="Y224" i="18" a="1"/>
  <c r="Y224" i="18" s="1"/>
  <c r="AC224" i="18" s="1" a="1"/>
  <c r="AC224" i="18" s="1"/>
  <c r="AG224" i="18" s="1" a="1"/>
  <c r="AG224" i="18" s="1"/>
  <c r="AB223" i="18" a="1"/>
  <c r="AB223" i="18" s="1"/>
  <c r="AF223" i="18" s="1" a="1"/>
  <c r="AF223" i="18" s="1"/>
  <c r="AA223" i="18" a="1"/>
  <c r="AA223" i="18" s="1"/>
  <c r="AE223" i="18" s="1" a="1"/>
  <c r="AE223" i="18" s="1"/>
  <c r="Z223" i="18" a="1"/>
  <c r="Z223" i="18" s="1"/>
  <c r="AD223" i="18" s="1" a="1"/>
  <c r="AD223" i="18" s="1"/>
  <c r="AH223" i="18" s="1" a="1"/>
  <c r="AH223" i="18" s="1"/>
  <c r="Y223" i="18" a="1"/>
  <c r="Y223" i="18" s="1"/>
  <c r="AC223" i="18" s="1" a="1"/>
  <c r="AC223" i="18" s="1"/>
  <c r="AG223" i="18" s="1" a="1"/>
  <c r="AG223" i="18" s="1"/>
  <c r="AB222" i="18" a="1"/>
  <c r="AB222" i="18" s="1"/>
  <c r="AF222" i="18" s="1" a="1"/>
  <c r="AF222" i="18" s="1"/>
  <c r="AA222" i="18" a="1"/>
  <c r="AA222" i="18" s="1"/>
  <c r="AE222" i="18" s="1" a="1"/>
  <c r="AE222" i="18" s="1"/>
  <c r="Z222" i="18" a="1"/>
  <c r="Z222" i="18" s="1"/>
  <c r="AD222" i="18" s="1" a="1"/>
  <c r="AD222" i="18" s="1"/>
  <c r="AH222" i="18" s="1" a="1"/>
  <c r="AH222" i="18" s="1"/>
  <c r="Y222" i="18" a="1"/>
  <c r="Y222" i="18" s="1"/>
  <c r="AC222" i="18" s="1" a="1"/>
  <c r="AC222" i="18" s="1"/>
  <c r="AG222" i="18" s="1" a="1"/>
  <c r="AG222" i="18" s="1"/>
  <c r="AB221" i="18" a="1"/>
  <c r="AB221" i="18" s="1"/>
  <c r="AF221" i="18" s="1" a="1"/>
  <c r="AF221" i="18" s="1"/>
  <c r="AA221" i="18" a="1"/>
  <c r="AA221" i="18" s="1"/>
  <c r="AE221" i="18" s="1" a="1"/>
  <c r="AE221" i="18" s="1"/>
  <c r="Z221" i="18" a="1"/>
  <c r="Z221" i="18" s="1"/>
  <c r="AD221" i="18" s="1" a="1"/>
  <c r="AD221" i="18" s="1"/>
  <c r="AH221" i="18" s="1" a="1"/>
  <c r="AH221" i="18" s="1"/>
  <c r="Y221" i="18" a="1"/>
  <c r="Y221" i="18" s="1"/>
  <c r="AC221" i="18" s="1" a="1"/>
  <c r="AC221" i="18" s="1"/>
  <c r="AG221" i="18" s="1" a="1"/>
  <c r="AG221" i="18" s="1"/>
  <c r="AB220" i="18" a="1"/>
  <c r="AB220" i="18" s="1"/>
  <c r="AF220" i="18" s="1" a="1"/>
  <c r="AF220" i="18" s="1"/>
  <c r="AA220" i="18" a="1"/>
  <c r="AA220" i="18" s="1"/>
  <c r="AE220" i="18" s="1" a="1"/>
  <c r="AE220" i="18" s="1"/>
  <c r="Z220" i="18" a="1"/>
  <c r="Z220" i="18" s="1"/>
  <c r="AD220" i="18" s="1" a="1"/>
  <c r="AD220" i="18" s="1"/>
  <c r="AH220" i="18" s="1" a="1"/>
  <c r="AH220" i="18" s="1"/>
  <c r="Y220" i="18" a="1"/>
  <c r="Y220" i="18" s="1"/>
  <c r="AC220" i="18" s="1" a="1"/>
  <c r="AC220" i="18" s="1"/>
  <c r="AG220" i="18" s="1" a="1"/>
  <c r="AG220" i="18" s="1"/>
  <c r="AB219" i="18" a="1"/>
  <c r="AB219" i="18" s="1"/>
  <c r="AF219" i="18" s="1" a="1"/>
  <c r="AF219" i="18" s="1"/>
  <c r="AA219" i="18" a="1"/>
  <c r="AA219" i="18" s="1"/>
  <c r="AE219" i="18" s="1" a="1"/>
  <c r="AE219" i="18" s="1"/>
  <c r="Z219" i="18" a="1"/>
  <c r="Z219" i="18" s="1"/>
  <c r="AD219" i="18" s="1" a="1"/>
  <c r="AD219" i="18" s="1"/>
  <c r="AH219" i="18" s="1" a="1"/>
  <c r="AH219" i="18" s="1"/>
  <c r="Y219" i="18" a="1"/>
  <c r="Y219" i="18" s="1"/>
  <c r="AC219" i="18" s="1" a="1"/>
  <c r="AC219" i="18" s="1"/>
  <c r="AG219" i="18" s="1" a="1"/>
  <c r="AG219" i="18" s="1"/>
  <c r="AB218" i="18" a="1"/>
  <c r="AB218" i="18" s="1"/>
  <c r="AF218" i="18" s="1" a="1"/>
  <c r="AF218" i="18" s="1"/>
  <c r="AA218" i="18" a="1"/>
  <c r="AA218" i="18" s="1"/>
  <c r="AE218" i="18" s="1" a="1"/>
  <c r="AE218" i="18" s="1"/>
  <c r="Z218" i="18" a="1"/>
  <c r="Z218" i="18" s="1"/>
  <c r="AD218" i="18" s="1" a="1"/>
  <c r="AD218" i="18" s="1"/>
  <c r="AH218" i="18" s="1" a="1"/>
  <c r="AH218" i="18" s="1"/>
  <c r="Y218" i="18" a="1"/>
  <c r="Y218" i="18" s="1"/>
  <c r="AC218" i="18" s="1" a="1"/>
  <c r="AC218" i="18" s="1"/>
  <c r="AG218" i="18" s="1" a="1"/>
  <c r="AG218" i="18" s="1"/>
  <c r="AB217" i="18" a="1"/>
  <c r="AB217" i="18" s="1"/>
  <c r="AF217" i="18" s="1" a="1"/>
  <c r="AF217" i="18" s="1"/>
  <c r="AA217" i="18" a="1"/>
  <c r="AA217" i="18" s="1"/>
  <c r="AE217" i="18" s="1" a="1"/>
  <c r="AE217" i="18" s="1"/>
  <c r="Z217" i="18" a="1"/>
  <c r="Z217" i="18" s="1"/>
  <c r="AD217" i="18" s="1" a="1"/>
  <c r="AD217" i="18" s="1"/>
  <c r="AH217" i="18" s="1" a="1"/>
  <c r="AH217" i="18" s="1"/>
  <c r="Y217" i="18" a="1"/>
  <c r="Y217" i="18" s="1"/>
  <c r="AC217" i="18" s="1" a="1"/>
  <c r="AC217" i="18" s="1"/>
  <c r="AG217" i="18" s="1" a="1"/>
  <c r="AG217" i="18" s="1"/>
  <c r="AB216" i="18" a="1"/>
  <c r="AB216" i="18" s="1"/>
  <c r="AF216" i="18" s="1" a="1"/>
  <c r="AF216" i="18" s="1"/>
  <c r="AA216" i="18" a="1"/>
  <c r="AA216" i="18" s="1"/>
  <c r="AE216" i="18" s="1" a="1"/>
  <c r="AE216" i="18" s="1"/>
  <c r="Z216" i="18" a="1"/>
  <c r="Z216" i="18" s="1"/>
  <c r="AD216" i="18" s="1" a="1"/>
  <c r="AD216" i="18" s="1"/>
  <c r="AH216" i="18" s="1" a="1"/>
  <c r="AH216" i="18" s="1"/>
  <c r="Y216" i="18" a="1"/>
  <c r="Y216" i="18" s="1"/>
  <c r="AC216" i="18" s="1" a="1"/>
  <c r="AC216" i="18" s="1"/>
  <c r="AG216" i="18" s="1" a="1"/>
  <c r="AG216" i="18" s="1"/>
  <c r="AB215" i="18" a="1"/>
  <c r="AB215" i="18" s="1"/>
  <c r="AF215" i="18" s="1" a="1"/>
  <c r="AF215" i="18" s="1"/>
  <c r="AA215" i="18" a="1"/>
  <c r="AA215" i="18" s="1"/>
  <c r="AE215" i="18" s="1" a="1"/>
  <c r="AE215" i="18" s="1"/>
  <c r="Z215" i="18" a="1"/>
  <c r="Z215" i="18" s="1"/>
  <c r="AD215" i="18" s="1" a="1"/>
  <c r="AD215" i="18" s="1"/>
  <c r="AH215" i="18" s="1" a="1"/>
  <c r="AH215" i="18" s="1"/>
  <c r="Y215" i="18" a="1"/>
  <c r="Y215" i="18" s="1"/>
  <c r="AC215" i="18" s="1" a="1"/>
  <c r="AC215" i="18" s="1"/>
  <c r="AG215" i="18" s="1" a="1"/>
  <c r="AG215" i="18" s="1"/>
  <c r="AB214" i="18" a="1"/>
  <c r="AB214" i="18" s="1"/>
  <c r="AF214" i="18" s="1" a="1"/>
  <c r="AF214" i="18" s="1"/>
  <c r="AA214" i="18" a="1"/>
  <c r="AA214" i="18" s="1"/>
  <c r="AE214" i="18" s="1" a="1"/>
  <c r="AE214" i="18" s="1"/>
  <c r="Z214" i="18" a="1"/>
  <c r="Z214" i="18" s="1"/>
  <c r="AD214" i="18" s="1" a="1"/>
  <c r="AD214" i="18" s="1"/>
  <c r="AH214" i="18" s="1" a="1"/>
  <c r="AH214" i="18" s="1"/>
  <c r="Y214" i="18" a="1"/>
  <c r="Y214" i="18" s="1"/>
  <c r="AC214" i="18" s="1" a="1"/>
  <c r="AC214" i="18" s="1"/>
  <c r="AG214" i="18" s="1" a="1"/>
  <c r="AG214" i="18" s="1"/>
  <c r="AB213" i="18" a="1"/>
  <c r="AB213" i="18" s="1"/>
  <c r="AF213" i="18" s="1" a="1"/>
  <c r="AF213" i="18" s="1"/>
  <c r="AA213" i="18" a="1"/>
  <c r="AA213" i="18" s="1"/>
  <c r="AE213" i="18" s="1" a="1"/>
  <c r="AE213" i="18" s="1"/>
  <c r="Z213" i="18" a="1"/>
  <c r="Z213" i="18" s="1"/>
  <c r="AD213" i="18" s="1" a="1"/>
  <c r="AD213" i="18" s="1"/>
  <c r="AH213" i="18" s="1" a="1"/>
  <c r="AH213" i="18" s="1"/>
  <c r="Y213" i="18" a="1"/>
  <c r="Y213" i="18" s="1"/>
  <c r="AC213" i="18" s="1" a="1"/>
  <c r="AC213" i="18" s="1"/>
  <c r="AG213" i="18" s="1" a="1"/>
  <c r="AG213" i="18" s="1"/>
  <c r="AB212" i="18" a="1"/>
  <c r="AB212" i="18" s="1"/>
  <c r="AF212" i="18" s="1" a="1"/>
  <c r="AF212" i="18" s="1"/>
  <c r="AA212" i="18" a="1"/>
  <c r="AA212" i="18" s="1"/>
  <c r="AE212" i="18" s="1" a="1"/>
  <c r="AE212" i="18" s="1"/>
  <c r="Z212" i="18" a="1"/>
  <c r="Z212" i="18" s="1"/>
  <c r="AD212" i="18" s="1" a="1"/>
  <c r="AD212" i="18" s="1"/>
  <c r="AH212" i="18" s="1" a="1"/>
  <c r="AH212" i="18" s="1"/>
  <c r="Y212" i="18" a="1"/>
  <c r="Y212" i="18" s="1"/>
  <c r="AC212" i="18" s="1" a="1"/>
  <c r="AC212" i="18" s="1"/>
  <c r="AG212" i="18" s="1" a="1"/>
  <c r="AG212" i="18" s="1"/>
  <c r="AB211" i="18" a="1"/>
  <c r="AB211" i="18" s="1"/>
  <c r="AF211" i="18" s="1" a="1"/>
  <c r="AF211" i="18" s="1"/>
  <c r="AA211" i="18" a="1"/>
  <c r="AA211" i="18" s="1"/>
  <c r="AE211" i="18" s="1" a="1"/>
  <c r="AE211" i="18" s="1"/>
  <c r="Z211" i="18" a="1"/>
  <c r="Z211" i="18" s="1"/>
  <c r="AD211" i="18" s="1" a="1"/>
  <c r="AD211" i="18" s="1"/>
  <c r="AH211" i="18" s="1" a="1"/>
  <c r="AH211" i="18" s="1"/>
  <c r="Y211" i="18" a="1"/>
  <c r="Y211" i="18" s="1"/>
  <c r="AC211" i="18" s="1" a="1"/>
  <c r="AC211" i="18" s="1"/>
  <c r="AG211" i="18" s="1" a="1"/>
  <c r="AG211" i="18" s="1"/>
  <c r="AB210" i="18" a="1"/>
  <c r="AB210" i="18" s="1"/>
  <c r="AF210" i="18" s="1" a="1"/>
  <c r="AF210" i="18" s="1"/>
  <c r="AA210" i="18" a="1"/>
  <c r="AA210" i="18" s="1"/>
  <c r="AE210" i="18" s="1" a="1"/>
  <c r="AE210" i="18" s="1"/>
  <c r="Z210" i="18" a="1"/>
  <c r="Z210" i="18" s="1"/>
  <c r="AD210" i="18" s="1" a="1"/>
  <c r="AD210" i="18" s="1"/>
  <c r="AH210" i="18" s="1" a="1"/>
  <c r="AH210" i="18" s="1"/>
  <c r="Y210" i="18" a="1"/>
  <c r="Y210" i="18" s="1"/>
  <c r="AC210" i="18" s="1" a="1"/>
  <c r="AC210" i="18" s="1"/>
  <c r="AG210" i="18" s="1" a="1"/>
  <c r="AG210" i="18" s="1"/>
  <c r="AB209" i="18" a="1"/>
  <c r="AB209" i="18" s="1"/>
  <c r="AF209" i="18" s="1" a="1"/>
  <c r="AF209" i="18" s="1"/>
  <c r="AA209" i="18" a="1"/>
  <c r="AA209" i="18" s="1"/>
  <c r="AE209" i="18" s="1" a="1"/>
  <c r="AE209" i="18" s="1"/>
  <c r="Z209" i="18" a="1"/>
  <c r="Z209" i="18" s="1"/>
  <c r="AD209" i="18" s="1" a="1"/>
  <c r="AD209" i="18" s="1"/>
  <c r="AH209" i="18" s="1" a="1"/>
  <c r="AH209" i="18" s="1"/>
  <c r="Y209" i="18" a="1"/>
  <c r="Y209" i="18" s="1"/>
  <c r="AC209" i="18" s="1" a="1"/>
  <c r="AC209" i="18" s="1"/>
  <c r="AG209" i="18" s="1" a="1"/>
  <c r="AG209" i="18" s="1"/>
  <c r="AB208" i="18" a="1"/>
  <c r="AB208" i="18" s="1"/>
  <c r="AF208" i="18" s="1" a="1"/>
  <c r="AF208" i="18" s="1"/>
  <c r="AA208" i="18" a="1"/>
  <c r="AA208" i="18" s="1"/>
  <c r="AE208" i="18" s="1" a="1"/>
  <c r="AE208" i="18" s="1"/>
  <c r="Z208" i="18" a="1"/>
  <c r="Z208" i="18" s="1"/>
  <c r="AD208" i="18" s="1" a="1"/>
  <c r="AD208" i="18" s="1"/>
  <c r="AH208" i="18" s="1" a="1"/>
  <c r="AH208" i="18" s="1"/>
  <c r="Y208" i="18" a="1"/>
  <c r="Y208" i="18" s="1"/>
  <c r="AC208" i="18" s="1" a="1"/>
  <c r="AC208" i="18" s="1"/>
  <c r="AG208" i="18" s="1" a="1"/>
  <c r="AG208" i="18" s="1"/>
  <c r="AB207" i="18" a="1"/>
  <c r="AB207" i="18" s="1"/>
  <c r="AF207" i="18" s="1" a="1"/>
  <c r="AF207" i="18" s="1"/>
  <c r="AA207" i="18" a="1"/>
  <c r="AA207" i="18" s="1"/>
  <c r="AE207" i="18" s="1" a="1"/>
  <c r="AE207" i="18" s="1"/>
  <c r="Z207" i="18" a="1"/>
  <c r="Z207" i="18" s="1"/>
  <c r="AD207" i="18" s="1" a="1"/>
  <c r="AD207" i="18" s="1"/>
  <c r="AH207" i="18" s="1" a="1"/>
  <c r="AH207" i="18" s="1"/>
  <c r="Y207" i="18" a="1"/>
  <c r="Y207" i="18" s="1"/>
  <c r="AC207" i="18" s="1" a="1"/>
  <c r="AC207" i="18" s="1"/>
  <c r="AG207" i="18" s="1" a="1"/>
  <c r="AG207" i="18" s="1"/>
  <c r="AB206" i="18" a="1"/>
  <c r="AB206" i="18" s="1"/>
  <c r="AF206" i="18" s="1" a="1"/>
  <c r="AF206" i="18" s="1"/>
  <c r="AA206" i="18" a="1"/>
  <c r="AA206" i="18" s="1"/>
  <c r="AE206" i="18" s="1" a="1"/>
  <c r="AE206" i="18" s="1"/>
  <c r="Z206" i="18" a="1"/>
  <c r="Z206" i="18" s="1"/>
  <c r="AD206" i="18" s="1" a="1"/>
  <c r="AD206" i="18" s="1"/>
  <c r="AH206" i="18" s="1" a="1"/>
  <c r="AH206" i="18" s="1"/>
  <c r="Y206" i="18" a="1"/>
  <c r="Y206" i="18" s="1"/>
  <c r="AC206" i="18" s="1" a="1"/>
  <c r="AC206" i="18" s="1"/>
  <c r="AG206" i="18" s="1" a="1"/>
  <c r="AG206" i="18" s="1"/>
  <c r="AB205" i="18" a="1"/>
  <c r="AB205" i="18" s="1"/>
  <c r="AF205" i="18" s="1" a="1"/>
  <c r="AF205" i="18" s="1"/>
  <c r="AA205" i="18" a="1"/>
  <c r="AA205" i="18" s="1"/>
  <c r="AE205" i="18" s="1" a="1"/>
  <c r="AE205" i="18" s="1"/>
  <c r="Z205" i="18" a="1"/>
  <c r="Z205" i="18" s="1"/>
  <c r="AD205" i="18" s="1" a="1"/>
  <c r="AD205" i="18" s="1"/>
  <c r="AH205" i="18" s="1" a="1"/>
  <c r="AH205" i="18" s="1"/>
  <c r="Y205" i="18" a="1"/>
  <c r="Y205" i="18" s="1"/>
  <c r="AC205" i="18" s="1" a="1"/>
  <c r="AC205" i="18" s="1"/>
  <c r="AG205" i="18" s="1" a="1"/>
  <c r="AG205" i="18" s="1"/>
  <c r="AB204" i="18" a="1"/>
  <c r="AB204" i="18" s="1"/>
  <c r="AF204" i="18" s="1" a="1"/>
  <c r="AF204" i="18" s="1"/>
  <c r="AA204" i="18" a="1"/>
  <c r="AA204" i="18" s="1"/>
  <c r="AE204" i="18" s="1" a="1"/>
  <c r="AE204" i="18" s="1"/>
  <c r="Z204" i="18" a="1"/>
  <c r="Z204" i="18" s="1"/>
  <c r="AD204" i="18" s="1" a="1"/>
  <c r="AD204" i="18" s="1"/>
  <c r="AH204" i="18" s="1" a="1"/>
  <c r="AH204" i="18" s="1"/>
  <c r="Y204" i="18" a="1"/>
  <c r="Y204" i="18" s="1"/>
  <c r="AC204" i="18" s="1" a="1"/>
  <c r="AC204" i="18" s="1"/>
  <c r="AG204" i="18" s="1" a="1"/>
  <c r="AG204" i="18" s="1"/>
  <c r="AB203" i="18" a="1"/>
  <c r="AB203" i="18" s="1"/>
  <c r="AF203" i="18" s="1" a="1"/>
  <c r="AF203" i="18" s="1"/>
  <c r="AA203" i="18" a="1"/>
  <c r="AA203" i="18" s="1"/>
  <c r="AE203" i="18" s="1" a="1"/>
  <c r="AE203" i="18" s="1"/>
  <c r="Z203" i="18" a="1"/>
  <c r="Z203" i="18" s="1"/>
  <c r="AD203" i="18" s="1" a="1"/>
  <c r="AD203" i="18" s="1"/>
  <c r="AH203" i="18" s="1" a="1"/>
  <c r="AH203" i="18" s="1"/>
  <c r="Y203" i="18" a="1"/>
  <c r="Y203" i="18" s="1"/>
  <c r="AC203" i="18" s="1" a="1"/>
  <c r="AC203" i="18" s="1"/>
  <c r="AG203" i="18" s="1" a="1"/>
  <c r="AG203" i="18" s="1"/>
  <c r="AB202" i="18" a="1"/>
  <c r="AB202" i="18" s="1"/>
  <c r="AF202" i="18" s="1" a="1"/>
  <c r="AF202" i="18" s="1"/>
  <c r="AA202" i="18" a="1"/>
  <c r="AA202" i="18" s="1"/>
  <c r="AE202" i="18" s="1" a="1"/>
  <c r="AE202" i="18" s="1"/>
  <c r="Z202" i="18" a="1"/>
  <c r="Z202" i="18" s="1"/>
  <c r="AD202" i="18" s="1" a="1"/>
  <c r="AD202" i="18" s="1"/>
  <c r="AH202" i="18" s="1" a="1"/>
  <c r="AH202" i="18" s="1"/>
  <c r="Y202" i="18" a="1"/>
  <c r="Y202" i="18" s="1"/>
  <c r="AC202" i="18" s="1" a="1"/>
  <c r="AC202" i="18" s="1"/>
  <c r="AG202" i="18" s="1" a="1"/>
  <c r="AG202" i="18" s="1"/>
  <c r="AB201" i="18" a="1"/>
  <c r="AB201" i="18" s="1"/>
  <c r="AF201" i="18" s="1" a="1"/>
  <c r="AF201" i="18" s="1"/>
  <c r="AA201" i="18" a="1"/>
  <c r="AA201" i="18" s="1"/>
  <c r="AE201" i="18" s="1" a="1"/>
  <c r="AE201" i="18" s="1"/>
  <c r="Z201" i="18" a="1"/>
  <c r="Z201" i="18" s="1"/>
  <c r="AD201" i="18" s="1" a="1"/>
  <c r="AD201" i="18" s="1"/>
  <c r="AH201" i="18" s="1" a="1"/>
  <c r="AH201" i="18" s="1"/>
  <c r="Y201" i="18" a="1"/>
  <c r="Y201" i="18" s="1"/>
  <c r="AC201" i="18" s="1" a="1"/>
  <c r="AC201" i="18" s="1"/>
  <c r="AG201" i="18" s="1" a="1"/>
  <c r="AG201" i="18" s="1"/>
  <c r="AB200" i="18" a="1"/>
  <c r="AB200" i="18" s="1"/>
  <c r="AF200" i="18" s="1" a="1"/>
  <c r="AF200" i="18" s="1"/>
  <c r="AA200" i="18" a="1"/>
  <c r="AA200" i="18" s="1"/>
  <c r="AE200" i="18" s="1" a="1"/>
  <c r="AE200" i="18" s="1"/>
  <c r="Z200" i="18" a="1"/>
  <c r="Z200" i="18" s="1"/>
  <c r="AD200" i="18" s="1" a="1"/>
  <c r="AD200" i="18" s="1"/>
  <c r="AH200" i="18" s="1" a="1"/>
  <c r="AH200" i="18" s="1"/>
  <c r="Y200" i="18" a="1"/>
  <c r="Y200" i="18" s="1"/>
  <c r="AC200" i="18" s="1" a="1"/>
  <c r="AC200" i="18" s="1"/>
  <c r="AG200" i="18" s="1" a="1"/>
  <c r="AG200" i="18" s="1"/>
  <c r="AB199" i="18" a="1"/>
  <c r="AB199" i="18" s="1"/>
  <c r="AF199" i="18" s="1" a="1"/>
  <c r="AF199" i="18" s="1"/>
  <c r="AA199" i="18" a="1"/>
  <c r="AA199" i="18" s="1"/>
  <c r="AE199" i="18" s="1" a="1"/>
  <c r="AE199" i="18" s="1"/>
  <c r="Z199" i="18" a="1"/>
  <c r="Z199" i="18" s="1"/>
  <c r="AD199" i="18" s="1" a="1"/>
  <c r="AD199" i="18" s="1"/>
  <c r="AH199" i="18" s="1" a="1"/>
  <c r="AH199" i="18" s="1"/>
  <c r="Y199" i="18" a="1"/>
  <c r="Y199" i="18" s="1"/>
  <c r="AC199" i="18" s="1" a="1"/>
  <c r="AC199" i="18" s="1"/>
  <c r="AG199" i="18" s="1" a="1"/>
  <c r="AG199" i="18" s="1"/>
  <c r="AB198" i="18" a="1"/>
  <c r="AB198" i="18" s="1"/>
  <c r="AF198" i="18" s="1" a="1"/>
  <c r="AF198" i="18" s="1"/>
  <c r="AA198" i="18" a="1"/>
  <c r="AA198" i="18" s="1"/>
  <c r="AE198" i="18" s="1" a="1"/>
  <c r="AE198" i="18" s="1"/>
  <c r="Z198" i="18" a="1"/>
  <c r="Z198" i="18" s="1"/>
  <c r="AD198" i="18" s="1" a="1"/>
  <c r="AD198" i="18" s="1"/>
  <c r="AH198" i="18" s="1" a="1"/>
  <c r="AH198" i="18" s="1"/>
  <c r="Y198" i="18" a="1"/>
  <c r="Y198" i="18" s="1"/>
  <c r="AC198" i="18" s="1" a="1"/>
  <c r="AC198" i="18" s="1"/>
  <c r="AG198" i="18" s="1" a="1"/>
  <c r="AG198" i="18" s="1"/>
  <c r="AB197" i="18" a="1"/>
  <c r="AB197" i="18" s="1"/>
  <c r="AF197" i="18" s="1" a="1"/>
  <c r="AF197" i="18" s="1"/>
  <c r="AA197" i="18" a="1"/>
  <c r="AA197" i="18" s="1"/>
  <c r="AE197" i="18" s="1" a="1"/>
  <c r="AE197" i="18" s="1"/>
  <c r="Z197" i="18" a="1"/>
  <c r="Z197" i="18" s="1"/>
  <c r="AD197" i="18" s="1" a="1"/>
  <c r="AD197" i="18" s="1"/>
  <c r="AH197" i="18" s="1" a="1"/>
  <c r="AH197" i="18" s="1"/>
  <c r="Y197" i="18" a="1"/>
  <c r="Y197" i="18" s="1"/>
  <c r="AC197" i="18" s="1" a="1"/>
  <c r="AC197" i="18" s="1"/>
  <c r="AG197" i="18" s="1" a="1"/>
  <c r="AG197" i="18" s="1"/>
  <c r="AB196" i="18" a="1"/>
  <c r="AB196" i="18" s="1"/>
  <c r="AF196" i="18" s="1" a="1"/>
  <c r="AF196" i="18" s="1"/>
  <c r="AA196" i="18" a="1"/>
  <c r="AA196" i="18" s="1"/>
  <c r="AE196" i="18" s="1" a="1"/>
  <c r="AE196" i="18" s="1"/>
  <c r="Z196" i="18" a="1"/>
  <c r="Z196" i="18" s="1"/>
  <c r="AD196" i="18" s="1" a="1"/>
  <c r="AD196" i="18" s="1"/>
  <c r="AH196" i="18" s="1" a="1"/>
  <c r="AH196" i="18" s="1"/>
  <c r="Y196" i="18" a="1"/>
  <c r="Y196" i="18" s="1"/>
  <c r="AC196" i="18" s="1" a="1"/>
  <c r="AC196" i="18" s="1"/>
  <c r="AG196" i="18" s="1" a="1"/>
  <c r="AG196" i="18" s="1"/>
  <c r="AB195" i="18" a="1"/>
  <c r="AB195" i="18" s="1"/>
  <c r="AF195" i="18" s="1" a="1"/>
  <c r="AF195" i="18" s="1"/>
  <c r="AA195" i="18" a="1"/>
  <c r="AA195" i="18" s="1"/>
  <c r="AE195" i="18" s="1" a="1"/>
  <c r="AE195" i="18" s="1"/>
  <c r="Z195" i="18" a="1"/>
  <c r="Z195" i="18" s="1"/>
  <c r="AD195" i="18" s="1" a="1"/>
  <c r="AD195" i="18" s="1"/>
  <c r="AH195" i="18" s="1" a="1"/>
  <c r="AH195" i="18" s="1"/>
  <c r="Y195" i="18" a="1"/>
  <c r="Y195" i="18" s="1"/>
  <c r="AC195" i="18" s="1" a="1"/>
  <c r="AC195" i="18" s="1"/>
  <c r="AG195" i="18" s="1" a="1"/>
  <c r="AG195" i="18" s="1"/>
  <c r="AB194" i="18" a="1"/>
  <c r="AB194" i="18" s="1"/>
  <c r="AF194" i="18" s="1" a="1"/>
  <c r="AF194" i="18" s="1"/>
  <c r="AA194" i="18" a="1"/>
  <c r="AA194" i="18" s="1"/>
  <c r="AE194" i="18" s="1" a="1"/>
  <c r="AE194" i="18" s="1"/>
  <c r="Z194" i="18" a="1"/>
  <c r="Z194" i="18" s="1"/>
  <c r="AD194" i="18" s="1" a="1"/>
  <c r="AD194" i="18" s="1"/>
  <c r="AH194" i="18" s="1" a="1"/>
  <c r="AH194" i="18" s="1"/>
  <c r="Y194" i="18" a="1"/>
  <c r="Y194" i="18" s="1"/>
  <c r="AC194" i="18" s="1" a="1"/>
  <c r="AC194" i="18" s="1"/>
  <c r="AG194" i="18" s="1" a="1"/>
  <c r="AG194" i="18" s="1"/>
  <c r="AB193" i="18" a="1"/>
  <c r="AB193" i="18" s="1"/>
  <c r="AF193" i="18" s="1" a="1"/>
  <c r="AF193" i="18" s="1"/>
  <c r="AA193" i="18" a="1"/>
  <c r="AA193" i="18" s="1"/>
  <c r="AE193" i="18" s="1" a="1"/>
  <c r="AE193" i="18" s="1"/>
  <c r="Z193" i="18" a="1"/>
  <c r="Z193" i="18" s="1"/>
  <c r="AD193" i="18" s="1" a="1"/>
  <c r="AD193" i="18" s="1"/>
  <c r="AH193" i="18" s="1" a="1"/>
  <c r="AH193" i="18" s="1"/>
  <c r="Y193" i="18" a="1"/>
  <c r="Y193" i="18" s="1"/>
  <c r="AC193" i="18" s="1" a="1"/>
  <c r="AC193" i="18" s="1"/>
  <c r="AG193" i="18" s="1" a="1"/>
  <c r="AG193" i="18" s="1"/>
  <c r="AB192" i="18" a="1"/>
  <c r="AB192" i="18" s="1"/>
  <c r="AF192" i="18" s="1" a="1"/>
  <c r="AF192" i="18" s="1"/>
  <c r="AA192" i="18" a="1"/>
  <c r="AA192" i="18" s="1"/>
  <c r="AE192" i="18" s="1" a="1"/>
  <c r="AE192" i="18" s="1"/>
  <c r="Z192" i="18" a="1"/>
  <c r="Z192" i="18" s="1"/>
  <c r="AD192" i="18" s="1" a="1"/>
  <c r="AD192" i="18" s="1"/>
  <c r="AH192" i="18" s="1" a="1"/>
  <c r="AH192" i="18" s="1"/>
  <c r="Y192" i="18" a="1"/>
  <c r="Y192" i="18" s="1"/>
  <c r="AC192" i="18" s="1" a="1"/>
  <c r="AC192" i="18" s="1"/>
  <c r="AG192" i="18" s="1" a="1"/>
  <c r="AG192" i="18" s="1"/>
  <c r="AB191" i="18" a="1"/>
  <c r="AB191" i="18" s="1"/>
  <c r="AF191" i="18" s="1" a="1"/>
  <c r="AF191" i="18" s="1"/>
  <c r="AA191" i="18" a="1"/>
  <c r="AA191" i="18" s="1"/>
  <c r="AE191" i="18" s="1" a="1"/>
  <c r="AE191" i="18" s="1"/>
  <c r="Z191" i="18" a="1"/>
  <c r="Z191" i="18" s="1"/>
  <c r="AD191" i="18" s="1" a="1"/>
  <c r="AD191" i="18" s="1"/>
  <c r="AH191" i="18" s="1" a="1"/>
  <c r="AH191" i="18" s="1"/>
  <c r="Y191" i="18" a="1"/>
  <c r="Y191" i="18" s="1"/>
  <c r="AC191" i="18" s="1" a="1"/>
  <c r="AC191" i="18" s="1"/>
  <c r="AG191" i="18" s="1" a="1"/>
  <c r="AG191" i="18" s="1"/>
  <c r="AB190" i="18" a="1"/>
  <c r="AB190" i="18" s="1"/>
  <c r="AF190" i="18" s="1" a="1"/>
  <c r="AF190" i="18" s="1"/>
  <c r="AA190" i="18" a="1"/>
  <c r="AA190" i="18" s="1"/>
  <c r="AE190" i="18" s="1" a="1"/>
  <c r="AE190" i="18" s="1"/>
  <c r="Z190" i="18" a="1"/>
  <c r="Z190" i="18" s="1"/>
  <c r="AD190" i="18" s="1" a="1"/>
  <c r="AD190" i="18" s="1"/>
  <c r="AH190" i="18" s="1" a="1"/>
  <c r="AH190" i="18" s="1"/>
  <c r="Y190" i="18" a="1"/>
  <c r="Y190" i="18" s="1"/>
  <c r="AC190" i="18" s="1" a="1"/>
  <c r="AC190" i="18" s="1"/>
  <c r="AG190" i="18" s="1" a="1"/>
  <c r="AG190" i="18" s="1"/>
  <c r="AB189" i="18" a="1"/>
  <c r="AB189" i="18" s="1"/>
  <c r="AF189" i="18" s="1" a="1"/>
  <c r="AF189" i="18" s="1"/>
  <c r="AA189" i="18" a="1"/>
  <c r="AA189" i="18" s="1"/>
  <c r="AE189" i="18" s="1" a="1"/>
  <c r="AE189" i="18" s="1"/>
  <c r="Z189" i="18" a="1"/>
  <c r="Z189" i="18" s="1"/>
  <c r="AD189" i="18" s="1" a="1"/>
  <c r="AD189" i="18" s="1"/>
  <c r="AH189" i="18" s="1" a="1"/>
  <c r="AH189" i="18" s="1"/>
  <c r="Y189" i="18" a="1"/>
  <c r="Y189" i="18" s="1"/>
  <c r="AC189" i="18" s="1" a="1"/>
  <c r="AC189" i="18" s="1"/>
  <c r="AG189" i="18" s="1" a="1"/>
  <c r="AG189" i="18" s="1"/>
  <c r="AB188" i="18" a="1"/>
  <c r="AB188" i="18" s="1"/>
  <c r="AF188" i="18" s="1" a="1"/>
  <c r="AF188" i="18" s="1"/>
  <c r="AA188" i="18" a="1"/>
  <c r="AA188" i="18" s="1"/>
  <c r="AE188" i="18" s="1" a="1"/>
  <c r="AE188" i="18" s="1"/>
  <c r="Z188" i="18" a="1"/>
  <c r="Z188" i="18" s="1"/>
  <c r="AD188" i="18" s="1" a="1"/>
  <c r="AD188" i="18" s="1"/>
  <c r="AH188" i="18" s="1" a="1"/>
  <c r="AH188" i="18" s="1"/>
  <c r="Y188" i="18" a="1"/>
  <c r="Y188" i="18" s="1"/>
  <c r="AC188" i="18" s="1" a="1"/>
  <c r="AC188" i="18" s="1"/>
  <c r="AG188" i="18" s="1" a="1"/>
  <c r="AG188" i="18" s="1"/>
  <c r="AB187" i="18" a="1"/>
  <c r="AB187" i="18" s="1"/>
  <c r="AF187" i="18" s="1" a="1"/>
  <c r="AF187" i="18" s="1"/>
  <c r="AA187" i="18" a="1"/>
  <c r="AA187" i="18" s="1"/>
  <c r="AE187" i="18" s="1" a="1"/>
  <c r="AE187" i="18" s="1"/>
  <c r="Z187" i="18" a="1"/>
  <c r="Z187" i="18" s="1"/>
  <c r="AD187" i="18" s="1" a="1"/>
  <c r="AD187" i="18" s="1"/>
  <c r="AH187" i="18" s="1" a="1"/>
  <c r="AH187" i="18" s="1"/>
  <c r="Y187" i="18" a="1"/>
  <c r="Y187" i="18" s="1"/>
  <c r="AC187" i="18" s="1" a="1"/>
  <c r="AC187" i="18" s="1"/>
  <c r="AG187" i="18" s="1" a="1"/>
  <c r="AG187" i="18" s="1"/>
  <c r="AB186" i="18" a="1"/>
  <c r="AB186" i="18" s="1"/>
  <c r="AF186" i="18" s="1" a="1"/>
  <c r="AF186" i="18" s="1"/>
  <c r="AA186" i="18" a="1"/>
  <c r="AA186" i="18" s="1"/>
  <c r="AE186" i="18" s="1" a="1"/>
  <c r="AE186" i="18" s="1"/>
  <c r="Z186" i="18" a="1"/>
  <c r="Z186" i="18" s="1"/>
  <c r="AD186" i="18" s="1" a="1"/>
  <c r="AD186" i="18" s="1"/>
  <c r="AH186" i="18" s="1" a="1"/>
  <c r="AH186" i="18" s="1"/>
  <c r="Y186" i="18" a="1"/>
  <c r="Y186" i="18" s="1"/>
  <c r="AC186" i="18" s="1" a="1"/>
  <c r="AC186" i="18" s="1"/>
  <c r="AG186" i="18" s="1" a="1"/>
  <c r="AG186" i="18" s="1"/>
  <c r="AB185" i="18" a="1"/>
  <c r="AB185" i="18" s="1"/>
  <c r="AF185" i="18" s="1" a="1"/>
  <c r="AF185" i="18" s="1"/>
  <c r="AA185" i="18" a="1"/>
  <c r="AA185" i="18" s="1"/>
  <c r="AE185" i="18" s="1" a="1"/>
  <c r="AE185" i="18" s="1"/>
  <c r="Z185" i="18" a="1"/>
  <c r="Z185" i="18" s="1"/>
  <c r="AD185" i="18" s="1" a="1"/>
  <c r="AD185" i="18" s="1"/>
  <c r="AH185" i="18" s="1" a="1"/>
  <c r="AH185" i="18" s="1"/>
  <c r="Y185" i="18" a="1"/>
  <c r="Y185" i="18" s="1"/>
  <c r="AC185" i="18" s="1" a="1"/>
  <c r="AC185" i="18" s="1"/>
  <c r="AG185" i="18" s="1" a="1"/>
  <c r="AG185" i="18" s="1"/>
  <c r="AB184" i="18" a="1"/>
  <c r="AB184" i="18" s="1"/>
  <c r="AF184" i="18" s="1" a="1"/>
  <c r="AF184" i="18" s="1"/>
  <c r="AA184" i="18" a="1"/>
  <c r="AA184" i="18" s="1"/>
  <c r="AE184" i="18" s="1" a="1"/>
  <c r="AE184" i="18" s="1"/>
  <c r="Z184" i="18" a="1"/>
  <c r="Z184" i="18" s="1"/>
  <c r="AD184" i="18" s="1" a="1"/>
  <c r="AD184" i="18" s="1"/>
  <c r="AH184" i="18" s="1" a="1"/>
  <c r="AH184" i="18" s="1"/>
  <c r="Y184" i="18" a="1"/>
  <c r="Y184" i="18" s="1"/>
  <c r="AC184" i="18" s="1" a="1"/>
  <c r="AC184" i="18" s="1"/>
  <c r="AG184" i="18" s="1" a="1"/>
  <c r="AG184" i="18" s="1"/>
  <c r="AB183" i="18" a="1"/>
  <c r="AB183" i="18" s="1"/>
  <c r="AF183" i="18" s="1" a="1"/>
  <c r="AF183" i="18" s="1"/>
  <c r="AA183" i="18" a="1"/>
  <c r="AA183" i="18" s="1"/>
  <c r="AE183" i="18" s="1" a="1"/>
  <c r="AE183" i="18" s="1"/>
  <c r="Z183" i="18" a="1"/>
  <c r="Z183" i="18" s="1"/>
  <c r="AD183" i="18" s="1" a="1"/>
  <c r="AD183" i="18" s="1"/>
  <c r="AH183" i="18" s="1" a="1"/>
  <c r="AH183" i="18" s="1"/>
  <c r="Y183" i="18" a="1"/>
  <c r="Y183" i="18" s="1"/>
  <c r="AC183" i="18" s="1" a="1"/>
  <c r="AC183" i="18" s="1"/>
  <c r="AG183" i="18" s="1" a="1"/>
  <c r="AG183" i="18" s="1"/>
  <c r="AB182" i="18" a="1"/>
  <c r="AB182" i="18" s="1"/>
  <c r="AF182" i="18" s="1" a="1"/>
  <c r="AF182" i="18" s="1"/>
  <c r="AA182" i="18" a="1"/>
  <c r="AA182" i="18" s="1"/>
  <c r="AE182" i="18" s="1" a="1"/>
  <c r="AE182" i="18" s="1"/>
  <c r="Z182" i="18" a="1"/>
  <c r="Z182" i="18" s="1"/>
  <c r="AD182" i="18" s="1" a="1"/>
  <c r="AD182" i="18" s="1"/>
  <c r="AH182" i="18" s="1" a="1"/>
  <c r="AH182" i="18" s="1"/>
  <c r="Y182" i="18" a="1"/>
  <c r="Y182" i="18" s="1"/>
  <c r="AC182" i="18" s="1" a="1"/>
  <c r="AC182" i="18" s="1"/>
  <c r="AG182" i="18" s="1" a="1"/>
  <c r="AG182" i="18" s="1"/>
  <c r="AB181" i="18" a="1"/>
  <c r="AB181" i="18" s="1"/>
  <c r="AF181" i="18" s="1" a="1"/>
  <c r="AF181" i="18" s="1"/>
  <c r="AA181" i="18" a="1"/>
  <c r="AA181" i="18" s="1"/>
  <c r="AE181" i="18" s="1" a="1"/>
  <c r="AE181" i="18" s="1"/>
  <c r="Z181" i="18" a="1"/>
  <c r="Z181" i="18" s="1"/>
  <c r="AD181" i="18" s="1" a="1"/>
  <c r="AD181" i="18" s="1"/>
  <c r="AH181" i="18" s="1" a="1"/>
  <c r="AH181" i="18" s="1"/>
  <c r="Y181" i="18" a="1"/>
  <c r="Y181" i="18" s="1"/>
  <c r="AC181" i="18" s="1" a="1"/>
  <c r="AC181" i="18" s="1"/>
  <c r="AG181" i="18" s="1" a="1"/>
  <c r="AG181" i="18" s="1"/>
  <c r="AB180" i="18" a="1"/>
  <c r="AB180" i="18" s="1"/>
  <c r="AF180" i="18" s="1" a="1"/>
  <c r="AF180" i="18" s="1"/>
  <c r="AA180" i="18" a="1"/>
  <c r="AA180" i="18" s="1"/>
  <c r="AE180" i="18" s="1" a="1"/>
  <c r="AE180" i="18" s="1"/>
  <c r="Z180" i="18" a="1"/>
  <c r="Z180" i="18" s="1"/>
  <c r="AD180" i="18" s="1" a="1"/>
  <c r="AD180" i="18" s="1"/>
  <c r="AH180" i="18" s="1" a="1"/>
  <c r="AH180" i="18" s="1"/>
  <c r="Y180" i="18" a="1"/>
  <c r="Y180" i="18" s="1"/>
  <c r="AC180" i="18" s="1" a="1"/>
  <c r="AC180" i="18" s="1"/>
  <c r="AG180" i="18" s="1" a="1"/>
  <c r="AG180" i="18" s="1"/>
  <c r="AB179" i="18" a="1"/>
  <c r="AB179" i="18" s="1"/>
  <c r="AF179" i="18" s="1" a="1"/>
  <c r="AF179" i="18" s="1"/>
  <c r="AA179" i="18" a="1"/>
  <c r="AA179" i="18" s="1"/>
  <c r="AE179" i="18" s="1" a="1"/>
  <c r="AE179" i="18" s="1"/>
  <c r="Z179" i="18" a="1"/>
  <c r="Z179" i="18" s="1"/>
  <c r="AD179" i="18" s="1" a="1"/>
  <c r="AD179" i="18" s="1"/>
  <c r="AH179" i="18" s="1" a="1"/>
  <c r="AH179" i="18" s="1"/>
  <c r="Y179" i="18" a="1"/>
  <c r="Y179" i="18" s="1"/>
  <c r="AC179" i="18" s="1" a="1"/>
  <c r="AC179" i="18" s="1"/>
  <c r="AG179" i="18" s="1" a="1"/>
  <c r="AG179" i="18" s="1"/>
  <c r="AB178" i="18" a="1"/>
  <c r="AB178" i="18" s="1"/>
  <c r="AF178" i="18" s="1" a="1"/>
  <c r="AF178" i="18" s="1"/>
  <c r="AA178" i="18" a="1"/>
  <c r="AA178" i="18" s="1"/>
  <c r="AE178" i="18" s="1" a="1"/>
  <c r="AE178" i="18" s="1"/>
  <c r="Z178" i="18" a="1"/>
  <c r="Z178" i="18" s="1"/>
  <c r="AD178" i="18" s="1" a="1"/>
  <c r="AD178" i="18" s="1"/>
  <c r="AH178" i="18" s="1" a="1"/>
  <c r="AH178" i="18" s="1"/>
  <c r="Y178" i="18" a="1"/>
  <c r="Y178" i="18" s="1"/>
  <c r="AC178" i="18" s="1" a="1"/>
  <c r="AC178" i="18" s="1"/>
  <c r="AG178" i="18" s="1" a="1"/>
  <c r="AG178" i="18" s="1"/>
  <c r="AB177" i="18" a="1"/>
  <c r="AB177" i="18" s="1"/>
  <c r="AF177" i="18" s="1" a="1"/>
  <c r="AF177" i="18" s="1"/>
  <c r="AA177" i="18" a="1"/>
  <c r="AA177" i="18" s="1"/>
  <c r="AE177" i="18" s="1" a="1"/>
  <c r="AE177" i="18" s="1"/>
  <c r="Z177" i="18" a="1"/>
  <c r="Z177" i="18" s="1"/>
  <c r="AD177" i="18" s="1" a="1"/>
  <c r="AD177" i="18" s="1"/>
  <c r="AH177" i="18" s="1" a="1"/>
  <c r="AH177" i="18" s="1"/>
  <c r="Y177" i="18" a="1"/>
  <c r="Y177" i="18" s="1"/>
  <c r="AC177" i="18" s="1" a="1"/>
  <c r="AC177" i="18" s="1"/>
  <c r="AG177" i="18" s="1" a="1"/>
  <c r="AG177" i="18" s="1"/>
  <c r="AB176" i="18" a="1"/>
  <c r="AB176" i="18" s="1"/>
  <c r="AF176" i="18" s="1" a="1"/>
  <c r="AF176" i="18" s="1"/>
  <c r="AA176" i="18" a="1"/>
  <c r="AA176" i="18" s="1"/>
  <c r="AE176" i="18" s="1" a="1"/>
  <c r="AE176" i="18" s="1"/>
  <c r="Z176" i="18" a="1"/>
  <c r="Z176" i="18" s="1"/>
  <c r="AD176" i="18" s="1" a="1"/>
  <c r="AD176" i="18" s="1"/>
  <c r="AH176" i="18" s="1" a="1"/>
  <c r="AH176" i="18" s="1"/>
  <c r="Y176" i="18" a="1"/>
  <c r="Y176" i="18" s="1"/>
  <c r="AC176" i="18" s="1" a="1"/>
  <c r="AC176" i="18" s="1"/>
  <c r="AG176" i="18" s="1" a="1"/>
  <c r="AG176" i="18" s="1"/>
  <c r="AB175" i="18" a="1"/>
  <c r="AB175" i="18" s="1"/>
  <c r="AF175" i="18" s="1" a="1"/>
  <c r="AF175" i="18" s="1"/>
  <c r="AA175" i="18" a="1"/>
  <c r="AA175" i="18" s="1"/>
  <c r="AE175" i="18" s="1" a="1"/>
  <c r="AE175" i="18" s="1"/>
  <c r="Z175" i="18" a="1"/>
  <c r="Z175" i="18" s="1"/>
  <c r="AD175" i="18" s="1" a="1"/>
  <c r="AD175" i="18" s="1"/>
  <c r="AH175" i="18" s="1" a="1"/>
  <c r="AH175" i="18" s="1"/>
  <c r="Y175" i="18" a="1"/>
  <c r="Y175" i="18" s="1"/>
  <c r="AC175" i="18" s="1" a="1"/>
  <c r="AC175" i="18" s="1"/>
  <c r="AG175" i="18" s="1" a="1"/>
  <c r="AG175" i="18" s="1"/>
  <c r="AB174" i="18" a="1"/>
  <c r="AB174" i="18" s="1"/>
  <c r="AF174" i="18" s="1" a="1"/>
  <c r="AF174" i="18" s="1"/>
  <c r="AA174" i="18" a="1"/>
  <c r="AA174" i="18" s="1"/>
  <c r="AE174" i="18" s="1" a="1"/>
  <c r="AE174" i="18" s="1"/>
  <c r="Z174" i="18" a="1"/>
  <c r="Z174" i="18" s="1"/>
  <c r="AD174" i="18" s="1" a="1"/>
  <c r="AD174" i="18" s="1"/>
  <c r="AH174" i="18" s="1" a="1"/>
  <c r="AH174" i="18" s="1"/>
  <c r="Y174" i="18" a="1"/>
  <c r="Y174" i="18" s="1"/>
  <c r="AC174" i="18" s="1" a="1"/>
  <c r="AC174" i="18" s="1"/>
  <c r="AG174" i="18" s="1" a="1"/>
  <c r="AG174" i="18" s="1"/>
  <c r="AB173" i="18" a="1"/>
  <c r="AB173" i="18" s="1"/>
  <c r="AF173" i="18" s="1" a="1"/>
  <c r="AF173" i="18" s="1"/>
  <c r="AA173" i="18" a="1"/>
  <c r="AA173" i="18" s="1"/>
  <c r="AE173" i="18" s="1" a="1"/>
  <c r="AE173" i="18" s="1"/>
  <c r="Z173" i="18" a="1"/>
  <c r="Z173" i="18" s="1"/>
  <c r="AD173" i="18" s="1" a="1"/>
  <c r="AD173" i="18" s="1"/>
  <c r="AH173" i="18" s="1" a="1"/>
  <c r="AH173" i="18" s="1"/>
  <c r="Y173" i="18" a="1"/>
  <c r="Y173" i="18" s="1"/>
  <c r="AC173" i="18" s="1" a="1"/>
  <c r="AC173" i="18" s="1"/>
  <c r="AG173" i="18" s="1" a="1"/>
  <c r="AG173" i="18" s="1"/>
  <c r="AB172" i="18" a="1"/>
  <c r="AB172" i="18" s="1"/>
  <c r="AF172" i="18" s="1" a="1"/>
  <c r="AF172" i="18" s="1"/>
  <c r="AA172" i="18" a="1"/>
  <c r="AA172" i="18" s="1"/>
  <c r="AE172" i="18" s="1" a="1"/>
  <c r="AE172" i="18" s="1"/>
  <c r="Z172" i="18" a="1"/>
  <c r="Z172" i="18" s="1"/>
  <c r="AD172" i="18" s="1" a="1"/>
  <c r="AD172" i="18" s="1"/>
  <c r="AH172" i="18" s="1" a="1"/>
  <c r="AH172" i="18" s="1"/>
  <c r="Y172" i="18" a="1"/>
  <c r="Y172" i="18" s="1"/>
  <c r="AC172" i="18" s="1" a="1"/>
  <c r="AC172" i="18" s="1"/>
  <c r="AG172" i="18" s="1" a="1"/>
  <c r="AG172" i="18" s="1"/>
  <c r="AL550" i="18"/>
  <c r="AK550" i="18"/>
  <c r="AJ550" i="18"/>
  <c r="AI550" i="18"/>
  <c r="AL549" i="18"/>
  <c r="AK549" i="18"/>
  <c r="AJ549" i="18"/>
  <c r="AI549" i="18"/>
  <c r="AL548" i="18"/>
  <c r="AK548" i="18"/>
  <c r="AJ548" i="18"/>
  <c r="AI548" i="18"/>
  <c r="AL547" i="18"/>
  <c r="AK547" i="18"/>
  <c r="AJ547" i="18"/>
  <c r="AI547" i="18"/>
  <c r="AL546" i="18"/>
  <c r="AK546" i="18"/>
  <c r="AJ546" i="18"/>
  <c r="AI546" i="18"/>
  <c r="AL545" i="18"/>
  <c r="AK545" i="18"/>
  <c r="AJ545" i="18"/>
  <c r="AI545" i="18"/>
  <c r="AL544" i="18"/>
  <c r="AK544" i="18"/>
  <c r="AJ544" i="18"/>
  <c r="AI544" i="18"/>
  <c r="AL543" i="18"/>
  <c r="AK543" i="18"/>
  <c r="AJ543" i="18"/>
  <c r="AI543" i="18"/>
  <c r="AL542" i="18"/>
  <c r="AK542" i="18"/>
  <c r="AJ542" i="18"/>
  <c r="AI542" i="18"/>
  <c r="AL541" i="18"/>
  <c r="AK541" i="18"/>
  <c r="AJ541" i="18"/>
  <c r="AI541" i="18"/>
  <c r="AL540" i="18"/>
  <c r="AK540" i="18"/>
  <c r="AJ540" i="18"/>
  <c r="AI540" i="18"/>
  <c r="AL539" i="18"/>
  <c r="AK539" i="18"/>
  <c r="AJ539" i="18"/>
  <c r="AI539" i="18"/>
  <c r="AL538" i="18"/>
  <c r="AK538" i="18"/>
  <c r="AJ538" i="18"/>
  <c r="AI538" i="18"/>
  <c r="AL537" i="18"/>
  <c r="AK537" i="18"/>
  <c r="AJ537" i="18"/>
  <c r="AI537" i="18"/>
  <c r="AL536" i="18"/>
  <c r="AK536" i="18"/>
  <c r="AJ536" i="18"/>
  <c r="AI536" i="18"/>
  <c r="AL535" i="18"/>
  <c r="AK535" i="18"/>
  <c r="AJ535" i="18"/>
  <c r="AI535" i="18"/>
  <c r="AL534" i="18"/>
  <c r="AK534" i="18"/>
  <c r="AJ534" i="18"/>
  <c r="AI534" i="18"/>
  <c r="AL533" i="18"/>
  <c r="AK533" i="18"/>
  <c r="AJ533" i="18"/>
  <c r="AI533" i="18"/>
  <c r="AL532" i="18"/>
  <c r="AK532" i="18"/>
  <c r="AJ532" i="18"/>
  <c r="AI532" i="18"/>
  <c r="AL531" i="18"/>
  <c r="AK531" i="18"/>
  <c r="AJ531" i="18"/>
  <c r="AI531" i="18"/>
  <c r="AL530" i="18"/>
  <c r="AK530" i="18"/>
  <c r="AJ530" i="18"/>
  <c r="AI530" i="18"/>
  <c r="AL529" i="18"/>
  <c r="AK529" i="18"/>
  <c r="AJ529" i="18"/>
  <c r="AI529" i="18"/>
  <c r="AL528" i="18"/>
  <c r="AK528" i="18"/>
  <c r="AJ528" i="18"/>
  <c r="AI528" i="18"/>
  <c r="AL527" i="18"/>
  <c r="AK527" i="18"/>
  <c r="AJ527" i="18"/>
  <c r="AI527" i="18"/>
  <c r="AL526" i="18"/>
  <c r="AK526" i="18"/>
  <c r="AJ526" i="18"/>
  <c r="AI526" i="18"/>
  <c r="AL525" i="18"/>
  <c r="AK525" i="18"/>
  <c r="AJ525" i="18"/>
  <c r="AI525" i="18"/>
  <c r="AL524" i="18"/>
  <c r="AK524" i="18"/>
  <c r="AJ524" i="18"/>
  <c r="AI524" i="18"/>
  <c r="AL523" i="18"/>
  <c r="AK523" i="18"/>
  <c r="AJ523" i="18"/>
  <c r="AI523" i="18"/>
  <c r="AL522" i="18"/>
  <c r="AK522" i="18"/>
  <c r="AJ522" i="18"/>
  <c r="AI522" i="18"/>
  <c r="AL521" i="18"/>
  <c r="AK521" i="18"/>
  <c r="AJ521" i="18"/>
  <c r="AI521" i="18"/>
  <c r="AL520" i="18"/>
  <c r="AK520" i="18"/>
  <c r="AJ520" i="18"/>
  <c r="AI520" i="18"/>
  <c r="AL519" i="18"/>
  <c r="AK519" i="18"/>
  <c r="AJ519" i="18"/>
  <c r="AI519" i="18"/>
  <c r="AL518" i="18"/>
  <c r="AK518" i="18"/>
  <c r="AJ518" i="18"/>
  <c r="AI518" i="18"/>
  <c r="AL517" i="18"/>
  <c r="AK517" i="18"/>
  <c r="AJ517" i="18"/>
  <c r="AI517" i="18"/>
  <c r="AL516" i="18"/>
  <c r="AK516" i="18"/>
  <c r="AJ516" i="18"/>
  <c r="AI516" i="18"/>
  <c r="AL515" i="18"/>
  <c r="AK515" i="18"/>
  <c r="AJ515" i="18"/>
  <c r="AI515" i="18"/>
  <c r="AL514" i="18"/>
  <c r="AK514" i="18"/>
  <c r="AJ514" i="18"/>
  <c r="AI514" i="18"/>
  <c r="AL513" i="18"/>
  <c r="AK513" i="18"/>
  <c r="AJ513" i="18"/>
  <c r="AI513" i="18"/>
  <c r="AL512" i="18"/>
  <c r="AK512" i="18"/>
  <c r="AJ512" i="18"/>
  <c r="AI512" i="18"/>
  <c r="AL511" i="18"/>
  <c r="AK511" i="18"/>
  <c r="AJ511" i="18"/>
  <c r="AI511" i="18"/>
  <c r="AL510" i="18"/>
  <c r="AK510" i="18"/>
  <c r="AJ510" i="18"/>
  <c r="AI510" i="18"/>
  <c r="AL509" i="18"/>
  <c r="AK509" i="18"/>
  <c r="AJ509" i="18"/>
  <c r="AI509" i="18"/>
  <c r="AL508" i="18"/>
  <c r="AK508" i="18"/>
  <c r="AJ508" i="18"/>
  <c r="AI508" i="18"/>
  <c r="AL507" i="18"/>
  <c r="AK507" i="18"/>
  <c r="AJ507" i="18"/>
  <c r="AI507" i="18"/>
  <c r="AL506" i="18"/>
  <c r="AK506" i="18"/>
  <c r="AJ506" i="18"/>
  <c r="AI506" i="18"/>
  <c r="AL505" i="18"/>
  <c r="AK505" i="18"/>
  <c r="AJ505" i="18"/>
  <c r="AI505" i="18"/>
  <c r="AL504" i="18"/>
  <c r="AK504" i="18"/>
  <c r="AJ504" i="18"/>
  <c r="AI504" i="18"/>
  <c r="AL503" i="18"/>
  <c r="AK503" i="18"/>
  <c r="AJ503" i="18"/>
  <c r="AI503" i="18"/>
  <c r="AL502" i="18"/>
  <c r="AK502" i="18"/>
  <c r="AJ502" i="18"/>
  <c r="AI502" i="18"/>
  <c r="AL501" i="18"/>
  <c r="AK501" i="18"/>
  <c r="AJ501" i="18"/>
  <c r="AI501" i="18"/>
  <c r="AL500" i="18"/>
  <c r="AK500" i="18"/>
  <c r="AJ500" i="18"/>
  <c r="AI500" i="18"/>
  <c r="AL499" i="18"/>
  <c r="AK499" i="18"/>
  <c r="AJ499" i="18"/>
  <c r="AI499" i="18"/>
  <c r="AL498" i="18"/>
  <c r="AK498" i="18"/>
  <c r="AJ498" i="18"/>
  <c r="AI498" i="18"/>
  <c r="AL497" i="18"/>
  <c r="AK497" i="18"/>
  <c r="AJ497" i="18"/>
  <c r="AI497" i="18"/>
  <c r="AL496" i="18"/>
  <c r="AK496" i="18"/>
  <c r="AJ496" i="18"/>
  <c r="AI496" i="18"/>
  <c r="AL495" i="18"/>
  <c r="AK495" i="18"/>
  <c r="AJ495" i="18"/>
  <c r="AI495" i="18"/>
  <c r="AL494" i="18"/>
  <c r="AK494" i="18"/>
  <c r="AJ494" i="18"/>
  <c r="AI494" i="18"/>
  <c r="AL493" i="18"/>
  <c r="AK493" i="18"/>
  <c r="AJ493" i="18"/>
  <c r="AI493" i="18"/>
  <c r="AL492" i="18"/>
  <c r="AK492" i="18"/>
  <c r="AJ492" i="18"/>
  <c r="AI492" i="18"/>
  <c r="AL491" i="18"/>
  <c r="AK491" i="18"/>
  <c r="AJ491" i="18"/>
  <c r="AI491" i="18"/>
  <c r="AL490" i="18"/>
  <c r="AK490" i="18"/>
  <c r="AJ490" i="18"/>
  <c r="AI490" i="18"/>
  <c r="AL489" i="18"/>
  <c r="AK489" i="18"/>
  <c r="AJ489" i="18"/>
  <c r="AI489" i="18"/>
  <c r="AL488" i="18"/>
  <c r="AK488" i="18"/>
  <c r="AJ488" i="18"/>
  <c r="AI488" i="18"/>
  <c r="AL487" i="18"/>
  <c r="AK487" i="18"/>
  <c r="AJ487" i="18"/>
  <c r="AI487" i="18"/>
  <c r="AL486" i="18"/>
  <c r="AK486" i="18"/>
  <c r="AJ486" i="18"/>
  <c r="AI486" i="18"/>
  <c r="AL485" i="18"/>
  <c r="AK485" i="18"/>
  <c r="AJ485" i="18"/>
  <c r="AI485" i="18"/>
  <c r="AL484" i="18"/>
  <c r="AK484" i="18"/>
  <c r="AJ484" i="18"/>
  <c r="AI484" i="18"/>
  <c r="AL483" i="18"/>
  <c r="AK483" i="18"/>
  <c r="AJ483" i="18"/>
  <c r="AI483" i="18"/>
  <c r="AL482" i="18"/>
  <c r="AK482" i="18"/>
  <c r="AJ482" i="18"/>
  <c r="AI482" i="18"/>
  <c r="AL481" i="18"/>
  <c r="AK481" i="18"/>
  <c r="AJ481" i="18"/>
  <c r="AI481" i="18"/>
  <c r="AL480" i="18"/>
  <c r="AK480" i="18"/>
  <c r="AJ480" i="18"/>
  <c r="AI480" i="18"/>
  <c r="AL479" i="18"/>
  <c r="AK479" i="18"/>
  <c r="AJ479" i="18"/>
  <c r="AI479" i="18"/>
  <c r="AL478" i="18"/>
  <c r="AK478" i="18"/>
  <c r="AJ478" i="18"/>
  <c r="AI478" i="18"/>
  <c r="AL477" i="18"/>
  <c r="AK477" i="18"/>
  <c r="AJ477" i="18"/>
  <c r="AI477" i="18"/>
  <c r="AL476" i="18"/>
  <c r="AK476" i="18"/>
  <c r="AJ476" i="18"/>
  <c r="AI476" i="18"/>
  <c r="AL475" i="18"/>
  <c r="AK475" i="18"/>
  <c r="AJ475" i="18"/>
  <c r="AI475" i="18"/>
  <c r="AL474" i="18"/>
  <c r="AK474" i="18"/>
  <c r="AJ474" i="18"/>
  <c r="AI474" i="18"/>
  <c r="AL473" i="18"/>
  <c r="AK473" i="18"/>
  <c r="AJ473" i="18"/>
  <c r="AI473" i="18"/>
  <c r="AL472" i="18"/>
  <c r="AK472" i="18"/>
  <c r="AJ472" i="18"/>
  <c r="AI472" i="18"/>
  <c r="AL471" i="18"/>
  <c r="AK471" i="18"/>
  <c r="AJ471" i="18"/>
  <c r="AI471" i="18"/>
  <c r="AL470" i="18"/>
  <c r="AK470" i="18"/>
  <c r="AJ470" i="18"/>
  <c r="AI470" i="18"/>
  <c r="AL469" i="18"/>
  <c r="AK469" i="18"/>
  <c r="AJ469" i="18"/>
  <c r="AI469" i="18"/>
  <c r="AL468" i="18"/>
  <c r="AK468" i="18"/>
  <c r="AJ468" i="18"/>
  <c r="AI468" i="18"/>
  <c r="AL467" i="18"/>
  <c r="AK467" i="18"/>
  <c r="AJ467" i="18"/>
  <c r="AI467" i="18"/>
  <c r="AL466" i="18"/>
  <c r="AK466" i="18"/>
  <c r="AJ466" i="18"/>
  <c r="AI466" i="18"/>
  <c r="AL465" i="18"/>
  <c r="AK465" i="18"/>
  <c r="AJ465" i="18"/>
  <c r="AI465" i="18"/>
  <c r="AL464" i="18"/>
  <c r="AK464" i="18"/>
  <c r="AJ464" i="18"/>
  <c r="AI464" i="18"/>
  <c r="AL463" i="18"/>
  <c r="AK463" i="18"/>
  <c r="AJ463" i="18"/>
  <c r="AI463" i="18"/>
  <c r="AL462" i="18"/>
  <c r="AK462" i="18"/>
  <c r="AJ462" i="18"/>
  <c r="AI462" i="18"/>
  <c r="AL461" i="18"/>
  <c r="AK461" i="18"/>
  <c r="AJ461" i="18"/>
  <c r="AI461" i="18"/>
  <c r="AL460" i="18"/>
  <c r="AK460" i="18"/>
  <c r="AJ460" i="18"/>
  <c r="AI460" i="18"/>
  <c r="AL459" i="18"/>
  <c r="AK459" i="18"/>
  <c r="AJ459" i="18"/>
  <c r="AI459" i="18"/>
  <c r="AL458" i="18"/>
  <c r="AK458" i="18"/>
  <c r="AJ458" i="18"/>
  <c r="AI458" i="18"/>
  <c r="AL457" i="18"/>
  <c r="AK457" i="18"/>
  <c r="AJ457" i="18"/>
  <c r="AI457" i="18"/>
  <c r="AL456" i="18"/>
  <c r="AK456" i="18"/>
  <c r="AJ456" i="18"/>
  <c r="AI456" i="18"/>
  <c r="AL455" i="18"/>
  <c r="AK455" i="18"/>
  <c r="AJ455" i="18"/>
  <c r="AI455" i="18"/>
  <c r="AL454" i="18"/>
  <c r="AK454" i="18"/>
  <c r="AJ454" i="18"/>
  <c r="AI454" i="18"/>
  <c r="AL453" i="18"/>
  <c r="AK453" i="18"/>
  <c r="AJ453" i="18"/>
  <c r="AI453" i="18"/>
  <c r="AL452" i="18"/>
  <c r="AK452" i="18"/>
  <c r="AJ452" i="18"/>
  <c r="AI452" i="18"/>
  <c r="AL451" i="18"/>
  <c r="AK451" i="18"/>
  <c r="AJ451" i="18"/>
  <c r="AI451" i="18"/>
  <c r="AL450" i="18"/>
  <c r="AK450" i="18"/>
  <c r="AJ450" i="18"/>
  <c r="AI450" i="18"/>
  <c r="AL449" i="18"/>
  <c r="AK449" i="18"/>
  <c r="AJ449" i="18"/>
  <c r="AI449" i="18"/>
  <c r="AL448" i="18"/>
  <c r="AK448" i="18"/>
  <c r="AJ448" i="18"/>
  <c r="AI448" i="18"/>
  <c r="AL447" i="18"/>
  <c r="AK447" i="18"/>
  <c r="AJ447" i="18"/>
  <c r="AI447" i="18"/>
  <c r="AL446" i="18"/>
  <c r="AK446" i="18"/>
  <c r="AJ446" i="18"/>
  <c r="AI446" i="18"/>
  <c r="AL445" i="18"/>
  <c r="AK445" i="18"/>
  <c r="AJ445" i="18"/>
  <c r="AI445" i="18"/>
  <c r="AL444" i="18"/>
  <c r="AK444" i="18"/>
  <c r="AJ444" i="18"/>
  <c r="AI444" i="18"/>
  <c r="AL443" i="18"/>
  <c r="AK443" i="18"/>
  <c r="AJ443" i="18"/>
  <c r="AI443" i="18"/>
  <c r="AL442" i="18"/>
  <c r="AK442" i="18"/>
  <c r="AJ442" i="18"/>
  <c r="AI442" i="18"/>
  <c r="AL441" i="18"/>
  <c r="AK441" i="18"/>
  <c r="AJ441" i="18"/>
  <c r="AI441" i="18"/>
  <c r="AL440" i="18"/>
  <c r="AK440" i="18"/>
  <c r="AJ440" i="18"/>
  <c r="AI440" i="18"/>
  <c r="AL439" i="18"/>
  <c r="AK439" i="18"/>
  <c r="AJ439" i="18"/>
  <c r="AI439" i="18"/>
  <c r="AL438" i="18"/>
  <c r="AK438" i="18"/>
  <c r="AJ438" i="18"/>
  <c r="AI438" i="18"/>
  <c r="AL437" i="18"/>
  <c r="AK437" i="18"/>
  <c r="AJ437" i="18"/>
  <c r="AI437" i="18"/>
  <c r="AL436" i="18"/>
  <c r="AK436" i="18"/>
  <c r="AJ436" i="18"/>
  <c r="AI436" i="18"/>
  <c r="AL435" i="18"/>
  <c r="AK435" i="18"/>
  <c r="AJ435" i="18"/>
  <c r="AI435" i="18"/>
  <c r="AL434" i="18"/>
  <c r="AK434" i="18"/>
  <c r="AJ434" i="18"/>
  <c r="AI434" i="18"/>
  <c r="AL433" i="18"/>
  <c r="AK433" i="18"/>
  <c r="AJ433" i="18"/>
  <c r="AI433" i="18"/>
  <c r="AL432" i="18"/>
  <c r="AK432" i="18"/>
  <c r="AJ432" i="18"/>
  <c r="AI432" i="18"/>
  <c r="AL431" i="18"/>
  <c r="AK431" i="18"/>
  <c r="AJ431" i="18"/>
  <c r="AI431" i="18"/>
  <c r="AL430" i="18"/>
  <c r="AK430" i="18"/>
  <c r="AJ430" i="18"/>
  <c r="AI430" i="18"/>
  <c r="AL429" i="18"/>
  <c r="AK429" i="18"/>
  <c r="AJ429" i="18"/>
  <c r="AI429" i="18"/>
  <c r="AL428" i="18"/>
  <c r="AK428" i="18"/>
  <c r="AJ428" i="18"/>
  <c r="AI428" i="18"/>
  <c r="AL427" i="18"/>
  <c r="AK427" i="18"/>
  <c r="AJ427" i="18"/>
  <c r="AI427" i="18"/>
  <c r="AL426" i="18"/>
  <c r="AK426" i="18"/>
  <c r="AJ426" i="18"/>
  <c r="AI426" i="18"/>
  <c r="AL425" i="18"/>
  <c r="AK425" i="18"/>
  <c r="AJ425" i="18"/>
  <c r="AI425" i="18"/>
  <c r="AL424" i="18"/>
  <c r="AK424" i="18"/>
  <c r="AJ424" i="18"/>
  <c r="AI424" i="18"/>
  <c r="AL423" i="18"/>
  <c r="AK423" i="18"/>
  <c r="AJ423" i="18"/>
  <c r="AI423" i="18"/>
  <c r="AL422" i="18"/>
  <c r="AK422" i="18"/>
  <c r="AJ422" i="18"/>
  <c r="AI422" i="18"/>
  <c r="AL421" i="18"/>
  <c r="AK421" i="18"/>
  <c r="AJ421" i="18"/>
  <c r="AI421" i="18"/>
  <c r="AL420" i="18"/>
  <c r="AK420" i="18"/>
  <c r="AJ420" i="18"/>
  <c r="AI420" i="18"/>
  <c r="AL419" i="18"/>
  <c r="AK419" i="18"/>
  <c r="AJ419" i="18"/>
  <c r="AI419" i="18"/>
  <c r="AL418" i="18"/>
  <c r="AK418" i="18"/>
  <c r="AJ418" i="18"/>
  <c r="AI418" i="18"/>
  <c r="AL417" i="18"/>
  <c r="AK417" i="18"/>
  <c r="AJ417" i="18"/>
  <c r="AI417" i="18"/>
  <c r="AL416" i="18"/>
  <c r="AK416" i="18"/>
  <c r="AJ416" i="18"/>
  <c r="AI416" i="18"/>
  <c r="AL415" i="18"/>
  <c r="AK415" i="18"/>
  <c r="AJ415" i="18"/>
  <c r="AI415" i="18"/>
  <c r="AL414" i="18"/>
  <c r="AK414" i="18"/>
  <c r="AJ414" i="18"/>
  <c r="AI414" i="18"/>
  <c r="AL413" i="18"/>
  <c r="AK413" i="18"/>
  <c r="AJ413" i="18"/>
  <c r="AI413" i="18"/>
  <c r="AL412" i="18"/>
  <c r="AK412" i="18"/>
  <c r="AJ412" i="18"/>
  <c r="AI412" i="18"/>
  <c r="AL411" i="18"/>
  <c r="AK411" i="18"/>
  <c r="AJ411" i="18"/>
  <c r="AI411" i="18"/>
  <c r="AL410" i="18"/>
  <c r="AK410" i="18"/>
  <c r="AJ410" i="18"/>
  <c r="AI410" i="18"/>
  <c r="AL409" i="18"/>
  <c r="AK409" i="18"/>
  <c r="AJ409" i="18"/>
  <c r="AI409" i="18"/>
  <c r="AL408" i="18"/>
  <c r="AK408" i="18"/>
  <c r="AJ408" i="18"/>
  <c r="AI408" i="18"/>
  <c r="AL407" i="18"/>
  <c r="AK407" i="18"/>
  <c r="AJ407" i="18"/>
  <c r="AI407" i="18"/>
  <c r="AL406" i="18"/>
  <c r="AK406" i="18"/>
  <c r="AJ406" i="18"/>
  <c r="AI406" i="18"/>
  <c r="AL405" i="18"/>
  <c r="AK405" i="18"/>
  <c r="AJ405" i="18"/>
  <c r="AI405" i="18"/>
  <c r="AL404" i="18"/>
  <c r="AK404" i="18"/>
  <c r="AJ404" i="18"/>
  <c r="AI404" i="18"/>
  <c r="AL403" i="18"/>
  <c r="AK403" i="18"/>
  <c r="AJ403" i="18"/>
  <c r="AI403" i="18"/>
  <c r="AL402" i="18"/>
  <c r="AK402" i="18"/>
  <c r="AJ402" i="18"/>
  <c r="AI402" i="18"/>
  <c r="AL401" i="18"/>
  <c r="AK401" i="18"/>
  <c r="AJ401" i="18"/>
  <c r="AI401" i="18"/>
  <c r="AL400" i="18"/>
  <c r="AK400" i="18"/>
  <c r="AJ400" i="18"/>
  <c r="AI400" i="18"/>
  <c r="AL399" i="18"/>
  <c r="AK399" i="18"/>
  <c r="AJ399" i="18"/>
  <c r="AI399" i="18"/>
  <c r="AL398" i="18"/>
  <c r="AK398" i="18"/>
  <c r="AJ398" i="18"/>
  <c r="AI398" i="18"/>
  <c r="AL397" i="18"/>
  <c r="AK397" i="18"/>
  <c r="AJ397" i="18"/>
  <c r="AI397" i="18"/>
  <c r="AL396" i="18"/>
  <c r="AK396" i="18"/>
  <c r="AJ396" i="18"/>
  <c r="AI396" i="18"/>
  <c r="AL395" i="18"/>
  <c r="AK395" i="18"/>
  <c r="AJ395" i="18"/>
  <c r="AI395" i="18"/>
  <c r="AL394" i="18"/>
  <c r="AK394" i="18"/>
  <c r="AJ394" i="18"/>
  <c r="AI394" i="18"/>
  <c r="AL393" i="18"/>
  <c r="AK393" i="18"/>
  <c r="AJ393" i="18"/>
  <c r="AI393" i="18"/>
  <c r="AL392" i="18"/>
  <c r="AK392" i="18"/>
  <c r="AJ392" i="18"/>
  <c r="AI392" i="18"/>
  <c r="AL391" i="18"/>
  <c r="AK391" i="18"/>
  <c r="AJ391" i="18"/>
  <c r="AI391" i="18"/>
  <c r="AL390" i="18"/>
  <c r="AK390" i="18"/>
  <c r="AJ390" i="18"/>
  <c r="AI390" i="18"/>
  <c r="AL389" i="18"/>
  <c r="AK389" i="18"/>
  <c r="AJ389" i="18"/>
  <c r="AI389" i="18"/>
  <c r="AL388" i="18"/>
  <c r="AK388" i="18"/>
  <c r="AJ388" i="18"/>
  <c r="AI388" i="18"/>
  <c r="AL387" i="18"/>
  <c r="AK387" i="18"/>
  <c r="AJ387" i="18"/>
  <c r="AI387" i="18"/>
  <c r="AL386" i="18"/>
  <c r="AK386" i="18"/>
  <c r="AJ386" i="18"/>
  <c r="AI386" i="18"/>
  <c r="AL385" i="18"/>
  <c r="AK385" i="18"/>
  <c r="AJ385" i="18"/>
  <c r="AI385" i="18"/>
  <c r="AL384" i="18"/>
  <c r="AK384" i="18"/>
  <c r="AJ384" i="18"/>
  <c r="AI384" i="18"/>
  <c r="AL383" i="18"/>
  <c r="AK383" i="18"/>
  <c r="AJ383" i="18"/>
  <c r="AI383" i="18"/>
  <c r="AL382" i="18"/>
  <c r="AK382" i="18"/>
  <c r="AJ382" i="18"/>
  <c r="AI382" i="18"/>
  <c r="AL381" i="18"/>
  <c r="AK381" i="18"/>
  <c r="AJ381" i="18"/>
  <c r="AI381" i="18"/>
  <c r="AL380" i="18"/>
  <c r="AK380" i="18"/>
  <c r="AJ380" i="18"/>
  <c r="AI380" i="18"/>
  <c r="AL379" i="18"/>
  <c r="AK379" i="18"/>
  <c r="AJ379" i="18"/>
  <c r="AI379" i="18"/>
  <c r="AL378" i="18"/>
  <c r="AK378" i="18"/>
  <c r="AJ378" i="18"/>
  <c r="AI378" i="18"/>
  <c r="AL377" i="18"/>
  <c r="AK377" i="18"/>
  <c r="AJ377" i="18"/>
  <c r="AI377" i="18"/>
  <c r="AL376" i="18"/>
  <c r="AK376" i="18"/>
  <c r="AJ376" i="18"/>
  <c r="AI376" i="18"/>
  <c r="AL375" i="18"/>
  <c r="AK375" i="18"/>
  <c r="AJ375" i="18"/>
  <c r="AI375" i="18"/>
  <c r="AL374" i="18"/>
  <c r="AK374" i="18"/>
  <c r="AJ374" i="18"/>
  <c r="AI374" i="18"/>
  <c r="AL373" i="18"/>
  <c r="AK373" i="18"/>
  <c r="AJ373" i="18"/>
  <c r="AI373" i="18"/>
  <c r="AL372" i="18"/>
  <c r="AK372" i="18"/>
  <c r="AJ372" i="18"/>
  <c r="AI372" i="18"/>
  <c r="AL371" i="18"/>
  <c r="AK371" i="18"/>
  <c r="AJ371" i="18"/>
  <c r="AI371" i="18"/>
  <c r="AL370" i="18"/>
  <c r="AK370" i="18"/>
  <c r="AJ370" i="18"/>
  <c r="AI370" i="18"/>
  <c r="AL369" i="18"/>
  <c r="AK369" i="18"/>
  <c r="AJ369" i="18"/>
  <c r="AI369" i="18"/>
  <c r="AL368" i="18"/>
  <c r="AK368" i="18"/>
  <c r="AJ368" i="18"/>
  <c r="AI368" i="18"/>
  <c r="AL367" i="18"/>
  <c r="AK367" i="18"/>
  <c r="AJ367" i="18"/>
  <c r="AI367" i="18"/>
  <c r="AL366" i="18"/>
  <c r="AK366" i="18"/>
  <c r="AJ366" i="18"/>
  <c r="AI366" i="18"/>
  <c r="AL365" i="18"/>
  <c r="AK365" i="18"/>
  <c r="AJ365" i="18"/>
  <c r="AI365" i="18"/>
  <c r="AL364" i="18"/>
  <c r="AK364" i="18"/>
  <c r="AJ364" i="18"/>
  <c r="AI364" i="18"/>
  <c r="AL363" i="18"/>
  <c r="AK363" i="18"/>
  <c r="AJ363" i="18"/>
  <c r="AI363" i="18"/>
  <c r="AL362" i="18"/>
  <c r="AK362" i="18"/>
  <c r="AJ362" i="18"/>
  <c r="AI362" i="18"/>
  <c r="AL361" i="18"/>
  <c r="AK361" i="18"/>
  <c r="AJ361" i="18"/>
  <c r="AI361" i="18"/>
  <c r="AL360" i="18"/>
  <c r="AK360" i="18"/>
  <c r="AJ360" i="18"/>
  <c r="AI360" i="18"/>
  <c r="AL359" i="18"/>
  <c r="AK359" i="18"/>
  <c r="AJ359" i="18"/>
  <c r="AI359" i="18"/>
  <c r="AL358" i="18"/>
  <c r="AK358" i="18"/>
  <c r="AJ358" i="18"/>
  <c r="AI358" i="18"/>
  <c r="AL357" i="18"/>
  <c r="AK357" i="18"/>
  <c r="AJ357" i="18"/>
  <c r="AI357" i="18"/>
  <c r="AL356" i="18"/>
  <c r="AK356" i="18"/>
  <c r="AJ356" i="18"/>
  <c r="AI356" i="18"/>
  <c r="AL355" i="18"/>
  <c r="AK355" i="18"/>
  <c r="AJ355" i="18"/>
  <c r="AI355" i="18"/>
  <c r="AL354" i="18"/>
  <c r="AK354" i="18"/>
  <c r="AJ354" i="18"/>
  <c r="AI354" i="18"/>
  <c r="AL353" i="18"/>
  <c r="AK353" i="18"/>
  <c r="AJ353" i="18"/>
  <c r="AI353" i="18"/>
  <c r="AL352" i="18"/>
  <c r="AK352" i="18"/>
  <c r="AJ352" i="18"/>
  <c r="AI352" i="18"/>
  <c r="AL351" i="18"/>
  <c r="AK351" i="18"/>
  <c r="AJ351" i="18"/>
  <c r="AI351" i="18"/>
  <c r="AL350" i="18"/>
  <c r="AK350" i="18"/>
  <c r="AJ350" i="18"/>
  <c r="AI350" i="18"/>
  <c r="AL349" i="18"/>
  <c r="AK349" i="18"/>
  <c r="AJ349" i="18"/>
  <c r="AI349" i="18"/>
  <c r="AL348" i="18"/>
  <c r="AK348" i="18"/>
  <c r="AJ348" i="18"/>
  <c r="AI348" i="18"/>
  <c r="AL347" i="18"/>
  <c r="AK347" i="18"/>
  <c r="AJ347" i="18"/>
  <c r="AI347" i="18"/>
  <c r="AL346" i="18"/>
  <c r="AK346" i="18"/>
  <c r="AJ346" i="18"/>
  <c r="AI346" i="18"/>
  <c r="AL345" i="18"/>
  <c r="AK345" i="18"/>
  <c r="AJ345" i="18"/>
  <c r="AI345" i="18"/>
  <c r="AL344" i="18"/>
  <c r="AK344" i="18"/>
  <c r="AJ344" i="18"/>
  <c r="AI344" i="18"/>
  <c r="AL343" i="18"/>
  <c r="AK343" i="18"/>
  <c r="AJ343" i="18"/>
  <c r="AI343" i="18"/>
  <c r="AL342" i="18"/>
  <c r="AK342" i="18"/>
  <c r="AJ342" i="18"/>
  <c r="AI342" i="18"/>
  <c r="AL341" i="18"/>
  <c r="AK341" i="18"/>
  <c r="AJ341" i="18"/>
  <c r="AI341" i="18"/>
  <c r="AL340" i="18"/>
  <c r="AK340" i="18"/>
  <c r="AJ340" i="18"/>
  <c r="AI340" i="18"/>
  <c r="AL339" i="18"/>
  <c r="AK339" i="18"/>
  <c r="AJ339" i="18"/>
  <c r="AI339" i="18"/>
  <c r="AL338" i="18"/>
  <c r="AK338" i="18"/>
  <c r="AJ338" i="18"/>
  <c r="AI338" i="18"/>
  <c r="AL337" i="18"/>
  <c r="AK337" i="18"/>
  <c r="AJ337" i="18"/>
  <c r="AI337" i="18"/>
  <c r="AL336" i="18"/>
  <c r="AK336" i="18"/>
  <c r="AJ336" i="18"/>
  <c r="AI336" i="18"/>
  <c r="AL335" i="18"/>
  <c r="AK335" i="18"/>
  <c r="AJ335" i="18"/>
  <c r="AI335" i="18"/>
  <c r="AL334" i="18"/>
  <c r="AK334" i="18"/>
  <c r="AJ334" i="18"/>
  <c r="AI334" i="18"/>
  <c r="AL333" i="18"/>
  <c r="AK333" i="18"/>
  <c r="AJ333" i="18"/>
  <c r="AI333" i="18"/>
  <c r="AL332" i="18"/>
  <c r="AK332" i="18"/>
  <c r="AJ332" i="18"/>
  <c r="AI332" i="18"/>
  <c r="AL331" i="18"/>
  <c r="AK331" i="18"/>
  <c r="AJ331" i="18"/>
  <c r="AI331" i="18"/>
  <c r="AL330" i="18"/>
  <c r="AK330" i="18"/>
  <c r="AJ330" i="18"/>
  <c r="AI330" i="18"/>
  <c r="AL329" i="18"/>
  <c r="AK329" i="18"/>
  <c r="AJ329" i="18"/>
  <c r="AI329" i="18"/>
  <c r="AL328" i="18"/>
  <c r="AK328" i="18"/>
  <c r="AJ328" i="18"/>
  <c r="AI328" i="18"/>
  <c r="AL327" i="18"/>
  <c r="AK327" i="18"/>
  <c r="AJ327" i="18"/>
  <c r="AI327" i="18"/>
  <c r="AL326" i="18"/>
  <c r="AK326" i="18"/>
  <c r="AJ326" i="18"/>
  <c r="AI326" i="18"/>
  <c r="AL325" i="18"/>
  <c r="AK325" i="18"/>
  <c r="AJ325" i="18"/>
  <c r="AI325" i="18"/>
  <c r="AL324" i="18"/>
  <c r="AK324" i="18"/>
  <c r="AJ324" i="18"/>
  <c r="AI324" i="18"/>
  <c r="AL323" i="18"/>
  <c r="AK323" i="18"/>
  <c r="AJ323" i="18"/>
  <c r="AI323" i="18"/>
  <c r="AL322" i="18"/>
  <c r="AK322" i="18"/>
  <c r="AJ322" i="18"/>
  <c r="AI322" i="18"/>
  <c r="AL321" i="18"/>
  <c r="AK321" i="18"/>
  <c r="AJ321" i="18"/>
  <c r="AI321" i="18"/>
  <c r="AL320" i="18"/>
  <c r="AK320" i="18"/>
  <c r="AJ320" i="18"/>
  <c r="AI320" i="18"/>
  <c r="AL319" i="18"/>
  <c r="AK319" i="18"/>
  <c r="AJ319" i="18"/>
  <c r="AI319" i="18"/>
  <c r="AL318" i="18"/>
  <c r="AK318" i="18"/>
  <c r="AJ318" i="18"/>
  <c r="AI318" i="18"/>
  <c r="AL317" i="18"/>
  <c r="AK317" i="18"/>
  <c r="AJ317" i="18"/>
  <c r="AI317" i="18"/>
  <c r="AL316" i="18"/>
  <c r="AK316" i="18"/>
  <c r="AJ316" i="18"/>
  <c r="AI316" i="18"/>
  <c r="AL315" i="18"/>
  <c r="AK315" i="18"/>
  <c r="AJ315" i="18"/>
  <c r="AI315" i="18"/>
  <c r="AL314" i="18"/>
  <c r="AK314" i="18"/>
  <c r="AJ314" i="18"/>
  <c r="AI314" i="18"/>
  <c r="AL313" i="18"/>
  <c r="AK313" i="18"/>
  <c r="AJ313" i="18"/>
  <c r="AI313" i="18"/>
  <c r="AL312" i="18"/>
  <c r="AK312" i="18"/>
  <c r="AJ312" i="18"/>
  <c r="AI312" i="18"/>
  <c r="AL311" i="18"/>
  <c r="AK311" i="18"/>
  <c r="AJ311" i="18"/>
  <c r="AI311" i="18"/>
  <c r="AL310" i="18"/>
  <c r="AK310" i="18"/>
  <c r="AJ310" i="18"/>
  <c r="AI310" i="18"/>
  <c r="AL309" i="18"/>
  <c r="AK309" i="18"/>
  <c r="AJ309" i="18"/>
  <c r="AI309" i="18"/>
  <c r="AL308" i="18"/>
  <c r="AK308" i="18"/>
  <c r="AJ308" i="18"/>
  <c r="AI308" i="18"/>
  <c r="AL307" i="18"/>
  <c r="AK307" i="18"/>
  <c r="AJ307" i="18"/>
  <c r="AI307" i="18"/>
  <c r="AL306" i="18"/>
  <c r="AK306" i="18"/>
  <c r="AJ306" i="18"/>
  <c r="AI306" i="18"/>
  <c r="AL305" i="18"/>
  <c r="AK305" i="18"/>
  <c r="AJ305" i="18"/>
  <c r="AI305" i="18"/>
  <c r="AL304" i="18"/>
  <c r="AK304" i="18"/>
  <c r="AJ304" i="18"/>
  <c r="AI304" i="18"/>
  <c r="AL303" i="18"/>
  <c r="AK303" i="18"/>
  <c r="AJ303" i="18"/>
  <c r="AI303" i="18"/>
  <c r="AL302" i="18"/>
  <c r="AK302" i="18"/>
  <c r="AJ302" i="18"/>
  <c r="AI302" i="18"/>
  <c r="AL301" i="18"/>
  <c r="AK301" i="18"/>
  <c r="AJ301" i="18"/>
  <c r="AI301" i="18"/>
  <c r="AL300" i="18"/>
  <c r="AK300" i="18"/>
  <c r="AJ300" i="18"/>
  <c r="AI300" i="18"/>
  <c r="AL299" i="18"/>
  <c r="AK299" i="18"/>
  <c r="AJ299" i="18"/>
  <c r="AI299" i="18"/>
  <c r="AL298" i="18"/>
  <c r="AK298" i="18"/>
  <c r="AJ298" i="18"/>
  <c r="AI298" i="18"/>
  <c r="AL297" i="18"/>
  <c r="AK297" i="18"/>
  <c r="AJ297" i="18"/>
  <c r="AI297" i="18"/>
  <c r="AL296" i="18"/>
  <c r="AK296" i="18"/>
  <c r="AJ296" i="18"/>
  <c r="AI296" i="18"/>
  <c r="AL295" i="18"/>
  <c r="AK295" i="18"/>
  <c r="AJ295" i="18"/>
  <c r="AI295" i="18"/>
  <c r="AL294" i="18"/>
  <c r="AK294" i="18"/>
  <c r="AJ294" i="18"/>
  <c r="AI294" i="18"/>
  <c r="AL293" i="18"/>
  <c r="AK293" i="18"/>
  <c r="AJ293" i="18"/>
  <c r="AI293" i="18"/>
  <c r="AL292" i="18"/>
  <c r="AK292" i="18"/>
  <c r="AJ292" i="18"/>
  <c r="AI292" i="18"/>
  <c r="AL291" i="18"/>
  <c r="AK291" i="18"/>
  <c r="AJ291" i="18"/>
  <c r="AI291" i="18"/>
  <c r="AL290" i="18"/>
  <c r="AK290" i="18"/>
  <c r="AJ290" i="18"/>
  <c r="AI290" i="18"/>
  <c r="AL289" i="18"/>
  <c r="AK289" i="18"/>
  <c r="AJ289" i="18"/>
  <c r="AI289" i="18"/>
  <c r="AL288" i="18"/>
  <c r="AK288" i="18"/>
  <c r="AJ288" i="18"/>
  <c r="AI288" i="18"/>
  <c r="AL287" i="18"/>
  <c r="AK287" i="18"/>
  <c r="AJ287" i="18"/>
  <c r="AI287" i="18"/>
  <c r="AL286" i="18"/>
  <c r="AK286" i="18"/>
  <c r="AJ286" i="18"/>
  <c r="AI286" i="18"/>
  <c r="AL285" i="18"/>
  <c r="AK285" i="18"/>
  <c r="AJ285" i="18"/>
  <c r="AI285" i="18"/>
  <c r="AL284" i="18"/>
  <c r="AK284" i="18"/>
  <c r="AJ284" i="18"/>
  <c r="AI284" i="18"/>
  <c r="AL283" i="18"/>
  <c r="AK283" i="18"/>
  <c r="AJ283" i="18"/>
  <c r="AI283" i="18"/>
  <c r="AL282" i="18"/>
  <c r="AK282" i="18"/>
  <c r="AJ282" i="18"/>
  <c r="AI282" i="18"/>
  <c r="AL281" i="18"/>
  <c r="AK281" i="18"/>
  <c r="AJ281" i="18"/>
  <c r="AI281" i="18"/>
  <c r="AL280" i="18"/>
  <c r="AK280" i="18"/>
  <c r="AJ280" i="18"/>
  <c r="AI280" i="18"/>
  <c r="AL279" i="18"/>
  <c r="AK279" i="18"/>
  <c r="AJ279" i="18"/>
  <c r="AI279" i="18"/>
  <c r="AL278" i="18"/>
  <c r="AK278" i="18"/>
  <c r="AJ278" i="18"/>
  <c r="AI278" i="18"/>
  <c r="AL277" i="18"/>
  <c r="AK277" i="18"/>
  <c r="AJ277" i="18"/>
  <c r="AI277" i="18"/>
  <c r="AL276" i="18"/>
  <c r="AK276" i="18"/>
  <c r="AJ276" i="18"/>
  <c r="AI276" i="18"/>
  <c r="AL275" i="18"/>
  <c r="AK275" i="18"/>
  <c r="AJ275" i="18"/>
  <c r="AI275" i="18"/>
  <c r="AL274" i="18"/>
  <c r="AK274" i="18"/>
  <c r="AJ274" i="18"/>
  <c r="AI274" i="18"/>
  <c r="AL273" i="18"/>
  <c r="AK273" i="18"/>
  <c r="AJ273" i="18"/>
  <c r="AI273" i="18"/>
  <c r="AL272" i="18"/>
  <c r="AK272" i="18"/>
  <c r="AJ272" i="18"/>
  <c r="AI272" i="18"/>
  <c r="AL271" i="18"/>
  <c r="AK271" i="18"/>
  <c r="AJ271" i="18"/>
  <c r="AI271" i="18"/>
  <c r="AL270" i="18"/>
  <c r="AK270" i="18"/>
  <c r="AJ270" i="18"/>
  <c r="AI270" i="18"/>
  <c r="AL269" i="18"/>
  <c r="AK269" i="18"/>
  <c r="AJ269" i="18"/>
  <c r="AI269" i="18"/>
  <c r="AL268" i="18"/>
  <c r="AK268" i="18"/>
  <c r="AJ268" i="18"/>
  <c r="AI268" i="18"/>
  <c r="AL267" i="18"/>
  <c r="AK267" i="18"/>
  <c r="AJ267" i="18"/>
  <c r="AI267" i="18"/>
  <c r="AL266" i="18"/>
  <c r="AK266" i="18"/>
  <c r="AJ266" i="18"/>
  <c r="AI266" i="18"/>
  <c r="AL265" i="18"/>
  <c r="AK265" i="18"/>
  <c r="AJ265" i="18"/>
  <c r="AI265" i="18"/>
  <c r="AL264" i="18"/>
  <c r="AK264" i="18"/>
  <c r="AJ264" i="18"/>
  <c r="AI264" i="18"/>
  <c r="AL263" i="18"/>
  <c r="AK263" i="18"/>
  <c r="AJ263" i="18"/>
  <c r="AI263" i="18"/>
  <c r="AL262" i="18"/>
  <c r="AK262" i="18"/>
  <c r="AJ262" i="18"/>
  <c r="AI262" i="18"/>
  <c r="AL261" i="18"/>
  <c r="AK261" i="18"/>
  <c r="AJ261" i="18"/>
  <c r="AI261" i="18"/>
  <c r="AL260" i="18"/>
  <c r="AK260" i="18"/>
  <c r="AJ260" i="18"/>
  <c r="AI260" i="18"/>
  <c r="AL259" i="18"/>
  <c r="AK259" i="18"/>
  <c r="AJ259" i="18"/>
  <c r="AI259" i="18"/>
  <c r="AL258" i="18"/>
  <c r="AK258" i="18"/>
  <c r="AJ258" i="18"/>
  <c r="AI258" i="18"/>
  <c r="AL257" i="18"/>
  <c r="AK257" i="18"/>
  <c r="AJ257" i="18"/>
  <c r="AI257" i="18"/>
  <c r="AL256" i="18"/>
  <c r="AK256" i="18"/>
  <c r="AJ256" i="18"/>
  <c r="AI256" i="18"/>
  <c r="AL255" i="18"/>
  <c r="AK255" i="18"/>
  <c r="AJ255" i="18"/>
  <c r="AI255" i="18"/>
  <c r="AL254" i="18"/>
  <c r="AK254" i="18"/>
  <c r="AJ254" i="18"/>
  <c r="AI254" i="18"/>
  <c r="AL253" i="18"/>
  <c r="AK253" i="18"/>
  <c r="AJ253" i="18"/>
  <c r="AI253" i="18"/>
  <c r="AL252" i="18"/>
  <c r="AK252" i="18"/>
  <c r="AJ252" i="18"/>
  <c r="AI252" i="18"/>
  <c r="AL251" i="18"/>
  <c r="AK251" i="18"/>
  <c r="AJ251" i="18"/>
  <c r="AI251" i="18"/>
  <c r="AL250" i="18"/>
  <c r="AK250" i="18"/>
  <c r="AJ250" i="18"/>
  <c r="AI250" i="18"/>
  <c r="AL249" i="18"/>
  <c r="AK249" i="18"/>
  <c r="AJ249" i="18"/>
  <c r="AI249" i="18"/>
  <c r="AL248" i="18"/>
  <c r="AK248" i="18"/>
  <c r="AJ248" i="18"/>
  <c r="AI248" i="18"/>
  <c r="AL247" i="18"/>
  <c r="AK247" i="18"/>
  <c r="AJ247" i="18"/>
  <c r="AI247" i="18"/>
  <c r="AL246" i="18"/>
  <c r="AK246" i="18"/>
  <c r="AJ246" i="18"/>
  <c r="AI246" i="18"/>
  <c r="AL245" i="18"/>
  <c r="AK245" i="18"/>
  <c r="AJ245" i="18"/>
  <c r="AI245" i="18"/>
  <c r="AL244" i="18"/>
  <c r="AK244" i="18"/>
  <c r="AJ244" i="18"/>
  <c r="AI244" i="18"/>
  <c r="AL243" i="18"/>
  <c r="AK243" i="18"/>
  <c r="AJ243" i="18"/>
  <c r="AI243" i="18"/>
  <c r="AL242" i="18"/>
  <c r="AK242" i="18"/>
  <c r="AJ242" i="18"/>
  <c r="AI242" i="18"/>
  <c r="AL241" i="18"/>
  <c r="AK241" i="18"/>
  <c r="AJ241" i="18"/>
  <c r="AI241" i="18"/>
  <c r="AL240" i="18"/>
  <c r="AK240" i="18"/>
  <c r="AJ240" i="18"/>
  <c r="AI240" i="18"/>
  <c r="AL239" i="18"/>
  <c r="AK239" i="18"/>
  <c r="AJ239" i="18"/>
  <c r="AI239" i="18"/>
  <c r="AL238" i="18"/>
  <c r="AK238" i="18"/>
  <c r="AJ238" i="18"/>
  <c r="AI238" i="18"/>
  <c r="AL237" i="18"/>
  <c r="AK237" i="18"/>
  <c r="AJ237" i="18"/>
  <c r="AI237" i="18"/>
  <c r="AL236" i="18"/>
  <c r="AK236" i="18"/>
  <c r="AJ236" i="18"/>
  <c r="AI236" i="18"/>
  <c r="AL235" i="18"/>
  <c r="AK235" i="18"/>
  <c r="AJ235" i="18"/>
  <c r="AI235" i="18"/>
  <c r="AL234" i="18"/>
  <c r="AK234" i="18"/>
  <c r="AJ234" i="18"/>
  <c r="AI234" i="18"/>
  <c r="AL233" i="18"/>
  <c r="AK233" i="18"/>
  <c r="AJ233" i="18"/>
  <c r="AI233" i="18"/>
  <c r="AL232" i="18"/>
  <c r="AK232" i="18"/>
  <c r="AJ232" i="18"/>
  <c r="AI232" i="18"/>
  <c r="AL231" i="18"/>
  <c r="AK231" i="18"/>
  <c r="AJ231" i="18"/>
  <c r="AI231" i="18"/>
  <c r="AL230" i="18"/>
  <c r="AK230" i="18"/>
  <c r="AJ230" i="18"/>
  <c r="AI230" i="18"/>
  <c r="AL229" i="18"/>
  <c r="AK229" i="18"/>
  <c r="AJ229" i="18"/>
  <c r="AI229" i="18"/>
  <c r="AL228" i="18"/>
  <c r="AK228" i="18"/>
  <c r="AJ228" i="18"/>
  <c r="AI228" i="18"/>
  <c r="AL227" i="18"/>
  <c r="AK227" i="18"/>
  <c r="AJ227" i="18"/>
  <c r="AI227" i="18"/>
  <c r="AL226" i="18"/>
  <c r="AK226" i="18"/>
  <c r="AJ226" i="18"/>
  <c r="AI226" i="18"/>
  <c r="AL225" i="18"/>
  <c r="AK225" i="18"/>
  <c r="AJ225" i="18"/>
  <c r="AI225" i="18"/>
  <c r="AL224" i="18"/>
  <c r="AK224" i="18"/>
  <c r="AJ224" i="18"/>
  <c r="AI224" i="18"/>
  <c r="AL223" i="18"/>
  <c r="AK223" i="18"/>
  <c r="AJ223" i="18"/>
  <c r="AI223" i="18"/>
  <c r="AL222" i="18"/>
  <c r="AK222" i="18"/>
  <c r="AJ222" i="18"/>
  <c r="AI222" i="18"/>
  <c r="AL221" i="18"/>
  <c r="AK221" i="18"/>
  <c r="AJ221" i="18"/>
  <c r="AI221" i="18"/>
  <c r="AL220" i="18"/>
  <c r="AK220" i="18"/>
  <c r="AJ220" i="18"/>
  <c r="AI220" i="18"/>
  <c r="AL219" i="18"/>
  <c r="AK219" i="18"/>
  <c r="AJ219" i="18"/>
  <c r="AI219" i="18"/>
  <c r="AL218" i="18"/>
  <c r="AK218" i="18"/>
  <c r="AJ218" i="18"/>
  <c r="AI218" i="18"/>
  <c r="AL217" i="18"/>
  <c r="AK217" i="18"/>
  <c r="AJ217" i="18"/>
  <c r="AI217" i="18"/>
  <c r="AL216" i="18"/>
  <c r="AK216" i="18"/>
  <c r="AJ216" i="18"/>
  <c r="AI216" i="18"/>
  <c r="AL215" i="18"/>
  <c r="AK215" i="18"/>
  <c r="AJ215" i="18"/>
  <c r="AI215" i="18"/>
  <c r="AL214" i="18"/>
  <c r="AK214" i="18"/>
  <c r="AJ214" i="18"/>
  <c r="AI214" i="18"/>
  <c r="AL213" i="18"/>
  <c r="AK213" i="18"/>
  <c r="AJ213" i="18"/>
  <c r="AI213" i="18"/>
  <c r="AL212" i="18"/>
  <c r="AK212" i="18"/>
  <c r="AJ212" i="18"/>
  <c r="AI212" i="18"/>
  <c r="AL211" i="18"/>
  <c r="AK211" i="18"/>
  <c r="AJ211" i="18"/>
  <c r="AI211" i="18"/>
  <c r="AL210" i="18"/>
  <c r="AK210" i="18"/>
  <c r="AJ210" i="18"/>
  <c r="AI210" i="18"/>
  <c r="AL209" i="18"/>
  <c r="AK209" i="18"/>
  <c r="AJ209" i="18"/>
  <c r="AI209" i="18"/>
  <c r="AL208" i="18"/>
  <c r="AK208" i="18"/>
  <c r="AJ208" i="18"/>
  <c r="AI208" i="18"/>
  <c r="AL207" i="18"/>
  <c r="AK207" i="18"/>
  <c r="AJ207" i="18"/>
  <c r="AI207" i="18"/>
  <c r="AL206" i="18"/>
  <c r="AK206" i="18"/>
  <c r="AJ206" i="18"/>
  <c r="AI206" i="18"/>
  <c r="AL205" i="18"/>
  <c r="AK205" i="18"/>
  <c r="AJ205" i="18"/>
  <c r="AI205" i="18"/>
  <c r="AL204" i="18"/>
  <c r="AK204" i="18"/>
  <c r="AJ204" i="18"/>
  <c r="AI204" i="18"/>
  <c r="AL203" i="18"/>
  <c r="AK203" i="18"/>
  <c r="AJ203" i="18"/>
  <c r="AI203" i="18"/>
  <c r="AL202" i="18"/>
  <c r="AK202" i="18"/>
  <c r="AJ202" i="18"/>
  <c r="AI202" i="18"/>
  <c r="AL201" i="18"/>
  <c r="AK201" i="18"/>
  <c r="AJ201" i="18"/>
  <c r="AI201" i="18"/>
  <c r="AL200" i="18"/>
  <c r="AK200" i="18"/>
  <c r="AJ200" i="18"/>
  <c r="AI200" i="18"/>
  <c r="AL199" i="18"/>
  <c r="AK199" i="18"/>
  <c r="AJ199" i="18"/>
  <c r="AI199" i="18"/>
  <c r="AL198" i="18"/>
  <c r="AK198" i="18"/>
  <c r="AJ198" i="18"/>
  <c r="AI198" i="18"/>
  <c r="AL197" i="18"/>
  <c r="AK197" i="18"/>
  <c r="AJ197" i="18"/>
  <c r="AI197" i="18"/>
  <c r="AL196" i="18"/>
  <c r="AK196" i="18"/>
  <c r="AJ196" i="18"/>
  <c r="AI196" i="18"/>
  <c r="AL195" i="18"/>
  <c r="AK195" i="18"/>
  <c r="AJ195" i="18"/>
  <c r="AI195" i="18"/>
  <c r="AL194" i="18"/>
  <c r="AK194" i="18"/>
  <c r="AJ194" i="18"/>
  <c r="AI194" i="18"/>
  <c r="AL193" i="18"/>
  <c r="AK193" i="18"/>
  <c r="AJ193" i="18"/>
  <c r="AI193" i="18"/>
  <c r="AL192" i="18"/>
  <c r="AK192" i="18"/>
  <c r="AJ192" i="18"/>
  <c r="AI192" i="18"/>
  <c r="AL191" i="18"/>
  <c r="AK191" i="18"/>
  <c r="AJ191" i="18"/>
  <c r="AI191" i="18"/>
  <c r="AL190" i="18"/>
  <c r="AK190" i="18"/>
  <c r="AJ190" i="18"/>
  <c r="AI190" i="18"/>
  <c r="AL189" i="18"/>
  <c r="AK189" i="18"/>
  <c r="AJ189" i="18"/>
  <c r="AI189" i="18"/>
  <c r="AL188" i="18"/>
  <c r="AK188" i="18"/>
  <c r="AJ188" i="18"/>
  <c r="AI188" i="18"/>
  <c r="AL187" i="18"/>
  <c r="AK187" i="18"/>
  <c r="AJ187" i="18"/>
  <c r="AI187" i="18"/>
  <c r="AL186" i="18"/>
  <c r="AK186" i="18"/>
  <c r="AJ186" i="18"/>
  <c r="AI186" i="18"/>
  <c r="AL185" i="18"/>
  <c r="AK185" i="18"/>
  <c r="AJ185" i="18"/>
  <c r="AI185" i="18"/>
  <c r="AL184" i="18"/>
  <c r="AK184" i="18"/>
  <c r="AJ184" i="18"/>
  <c r="AI184" i="18"/>
  <c r="AL183" i="18"/>
  <c r="AK183" i="18"/>
  <c r="AJ183" i="18"/>
  <c r="AI183" i="18"/>
  <c r="AL182" i="18"/>
  <c r="AK182" i="18"/>
  <c r="AJ182" i="18"/>
  <c r="AI182" i="18"/>
  <c r="AL181" i="18"/>
  <c r="AK181" i="18"/>
  <c r="AJ181" i="18"/>
  <c r="AI181" i="18"/>
  <c r="AL180" i="18"/>
  <c r="AK180" i="18"/>
  <c r="AJ180" i="18"/>
  <c r="AI180" i="18"/>
  <c r="AL179" i="18"/>
  <c r="AK179" i="18"/>
  <c r="AJ179" i="18"/>
  <c r="AI179" i="18"/>
  <c r="AL178" i="18"/>
  <c r="AK178" i="18"/>
  <c r="AJ178" i="18"/>
  <c r="AI178" i="18"/>
  <c r="AL177" i="18"/>
  <c r="AK177" i="18"/>
  <c r="AJ177" i="18"/>
  <c r="AI177" i="18"/>
  <c r="AL176" i="18"/>
  <c r="AK176" i="18"/>
  <c r="AJ176" i="18"/>
  <c r="AI176" i="18"/>
  <c r="AL175" i="18"/>
  <c r="AK175" i="18"/>
  <c r="AJ175" i="18"/>
  <c r="AI175" i="18"/>
  <c r="AL174" i="18"/>
  <c r="AK174" i="18"/>
  <c r="AJ174" i="18"/>
  <c r="AI174" i="18"/>
  <c r="AL173" i="18"/>
  <c r="AK173" i="18"/>
  <c r="AJ173" i="18"/>
  <c r="AI173" i="18"/>
  <c r="AL172" i="18"/>
  <c r="AK172" i="18"/>
  <c r="AJ172" i="18"/>
  <c r="AI172" i="18"/>
  <c r="AM550" i="18"/>
  <c r="AM549" i="18"/>
  <c r="AM548" i="18"/>
  <c r="AM547" i="18"/>
  <c r="AM546" i="18"/>
  <c r="AM545" i="18"/>
  <c r="AM544" i="18"/>
  <c r="AM543" i="18"/>
  <c r="AM542" i="18"/>
  <c r="AM541" i="18"/>
  <c r="AM540" i="18"/>
  <c r="AM539" i="18"/>
  <c r="AM538" i="18"/>
  <c r="AM537" i="18"/>
  <c r="AM536" i="18"/>
  <c r="AM535" i="18"/>
  <c r="AM534" i="18"/>
  <c r="AM533" i="18"/>
  <c r="AM532" i="18"/>
  <c r="AM531" i="18"/>
  <c r="AM530" i="18"/>
  <c r="AM529" i="18"/>
  <c r="AM528" i="18"/>
  <c r="AM527" i="18"/>
  <c r="AM526" i="18"/>
  <c r="AM525" i="18"/>
  <c r="AM524" i="18"/>
  <c r="AM523" i="18"/>
  <c r="AM522" i="18"/>
  <c r="AM521" i="18"/>
  <c r="AM520" i="18"/>
  <c r="AM519" i="18"/>
  <c r="AM518" i="18"/>
  <c r="AM517" i="18"/>
  <c r="AM516" i="18"/>
  <c r="AM515" i="18"/>
  <c r="AM514" i="18"/>
  <c r="AM513" i="18"/>
  <c r="AM512" i="18"/>
  <c r="AM511" i="18"/>
  <c r="AM510" i="18"/>
  <c r="AM509" i="18"/>
  <c r="AM508" i="18"/>
  <c r="AM507" i="18"/>
  <c r="AM506" i="18"/>
  <c r="AM505" i="18"/>
  <c r="AM504" i="18"/>
  <c r="AM503" i="18"/>
  <c r="AM502" i="18"/>
  <c r="AM501" i="18"/>
  <c r="AM500" i="18"/>
  <c r="AM499" i="18"/>
  <c r="AM498" i="18"/>
  <c r="AM497" i="18"/>
  <c r="AM496" i="18"/>
  <c r="AM495" i="18"/>
  <c r="AM494" i="18"/>
  <c r="AM493" i="18"/>
  <c r="AM492" i="18"/>
  <c r="AM491" i="18"/>
  <c r="AM490" i="18"/>
  <c r="AM489" i="18"/>
  <c r="AM488" i="18"/>
  <c r="AM487" i="18"/>
  <c r="AM486" i="18"/>
  <c r="AM485" i="18"/>
  <c r="AM484" i="18"/>
  <c r="AM483" i="18"/>
  <c r="AM482" i="18"/>
  <c r="AM481" i="18"/>
  <c r="AM480" i="18"/>
  <c r="AM479" i="18"/>
  <c r="AM478" i="18"/>
  <c r="AM477" i="18"/>
  <c r="AM476" i="18"/>
  <c r="AM475" i="18"/>
  <c r="AM474" i="18"/>
  <c r="AM473" i="18"/>
  <c r="AM472" i="18"/>
  <c r="AM471" i="18"/>
  <c r="AM470" i="18"/>
  <c r="AM469" i="18"/>
  <c r="AM468" i="18"/>
  <c r="AM467" i="18"/>
  <c r="AM466" i="18"/>
  <c r="AM465" i="18"/>
  <c r="AM464" i="18"/>
  <c r="AM463" i="18"/>
  <c r="AM462" i="18"/>
  <c r="AM461" i="18"/>
  <c r="AM460" i="18"/>
  <c r="AM459" i="18"/>
  <c r="AM458" i="18"/>
  <c r="AM457" i="18"/>
  <c r="AM456" i="18"/>
  <c r="AM455" i="18"/>
  <c r="AM454" i="18"/>
  <c r="AM453" i="18"/>
  <c r="AM452" i="18"/>
  <c r="AM451" i="18"/>
  <c r="AM450" i="18"/>
  <c r="AM449" i="18"/>
  <c r="AM448" i="18"/>
  <c r="AM447" i="18"/>
  <c r="AM446" i="18"/>
  <c r="AM445" i="18"/>
  <c r="AM444" i="18"/>
  <c r="AM443" i="18"/>
  <c r="AM442" i="18"/>
  <c r="AM441" i="18"/>
  <c r="AM440" i="18"/>
  <c r="AM439" i="18"/>
  <c r="AM438" i="18"/>
  <c r="AM437" i="18"/>
  <c r="AM436" i="18"/>
  <c r="AM435" i="18"/>
  <c r="AM434" i="18"/>
  <c r="AM433" i="18"/>
  <c r="AM432" i="18"/>
  <c r="AM431" i="18"/>
  <c r="AM430" i="18"/>
  <c r="AM429" i="18"/>
  <c r="AM428" i="18"/>
  <c r="AM427" i="18"/>
  <c r="AM426" i="18"/>
  <c r="AM425" i="18"/>
  <c r="AM424" i="18"/>
  <c r="AM423" i="18"/>
  <c r="AM422" i="18"/>
  <c r="AM421" i="18"/>
  <c r="AM420" i="18"/>
  <c r="AM419" i="18"/>
  <c r="AM418" i="18"/>
  <c r="AM417" i="18"/>
  <c r="AM416" i="18"/>
  <c r="AM415" i="18"/>
  <c r="AM414" i="18"/>
  <c r="AM413" i="18"/>
  <c r="AM412" i="18"/>
  <c r="AM411" i="18"/>
  <c r="AM410" i="18"/>
  <c r="AM409" i="18"/>
  <c r="AM408" i="18"/>
  <c r="AM407" i="18"/>
  <c r="AM406" i="18"/>
  <c r="AM405" i="18"/>
  <c r="AM404" i="18"/>
  <c r="AM403" i="18"/>
  <c r="AM402" i="18"/>
  <c r="AM401" i="18"/>
  <c r="AM400" i="18"/>
  <c r="AM399" i="18"/>
  <c r="AM398" i="18"/>
  <c r="AM397" i="18"/>
  <c r="AM396" i="18"/>
  <c r="AM395" i="18"/>
  <c r="AM394" i="18"/>
  <c r="AM393" i="18"/>
  <c r="AM392" i="18"/>
  <c r="AM391" i="18"/>
  <c r="AM390" i="18"/>
  <c r="AM389" i="18"/>
  <c r="AM388" i="18"/>
  <c r="AM387" i="18"/>
  <c r="AM386" i="18"/>
  <c r="AM385" i="18"/>
  <c r="AM384" i="18"/>
  <c r="AM383" i="18"/>
  <c r="AM382" i="18"/>
  <c r="AM381" i="18"/>
  <c r="AM380" i="18"/>
  <c r="AM379" i="18"/>
  <c r="AM378" i="18"/>
  <c r="AM377" i="18"/>
  <c r="AM376" i="18"/>
  <c r="AM375" i="18"/>
  <c r="AM374" i="18"/>
  <c r="AM373" i="18"/>
  <c r="AM372" i="18"/>
  <c r="AM371" i="18"/>
  <c r="AM370" i="18"/>
  <c r="AM369" i="18"/>
  <c r="AM368" i="18"/>
  <c r="AM367" i="18"/>
  <c r="AM366" i="18"/>
  <c r="AM365" i="18"/>
  <c r="AM364" i="18"/>
  <c r="AM363" i="18"/>
  <c r="AM362" i="18"/>
  <c r="AM361" i="18"/>
  <c r="AM360" i="18"/>
  <c r="AM359" i="18"/>
  <c r="AM358" i="18"/>
  <c r="AM357" i="18"/>
  <c r="AM356" i="18"/>
  <c r="AM355" i="18"/>
  <c r="AM354" i="18"/>
  <c r="AM353" i="18"/>
  <c r="AM352" i="18"/>
  <c r="AM351" i="18"/>
  <c r="AM350" i="18"/>
  <c r="AM349" i="18"/>
  <c r="AM348" i="18"/>
  <c r="AM347" i="18"/>
  <c r="AM346" i="18"/>
  <c r="AM345" i="18"/>
  <c r="AM344" i="18"/>
  <c r="AM343" i="18"/>
  <c r="AM342" i="18"/>
  <c r="AM341" i="18"/>
  <c r="AM340" i="18"/>
  <c r="AM339" i="18"/>
  <c r="AM338" i="18"/>
  <c r="AM337" i="18"/>
  <c r="AM336" i="18"/>
  <c r="AM335" i="18"/>
  <c r="AM334" i="18"/>
  <c r="AM333" i="18"/>
  <c r="AM332" i="18"/>
  <c r="AM331" i="18"/>
  <c r="AM330" i="18"/>
  <c r="AM329" i="18"/>
  <c r="AM328" i="18"/>
  <c r="AM327" i="18"/>
  <c r="AM326" i="18"/>
  <c r="AM325" i="18"/>
  <c r="AM324" i="18"/>
  <c r="AM323" i="18"/>
  <c r="AM322" i="18"/>
  <c r="AM321" i="18"/>
  <c r="AM320" i="18"/>
  <c r="AM319" i="18"/>
  <c r="AM318" i="18"/>
  <c r="AM317" i="18"/>
  <c r="AM316" i="18"/>
  <c r="AM315" i="18"/>
  <c r="AM314" i="18"/>
  <c r="AM313" i="18"/>
  <c r="AM312" i="18"/>
  <c r="AM311" i="18"/>
  <c r="AM310" i="18"/>
  <c r="AM309" i="18"/>
  <c r="AM308" i="18"/>
  <c r="AM307" i="18"/>
  <c r="AM306" i="18"/>
  <c r="AM305" i="18"/>
  <c r="AM304" i="18"/>
  <c r="AM303" i="18"/>
  <c r="AM302" i="18"/>
  <c r="AM301" i="18"/>
  <c r="AM300" i="18"/>
  <c r="AM299" i="18"/>
  <c r="AM298" i="18"/>
  <c r="AM297" i="18"/>
  <c r="AM296" i="18"/>
  <c r="AM295" i="18"/>
  <c r="AM294" i="18"/>
  <c r="AM293" i="18"/>
  <c r="AM292" i="18"/>
  <c r="AM291" i="18"/>
  <c r="AM290" i="18"/>
  <c r="AM289" i="18"/>
  <c r="AM288" i="18"/>
  <c r="AM287" i="18"/>
  <c r="AM286" i="18"/>
  <c r="AM285" i="18"/>
  <c r="AM284" i="18"/>
  <c r="AM283" i="18"/>
  <c r="AM282" i="18"/>
  <c r="AM281" i="18"/>
  <c r="AM280" i="18"/>
  <c r="AM279" i="18"/>
  <c r="AM278" i="18"/>
  <c r="AM277" i="18"/>
  <c r="AM276" i="18"/>
  <c r="AM275" i="18"/>
  <c r="AM274" i="18"/>
  <c r="AM273" i="18"/>
  <c r="AM272" i="18"/>
  <c r="AM271" i="18"/>
  <c r="AM270" i="18"/>
  <c r="AM269" i="18"/>
  <c r="AM268" i="18"/>
  <c r="AM267" i="18"/>
  <c r="AM266" i="18"/>
  <c r="AM265" i="18"/>
  <c r="AM264" i="18"/>
  <c r="AM263" i="18"/>
  <c r="AM262" i="18"/>
  <c r="AM261" i="18"/>
  <c r="AM260" i="18"/>
  <c r="AM259" i="18"/>
  <c r="AM258" i="18"/>
  <c r="AM257" i="18"/>
  <c r="AM256" i="18"/>
  <c r="AM255" i="18"/>
  <c r="AM254" i="18"/>
  <c r="AM253" i="18"/>
  <c r="AM252" i="18"/>
  <c r="AM251" i="18"/>
  <c r="AM250" i="18"/>
  <c r="AM249" i="18"/>
  <c r="AM248" i="18"/>
  <c r="AM247" i="18"/>
  <c r="AM246" i="18"/>
  <c r="AM245" i="18"/>
  <c r="AM244" i="18"/>
  <c r="AM243" i="18"/>
  <c r="AM242" i="18"/>
  <c r="AM241" i="18"/>
  <c r="AM240" i="18"/>
  <c r="AM239" i="18"/>
  <c r="AM238" i="18"/>
  <c r="AM237" i="18"/>
  <c r="AM236" i="18"/>
  <c r="AM235" i="18"/>
  <c r="AM234" i="18"/>
  <c r="AM233" i="18"/>
  <c r="AM232" i="18"/>
  <c r="AM231" i="18"/>
  <c r="AM230" i="18"/>
  <c r="AM229" i="18"/>
  <c r="AM228" i="18"/>
  <c r="AM227" i="18"/>
  <c r="AM226" i="18"/>
  <c r="AM225" i="18"/>
  <c r="AM224" i="18"/>
  <c r="AM223" i="18"/>
  <c r="AM222" i="18"/>
  <c r="AM221" i="18"/>
  <c r="AM220" i="18"/>
  <c r="AM219" i="18"/>
  <c r="AM218" i="18"/>
  <c r="AM217" i="18"/>
  <c r="AM216" i="18"/>
  <c r="AM215" i="18"/>
  <c r="AM214" i="18"/>
  <c r="AM213" i="18"/>
  <c r="AM212" i="18"/>
  <c r="AM211" i="18"/>
  <c r="AM210" i="18"/>
  <c r="AM209" i="18"/>
  <c r="AM208" i="18"/>
  <c r="AM207" i="18"/>
  <c r="AM206" i="18"/>
  <c r="AM205" i="18"/>
  <c r="AM204" i="18"/>
  <c r="AM203" i="18"/>
  <c r="AM202" i="18"/>
  <c r="AM201" i="18"/>
  <c r="AM200" i="18"/>
  <c r="AM199" i="18"/>
  <c r="AM198" i="18"/>
  <c r="AM197" i="18"/>
  <c r="AM196" i="18"/>
  <c r="AM195" i="18"/>
  <c r="AM194" i="18"/>
  <c r="AM193" i="18"/>
  <c r="AM192" i="18"/>
  <c r="AM191" i="18"/>
  <c r="AM190" i="18"/>
  <c r="AM189" i="18"/>
  <c r="AM188" i="18"/>
  <c r="AM187" i="18"/>
  <c r="AM186" i="18"/>
  <c r="AM185" i="18"/>
  <c r="AM184" i="18"/>
  <c r="AM183" i="18"/>
  <c r="AM182" i="18"/>
  <c r="AM181" i="18"/>
  <c r="AM180" i="18"/>
  <c r="AM179" i="18"/>
  <c r="AM178" i="18"/>
  <c r="AM177" i="18"/>
  <c r="AM176" i="18"/>
  <c r="AM175" i="18"/>
  <c r="AM174" i="18"/>
  <c r="AM173" i="18"/>
  <c r="AM172" i="18"/>
  <c r="S550" i="18"/>
  <c r="S549" i="18"/>
  <c r="S548" i="18"/>
  <c r="S547" i="18"/>
  <c r="S546" i="18"/>
  <c r="S545" i="18"/>
  <c r="S544" i="18"/>
  <c r="S543" i="18"/>
  <c r="S542" i="18"/>
  <c r="S541" i="18"/>
  <c r="S540" i="18"/>
  <c r="S539" i="18"/>
  <c r="S538" i="18"/>
  <c r="S537" i="18"/>
  <c r="S536" i="18"/>
  <c r="S535" i="18"/>
  <c r="S534" i="18"/>
  <c r="S533" i="18"/>
  <c r="S532" i="18"/>
  <c r="S531" i="18"/>
  <c r="S530" i="18"/>
  <c r="S529" i="18"/>
  <c r="S528" i="18"/>
  <c r="S527" i="18"/>
  <c r="S526" i="18"/>
  <c r="S525" i="18"/>
  <c r="S524" i="18"/>
  <c r="S523" i="18"/>
  <c r="S522" i="18"/>
  <c r="S521" i="18"/>
  <c r="S520" i="18"/>
  <c r="S519" i="18"/>
  <c r="S518" i="18"/>
  <c r="S517" i="18"/>
  <c r="S516" i="18"/>
  <c r="S515" i="18"/>
  <c r="S514" i="18"/>
  <c r="S513" i="18"/>
  <c r="S512" i="18"/>
  <c r="S511" i="18"/>
  <c r="S510" i="18"/>
  <c r="S509" i="18"/>
  <c r="S508" i="18"/>
  <c r="S507" i="18"/>
  <c r="S506" i="18"/>
  <c r="S505" i="18"/>
  <c r="S504" i="18"/>
  <c r="S503" i="18"/>
  <c r="S502" i="18"/>
  <c r="S501" i="18"/>
  <c r="S500" i="18"/>
  <c r="S499" i="18"/>
  <c r="S498" i="18"/>
  <c r="S497" i="18"/>
  <c r="S496" i="18"/>
  <c r="S495" i="18"/>
  <c r="S494" i="18"/>
  <c r="S493" i="18"/>
  <c r="S492" i="18"/>
  <c r="S491" i="18"/>
  <c r="S490" i="18"/>
  <c r="S489" i="18"/>
  <c r="S488" i="18"/>
  <c r="S487" i="18"/>
  <c r="S486" i="18"/>
  <c r="S485" i="18"/>
  <c r="S484" i="18"/>
  <c r="S483" i="18"/>
  <c r="S482" i="18"/>
  <c r="S481" i="18"/>
  <c r="S480" i="18"/>
  <c r="S479" i="18"/>
  <c r="S478" i="18"/>
  <c r="S477" i="18"/>
  <c r="S476" i="18"/>
  <c r="S475" i="18"/>
  <c r="S474" i="18"/>
  <c r="S473" i="18"/>
  <c r="S472" i="18"/>
  <c r="S471" i="18"/>
  <c r="S470" i="18"/>
  <c r="S469" i="18"/>
  <c r="S468" i="18"/>
  <c r="S467" i="18"/>
  <c r="S466" i="18"/>
  <c r="S465" i="18"/>
  <c r="S464" i="18"/>
  <c r="S463" i="18"/>
  <c r="S462" i="18"/>
  <c r="S461" i="18"/>
  <c r="S460" i="18"/>
  <c r="S459" i="18"/>
  <c r="S458" i="18"/>
  <c r="S457" i="18"/>
  <c r="S456" i="18"/>
  <c r="S455" i="18"/>
  <c r="S454" i="18"/>
  <c r="S453" i="18"/>
  <c r="S452" i="18"/>
  <c r="S451" i="18"/>
  <c r="S450" i="18"/>
  <c r="S449" i="18"/>
  <c r="S448" i="18"/>
  <c r="S447" i="18"/>
  <c r="S446" i="18"/>
  <c r="S445" i="18"/>
  <c r="S444" i="18"/>
  <c r="S443" i="18"/>
  <c r="S442" i="18"/>
  <c r="S441" i="18"/>
  <c r="S440" i="18"/>
  <c r="S439" i="18"/>
  <c r="S438" i="18"/>
  <c r="S437" i="18"/>
  <c r="S436" i="18"/>
  <c r="S435" i="18"/>
  <c r="S434" i="18"/>
  <c r="S433" i="18"/>
  <c r="S432" i="18"/>
  <c r="S431" i="18"/>
  <c r="S430" i="18"/>
  <c r="S429" i="18"/>
  <c r="S428" i="18"/>
  <c r="S427" i="18"/>
  <c r="S426" i="18"/>
  <c r="S425" i="18"/>
  <c r="S424" i="18"/>
  <c r="S423" i="18"/>
  <c r="S422" i="18"/>
  <c r="S421" i="18"/>
  <c r="S420" i="18"/>
  <c r="S419" i="18"/>
  <c r="S418" i="18"/>
  <c r="S417" i="18"/>
  <c r="S416" i="18"/>
  <c r="S415" i="18"/>
  <c r="S414" i="18"/>
  <c r="S413" i="18"/>
  <c r="S412" i="18"/>
  <c r="S411" i="18"/>
  <c r="S410" i="18"/>
  <c r="S409" i="18"/>
  <c r="S408" i="18"/>
  <c r="S407" i="18"/>
  <c r="S406" i="18"/>
  <c r="S405" i="18"/>
  <c r="S404" i="18"/>
  <c r="S403" i="18"/>
  <c r="S402" i="18"/>
  <c r="S401" i="18"/>
  <c r="S400" i="18"/>
  <c r="S399" i="18"/>
  <c r="S398" i="18"/>
  <c r="S397" i="18"/>
  <c r="S396" i="18"/>
  <c r="S395" i="18"/>
  <c r="S394" i="18"/>
  <c r="S393" i="18"/>
  <c r="S392" i="18"/>
  <c r="S391" i="18"/>
  <c r="S390" i="18"/>
  <c r="S389" i="18"/>
  <c r="S388" i="18"/>
  <c r="S387" i="18"/>
  <c r="S386" i="18"/>
  <c r="S385" i="18"/>
  <c r="S384" i="18"/>
  <c r="S383" i="18"/>
  <c r="S382" i="18"/>
  <c r="S381" i="18"/>
  <c r="S380" i="18"/>
  <c r="S379" i="18"/>
  <c r="S378" i="18"/>
  <c r="S377" i="18"/>
  <c r="S376" i="18"/>
  <c r="S375" i="18"/>
  <c r="S374" i="18"/>
  <c r="S373" i="18"/>
  <c r="S372" i="18"/>
  <c r="S371" i="18"/>
  <c r="S370" i="18"/>
  <c r="S369" i="18"/>
  <c r="S368" i="18"/>
  <c r="S367" i="18"/>
  <c r="S366" i="18"/>
  <c r="S365" i="18"/>
  <c r="S364" i="18"/>
  <c r="S363" i="18"/>
  <c r="S362" i="18"/>
  <c r="S361" i="18"/>
  <c r="S360" i="18"/>
  <c r="S359" i="18"/>
  <c r="S358" i="18"/>
  <c r="S357" i="18"/>
  <c r="S356" i="18"/>
  <c r="S355" i="18"/>
  <c r="S354" i="18"/>
  <c r="S353" i="18"/>
  <c r="S352" i="18"/>
  <c r="S351" i="18"/>
  <c r="S350" i="18"/>
  <c r="S349" i="18"/>
  <c r="S348" i="18"/>
  <c r="S347" i="18"/>
  <c r="S346" i="18"/>
  <c r="S345" i="18"/>
  <c r="S344" i="18"/>
  <c r="S343" i="18"/>
  <c r="S342" i="18"/>
  <c r="S341" i="18"/>
  <c r="S340" i="18"/>
  <c r="S339" i="18"/>
  <c r="S338" i="18"/>
  <c r="S337" i="18"/>
  <c r="S336" i="18"/>
  <c r="S335" i="18"/>
  <c r="S334" i="18"/>
  <c r="S333" i="18"/>
  <c r="S332" i="18"/>
  <c r="S331" i="18"/>
  <c r="S330" i="18"/>
  <c r="S329" i="18"/>
  <c r="S328" i="18"/>
  <c r="S327" i="18"/>
  <c r="S326" i="18"/>
  <c r="S325" i="18"/>
  <c r="S324" i="18"/>
  <c r="S323" i="18"/>
  <c r="S322" i="18"/>
  <c r="S321" i="18"/>
  <c r="S320" i="18"/>
  <c r="S319" i="18"/>
  <c r="S318" i="18"/>
  <c r="S317" i="18"/>
  <c r="S316" i="18"/>
  <c r="S315" i="18"/>
  <c r="S314" i="18"/>
  <c r="S313" i="18"/>
  <c r="S312" i="18"/>
  <c r="S311" i="18"/>
  <c r="S310" i="18"/>
  <c r="S309" i="18"/>
  <c r="S308" i="18"/>
  <c r="S307" i="18"/>
  <c r="S306" i="18"/>
  <c r="S305" i="18"/>
  <c r="S304" i="18"/>
  <c r="S303" i="18"/>
  <c r="S302" i="18"/>
  <c r="S301" i="18"/>
  <c r="S300" i="18"/>
  <c r="S299" i="18"/>
  <c r="S298" i="18"/>
  <c r="S297" i="18"/>
  <c r="S296" i="18"/>
  <c r="S295" i="18"/>
  <c r="S294" i="18"/>
  <c r="S293" i="18"/>
  <c r="S292" i="18"/>
  <c r="S291" i="18"/>
  <c r="S290" i="18"/>
  <c r="S289" i="18"/>
  <c r="S288" i="18"/>
  <c r="S287" i="18"/>
  <c r="S286" i="18"/>
  <c r="S285" i="18"/>
  <c r="S284" i="18"/>
  <c r="S283" i="18"/>
  <c r="S282" i="18"/>
  <c r="S281" i="18"/>
  <c r="S280" i="18"/>
  <c r="S279" i="18"/>
  <c r="S278" i="18"/>
  <c r="S277" i="18"/>
  <c r="S276" i="18"/>
  <c r="S275" i="18"/>
  <c r="S274" i="18"/>
  <c r="S273" i="18"/>
  <c r="S272" i="18"/>
  <c r="S271" i="18"/>
  <c r="S270" i="18"/>
  <c r="S269" i="18"/>
  <c r="S268" i="18"/>
  <c r="S267" i="18"/>
  <c r="S266" i="18"/>
  <c r="S265" i="18"/>
  <c r="S264" i="18"/>
  <c r="S263" i="18"/>
  <c r="S262" i="18"/>
  <c r="S261" i="18"/>
  <c r="S260" i="18"/>
  <c r="S259" i="18"/>
  <c r="S258" i="18"/>
  <c r="S257" i="18"/>
  <c r="S256" i="18"/>
  <c r="S255" i="18"/>
  <c r="S254" i="18"/>
  <c r="S253" i="18"/>
  <c r="S252" i="18"/>
  <c r="S251" i="18"/>
  <c r="S250" i="18"/>
  <c r="S249" i="18"/>
  <c r="S248" i="18"/>
  <c r="S247" i="18"/>
  <c r="S246" i="18"/>
  <c r="S245" i="18"/>
  <c r="S244" i="18"/>
  <c r="S243" i="18"/>
  <c r="S242" i="18"/>
  <c r="S241" i="18"/>
  <c r="S240" i="18"/>
  <c r="S239" i="18"/>
  <c r="S238" i="18"/>
  <c r="S237" i="18"/>
  <c r="S236" i="18"/>
  <c r="S235" i="18"/>
  <c r="S234" i="18"/>
  <c r="S233" i="18"/>
  <c r="S232" i="18"/>
  <c r="S231" i="18"/>
  <c r="S230" i="18"/>
  <c r="S229" i="18"/>
  <c r="S228" i="18"/>
  <c r="S227" i="18"/>
  <c r="S226" i="18"/>
  <c r="S225" i="18"/>
  <c r="S224" i="18"/>
  <c r="S223" i="18"/>
  <c r="S222" i="18"/>
  <c r="S221" i="18"/>
  <c r="S220" i="18"/>
  <c r="S219" i="18"/>
  <c r="S218" i="18"/>
  <c r="S217" i="18"/>
  <c r="S216" i="18"/>
  <c r="S215" i="18"/>
  <c r="S214" i="18"/>
  <c r="S213" i="18"/>
  <c r="S212" i="18"/>
  <c r="S211" i="18"/>
  <c r="S210" i="18"/>
  <c r="S209" i="18"/>
  <c r="S208" i="18"/>
  <c r="S207" i="18"/>
  <c r="S206" i="18"/>
  <c r="S205" i="18"/>
  <c r="S204" i="18"/>
  <c r="S203" i="18"/>
  <c r="S202" i="18"/>
  <c r="S201" i="18"/>
  <c r="S200" i="18"/>
  <c r="S199" i="18"/>
  <c r="S198" i="18"/>
  <c r="S197" i="18"/>
  <c r="S196" i="18"/>
  <c r="S195" i="18"/>
  <c r="S194" i="18"/>
  <c r="S193" i="18"/>
  <c r="S192" i="18"/>
  <c r="S191" i="18"/>
  <c r="S190" i="18"/>
  <c r="S189" i="18"/>
  <c r="S188" i="18"/>
  <c r="S187" i="18"/>
  <c r="S186" i="18"/>
  <c r="S185" i="18"/>
  <c r="S184" i="18"/>
  <c r="S183" i="18"/>
  <c r="S182" i="18"/>
  <c r="S181" i="18"/>
  <c r="S180" i="18"/>
  <c r="S179" i="18"/>
  <c r="S178" i="18"/>
  <c r="S177" i="18"/>
  <c r="S176" i="18"/>
  <c r="S175" i="18"/>
  <c r="S174" i="18"/>
  <c r="S173" i="18"/>
  <c r="S172" i="18"/>
  <c r="S171" i="18"/>
  <c r="S170" i="18"/>
  <c r="S169" i="18"/>
  <c r="S168" i="18"/>
  <c r="S167" i="18"/>
  <c r="S166" i="18"/>
  <c r="S165" i="18"/>
  <c r="S164" i="18"/>
  <c r="S163" i="18"/>
  <c r="S162" i="18"/>
  <c r="S161" i="18"/>
  <c r="S160" i="18"/>
  <c r="R550" i="18"/>
  <c r="Q550" i="18"/>
  <c r="P550" i="18"/>
  <c r="R549" i="18"/>
  <c r="Q549" i="18"/>
  <c r="P549" i="18"/>
  <c r="R548" i="18"/>
  <c r="Q548" i="18"/>
  <c r="P548" i="18"/>
  <c r="R547" i="18"/>
  <c r="Q547" i="18"/>
  <c r="P547" i="18"/>
  <c r="R546" i="18"/>
  <c r="Q546" i="18"/>
  <c r="P546" i="18"/>
  <c r="R545" i="18"/>
  <c r="Q545" i="18"/>
  <c r="P545" i="18"/>
  <c r="R544" i="18"/>
  <c r="Q544" i="18"/>
  <c r="P544" i="18"/>
  <c r="R543" i="18"/>
  <c r="Q543" i="18"/>
  <c r="P543" i="18"/>
  <c r="R542" i="18"/>
  <c r="Q542" i="18"/>
  <c r="P542" i="18"/>
  <c r="R541" i="18"/>
  <c r="Q541" i="18"/>
  <c r="P541" i="18"/>
  <c r="R540" i="18"/>
  <c r="Q540" i="18"/>
  <c r="P540" i="18"/>
  <c r="R539" i="18"/>
  <c r="Q539" i="18"/>
  <c r="P539" i="18"/>
  <c r="R538" i="18"/>
  <c r="Q538" i="18"/>
  <c r="P538" i="18"/>
  <c r="R537" i="18"/>
  <c r="Q537" i="18"/>
  <c r="P537" i="18"/>
  <c r="R536" i="18"/>
  <c r="Q536" i="18"/>
  <c r="P536" i="18"/>
  <c r="R535" i="18"/>
  <c r="Q535" i="18"/>
  <c r="P535" i="18"/>
  <c r="R534" i="18"/>
  <c r="Q534" i="18"/>
  <c r="P534" i="18"/>
  <c r="R533" i="18"/>
  <c r="Q533" i="18"/>
  <c r="P533" i="18"/>
  <c r="R532" i="18"/>
  <c r="Q532" i="18"/>
  <c r="P532" i="18"/>
  <c r="R531" i="18"/>
  <c r="Q531" i="18"/>
  <c r="P531" i="18"/>
  <c r="R530" i="18"/>
  <c r="Q530" i="18"/>
  <c r="P530" i="18"/>
  <c r="R529" i="18"/>
  <c r="Q529" i="18"/>
  <c r="P529" i="18"/>
  <c r="R528" i="18"/>
  <c r="Q528" i="18"/>
  <c r="P528" i="18"/>
  <c r="R527" i="18"/>
  <c r="Q527" i="18"/>
  <c r="P527" i="18"/>
  <c r="R526" i="18"/>
  <c r="Q526" i="18"/>
  <c r="P526" i="18"/>
  <c r="R525" i="18"/>
  <c r="Q525" i="18"/>
  <c r="P525" i="18"/>
  <c r="R524" i="18"/>
  <c r="Q524" i="18"/>
  <c r="P524" i="18"/>
  <c r="R523" i="18"/>
  <c r="Q523" i="18"/>
  <c r="P523" i="18"/>
  <c r="R522" i="18"/>
  <c r="Q522" i="18"/>
  <c r="P522" i="18"/>
  <c r="R521" i="18"/>
  <c r="Q521" i="18"/>
  <c r="P521" i="18"/>
  <c r="R520" i="18"/>
  <c r="Q520" i="18"/>
  <c r="P520" i="18"/>
  <c r="R519" i="18"/>
  <c r="Q519" i="18"/>
  <c r="P519" i="18"/>
  <c r="R518" i="18"/>
  <c r="Q518" i="18"/>
  <c r="P518" i="18"/>
  <c r="R517" i="18"/>
  <c r="Q517" i="18"/>
  <c r="P517" i="18"/>
  <c r="R516" i="18"/>
  <c r="Q516" i="18"/>
  <c r="P516" i="18"/>
  <c r="R515" i="18"/>
  <c r="Q515" i="18"/>
  <c r="P515" i="18"/>
  <c r="R514" i="18"/>
  <c r="Q514" i="18"/>
  <c r="P514" i="18"/>
  <c r="R513" i="18"/>
  <c r="Q513" i="18"/>
  <c r="P513" i="18"/>
  <c r="R512" i="18"/>
  <c r="Q512" i="18"/>
  <c r="P512" i="18"/>
  <c r="R511" i="18"/>
  <c r="Q511" i="18"/>
  <c r="P511" i="18"/>
  <c r="R510" i="18"/>
  <c r="Q510" i="18"/>
  <c r="P510" i="18"/>
  <c r="R509" i="18"/>
  <c r="Q509" i="18"/>
  <c r="P509" i="18"/>
  <c r="R508" i="18"/>
  <c r="Q508" i="18"/>
  <c r="P508" i="18"/>
  <c r="R507" i="18"/>
  <c r="Q507" i="18"/>
  <c r="P507" i="18"/>
  <c r="R506" i="18"/>
  <c r="Q506" i="18"/>
  <c r="P506" i="18"/>
  <c r="R505" i="18"/>
  <c r="Q505" i="18"/>
  <c r="P505" i="18"/>
  <c r="R504" i="18"/>
  <c r="Q504" i="18"/>
  <c r="P504" i="18"/>
  <c r="R503" i="18"/>
  <c r="Q503" i="18"/>
  <c r="P503" i="18"/>
  <c r="R502" i="18"/>
  <c r="Q502" i="18"/>
  <c r="P502" i="18"/>
  <c r="R501" i="18"/>
  <c r="Q501" i="18"/>
  <c r="P501" i="18"/>
  <c r="R500" i="18"/>
  <c r="Q500" i="18"/>
  <c r="P500" i="18"/>
  <c r="R499" i="18"/>
  <c r="Q499" i="18"/>
  <c r="P499" i="18"/>
  <c r="R498" i="18"/>
  <c r="Q498" i="18"/>
  <c r="P498" i="18"/>
  <c r="R497" i="18"/>
  <c r="Q497" i="18"/>
  <c r="P497" i="18"/>
  <c r="R496" i="18"/>
  <c r="Q496" i="18"/>
  <c r="P496" i="18"/>
  <c r="R495" i="18"/>
  <c r="Q495" i="18"/>
  <c r="P495" i="18"/>
  <c r="R494" i="18"/>
  <c r="Q494" i="18"/>
  <c r="P494" i="18"/>
  <c r="R493" i="18"/>
  <c r="Q493" i="18"/>
  <c r="P493" i="18"/>
  <c r="R492" i="18"/>
  <c r="Q492" i="18"/>
  <c r="P492" i="18"/>
  <c r="R491" i="18"/>
  <c r="Q491" i="18"/>
  <c r="P491" i="18"/>
  <c r="R490" i="18"/>
  <c r="Q490" i="18"/>
  <c r="P490" i="18"/>
  <c r="R489" i="18"/>
  <c r="Q489" i="18"/>
  <c r="P489" i="18"/>
  <c r="R488" i="18"/>
  <c r="Q488" i="18"/>
  <c r="P488" i="18"/>
  <c r="R487" i="18"/>
  <c r="Q487" i="18"/>
  <c r="P487" i="18"/>
  <c r="R486" i="18"/>
  <c r="Q486" i="18"/>
  <c r="P486" i="18"/>
  <c r="R485" i="18"/>
  <c r="Q485" i="18"/>
  <c r="P485" i="18"/>
  <c r="R484" i="18"/>
  <c r="Q484" i="18"/>
  <c r="P484" i="18"/>
  <c r="R483" i="18"/>
  <c r="Q483" i="18"/>
  <c r="P483" i="18"/>
  <c r="R482" i="18"/>
  <c r="Q482" i="18"/>
  <c r="P482" i="18"/>
  <c r="R481" i="18"/>
  <c r="Q481" i="18"/>
  <c r="P481" i="18"/>
  <c r="R480" i="18"/>
  <c r="Q480" i="18"/>
  <c r="P480" i="18"/>
  <c r="R479" i="18"/>
  <c r="Q479" i="18"/>
  <c r="P479" i="18"/>
  <c r="R478" i="18"/>
  <c r="Q478" i="18"/>
  <c r="P478" i="18"/>
  <c r="R477" i="18"/>
  <c r="Q477" i="18"/>
  <c r="P477" i="18"/>
  <c r="R476" i="18"/>
  <c r="Q476" i="18"/>
  <c r="P476" i="18"/>
  <c r="R475" i="18"/>
  <c r="Q475" i="18"/>
  <c r="P475" i="18"/>
  <c r="R474" i="18"/>
  <c r="Q474" i="18"/>
  <c r="P474" i="18"/>
  <c r="R473" i="18"/>
  <c r="Q473" i="18"/>
  <c r="P473" i="18"/>
  <c r="R472" i="18"/>
  <c r="Q472" i="18"/>
  <c r="P472" i="18"/>
  <c r="R471" i="18"/>
  <c r="Q471" i="18"/>
  <c r="P471" i="18"/>
  <c r="R470" i="18"/>
  <c r="Q470" i="18"/>
  <c r="P470" i="18"/>
  <c r="R469" i="18"/>
  <c r="Q469" i="18"/>
  <c r="P469" i="18"/>
  <c r="R468" i="18"/>
  <c r="Q468" i="18"/>
  <c r="P468" i="18"/>
  <c r="R467" i="18"/>
  <c r="Q467" i="18"/>
  <c r="P467" i="18"/>
  <c r="R466" i="18"/>
  <c r="Q466" i="18"/>
  <c r="P466" i="18"/>
  <c r="R465" i="18"/>
  <c r="Q465" i="18"/>
  <c r="P465" i="18"/>
  <c r="R464" i="18"/>
  <c r="Q464" i="18"/>
  <c r="P464" i="18"/>
  <c r="R463" i="18"/>
  <c r="Q463" i="18"/>
  <c r="P463" i="18"/>
  <c r="R462" i="18"/>
  <c r="Q462" i="18"/>
  <c r="P462" i="18"/>
  <c r="R461" i="18"/>
  <c r="Q461" i="18"/>
  <c r="P461" i="18"/>
  <c r="R460" i="18"/>
  <c r="Q460" i="18"/>
  <c r="P460" i="18"/>
  <c r="R459" i="18"/>
  <c r="Q459" i="18"/>
  <c r="P459" i="18"/>
  <c r="R458" i="18"/>
  <c r="Q458" i="18"/>
  <c r="P458" i="18"/>
  <c r="R457" i="18"/>
  <c r="Q457" i="18"/>
  <c r="P457" i="18"/>
  <c r="R456" i="18"/>
  <c r="Q456" i="18"/>
  <c r="P456" i="18"/>
  <c r="R455" i="18"/>
  <c r="Q455" i="18"/>
  <c r="P455" i="18"/>
  <c r="R454" i="18"/>
  <c r="Q454" i="18"/>
  <c r="P454" i="18"/>
  <c r="R453" i="18"/>
  <c r="Q453" i="18"/>
  <c r="P453" i="18"/>
  <c r="R452" i="18"/>
  <c r="Q452" i="18"/>
  <c r="P452" i="18"/>
  <c r="R451" i="18"/>
  <c r="Q451" i="18"/>
  <c r="P451" i="18"/>
  <c r="R450" i="18"/>
  <c r="Q450" i="18"/>
  <c r="P450" i="18"/>
  <c r="R449" i="18"/>
  <c r="Q449" i="18"/>
  <c r="P449" i="18"/>
  <c r="R448" i="18"/>
  <c r="Q448" i="18"/>
  <c r="P448" i="18"/>
  <c r="R447" i="18"/>
  <c r="Q447" i="18"/>
  <c r="P447" i="18"/>
  <c r="R446" i="18"/>
  <c r="Q446" i="18"/>
  <c r="P446" i="18"/>
  <c r="R445" i="18"/>
  <c r="Q445" i="18"/>
  <c r="P445" i="18"/>
  <c r="R444" i="18"/>
  <c r="Q444" i="18"/>
  <c r="P444" i="18"/>
  <c r="R443" i="18"/>
  <c r="Q443" i="18"/>
  <c r="P443" i="18"/>
  <c r="R442" i="18"/>
  <c r="Q442" i="18"/>
  <c r="P442" i="18"/>
  <c r="R441" i="18"/>
  <c r="Q441" i="18"/>
  <c r="P441" i="18"/>
  <c r="R440" i="18"/>
  <c r="Q440" i="18"/>
  <c r="P440" i="18"/>
  <c r="R439" i="18"/>
  <c r="Q439" i="18"/>
  <c r="P439" i="18"/>
  <c r="R438" i="18"/>
  <c r="Q438" i="18"/>
  <c r="P438" i="18"/>
  <c r="R437" i="18"/>
  <c r="Q437" i="18"/>
  <c r="P437" i="18"/>
  <c r="R436" i="18"/>
  <c r="Q436" i="18"/>
  <c r="P436" i="18"/>
  <c r="R435" i="18"/>
  <c r="Q435" i="18"/>
  <c r="P435" i="18"/>
  <c r="R434" i="18"/>
  <c r="Q434" i="18"/>
  <c r="P434" i="18"/>
  <c r="R433" i="18"/>
  <c r="Q433" i="18"/>
  <c r="P433" i="18"/>
  <c r="R432" i="18"/>
  <c r="Q432" i="18"/>
  <c r="P432" i="18"/>
  <c r="R431" i="18"/>
  <c r="Q431" i="18"/>
  <c r="P431" i="18"/>
  <c r="R430" i="18"/>
  <c r="Q430" i="18"/>
  <c r="P430" i="18"/>
  <c r="R429" i="18"/>
  <c r="Q429" i="18"/>
  <c r="P429" i="18"/>
  <c r="R428" i="18"/>
  <c r="Q428" i="18"/>
  <c r="P428" i="18"/>
  <c r="R427" i="18"/>
  <c r="Q427" i="18"/>
  <c r="P427" i="18"/>
  <c r="R426" i="18"/>
  <c r="Q426" i="18"/>
  <c r="P426" i="18"/>
  <c r="R425" i="18"/>
  <c r="Q425" i="18"/>
  <c r="P425" i="18"/>
  <c r="R424" i="18"/>
  <c r="Q424" i="18"/>
  <c r="P424" i="18"/>
  <c r="R423" i="18"/>
  <c r="Q423" i="18"/>
  <c r="P423" i="18"/>
  <c r="R422" i="18"/>
  <c r="Q422" i="18"/>
  <c r="P422" i="18"/>
  <c r="R421" i="18"/>
  <c r="Q421" i="18"/>
  <c r="P421" i="18"/>
  <c r="R420" i="18"/>
  <c r="Q420" i="18"/>
  <c r="P420" i="18"/>
  <c r="R419" i="18"/>
  <c r="Q419" i="18"/>
  <c r="P419" i="18"/>
  <c r="R418" i="18"/>
  <c r="Q418" i="18"/>
  <c r="P418" i="18"/>
  <c r="R417" i="18"/>
  <c r="Q417" i="18"/>
  <c r="P417" i="18"/>
  <c r="R416" i="18"/>
  <c r="Q416" i="18"/>
  <c r="P416" i="18"/>
  <c r="R415" i="18"/>
  <c r="Q415" i="18"/>
  <c r="P415" i="18"/>
  <c r="R414" i="18"/>
  <c r="Q414" i="18"/>
  <c r="P414" i="18"/>
  <c r="R413" i="18"/>
  <c r="Q413" i="18"/>
  <c r="P413" i="18"/>
  <c r="R412" i="18"/>
  <c r="Q412" i="18"/>
  <c r="P412" i="18"/>
  <c r="R411" i="18"/>
  <c r="Q411" i="18"/>
  <c r="P411" i="18"/>
  <c r="R410" i="18"/>
  <c r="Q410" i="18"/>
  <c r="P410" i="18"/>
  <c r="R409" i="18"/>
  <c r="Q409" i="18"/>
  <c r="P409" i="18"/>
  <c r="R408" i="18"/>
  <c r="Q408" i="18"/>
  <c r="P408" i="18"/>
  <c r="R407" i="18"/>
  <c r="Q407" i="18"/>
  <c r="P407" i="18"/>
  <c r="R406" i="18"/>
  <c r="Q406" i="18"/>
  <c r="P406" i="18"/>
  <c r="R405" i="18"/>
  <c r="Q405" i="18"/>
  <c r="P405" i="18"/>
  <c r="R404" i="18"/>
  <c r="Q404" i="18"/>
  <c r="P404" i="18"/>
  <c r="R403" i="18"/>
  <c r="Q403" i="18"/>
  <c r="P403" i="18"/>
  <c r="R402" i="18"/>
  <c r="Q402" i="18"/>
  <c r="P402" i="18"/>
  <c r="R401" i="18"/>
  <c r="Q401" i="18"/>
  <c r="P401" i="18"/>
  <c r="R400" i="18"/>
  <c r="Q400" i="18"/>
  <c r="P400" i="18"/>
  <c r="R399" i="18"/>
  <c r="Q399" i="18"/>
  <c r="P399" i="18"/>
  <c r="R398" i="18"/>
  <c r="Q398" i="18"/>
  <c r="P398" i="18"/>
  <c r="R397" i="18"/>
  <c r="Q397" i="18"/>
  <c r="P397" i="18"/>
  <c r="R396" i="18"/>
  <c r="Q396" i="18"/>
  <c r="P396" i="18"/>
  <c r="R395" i="18"/>
  <c r="Q395" i="18"/>
  <c r="P395" i="18"/>
  <c r="R394" i="18"/>
  <c r="Q394" i="18"/>
  <c r="P394" i="18"/>
  <c r="R393" i="18"/>
  <c r="Q393" i="18"/>
  <c r="P393" i="18"/>
  <c r="R392" i="18"/>
  <c r="Q392" i="18"/>
  <c r="P392" i="18"/>
  <c r="R391" i="18"/>
  <c r="Q391" i="18"/>
  <c r="P391" i="18"/>
  <c r="R390" i="18"/>
  <c r="Q390" i="18"/>
  <c r="P390" i="18"/>
  <c r="R389" i="18"/>
  <c r="Q389" i="18"/>
  <c r="P389" i="18"/>
  <c r="R388" i="18"/>
  <c r="Q388" i="18"/>
  <c r="P388" i="18"/>
  <c r="R387" i="18"/>
  <c r="Q387" i="18"/>
  <c r="P387" i="18"/>
  <c r="R386" i="18"/>
  <c r="Q386" i="18"/>
  <c r="P386" i="18"/>
  <c r="R385" i="18"/>
  <c r="Q385" i="18"/>
  <c r="P385" i="18"/>
  <c r="R384" i="18"/>
  <c r="Q384" i="18"/>
  <c r="P384" i="18"/>
  <c r="R383" i="18"/>
  <c r="Q383" i="18"/>
  <c r="P383" i="18"/>
  <c r="R382" i="18"/>
  <c r="Q382" i="18"/>
  <c r="P382" i="18"/>
  <c r="R381" i="18"/>
  <c r="Q381" i="18"/>
  <c r="P381" i="18"/>
  <c r="R380" i="18"/>
  <c r="Q380" i="18"/>
  <c r="P380" i="18"/>
  <c r="R379" i="18"/>
  <c r="Q379" i="18"/>
  <c r="P379" i="18"/>
  <c r="R378" i="18"/>
  <c r="Q378" i="18"/>
  <c r="P378" i="18"/>
  <c r="R377" i="18"/>
  <c r="Q377" i="18"/>
  <c r="P377" i="18"/>
  <c r="R376" i="18"/>
  <c r="Q376" i="18"/>
  <c r="P376" i="18"/>
  <c r="R375" i="18"/>
  <c r="Q375" i="18"/>
  <c r="P375" i="18"/>
  <c r="R374" i="18"/>
  <c r="Q374" i="18"/>
  <c r="P374" i="18"/>
  <c r="R373" i="18"/>
  <c r="Q373" i="18"/>
  <c r="P373" i="18"/>
  <c r="R372" i="18"/>
  <c r="Q372" i="18"/>
  <c r="P372" i="18"/>
  <c r="R371" i="18"/>
  <c r="Q371" i="18"/>
  <c r="P371" i="18"/>
  <c r="R370" i="18"/>
  <c r="Q370" i="18"/>
  <c r="P370" i="18"/>
  <c r="R369" i="18"/>
  <c r="Q369" i="18"/>
  <c r="P369" i="18"/>
  <c r="R368" i="18"/>
  <c r="Q368" i="18"/>
  <c r="P368" i="18"/>
  <c r="R367" i="18"/>
  <c r="Q367" i="18"/>
  <c r="P367" i="18"/>
  <c r="R366" i="18"/>
  <c r="Q366" i="18"/>
  <c r="P366" i="18"/>
  <c r="R365" i="18"/>
  <c r="Q365" i="18"/>
  <c r="P365" i="18"/>
  <c r="R364" i="18"/>
  <c r="Q364" i="18"/>
  <c r="P364" i="18"/>
  <c r="R363" i="18"/>
  <c r="Q363" i="18"/>
  <c r="P363" i="18"/>
  <c r="R362" i="18"/>
  <c r="Q362" i="18"/>
  <c r="P362" i="18"/>
  <c r="R361" i="18"/>
  <c r="Q361" i="18"/>
  <c r="P361" i="18"/>
  <c r="R360" i="18"/>
  <c r="Q360" i="18"/>
  <c r="P360" i="18"/>
  <c r="R359" i="18"/>
  <c r="Q359" i="18"/>
  <c r="P359" i="18"/>
  <c r="R358" i="18"/>
  <c r="Q358" i="18"/>
  <c r="P358" i="18"/>
  <c r="R357" i="18"/>
  <c r="Q357" i="18"/>
  <c r="P357" i="18"/>
  <c r="R356" i="18"/>
  <c r="Q356" i="18"/>
  <c r="P356" i="18"/>
  <c r="R355" i="18"/>
  <c r="Q355" i="18"/>
  <c r="P355" i="18"/>
  <c r="R354" i="18"/>
  <c r="Q354" i="18"/>
  <c r="P354" i="18"/>
  <c r="R353" i="18"/>
  <c r="Q353" i="18"/>
  <c r="P353" i="18"/>
  <c r="R352" i="18"/>
  <c r="Q352" i="18"/>
  <c r="P352" i="18"/>
  <c r="R351" i="18"/>
  <c r="Q351" i="18"/>
  <c r="P351" i="18"/>
  <c r="R350" i="18"/>
  <c r="Q350" i="18"/>
  <c r="P350" i="18"/>
  <c r="R349" i="18"/>
  <c r="Q349" i="18"/>
  <c r="P349" i="18"/>
  <c r="R348" i="18"/>
  <c r="Q348" i="18"/>
  <c r="P348" i="18"/>
  <c r="R347" i="18"/>
  <c r="Q347" i="18"/>
  <c r="P347" i="18"/>
  <c r="R346" i="18"/>
  <c r="Q346" i="18"/>
  <c r="P346" i="18"/>
  <c r="R345" i="18"/>
  <c r="Q345" i="18"/>
  <c r="P345" i="18"/>
  <c r="R344" i="18"/>
  <c r="Q344" i="18"/>
  <c r="P344" i="18"/>
  <c r="R343" i="18"/>
  <c r="Q343" i="18"/>
  <c r="P343" i="18"/>
  <c r="R342" i="18"/>
  <c r="Q342" i="18"/>
  <c r="P342" i="18"/>
  <c r="R341" i="18"/>
  <c r="Q341" i="18"/>
  <c r="P341" i="18"/>
  <c r="R340" i="18"/>
  <c r="Q340" i="18"/>
  <c r="P340" i="18"/>
  <c r="R339" i="18"/>
  <c r="Q339" i="18"/>
  <c r="P339" i="18"/>
  <c r="R338" i="18"/>
  <c r="Q338" i="18"/>
  <c r="P338" i="18"/>
  <c r="R337" i="18"/>
  <c r="Q337" i="18"/>
  <c r="P337" i="18"/>
  <c r="R336" i="18"/>
  <c r="Q336" i="18"/>
  <c r="P336" i="18"/>
  <c r="R335" i="18"/>
  <c r="Q335" i="18"/>
  <c r="P335" i="18"/>
  <c r="R334" i="18"/>
  <c r="Q334" i="18"/>
  <c r="P334" i="18"/>
  <c r="R333" i="18"/>
  <c r="Q333" i="18"/>
  <c r="P333" i="18"/>
  <c r="R332" i="18"/>
  <c r="Q332" i="18"/>
  <c r="P332" i="18"/>
  <c r="R331" i="18"/>
  <c r="Q331" i="18"/>
  <c r="P331" i="18"/>
  <c r="R330" i="18"/>
  <c r="Q330" i="18"/>
  <c r="P330" i="18"/>
  <c r="R329" i="18"/>
  <c r="Q329" i="18"/>
  <c r="P329" i="18"/>
  <c r="R328" i="18"/>
  <c r="Q328" i="18"/>
  <c r="P328" i="18"/>
  <c r="R327" i="18"/>
  <c r="Q327" i="18"/>
  <c r="P327" i="18"/>
  <c r="R326" i="18"/>
  <c r="Q326" i="18"/>
  <c r="P326" i="18"/>
  <c r="R325" i="18"/>
  <c r="Q325" i="18"/>
  <c r="P325" i="18"/>
  <c r="R324" i="18"/>
  <c r="Q324" i="18"/>
  <c r="P324" i="18"/>
  <c r="R323" i="18"/>
  <c r="Q323" i="18"/>
  <c r="P323" i="18"/>
  <c r="R322" i="18"/>
  <c r="Q322" i="18"/>
  <c r="P322" i="18"/>
  <c r="R321" i="18"/>
  <c r="Q321" i="18"/>
  <c r="P321" i="18"/>
  <c r="R320" i="18"/>
  <c r="Q320" i="18"/>
  <c r="P320" i="18"/>
  <c r="R319" i="18"/>
  <c r="Q319" i="18"/>
  <c r="P319" i="18"/>
  <c r="R318" i="18"/>
  <c r="Q318" i="18"/>
  <c r="P318" i="18"/>
  <c r="R317" i="18"/>
  <c r="Q317" i="18"/>
  <c r="P317" i="18"/>
  <c r="R316" i="18"/>
  <c r="Q316" i="18"/>
  <c r="P316" i="18"/>
  <c r="R315" i="18"/>
  <c r="Q315" i="18"/>
  <c r="P315" i="18"/>
  <c r="R314" i="18"/>
  <c r="Q314" i="18"/>
  <c r="P314" i="18"/>
  <c r="R313" i="18"/>
  <c r="Q313" i="18"/>
  <c r="P313" i="18"/>
  <c r="R312" i="18"/>
  <c r="Q312" i="18"/>
  <c r="P312" i="18"/>
  <c r="R311" i="18"/>
  <c r="Q311" i="18"/>
  <c r="P311" i="18"/>
  <c r="R310" i="18"/>
  <c r="Q310" i="18"/>
  <c r="P310" i="18"/>
  <c r="R309" i="18"/>
  <c r="Q309" i="18"/>
  <c r="P309" i="18"/>
  <c r="R308" i="18"/>
  <c r="Q308" i="18"/>
  <c r="P308" i="18"/>
  <c r="R307" i="18"/>
  <c r="Q307" i="18"/>
  <c r="P307" i="18"/>
  <c r="R306" i="18"/>
  <c r="Q306" i="18"/>
  <c r="P306" i="18"/>
  <c r="R305" i="18"/>
  <c r="Q305" i="18"/>
  <c r="P305" i="18"/>
  <c r="R304" i="18"/>
  <c r="Q304" i="18"/>
  <c r="P304" i="18"/>
  <c r="R303" i="18"/>
  <c r="Q303" i="18"/>
  <c r="P303" i="18"/>
  <c r="R302" i="18"/>
  <c r="Q302" i="18"/>
  <c r="P302" i="18"/>
  <c r="R301" i="18"/>
  <c r="Q301" i="18"/>
  <c r="P301" i="18"/>
  <c r="R300" i="18"/>
  <c r="Q300" i="18"/>
  <c r="P300" i="18"/>
  <c r="R299" i="18"/>
  <c r="Q299" i="18"/>
  <c r="P299" i="18"/>
  <c r="R298" i="18"/>
  <c r="Q298" i="18"/>
  <c r="P298" i="18"/>
  <c r="R297" i="18"/>
  <c r="Q297" i="18"/>
  <c r="P297" i="18"/>
  <c r="R296" i="18"/>
  <c r="Q296" i="18"/>
  <c r="P296" i="18"/>
  <c r="R295" i="18"/>
  <c r="Q295" i="18"/>
  <c r="P295" i="18"/>
  <c r="R294" i="18"/>
  <c r="Q294" i="18"/>
  <c r="P294" i="18"/>
  <c r="R293" i="18"/>
  <c r="Q293" i="18"/>
  <c r="P293" i="18"/>
  <c r="R292" i="18"/>
  <c r="Q292" i="18"/>
  <c r="P292" i="18"/>
  <c r="R291" i="18"/>
  <c r="Q291" i="18"/>
  <c r="P291" i="18"/>
  <c r="R290" i="18"/>
  <c r="Q290" i="18"/>
  <c r="P290" i="18"/>
  <c r="R289" i="18"/>
  <c r="Q289" i="18"/>
  <c r="P289" i="18"/>
  <c r="R288" i="18"/>
  <c r="Q288" i="18"/>
  <c r="P288" i="18"/>
  <c r="R287" i="18"/>
  <c r="Q287" i="18"/>
  <c r="P287" i="18"/>
  <c r="R286" i="18"/>
  <c r="Q286" i="18"/>
  <c r="P286" i="18"/>
  <c r="R285" i="18"/>
  <c r="Q285" i="18"/>
  <c r="P285" i="18"/>
  <c r="R284" i="18"/>
  <c r="Q284" i="18"/>
  <c r="P284" i="18"/>
  <c r="R283" i="18"/>
  <c r="Q283" i="18"/>
  <c r="P283" i="18"/>
  <c r="R282" i="18"/>
  <c r="Q282" i="18"/>
  <c r="P282" i="18"/>
  <c r="R281" i="18"/>
  <c r="Q281" i="18"/>
  <c r="P281" i="18"/>
  <c r="R280" i="18"/>
  <c r="Q280" i="18"/>
  <c r="P280" i="18"/>
  <c r="R279" i="18"/>
  <c r="Q279" i="18"/>
  <c r="P279" i="18"/>
  <c r="R278" i="18"/>
  <c r="Q278" i="18"/>
  <c r="P278" i="18"/>
  <c r="R277" i="18"/>
  <c r="Q277" i="18"/>
  <c r="P277" i="18"/>
  <c r="R276" i="18"/>
  <c r="Q276" i="18"/>
  <c r="P276" i="18"/>
  <c r="R275" i="18"/>
  <c r="Q275" i="18"/>
  <c r="P275" i="18"/>
  <c r="R274" i="18"/>
  <c r="Q274" i="18"/>
  <c r="P274" i="18"/>
  <c r="R273" i="18"/>
  <c r="Q273" i="18"/>
  <c r="P273" i="18"/>
  <c r="R272" i="18"/>
  <c r="Q272" i="18"/>
  <c r="P272" i="18"/>
  <c r="R271" i="18"/>
  <c r="Q271" i="18"/>
  <c r="P271" i="18"/>
  <c r="R270" i="18"/>
  <c r="Q270" i="18"/>
  <c r="P270" i="18"/>
  <c r="R269" i="18"/>
  <c r="Q269" i="18"/>
  <c r="P269" i="18"/>
  <c r="R268" i="18"/>
  <c r="Q268" i="18"/>
  <c r="P268" i="18"/>
  <c r="R267" i="18"/>
  <c r="Q267" i="18"/>
  <c r="P267" i="18"/>
  <c r="R266" i="18"/>
  <c r="Q266" i="18"/>
  <c r="P266" i="18"/>
  <c r="R265" i="18"/>
  <c r="Q265" i="18"/>
  <c r="P265" i="18"/>
  <c r="R264" i="18"/>
  <c r="Q264" i="18"/>
  <c r="P264" i="18"/>
  <c r="R263" i="18"/>
  <c r="Q263" i="18"/>
  <c r="P263" i="18"/>
  <c r="R262" i="18"/>
  <c r="Q262" i="18"/>
  <c r="P262" i="18"/>
  <c r="R261" i="18"/>
  <c r="Q261" i="18"/>
  <c r="P261" i="18"/>
  <c r="R260" i="18"/>
  <c r="Q260" i="18"/>
  <c r="P260" i="18"/>
  <c r="R259" i="18"/>
  <c r="Q259" i="18"/>
  <c r="P259" i="18"/>
  <c r="R258" i="18"/>
  <c r="Q258" i="18"/>
  <c r="P258" i="18"/>
  <c r="R257" i="18"/>
  <c r="Q257" i="18"/>
  <c r="P257" i="18"/>
  <c r="R256" i="18"/>
  <c r="Q256" i="18"/>
  <c r="P256" i="18"/>
  <c r="R255" i="18"/>
  <c r="Q255" i="18"/>
  <c r="P255" i="18"/>
  <c r="R254" i="18"/>
  <c r="Q254" i="18"/>
  <c r="P254" i="18"/>
  <c r="R253" i="18"/>
  <c r="Q253" i="18"/>
  <c r="P253" i="18"/>
  <c r="R252" i="18"/>
  <c r="Q252" i="18"/>
  <c r="P252" i="18"/>
  <c r="R251" i="18"/>
  <c r="Q251" i="18"/>
  <c r="P251" i="18"/>
  <c r="R250" i="18"/>
  <c r="Q250" i="18"/>
  <c r="P250" i="18"/>
  <c r="R249" i="18"/>
  <c r="Q249" i="18"/>
  <c r="P249" i="18"/>
  <c r="R248" i="18"/>
  <c r="Q248" i="18"/>
  <c r="P248" i="18"/>
  <c r="R247" i="18"/>
  <c r="Q247" i="18"/>
  <c r="P247" i="18"/>
  <c r="R246" i="18"/>
  <c r="Q246" i="18"/>
  <c r="P246" i="18"/>
  <c r="R245" i="18"/>
  <c r="Q245" i="18"/>
  <c r="P245" i="18"/>
  <c r="R244" i="18"/>
  <c r="Q244" i="18"/>
  <c r="P244" i="18"/>
  <c r="R243" i="18"/>
  <c r="Q243" i="18"/>
  <c r="P243" i="18"/>
  <c r="R242" i="18"/>
  <c r="Q242" i="18"/>
  <c r="P242" i="18"/>
  <c r="R241" i="18"/>
  <c r="Q241" i="18"/>
  <c r="P241" i="18"/>
  <c r="R240" i="18"/>
  <c r="Q240" i="18"/>
  <c r="P240" i="18"/>
  <c r="R239" i="18"/>
  <c r="Q239" i="18"/>
  <c r="P239" i="18"/>
  <c r="R238" i="18"/>
  <c r="Q238" i="18"/>
  <c r="P238" i="18"/>
  <c r="R237" i="18"/>
  <c r="Q237" i="18"/>
  <c r="P237" i="18"/>
  <c r="R236" i="18"/>
  <c r="Q236" i="18"/>
  <c r="P236" i="18"/>
  <c r="R235" i="18"/>
  <c r="Q235" i="18"/>
  <c r="P235" i="18"/>
  <c r="R234" i="18"/>
  <c r="Q234" i="18"/>
  <c r="P234" i="18"/>
  <c r="R233" i="18"/>
  <c r="Q233" i="18"/>
  <c r="P233" i="18"/>
  <c r="R232" i="18"/>
  <c r="Q232" i="18"/>
  <c r="P232" i="18"/>
  <c r="R231" i="18"/>
  <c r="Q231" i="18"/>
  <c r="P231" i="18"/>
  <c r="R230" i="18"/>
  <c r="Q230" i="18"/>
  <c r="P230" i="18"/>
  <c r="R229" i="18"/>
  <c r="Q229" i="18"/>
  <c r="P229" i="18"/>
  <c r="R228" i="18"/>
  <c r="Q228" i="18"/>
  <c r="P228" i="18"/>
  <c r="R227" i="18"/>
  <c r="Q227" i="18"/>
  <c r="P227" i="18"/>
  <c r="R226" i="18"/>
  <c r="Q226" i="18"/>
  <c r="P226" i="18"/>
  <c r="R225" i="18"/>
  <c r="Q225" i="18"/>
  <c r="P225" i="18"/>
  <c r="R224" i="18"/>
  <c r="Q224" i="18"/>
  <c r="P224" i="18"/>
  <c r="R223" i="18"/>
  <c r="Q223" i="18"/>
  <c r="P223" i="18"/>
  <c r="R222" i="18"/>
  <c r="Q222" i="18"/>
  <c r="P222" i="18"/>
  <c r="R221" i="18"/>
  <c r="Q221" i="18"/>
  <c r="P221" i="18"/>
  <c r="R220" i="18"/>
  <c r="Q220" i="18"/>
  <c r="P220" i="18"/>
  <c r="R219" i="18"/>
  <c r="Q219" i="18"/>
  <c r="P219" i="18"/>
  <c r="R218" i="18"/>
  <c r="Q218" i="18"/>
  <c r="P218" i="18"/>
  <c r="R217" i="18"/>
  <c r="Q217" i="18"/>
  <c r="P217" i="18"/>
  <c r="R216" i="18"/>
  <c r="Q216" i="18"/>
  <c r="P216" i="18"/>
  <c r="R215" i="18"/>
  <c r="Q215" i="18"/>
  <c r="P215" i="18"/>
  <c r="R214" i="18"/>
  <c r="Q214" i="18"/>
  <c r="P214" i="18"/>
  <c r="R213" i="18"/>
  <c r="Q213" i="18"/>
  <c r="P213" i="18"/>
  <c r="R212" i="18"/>
  <c r="Q212" i="18"/>
  <c r="P212" i="18"/>
  <c r="R211" i="18"/>
  <c r="Q211" i="18"/>
  <c r="P211" i="18"/>
  <c r="R210" i="18"/>
  <c r="Q210" i="18"/>
  <c r="P210" i="18"/>
  <c r="R209" i="18"/>
  <c r="Q209" i="18"/>
  <c r="P209" i="18"/>
  <c r="R208" i="18"/>
  <c r="Q208" i="18"/>
  <c r="P208" i="18"/>
  <c r="R207" i="18"/>
  <c r="Q207" i="18"/>
  <c r="P207" i="18"/>
  <c r="R206" i="18"/>
  <c r="Q206" i="18"/>
  <c r="P206" i="18"/>
  <c r="R205" i="18"/>
  <c r="Q205" i="18"/>
  <c r="P205" i="18"/>
  <c r="R204" i="18"/>
  <c r="Q204" i="18"/>
  <c r="P204" i="18"/>
  <c r="R203" i="18"/>
  <c r="Q203" i="18"/>
  <c r="P203" i="18"/>
  <c r="R202" i="18"/>
  <c r="Q202" i="18"/>
  <c r="P202" i="18"/>
  <c r="R201" i="18"/>
  <c r="Q201" i="18"/>
  <c r="P201" i="18"/>
  <c r="R200" i="18"/>
  <c r="Q200" i="18"/>
  <c r="P200" i="18"/>
  <c r="R199" i="18"/>
  <c r="Q199" i="18"/>
  <c r="P199" i="18"/>
  <c r="R198" i="18"/>
  <c r="Q198" i="18"/>
  <c r="P198" i="18"/>
  <c r="R197" i="18"/>
  <c r="Q197" i="18"/>
  <c r="P197" i="18"/>
  <c r="R196" i="18"/>
  <c r="Q196" i="18"/>
  <c r="P196" i="18"/>
  <c r="R195" i="18"/>
  <c r="Q195" i="18"/>
  <c r="P195" i="18"/>
  <c r="R194" i="18"/>
  <c r="Q194" i="18"/>
  <c r="P194" i="18"/>
  <c r="R193" i="18"/>
  <c r="Q193" i="18"/>
  <c r="P193" i="18"/>
  <c r="R192" i="18"/>
  <c r="Q192" i="18"/>
  <c r="P192" i="18"/>
  <c r="R191" i="18"/>
  <c r="Q191" i="18"/>
  <c r="P191" i="18"/>
  <c r="R190" i="18"/>
  <c r="Q190" i="18"/>
  <c r="P190" i="18"/>
  <c r="R189" i="18"/>
  <c r="Q189" i="18"/>
  <c r="P189" i="18"/>
  <c r="R188" i="18"/>
  <c r="Q188" i="18"/>
  <c r="P188" i="18"/>
  <c r="R187" i="18"/>
  <c r="Q187" i="18"/>
  <c r="P187" i="18"/>
  <c r="R186" i="18"/>
  <c r="Q186" i="18"/>
  <c r="P186" i="18"/>
  <c r="R185" i="18"/>
  <c r="Q185" i="18"/>
  <c r="P185" i="18"/>
  <c r="R184" i="18"/>
  <c r="Q184" i="18"/>
  <c r="P184" i="18"/>
  <c r="R183" i="18"/>
  <c r="Q183" i="18"/>
  <c r="P183" i="18"/>
  <c r="R182" i="18"/>
  <c r="Q182" i="18"/>
  <c r="P182" i="18"/>
  <c r="R181" i="18"/>
  <c r="Q181" i="18"/>
  <c r="P181" i="18"/>
  <c r="R180" i="18"/>
  <c r="Q180" i="18"/>
  <c r="P180" i="18"/>
  <c r="R179" i="18"/>
  <c r="Q179" i="18"/>
  <c r="P179" i="18"/>
  <c r="R178" i="18"/>
  <c r="Q178" i="18"/>
  <c r="P178" i="18"/>
  <c r="R177" i="18"/>
  <c r="Q177" i="18"/>
  <c r="P177" i="18"/>
  <c r="R176" i="18"/>
  <c r="Q176" i="18"/>
  <c r="P176" i="18"/>
  <c r="R175" i="18"/>
  <c r="Q175" i="18"/>
  <c r="P175" i="18"/>
  <c r="R174" i="18"/>
  <c r="Q174" i="18"/>
  <c r="P174" i="18"/>
  <c r="R173" i="18"/>
  <c r="Q173" i="18"/>
  <c r="P173" i="18"/>
  <c r="R172" i="18"/>
  <c r="Q172" i="18"/>
  <c r="P172" i="18"/>
  <c r="R171" i="18"/>
  <c r="Q171" i="18"/>
  <c r="P171" i="18"/>
  <c r="R170" i="18"/>
  <c r="Q170" i="18"/>
  <c r="P170" i="18"/>
  <c r="R169" i="18"/>
  <c r="Q169" i="18"/>
  <c r="P169" i="18"/>
  <c r="R168" i="18"/>
  <c r="Q168" i="18"/>
  <c r="P168" i="18"/>
  <c r="R167" i="18"/>
  <c r="Q167" i="18"/>
  <c r="P167" i="18"/>
  <c r="R166" i="18"/>
  <c r="Q166" i="18"/>
  <c r="P166" i="18"/>
  <c r="R165" i="18"/>
  <c r="Q165" i="18"/>
  <c r="P165" i="18"/>
  <c r="R164" i="18"/>
  <c r="Q164" i="18"/>
  <c r="P164" i="18"/>
  <c r="R163" i="18"/>
  <c r="Q163" i="18"/>
  <c r="P163" i="18"/>
  <c r="R162" i="18"/>
  <c r="Q162" i="18"/>
  <c r="P162" i="18"/>
  <c r="R161" i="18"/>
  <c r="Q161" i="18"/>
  <c r="P161" i="18"/>
  <c r="R160" i="18"/>
  <c r="Q160" i="18"/>
  <c r="P160" i="18"/>
  <c r="O550" i="18"/>
  <c r="O549" i="18"/>
  <c r="O548" i="18"/>
  <c r="O547" i="18"/>
  <c r="O546" i="18"/>
  <c r="O545" i="18"/>
  <c r="O544" i="18"/>
  <c r="O543" i="18"/>
  <c r="O542" i="18"/>
  <c r="O541" i="18"/>
  <c r="O540" i="18"/>
  <c r="O539" i="18"/>
  <c r="O538" i="18"/>
  <c r="O537" i="18"/>
  <c r="O536" i="18"/>
  <c r="O535" i="18"/>
  <c r="O534" i="18"/>
  <c r="O533" i="18"/>
  <c r="O532" i="18"/>
  <c r="O531" i="18"/>
  <c r="O530" i="18"/>
  <c r="O529" i="18"/>
  <c r="O528" i="18"/>
  <c r="O527" i="18"/>
  <c r="O526" i="18"/>
  <c r="O525" i="18"/>
  <c r="O524" i="18"/>
  <c r="O523" i="18"/>
  <c r="O522" i="18"/>
  <c r="O521" i="18"/>
  <c r="O520" i="18"/>
  <c r="O519" i="18"/>
  <c r="O518" i="18"/>
  <c r="O517" i="18"/>
  <c r="O516" i="18"/>
  <c r="O515" i="18"/>
  <c r="O514" i="18"/>
  <c r="O513" i="18"/>
  <c r="O512" i="18"/>
  <c r="O511" i="18"/>
  <c r="O510" i="18"/>
  <c r="O509" i="18"/>
  <c r="O508" i="18"/>
  <c r="O507" i="18"/>
  <c r="O506" i="18"/>
  <c r="O505" i="18"/>
  <c r="O504" i="18"/>
  <c r="O503" i="18"/>
  <c r="O502" i="18"/>
  <c r="O501" i="18"/>
  <c r="O500" i="18"/>
  <c r="O499" i="18"/>
  <c r="O498" i="18"/>
  <c r="O497" i="18"/>
  <c r="O496" i="18"/>
  <c r="O495" i="18"/>
  <c r="O494" i="18"/>
  <c r="O493" i="18"/>
  <c r="O492" i="18"/>
  <c r="O491" i="18"/>
  <c r="O490" i="18"/>
  <c r="O489" i="18"/>
  <c r="O488" i="18"/>
  <c r="O487" i="18"/>
  <c r="O486" i="18"/>
  <c r="O485" i="18"/>
  <c r="O484" i="18"/>
  <c r="O483" i="18"/>
  <c r="O482" i="18"/>
  <c r="O481" i="18"/>
  <c r="O480" i="18"/>
  <c r="O479" i="18"/>
  <c r="O478" i="18"/>
  <c r="O477" i="18"/>
  <c r="O476" i="18"/>
  <c r="O475" i="18"/>
  <c r="O474" i="18"/>
  <c r="O473" i="18"/>
  <c r="O472" i="18"/>
  <c r="O471" i="18"/>
  <c r="O470" i="18"/>
  <c r="O469" i="18"/>
  <c r="O468" i="18"/>
  <c r="O467" i="18"/>
  <c r="O466" i="18"/>
  <c r="O465" i="18"/>
  <c r="O464" i="18"/>
  <c r="O463" i="18"/>
  <c r="O462" i="18"/>
  <c r="O461" i="18"/>
  <c r="O460" i="18"/>
  <c r="O459" i="18"/>
  <c r="O458" i="18"/>
  <c r="O457" i="18"/>
  <c r="O456" i="18"/>
  <c r="O455" i="18"/>
  <c r="O454" i="18"/>
  <c r="O453" i="18"/>
  <c r="O452" i="18"/>
  <c r="O451" i="18"/>
  <c r="O450" i="18"/>
  <c r="O449" i="18"/>
  <c r="O448" i="18"/>
  <c r="O447" i="18"/>
  <c r="O446" i="18"/>
  <c r="O445" i="18"/>
  <c r="O444" i="18"/>
  <c r="O443" i="18"/>
  <c r="O442" i="18"/>
  <c r="O441" i="18"/>
  <c r="O440" i="18"/>
  <c r="O439" i="18"/>
  <c r="O438" i="18"/>
  <c r="O437" i="18"/>
  <c r="O436" i="18"/>
  <c r="O435" i="18"/>
  <c r="O434" i="18"/>
  <c r="O433" i="18"/>
  <c r="O432" i="18"/>
  <c r="O431" i="18"/>
  <c r="O430" i="18"/>
  <c r="O429" i="18"/>
  <c r="O428" i="18"/>
  <c r="O427" i="18"/>
  <c r="O426" i="18"/>
  <c r="O425" i="18"/>
  <c r="O424" i="18"/>
  <c r="O423" i="18"/>
  <c r="O422" i="18"/>
  <c r="O421" i="18"/>
  <c r="O420" i="18"/>
  <c r="O419" i="18"/>
  <c r="O418" i="18"/>
  <c r="O417" i="18"/>
  <c r="O416" i="18"/>
  <c r="O415" i="18"/>
  <c r="O414" i="18"/>
  <c r="O413" i="18"/>
  <c r="O412" i="18"/>
  <c r="O411" i="18"/>
  <c r="O410" i="18"/>
  <c r="O409" i="18"/>
  <c r="O408" i="18"/>
  <c r="O407" i="18"/>
  <c r="O406" i="18"/>
  <c r="O405" i="18"/>
  <c r="O404" i="18"/>
  <c r="O403" i="18"/>
  <c r="O402" i="18"/>
  <c r="O401" i="18"/>
  <c r="O400" i="18"/>
  <c r="O399" i="18"/>
  <c r="O398" i="18"/>
  <c r="O397" i="18"/>
  <c r="O396" i="18"/>
  <c r="O395" i="18"/>
  <c r="O394" i="18"/>
  <c r="O393" i="18"/>
  <c r="O392" i="18"/>
  <c r="O391" i="18"/>
  <c r="O390" i="18"/>
  <c r="O389" i="18"/>
  <c r="O388" i="18"/>
  <c r="O387" i="18"/>
  <c r="O386" i="18"/>
  <c r="O385" i="18"/>
  <c r="O384" i="18"/>
  <c r="O383" i="18"/>
  <c r="O382" i="18"/>
  <c r="O381" i="18"/>
  <c r="O380" i="18"/>
  <c r="O379" i="18"/>
  <c r="O378" i="18"/>
  <c r="O377" i="18"/>
  <c r="O376" i="18"/>
  <c r="O375" i="18"/>
  <c r="O374" i="18"/>
  <c r="O373" i="18"/>
  <c r="O372" i="18"/>
  <c r="O371" i="18"/>
  <c r="O370" i="18"/>
  <c r="O369" i="18"/>
  <c r="O368" i="18"/>
  <c r="O367" i="18"/>
  <c r="O366" i="18"/>
  <c r="O365" i="18"/>
  <c r="O364" i="18"/>
  <c r="O363" i="18"/>
  <c r="O362" i="18"/>
  <c r="O361" i="18"/>
  <c r="O360" i="18"/>
  <c r="O359" i="18"/>
  <c r="O358" i="18"/>
  <c r="O357" i="18"/>
  <c r="O356" i="18"/>
  <c r="O355" i="18"/>
  <c r="O354" i="18"/>
  <c r="O353" i="18"/>
  <c r="O352" i="18"/>
  <c r="O351" i="18"/>
  <c r="O350" i="18"/>
  <c r="O349" i="18"/>
  <c r="O348" i="18"/>
  <c r="O347" i="18"/>
  <c r="O346" i="18"/>
  <c r="O345" i="18"/>
  <c r="O344" i="18"/>
  <c r="O343" i="18"/>
  <c r="O342" i="18"/>
  <c r="O341" i="18"/>
  <c r="O340" i="18"/>
  <c r="O339" i="18"/>
  <c r="O338" i="18"/>
  <c r="O337" i="18"/>
  <c r="O336" i="18"/>
  <c r="O335" i="18"/>
  <c r="O334" i="18"/>
  <c r="O333" i="18"/>
  <c r="O332" i="18"/>
  <c r="O331" i="18"/>
  <c r="O330" i="18"/>
  <c r="O329" i="18"/>
  <c r="O328" i="18"/>
  <c r="O327" i="18"/>
  <c r="O326" i="18"/>
  <c r="O325" i="18"/>
  <c r="O324" i="18"/>
  <c r="O323" i="18"/>
  <c r="O322" i="18"/>
  <c r="O321" i="18"/>
  <c r="O320" i="18"/>
  <c r="O319" i="18"/>
  <c r="O318" i="18"/>
  <c r="O317" i="18"/>
  <c r="O316" i="18"/>
  <c r="O315" i="18"/>
  <c r="O314" i="18"/>
  <c r="O313" i="18"/>
  <c r="O312" i="18"/>
  <c r="O311" i="18"/>
  <c r="O310" i="18"/>
  <c r="O309" i="18"/>
  <c r="O308" i="18"/>
  <c r="O307" i="18"/>
  <c r="O306" i="18"/>
  <c r="O305" i="18"/>
  <c r="O304" i="18"/>
  <c r="O303" i="18"/>
  <c r="O302" i="18"/>
  <c r="O301" i="18"/>
  <c r="O300" i="18"/>
  <c r="O299" i="18"/>
  <c r="O298" i="18"/>
  <c r="O297" i="18"/>
  <c r="O296" i="18"/>
  <c r="O295" i="18"/>
  <c r="O294" i="18"/>
  <c r="O293" i="18"/>
  <c r="O292" i="18"/>
  <c r="O291" i="18"/>
  <c r="O290" i="18"/>
  <c r="O289" i="18"/>
  <c r="O288" i="18"/>
  <c r="O287" i="18"/>
  <c r="O286" i="18"/>
  <c r="O285" i="18"/>
  <c r="O284" i="18"/>
  <c r="O283" i="18"/>
  <c r="O282" i="18"/>
  <c r="O281" i="18"/>
  <c r="O280" i="18"/>
  <c r="O279" i="18"/>
  <c r="O278" i="18"/>
  <c r="O277" i="18"/>
  <c r="O276" i="18"/>
  <c r="O275" i="18"/>
  <c r="O274" i="18"/>
  <c r="O273" i="18"/>
  <c r="O272" i="18"/>
  <c r="O271" i="18"/>
  <c r="O270" i="18"/>
  <c r="O269" i="18"/>
  <c r="O268" i="18"/>
  <c r="O267" i="18"/>
  <c r="O266" i="18"/>
  <c r="O265" i="18"/>
  <c r="O264" i="18"/>
  <c r="O263" i="18"/>
  <c r="O262" i="18"/>
  <c r="O261" i="18"/>
  <c r="O260" i="18"/>
  <c r="O259" i="18"/>
  <c r="O258" i="18"/>
  <c r="O257" i="18"/>
  <c r="O256" i="18"/>
  <c r="O255" i="18"/>
  <c r="O254" i="18"/>
  <c r="O253" i="18"/>
  <c r="O252" i="18"/>
  <c r="O251" i="18"/>
  <c r="O250" i="18"/>
  <c r="O249" i="18"/>
  <c r="O248" i="18"/>
  <c r="O247" i="18"/>
  <c r="O246" i="18"/>
  <c r="O245" i="18"/>
  <c r="O244" i="18"/>
  <c r="O243" i="18"/>
  <c r="O242" i="18"/>
  <c r="O241" i="18"/>
  <c r="O240" i="18"/>
  <c r="O239" i="18"/>
  <c r="O238" i="18"/>
  <c r="O237" i="18"/>
  <c r="O236" i="18"/>
  <c r="O235" i="18"/>
  <c r="O234" i="18"/>
  <c r="O233" i="18"/>
  <c r="O232" i="18"/>
  <c r="O231" i="18"/>
  <c r="O230" i="18"/>
  <c r="O229" i="18"/>
  <c r="O228" i="18"/>
  <c r="O227" i="18"/>
  <c r="O226" i="18"/>
  <c r="O225" i="18"/>
  <c r="O224" i="18"/>
  <c r="O223" i="18"/>
  <c r="O222" i="18"/>
  <c r="O221" i="18"/>
  <c r="O220" i="18"/>
  <c r="O219" i="18"/>
  <c r="O218" i="18"/>
  <c r="O217" i="18"/>
  <c r="O216" i="18"/>
  <c r="O215" i="18"/>
  <c r="O214" i="18"/>
  <c r="O213" i="18"/>
  <c r="O212" i="18"/>
  <c r="O211" i="18"/>
  <c r="O210" i="18"/>
  <c r="O209" i="18"/>
  <c r="O208" i="18"/>
  <c r="O207" i="18"/>
  <c r="O206" i="18"/>
  <c r="O205" i="18"/>
  <c r="O204" i="18"/>
  <c r="O203" i="18"/>
  <c r="O202" i="18"/>
  <c r="O201" i="18"/>
  <c r="O200" i="18"/>
  <c r="O199" i="18"/>
  <c r="O198" i="18"/>
  <c r="O197" i="18"/>
  <c r="O196" i="18"/>
  <c r="O195" i="18"/>
  <c r="O194" i="18"/>
  <c r="O193" i="18"/>
  <c r="O192" i="18"/>
  <c r="O191" i="18"/>
  <c r="O190" i="18"/>
  <c r="O189" i="18"/>
  <c r="O188" i="18"/>
  <c r="O187" i="18"/>
  <c r="O186" i="18"/>
  <c r="O185" i="18"/>
  <c r="O184" i="18"/>
  <c r="O183" i="18"/>
  <c r="O182" i="18"/>
  <c r="O181" i="18"/>
  <c r="O180" i="18"/>
  <c r="O179" i="18"/>
  <c r="O178" i="18"/>
  <c r="O177" i="18"/>
  <c r="O176" i="18"/>
  <c r="O175" i="18"/>
  <c r="O174" i="18"/>
  <c r="O173" i="18"/>
  <c r="O172" i="18"/>
  <c r="O171" i="18"/>
  <c r="O170" i="18"/>
  <c r="O169" i="18"/>
  <c r="O168" i="18"/>
  <c r="O167" i="18"/>
  <c r="O166" i="18"/>
  <c r="O165" i="18"/>
  <c r="O164" i="18"/>
  <c r="O163" i="18"/>
  <c r="O162" i="18"/>
  <c r="O161" i="18"/>
  <c r="O160" i="18"/>
  <c r="N550" i="18" a="1"/>
  <c r="N550" i="18" s="1"/>
  <c r="M550" i="18" a="1"/>
  <c r="M550" i="18" s="1"/>
  <c r="L550" i="18" a="1"/>
  <c r="L550" i="18" s="1"/>
  <c r="K550" i="18" a="1"/>
  <c r="K550" i="18" s="1"/>
  <c r="N549" i="18" a="1"/>
  <c r="N549" i="18" s="1"/>
  <c r="M549" i="18" a="1"/>
  <c r="M549" i="18" s="1"/>
  <c r="L549" i="18" a="1"/>
  <c r="L549" i="18" s="1"/>
  <c r="K549" i="18" a="1"/>
  <c r="K549" i="18" s="1"/>
  <c r="N548" i="18" a="1"/>
  <c r="N548" i="18" s="1"/>
  <c r="M548" i="18" a="1"/>
  <c r="M548" i="18" s="1"/>
  <c r="L548" i="18" a="1"/>
  <c r="L548" i="18" s="1"/>
  <c r="K548" i="18" a="1"/>
  <c r="K548" i="18" s="1"/>
  <c r="N547" i="18" a="1"/>
  <c r="N547" i="18" s="1"/>
  <c r="M547" i="18" a="1"/>
  <c r="M547" i="18" s="1"/>
  <c r="L547" i="18" a="1"/>
  <c r="L547" i="18" s="1"/>
  <c r="K547" i="18" a="1"/>
  <c r="K547" i="18" s="1"/>
  <c r="N546" i="18" a="1"/>
  <c r="N546" i="18" s="1"/>
  <c r="M546" i="18" a="1"/>
  <c r="M546" i="18" s="1"/>
  <c r="L546" i="18" a="1"/>
  <c r="L546" i="18" s="1"/>
  <c r="K546" i="18" a="1"/>
  <c r="K546" i="18" s="1"/>
  <c r="N545" i="18" a="1"/>
  <c r="N545" i="18" s="1"/>
  <c r="M545" i="18" a="1"/>
  <c r="M545" i="18" s="1"/>
  <c r="L545" i="18" a="1"/>
  <c r="L545" i="18" s="1"/>
  <c r="K545" i="18" a="1"/>
  <c r="K545" i="18" s="1"/>
  <c r="N544" i="18" a="1"/>
  <c r="N544" i="18" s="1"/>
  <c r="M544" i="18" a="1"/>
  <c r="M544" i="18" s="1"/>
  <c r="L544" i="18" a="1"/>
  <c r="L544" i="18" s="1"/>
  <c r="K544" i="18" a="1"/>
  <c r="K544" i="18" s="1"/>
  <c r="N543" i="18" a="1"/>
  <c r="N543" i="18" s="1"/>
  <c r="M543" i="18" a="1"/>
  <c r="M543" i="18" s="1"/>
  <c r="L543" i="18" a="1"/>
  <c r="L543" i="18" s="1"/>
  <c r="K543" i="18" a="1"/>
  <c r="K543" i="18" s="1"/>
  <c r="N542" i="18" a="1"/>
  <c r="N542" i="18" s="1"/>
  <c r="M542" i="18" a="1"/>
  <c r="M542" i="18" s="1"/>
  <c r="L542" i="18" a="1"/>
  <c r="L542" i="18" s="1"/>
  <c r="K542" i="18" a="1"/>
  <c r="K542" i="18" s="1"/>
  <c r="N541" i="18" a="1"/>
  <c r="N541" i="18" s="1"/>
  <c r="M541" i="18" a="1"/>
  <c r="M541" i="18" s="1"/>
  <c r="L541" i="18" a="1"/>
  <c r="L541" i="18" s="1"/>
  <c r="K541" i="18" a="1"/>
  <c r="K541" i="18" s="1"/>
  <c r="N540" i="18" a="1"/>
  <c r="N540" i="18" s="1"/>
  <c r="M540" i="18" a="1"/>
  <c r="M540" i="18" s="1"/>
  <c r="L540" i="18" a="1"/>
  <c r="L540" i="18" s="1"/>
  <c r="K540" i="18" a="1"/>
  <c r="K540" i="18" s="1"/>
  <c r="N539" i="18" a="1"/>
  <c r="N539" i="18" s="1"/>
  <c r="M539" i="18" a="1"/>
  <c r="M539" i="18" s="1"/>
  <c r="L539" i="18" a="1"/>
  <c r="L539" i="18" s="1"/>
  <c r="K539" i="18" a="1"/>
  <c r="K539" i="18" s="1"/>
  <c r="N538" i="18" a="1"/>
  <c r="N538" i="18" s="1"/>
  <c r="M538" i="18" a="1"/>
  <c r="M538" i="18" s="1"/>
  <c r="L538" i="18" a="1"/>
  <c r="L538" i="18" s="1"/>
  <c r="K538" i="18" a="1"/>
  <c r="K538" i="18" s="1"/>
  <c r="N537" i="18" a="1"/>
  <c r="N537" i="18" s="1"/>
  <c r="M537" i="18" a="1"/>
  <c r="M537" i="18" s="1"/>
  <c r="L537" i="18" a="1"/>
  <c r="L537" i="18" s="1"/>
  <c r="K537" i="18" a="1"/>
  <c r="K537" i="18" s="1"/>
  <c r="N536" i="18" a="1"/>
  <c r="N536" i="18" s="1"/>
  <c r="M536" i="18" a="1"/>
  <c r="M536" i="18" s="1"/>
  <c r="L536" i="18" a="1"/>
  <c r="L536" i="18" s="1"/>
  <c r="K536" i="18" a="1"/>
  <c r="K536" i="18" s="1"/>
  <c r="N535" i="18" a="1"/>
  <c r="N535" i="18" s="1"/>
  <c r="M535" i="18" a="1"/>
  <c r="M535" i="18" s="1"/>
  <c r="L535" i="18" a="1"/>
  <c r="L535" i="18" s="1"/>
  <c r="K535" i="18" a="1"/>
  <c r="K535" i="18" s="1"/>
  <c r="N534" i="18" a="1"/>
  <c r="N534" i="18" s="1"/>
  <c r="M534" i="18" a="1"/>
  <c r="M534" i="18" s="1"/>
  <c r="L534" i="18" a="1"/>
  <c r="L534" i="18" s="1"/>
  <c r="K534" i="18" a="1"/>
  <c r="K534" i="18" s="1"/>
  <c r="N533" i="18" a="1"/>
  <c r="N533" i="18" s="1"/>
  <c r="M533" i="18" a="1"/>
  <c r="M533" i="18" s="1"/>
  <c r="L533" i="18" a="1"/>
  <c r="L533" i="18" s="1"/>
  <c r="K533" i="18" a="1"/>
  <c r="K533" i="18" s="1"/>
  <c r="N532" i="18" a="1"/>
  <c r="N532" i="18" s="1"/>
  <c r="M532" i="18" a="1"/>
  <c r="M532" i="18" s="1"/>
  <c r="L532" i="18" a="1"/>
  <c r="L532" i="18" s="1"/>
  <c r="K532" i="18" a="1"/>
  <c r="K532" i="18" s="1"/>
  <c r="N531" i="18" a="1"/>
  <c r="N531" i="18" s="1"/>
  <c r="M531" i="18" a="1"/>
  <c r="M531" i="18" s="1"/>
  <c r="L531" i="18" a="1"/>
  <c r="L531" i="18" s="1"/>
  <c r="K531" i="18" a="1"/>
  <c r="K531" i="18" s="1"/>
  <c r="N530" i="18" a="1"/>
  <c r="N530" i="18" s="1"/>
  <c r="M530" i="18" a="1"/>
  <c r="M530" i="18" s="1"/>
  <c r="L530" i="18" a="1"/>
  <c r="L530" i="18" s="1"/>
  <c r="K530" i="18" a="1"/>
  <c r="K530" i="18" s="1"/>
  <c r="N529" i="18" a="1"/>
  <c r="N529" i="18" s="1"/>
  <c r="M529" i="18" a="1"/>
  <c r="M529" i="18" s="1"/>
  <c r="L529" i="18" a="1"/>
  <c r="L529" i="18" s="1"/>
  <c r="K529" i="18" a="1"/>
  <c r="K529" i="18" s="1"/>
  <c r="N528" i="18" a="1"/>
  <c r="N528" i="18" s="1"/>
  <c r="M528" i="18" a="1"/>
  <c r="M528" i="18" s="1"/>
  <c r="L528" i="18" a="1"/>
  <c r="L528" i="18" s="1"/>
  <c r="K528" i="18" a="1"/>
  <c r="K528" i="18" s="1"/>
  <c r="N527" i="18" a="1"/>
  <c r="N527" i="18" s="1"/>
  <c r="M527" i="18" a="1"/>
  <c r="M527" i="18" s="1"/>
  <c r="L527" i="18" a="1"/>
  <c r="L527" i="18" s="1"/>
  <c r="K527" i="18" a="1"/>
  <c r="K527" i="18" s="1"/>
  <c r="N526" i="18" a="1"/>
  <c r="N526" i="18" s="1"/>
  <c r="M526" i="18" a="1"/>
  <c r="M526" i="18" s="1"/>
  <c r="L526" i="18" a="1"/>
  <c r="L526" i="18" s="1"/>
  <c r="K526" i="18" a="1"/>
  <c r="K526" i="18" s="1"/>
  <c r="N525" i="18" a="1"/>
  <c r="N525" i="18" s="1"/>
  <c r="M525" i="18" a="1"/>
  <c r="M525" i="18" s="1"/>
  <c r="L525" i="18" a="1"/>
  <c r="L525" i="18" s="1"/>
  <c r="K525" i="18" a="1"/>
  <c r="K525" i="18" s="1"/>
  <c r="N524" i="18" a="1"/>
  <c r="N524" i="18" s="1"/>
  <c r="M524" i="18" a="1"/>
  <c r="M524" i="18" s="1"/>
  <c r="L524" i="18" a="1"/>
  <c r="L524" i="18" s="1"/>
  <c r="K524" i="18" a="1"/>
  <c r="K524" i="18" s="1"/>
  <c r="N523" i="18" a="1"/>
  <c r="N523" i="18" s="1"/>
  <c r="M523" i="18" a="1"/>
  <c r="M523" i="18" s="1"/>
  <c r="L523" i="18" a="1"/>
  <c r="L523" i="18" s="1"/>
  <c r="K523" i="18" a="1"/>
  <c r="K523" i="18" s="1"/>
  <c r="N522" i="18" a="1"/>
  <c r="N522" i="18" s="1"/>
  <c r="M522" i="18" a="1"/>
  <c r="M522" i="18" s="1"/>
  <c r="L522" i="18" a="1"/>
  <c r="L522" i="18" s="1"/>
  <c r="K522" i="18" a="1"/>
  <c r="K522" i="18" s="1"/>
  <c r="N521" i="18" a="1"/>
  <c r="N521" i="18" s="1"/>
  <c r="M521" i="18" a="1"/>
  <c r="M521" i="18" s="1"/>
  <c r="L521" i="18" a="1"/>
  <c r="L521" i="18" s="1"/>
  <c r="K521" i="18" a="1"/>
  <c r="K521" i="18" s="1"/>
  <c r="N520" i="18" a="1"/>
  <c r="N520" i="18" s="1"/>
  <c r="M520" i="18" a="1"/>
  <c r="M520" i="18" s="1"/>
  <c r="L520" i="18" a="1"/>
  <c r="L520" i="18" s="1"/>
  <c r="K520" i="18" a="1"/>
  <c r="K520" i="18" s="1"/>
  <c r="N519" i="18" a="1"/>
  <c r="N519" i="18" s="1"/>
  <c r="M519" i="18" a="1"/>
  <c r="M519" i="18" s="1"/>
  <c r="L519" i="18" a="1"/>
  <c r="L519" i="18" s="1"/>
  <c r="K519" i="18" a="1"/>
  <c r="K519" i="18" s="1"/>
  <c r="N518" i="18" a="1"/>
  <c r="N518" i="18" s="1"/>
  <c r="M518" i="18" a="1"/>
  <c r="M518" i="18" s="1"/>
  <c r="L518" i="18" a="1"/>
  <c r="L518" i="18" s="1"/>
  <c r="K518" i="18" a="1"/>
  <c r="K518" i="18" s="1"/>
  <c r="N517" i="18" a="1"/>
  <c r="N517" i="18" s="1"/>
  <c r="M517" i="18" a="1"/>
  <c r="M517" i="18" s="1"/>
  <c r="L517" i="18" a="1"/>
  <c r="L517" i="18" s="1"/>
  <c r="K517" i="18" a="1"/>
  <c r="K517" i="18" s="1"/>
  <c r="N516" i="18" a="1"/>
  <c r="N516" i="18" s="1"/>
  <c r="M516" i="18" a="1"/>
  <c r="M516" i="18" s="1"/>
  <c r="L516" i="18" a="1"/>
  <c r="L516" i="18" s="1"/>
  <c r="K516" i="18" a="1"/>
  <c r="K516" i="18" s="1"/>
  <c r="N515" i="18" a="1"/>
  <c r="N515" i="18" s="1"/>
  <c r="M515" i="18" a="1"/>
  <c r="M515" i="18" s="1"/>
  <c r="L515" i="18" a="1"/>
  <c r="L515" i="18" s="1"/>
  <c r="K515" i="18" a="1"/>
  <c r="K515" i="18" s="1"/>
  <c r="N514" i="18" a="1"/>
  <c r="N514" i="18" s="1"/>
  <c r="M514" i="18" a="1"/>
  <c r="M514" i="18" s="1"/>
  <c r="L514" i="18" a="1"/>
  <c r="L514" i="18" s="1"/>
  <c r="K514" i="18" a="1"/>
  <c r="K514" i="18" s="1"/>
  <c r="N513" i="18" a="1"/>
  <c r="N513" i="18" s="1"/>
  <c r="M513" i="18" a="1"/>
  <c r="M513" i="18" s="1"/>
  <c r="L513" i="18" a="1"/>
  <c r="L513" i="18" s="1"/>
  <c r="K513" i="18" a="1"/>
  <c r="K513" i="18" s="1"/>
  <c r="N512" i="18" a="1"/>
  <c r="N512" i="18" s="1"/>
  <c r="M512" i="18" a="1"/>
  <c r="M512" i="18" s="1"/>
  <c r="L512" i="18" a="1"/>
  <c r="L512" i="18" s="1"/>
  <c r="K512" i="18" a="1"/>
  <c r="K512" i="18" s="1"/>
  <c r="N511" i="18" a="1"/>
  <c r="N511" i="18" s="1"/>
  <c r="M511" i="18" a="1"/>
  <c r="M511" i="18" s="1"/>
  <c r="L511" i="18" a="1"/>
  <c r="L511" i="18" s="1"/>
  <c r="K511" i="18" a="1"/>
  <c r="K511" i="18" s="1"/>
  <c r="N510" i="18" a="1"/>
  <c r="N510" i="18" s="1"/>
  <c r="M510" i="18" a="1"/>
  <c r="M510" i="18" s="1"/>
  <c r="L510" i="18" a="1"/>
  <c r="L510" i="18" s="1"/>
  <c r="K510" i="18" a="1"/>
  <c r="K510" i="18" s="1"/>
  <c r="N509" i="18" a="1"/>
  <c r="N509" i="18" s="1"/>
  <c r="M509" i="18" a="1"/>
  <c r="M509" i="18" s="1"/>
  <c r="L509" i="18" a="1"/>
  <c r="L509" i="18" s="1"/>
  <c r="K509" i="18" a="1"/>
  <c r="K509" i="18" s="1"/>
  <c r="N508" i="18" a="1"/>
  <c r="N508" i="18" s="1"/>
  <c r="M508" i="18" a="1"/>
  <c r="M508" i="18" s="1"/>
  <c r="L508" i="18" a="1"/>
  <c r="L508" i="18" s="1"/>
  <c r="K508" i="18" a="1"/>
  <c r="K508" i="18" s="1"/>
  <c r="N507" i="18" a="1"/>
  <c r="N507" i="18" s="1"/>
  <c r="M507" i="18" a="1"/>
  <c r="M507" i="18" s="1"/>
  <c r="L507" i="18" a="1"/>
  <c r="L507" i="18" s="1"/>
  <c r="K507" i="18" a="1"/>
  <c r="K507" i="18" s="1"/>
  <c r="N506" i="18" a="1"/>
  <c r="N506" i="18" s="1"/>
  <c r="M506" i="18" a="1"/>
  <c r="M506" i="18" s="1"/>
  <c r="L506" i="18" a="1"/>
  <c r="L506" i="18" s="1"/>
  <c r="K506" i="18" a="1"/>
  <c r="K506" i="18" s="1"/>
  <c r="N505" i="18" a="1"/>
  <c r="N505" i="18" s="1"/>
  <c r="M505" i="18" a="1"/>
  <c r="M505" i="18" s="1"/>
  <c r="L505" i="18" a="1"/>
  <c r="L505" i="18" s="1"/>
  <c r="K505" i="18" a="1"/>
  <c r="K505" i="18" s="1"/>
  <c r="N504" i="18" a="1"/>
  <c r="N504" i="18" s="1"/>
  <c r="M504" i="18" a="1"/>
  <c r="M504" i="18" s="1"/>
  <c r="L504" i="18" a="1"/>
  <c r="L504" i="18" s="1"/>
  <c r="K504" i="18" a="1"/>
  <c r="K504" i="18" s="1"/>
  <c r="N503" i="18" a="1"/>
  <c r="N503" i="18" s="1"/>
  <c r="M503" i="18" a="1"/>
  <c r="M503" i="18" s="1"/>
  <c r="L503" i="18" a="1"/>
  <c r="L503" i="18" s="1"/>
  <c r="K503" i="18" a="1"/>
  <c r="K503" i="18" s="1"/>
  <c r="N502" i="18" a="1"/>
  <c r="N502" i="18" s="1"/>
  <c r="M502" i="18" a="1"/>
  <c r="M502" i="18" s="1"/>
  <c r="L502" i="18" a="1"/>
  <c r="L502" i="18" s="1"/>
  <c r="K502" i="18" a="1"/>
  <c r="K502" i="18" s="1"/>
  <c r="N501" i="18" a="1"/>
  <c r="N501" i="18" s="1"/>
  <c r="M501" i="18" a="1"/>
  <c r="M501" i="18" s="1"/>
  <c r="L501" i="18" a="1"/>
  <c r="L501" i="18" s="1"/>
  <c r="K501" i="18" a="1"/>
  <c r="K501" i="18" s="1"/>
  <c r="N500" i="18" a="1"/>
  <c r="N500" i="18" s="1"/>
  <c r="M500" i="18" a="1"/>
  <c r="M500" i="18" s="1"/>
  <c r="L500" i="18" a="1"/>
  <c r="L500" i="18" s="1"/>
  <c r="K500" i="18" a="1"/>
  <c r="K500" i="18" s="1"/>
  <c r="N499" i="18" a="1"/>
  <c r="N499" i="18" s="1"/>
  <c r="M499" i="18" a="1"/>
  <c r="M499" i="18" s="1"/>
  <c r="L499" i="18" a="1"/>
  <c r="L499" i="18" s="1"/>
  <c r="K499" i="18" a="1"/>
  <c r="K499" i="18" s="1"/>
  <c r="N498" i="18" a="1"/>
  <c r="N498" i="18" s="1"/>
  <c r="M498" i="18" a="1"/>
  <c r="M498" i="18" s="1"/>
  <c r="L498" i="18" a="1"/>
  <c r="L498" i="18" s="1"/>
  <c r="K498" i="18" a="1"/>
  <c r="K498" i="18" s="1"/>
  <c r="N497" i="18" a="1"/>
  <c r="N497" i="18" s="1"/>
  <c r="M497" i="18" a="1"/>
  <c r="M497" i="18" s="1"/>
  <c r="L497" i="18" a="1"/>
  <c r="L497" i="18" s="1"/>
  <c r="K497" i="18" a="1"/>
  <c r="K497" i="18" s="1"/>
  <c r="N496" i="18" a="1"/>
  <c r="N496" i="18" s="1"/>
  <c r="M496" i="18" a="1"/>
  <c r="M496" i="18" s="1"/>
  <c r="L496" i="18" a="1"/>
  <c r="L496" i="18" s="1"/>
  <c r="K496" i="18" a="1"/>
  <c r="K496" i="18" s="1"/>
  <c r="N495" i="18" a="1"/>
  <c r="N495" i="18" s="1"/>
  <c r="M495" i="18" a="1"/>
  <c r="M495" i="18" s="1"/>
  <c r="L495" i="18" a="1"/>
  <c r="L495" i="18" s="1"/>
  <c r="K495" i="18" a="1"/>
  <c r="K495" i="18" s="1"/>
  <c r="N494" i="18" a="1"/>
  <c r="N494" i="18" s="1"/>
  <c r="M494" i="18" a="1"/>
  <c r="M494" i="18" s="1"/>
  <c r="L494" i="18" a="1"/>
  <c r="L494" i="18" s="1"/>
  <c r="K494" i="18" a="1"/>
  <c r="K494" i="18" s="1"/>
  <c r="N493" i="18" a="1"/>
  <c r="N493" i="18" s="1"/>
  <c r="M493" i="18" a="1"/>
  <c r="M493" i="18" s="1"/>
  <c r="L493" i="18" a="1"/>
  <c r="L493" i="18" s="1"/>
  <c r="K493" i="18" a="1"/>
  <c r="K493" i="18" s="1"/>
  <c r="N492" i="18" a="1"/>
  <c r="N492" i="18" s="1"/>
  <c r="M492" i="18" a="1"/>
  <c r="M492" i="18" s="1"/>
  <c r="L492" i="18" a="1"/>
  <c r="L492" i="18" s="1"/>
  <c r="K492" i="18" a="1"/>
  <c r="K492" i="18" s="1"/>
  <c r="N491" i="18" a="1"/>
  <c r="N491" i="18" s="1"/>
  <c r="M491" i="18" a="1"/>
  <c r="M491" i="18" s="1"/>
  <c r="L491" i="18" a="1"/>
  <c r="L491" i="18" s="1"/>
  <c r="K491" i="18" a="1"/>
  <c r="K491" i="18" s="1"/>
  <c r="N490" i="18" a="1"/>
  <c r="N490" i="18" s="1"/>
  <c r="M490" i="18" a="1"/>
  <c r="M490" i="18" s="1"/>
  <c r="L490" i="18" a="1"/>
  <c r="L490" i="18" s="1"/>
  <c r="K490" i="18" a="1"/>
  <c r="K490" i="18" s="1"/>
  <c r="N489" i="18" a="1"/>
  <c r="N489" i="18" s="1"/>
  <c r="M489" i="18" a="1"/>
  <c r="M489" i="18" s="1"/>
  <c r="L489" i="18" a="1"/>
  <c r="L489" i="18" s="1"/>
  <c r="K489" i="18" a="1"/>
  <c r="K489" i="18" s="1"/>
  <c r="N488" i="18" a="1"/>
  <c r="N488" i="18" s="1"/>
  <c r="M488" i="18" a="1"/>
  <c r="M488" i="18" s="1"/>
  <c r="L488" i="18" a="1"/>
  <c r="L488" i="18" s="1"/>
  <c r="K488" i="18" a="1"/>
  <c r="K488" i="18" s="1"/>
  <c r="N487" i="18" a="1"/>
  <c r="N487" i="18" s="1"/>
  <c r="M487" i="18" a="1"/>
  <c r="M487" i="18" s="1"/>
  <c r="L487" i="18" a="1"/>
  <c r="L487" i="18" s="1"/>
  <c r="K487" i="18" a="1"/>
  <c r="K487" i="18" s="1"/>
  <c r="N486" i="18" a="1"/>
  <c r="N486" i="18" s="1"/>
  <c r="M486" i="18" a="1"/>
  <c r="M486" i="18" s="1"/>
  <c r="L486" i="18" a="1"/>
  <c r="L486" i="18" s="1"/>
  <c r="K486" i="18" a="1"/>
  <c r="K486" i="18" s="1"/>
  <c r="N485" i="18" a="1"/>
  <c r="N485" i="18" s="1"/>
  <c r="M485" i="18" a="1"/>
  <c r="M485" i="18" s="1"/>
  <c r="L485" i="18" a="1"/>
  <c r="L485" i="18" s="1"/>
  <c r="K485" i="18" a="1"/>
  <c r="K485" i="18" s="1"/>
  <c r="N484" i="18" a="1"/>
  <c r="N484" i="18" s="1"/>
  <c r="M484" i="18" a="1"/>
  <c r="M484" i="18" s="1"/>
  <c r="L484" i="18" a="1"/>
  <c r="L484" i="18" s="1"/>
  <c r="K484" i="18" a="1"/>
  <c r="K484" i="18" s="1"/>
  <c r="N483" i="18" a="1"/>
  <c r="N483" i="18" s="1"/>
  <c r="M483" i="18" a="1"/>
  <c r="M483" i="18" s="1"/>
  <c r="L483" i="18" a="1"/>
  <c r="L483" i="18" s="1"/>
  <c r="K483" i="18" a="1"/>
  <c r="K483" i="18" s="1"/>
  <c r="N482" i="18" a="1"/>
  <c r="N482" i="18" s="1"/>
  <c r="M482" i="18" a="1"/>
  <c r="M482" i="18" s="1"/>
  <c r="L482" i="18" a="1"/>
  <c r="L482" i="18" s="1"/>
  <c r="K482" i="18" a="1"/>
  <c r="K482" i="18" s="1"/>
  <c r="N481" i="18" a="1"/>
  <c r="N481" i="18" s="1"/>
  <c r="M481" i="18" a="1"/>
  <c r="M481" i="18" s="1"/>
  <c r="L481" i="18" a="1"/>
  <c r="L481" i="18" s="1"/>
  <c r="K481" i="18" a="1"/>
  <c r="K481" i="18" s="1"/>
  <c r="N480" i="18" a="1"/>
  <c r="N480" i="18" s="1"/>
  <c r="M480" i="18" a="1"/>
  <c r="M480" i="18" s="1"/>
  <c r="L480" i="18" a="1"/>
  <c r="L480" i="18" s="1"/>
  <c r="K480" i="18" a="1"/>
  <c r="K480" i="18" s="1"/>
  <c r="N479" i="18" a="1"/>
  <c r="N479" i="18" s="1"/>
  <c r="M479" i="18" a="1"/>
  <c r="M479" i="18" s="1"/>
  <c r="L479" i="18" a="1"/>
  <c r="L479" i="18" s="1"/>
  <c r="K479" i="18" a="1"/>
  <c r="K479" i="18" s="1"/>
  <c r="N478" i="18" a="1"/>
  <c r="N478" i="18" s="1"/>
  <c r="M478" i="18" a="1"/>
  <c r="M478" i="18" s="1"/>
  <c r="L478" i="18" a="1"/>
  <c r="L478" i="18" s="1"/>
  <c r="K478" i="18" a="1"/>
  <c r="K478" i="18" s="1"/>
  <c r="N477" i="18" a="1"/>
  <c r="N477" i="18" s="1"/>
  <c r="M477" i="18" a="1"/>
  <c r="M477" i="18" s="1"/>
  <c r="L477" i="18" a="1"/>
  <c r="L477" i="18" s="1"/>
  <c r="K477" i="18" a="1"/>
  <c r="K477" i="18" s="1"/>
  <c r="N476" i="18" a="1"/>
  <c r="N476" i="18" s="1"/>
  <c r="M476" i="18" a="1"/>
  <c r="M476" i="18" s="1"/>
  <c r="L476" i="18" a="1"/>
  <c r="L476" i="18" s="1"/>
  <c r="K476" i="18" a="1"/>
  <c r="K476" i="18" s="1"/>
  <c r="N475" i="18" a="1"/>
  <c r="N475" i="18" s="1"/>
  <c r="M475" i="18" a="1"/>
  <c r="M475" i="18" s="1"/>
  <c r="L475" i="18" a="1"/>
  <c r="L475" i="18" s="1"/>
  <c r="K475" i="18" a="1"/>
  <c r="K475" i="18" s="1"/>
  <c r="N474" i="18" a="1"/>
  <c r="N474" i="18" s="1"/>
  <c r="M474" i="18" a="1"/>
  <c r="M474" i="18" s="1"/>
  <c r="L474" i="18" a="1"/>
  <c r="L474" i="18" s="1"/>
  <c r="K474" i="18" a="1"/>
  <c r="K474" i="18" s="1"/>
  <c r="N473" i="18" a="1"/>
  <c r="N473" i="18" s="1"/>
  <c r="M473" i="18" a="1"/>
  <c r="M473" i="18" s="1"/>
  <c r="L473" i="18" a="1"/>
  <c r="L473" i="18" s="1"/>
  <c r="K473" i="18" a="1"/>
  <c r="K473" i="18" s="1"/>
  <c r="N472" i="18" a="1"/>
  <c r="N472" i="18" s="1"/>
  <c r="M472" i="18" a="1"/>
  <c r="M472" i="18" s="1"/>
  <c r="L472" i="18" a="1"/>
  <c r="L472" i="18" s="1"/>
  <c r="K472" i="18" a="1"/>
  <c r="K472" i="18" s="1"/>
  <c r="N471" i="18" a="1"/>
  <c r="N471" i="18" s="1"/>
  <c r="M471" i="18" a="1"/>
  <c r="M471" i="18" s="1"/>
  <c r="L471" i="18" a="1"/>
  <c r="L471" i="18" s="1"/>
  <c r="K471" i="18" a="1"/>
  <c r="K471" i="18" s="1"/>
  <c r="N470" i="18" a="1"/>
  <c r="N470" i="18" s="1"/>
  <c r="M470" i="18" a="1"/>
  <c r="M470" i="18" s="1"/>
  <c r="L470" i="18" a="1"/>
  <c r="L470" i="18" s="1"/>
  <c r="K470" i="18" a="1"/>
  <c r="K470" i="18" s="1"/>
  <c r="N469" i="18" a="1"/>
  <c r="N469" i="18" s="1"/>
  <c r="M469" i="18" a="1"/>
  <c r="M469" i="18" s="1"/>
  <c r="L469" i="18" a="1"/>
  <c r="L469" i="18" s="1"/>
  <c r="K469" i="18" a="1"/>
  <c r="K469" i="18" s="1"/>
  <c r="N468" i="18" a="1"/>
  <c r="N468" i="18" s="1"/>
  <c r="M468" i="18" a="1"/>
  <c r="M468" i="18" s="1"/>
  <c r="L468" i="18" a="1"/>
  <c r="L468" i="18" s="1"/>
  <c r="K468" i="18" a="1"/>
  <c r="K468" i="18" s="1"/>
  <c r="N467" i="18" a="1"/>
  <c r="N467" i="18" s="1"/>
  <c r="M467" i="18" a="1"/>
  <c r="M467" i="18" s="1"/>
  <c r="L467" i="18" a="1"/>
  <c r="L467" i="18" s="1"/>
  <c r="K467" i="18" a="1"/>
  <c r="K467" i="18" s="1"/>
  <c r="N466" i="18" a="1"/>
  <c r="N466" i="18" s="1"/>
  <c r="M466" i="18" a="1"/>
  <c r="M466" i="18" s="1"/>
  <c r="L466" i="18" a="1"/>
  <c r="L466" i="18" s="1"/>
  <c r="K466" i="18" a="1"/>
  <c r="K466" i="18" s="1"/>
  <c r="N465" i="18" a="1"/>
  <c r="N465" i="18" s="1"/>
  <c r="M465" i="18" a="1"/>
  <c r="M465" i="18" s="1"/>
  <c r="L465" i="18" a="1"/>
  <c r="L465" i="18" s="1"/>
  <c r="K465" i="18" a="1"/>
  <c r="K465" i="18" s="1"/>
  <c r="N464" i="18" a="1"/>
  <c r="N464" i="18" s="1"/>
  <c r="M464" i="18" a="1"/>
  <c r="M464" i="18" s="1"/>
  <c r="L464" i="18" a="1"/>
  <c r="L464" i="18" s="1"/>
  <c r="K464" i="18" a="1"/>
  <c r="K464" i="18" s="1"/>
  <c r="N463" i="18" a="1"/>
  <c r="N463" i="18" s="1"/>
  <c r="M463" i="18" a="1"/>
  <c r="M463" i="18" s="1"/>
  <c r="L463" i="18" a="1"/>
  <c r="L463" i="18" s="1"/>
  <c r="K463" i="18" a="1"/>
  <c r="K463" i="18" s="1"/>
  <c r="N462" i="18" a="1"/>
  <c r="N462" i="18" s="1"/>
  <c r="M462" i="18" a="1"/>
  <c r="M462" i="18" s="1"/>
  <c r="L462" i="18" a="1"/>
  <c r="L462" i="18" s="1"/>
  <c r="K462" i="18" a="1"/>
  <c r="K462" i="18" s="1"/>
  <c r="N461" i="18" a="1"/>
  <c r="N461" i="18" s="1"/>
  <c r="M461" i="18" a="1"/>
  <c r="M461" i="18" s="1"/>
  <c r="L461" i="18" a="1"/>
  <c r="L461" i="18" s="1"/>
  <c r="K461" i="18" a="1"/>
  <c r="K461" i="18" s="1"/>
  <c r="N460" i="18" a="1"/>
  <c r="N460" i="18" s="1"/>
  <c r="M460" i="18" a="1"/>
  <c r="M460" i="18" s="1"/>
  <c r="L460" i="18" a="1"/>
  <c r="L460" i="18" s="1"/>
  <c r="K460" i="18" a="1"/>
  <c r="K460" i="18" s="1"/>
  <c r="N459" i="18" a="1"/>
  <c r="N459" i="18" s="1"/>
  <c r="M459" i="18" a="1"/>
  <c r="M459" i="18" s="1"/>
  <c r="L459" i="18" a="1"/>
  <c r="L459" i="18" s="1"/>
  <c r="K459" i="18" a="1"/>
  <c r="K459" i="18" s="1"/>
  <c r="N458" i="18" a="1"/>
  <c r="N458" i="18" s="1"/>
  <c r="M458" i="18" a="1"/>
  <c r="M458" i="18" s="1"/>
  <c r="L458" i="18" a="1"/>
  <c r="L458" i="18" s="1"/>
  <c r="K458" i="18" a="1"/>
  <c r="K458" i="18" s="1"/>
  <c r="N457" i="18" a="1"/>
  <c r="N457" i="18" s="1"/>
  <c r="M457" i="18" a="1"/>
  <c r="M457" i="18" s="1"/>
  <c r="L457" i="18" a="1"/>
  <c r="L457" i="18" s="1"/>
  <c r="K457" i="18" a="1"/>
  <c r="K457" i="18" s="1"/>
  <c r="N456" i="18" a="1"/>
  <c r="N456" i="18" s="1"/>
  <c r="M456" i="18" a="1"/>
  <c r="M456" i="18" s="1"/>
  <c r="L456" i="18" a="1"/>
  <c r="L456" i="18" s="1"/>
  <c r="K456" i="18" a="1"/>
  <c r="K456" i="18" s="1"/>
  <c r="N455" i="18" a="1"/>
  <c r="N455" i="18" s="1"/>
  <c r="M455" i="18" a="1"/>
  <c r="M455" i="18" s="1"/>
  <c r="L455" i="18" a="1"/>
  <c r="L455" i="18" s="1"/>
  <c r="K455" i="18" a="1"/>
  <c r="K455" i="18" s="1"/>
  <c r="N454" i="18" a="1"/>
  <c r="N454" i="18" s="1"/>
  <c r="M454" i="18" a="1"/>
  <c r="M454" i="18" s="1"/>
  <c r="L454" i="18" a="1"/>
  <c r="L454" i="18" s="1"/>
  <c r="K454" i="18" a="1"/>
  <c r="K454" i="18" s="1"/>
  <c r="N453" i="18" a="1"/>
  <c r="N453" i="18" s="1"/>
  <c r="M453" i="18" a="1"/>
  <c r="M453" i="18" s="1"/>
  <c r="L453" i="18" a="1"/>
  <c r="L453" i="18" s="1"/>
  <c r="K453" i="18" a="1"/>
  <c r="K453" i="18" s="1"/>
  <c r="N452" i="18" a="1"/>
  <c r="N452" i="18" s="1"/>
  <c r="M452" i="18" a="1"/>
  <c r="M452" i="18" s="1"/>
  <c r="L452" i="18" a="1"/>
  <c r="L452" i="18" s="1"/>
  <c r="K452" i="18" a="1"/>
  <c r="K452" i="18" s="1"/>
  <c r="N451" i="18" a="1"/>
  <c r="N451" i="18" s="1"/>
  <c r="M451" i="18" a="1"/>
  <c r="M451" i="18" s="1"/>
  <c r="L451" i="18" a="1"/>
  <c r="L451" i="18" s="1"/>
  <c r="K451" i="18" a="1"/>
  <c r="K451" i="18" s="1"/>
  <c r="N450" i="18" a="1"/>
  <c r="N450" i="18" s="1"/>
  <c r="M450" i="18" a="1"/>
  <c r="M450" i="18" s="1"/>
  <c r="L450" i="18" a="1"/>
  <c r="L450" i="18" s="1"/>
  <c r="K450" i="18" a="1"/>
  <c r="K450" i="18" s="1"/>
  <c r="N449" i="18" a="1"/>
  <c r="N449" i="18" s="1"/>
  <c r="M449" i="18" a="1"/>
  <c r="M449" i="18" s="1"/>
  <c r="L449" i="18" a="1"/>
  <c r="L449" i="18" s="1"/>
  <c r="K449" i="18" a="1"/>
  <c r="K449" i="18" s="1"/>
  <c r="N448" i="18" a="1"/>
  <c r="N448" i="18" s="1"/>
  <c r="M448" i="18" a="1"/>
  <c r="M448" i="18" s="1"/>
  <c r="L448" i="18" a="1"/>
  <c r="L448" i="18" s="1"/>
  <c r="K448" i="18" a="1"/>
  <c r="K448" i="18" s="1"/>
  <c r="N447" i="18" a="1"/>
  <c r="N447" i="18" s="1"/>
  <c r="M447" i="18" a="1"/>
  <c r="M447" i="18" s="1"/>
  <c r="L447" i="18" a="1"/>
  <c r="L447" i="18" s="1"/>
  <c r="K447" i="18" a="1"/>
  <c r="K447" i="18" s="1"/>
  <c r="N446" i="18" a="1"/>
  <c r="N446" i="18" s="1"/>
  <c r="M446" i="18" a="1"/>
  <c r="M446" i="18" s="1"/>
  <c r="L446" i="18" a="1"/>
  <c r="L446" i="18" s="1"/>
  <c r="K446" i="18" a="1"/>
  <c r="K446" i="18" s="1"/>
  <c r="N445" i="18" a="1"/>
  <c r="N445" i="18" s="1"/>
  <c r="M445" i="18" a="1"/>
  <c r="M445" i="18" s="1"/>
  <c r="L445" i="18" a="1"/>
  <c r="L445" i="18" s="1"/>
  <c r="K445" i="18" a="1"/>
  <c r="K445" i="18" s="1"/>
  <c r="N444" i="18" a="1"/>
  <c r="N444" i="18" s="1"/>
  <c r="M444" i="18" a="1"/>
  <c r="M444" i="18" s="1"/>
  <c r="L444" i="18" a="1"/>
  <c r="L444" i="18" s="1"/>
  <c r="K444" i="18" a="1"/>
  <c r="K444" i="18" s="1"/>
  <c r="N443" i="18" a="1"/>
  <c r="N443" i="18" s="1"/>
  <c r="M443" i="18" a="1"/>
  <c r="M443" i="18" s="1"/>
  <c r="L443" i="18" a="1"/>
  <c r="L443" i="18" s="1"/>
  <c r="K443" i="18" a="1"/>
  <c r="K443" i="18" s="1"/>
  <c r="N442" i="18" a="1"/>
  <c r="N442" i="18" s="1"/>
  <c r="M442" i="18" a="1"/>
  <c r="M442" i="18" s="1"/>
  <c r="L442" i="18" a="1"/>
  <c r="L442" i="18" s="1"/>
  <c r="K442" i="18" a="1"/>
  <c r="K442" i="18" s="1"/>
  <c r="N441" i="18" a="1"/>
  <c r="N441" i="18" s="1"/>
  <c r="M441" i="18" a="1"/>
  <c r="M441" i="18" s="1"/>
  <c r="L441" i="18" a="1"/>
  <c r="L441" i="18" s="1"/>
  <c r="K441" i="18" a="1"/>
  <c r="K441" i="18" s="1"/>
  <c r="N440" i="18" a="1"/>
  <c r="N440" i="18" s="1"/>
  <c r="M440" i="18" a="1"/>
  <c r="M440" i="18" s="1"/>
  <c r="L440" i="18" a="1"/>
  <c r="L440" i="18" s="1"/>
  <c r="K440" i="18" a="1"/>
  <c r="K440" i="18" s="1"/>
  <c r="N439" i="18" a="1"/>
  <c r="N439" i="18" s="1"/>
  <c r="M439" i="18" a="1"/>
  <c r="M439" i="18" s="1"/>
  <c r="L439" i="18" a="1"/>
  <c r="L439" i="18" s="1"/>
  <c r="K439" i="18" a="1"/>
  <c r="K439" i="18" s="1"/>
  <c r="N438" i="18" a="1"/>
  <c r="N438" i="18" s="1"/>
  <c r="M438" i="18" a="1"/>
  <c r="M438" i="18" s="1"/>
  <c r="L438" i="18" a="1"/>
  <c r="L438" i="18" s="1"/>
  <c r="K438" i="18" a="1"/>
  <c r="K438" i="18" s="1"/>
  <c r="N437" i="18" a="1"/>
  <c r="N437" i="18" s="1"/>
  <c r="M437" i="18" a="1"/>
  <c r="M437" i="18" s="1"/>
  <c r="L437" i="18" a="1"/>
  <c r="L437" i="18" s="1"/>
  <c r="K437" i="18" a="1"/>
  <c r="K437" i="18" s="1"/>
  <c r="N436" i="18" a="1"/>
  <c r="N436" i="18" s="1"/>
  <c r="M436" i="18" a="1"/>
  <c r="M436" i="18" s="1"/>
  <c r="L436" i="18" a="1"/>
  <c r="L436" i="18" s="1"/>
  <c r="K436" i="18" a="1"/>
  <c r="K436" i="18" s="1"/>
  <c r="N435" i="18" a="1"/>
  <c r="N435" i="18" s="1"/>
  <c r="M435" i="18" a="1"/>
  <c r="M435" i="18" s="1"/>
  <c r="L435" i="18" a="1"/>
  <c r="L435" i="18" s="1"/>
  <c r="K435" i="18" a="1"/>
  <c r="K435" i="18" s="1"/>
  <c r="N434" i="18" a="1"/>
  <c r="N434" i="18" s="1"/>
  <c r="M434" i="18" a="1"/>
  <c r="M434" i="18" s="1"/>
  <c r="L434" i="18" a="1"/>
  <c r="L434" i="18" s="1"/>
  <c r="K434" i="18" a="1"/>
  <c r="K434" i="18" s="1"/>
  <c r="N433" i="18" a="1"/>
  <c r="N433" i="18" s="1"/>
  <c r="M433" i="18" a="1"/>
  <c r="M433" i="18" s="1"/>
  <c r="L433" i="18" a="1"/>
  <c r="L433" i="18" s="1"/>
  <c r="K433" i="18" a="1"/>
  <c r="K433" i="18" s="1"/>
  <c r="N432" i="18" a="1"/>
  <c r="N432" i="18" s="1"/>
  <c r="M432" i="18" a="1"/>
  <c r="M432" i="18" s="1"/>
  <c r="L432" i="18" a="1"/>
  <c r="L432" i="18" s="1"/>
  <c r="K432" i="18" a="1"/>
  <c r="K432" i="18" s="1"/>
  <c r="N431" i="18" a="1"/>
  <c r="N431" i="18" s="1"/>
  <c r="M431" i="18" a="1"/>
  <c r="M431" i="18" s="1"/>
  <c r="L431" i="18" a="1"/>
  <c r="L431" i="18" s="1"/>
  <c r="K431" i="18" a="1"/>
  <c r="K431" i="18" s="1"/>
  <c r="N430" i="18" a="1"/>
  <c r="N430" i="18" s="1"/>
  <c r="M430" i="18" a="1"/>
  <c r="M430" i="18" s="1"/>
  <c r="L430" i="18" a="1"/>
  <c r="L430" i="18" s="1"/>
  <c r="K430" i="18" a="1"/>
  <c r="K430" i="18" s="1"/>
  <c r="N429" i="18" a="1"/>
  <c r="N429" i="18" s="1"/>
  <c r="M429" i="18" a="1"/>
  <c r="M429" i="18" s="1"/>
  <c r="L429" i="18" a="1"/>
  <c r="L429" i="18" s="1"/>
  <c r="K429" i="18" a="1"/>
  <c r="K429" i="18" s="1"/>
  <c r="N428" i="18" a="1"/>
  <c r="N428" i="18" s="1"/>
  <c r="M428" i="18" a="1"/>
  <c r="M428" i="18" s="1"/>
  <c r="L428" i="18" a="1"/>
  <c r="L428" i="18" s="1"/>
  <c r="K428" i="18" a="1"/>
  <c r="K428" i="18" s="1"/>
  <c r="N427" i="18" a="1"/>
  <c r="N427" i="18" s="1"/>
  <c r="M427" i="18" a="1"/>
  <c r="M427" i="18" s="1"/>
  <c r="L427" i="18" a="1"/>
  <c r="L427" i="18" s="1"/>
  <c r="K427" i="18" a="1"/>
  <c r="K427" i="18" s="1"/>
  <c r="N426" i="18" a="1"/>
  <c r="N426" i="18" s="1"/>
  <c r="M426" i="18" a="1"/>
  <c r="M426" i="18" s="1"/>
  <c r="L426" i="18" a="1"/>
  <c r="L426" i="18" s="1"/>
  <c r="K426" i="18" a="1"/>
  <c r="K426" i="18" s="1"/>
  <c r="N425" i="18" a="1"/>
  <c r="N425" i="18" s="1"/>
  <c r="M425" i="18" a="1"/>
  <c r="M425" i="18" s="1"/>
  <c r="L425" i="18" a="1"/>
  <c r="L425" i="18" s="1"/>
  <c r="K425" i="18" a="1"/>
  <c r="K425" i="18" s="1"/>
  <c r="N424" i="18" a="1"/>
  <c r="N424" i="18" s="1"/>
  <c r="M424" i="18" a="1"/>
  <c r="M424" i="18" s="1"/>
  <c r="L424" i="18" a="1"/>
  <c r="L424" i="18" s="1"/>
  <c r="K424" i="18" a="1"/>
  <c r="K424" i="18" s="1"/>
  <c r="N423" i="18" a="1"/>
  <c r="N423" i="18" s="1"/>
  <c r="M423" i="18" a="1"/>
  <c r="M423" i="18" s="1"/>
  <c r="L423" i="18" a="1"/>
  <c r="L423" i="18" s="1"/>
  <c r="K423" i="18" a="1"/>
  <c r="K423" i="18" s="1"/>
  <c r="N422" i="18" a="1"/>
  <c r="N422" i="18" s="1"/>
  <c r="M422" i="18" a="1"/>
  <c r="M422" i="18" s="1"/>
  <c r="L422" i="18" a="1"/>
  <c r="L422" i="18" s="1"/>
  <c r="K422" i="18" a="1"/>
  <c r="K422" i="18" s="1"/>
  <c r="N421" i="18" a="1"/>
  <c r="N421" i="18" s="1"/>
  <c r="M421" i="18" a="1"/>
  <c r="M421" i="18" s="1"/>
  <c r="L421" i="18" a="1"/>
  <c r="L421" i="18" s="1"/>
  <c r="K421" i="18" a="1"/>
  <c r="K421" i="18" s="1"/>
  <c r="N420" i="18" a="1"/>
  <c r="N420" i="18" s="1"/>
  <c r="M420" i="18" a="1"/>
  <c r="M420" i="18" s="1"/>
  <c r="L420" i="18" a="1"/>
  <c r="L420" i="18" s="1"/>
  <c r="K420" i="18" a="1"/>
  <c r="K420" i="18" s="1"/>
  <c r="N419" i="18" a="1"/>
  <c r="N419" i="18" s="1"/>
  <c r="M419" i="18" a="1"/>
  <c r="M419" i="18" s="1"/>
  <c r="L419" i="18" a="1"/>
  <c r="L419" i="18" s="1"/>
  <c r="K419" i="18" a="1"/>
  <c r="K419" i="18" s="1"/>
  <c r="N418" i="18" a="1"/>
  <c r="N418" i="18" s="1"/>
  <c r="M418" i="18" a="1"/>
  <c r="M418" i="18" s="1"/>
  <c r="L418" i="18" a="1"/>
  <c r="L418" i="18" s="1"/>
  <c r="K418" i="18" a="1"/>
  <c r="K418" i="18" s="1"/>
  <c r="N417" i="18" a="1"/>
  <c r="N417" i="18" s="1"/>
  <c r="M417" i="18" a="1"/>
  <c r="M417" i="18" s="1"/>
  <c r="L417" i="18" a="1"/>
  <c r="L417" i="18" s="1"/>
  <c r="K417" i="18" a="1"/>
  <c r="K417" i="18" s="1"/>
  <c r="N416" i="18" a="1"/>
  <c r="N416" i="18" s="1"/>
  <c r="M416" i="18" a="1"/>
  <c r="M416" i="18" s="1"/>
  <c r="L416" i="18" a="1"/>
  <c r="L416" i="18" s="1"/>
  <c r="K416" i="18" a="1"/>
  <c r="K416" i="18" s="1"/>
  <c r="N415" i="18" a="1"/>
  <c r="N415" i="18" s="1"/>
  <c r="M415" i="18" a="1"/>
  <c r="M415" i="18" s="1"/>
  <c r="L415" i="18" a="1"/>
  <c r="L415" i="18" s="1"/>
  <c r="K415" i="18" a="1"/>
  <c r="K415" i="18" s="1"/>
  <c r="N414" i="18" a="1"/>
  <c r="N414" i="18" s="1"/>
  <c r="M414" i="18" a="1"/>
  <c r="M414" i="18" s="1"/>
  <c r="L414" i="18" a="1"/>
  <c r="L414" i="18" s="1"/>
  <c r="K414" i="18" a="1"/>
  <c r="K414" i="18" s="1"/>
  <c r="N413" i="18" a="1"/>
  <c r="N413" i="18" s="1"/>
  <c r="M413" i="18" a="1"/>
  <c r="M413" i="18" s="1"/>
  <c r="L413" i="18" a="1"/>
  <c r="L413" i="18" s="1"/>
  <c r="K413" i="18" a="1"/>
  <c r="K413" i="18" s="1"/>
  <c r="N412" i="18" a="1"/>
  <c r="N412" i="18" s="1"/>
  <c r="M412" i="18" a="1"/>
  <c r="M412" i="18" s="1"/>
  <c r="L412" i="18" a="1"/>
  <c r="L412" i="18" s="1"/>
  <c r="K412" i="18" a="1"/>
  <c r="K412" i="18" s="1"/>
  <c r="N411" i="18" a="1"/>
  <c r="N411" i="18" s="1"/>
  <c r="M411" i="18" a="1"/>
  <c r="M411" i="18" s="1"/>
  <c r="L411" i="18" a="1"/>
  <c r="L411" i="18" s="1"/>
  <c r="K411" i="18" a="1"/>
  <c r="K411" i="18" s="1"/>
  <c r="N410" i="18" a="1"/>
  <c r="N410" i="18" s="1"/>
  <c r="M410" i="18" a="1"/>
  <c r="M410" i="18" s="1"/>
  <c r="L410" i="18" a="1"/>
  <c r="L410" i="18" s="1"/>
  <c r="K410" i="18" a="1"/>
  <c r="K410" i="18" s="1"/>
  <c r="N409" i="18" a="1"/>
  <c r="N409" i="18" s="1"/>
  <c r="M409" i="18" a="1"/>
  <c r="M409" i="18" s="1"/>
  <c r="L409" i="18" a="1"/>
  <c r="L409" i="18" s="1"/>
  <c r="K409" i="18" a="1"/>
  <c r="K409" i="18" s="1"/>
  <c r="N408" i="18" a="1"/>
  <c r="N408" i="18" s="1"/>
  <c r="M408" i="18" a="1"/>
  <c r="M408" i="18" s="1"/>
  <c r="L408" i="18" a="1"/>
  <c r="L408" i="18" s="1"/>
  <c r="K408" i="18" a="1"/>
  <c r="K408" i="18" s="1"/>
  <c r="N407" i="18" a="1"/>
  <c r="N407" i="18" s="1"/>
  <c r="M407" i="18" a="1"/>
  <c r="M407" i="18" s="1"/>
  <c r="L407" i="18" a="1"/>
  <c r="L407" i="18" s="1"/>
  <c r="K407" i="18" a="1"/>
  <c r="K407" i="18" s="1"/>
  <c r="N406" i="18" a="1"/>
  <c r="N406" i="18" s="1"/>
  <c r="M406" i="18" a="1"/>
  <c r="M406" i="18" s="1"/>
  <c r="L406" i="18" a="1"/>
  <c r="L406" i="18" s="1"/>
  <c r="K406" i="18" a="1"/>
  <c r="K406" i="18" s="1"/>
  <c r="N405" i="18" a="1"/>
  <c r="N405" i="18" s="1"/>
  <c r="M405" i="18" a="1"/>
  <c r="M405" i="18" s="1"/>
  <c r="L405" i="18" a="1"/>
  <c r="L405" i="18" s="1"/>
  <c r="K405" i="18" a="1"/>
  <c r="K405" i="18" s="1"/>
  <c r="N404" i="18" a="1"/>
  <c r="N404" i="18" s="1"/>
  <c r="M404" i="18" a="1"/>
  <c r="M404" i="18" s="1"/>
  <c r="L404" i="18" a="1"/>
  <c r="L404" i="18" s="1"/>
  <c r="K404" i="18" a="1"/>
  <c r="K404" i="18" s="1"/>
  <c r="N403" i="18" a="1"/>
  <c r="N403" i="18" s="1"/>
  <c r="M403" i="18" a="1"/>
  <c r="M403" i="18" s="1"/>
  <c r="L403" i="18" a="1"/>
  <c r="L403" i="18" s="1"/>
  <c r="K403" i="18" a="1"/>
  <c r="K403" i="18" s="1"/>
  <c r="N402" i="18" a="1"/>
  <c r="N402" i="18" s="1"/>
  <c r="M402" i="18" a="1"/>
  <c r="M402" i="18" s="1"/>
  <c r="L402" i="18" a="1"/>
  <c r="L402" i="18" s="1"/>
  <c r="K402" i="18" a="1"/>
  <c r="K402" i="18" s="1"/>
  <c r="N401" i="18" a="1"/>
  <c r="N401" i="18" s="1"/>
  <c r="M401" i="18" a="1"/>
  <c r="M401" i="18" s="1"/>
  <c r="L401" i="18" a="1"/>
  <c r="L401" i="18" s="1"/>
  <c r="K401" i="18" a="1"/>
  <c r="K401" i="18" s="1"/>
  <c r="N400" i="18" a="1"/>
  <c r="N400" i="18" s="1"/>
  <c r="M400" i="18" a="1"/>
  <c r="M400" i="18" s="1"/>
  <c r="L400" i="18" a="1"/>
  <c r="L400" i="18" s="1"/>
  <c r="K400" i="18" a="1"/>
  <c r="K400" i="18" s="1"/>
  <c r="N399" i="18" a="1"/>
  <c r="N399" i="18" s="1"/>
  <c r="M399" i="18" a="1"/>
  <c r="M399" i="18" s="1"/>
  <c r="L399" i="18" a="1"/>
  <c r="L399" i="18" s="1"/>
  <c r="K399" i="18" a="1"/>
  <c r="K399" i="18" s="1"/>
  <c r="N398" i="18" a="1"/>
  <c r="N398" i="18" s="1"/>
  <c r="M398" i="18" a="1"/>
  <c r="M398" i="18" s="1"/>
  <c r="L398" i="18" a="1"/>
  <c r="L398" i="18" s="1"/>
  <c r="K398" i="18" a="1"/>
  <c r="K398" i="18" s="1"/>
  <c r="N397" i="18" a="1"/>
  <c r="N397" i="18" s="1"/>
  <c r="M397" i="18" a="1"/>
  <c r="M397" i="18" s="1"/>
  <c r="L397" i="18" a="1"/>
  <c r="L397" i="18" s="1"/>
  <c r="K397" i="18" a="1"/>
  <c r="K397" i="18" s="1"/>
  <c r="N396" i="18" a="1"/>
  <c r="N396" i="18" s="1"/>
  <c r="M396" i="18" a="1"/>
  <c r="M396" i="18" s="1"/>
  <c r="L396" i="18" a="1"/>
  <c r="L396" i="18" s="1"/>
  <c r="K396" i="18" a="1"/>
  <c r="K396" i="18" s="1"/>
  <c r="N395" i="18" a="1"/>
  <c r="N395" i="18" s="1"/>
  <c r="M395" i="18" a="1"/>
  <c r="M395" i="18" s="1"/>
  <c r="L395" i="18" a="1"/>
  <c r="L395" i="18" s="1"/>
  <c r="K395" i="18" a="1"/>
  <c r="K395" i="18" s="1"/>
  <c r="N394" i="18" a="1"/>
  <c r="N394" i="18" s="1"/>
  <c r="M394" i="18" a="1"/>
  <c r="M394" i="18" s="1"/>
  <c r="L394" i="18" a="1"/>
  <c r="L394" i="18" s="1"/>
  <c r="K394" i="18" a="1"/>
  <c r="K394" i="18" s="1"/>
  <c r="N393" i="18" a="1"/>
  <c r="N393" i="18" s="1"/>
  <c r="M393" i="18" a="1"/>
  <c r="M393" i="18" s="1"/>
  <c r="L393" i="18" a="1"/>
  <c r="L393" i="18" s="1"/>
  <c r="K393" i="18" a="1"/>
  <c r="K393" i="18" s="1"/>
  <c r="N392" i="18" a="1"/>
  <c r="N392" i="18" s="1"/>
  <c r="M392" i="18" a="1"/>
  <c r="M392" i="18" s="1"/>
  <c r="L392" i="18" a="1"/>
  <c r="L392" i="18" s="1"/>
  <c r="K392" i="18" a="1"/>
  <c r="K392" i="18" s="1"/>
  <c r="N391" i="18" a="1"/>
  <c r="N391" i="18" s="1"/>
  <c r="M391" i="18" a="1"/>
  <c r="M391" i="18" s="1"/>
  <c r="L391" i="18" a="1"/>
  <c r="L391" i="18" s="1"/>
  <c r="K391" i="18" a="1"/>
  <c r="K391" i="18" s="1"/>
  <c r="N390" i="18" a="1"/>
  <c r="N390" i="18" s="1"/>
  <c r="M390" i="18" a="1"/>
  <c r="M390" i="18" s="1"/>
  <c r="L390" i="18" a="1"/>
  <c r="L390" i="18" s="1"/>
  <c r="K390" i="18" a="1"/>
  <c r="K390" i="18" s="1"/>
  <c r="N389" i="18" a="1"/>
  <c r="N389" i="18" s="1"/>
  <c r="M389" i="18" a="1"/>
  <c r="M389" i="18" s="1"/>
  <c r="L389" i="18" a="1"/>
  <c r="L389" i="18" s="1"/>
  <c r="K389" i="18" a="1"/>
  <c r="K389" i="18" s="1"/>
  <c r="N388" i="18" a="1"/>
  <c r="N388" i="18" s="1"/>
  <c r="M388" i="18" a="1"/>
  <c r="M388" i="18" s="1"/>
  <c r="L388" i="18" a="1"/>
  <c r="L388" i="18" s="1"/>
  <c r="K388" i="18" a="1"/>
  <c r="K388" i="18" s="1"/>
  <c r="N387" i="18" a="1"/>
  <c r="N387" i="18" s="1"/>
  <c r="M387" i="18" a="1"/>
  <c r="M387" i="18" s="1"/>
  <c r="L387" i="18" a="1"/>
  <c r="L387" i="18" s="1"/>
  <c r="K387" i="18" a="1"/>
  <c r="K387" i="18" s="1"/>
  <c r="N386" i="18" a="1"/>
  <c r="N386" i="18" s="1"/>
  <c r="M386" i="18" a="1"/>
  <c r="M386" i="18" s="1"/>
  <c r="L386" i="18" a="1"/>
  <c r="L386" i="18" s="1"/>
  <c r="K386" i="18" a="1"/>
  <c r="K386" i="18" s="1"/>
  <c r="N385" i="18" a="1"/>
  <c r="N385" i="18" s="1"/>
  <c r="M385" i="18" a="1"/>
  <c r="M385" i="18" s="1"/>
  <c r="L385" i="18" a="1"/>
  <c r="L385" i="18" s="1"/>
  <c r="K385" i="18" a="1"/>
  <c r="K385" i="18" s="1"/>
  <c r="N384" i="18" a="1"/>
  <c r="N384" i="18" s="1"/>
  <c r="M384" i="18" a="1"/>
  <c r="M384" i="18" s="1"/>
  <c r="L384" i="18" a="1"/>
  <c r="L384" i="18" s="1"/>
  <c r="K384" i="18" a="1"/>
  <c r="K384" i="18" s="1"/>
  <c r="N383" i="18" a="1"/>
  <c r="N383" i="18" s="1"/>
  <c r="M383" i="18" a="1"/>
  <c r="M383" i="18" s="1"/>
  <c r="L383" i="18" a="1"/>
  <c r="L383" i="18" s="1"/>
  <c r="K383" i="18" a="1"/>
  <c r="K383" i="18" s="1"/>
  <c r="N382" i="18" a="1"/>
  <c r="N382" i="18" s="1"/>
  <c r="M382" i="18" a="1"/>
  <c r="M382" i="18" s="1"/>
  <c r="L382" i="18" a="1"/>
  <c r="L382" i="18" s="1"/>
  <c r="K382" i="18" a="1"/>
  <c r="K382" i="18" s="1"/>
  <c r="N381" i="18" a="1"/>
  <c r="N381" i="18" s="1"/>
  <c r="M381" i="18" a="1"/>
  <c r="M381" i="18" s="1"/>
  <c r="L381" i="18" a="1"/>
  <c r="L381" i="18" s="1"/>
  <c r="K381" i="18" a="1"/>
  <c r="K381" i="18" s="1"/>
  <c r="N380" i="18" a="1"/>
  <c r="N380" i="18" s="1"/>
  <c r="M380" i="18" a="1"/>
  <c r="M380" i="18" s="1"/>
  <c r="L380" i="18" a="1"/>
  <c r="L380" i="18" s="1"/>
  <c r="K380" i="18" a="1"/>
  <c r="K380" i="18" s="1"/>
  <c r="N379" i="18" a="1"/>
  <c r="N379" i="18" s="1"/>
  <c r="M379" i="18" a="1"/>
  <c r="M379" i="18" s="1"/>
  <c r="L379" i="18" a="1"/>
  <c r="L379" i="18" s="1"/>
  <c r="K379" i="18" a="1"/>
  <c r="K379" i="18" s="1"/>
  <c r="N378" i="18" a="1"/>
  <c r="N378" i="18" s="1"/>
  <c r="M378" i="18" a="1"/>
  <c r="M378" i="18" s="1"/>
  <c r="L378" i="18" a="1"/>
  <c r="L378" i="18" s="1"/>
  <c r="K378" i="18" a="1"/>
  <c r="K378" i="18" s="1"/>
  <c r="N377" i="18" a="1"/>
  <c r="N377" i="18" s="1"/>
  <c r="M377" i="18" a="1"/>
  <c r="M377" i="18" s="1"/>
  <c r="L377" i="18" a="1"/>
  <c r="L377" i="18" s="1"/>
  <c r="K377" i="18" a="1"/>
  <c r="K377" i="18" s="1"/>
  <c r="N376" i="18" a="1"/>
  <c r="N376" i="18" s="1"/>
  <c r="M376" i="18" a="1"/>
  <c r="M376" i="18" s="1"/>
  <c r="L376" i="18" a="1"/>
  <c r="L376" i="18" s="1"/>
  <c r="K376" i="18" a="1"/>
  <c r="K376" i="18" s="1"/>
  <c r="N375" i="18" a="1"/>
  <c r="N375" i="18" s="1"/>
  <c r="M375" i="18" a="1"/>
  <c r="M375" i="18" s="1"/>
  <c r="L375" i="18" a="1"/>
  <c r="L375" i="18" s="1"/>
  <c r="K375" i="18" a="1"/>
  <c r="K375" i="18" s="1"/>
  <c r="N374" i="18" a="1"/>
  <c r="N374" i="18" s="1"/>
  <c r="M374" i="18" a="1"/>
  <c r="M374" i="18" s="1"/>
  <c r="L374" i="18" a="1"/>
  <c r="L374" i="18" s="1"/>
  <c r="K374" i="18" a="1"/>
  <c r="K374" i="18" s="1"/>
  <c r="N373" i="18" a="1"/>
  <c r="N373" i="18" s="1"/>
  <c r="M373" i="18" a="1"/>
  <c r="M373" i="18" s="1"/>
  <c r="L373" i="18" a="1"/>
  <c r="L373" i="18" s="1"/>
  <c r="K373" i="18" a="1"/>
  <c r="K373" i="18" s="1"/>
  <c r="N372" i="18" a="1"/>
  <c r="N372" i="18" s="1"/>
  <c r="M372" i="18" a="1"/>
  <c r="M372" i="18" s="1"/>
  <c r="L372" i="18" a="1"/>
  <c r="L372" i="18" s="1"/>
  <c r="K372" i="18" a="1"/>
  <c r="K372" i="18" s="1"/>
  <c r="N371" i="18" a="1"/>
  <c r="N371" i="18" s="1"/>
  <c r="M371" i="18" a="1"/>
  <c r="M371" i="18" s="1"/>
  <c r="L371" i="18" a="1"/>
  <c r="L371" i="18" s="1"/>
  <c r="K371" i="18" a="1"/>
  <c r="K371" i="18" s="1"/>
  <c r="N370" i="18" a="1"/>
  <c r="N370" i="18" s="1"/>
  <c r="M370" i="18" a="1"/>
  <c r="M370" i="18" s="1"/>
  <c r="L370" i="18" a="1"/>
  <c r="L370" i="18" s="1"/>
  <c r="K370" i="18" a="1"/>
  <c r="K370" i="18" s="1"/>
  <c r="N369" i="18" a="1"/>
  <c r="N369" i="18" s="1"/>
  <c r="M369" i="18" a="1"/>
  <c r="M369" i="18" s="1"/>
  <c r="L369" i="18" a="1"/>
  <c r="L369" i="18" s="1"/>
  <c r="K369" i="18" a="1"/>
  <c r="K369" i="18" s="1"/>
  <c r="N368" i="18" a="1"/>
  <c r="N368" i="18" s="1"/>
  <c r="M368" i="18" a="1"/>
  <c r="M368" i="18" s="1"/>
  <c r="L368" i="18" a="1"/>
  <c r="L368" i="18" s="1"/>
  <c r="K368" i="18" a="1"/>
  <c r="K368" i="18" s="1"/>
  <c r="N367" i="18" a="1"/>
  <c r="N367" i="18" s="1"/>
  <c r="M367" i="18" a="1"/>
  <c r="M367" i="18" s="1"/>
  <c r="L367" i="18" a="1"/>
  <c r="L367" i="18" s="1"/>
  <c r="K367" i="18" a="1"/>
  <c r="K367" i="18" s="1"/>
  <c r="N366" i="18" a="1"/>
  <c r="N366" i="18" s="1"/>
  <c r="M366" i="18" a="1"/>
  <c r="M366" i="18" s="1"/>
  <c r="L366" i="18" a="1"/>
  <c r="L366" i="18" s="1"/>
  <c r="K366" i="18" a="1"/>
  <c r="K366" i="18" s="1"/>
  <c r="N365" i="18" a="1"/>
  <c r="N365" i="18" s="1"/>
  <c r="M365" i="18" a="1"/>
  <c r="M365" i="18" s="1"/>
  <c r="L365" i="18" a="1"/>
  <c r="L365" i="18" s="1"/>
  <c r="K365" i="18" a="1"/>
  <c r="K365" i="18" s="1"/>
  <c r="N364" i="18" a="1"/>
  <c r="N364" i="18" s="1"/>
  <c r="M364" i="18" a="1"/>
  <c r="M364" i="18" s="1"/>
  <c r="L364" i="18" a="1"/>
  <c r="L364" i="18" s="1"/>
  <c r="K364" i="18" a="1"/>
  <c r="K364" i="18" s="1"/>
  <c r="N363" i="18" a="1"/>
  <c r="N363" i="18" s="1"/>
  <c r="M363" i="18" a="1"/>
  <c r="M363" i="18" s="1"/>
  <c r="L363" i="18" a="1"/>
  <c r="L363" i="18" s="1"/>
  <c r="K363" i="18" a="1"/>
  <c r="K363" i="18" s="1"/>
  <c r="N362" i="18" a="1"/>
  <c r="N362" i="18" s="1"/>
  <c r="M362" i="18" a="1"/>
  <c r="M362" i="18" s="1"/>
  <c r="L362" i="18" a="1"/>
  <c r="L362" i="18" s="1"/>
  <c r="K362" i="18" a="1"/>
  <c r="K362" i="18" s="1"/>
  <c r="N361" i="18" a="1"/>
  <c r="N361" i="18" s="1"/>
  <c r="M361" i="18" a="1"/>
  <c r="M361" i="18" s="1"/>
  <c r="L361" i="18" a="1"/>
  <c r="L361" i="18" s="1"/>
  <c r="K361" i="18" a="1"/>
  <c r="K361" i="18" s="1"/>
  <c r="N360" i="18" a="1"/>
  <c r="N360" i="18" s="1"/>
  <c r="M360" i="18" a="1"/>
  <c r="M360" i="18" s="1"/>
  <c r="L360" i="18" a="1"/>
  <c r="L360" i="18" s="1"/>
  <c r="K360" i="18" a="1"/>
  <c r="K360" i="18" s="1"/>
  <c r="N359" i="18" a="1"/>
  <c r="N359" i="18" s="1"/>
  <c r="M359" i="18" a="1"/>
  <c r="M359" i="18" s="1"/>
  <c r="L359" i="18" a="1"/>
  <c r="L359" i="18" s="1"/>
  <c r="K359" i="18" a="1"/>
  <c r="K359" i="18" s="1"/>
  <c r="N358" i="18" a="1"/>
  <c r="N358" i="18" s="1"/>
  <c r="M358" i="18" a="1"/>
  <c r="M358" i="18" s="1"/>
  <c r="L358" i="18" a="1"/>
  <c r="L358" i="18" s="1"/>
  <c r="K358" i="18" a="1"/>
  <c r="K358" i="18" s="1"/>
  <c r="N357" i="18" a="1"/>
  <c r="N357" i="18" s="1"/>
  <c r="M357" i="18" a="1"/>
  <c r="M357" i="18" s="1"/>
  <c r="L357" i="18" a="1"/>
  <c r="L357" i="18" s="1"/>
  <c r="K357" i="18" a="1"/>
  <c r="K357" i="18" s="1"/>
  <c r="N356" i="18" a="1"/>
  <c r="N356" i="18" s="1"/>
  <c r="M356" i="18" a="1"/>
  <c r="M356" i="18" s="1"/>
  <c r="L356" i="18" a="1"/>
  <c r="L356" i="18" s="1"/>
  <c r="K356" i="18" a="1"/>
  <c r="K356" i="18" s="1"/>
  <c r="N355" i="18" a="1"/>
  <c r="N355" i="18" s="1"/>
  <c r="M355" i="18" a="1"/>
  <c r="M355" i="18" s="1"/>
  <c r="L355" i="18" a="1"/>
  <c r="L355" i="18" s="1"/>
  <c r="K355" i="18" a="1"/>
  <c r="K355" i="18" s="1"/>
  <c r="N354" i="18" a="1"/>
  <c r="N354" i="18" s="1"/>
  <c r="M354" i="18" a="1"/>
  <c r="M354" i="18" s="1"/>
  <c r="L354" i="18" a="1"/>
  <c r="L354" i="18" s="1"/>
  <c r="K354" i="18" a="1"/>
  <c r="K354" i="18" s="1"/>
  <c r="N353" i="18" a="1"/>
  <c r="N353" i="18" s="1"/>
  <c r="M353" i="18" a="1"/>
  <c r="M353" i="18" s="1"/>
  <c r="L353" i="18" a="1"/>
  <c r="L353" i="18" s="1"/>
  <c r="K353" i="18" a="1"/>
  <c r="K353" i="18" s="1"/>
  <c r="N352" i="18" a="1"/>
  <c r="N352" i="18" s="1"/>
  <c r="M352" i="18" a="1"/>
  <c r="M352" i="18" s="1"/>
  <c r="L352" i="18" a="1"/>
  <c r="L352" i="18" s="1"/>
  <c r="K352" i="18" a="1"/>
  <c r="K352" i="18" s="1"/>
  <c r="N351" i="18" a="1"/>
  <c r="N351" i="18" s="1"/>
  <c r="M351" i="18" a="1"/>
  <c r="M351" i="18" s="1"/>
  <c r="L351" i="18" a="1"/>
  <c r="L351" i="18" s="1"/>
  <c r="K351" i="18" a="1"/>
  <c r="K351" i="18" s="1"/>
  <c r="N350" i="18" a="1"/>
  <c r="N350" i="18" s="1"/>
  <c r="M350" i="18" a="1"/>
  <c r="M350" i="18" s="1"/>
  <c r="L350" i="18" a="1"/>
  <c r="L350" i="18" s="1"/>
  <c r="K350" i="18" a="1"/>
  <c r="K350" i="18" s="1"/>
  <c r="N349" i="18" a="1"/>
  <c r="N349" i="18" s="1"/>
  <c r="M349" i="18" a="1"/>
  <c r="M349" i="18" s="1"/>
  <c r="L349" i="18" a="1"/>
  <c r="L349" i="18" s="1"/>
  <c r="K349" i="18" a="1"/>
  <c r="K349" i="18" s="1"/>
  <c r="N348" i="18" a="1"/>
  <c r="N348" i="18" s="1"/>
  <c r="M348" i="18" a="1"/>
  <c r="M348" i="18" s="1"/>
  <c r="L348" i="18" a="1"/>
  <c r="L348" i="18" s="1"/>
  <c r="K348" i="18" a="1"/>
  <c r="K348" i="18" s="1"/>
  <c r="N347" i="18" a="1"/>
  <c r="N347" i="18" s="1"/>
  <c r="M347" i="18" a="1"/>
  <c r="M347" i="18" s="1"/>
  <c r="L347" i="18" a="1"/>
  <c r="L347" i="18" s="1"/>
  <c r="K347" i="18" a="1"/>
  <c r="K347" i="18" s="1"/>
  <c r="N346" i="18" a="1"/>
  <c r="N346" i="18" s="1"/>
  <c r="M346" i="18" a="1"/>
  <c r="M346" i="18" s="1"/>
  <c r="L346" i="18" a="1"/>
  <c r="L346" i="18" s="1"/>
  <c r="K346" i="18" a="1"/>
  <c r="K346" i="18" s="1"/>
  <c r="N345" i="18" a="1"/>
  <c r="N345" i="18" s="1"/>
  <c r="M345" i="18" a="1"/>
  <c r="M345" i="18" s="1"/>
  <c r="L345" i="18" a="1"/>
  <c r="L345" i="18" s="1"/>
  <c r="K345" i="18" a="1"/>
  <c r="K345" i="18" s="1"/>
  <c r="N344" i="18" a="1"/>
  <c r="N344" i="18" s="1"/>
  <c r="M344" i="18" a="1"/>
  <c r="M344" i="18" s="1"/>
  <c r="L344" i="18" a="1"/>
  <c r="L344" i="18" s="1"/>
  <c r="K344" i="18" a="1"/>
  <c r="K344" i="18" s="1"/>
  <c r="N343" i="18" a="1"/>
  <c r="N343" i="18" s="1"/>
  <c r="M343" i="18" a="1"/>
  <c r="M343" i="18" s="1"/>
  <c r="L343" i="18" a="1"/>
  <c r="L343" i="18" s="1"/>
  <c r="K343" i="18" a="1"/>
  <c r="K343" i="18" s="1"/>
  <c r="N342" i="18" a="1"/>
  <c r="N342" i="18" s="1"/>
  <c r="M342" i="18" a="1"/>
  <c r="M342" i="18" s="1"/>
  <c r="L342" i="18" a="1"/>
  <c r="L342" i="18" s="1"/>
  <c r="K342" i="18" a="1"/>
  <c r="K342" i="18" s="1"/>
  <c r="N341" i="18" a="1"/>
  <c r="N341" i="18" s="1"/>
  <c r="M341" i="18" a="1"/>
  <c r="M341" i="18" s="1"/>
  <c r="L341" i="18" a="1"/>
  <c r="L341" i="18" s="1"/>
  <c r="K341" i="18" a="1"/>
  <c r="K341" i="18" s="1"/>
  <c r="N340" i="18" a="1"/>
  <c r="N340" i="18" s="1"/>
  <c r="M340" i="18" a="1"/>
  <c r="M340" i="18" s="1"/>
  <c r="L340" i="18" a="1"/>
  <c r="L340" i="18" s="1"/>
  <c r="K340" i="18" a="1"/>
  <c r="K340" i="18" s="1"/>
  <c r="N339" i="18" a="1"/>
  <c r="N339" i="18" s="1"/>
  <c r="M339" i="18" a="1"/>
  <c r="M339" i="18" s="1"/>
  <c r="L339" i="18" a="1"/>
  <c r="L339" i="18" s="1"/>
  <c r="K339" i="18" a="1"/>
  <c r="K339" i="18" s="1"/>
  <c r="N338" i="18" a="1"/>
  <c r="N338" i="18" s="1"/>
  <c r="M338" i="18" a="1"/>
  <c r="M338" i="18" s="1"/>
  <c r="L338" i="18" a="1"/>
  <c r="L338" i="18" s="1"/>
  <c r="K338" i="18" a="1"/>
  <c r="K338" i="18" s="1"/>
  <c r="N337" i="18" a="1"/>
  <c r="N337" i="18" s="1"/>
  <c r="M337" i="18" a="1"/>
  <c r="M337" i="18" s="1"/>
  <c r="L337" i="18" a="1"/>
  <c r="L337" i="18" s="1"/>
  <c r="K337" i="18" a="1"/>
  <c r="K337" i="18" s="1"/>
  <c r="N336" i="18" a="1"/>
  <c r="N336" i="18" s="1"/>
  <c r="M336" i="18" a="1"/>
  <c r="M336" i="18" s="1"/>
  <c r="L336" i="18" a="1"/>
  <c r="L336" i="18" s="1"/>
  <c r="K336" i="18" a="1"/>
  <c r="K336" i="18" s="1"/>
  <c r="N335" i="18" a="1"/>
  <c r="N335" i="18" s="1"/>
  <c r="M335" i="18" a="1"/>
  <c r="M335" i="18" s="1"/>
  <c r="L335" i="18" a="1"/>
  <c r="L335" i="18" s="1"/>
  <c r="K335" i="18" a="1"/>
  <c r="K335" i="18" s="1"/>
  <c r="N334" i="18" a="1"/>
  <c r="N334" i="18" s="1"/>
  <c r="M334" i="18" a="1"/>
  <c r="M334" i="18" s="1"/>
  <c r="L334" i="18" a="1"/>
  <c r="L334" i="18" s="1"/>
  <c r="K334" i="18" a="1"/>
  <c r="K334" i="18" s="1"/>
  <c r="N333" i="18" a="1"/>
  <c r="N333" i="18" s="1"/>
  <c r="M333" i="18" a="1"/>
  <c r="M333" i="18" s="1"/>
  <c r="L333" i="18" a="1"/>
  <c r="L333" i="18" s="1"/>
  <c r="K333" i="18" a="1"/>
  <c r="K333" i="18" s="1"/>
  <c r="N332" i="18" a="1"/>
  <c r="N332" i="18" s="1"/>
  <c r="M332" i="18" a="1"/>
  <c r="M332" i="18" s="1"/>
  <c r="L332" i="18" a="1"/>
  <c r="L332" i="18" s="1"/>
  <c r="K332" i="18" a="1"/>
  <c r="K332" i="18" s="1"/>
  <c r="N331" i="18" a="1"/>
  <c r="N331" i="18" s="1"/>
  <c r="M331" i="18" a="1"/>
  <c r="M331" i="18" s="1"/>
  <c r="L331" i="18" a="1"/>
  <c r="L331" i="18" s="1"/>
  <c r="K331" i="18" a="1"/>
  <c r="K331" i="18" s="1"/>
  <c r="N330" i="18" a="1"/>
  <c r="N330" i="18" s="1"/>
  <c r="M330" i="18" a="1"/>
  <c r="M330" i="18" s="1"/>
  <c r="L330" i="18" a="1"/>
  <c r="L330" i="18" s="1"/>
  <c r="K330" i="18" a="1"/>
  <c r="K330" i="18" s="1"/>
  <c r="N329" i="18" a="1"/>
  <c r="N329" i="18" s="1"/>
  <c r="M329" i="18" a="1"/>
  <c r="M329" i="18" s="1"/>
  <c r="L329" i="18" a="1"/>
  <c r="L329" i="18" s="1"/>
  <c r="K329" i="18" a="1"/>
  <c r="K329" i="18" s="1"/>
  <c r="N328" i="18" a="1"/>
  <c r="N328" i="18" s="1"/>
  <c r="M328" i="18" a="1"/>
  <c r="M328" i="18" s="1"/>
  <c r="L328" i="18" a="1"/>
  <c r="L328" i="18" s="1"/>
  <c r="K328" i="18" a="1"/>
  <c r="K328" i="18" s="1"/>
  <c r="N327" i="18" a="1"/>
  <c r="N327" i="18" s="1"/>
  <c r="M327" i="18" a="1"/>
  <c r="M327" i="18" s="1"/>
  <c r="L327" i="18" a="1"/>
  <c r="L327" i="18" s="1"/>
  <c r="K327" i="18" a="1"/>
  <c r="K327" i="18" s="1"/>
  <c r="N326" i="18" a="1"/>
  <c r="N326" i="18" s="1"/>
  <c r="M326" i="18" a="1"/>
  <c r="M326" i="18" s="1"/>
  <c r="L326" i="18" a="1"/>
  <c r="L326" i="18" s="1"/>
  <c r="K326" i="18" a="1"/>
  <c r="K326" i="18" s="1"/>
  <c r="N325" i="18" a="1"/>
  <c r="N325" i="18" s="1"/>
  <c r="M325" i="18" a="1"/>
  <c r="M325" i="18" s="1"/>
  <c r="L325" i="18" a="1"/>
  <c r="L325" i="18" s="1"/>
  <c r="K325" i="18" a="1"/>
  <c r="K325" i="18" s="1"/>
  <c r="N324" i="18" a="1"/>
  <c r="N324" i="18" s="1"/>
  <c r="M324" i="18" a="1"/>
  <c r="M324" i="18" s="1"/>
  <c r="L324" i="18" a="1"/>
  <c r="L324" i="18" s="1"/>
  <c r="K324" i="18" a="1"/>
  <c r="K324" i="18" s="1"/>
  <c r="N323" i="18" a="1"/>
  <c r="N323" i="18" s="1"/>
  <c r="M323" i="18" a="1"/>
  <c r="M323" i="18" s="1"/>
  <c r="L323" i="18" a="1"/>
  <c r="L323" i="18" s="1"/>
  <c r="K323" i="18" a="1"/>
  <c r="K323" i="18" s="1"/>
  <c r="N322" i="18" a="1"/>
  <c r="N322" i="18" s="1"/>
  <c r="M322" i="18" a="1"/>
  <c r="M322" i="18" s="1"/>
  <c r="L322" i="18" a="1"/>
  <c r="L322" i="18" s="1"/>
  <c r="K322" i="18" a="1"/>
  <c r="K322" i="18" s="1"/>
  <c r="N321" i="18" a="1"/>
  <c r="N321" i="18" s="1"/>
  <c r="M321" i="18" a="1"/>
  <c r="M321" i="18" s="1"/>
  <c r="L321" i="18" a="1"/>
  <c r="L321" i="18" s="1"/>
  <c r="K321" i="18" a="1"/>
  <c r="K321" i="18" s="1"/>
  <c r="N320" i="18" a="1"/>
  <c r="N320" i="18" s="1"/>
  <c r="M320" i="18" a="1"/>
  <c r="M320" i="18" s="1"/>
  <c r="L320" i="18" a="1"/>
  <c r="L320" i="18" s="1"/>
  <c r="K320" i="18" a="1"/>
  <c r="K320" i="18" s="1"/>
  <c r="N319" i="18" a="1"/>
  <c r="N319" i="18" s="1"/>
  <c r="M319" i="18" a="1"/>
  <c r="M319" i="18" s="1"/>
  <c r="L319" i="18" a="1"/>
  <c r="L319" i="18" s="1"/>
  <c r="K319" i="18" a="1"/>
  <c r="K319" i="18" s="1"/>
  <c r="N318" i="18" a="1"/>
  <c r="N318" i="18" s="1"/>
  <c r="M318" i="18" a="1"/>
  <c r="M318" i="18" s="1"/>
  <c r="L318" i="18" a="1"/>
  <c r="L318" i="18" s="1"/>
  <c r="K318" i="18" a="1"/>
  <c r="K318" i="18" s="1"/>
  <c r="N317" i="18" a="1"/>
  <c r="N317" i="18" s="1"/>
  <c r="M317" i="18" a="1"/>
  <c r="M317" i="18" s="1"/>
  <c r="L317" i="18" a="1"/>
  <c r="L317" i="18" s="1"/>
  <c r="K317" i="18" a="1"/>
  <c r="K317" i="18" s="1"/>
  <c r="N316" i="18" a="1"/>
  <c r="N316" i="18" s="1"/>
  <c r="M316" i="18" a="1"/>
  <c r="M316" i="18" s="1"/>
  <c r="L316" i="18" a="1"/>
  <c r="L316" i="18" s="1"/>
  <c r="K316" i="18" a="1"/>
  <c r="K316" i="18" s="1"/>
  <c r="N315" i="18" a="1"/>
  <c r="N315" i="18" s="1"/>
  <c r="M315" i="18" a="1"/>
  <c r="M315" i="18" s="1"/>
  <c r="L315" i="18" a="1"/>
  <c r="L315" i="18" s="1"/>
  <c r="K315" i="18" a="1"/>
  <c r="K315" i="18" s="1"/>
  <c r="N314" i="18" a="1"/>
  <c r="N314" i="18" s="1"/>
  <c r="M314" i="18" a="1"/>
  <c r="M314" i="18" s="1"/>
  <c r="L314" i="18" a="1"/>
  <c r="L314" i="18" s="1"/>
  <c r="K314" i="18" a="1"/>
  <c r="K314" i="18" s="1"/>
  <c r="N313" i="18" a="1"/>
  <c r="N313" i="18" s="1"/>
  <c r="M313" i="18" a="1"/>
  <c r="M313" i="18" s="1"/>
  <c r="L313" i="18" a="1"/>
  <c r="L313" i="18" s="1"/>
  <c r="K313" i="18" a="1"/>
  <c r="K313" i="18" s="1"/>
  <c r="N312" i="18" a="1"/>
  <c r="N312" i="18" s="1"/>
  <c r="M312" i="18" a="1"/>
  <c r="M312" i="18" s="1"/>
  <c r="L312" i="18" a="1"/>
  <c r="L312" i="18" s="1"/>
  <c r="K312" i="18" a="1"/>
  <c r="K312" i="18" s="1"/>
  <c r="N311" i="18" a="1"/>
  <c r="N311" i="18" s="1"/>
  <c r="M311" i="18" a="1"/>
  <c r="M311" i="18" s="1"/>
  <c r="L311" i="18" a="1"/>
  <c r="L311" i="18" s="1"/>
  <c r="K311" i="18" a="1"/>
  <c r="K311" i="18" s="1"/>
  <c r="N310" i="18" a="1"/>
  <c r="N310" i="18" s="1"/>
  <c r="M310" i="18" a="1"/>
  <c r="M310" i="18" s="1"/>
  <c r="L310" i="18" a="1"/>
  <c r="L310" i="18" s="1"/>
  <c r="K310" i="18" a="1"/>
  <c r="K310" i="18" s="1"/>
  <c r="N309" i="18" a="1"/>
  <c r="N309" i="18" s="1"/>
  <c r="M309" i="18" a="1"/>
  <c r="M309" i="18" s="1"/>
  <c r="L309" i="18" a="1"/>
  <c r="L309" i="18" s="1"/>
  <c r="K309" i="18" a="1"/>
  <c r="K309" i="18" s="1"/>
  <c r="N308" i="18" a="1"/>
  <c r="N308" i="18" s="1"/>
  <c r="M308" i="18" a="1"/>
  <c r="M308" i="18" s="1"/>
  <c r="L308" i="18" a="1"/>
  <c r="L308" i="18" s="1"/>
  <c r="K308" i="18" a="1"/>
  <c r="K308" i="18" s="1"/>
  <c r="N307" i="18" a="1"/>
  <c r="N307" i="18" s="1"/>
  <c r="M307" i="18" a="1"/>
  <c r="M307" i="18" s="1"/>
  <c r="L307" i="18" a="1"/>
  <c r="L307" i="18" s="1"/>
  <c r="K307" i="18" a="1"/>
  <c r="K307" i="18" s="1"/>
  <c r="N306" i="18" a="1"/>
  <c r="N306" i="18" s="1"/>
  <c r="M306" i="18" a="1"/>
  <c r="M306" i="18" s="1"/>
  <c r="L306" i="18" a="1"/>
  <c r="L306" i="18" s="1"/>
  <c r="K306" i="18" a="1"/>
  <c r="K306" i="18" s="1"/>
  <c r="N305" i="18" a="1"/>
  <c r="N305" i="18" s="1"/>
  <c r="M305" i="18" a="1"/>
  <c r="M305" i="18" s="1"/>
  <c r="L305" i="18" a="1"/>
  <c r="L305" i="18" s="1"/>
  <c r="K305" i="18" a="1"/>
  <c r="K305" i="18" s="1"/>
  <c r="N304" i="18" a="1"/>
  <c r="N304" i="18" s="1"/>
  <c r="M304" i="18" a="1"/>
  <c r="M304" i="18" s="1"/>
  <c r="L304" i="18" a="1"/>
  <c r="L304" i="18" s="1"/>
  <c r="K304" i="18" a="1"/>
  <c r="K304" i="18" s="1"/>
  <c r="N303" i="18" a="1"/>
  <c r="N303" i="18" s="1"/>
  <c r="M303" i="18" a="1"/>
  <c r="M303" i="18" s="1"/>
  <c r="L303" i="18" a="1"/>
  <c r="L303" i="18" s="1"/>
  <c r="K303" i="18" a="1"/>
  <c r="K303" i="18" s="1"/>
  <c r="N302" i="18" a="1"/>
  <c r="N302" i="18" s="1"/>
  <c r="M302" i="18" a="1"/>
  <c r="M302" i="18" s="1"/>
  <c r="L302" i="18" a="1"/>
  <c r="L302" i="18" s="1"/>
  <c r="K302" i="18" a="1"/>
  <c r="K302" i="18" s="1"/>
  <c r="N301" i="18" a="1"/>
  <c r="N301" i="18" s="1"/>
  <c r="M301" i="18" a="1"/>
  <c r="M301" i="18" s="1"/>
  <c r="L301" i="18" a="1"/>
  <c r="L301" i="18" s="1"/>
  <c r="K301" i="18" a="1"/>
  <c r="K301" i="18" s="1"/>
  <c r="N300" i="18" a="1"/>
  <c r="N300" i="18" s="1"/>
  <c r="M300" i="18" a="1"/>
  <c r="M300" i="18" s="1"/>
  <c r="L300" i="18" a="1"/>
  <c r="L300" i="18" s="1"/>
  <c r="K300" i="18" a="1"/>
  <c r="K300" i="18" s="1"/>
  <c r="N299" i="18" a="1"/>
  <c r="N299" i="18" s="1"/>
  <c r="M299" i="18" a="1"/>
  <c r="M299" i="18" s="1"/>
  <c r="L299" i="18" a="1"/>
  <c r="L299" i="18" s="1"/>
  <c r="K299" i="18" a="1"/>
  <c r="K299" i="18" s="1"/>
  <c r="N298" i="18" a="1"/>
  <c r="N298" i="18" s="1"/>
  <c r="M298" i="18" a="1"/>
  <c r="M298" i="18" s="1"/>
  <c r="L298" i="18" a="1"/>
  <c r="L298" i="18" s="1"/>
  <c r="K298" i="18" a="1"/>
  <c r="K298" i="18" s="1"/>
  <c r="N297" i="18" a="1"/>
  <c r="N297" i="18" s="1"/>
  <c r="M297" i="18" a="1"/>
  <c r="M297" i="18" s="1"/>
  <c r="L297" i="18" a="1"/>
  <c r="L297" i="18" s="1"/>
  <c r="K297" i="18" a="1"/>
  <c r="K297" i="18" s="1"/>
  <c r="N296" i="18" a="1"/>
  <c r="N296" i="18" s="1"/>
  <c r="M296" i="18" a="1"/>
  <c r="M296" i="18" s="1"/>
  <c r="L296" i="18" a="1"/>
  <c r="L296" i="18" s="1"/>
  <c r="K296" i="18" a="1"/>
  <c r="K296" i="18" s="1"/>
  <c r="N295" i="18" a="1"/>
  <c r="N295" i="18" s="1"/>
  <c r="M295" i="18" a="1"/>
  <c r="M295" i="18" s="1"/>
  <c r="L295" i="18" a="1"/>
  <c r="L295" i="18" s="1"/>
  <c r="K295" i="18" a="1"/>
  <c r="K295" i="18" s="1"/>
  <c r="N294" i="18" a="1"/>
  <c r="N294" i="18" s="1"/>
  <c r="M294" i="18" a="1"/>
  <c r="M294" i="18" s="1"/>
  <c r="L294" i="18" a="1"/>
  <c r="L294" i="18" s="1"/>
  <c r="K294" i="18" a="1"/>
  <c r="K294" i="18" s="1"/>
  <c r="N293" i="18" a="1"/>
  <c r="N293" i="18" s="1"/>
  <c r="M293" i="18" a="1"/>
  <c r="M293" i="18" s="1"/>
  <c r="L293" i="18" a="1"/>
  <c r="L293" i="18" s="1"/>
  <c r="K293" i="18" a="1"/>
  <c r="K293" i="18" s="1"/>
  <c r="N292" i="18" a="1"/>
  <c r="N292" i="18" s="1"/>
  <c r="M292" i="18" a="1"/>
  <c r="M292" i="18" s="1"/>
  <c r="L292" i="18" a="1"/>
  <c r="L292" i="18" s="1"/>
  <c r="K292" i="18" a="1"/>
  <c r="K292" i="18" s="1"/>
  <c r="N291" i="18" a="1"/>
  <c r="N291" i="18" s="1"/>
  <c r="M291" i="18" a="1"/>
  <c r="M291" i="18" s="1"/>
  <c r="L291" i="18" a="1"/>
  <c r="L291" i="18" s="1"/>
  <c r="K291" i="18" a="1"/>
  <c r="K291" i="18" s="1"/>
  <c r="N290" i="18" a="1"/>
  <c r="N290" i="18" s="1"/>
  <c r="M290" i="18" a="1"/>
  <c r="M290" i="18" s="1"/>
  <c r="L290" i="18" a="1"/>
  <c r="L290" i="18" s="1"/>
  <c r="K290" i="18" a="1"/>
  <c r="K290" i="18" s="1"/>
  <c r="N289" i="18" a="1"/>
  <c r="N289" i="18" s="1"/>
  <c r="M289" i="18" a="1"/>
  <c r="M289" i="18" s="1"/>
  <c r="L289" i="18" a="1"/>
  <c r="L289" i="18" s="1"/>
  <c r="K289" i="18" a="1"/>
  <c r="K289" i="18" s="1"/>
  <c r="N288" i="18" a="1"/>
  <c r="N288" i="18" s="1"/>
  <c r="M288" i="18" a="1"/>
  <c r="M288" i="18" s="1"/>
  <c r="L288" i="18" a="1"/>
  <c r="L288" i="18" s="1"/>
  <c r="K288" i="18" a="1"/>
  <c r="K288" i="18" s="1"/>
  <c r="N287" i="18" a="1"/>
  <c r="N287" i="18" s="1"/>
  <c r="M287" i="18" a="1"/>
  <c r="M287" i="18" s="1"/>
  <c r="L287" i="18" a="1"/>
  <c r="L287" i="18" s="1"/>
  <c r="K287" i="18" a="1"/>
  <c r="K287" i="18" s="1"/>
  <c r="N286" i="18" a="1"/>
  <c r="N286" i="18" s="1"/>
  <c r="M286" i="18" a="1"/>
  <c r="M286" i="18" s="1"/>
  <c r="L286" i="18" a="1"/>
  <c r="L286" i="18" s="1"/>
  <c r="K286" i="18" a="1"/>
  <c r="K286" i="18" s="1"/>
  <c r="N285" i="18" a="1"/>
  <c r="N285" i="18" s="1"/>
  <c r="M285" i="18" a="1"/>
  <c r="M285" i="18" s="1"/>
  <c r="L285" i="18" a="1"/>
  <c r="L285" i="18" s="1"/>
  <c r="K285" i="18" a="1"/>
  <c r="K285" i="18" s="1"/>
  <c r="N284" i="18" a="1"/>
  <c r="N284" i="18" s="1"/>
  <c r="M284" i="18" a="1"/>
  <c r="M284" i="18" s="1"/>
  <c r="L284" i="18" a="1"/>
  <c r="L284" i="18" s="1"/>
  <c r="K284" i="18" a="1"/>
  <c r="K284" i="18" s="1"/>
  <c r="N283" i="18" a="1"/>
  <c r="N283" i="18" s="1"/>
  <c r="M283" i="18" a="1"/>
  <c r="M283" i="18" s="1"/>
  <c r="L283" i="18" a="1"/>
  <c r="L283" i="18" s="1"/>
  <c r="K283" i="18" a="1"/>
  <c r="K283" i="18" s="1"/>
  <c r="N282" i="18" a="1"/>
  <c r="N282" i="18" s="1"/>
  <c r="M282" i="18" a="1"/>
  <c r="M282" i="18" s="1"/>
  <c r="L282" i="18" a="1"/>
  <c r="L282" i="18" s="1"/>
  <c r="K282" i="18" a="1"/>
  <c r="K282" i="18" s="1"/>
  <c r="N281" i="18" a="1"/>
  <c r="N281" i="18" s="1"/>
  <c r="M281" i="18" a="1"/>
  <c r="M281" i="18" s="1"/>
  <c r="L281" i="18" a="1"/>
  <c r="L281" i="18" s="1"/>
  <c r="K281" i="18" a="1"/>
  <c r="K281" i="18" s="1"/>
  <c r="N280" i="18" a="1"/>
  <c r="N280" i="18" s="1"/>
  <c r="M280" i="18" a="1"/>
  <c r="M280" i="18" s="1"/>
  <c r="L280" i="18" a="1"/>
  <c r="L280" i="18" s="1"/>
  <c r="K280" i="18" a="1"/>
  <c r="K280" i="18" s="1"/>
  <c r="N279" i="18" a="1"/>
  <c r="N279" i="18" s="1"/>
  <c r="M279" i="18" a="1"/>
  <c r="M279" i="18" s="1"/>
  <c r="L279" i="18" a="1"/>
  <c r="L279" i="18" s="1"/>
  <c r="K279" i="18" a="1"/>
  <c r="K279" i="18" s="1"/>
  <c r="N278" i="18" a="1"/>
  <c r="N278" i="18" s="1"/>
  <c r="M278" i="18" a="1"/>
  <c r="M278" i="18" s="1"/>
  <c r="L278" i="18" a="1"/>
  <c r="L278" i="18" s="1"/>
  <c r="K278" i="18" a="1"/>
  <c r="K278" i="18" s="1"/>
  <c r="N277" i="18" a="1"/>
  <c r="N277" i="18" s="1"/>
  <c r="M277" i="18" a="1"/>
  <c r="M277" i="18" s="1"/>
  <c r="L277" i="18" a="1"/>
  <c r="L277" i="18" s="1"/>
  <c r="K277" i="18" a="1"/>
  <c r="K277" i="18" s="1"/>
  <c r="N276" i="18" a="1"/>
  <c r="N276" i="18" s="1"/>
  <c r="M276" i="18" a="1"/>
  <c r="M276" i="18" s="1"/>
  <c r="L276" i="18" a="1"/>
  <c r="L276" i="18" s="1"/>
  <c r="K276" i="18" a="1"/>
  <c r="K276" i="18" s="1"/>
  <c r="N275" i="18" a="1"/>
  <c r="N275" i="18" s="1"/>
  <c r="M275" i="18" a="1"/>
  <c r="M275" i="18" s="1"/>
  <c r="L275" i="18" a="1"/>
  <c r="L275" i="18" s="1"/>
  <c r="K275" i="18" a="1"/>
  <c r="K275" i="18" s="1"/>
  <c r="N274" i="18" a="1"/>
  <c r="N274" i="18" s="1"/>
  <c r="M274" i="18" a="1"/>
  <c r="M274" i="18" s="1"/>
  <c r="L274" i="18" a="1"/>
  <c r="L274" i="18" s="1"/>
  <c r="K274" i="18" a="1"/>
  <c r="K274" i="18" s="1"/>
  <c r="N273" i="18" a="1"/>
  <c r="N273" i="18" s="1"/>
  <c r="M273" i="18" a="1"/>
  <c r="M273" i="18" s="1"/>
  <c r="L273" i="18" a="1"/>
  <c r="L273" i="18" s="1"/>
  <c r="K273" i="18" a="1"/>
  <c r="K273" i="18" s="1"/>
  <c r="N272" i="18" a="1"/>
  <c r="N272" i="18" s="1"/>
  <c r="M272" i="18" a="1"/>
  <c r="M272" i="18" s="1"/>
  <c r="L272" i="18" a="1"/>
  <c r="L272" i="18" s="1"/>
  <c r="K272" i="18" a="1"/>
  <c r="K272" i="18" s="1"/>
  <c r="N271" i="18" a="1"/>
  <c r="N271" i="18" s="1"/>
  <c r="M271" i="18" a="1"/>
  <c r="M271" i="18" s="1"/>
  <c r="L271" i="18" a="1"/>
  <c r="L271" i="18" s="1"/>
  <c r="K271" i="18" a="1"/>
  <c r="K271" i="18" s="1"/>
  <c r="N270" i="18" a="1"/>
  <c r="N270" i="18" s="1"/>
  <c r="M270" i="18" a="1"/>
  <c r="M270" i="18" s="1"/>
  <c r="L270" i="18" a="1"/>
  <c r="L270" i="18" s="1"/>
  <c r="K270" i="18" a="1"/>
  <c r="K270" i="18" s="1"/>
  <c r="N269" i="18" a="1"/>
  <c r="N269" i="18" s="1"/>
  <c r="M269" i="18" a="1"/>
  <c r="M269" i="18" s="1"/>
  <c r="L269" i="18" a="1"/>
  <c r="L269" i="18" s="1"/>
  <c r="K269" i="18" a="1"/>
  <c r="K269" i="18" s="1"/>
  <c r="N268" i="18" a="1"/>
  <c r="N268" i="18" s="1"/>
  <c r="M268" i="18" a="1"/>
  <c r="M268" i="18" s="1"/>
  <c r="L268" i="18" a="1"/>
  <c r="L268" i="18" s="1"/>
  <c r="K268" i="18" a="1"/>
  <c r="K268" i="18" s="1"/>
  <c r="N267" i="18" a="1"/>
  <c r="N267" i="18" s="1"/>
  <c r="M267" i="18" a="1"/>
  <c r="M267" i="18" s="1"/>
  <c r="L267" i="18" a="1"/>
  <c r="L267" i="18" s="1"/>
  <c r="K267" i="18" a="1"/>
  <c r="K267" i="18" s="1"/>
  <c r="N266" i="18" a="1"/>
  <c r="N266" i="18" s="1"/>
  <c r="M266" i="18" a="1"/>
  <c r="M266" i="18" s="1"/>
  <c r="L266" i="18" a="1"/>
  <c r="L266" i="18" s="1"/>
  <c r="K266" i="18" a="1"/>
  <c r="K266" i="18" s="1"/>
  <c r="N265" i="18" a="1"/>
  <c r="N265" i="18" s="1"/>
  <c r="M265" i="18" a="1"/>
  <c r="M265" i="18" s="1"/>
  <c r="L265" i="18" a="1"/>
  <c r="L265" i="18" s="1"/>
  <c r="K265" i="18" a="1"/>
  <c r="K265" i="18" s="1"/>
  <c r="N264" i="18" a="1"/>
  <c r="N264" i="18" s="1"/>
  <c r="M264" i="18" a="1"/>
  <c r="M264" i="18" s="1"/>
  <c r="L264" i="18" a="1"/>
  <c r="L264" i="18" s="1"/>
  <c r="K264" i="18" a="1"/>
  <c r="K264" i="18" s="1"/>
  <c r="N263" i="18" a="1"/>
  <c r="N263" i="18" s="1"/>
  <c r="M263" i="18" a="1"/>
  <c r="M263" i="18" s="1"/>
  <c r="L263" i="18" a="1"/>
  <c r="L263" i="18" s="1"/>
  <c r="K263" i="18" a="1"/>
  <c r="K263" i="18" s="1"/>
  <c r="N262" i="18" a="1"/>
  <c r="N262" i="18" s="1"/>
  <c r="M262" i="18" a="1"/>
  <c r="M262" i="18" s="1"/>
  <c r="L262" i="18" a="1"/>
  <c r="L262" i="18" s="1"/>
  <c r="K262" i="18" a="1"/>
  <c r="K262" i="18" s="1"/>
  <c r="N261" i="18" a="1"/>
  <c r="N261" i="18" s="1"/>
  <c r="M261" i="18" a="1"/>
  <c r="M261" i="18" s="1"/>
  <c r="L261" i="18" a="1"/>
  <c r="L261" i="18" s="1"/>
  <c r="K261" i="18" a="1"/>
  <c r="K261" i="18" s="1"/>
  <c r="N260" i="18" a="1"/>
  <c r="N260" i="18" s="1"/>
  <c r="M260" i="18" a="1"/>
  <c r="M260" i="18" s="1"/>
  <c r="L260" i="18" a="1"/>
  <c r="L260" i="18" s="1"/>
  <c r="K260" i="18" a="1"/>
  <c r="K260" i="18" s="1"/>
  <c r="N259" i="18" a="1"/>
  <c r="N259" i="18" s="1"/>
  <c r="M259" i="18" a="1"/>
  <c r="M259" i="18" s="1"/>
  <c r="L259" i="18" a="1"/>
  <c r="L259" i="18" s="1"/>
  <c r="K259" i="18" a="1"/>
  <c r="K259" i="18" s="1"/>
  <c r="N258" i="18" a="1"/>
  <c r="N258" i="18" s="1"/>
  <c r="M258" i="18" a="1"/>
  <c r="M258" i="18" s="1"/>
  <c r="L258" i="18" a="1"/>
  <c r="L258" i="18" s="1"/>
  <c r="K258" i="18" a="1"/>
  <c r="K258" i="18" s="1"/>
  <c r="N257" i="18" a="1"/>
  <c r="N257" i="18" s="1"/>
  <c r="M257" i="18" a="1"/>
  <c r="M257" i="18" s="1"/>
  <c r="L257" i="18" a="1"/>
  <c r="L257" i="18" s="1"/>
  <c r="K257" i="18" a="1"/>
  <c r="K257" i="18" s="1"/>
  <c r="N256" i="18" a="1"/>
  <c r="N256" i="18" s="1"/>
  <c r="M256" i="18" a="1"/>
  <c r="M256" i="18" s="1"/>
  <c r="L256" i="18" a="1"/>
  <c r="L256" i="18" s="1"/>
  <c r="K256" i="18" a="1"/>
  <c r="K256" i="18" s="1"/>
  <c r="N255" i="18" a="1"/>
  <c r="N255" i="18" s="1"/>
  <c r="M255" i="18" a="1"/>
  <c r="M255" i="18" s="1"/>
  <c r="L255" i="18" a="1"/>
  <c r="L255" i="18" s="1"/>
  <c r="K255" i="18" a="1"/>
  <c r="K255" i="18" s="1"/>
  <c r="N254" i="18" a="1"/>
  <c r="N254" i="18" s="1"/>
  <c r="M254" i="18" a="1"/>
  <c r="M254" i="18" s="1"/>
  <c r="L254" i="18" a="1"/>
  <c r="L254" i="18" s="1"/>
  <c r="K254" i="18" a="1"/>
  <c r="K254" i="18" s="1"/>
  <c r="N253" i="18" a="1"/>
  <c r="N253" i="18" s="1"/>
  <c r="M253" i="18" a="1"/>
  <c r="M253" i="18" s="1"/>
  <c r="L253" i="18" a="1"/>
  <c r="L253" i="18" s="1"/>
  <c r="K253" i="18" a="1"/>
  <c r="K253" i="18" s="1"/>
  <c r="N252" i="18" a="1"/>
  <c r="N252" i="18" s="1"/>
  <c r="M252" i="18" a="1"/>
  <c r="M252" i="18" s="1"/>
  <c r="L252" i="18" a="1"/>
  <c r="L252" i="18" s="1"/>
  <c r="K252" i="18" a="1"/>
  <c r="K252" i="18" s="1"/>
  <c r="N251" i="18" a="1"/>
  <c r="N251" i="18" s="1"/>
  <c r="M251" i="18" a="1"/>
  <c r="M251" i="18" s="1"/>
  <c r="L251" i="18" a="1"/>
  <c r="L251" i="18" s="1"/>
  <c r="K251" i="18" a="1"/>
  <c r="K251" i="18" s="1"/>
  <c r="N250" i="18" a="1"/>
  <c r="N250" i="18" s="1"/>
  <c r="M250" i="18" a="1"/>
  <c r="M250" i="18" s="1"/>
  <c r="L250" i="18" a="1"/>
  <c r="L250" i="18" s="1"/>
  <c r="K250" i="18" a="1"/>
  <c r="K250" i="18" s="1"/>
  <c r="N249" i="18" a="1"/>
  <c r="N249" i="18" s="1"/>
  <c r="M249" i="18" a="1"/>
  <c r="M249" i="18" s="1"/>
  <c r="L249" i="18" a="1"/>
  <c r="L249" i="18" s="1"/>
  <c r="K249" i="18" a="1"/>
  <c r="K249" i="18" s="1"/>
  <c r="N248" i="18" a="1"/>
  <c r="N248" i="18" s="1"/>
  <c r="M248" i="18" a="1"/>
  <c r="M248" i="18" s="1"/>
  <c r="L248" i="18" a="1"/>
  <c r="L248" i="18" s="1"/>
  <c r="K248" i="18" a="1"/>
  <c r="K248" i="18" s="1"/>
  <c r="N247" i="18" a="1"/>
  <c r="N247" i="18" s="1"/>
  <c r="M247" i="18" a="1"/>
  <c r="M247" i="18" s="1"/>
  <c r="L247" i="18" a="1"/>
  <c r="L247" i="18" s="1"/>
  <c r="K247" i="18" a="1"/>
  <c r="K247" i="18" s="1"/>
  <c r="N246" i="18" a="1"/>
  <c r="N246" i="18" s="1"/>
  <c r="M246" i="18" a="1"/>
  <c r="M246" i="18" s="1"/>
  <c r="L246" i="18" a="1"/>
  <c r="L246" i="18" s="1"/>
  <c r="K246" i="18" a="1"/>
  <c r="K246" i="18" s="1"/>
  <c r="N245" i="18" a="1"/>
  <c r="N245" i="18" s="1"/>
  <c r="M245" i="18" a="1"/>
  <c r="M245" i="18" s="1"/>
  <c r="L245" i="18" a="1"/>
  <c r="L245" i="18" s="1"/>
  <c r="K245" i="18" a="1"/>
  <c r="K245" i="18" s="1"/>
  <c r="N244" i="18" a="1"/>
  <c r="N244" i="18" s="1"/>
  <c r="M244" i="18" a="1"/>
  <c r="M244" i="18" s="1"/>
  <c r="L244" i="18" a="1"/>
  <c r="L244" i="18" s="1"/>
  <c r="K244" i="18" a="1"/>
  <c r="K244" i="18" s="1"/>
  <c r="N243" i="18" a="1"/>
  <c r="N243" i="18" s="1"/>
  <c r="M243" i="18" a="1"/>
  <c r="M243" i="18" s="1"/>
  <c r="L243" i="18" a="1"/>
  <c r="L243" i="18" s="1"/>
  <c r="K243" i="18" a="1"/>
  <c r="K243" i="18" s="1"/>
  <c r="N242" i="18" a="1"/>
  <c r="N242" i="18" s="1"/>
  <c r="M242" i="18" a="1"/>
  <c r="M242" i="18" s="1"/>
  <c r="L242" i="18" a="1"/>
  <c r="L242" i="18" s="1"/>
  <c r="K242" i="18" a="1"/>
  <c r="K242" i="18" s="1"/>
  <c r="N241" i="18" a="1"/>
  <c r="N241" i="18" s="1"/>
  <c r="M241" i="18" a="1"/>
  <c r="M241" i="18" s="1"/>
  <c r="L241" i="18" a="1"/>
  <c r="L241" i="18" s="1"/>
  <c r="K241" i="18" a="1"/>
  <c r="K241" i="18" s="1"/>
  <c r="N240" i="18" a="1"/>
  <c r="N240" i="18" s="1"/>
  <c r="M240" i="18" a="1"/>
  <c r="M240" i="18" s="1"/>
  <c r="L240" i="18" a="1"/>
  <c r="L240" i="18" s="1"/>
  <c r="K240" i="18" a="1"/>
  <c r="K240" i="18" s="1"/>
  <c r="N239" i="18" a="1"/>
  <c r="N239" i="18" s="1"/>
  <c r="M239" i="18" a="1"/>
  <c r="M239" i="18" s="1"/>
  <c r="L239" i="18" a="1"/>
  <c r="L239" i="18" s="1"/>
  <c r="K239" i="18" a="1"/>
  <c r="K239" i="18" s="1"/>
  <c r="N238" i="18" a="1"/>
  <c r="N238" i="18" s="1"/>
  <c r="M238" i="18" a="1"/>
  <c r="M238" i="18" s="1"/>
  <c r="L238" i="18" a="1"/>
  <c r="L238" i="18" s="1"/>
  <c r="K238" i="18" a="1"/>
  <c r="K238" i="18" s="1"/>
  <c r="N237" i="18" a="1"/>
  <c r="N237" i="18" s="1"/>
  <c r="M237" i="18" a="1"/>
  <c r="M237" i="18" s="1"/>
  <c r="L237" i="18" a="1"/>
  <c r="L237" i="18" s="1"/>
  <c r="K237" i="18" a="1"/>
  <c r="K237" i="18" s="1"/>
  <c r="N236" i="18" a="1"/>
  <c r="N236" i="18" s="1"/>
  <c r="M236" i="18" a="1"/>
  <c r="M236" i="18" s="1"/>
  <c r="L236" i="18" a="1"/>
  <c r="L236" i="18" s="1"/>
  <c r="K236" i="18" a="1"/>
  <c r="K236" i="18" s="1"/>
  <c r="N235" i="18" a="1"/>
  <c r="N235" i="18" s="1"/>
  <c r="M235" i="18" a="1"/>
  <c r="M235" i="18" s="1"/>
  <c r="L235" i="18" a="1"/>
  <c r="L235" i="18" s="1"/>
  <c r="K235" i="18" a="1"/>
  <c r="K235" i="18" s="1"/>
  <c r="N234" i="18" a="1"/>
  <c r="N234" i="18" s="1"/>
  <c r="M234" i="18" a="1"/>
  <c r="M234" i="18" s="1"/>
  <c r="L234" i="18" a="1"/>
  <c r="L234" i="18" s="1"/>
  <c r="K234" i="18" a="1"/>
  <c r="K234" i="18" s="1"/>
  <c r="N233" i="18" a="1"/>
  <c r="N233" i="18" s="1"/>
  <c r="M233" i="18" a="1"/>
  <c r="M233" i="18" s="1"/>
  <c r="L233" i="18" a="1"/>
  <c r="L233" i="18" s="1"/>
  <c r="K233" i="18" a="1"/>
  <c r="K233" i="18" s="1"/>
  <c r="N232" i="18" a="1"/>
  <c r="N232" i="18" s="1"/>
  <c r="M232" i="18" a="1"/>
  <c r="M232" i="18" s="1"/>
  <c r="L232" i="18" a="1"/>
  <c r="L232" i="18" s="1"/>
  <c r="K232" i="18" a="1"/>
  <c r="K232" i="18" s="1"/>
  <c r="N231" i="18" a="1"/>
  <c r="N231" i="18" s="1"/>
  <c r="M231" i="18" a="1"/>
  <c r="M231" i="18" s="1"/>
  <c r="L231" i="18" a="1"/>
  <c r="L231" i="18" s="1"/>
  <c r="K231" i="18" a="1"/>
  <c r="K231" i="18" s="1"/>
  <c r="N230" i="18" a="1"/>
  <c r="N230" i="18" s="1"/>
  <c r="M230" i="18" a="1"/>
  <c r="M230" i="18" s="1"/>
  <c r="L230" i="18" a="1"/>
  <c r="L230" i="18" s="1"/>
  <c r="K230" i="18" a="1"/>
  <c r="K230" i="18" s="1"/>
  <c r="N229" i="18" a="1"/>
  <c r="N229" i="18" s="1"/>
  <c r="M229" i="18" a="1"/>
  <c r="M229" i="18" s="1"/>
  <c r="L229" i="18" a="1"/>
  <c r="L229" i="18" s="1"/>
  <c r="K229" i="18" a="1"/>
  <c r="K229" i="18" s="1"/>
  <c r="N228" i="18" a="1"/>
  <c r="N228" i="18" s="1"/>
  <c r="M228" i="18" a="1"/>
  <c r="M228" i="18" s="1"/>
  <c r="L228" i="18" a="1"/>
  <c r="L228" i="18" s="1"/>
  <c r="K228" i="18" a="1"/>
  <c r="K228" i="18" s="1"/>
  <c r="N227" i="18" a="1"/>
  <c r="N227" i="18" s="1"/>
  <c r="M227" i="18" a="1"/>
  <c r="M227" i="18" s="1"/>
  <c r="L227" i="18" a="1"/>
  <c r="L227" i="18" s="1"/>
  <c r="K227" i="18" a="1"/>
  <c r="K227" i="18" s="1"/>
  <c r="N226" i="18" a="1"/>
  <c r="N226" i="18" s="1"/>
  <c r="M226" i="18" a="1"/>
  <c r="M226" i="18" s="1"/>
  <c r="L226" i="18" a="1"/>
  <c r="L226" i="18" s="1"/>
  <c r="K226" i="18" a="1"/>
  <c r="K226" i="18" s="1"/>
  <c r="N225" i="18" a="1"/>
  <c r="N225" i="18" s="1"/>
  <c r="M225" i="18" a="1"/>
  <c r="M225" i="18" s="1"/>
  <c r="L225" i="18" a="1"/>
  <c r="L225" i="18" s="1"/>
  <c r="K225" i="18" a="1"/>
  <c r="K225" i="18" s="1"/>
  <c r="N224" i="18" a="1"/>
  <c r="N224" i="18" s="1"/>
  <c r="M224" i="18" a="1"/>
  <c r="M224" i="18" s="1"/>
  <c r="L224" i="18" a="1"/>
  <c r="L224" i="18" s="1"/>
  <c r="K224" i="18" a="1"/>
  <c r="K224" i="18" s="1"/>
  <c r="N223" i="18" a="1"/>
  <c r="N223" i="18" s="1"/>
  <c r="M223" i="18" a="1"/>
  <c r="M223" i="18" s="1"/>
  <c r="L223" i="18" a="1"/>
  <c r="L223" i="18" s="1"/>
  <c r="K223" i="18" a="1"/>
  <c r="K223" i="18" s="1"/>
  <c r="N222" i="18" a="1"/>
  <c r="N222" i="18" s="1"/>
  <c r="M222" i="18" a="1"/>
  <c r="M222" i="18" s="1"/>
  <c r="L222" i="18" a="1"/>
  <c r="L222" i="18" s="1"/>
  <c r="K222" i="18" a="1"/>
  <c r="K222" i="18" s="1"/>
  <c r="N221" i="18" a="1"/>
  <c r="N221" i="18" s="1"/>
  <c r="M221" i="18" a="1"/>
  <c r="M221" i="18" s="1"/>
  <c r="L221" i="18" a="1"/>
  <c r="L221" i="18" s="1"/>
  <c r="K221" i="18" a="1"/>
  <c r="K221" i="18" s="1"/>
  <c r="N220" i="18" a="1"/>
  <c r="N220" i="18" s="1"/>
  <c r="M220" i="18" a="1"/>
  <c r="M220" i="18" s="1"/>
  <c r="L220" i="18" a="1"/>
  <c r="L220" i="18" s="1"/>
  <c r="K220" i="18" a="1"/>
  <c r="K220" i="18" s="1"/>
  <c r="N219" i="18" a="1"/>
  <c r="N219" i="18" s="1"/>
  <c r="M219" i="18" a="1"/>
  <c r="M219" i="18" s="1"/>
  <c r="L219" i="18" a="1"/>
  <c r="L219" i="18" s="1"/>
  <c r="K219" i="18" a="1"/>
  <c r="K219" i="18" s="1"/>
  <c r="N218" i="18" a="1"/>
  <c r="N218" i="18" s="1"/>
  <c r="M218" i="18" a="1"/>
  <c r="M218" i="18" s="1"/>
  <c r="L218" i="18" a="1"/>
  <c r="L218" i="18" s="1"/>
  <c r="K218" i="18" a="1"/>
  <c r="K218" i="18" s="1"/>
  <c r="N217" i="18" a="1"/>
  <c r="N217" i="18" s="1"/>
  <c r="M217" i="18" a="1"/>
  <c r="M217" i="18" s="1"/>
  <c r="L217" i="18" a="1"/>
  <c r="L217" i="18" s="1"/>
  <c r="K217" i="18" a="1"/>
  <c r="K217" i="18" s="1"/>
  <c r="N216" i="18" a="1"/>
  <c r="N216" i="18" s="1"/>
  <c r="M216" i="18" a="1"/>
  <c r="M216" i="18" s="1"/>
  <c r="L216" i="18" a="1"/>
  <c r="L216" i="18" s="1"/>
  <c r="K216" i="18" a="1"/>
  <c r="K216" i="18" s="1"/>
  <c r="N215" i="18" a="1"/>
  <c r="N215" i="18" s="1"/>
  <c r="M215" i="18" a="1"/>
  <c r="M215" i="18" s="1"/>
  <c r="L215" i="18" a="1"/>
  <c r="L215" i="18" s="1"/>
  <c r="K215" i="18" a="1"/>
  <c r="K215" i="18" s="1"/>
  <c r="N214" i="18" a="1"/>
  <c r="N214" i="18" s="1"/>
  <c r="M214" i="18" a="1"/>
  <c r="M214" i="18" s="1"/>
  <c r="L214" i="18" a="1"/>
  <c r="L214" i="18" s="1"/>
  <c r="K214" i="18" a="1"/>
  <c r="K214" i="18" s="1"/>
  <c r="N213" i="18" a="1"/>
  <c r="N213" i="18" s="1"/>
  <c r="M213" i="18" a="1"/>
  <c r="M213" i="18" s="1"/>
  <c r="L213" i="18" a="1"/>
  <c r="L213" i="18" s="1"/>
  <c r="K213" i="18" a="1"/>
  <c r="K213" i="18" s="1"/>
  <c r="N212" i="18" a="1"/>
  <c r="N212" i="18" s="1"/>
  <c r="M212" i="18" a="1"/>
  <c r="M212" i="18" s="1"/>
  <c r="L212" i="18" a="1"/>
  <c r="L212" i="18" s="1"/>
  <c r="K212" i="18" a="1"/>
  <c r="K212" i="18" s="1"/>
  <c r="N211" i="18" a="1"/>
  <c r="N211" i="18" s="1"/>
  <c r="M211" i="18" a="1"/>
  <c r="M211" i="18" s="1"/>
  <c r="L211" i="18" a="1"/>
  <c r="L211" i="18" s="1"/>
  <c r="K211" i="18" a="1"/>
  <c r="K211" i="18" s="1"/>
  <c r="N210" i="18" a="1"/>
  <c r="N210" i="18" s="1"/>
  <c r="M210" i="18" a="1"/>
  <c r="M210" i="18" s="1"/>
  <c r="L210" i="18" a="1"/>
  <c r="L210" i="18" s="1"/>
  <c r="K210" i="18" a="1"/>
  <c r="K210" i="18" s="1"/>
  <c r="N209" i="18" a="1"/>
  <c r="N209" i="18" s="1"/>
  <c r="M209" i="18" a="1"/>
  <c r="M209" i="18" s="1"/>
  <c r="L209" i="18" a="1"/>
  <c r="L209" i="18" s="1"/>
  <c r="K209" i="18" a="1"/>
  <c r="K209" i="18" s="1"/>
  <c r="N208" i="18" a="1"/>
  <c r="N208" i="18" s="1"/>
  <c r="M208" i="18" a="1"/>
  <c r="M208" i="18" s="1"/>
  <c r="L208" i="18" a="1"/>
  <c r="L208" i="18" s="1"/>
  <c r="K208" i="18" a="1"/>
  <c r="K208" i="18" s="1"/>
  <c r="N207" i="18" a="1"/>
  <c r="N207" i="18" s="1"/>
  <c r="M207" i="18" a="1"/>
  <c r="M207" i="18" s="1"/>
  <c r="L207" i="18" a="1"/>
  <c r="L207" i="18" s="1"/>
  <c r="K207" i="18" a="1"/>
  <c r="K207" i="18" s="1"/>
  <c r="N206" i="18" a="1"/>
  <c r="N206" i="18" s="1"/>
  <c r="M206" i="18" a="1"/>
  <c r="M206" i="18" s="1"/>
  <c r="L206" i="18" a="1"/>
  <c r="L206" i="18" s="1"/>
  <c r="K206" i="18" a="1"/>
  <c r="K206" i="18" s="1"/>
  <c r="N205" i="18" a="1"/>
  <c r="N205" i="18" s="1"/>
  <c r="M205" i="18" a="1"/>
  <c r="M205" i="18" s="1"/>
  <c r="L205" i="18" a="1"/>
  <c r="L205" i="18" s="1"/>
  <c r="K205" i="18" a="1"/>
  <c r="K205" i="18" s="1"/>
  <c r="N204" i="18" a="1"/>
  <c r="N204" i="18" s="1"/>
  <c r="M204" i="18" a="1"/>
  <c r="M204" i="18" s="1"/>
  <c r="L204" i="18" a="1"/>
  <c r="L204" i="18" s="1"/>
  <c r="K204" i="18" a="1"/>
  <c r="K204" i="18" s="1"/>
  <c r="N203" i="18" a="1"/>
  <c r="N203" i="18" s="1"/>
  <c r="M203" i="18" a="1"/>
  <c r="M203" i="18" s="1"/>
  <c r="L203" i="18" a="1"/>
  <c r="L203" i="18" s="1"/>
  <c r="K203" i="18" a="1"/>
  <c r="K203" i="18" s="1"/>
  <c r="N202" i="18" a="1"/>
  <c r="N202" i="18" s="1"/>
  <c r="M202" i="18" a="1"/>
  <c r="M202" i="18" s="1"/>
  <c r="L202" i="18" a="1"/>
  <c r="L202" i="18" s="1"/>
  <c r="K202" i="18" a="1"/>
  <c r="K202" i="18" s="1"/>
  <c r="N201" i="18" a="1"/>
  <c r="N201" i="18" s="1"/>
  <c r="M201" i="18" a="1"/>
  <c r="M201" i="18" s="1"/>
  <c r="L201" i="18" a="1"/>
  <c r="L201" i="18" s="1"/>
  <c r="K201" i="18" a="1"/>
  <c r="K201" i="18" s="1"/>
  <c r="N200" i="18" a="1"/>
  <c r="N200" i="18" s="1"/>
  <c r="M200" i="18" a="1"/>
  <c r="M200" i="18" s="1"/>
  <c r="L200" i="18" a="1"/>
  <c r="L200" i="18" s="1"/>
  <c r="K200" i="18" a="1"/>
  <c r="K200" i="18" s="1"/>
  <c r="N199" i="18" a="1"/>
  <c r="N199" i="18" s="1"/>
  <c r="M199" i="18" a="1"/>
  <c r="M199" i="18" s="1"/>
  <c r="L199" i="18" a="1"/>
  <c r="L199" i="18" s="1"/>
  <c r="K199" i="18" a="1"/>
  <c r="K199" i="18" s="1"/>
  <c r="N198" i="18" a="1"/>
  <c r="N198" i="18" s="1"/>
  <c r="M198" i="18" a="1"/>
  <c r="M198" i="18" s="1"/>
  <c r="L198" i="18" a="1"/>
  <c r="L198" i="18" s="1"/>
  <c r="K198" i="18" a="1"/>
  <c r="K198" i="18" s="1"/>
  <c r="N197" i="18" a="1"/>
  <c r="N197" i="18" s="1"/>
  <c r="M197" i="18" a="1"/>
  <c r="M197" i="18" s="1"/>
  <c r="L197" i="18" a="1"/>
  <c r="L197" i="18" s="1"/>
  <c r="K197" i="18" a="1"/>
  <c r="K197" i="18" s="1"/>
  <c r="N196" i="18" a="1"/>
  <c r="N196" i="18" s="1"/>
  <c r="M196" i="18" a="1"/>
  <c r="M196" i="18" s="1"/>
  <c r="L196" i="18" a="1"/>
  <c r="L196" i="18" s="1"/>
  <c r="K196" i="18" a="1"/>
  <c r="K196" i="18" s="1"/>
  <c r="N195" i="18" a="1"/>
  <c r="N195" i="18" s="1"/>
  <c r="M195" i="18" a="1"/>
  <c r="M195" i="18" s="1"/>
  <c r="L195" i="18" a="1"/>
  <c r="L195" i="18" s="1"/>
  <c r="K195" i="18" a="1"/>
  <c r="K195" i="18" s="1"/>
  <c r="N194" i="18" a="1"/>
  <c r="N194" i="18" s="1"/>
  <c r="M194" i="18" a="1"/>
  <c r="M194" i="18" s="1"/>
  <c r="L194" i="18" a="1"/>
  <c r="L194" i="18" s="1"/>
  <c r="K194" i="18" a="1"/>
  <c r="K194" i="18" s="1"/>
  <c r="N193" i="18" a="1"/>
  <c r="N193" i="18" s="1"/>
  <c r="M193" i="18" a="1"/>
  <c r="M193" i="18" s="1"/>
  <c r="L193" i="18" a="1"/>
  <c r="L193" i="18" s="1"/>
  <c r="K193" i="18" a="1"/>
  <c r="K193" i="18" s="1"/>
  <c r="N192" i="18" a="1"/>
  <c r="N192" i="18" s="1"/>
  <c r="M192" i="18" a="1"/>
  <c r="M192" i="18" s="1"/>
  <c r="L192" i="18" a="1"/>
  <c r="L192" i="18" s="1"/>
  <c r="K192" i="18" a="1"/>
  <c r="K192" i="18" s="1"/>
  <c r="N191" i="18" a="1"/>
  <c r="N191" i="18" s="1"/>
  <c r="M191" i="18" a="1"/>
  <c r="M191" i="18" s="1"/>
  <c r="L191" i="18" a="1"/>
  <c r="L191" i="18" s="1"/>
  <c r="K191" i="18" a="1"/>
  <c r="K191" i="18" s="1"/>
  <c r="N190" i="18" a="1"/>
  <c r="N190" i="18" s="1"/>
  <c r="M190" i="18" a="1"/>
  <c r="M190" i="18" s="1"/>
  <c r="L190" i="18" a="1"/>
  <c r="L190" i="18" s="1"/>
  <c r="K190" i="18" a="1"/>
  <c r="K190" i="18" s="1"/>
  <c r="N189" i="18" a="1"/>
  <c r="N189" i="18" s="1"/>
  <c r="M189" i="18" a="1"/>
  <c r="M189" i="18" s="1"/>
  <c r="L189" i="18" a="1"/>
  <c r="L189" i="18" s="1"/>
  <c r="K189" i="18" a="1"/>
  <c r="K189" i="18" s="1"/>
  <c r="N188" i="18" a="1"/>
  <c r="N188" i="18" s="1"/>
  <c r="M188" i="18" a="1"/>
  <c r="M188" i="18" s="1"/>
  <c r="L188" i="18" a="1"/>
  <c r="L188" i="18" s="1"/>
  <c r="K188" i="18" a="1"/>
  <c r="K188" i="18" s="1"/>
  <c r="N187" i="18" a="1"/>
  <c r="N187" i="18" s="1"/>
  <c r="M187" i="18" a="1"/>
  <c r="M187" i="18" s="1"/>
  <c r="L187" i="18" a="1"/>
  <c r="L187" i="18" s="1"/>
  <c r="K187" i="18" a="1"/>
  <c r="K187" i="18" s="1"/>
  <c r="N186" i="18" a="1"/>
  <c r="N186" i="18" s="1"/>
  <c r="M186" i="18" a="1"/>
  <c r="M186" i="18" s="1"/>
  <c r="L186" i="18" a="1"/>
  <c r="L186" i="18" s="1"/>
  <c r="K186" i="18" a="1"/>
  <c r="K186" i="18" s="1"/>
  <c r="N185" i="18" a="1"/>
  <c r="N185" i="18" s="1"/>
  <c r="M185" i="18" a="1"/>
  <c r="M185" i="18" s="1"/>
  <c r="L185" i="18" a="1"/>
  <c r="L185" i="18" s="1"/>
  <c r="K185" i="18" a="1"/>
  <c r="K185" i="18" s="1"/>
  <c r="N184" i="18" a="1"/>
  <c r="N184" i="18" s="1"/>
  <c r="M184" i="18" a="1"/>
  <c r="M184" i="18" s="1"/>
  <c r="L184" i="18" a="1"/>
  <c r="L184" i="18" s="1"/>
  <c r="K184" i="18" a="1"/>
  <c r="K184" i="18" s="1"/>
  <c r="N183" i="18" a="1"/>
  <c r="N183" i="18" s="1"/>
  <c r="M183" i="18" a="1"/>
  <c r="M183" i="18" s="1"/>
  <c r="L183" i="18" a="1"/>
  <c r="L183" i="18" s="1"/>
  <c r="K183" i="18" a="1"/>
  <c r="K183" i="18" s="1"/>
  <c r="N182" i="18" a="1"/>
  <c r="N182" i="18" s="1"/>
  <c r="M182" i="18" a="1"/>
  <c r="M182" i="18" s="1"/>
  <c r="L182" i="18" a="1"/>
  <c r="L182" i="18" s="1"/>
  <c r="K182" i="18" a="1"/>
  <c r="K182" i="18" s="1"/>
  <c r="N181" i="18" a="1"/>
  <c r="N181" i="18" s="1"/>
  <c r="M181" i="18" a="1"/>
  <c r="M181" i="18" s="1"/>
  <c r="L181" i="18" a="1"/>
  <c r="L181" i="18" s="1"/>
  <c r="K181" i="18" a="1"/>
  <c r="K181" i="18" s="1"/>
  <c r="N180" i="18" a="1"/>
  <c r="N180" i="18" s="1"/>
  <c r="M180" i="18" a="1"/>
  <c r="M180" i="18" s="1"/>
  <c r="L180" i="18" a="1"/>
  <c r="L180" i="18" s="1"/>
  <c r="K180" i="18" a="1"/>
  <c r="K180" i="18" s="1"/>
  <c r="N179" i="18" a="1"/>
  <c r="N179" i="18" s="1"/>
  <c r="M179" i="18" a="1"/>
  <c r="M179" i="18" s="1"/>
  <c r="L179" i="18" a="1"/>
  <c r="L179" i="18" s="1"/>
  <c r="K179" i="18" a="1"/>
  <c r="K179" i="18" s="1"/>
  <c r="N178" i="18" a="1"/>
  <c r="N178" i="18" s="1"/>
  <c r="M178" i="18" a="1"/>
  <c r="M178" i="18" s="1"/>
  <c r="L178" i="18" a="1"/>
  <c r="L178" i="18" s="1"/>
  <c r="K178" i="18" a="1"/>
  <c r="K178" i="18" s="1"/>
  <c r="N177" i="18" a="1"/>
  <c r="N177" i="18" s="1"/>
  <c r="M177" i="18" a="1"/>
  <c r="M177" i="18" s="1"/>
  <c r="L177" i="18" a="1"/>
  <c r="L177" i="18" s="1"/>
  <c r="K177" i="18" a="1"/>
  <c r="K177" i="18" s="1"/>
  <c r="N176" i="18" a="1"/>
  <c r="N176" i="18" s="1"/>
  <c r="M176" i="18" a="1"/>
  <c r="M176" i="18" s="1"/>
  <c r="L176" i="18" a="1"/>
  <c r="L176" i="18" s="1"/>
  <c r="K176" i="18" a="1"/>
  <c r="K176" i="18" s="1"/>
  <c r="N175" i="18" a="1"/>
  <c r="N175" i="18" s="1"/>
  <c r="M175" i="18" a="1"/>
  <c r="M175" i="18" s="1"/>
  <c r="L175" i="18" a="1"/>
  <c r="L175" i="18" s="1"/>
  <c r="K175" i="18" a="1"/>
  <c r="K175" i="18" s="1"/>
  <c r="N174" i="18" a="1"/>
  <c r="N174" i="18" s="1"/>
  <c r="M174" i="18" a="1"/>
  <c r="M174" i="18" s="1"/>
  <c r="L174" i="18" a="1"/>
  <c r="L174" i="18" s="1"/>
  <c r="K174" i="18" a="1"/>
  <c r="K174" i="18" s="1"/>
  <c r="N173" i="18" a="1"/>
  <c r="N173" i="18" s="1"/>
  <c r="M173" i="18" a="1"/>
  <c r="M173" i="18" s="1"/>
  <c r="L173" i="18" a="1"/>
  <c r="L173" i="18" s="1"/>
  <c r="K173" i="18" a="1"/>
  <c r="K173" i="18" s="1"/>
  <c r="N172" i="18" a="1"/>
  <c r="N172" i="18" s="1"/>
  <c r="M172" i="18" a="1"/>
  <c r="M172" i="18" s="1"/>
  <c r="L172" i="18" a="1"/>
  <c r="L172" i="18" s="1"/>
  <c r="K172" i="18" a="1"/>
  <c r="K172" i="18" s="1"/>
  <c r="N171" i="18" a="1"/>
  <c r="N171" i="18" s="1"/>
  <c r="M171" i="18" a="1"/>
  <c r="M171" i="18" s="1"/>
  <c r="L171" i="18" a="1"/>
  <c r="L171" i="18" s="1"/>
  <c r="K171" i="18" a="1"/>
  <c r="K171" i="18" s="1"/>
  <c r="N170" i="18" a="1"/>
  <c r="N170" i="18" s="1"/>
  <c r="M170" i="18" a="1"/>
  <c r="M170" i="18" s="1"/>
  <c r="L170" i="18" a="1"/>
  <c r="L170" i="18" s="1"/>
  <c r="K170" i="18" a="1"/>
  <c r="K170" i="18" s="1"/>
  <c r="N169" i="18" a="1"/>
  <c r="N169" i="18" s="1"/>
  <c r="M169" i="18" a="1"/>
  <c r="M169" i="18" s="1"/>
  <c r="L169" i="18" a="1"/>
  <c r="L169" i="18" s="1"/>
  <c r="K169" i="18" a="1"/>
  <c r="K169" i="18" s="1"/>
  <c r="N168" i="18" a="1"/>
  <c r="N168" i="18" s="1"/>
  <c r="M168" i="18" a="1"/>
  <c r="M168" i="18" s="1"/>
  <c r="L168" i="18" a="1"/>
  <c r="L168" i="18" s="1"/>
  <c r="K168" i="18" a="1"/>
  <c r="K168" i="18" s="1"/>
  <c r="N167" i="18" a="1"/>
  <c r="N167" i="18" s="1"/>
  <c r="M167" i="18" a="1"/>
  <c r="M167" i="18" s="1"/>
  <c r="L167" i="18" a="1"/>
  <c r="L167" i="18" s="1"/>
  <c r="K167" i="18" a="1"/>
  <c r="K167" i="18" s="1"/>
  <c r="N166" i="18" a="1"/>
  <c r="N166" i="18" s="1"/>
  <c r="M166" i="18" a="1"/>
  <c r="M166" i="18" s="1"/>
  <c r="L166" i="18" a="1"/>
  <c r="L166" i="18" s="1"/>
  <c r="K166" i="18" a="1"/>
  <c r="K166" i="18" s="1"/>
  <c r="N165" i="18" a="1"/>
  <c r="N165" i="18" s="1"/>
  <c r="M165" i="18" a="1"/>
  <c r="M165" i="18" s="1"/>
  <c r="L165" i="18" a="1"/>
  <c r="L165" i="18" s="1"/>
  <c r="K165" i="18" a="1"/>
  <c r="K165" i="18" s="1"/>
  <c r="N164" i="18" a="1"/>
  <c r="N164" i="18" s="1"/>
  <c r="M164" i="18" a="1"/>
  <c r="M164" i="18" s="1"/>
  <c r="L164" i="18" a="1"/>
  <c r="L164" i="18" s="1"/>
  <c r="K164" i="18" a="1"/>
  <c r="K164" i="18" s="1"/>
  <c r="N163" i="18" a="1"/>
  <c r="N163" i="18" s="1"/>
  <c r="M163" i="18" a="1"/>
  <c r="M163" i="18" s="1"/>
  <c r="L163" i="18" a="1"/>
  <c r="L163" i="18" s="1"/>
  <c r="K163" i="18" a="1"/>
  <c r="K163" i="18" s="1"/>
  <c r="N162" i="18" a="1"/>
  <c r="N162" i="18" s="1"/>
  <c r="M162" i="18" a="1"/>
  <c r="M162" i="18" s="1"/>
  <c r="L162" i="18" a="1"/>
  <c r="L162" i="18" s="1"/>
  <c r="K162" i="18" a="1"/>
  <c r="K162" i="18" s="1"/>
  <c r="N161" i="18" a="1"/>
  <c r="N161" i="18" s="1"/>
  <c r="M161" i="18" a="1"/>
  <c r="M161" i="18" s="1"/>
  <c r="L161" i="18" a="1"/>
  <c r="L161" i="18" s="1"/>
  <c r="K161" i="18" a="1"/>
  <c r="K161" i="18" s="1"/>
  <c r="N160" i="18" a="1"/>
  <c r="N160" i="18" s="1"/>
  <c r="M160" i="18" a="1"/>
  <c r="M160" i="18" s="1"/>
  <c r="L160" i="18" a="1"/>
  <c r="L160" i="18" s="1"/>
  <c r="K160" i="18" a="1"/>
  <c r="K160" i="18" s="1"/>
  <c r="J550" i="18" a="1"/>
  <c r="J550" i="18" s="1"/>
  <c r="J549" i="18" a="1"/>
  <c r="J549" i="18" s="1"/>
  <c r="J548" i="18" a="1"/>
  <c r="J548" i="18" s="1"/>
  <c r="J547" i="18" a="1"/>
  <c r="J547" i="18" s="1"/>
  <c r="J546" i="18" a="1"/>
  <c r="J546" i="18" s="1"/>
  <c r="J545" i="18" a="1"/>
  <c r="J545" i="18" s="1"/>
  <c r="J544" i="18" a="1"/>
  <c r="J544" i="18" s="1"/>
  <c r="J543" i="18" a="1"/>
  <c r="J543" i="18" s="1"/>
  <c r="J542" i="18" a="1"/>
  <c r="J542" i="18" s="1"/>
  <c r="J541" i="18" a="1"/>
  <c r="J541" i="18" s="1"/>
  <c r="J540" i="18" a="1"/>
  <c r="J540" i="18" s="1"/>
  <c r="J539" i="18" a="1"/>
  <c r="J539" i="18" s="1"/>
  <c r="J538" i="18" a="1"/>
  <c r="J538" i="18" s="1"/>
  <c r="J537" i="18" a="1"/>
  <c r="J537" i="18" s="1"/>
  <c r="J536" i="18" a="1"/>
  <c r="J536" i="18" s="1"/>
  <c r="J535" i="18" a="1"/>
  <c r="J535" i="18" s="1"/>
  <c r="J534" i="18" a="1"/>
  <c r="J534" i="18" s="1"/>
  <c r="J533" i="18" a="1"/>
  <c r="J533" i="18" s="1"/>
  <c r="J532" i="18" a="1"/>
  <c r="J532" i="18" s="1"/>
  <c r="J531" i="18" a="1"/>
  <c r="J531" i="18" s="1"/>
  <c r="J530" i="18" a="1"/>
  <c r="J530" i="18" s="1"/>
  <c r="J529" i="18" a="1"/>
  <c r="J529" i="18" s="1"/>
  <c r="J528" i="18" a="1"/>
  <c r="J528" i="18" s="1"/>
  <c r="J527" i="18" a="1"/>
  <c r="J527" i="18" s="1"/>
  <c r="J526" i="18" a="1"/>
  <c r="J526" i="18" s="1"/>
  <c r="J525" i="18" a="1"/>
  <c r="J525" i="18" s="1"/>
  <c r="J524" i="18" a="1"/>
  <c r="J524" i="18" s="1"/>
  <c r="J523" i="18" a="1"/>
  <c r="J523" i="18" s="1"/>
  <c r="J522" i="18" a="1"/>
  <c r="J522" i="18" s="1"/>
  <c r="J521" i="18" a="1"/>
  <c r="J521" i="18" s="1"/>
  <c r="J520" i="18" a="1"/>
  <c r="J520" i="18" s="1"/>
  <c r="J519" i="18" a="1"/>
  <c r="J519" i="18" s="1"/>
  <c r="J518" i="18" a="1"/>
  <c r="J518" i="18" s="1"/>
  <c r="J517" i="18" a="1"/>
  <c r="J517" i="18" s="1"/>
  <c r="J516" i="18" a="1"/>
  <c r="J516" i="18" s="1"/>
  <c r="J515" i="18" a="1"/>
  <c r="J515" i="18" s="1"/>
  <c r="J514" i="18" a="1"/>
  <c r="J514" i="18" s="1"/>
  <c r="J513" i="18" a="1"/>
  <c r="J513" i="18" s="1"/>
  <c r="J512" i="18" a="1"/>
  <c r="J512" i="18" s="1"/>
  <c r="J511" i="18" a="1"/>
  <c r="J511" i="18" s="1"/>
  <c r="J510" i="18" a="1"/>
  <c r="J510" i="18" s="1"/>
  <c r="J509" i="18" a="1"/>
  <c r="J509" i="18" s="1"/>
  <c r="J508" i="18" a="1"/>
  <c r="J508" i="18" s="1"/>
  <c r="J507" i="18" a="1"/>
  <c r="J507" i="18" s="1"/>
  <c r="J506" i="18" a="1"/>
  <c r="J506" i="18" s="1"/>
  <c r="J505" i="18" a="1"/>
  <c r="J505" i="18" s="1"/>
  <c r="J504" i="18" a="1"/>
  <c r="J504" i="18" s="1"/>
  <c r="J503" i="18" a="1"/>
  <c r="J503" i="18" s="1"/>
  <c r="J502" i="18" a="1"/>
  <c r="J502" i="18" s="1"/>
  <c r="J501" i="18" a="1"/>
  <c r="J501" i="18" s="1"/>
  <c r="J500" i="18" a="1"/>
  <c r="J500" i="18" s="1"/>
  <c r="J499" i="18" a="1"/>
  <c r="J499" i="18" s="1"/>
  <c r="J498" i="18" a="1"/>
  <c r="J498" i="18" s="1"/>
  <c r="J497" i="18" a="1"/>
  <c r="J497" i="18" s="1"/>
  <c r="J496" i="18" a="1"/>
  <c r="J496" i="18" s="1"/>
  <c r="J495" i="18" a="1"/>
  <c r="J495" i="18" s="1"/>
  <c r="J494" i="18" a="1"/>
  <c r="J494" i="18" s="1"/>
  <c r="J493" i="18" a="1"/>
  <c r="J493" i="18" s="1"/>
  <c r="J492" i="18" a="1"/>
  <c r="J492" i="18" s="1"/>
  <c r="J491" i="18" a="1"/>
  <c r="J491" i="18" s="1"/>
  <c r="J490" i="18" a="1"/>
  <c r="J490" i="18" s="1"/>
  <c r="J489" i="18" a="1"/>
  <c r="J489" i="18" s="1"/>
  <c r="J488" i="18" a="1"/>
  <c r="J488" i="18" s="1"/>
  <c r="J487" i="18" a="1"/>
  <c r="J487" i="18" s="1"/>
  <c r="J486" i="18" a="1"/>
  <c r="J486" i="18" s="1"/>
  <c r="J485" i="18" a="1"/>
  <c r="J485" i="18" s="1"/>
  <c r="J484" i="18" a="1"/>
  <c r="J484" i="18" s="1"/>
  <c r="J483" i="18" a="1"/>
  <c r="J483" i="18" s="1"/>
  <c r="J482" i="18" a="1"/>
  <c r="J482" i="18" s="1"/>
  <c r="J481" i="18" a="1"/>
  <c r="J481" i="18" s="1"/>
  <c r="J480" i="18" a="1"/>
  <c r="J480" i="18" s="1"/>
  <c r="J479" i="18" a="1"/>
  <c r="J479" i="18" s="1"/>
  <c r="J478" i="18" a="1"/>
  <c r="J478" i="18" s="1"/>
  <c r="J477" i="18" a="1"/>
  <c r="J477" i="18" s="1"/>
  <c r="J476" i="18" a="1"/>
  <c r="J476" i="18" s="1"/>
  <c r="J475" i="18" a="1"/>
  <c r="J475" i="18" s="1"/>
  <c r="J474" i="18" a="1"/>
  <c r="J474" i="18" s="1"/>
  <c r="J473" i="18" a="1"/>
  <c r="J473" i="18" s="1"/>
  <c r="J472" i="18" a="1"/>
  <c r="J472" i="18" s="1"/>
  <c r="J471" i="18" a="1"/>
  <c r="J471" i="18" s="1"/>
  <c r="J470" i="18" a="1"/>
  <c r="J470" i="18" s="1"/>
  <c r="J469" i="18" a="1"/>
  <c r="J469" i="18" s="1"/>
  <c r="J468" i="18" a="1"/>
  <c r="J468" i="18" s="1"/>
  <c r="J467" i="18" a="1"/>
  <c r="J467" i="18" s="1"/>
  <c r="J466" i="18" a="1"/>
  <c r="J466" i="18" s="1"/>
  <c r="J465" i="18" a="1"/>
  <c r="J465" i="18" s="1"/>
  <c r="J464" i="18" a="1"/>
  <c r="J464" i="18" s="1"/>
  <c r="J463" i="18" a="1"/>
  <c r="J463" i="18" s="1"/>
  <c r="J462" i="18" a="1"/>
  <c r="J462" i="18" s="1"/>
  <c r="J461" i="18" a="1"/>
  <c r="J461" i="18" s="1"/>
  <c r="J460" i="18" a="1"/>
  <c r="J460" i="18" s="1"/>
  <c r="J459" i="18" a="1"/>
  <c r="J459" i="18" s="1"/>
  <c r="J458" i="18" a="1"/>
  <c r="J458" i="18" s="1"/>
  <c r="J457" i="18" a="1"/>
  <c r="J457" i="18" s="1"/>
  <c r="J456" i="18" a="1"/>
  <c r="J456" i="18" s="1"/>
  <c r="J455" i="18" a="1"/>
  <c r="J455" i="18" s="1"/>
  <c r="J454" i="18" a="1"/>
  <c r="J454" i="18" s="1"/>
  <c r="J453" i="18" a="1"/>
  <c r="J453" i="18" s="1"/>
  <c r="J452" i="18" a="1"/>
  <c r="J452" i="18" s="1"/>
  <c r="J451" i="18" a="1"/>
  <c r="J451" i="18" s="1"/>
  <c r="J450" i="18" a="1"/>
  <c r="J450" i="18" s="1"/>
  <c r="J449" i="18" a="1"/>
  <c r="J449" i="18" s="1"/>
  <c r="J448" i="18" a="1"/>
  <c r="J448" i="18" s="1"/>
  <c r="J447" i="18" a="1"/>
  <c r="J447" i="18" s="1"/>
  <c r="J446" i="18" a="1"/>
  <c r="J446" i="18" s="1"/>
  <c r="J445" i="18" a="1"/>
  <c r="J445" i="18" s="1"/>
  <c r="J444" i="18" a="1"/>
  <c r="J444" i="18" s="1"/>
  <c r="J443" i="18" a="1"/>
  <c r="J443" i="18" s="1"/>
  <c r="J442" i="18" a="1"/>
  <c r="J442" i="18" s="1"/>
  <c r="J441" i="18" a="1"/>
  <c r="J441" i="18" s="1"/>
  <c r="J440" i="18" a="1"/>
  <c r="J440" i="18" s="1"/>
  <c r="J439" i="18" a="1"/>
  <c r="J439" i="18" s="1"/>
  <c r="J438" i="18" a="1"/>
  <c r="J438" i="18" s="1"/>
  <c r="J437" i="18" a="1"/>
  <c r="J437" i="18" s="1"/>
  <c r="J436" i="18" a="1"/>
  <c r="J436" i="18" s="1"/>
  <c r="J435" i="18" a="1"/>
  <c r="J435" i="18" s="1"/>
  <c r="J434" i="18" a="1"/>
  <c r="J434" i="18" s="1"/>
  <c r="J433" i="18" a="1"/>
  <c r="J433" i="18" s="1"/>
  <c r="J432" i="18" a="1"/>
  <c r="J432" i="18" s="1"/>
  <c r="J431" i="18" a="1"/>
  <c r="J431" i="18" s="1"/>
  <c r="J430" i="18" a="1"/>
  <c r="J430" i="18" s="1"/>
  <c r="J429" i="18" a="1"/>
  <c r="J429" i="18" s="1"/>
  <c r="J428" i="18" a="1"/>
  <c r="J428" i="18" s="1"/>
  <c r="J427" i="18" a="1"/>
  <c r="J427" i="18" s="1"/>
  <c r="J426" i="18" a="1"/>
  <c r="J426" i="18" s="1"/>
  <c r="J425" i="18" a="1"/>
  <c r="J425" i="18" s="1"/>
  <c r="J424" i="18" a="1"/>
  <c r="J424" i="18" s="1"/>
  <c r="J423" i="18" a="1"/>
  <c r="J423" i="18" s="1"/>
  <c r="J422" i="18" a="1"/>
  <c r="J422" i="18" s="1"/>
  <c r="J421" i="18" a="1"/>
  <c r="J421" i="18" s="1"/>
  <c r="J420" i="18" a="1"/>
  <c r="J420" i="18" s="1"/>
  <c r="J419" i="18" a="1"/>
  <c r="J419" i="18" s="1"/>
  <c r="J418" i="18" a="1"/>
  <c r="J418" i="18" s="1"/>
  <c r="J417" i="18" a="1"/>
  <c r="J417" i="18" s="1"/>
  <c r="J416" i="18" a="1"/>
  <c r="J416" i="18" s="1"/>
  <c r="J415" i="18" a="1"/>
  <c r="J415" i="18" s="1"/>
  <c r="J414" i="18" a="1"/>
  <c r="J414" i="18" s="1"/>
  <c r="J413" i="18" a="1"/>
  <c r="J413" i="18" s="1"/>
  <c r="J412" i="18" a="1"/>
  <c r="J412" i="18" s="1"/>
  <c r="J411" i="18" a="1"/>
  <c r="J411" i="18" s="1"/>
  <c r="J410" i="18" a="1"/>
  <c r="J410" i="18" s="1"/>
  <c r="J409" i="18" a="1"/>
  <c r="J409" i="18" s="1"/>
  <c r="J408" i="18" a="1"/>
  <c r="J408" i="18" s="1"/>
  <c r="J407" i="18" a="1"/>
  <c r="J407" i="18" s="1"/>
  <c r="J406" i="18" a="1"/>
  <c r="J406" i="18" s="1"/>
  <c r="J405" i="18" a="1"/>
  <c r="J405" i="18" s="1"/>
  <c r="J404" i="18" a="1"/>
  <c r="J404" i="18" s="1"/>
  <c r="J403" i="18" a="1"/>
  <c r="J403" i="18" s="1"/>
  <c r="J402" i="18" a="1"/>
  <c r="J402" i="18" s="1"/>
  <c r="J401" i="18" a="1"/>
  <c r="J401" i="18" s="1"/>
  <c r="J400" i="18" a="1"/>
  <c r="J400" i="18" s="1"/>
  <c r="J399" i="18" a="1"/>
  <c r="J399" i="18" s="1"/>
  <c r="J398" i="18" a="1"/>
  <c r="J398" i="18" s="1"/>
  <c r="J397" i="18" a="1"/>
  <c r="J397" i="18" s="1"/>
  <c r="J396" i="18" a="1"/>
  <c r="J396" i="18" s="1"/>
  <c r="J395" i="18" a="1"/>
  <c r="J395" i="18" s="1"/>
  <c r="J394" i="18" a="1"/>
  <c r="J394" i="18" s="1"/>
  <c r="J393" i="18" a="1"/>
  <c r="J393" i="18" s="1"/>
  <c r="J392" i="18" a="1"/>
  <c r="J392" i="18" s="1"/>
  <c r="J391" i="18" a="1"/>
  <c r="J391" i="18" s="1"/>
  <c r="J390" i="18" a="1"/>
  <c r="J390" i="18" s="1"/>
  <c r="J389" i="18" a="1"/>
  <c r="J389" i="18" s="1"/>
  <c r="J388" i="18" a="1"/>
  <c r="J388" i="18" s="1"/>
  <c r="J387" i="18" a="1"/>
  <c r="J387" i="18" s="1"/>
  <c r="J386" i="18" a="1"/>
  <c r="J386" i="18" s="1"/>
  <c r="J385" i="18" a="1"/>
  <c r="J385" i="18" s="1"/>
  <c r="J384" i="18" a="1"/>
  <c r="J384" i="18" s="1"/>
  <c r="J383" i="18" a="1"/>
  <c r="J383" i="18" s="1"/>
  <c r="J382" i="18" a="1"/>
  <c r="J382" i="18" s="1"/>
  <c r="J381" i="18" a="1"/>
  <c r="J381" i="18" s="1"/>
  <c r="J380" i="18" a="1"/>
  <c r="J380" i="18" s="1"/>
  <c r="J379" i="18" a="1"/>
  <c r="J379" i="18" s="1"/>
  <c r="J378" i="18" a="1"/>
  <c r="J378" i="18" s="1"/>
  <c r="J377" i="18" a="1"/>
  <c r="J377" i="18" s="1"/>
  <c r="J376" i="18" a="1"/>
  <c r="J376" i="18" s="1"/>
  <c r="J375" i="18" a="1"/>
  <c r="J375" i="18" s="1"/>
  <c r="J374" i="18" a="1"/>
  <c r="J374" i="18" s="1"/>
  <c r="J373" i="18" a="1"/>
  <c r="J373" i="18" s="1"/>
  <c r="J372" i="18" a="1"/>
  <c r="J372" i="18" s="1"/>
  <c r="J371" i="18" a="1"/>
  <c r="J371" i="18" s="1"/>
  <c r="J370" i="18" a="1"/>
  <c r="J370" i="18" s="1"/>
  <c r="J369" i="18" a="1"/>
  <c r="J369" i="18" s="1"/>
  <c r="J368" i="18" a="1"/>
  <c r="J368" i="18" s="1"/>
  <c r="J367" i="18" a="1"/>
  <c r="J367" i="18" s="1"/>
  <c r="J366" i="18" a="1"/>
  <c r="J366" i="18" s="1"/>
  <c r="J365" i="18" a="1"/>
  <c r="J365" i="18" s="1"/>
  <c r="J364" i="18" a="1"/>
  <c r="J364" i="18" s="1"/>
  <c r="J363" i="18" a="1"/>
  <c r="J363" i="18" s="1"/>
  <c r="J362" i="18" a="1"/>
  <c r="J362" i="18" s="1"/>
  <c r="J361" i="18" a="1"/>
  <c r="J361" i="18" s="1"/>
  <c r="J360" i="18" a="1"/>
  <c r="J360" i="18" s="1"/>
  <c r="J359" i="18" a="1"/>
  <c r="J359" i="18" s="1"/>
  <c r="J358" i="18" a="1"/>
  <c r="J358" i="18" s="1"/>
  <c r="J357" i="18" a="1"/>
  <c r="J357" i="18" s="1"/>
  <c r="J356" i="18" a="1"/>
  <c r="J356" i="18" s="1"/>
  <c r="J355" i="18" a="1"/>
  <c r="J355" i="18" s="1"/>
  <c r="J354" i="18" a="1"/>
  <c r="J354" i="18" s="1"/>
  <c r="J353" i="18" a="1"/>
  <c r="J353" i="18" s="1"/>
  <c r="J352" i="18" a="1"/>
  <c r="J352" i="18" s="1"/>
  <c r="J351" i="18" a="1"/>
  <c r="J351" i="18" s="1"/>
  <c r="J350" i="18" a="1"/>
  <c r="J350" i="18" s="1"/>
  <c r="J349" i="18" a="1"/>
  <c r="J349" i="18" s="1"/>
  <c r="J348" i="18" a="1"/>
  <c r="J348" i="18" s="1"/>
  <c r="J347" i="18" a="1"/>
  <c r="J347" i="18" s="1"/>
  <c r="J346" i="18" a="1"/>
  <c r="J346" i="18" s="1"/>
  <c r="J345" i="18" a="1"/>
  <c r="J345" i="18" s="1"/>
  <c r="J344" i="18" a="1"/>
  <c r="J344" i="18" s="1"/>
  <c r="J343" i="18" a="1"/>
  <c r="J343" i="18" s="1"/>
  <c r="J342" i="18" a="1"/>
  <c r="J342" i="18" s="1"/>
  <c r="J341" i="18" a="1"/>
  <c r="J341" i="18" s="1"/>
  <c r="J340" i="18" a="1"/>
  <c r="J340" i="18" s="1"/>
  <c r="J339" i="18" a="1"/>
  <c r="J339" i="18" s="1"/>
  <c r="J338" i="18" a="1"/>
  <c r="J338" i="18" s="1"/>
  <c r="J337" i="18" a="1"/>
  <c r="J337" i="18" s="1"/>
  <c r="J336" i="18" a="1"/>
  <c r="J336" i="18" s="1"/>
  <c r="J335" i="18" a="1"/>
  <c r="J335" i="18" s="1"/>
  <c r="J334" i="18" a="1"/>
  <c r="J334" i="18" s="1"/>
  <c r="J333" i="18" a="1"/>
  <c r="J333" i="18" s="1"/>
  <c r="J332" i="18" a="1"/>
  <c r="J332" i="18" s="1"/>
  <c r="J331" i="18" a="1"/>
  <c r="J331" i="18" s="1"/>
  <c r="J330" i="18" a="1"/>
  <c r="J330" i="18" s="1"/>
  <c r="J329" i="18" a="1"/>
  <c r="J329" i="18" s="1"/>
  <c r="J328" i="18" a="1"/>
  <c r="J328" i="18" s="1"/>
  <c r="J327" i="18" a="1"/>
  <c r="J327" i="18" s="1"/>
  <c r="J326" i="18" a="1"/>
  <c r="J326" i="18" s="1"/>
  <c r="J325" i="18" a="1"/>
  <c r="J325" i="18" s="1"/>
  <c r="J324" i="18" a="1"/>
  <c r="J324" i="18" s="1"/>
  <c r="J323" i="18" a="1"/>
  <c r="J323" i="18" s="1"/>
  <c r="J322" i="18" a="1"/>
  <c r="J322" i="18" s="1"/>
  <c r="J321" i="18" a="1"/>
  <c r="J321" i="18" s="1"/>
  <c r="J320" i="18" a="1"/>
  <c r="J320" i="18" s="1"/>
  <c r="J319" i="18" a="1"/>
  <c r="J319" i="18" s="1"/>
  <c r="J318" i="18" a="1"/>
  <c r="J318" i="18" s="1"/>
  <c r="J317" i="18" a="1"/>
  <c r="J317" i="18" s="1"/>
  <c r="J316" i="18" a="1"/>
  <c r="J316" i="18" s="1"/>
  <c r="J315" i="18" a="1"/>
  <c r="J315" i="18" s="1"/>
  <c r="J314" i="18" a="1"/>
  <c r="J314" i="18" s="1"/>
  <c r="J313" i="18" a="1"/>
  <c r="J313" i="18" s="1"/>
  <c r="J312" i="18" a="1"/>
  <c r="J312" i="18" s="1"/>
  <c r="J311" i="18" a="1"/>
  <c r="J311" i="18" s="1"/>
  <c r="J310" i="18" a="1"/>
  <c r="J310" i="18" s="1"/>
  <c r="J309" i="18" a="1"/>
  <c r="J309" i="18" s="1"/>
  <c r="J308" i="18" a="1"/>
  <c r="J308" i="18" s="1"/>
  <c r="J307" i="18" a="1"/>
  <c r="J307" i="18" s="1"/>
  <c r="J306" i="18" a="1"/>
  <c r="J306" i="18" s="1"/>
  <c r="J305" i="18" a="1"/>
  <c r="J305" i="18" s="1"/>
  <c r="J304" i="18" a="1"/>
  <c r="J304" i="18" s="1"/>
  <c r="J303" i="18" a="1"/>
  <c r="J303" i="18" s="1"/>
  <c r="J302" i="18" a="1"/>
  <c r="J302" i="18" s="1"/>
  <c r="J301" i="18" a="1"/>
  <c r="J301" i="18" s="1"/>
  <c r="J300" i="18" a="1"/>
  <c r="J300" i="18" s="1"/>
  <c r="J299" i="18" a="1"/>
  <c r="J299" i="18" s="1"/>
  <c r="J298" i="18" a="1"/>
  <c r="J298" i="18" s="1"/>
  <c r="J297" i="18" a="1"/>
  <c r="J297" i="18" s="1"/>
  <c r="J296" i="18" a="1"/>
  <c r="J296" i="18" s="1"/>
  <c r="J295" i="18" a="1"/>
  <c r="J295" i="18" s="1"/>
  <c r="J294" i="18" a="1"/>
  <c r="J294" i="18" s="1"/>
  <c r="J293" i="18" a="1"/>
  <c r="J293" i="18" s="1"/>
  <c r="J292" i="18" a="1"/>
  <c r="J292" i="18" s="1"/>
  <c r="J291" i="18" a="1"/>
  <c r="J291" i="18" s="1"/>
  <c r="J290" i="18" a="1"/>
  <c r="J290" i="18" s="1"/>
  <c r="J289" i="18" a="1"/>
  <c r="J289" i="18" s="1"/>
  <c r="J288" i="18" a="1"/>
  <c r="J288" i="18" s="1"/>
  <c r="J287" i="18" a="1"/>
  <c r="J287" i="18" s="1"/>
  <c r="J286" i="18" a="1"/>
  <c r="J286" i="18" s="1"/>
  <c r="J285" i="18" a="1"/>
  <c r="J285" i="18" s="1"/>
  <c r="J284" i="18" a="1"/>
  <c r="J284" i="18" s="1"/>
  <c r="J283" i="18" a="1"/>
  <c r="J283" i="18" s="1"/>
  <c r="J282" i="18" a="1"/>
  <c r="J282" i="18" s="1"/>
  <c r="J281" i="18" a="1"/>
  <c r="J281" i="18" s="1"/>
  <c r="J280" i="18" a="1"/>
  <c r="J280" i="18" s="1"/>
  <c r="J279" i="18" a="1"/>
  <c r="J279" i="18" s="1"/>
  <c r="J278" i="18" a="1"/>
  <c r="J278" i="18" s="1"/>
  <c r="J277" i="18" a="1"/>
  <c r="J277" i="18" s="1"/>
  <c r="J276" i="18" a="1"/>
  <c r="J276" i="18" s="1"/>
  <c r="J275" i="18" a="1"/>
  <c r="J275" i="18" s="1"/>
  <c r="J274" i="18" a="1"/>
  <c r="J274" i="18" s="1"/>
  <c r="J273" i="18" a="1"/>
  <c r="J273" i="18" s="1"/>
  <c r="J272" i="18" a="1"/>
  <c r="J272" i="18" s="1"/>
  <c r="J271" i="18" a="1"/>
  <c r="J271" i="18" s="1"/>
  <c r="J270" i="18" a="1"/>
  <c r="J270" i="18" s="1"/>
  <c r="J269" i="18" a="1"/>
  <c r="J269" i="18" s="1"/>
  <c r="J268" i="18" a="1"/>
  <c r="J268" i="18" s="1"/>
  <c r="J267" i="18" a="1"/>
  <c r="J267" i="18" s="1"/>
  <c r="J266" i="18" a="1"/>
  <c r="J266" i="18" s="1"/>
  <c r="J265" i="18" a="1"/>
  <c r="J265" i="18" s="1"/>
  <c r="J264" i="18" a="1"/>
  <c r="J264" i="18" s="1"/>
  <c r="J263" i="18" a="1"/>
  <c r="J263" i="18" s="1"/>
  <c r="J262" i="18" a="1"/>
  <c r="J262" i="18" s="1"/>
  <c r="J261" i="18" a="1"/>
  <c r="J261" i="18" s="1"/>
  <c r="J260" i="18" a="1"/>
  <c r="J260" i="18" s="1"/>
  <c r="J259" i="18" a="1"/>
  <c r="J259" i="18" s="1"/>
  <c r="J258" i="18" a="1"/>
  <c r="J258" i="18" s="1"/>
  <c r="J257" i="18" a="1"/>
  <c r="J257" i="18" s="1"/>
  <c r="J256" i="18" a="1"/>
  <c r="J256" i="18" s="1"/>
  <c r="J255" i="18" a="1"/>
  <c r="J255" i="18" s="1"/>
  <c r="J254" i="18" a="1"/>
  <c r="J254" i="18" s="1"/>
  <c r="J253" i="18" a="1"/>
  <c r="J253" i="18" s="1"/>
  <c r="J252" i="18" a="1"/>
  <c r="J252" i="18" s="1"/>
  <c r="J251" i="18" a="1"/>
  <c r="J251" i="18" s="1"/>
  <c r="J250" i="18" a="1"/>
  <c r="J250" i="18" s="1"/>
  <c r="J249" i="18" a="1"/>
  <c r="J249" i="18" s="1"/>
  <c r="J248" i="18" a="1"/>
  <c r="J248" i="18" s="1"/>
  <c r="J247" i="18" a="1"/>
  <c r="J247" i="18" s="1"/>
  <c r="J246" i="18" a="1"/>
  <c r="J246" i="18" s="1"/>
  <c r="J245" i="18" a="1"/>
  <c r="J245" i="18" s="1"/>
  <c r="J244" i="18" a="1"/>
  <c r="J244" i="18" s="1"/>
  <c r="J243" i="18" a="1"/>
  <c r="J243" i="18" s="1"/>
  <c r="J242" i="18" a="1"/>
  <c r="J242" i="18" s="1"/>
  <c r="J241" i="18" a="1"/>
  <c r="J241" i="18" s="1"/>
  <c r="J240" i="18" a="1"/>
  <c r="J240" i="18" s="1"/>
  <c r="J239" i="18" a="1"/>
  <c r="J239" i="18" s="1"/>
  <c r="J238" i="18" a="1"/>
  <c r="J238" i="18" s="1"/>
  <c r="J237" i="18" a="1"/>
  <c r="J237" i="18" s="1"/>
  <c r="J236" i="18" a="1"/>
  <c r="J236" i="18" s="1"/>
  <c r="J235" i="18" a="1"/>
  <c r="J235" i="18" s="1"/>
  <c r="J234" i="18" a="1"/>
  <c r="J234" i="18" s="1"/>
  <c r="J233" i="18" a="1"/>
  <c r="J233" i="18" s="1"/>
  <c r="J232" i="18" a="1"/>
  <c r="J232" i="18" s="1"/>
  <c r="J231" i="18" a="1"/>
  <c r="J231" i="18" s="1"/>
  <c r="J230" i="18" a="1"/>
  <c r="J230" i="18" s="1"/>
  <c r="J229" i="18" a="1"/>
  <c r="J229" i="18" s="1"/>
  <c r="J228" i="18" a="1"/>
  <c r="J228" i="18" s="1"/>
  <c r="J227" i="18" a="1"/>
  <c r="J227" i="18" s="1"/>
  <c r="J226" i="18" a="1"/>
  <c r="J226" i="18" s="1"/>
  <c r="J225" i="18" a="1"/>
  <c r="J225" i="18" s="1"/>
  <c r="J224" i="18" a="1"/>
  <c r="J224" i="18" s="1"/>
  <c r="J223" i="18" a="1"/>
  <c r="J223" i="18" s="1"/>
  <c r="J222" i="18" a="1"/>
  <c r="J222" i="18" s="1"/>
  <c r="J221" i="18" a="1"/>
  <c r="J221" i="18" s="1"/>
  <c r="J220" i="18" a="1"/>
  <c r="J220" i="18" s="1"/>
  <c r="J219" i="18" a="1"/>
  <c r="J219" i="18" s="1"/>
  <c r="J218" i="18" a="1"/>
  <c r="J218" i="18" s="1"/>
  <c r="J217" i="18" a="1"/>
  <c r="J217" i="18" s="1"/>
  <c r="J216" i="18" a="1"/>
  <c r="J216" i="18" s="1"/>
  <c r="J215" i="18" a="1"/>
  <c r="J215" i="18" s="1"/>
  <c r="J214" i="18" a="1"/>
  <c r="J214" i="18" s="1"/>
  <c r="J213" i="18" a="1"/>
  <c r="J213" i="18" s="1"/>
  <c r="J212" i="18" a="1"/>
  <c r="J212" i="18" s="1"/>
  <c r="J211" i="18" a="1"/>
  <c r="J211" i="18" s="1"/>
  <c r="J210" i="18" a="1"/>
  <c r="J210" i="18" s="1"/>
  <c r="J209" i="18" a="1"/>
  <c r="J209" i="18" s="1"/>
  <c r="J208" i="18" a="1"/>
  <c r="J208" i="18" s="1"/>
  <c r="J207" i="18" a="1"/>
  <c r="J207" i="18" s="1"/>
  <c r="J206" i="18" a="1"/>
  <c r="J206" i="18" s="1"/>
  <c r="J205" i="18" a="1"/>
  <c r="J205" i="18" s="1"/>
  <c r="J204" i="18" a="1"/>
  <c r="J204" i="18" s="1"/>
  <c r="J203" i="18" a="1"/>
  <c r="J203" i="18" s="1"/>
  <c r="J202" i="18" a="1"/>
  <c r="J202" i="18" s="1"/>
  <c r="J201" i="18" a="1"/>
  <c r="J201" i="18" s="1"/>
  <c r="J200" i="18" a="1"/>
  <c r="J200" i="18" s="1"/>
  <c r="J199" i="18" a="1"/>
  <c r="J199" i="18" s="1"/>
  <c r="J198" i="18" a="1"/>
  <c r="J198" i="18" s="1"/>
  <c r="J197" i="18" a="1"/>
  <c r="J197" i="18" s="1"/>
  <c r="J196" i="18" a="1"/>
  <c r="J196" i="18" s="1"/>
  <c r="J195" i="18" a="1"/>
  <c r="J195" i="18" s="1"/>
  <c r="J194" i="18" a="1"/>
  <c r="J194" i="18" s="1"/>
  <c r="J193" i="18" a="1"/>
  <c r="J193" i="18" s="1"/>
  <c r="J192" i="18" a="1"/>
  <c r="J192" i="18" s="1"/>
  <c r="J191" i="18" a="1"/>
  <c r="J191" i="18" s="1"/>
  <c r="J190" i="18" a="1"/>
  <c r="J190" i="18" s="1"/>
  <c r="J189" i="18" a="1"/>
  <c r="J189" i="18" s="1"/>
  <c r="J188" i="18" a="1"/>
  <c r="J188" i="18" s="1"/>
  <c r="J187" i="18" a="1"/>
  <c r="J187" i="18" s="1"/>
  <c r="J186" i="18" a="1"/>
  <c r="J186" i="18" s="1"/>
  <c r="J185" i="18" a="1"/>
  <c r="J185" i="18" s="1"/>
  <c r="J184" i="18" a="1"/>
  <c r="J184" i="18" s="1"/>
  <c r="J183" i="18" a="1"/>
  <c r="J183" i="18" s="1"/>
  <c r="J182" i="18" a="1"/>
  <c r="J182" i="18" s="1"/>
  <c r="J181" i="18" a="1"/>
  <c r="J181" i="18" s="1"/>
  <c r="J180" i="18" a="1"/>
  <c r="J180" i="18" s="1"/>
  <c r="J179" i="18" a="1"/>
  <c r="J179" i="18" s="1"/>
  <c r="J178" i="18" a="1"/>
  <c r="J178" i="18" s="1"/>
  <c r="J177" i="18" a="1"/>
  <c r="J177" i="18" s="1"/>
  <c r="J176" i="18" a="1"/>
  <c r="J176" i="18" s="1"/>
  <c r="J175" i="18" a="1"/>
  <c r="J175" i="18" s="1"/>
  <c r="J174" i="18" a="1"/>
  <c r="J174" i="18" s="1"/>
  <c r="J173" i="18" a="1"/>
  <c r="J173" i="18" s="1"/>
  <c r="J172" i="18" a="1"/>
  <c r="J172" i="18" s="1"/>
  <c r="J171" i="18" a="1"/>
  <c r="J171" i="18" s="1"/>
  <c r="J170" i="18" a="1"/>
  <c r="J170" i="18" s="1"/>
  <c r="J169" i="18" a="1"/>
  <c r="J169" i="18" s="1"/>
  <c r="J168" i="18" a="1"/>
  <c r="J168" i="18" s="1"/>
  <c r="J167" i="18" a="1"/>
  <c r="J167" i="18" s="1"/>
  <c r="J166" i="18" a="1"/>
  <c r="J166" i="18" s="1"/>
  <c r="J165" i="18" a="1"/>
  <c r="J165" i="18" s="1"/>
  <c r="J164" i="18" a="1"/>
  <c r="J164" i="18" s="1"/>
  <c r="J163" i="18" a="1"/>
  <c r="J163" i="18" s="1"/>
  <c r="J162" i="18" a="1"/>
  <c r="J162" i="18" s="1"/>
  <c r="J161" i="18" a="1"/>
  <c r="J161" i="18" s="1"/>
  <c r="J160" i="18" a="1"/>
  <c r="J160" i="18" s="1"/>
  <c r="I550" i="18" a="1"/>
  <c r="I550" i="18" s="1"/>
  <c r="I549" i="18" a="1"/>
  <c r="I549" i="18" s="1"/>
  <c r="I548" i="18" a="1"/>
  <c r="I548" i="18" s="1"/>
  <c r="I547" i="18" a="1"/>
  <c r="I547" i="18" s="1"/>
  <c r="I546" i="18" a="1"/>
  <c r="I546" i="18" s="1"/>
  <c r="I545" i="18" a="1"/>
  <c r="I545" i="18" s="1"/>
  <c r="I544" i="18" a="1"/>
  <c r="I544" i="18" s="1"/>
  <c r="I543" i="18" a="1"/>
  <c r="I543" i="18" s="1"/>
  <c r="I542" i="18" a="1"/>
  <c r="I542" i="18" s="1"/>
  <c r="I541" i="18" a="1"/>
  <c r="I541" i="18" s="1"/>
  <c r="I540" i="18" a="1"/>
  <c r="I540" i="18" s="1"/>
  <c r="I539" i="18" a="1"/>
  <c r="I539" i="18" s="1"/>
  <c r="I538" i="18" a="1"/>
  <c r="I538" i="18" s="1"/>
  <c r="I537" i="18" a="1"/>
  <c r="I537" i="18" s="1"/>
  <c r="I536" i="18" a="1"/>
  <c r="I536" i="18" s="1"/>
  <c r="I535" i="18" a="1"/>
  <c r="I535" i="18" s="1"/>
  <c r="I534" i="18" a="1"/>
  <c r="I534" i="18" s="1"/>
  <c r="I533" i="18" a="1"/>
  <c r="I533" i="18" s="1"/>
  <c r="I532" i="18" a="1"/>
  <c r="I532" i="18" s="1"/>
  <c r="I531" i="18" a="1"/>
  <c r="I531" i="18" s="1"/>
  <c r="I530" i="18" a="1"/>
  <c r="I530" i="18" s="1"/>
  <c r="I529" i="18" a="1"/>
  <c r="I529" i="18" s="1"/>
  <c r="I528" i="18" a="1"/>
  <c r="I528" i="18" s="1"/>
  <c r="I527" i="18" a="1"/>
  <c r="I527" i="18" s="1"/>
  <c r="I526" i="18" a="1"/>
  <c r="I526" i="18" s="1"/>
  <c r="I525" i="18" a="1"/>
  <c r="I525" i="18" s="1"/>
  <c r="I524" i="18" a="1"/>
  <c r="I524" i="18" s="1"/>
  <c r="I523" i="18" a="1"/>
  <c r="I523" i="18" s="1"/>
  <c r="I522" i="18" a="1"/>
  <c r="I522" i="18" s="1"/>
  <c r="I521" i="18" a="1"/>
  <c r="I521" i="18" s="1"/>
  <c r="I520" i="18" a="1"/>
  <c r="I520" i="18" s="1"/>
  <c r="I519" i="18" a="1"/>
  <c r="I519" i="18" s="1"/>
  <c r="I518" i="18" a="1"/>
  <c r="I518" i="18" s="1"/>
  <c r="I517" i="18" a="1"/>
  <c r="I517" i="18" s="1"/>
  <c r="I516" i="18" a="1"/>
  <c r="I516" i="18" s="1"/>
  <c r="I515" i="18" a="1"/>
  <c r="I515" i="18" s="1"/>
  <c r="I514" i="18" a="1"/>
  <c r="I514" i="18" s="1"/>
  <c r="I513" i="18" a="1"/>
  <c r="I513" i="18" s="1"/>
  <c r="I512" i="18" a="1"/>
  <c r="I512" i="18" s="1"/>
  <c r="I511" i="18" a="1"/>
  <c r="I511" i="18" s="1"/>
  <c r="I510" i="18" a="1"/>
  <c r="I510" i="18" s="1"/>
  <c r="I509" i="18" a="1"/>
  <c r="I509" i="18" s="1"/>
  <c r="I508" i="18" a="1"/>
  <c r="I508" i="18" s="1"/>
  <c r="I507" i="18" a="1"/>
  <c r="I507" i="18" s="1"/>
  <c r="I506" i="18" a="1"/>
  <c r="I506" i="18" s="1"/>
  <c r="I505" i="18" a="1"/>
  <c r="I505" i="18" s="1"/>
  <c r="I504" i="18" a="1"/>
  <c r="I504" i="18" s="1"/>
  <c r="I503" i="18" a="1"/>
  <c r="I503" i="18" s="1"/>
  <c r="I502" i="18" a="1"/>
  <c r="I502" i="18" s="1"/>
  <c r="I501" i="18" a="1"/>
  <c r="I501" i="18" s="1"/>
  <c r="I500" i="18" a="1"/>
  <c r="I500" i="18" s="1"/>
  <c r="I499" i="18" a="1"/>
  <c r="I499" i="18" s="1"/>
  <c r="I498" i="18" a="1"/>
  <c r="I498" i="18" s="1"/>
  <c r="I497" i="18" a="1"/>
  <c r="I497" i="18" s="1"/>
  <c r="I496" i="18" a="1"/>
  <c r="I496" i="18" s="1"/>
  <c r="I495" i="18" a="1"/>
  <c r="I495" i="18" s="1"/>
  <c r="I494" i="18" a="1"/>
  <c r="I494" i="18" s="1"/>
  <c r="I493" i="18" a="1"/>
  <c r="I493" i="18" s="1"/>
  <c r="I492" i="18" a="1"/>
  <c r="I492" i="18" s="1"/>
  <c r="I491" i="18" a="1"/>
  <c r="I491" i="18" s="1"/>
  <c r="I490" i="18" a="1"/>
  <c r="I490" i="18" s="1"/>
  <c r="I489" i="18" a="1"/>
  <c r="I489" i="18" s="1"/>
  <c r="I488" i="18" a="1"/>
  <c r="I488" i="18" s="1"/>
  <c r="I487" i="18" a="1"/>
  <c r="I487" i="18" s="1"/>
  <c r="I486" i="18" a="1"/>
  <c r="I486" i="18" s="1"/>
  <c r="I485" i="18" a="1"/>
  <c r="I485" i="18" s="1"/>
  <c r="I484" i="18" a="1"/>
  <c r="I484" i="18" s="1"/>
  <c r="I483" i="18" a="1"/>
  <c r="I483" i="18" s="1"/>
  <c r="I482" i="18" a="1"/>
  <c r="I482" i="18" s="1"/>
  <c r="I481" i="18" a="1"/>
  <c r="I481" i="18" s="1"/>
  <c r="I480" i="18" a="1"/>
  <c r="I480" i="18" s="1"/>
  <c r="I479" i="18" a="1"/>
  <c r="I479" i="18" s="1"/>
  <c r="I478" i="18" a="1"/>
  <c r="I478" i="18" s="1"/>
  <c r="I477" i="18" a="1"/>
  <c r="I477" i="18" s="1"/>
  <c r="I476" i="18" a="1"/>
  <c r="I476" i="18" s="1"/>
  <c r="I475" i="18" a="1"/>
  <c r="I475" i="18" s="1"/>
  <c r="I474" i="18" a="1"/>
  <c r="I474" i="18" s="1"/>
  <c r="I473" i="18" a="1"/>
  <c r="I473" i="18" s="1"/>
  <c r="I472" i="18" a="1"/>
  <c r="I472" i="18" s="1"/>
  <c r="I471" i="18" a="1"/>
  <c r="I471" i="18" s="1"/>
  <c r="I470" i="18" a="1"/>
  <c r="I470" i="18" s="1"/>
  <c r="I469" i="18" a="1"/>
  <c r="I469" i="18" s="1"/>
  <c r="I468" i="18" a="1"/>
  <c r="I468" i="18" s="1"/>
  <c r="I467" i="18" a="1"/>
  <c r="I467" i="18" s="1"/>
  <c r="I466" i="18" a="1"/>
  <c r="I466" i="18" s="1"/>
  <c r="I465" i="18" a="1"/>
  <c r="I465" i="18" s="1"/>
  <c r="I464" i="18" a="1"/>
  <c r="I464" i="18" s="1"/>
  <c r="I463" i="18" a="1"/>
  <c r="I463" i="18" s="1"/>
  <c r="I462" i="18" a="1"/>
  <c r="I462" i="18" s="1"/>
  <c r="I461" i="18" a="1"/>
  <c r="I461" i="18" s="1"/>
  <c r="I460" i="18" a="1"/>
  <c r="I460" i="18" s="1"/>
  <c r="I459" i="18" a="1"/>
  <c r="I459" i="18" s="1"/>
  <c r="I458" i="18" a="1"/>
  <c r="I458" i="18" s="1"/>
  <c r="I457" i="18" a="1"/>
  <c r="I457" i="18" s="1"/>
  <c r="I456" i="18" a="1"/>
  <c r="I456" i="18" s="1"/>
  <c r="I455" i="18" a="1"/>
  <c r="I455" i="18" s="1"/>
  <c r="I454" i="18" a="1"/>
  <c r="I454" i="18" s="1"/>
  <c r="I453" i="18" a="1"/>
  <c r="I453" i="18" s="1"/>
  <c r="I452" i="18" a="1"/>
  <c r="I452" i="18" s="1"/>
  <c r="I451" i="18" a="1"/>
  <c r="I451" i="18" s="1"/>
  <c r="I450" i="18" a="1"/>
  <c r="I450" i="18" s="1"/>
  <c r="I449" i="18" a="1"/>
  <c r="I449" i="18" s="1"/>
  <c r="I448" i="18" a="1"/>
  <c r="I448" i="18" s="1"/>
  <c r="I447" i="18" a="1"/>
  <c r="I447" i="18" s="1"/>
  <c r="I446" i="18" a="1"/>
  <c r="I446" i="18" s="1"/>
  <c r="I445" i="18" a="1"/>
  <c r="I445" i="18" s="1"/>
  <c r="I444" i="18" a="1"/>
  <c r="I444" i="18" s="1"/>
  <c r="I443" i="18" a="1"/>
  <c r="I443" i="18" s="1"/>
  <c r="I442" i="18" a="1"/>
  <c r="I442" i="18" s="1"/>
  <c r="I441" i="18" a="1"/>
  <c r="I441" i="18" s="1"/>
  <c r="I440" i="18" a="1"/>
  <c r="I440" i="18" s="1"/>
  <c r="I439" i="18" a="1"/>
  <c r="I439" i="18" s="1"/>
  <c r="I438" i="18" a="1"/>
  <c r="I438" i="18" s="1"/>
  <c r="I437" i="18" a="1"/>
  <c r="I437" i="18" s="1"/>
  <c r="I436" i="18" a="1"/>
  <c r="I436" i="18" s="1"/>
  <c r="I435" i="18" a="1"/>
  <c r="I435" i="18" s="1"/>
  <c r="I434" i="18" a="1"/>
  <c r="I434" i="18" s="1"/>
  <c r="I433" i="18" a="1"/>
  <c r="I433" i="18" s="1"/>
  <c r="I432" i="18" a="1"/>
  <c r="I432" i="18" s="1"/>
  <c r="I431" i="18" a="1"/>
  <c r="I431" i="18" s="1"/>
  <c r="I430" i="18" a="1"/>
  <c r="I430" i="18" s="1"/>
  <c r="I429" i="18" a="1"/>
  <c r="I429" i="18" s="1"/>
  <c r="I428" i="18" a="1"/>
  <c r="I428" i="18" s="1"/>
  <c r="I427" i="18" a="1"/>
  <c r="I427" i="18" s="1"/>
  <c r="I426" i="18" a="1"/>
  <c r="I426" i="18" s="1"/>
  <c r="I425" i="18" a="1"/>
  <c r="I425" i="18" s="1"/>
  <c r="I424" i="18" a="1"/>
  <c r="I424" i="18" s="1"/>
  <c r="I423" i="18" a="1"/>
  <c r="I423" i="18" s="1"/>
  <c r="I422" i="18" a="1"/>
  <c r="I422" i="18" s="1"/>
  <c r="I421" i="18" a="1"/>
  <c r="I421" i="18" s="1"/>
  <c r="I420" i="18" a="1"/>
  <c r="I420" i="18" s="1"/>
  <c r="I419" i="18" a="1"/>
  <c r="I419" i="18" s="1"/>
  <c r="I418" i="18" a="1"/>
  <c r="I418" i="18" s="1"/>
  <c r="I417" i="18" a="1"/>
  <c r="I417" i="18" s="1"/>
  <c r="I416" i="18" a="1"/>
  <c r="I416" i="18" s="1"/>
  <c r="I415" i="18" a="1"/>
  <c r="I415" i="18" s="1"/>
  <c r="I414" i="18" a="1"/>
  <c r="I414" i="18" s="1"/>
  <c r="I413" i="18" a="1"/>
  <c r="I413" i="18" s="1"/>
  <c r="I412" i="18" a="1"/>
  <c r="I412" i="18" s="1"/>
  <c r="I411" i="18" a="1"/>
  <c r="I411" i="18" s="1"/>
  <c r="I410" i="18" a="1"/>
  <c r="I410" i="18" s="1"/>
  <c r="I409" i="18" a="1"/>
  <c r="I409" i="18" s="1"/>
  <c r="I408" i="18" a="1"/>
  <c r="I408" i="18" s="1"/>
  <c r="I407" i="18" a="1"/>
  <c r="I407" i="18" s="1"/>
  <c r="I406" i="18" a="1"/>
  <c r="I406" i="18" s="1"/>
  <c r="I405" i="18" a="1"/>
  <c r="I405" i="18" s="1"/>
  <c r="I404" i="18" a="1"/>
  <c r="I404" i="18" s="1"/>
  <c r="I403" i="18" a="1"/>
  <c r="I403" i="18" s="1"/>
  <c r="I402" i="18" a="1"/>
  <c r="I402" i="18" s="1"/>
  <c r="I401" i="18" a="1"/>
  <c r="I401" i="18" s="1"/>
  <c r="I400" i="18" a="1"/>
  <c r="I400" i="18" s="1"/>
  <c r="I399" i="18" a="1"/>
  <c r="I399" i="18" s="1"/>
  <c r="I398" i="18" a="1"/>
  <c r="I398" i="18" s="1"/>
  <c r="I397" i="18" a="1"/>
  <c r="I397" i="18" s="1"/>
  <c r="I396" i="18" a="1"/>
  <c r="I396" i="18" s="1"/>
  <c r="I395" i="18" a="1"/>
  <c r="I395" i="18" s="1"/>
  <c r="I394" i="18" a="1"/>
  <c r="I394" i="18" s="1"/>
  <c r="I393" i="18" a="1"/>
  <c r="I393" i="18" s="1"/>
  <c r="I392" i="18" a="1"/>
  <c r="I392" i="18" s="1"/>
  <c r="I391" i="18" a="1"/>
  <c r="I391" i="18" s="1"/>
  <c r="I390" i="18" a="1"/>
  <c r="I390" i="18" s="1"/>
  <c r="I389" i="18" a="1"/>
  <c r="I389" i="18" s="1"/>
  <c r="I388" i="18" a="1"/>
  <c r="I388" i="18" s="1"/>
  <c r="I387" i="18" a="1"/>
  <c r="I387" i="18" s="1"/>
  <c r="I386" i="18" a="1"/>
  <c r="I386" i="18" s="1"/>
  <c r="I385" i="18" a="1"/>
  <c r="I385" i="18" s="1"/>
  <c r="I384" i="18" a="1"/>
  <c r="I384" i="18" s="1"/>
  <c r="I383" i="18" a="1"/>
  <c r="I383" i="18" s="1"/>
  <c r="I382" i="18" a="1"/>
  <c r="I382" i="18" s="1"/>
  <c r="I381" i="18" a="1"/>
  <c r="I381" i="18" s="1"/>
  <c r="I380" i="18" a="1"/>
  <c r="I380" i="18" s="1"/>
  <c r="I379" i="18" a="1"/>
  <c r="I379" i="18" s="1"/>
  <c r="I378" i="18" a="1"/>
  <c r="I378" i="18" s="1"/>
  <c r="I377" i="18" a="1"/>
  <c r="I377" i="18" s="1"/>
  <c r="I376" i="18" a="1"/>
  <c r="I376" i="18" s="1"/>
  <c r="I375" i="18" a="1"/>
  <c r="I375" i="18" s="1"/>
  <c r="I374" i="18" a="1"/>
  <c r="I374" i="18" s="1"/>
  <c r="I373" i="18" a="1"/>
  <c r="I373" i="18" s="1"/>
  <c r="I372" i="18" a="1"/>
  <c r="I372" i="18" s="1"/>
  <c r="I371" i="18" a="1"/>
  <c r="I371" i="18" s="1"/>
  <c r="I370" i="18" a="1"/>
  <c r="I370" i="18" s="1"/>
  <c r="I369" i="18" a="1"/>
  <c r="I369" i="18" s="1"/>
  <c r="I368" i="18" a="1"/>
  <c r="I368" i="18" s="1"/>
  <c r="I367" i="18" a="1"/>
  <c r="I367" i="18" s="1"/>
  <c r="I366" i="18" a="1"/>
  <c r="I366" i="18" s="1"/>
  <c r="I365" i="18" a="1"/>
  <c r="I365" i="18" s="1"/>
  <c r="I364" i="18" a="1"/>
  <c r="I364" i="18" s="1"/>
  <c r="I363" i="18" a="1"/>
  <c r="I363" i="18" s="1"/>
  <c r="I362" i="18" a="1"/>
  <c r="I362" i="18" s="1"/>
  <c r="I361" i="18" a="1"/>
  <c r="I361" i="18" s="1"/>
  <c r="I360" i="18" a="1"/>
  <c r="I360" i="18" s="1"/>
  <c r="I359" i="18" a="1"/>
  <c r="I359" i="18" s="1"/>
  <c r="I358" i="18" a="1"/>
  <c r="I358" i="18" s="1"/>
  <c r="I357" i="18" a="1"/>
  <c r="I357" i="18" s="1"/>
  <c r="I356" i="18" a="1"/>
  <c r="I356" i="18" s="1"/>
  <c r="I355" i="18" a="1"/>
  <c r="I355" i="18" s="1"/>
  <c r="I354" i="18" a="1"/>
  <c r="I354" i="18" s="1"/>
  <c r="I353" i="18" a="1"/>
  <c r="I353" i="18" s="1"/>
  <c r="I352" i="18" a="1"/>
  <c r="I352" i="18" s="1"/>
  <c r="I351" i="18" a="1"/>
  <c r="I351" i="18" s="1"/>
  <c r="I350" i="18" a="1"/>
  <c r="I350" i="18" s="1"/>
  <c r="I349" i="18" a="1"/>
  <c r="I349" i="18" s="1"/>
  <c r="I348" i="18" a="1"/>
  <c r="I348" i="18" s="1"/>
  <c r="I347" i="18" a="1"/>
  <c r="I347" i="18" s="1"/>
  <c r="I346" i="18" a="1"/>
  <c r="I346" i="18" s="1"/>
  <c r="I345" i="18" a="1"/>
  <c r="I345" i="18" s="1"/>
  <c r="I344" i="18" a="1"/>
  <c r="I344" i="18" s="1"/>
  <c r="I343" i="18" a="1"/>
  <c r="I343" i="18" s="1"/>
  <c r="I342" i="18" a="1"/>
  <c r="I342" i="18" s="1"/>
  <c r="I341" i="18" a="1"/>
  <c r="I341" i="18" s="1"/>
  <c r="I340" i="18" a="1"/>
  <c r="I340" i="18" s="1"/>
  <c r="I339" i="18" a="1"/>
  <c r="I339" i="18" s="1"/>
  <c r="I338" i="18" a="1"/>
  <c r="I338" i="18" s="1"/>
  <c r="I337" i="18" a="1"/>
  <c r="I337" i="18" s="1"/>
  <c r="I336" i="18" a="1"/>
  <c r="I336" i="18" s="1"/>
  <c r="I335" i="18" a="1"/>
  <c r="I335" i="18" s="1"/>
  <c r="I334" i="18" a="1"/>
  <c r="I334" i="18" s="1"/>
  <c r="I333" i="18" a="1"/>
  <c r="I333" i="18" s="1"/>
  <c r="I332" i="18" a="1"/>
  <c r="I332" i="18" s="1"/>
  <c r="I331" i="18" a="1"/>
  <c r="I331" i="18" s="1"/>
  <c r="I330" i="18" a="1"/>
  <c r="I330" i="18" s="1"/>
  <c r="I329" i="18" a="1"/>
  <c r="I329" i="18" s="1"/>
  <c r="I328" i="18" a="1"/>
  <c r="I328" i="18" s="1"/>
  <c r="I327" i="18" a="1"/>
  <c r="I327" i="18" s="1"/>
  <c r="I326" i="18" a="1"/>
  <c r="I326" i="18" s="1"/>
  <c r="I325" i="18" a="1"/>
  <c r="I325" i="18" s="1"/>
  <c r="I324" i="18" a="1"/>
  <c r="I324" i="18" s="1"/>
  <c r="I323" i="18" a="1"/>
  <c r="I323" i="18" s="1"/>
  <c r="I322" i="18" a="1"/>
  <c r="I322" i="18" s="1"/>
  <c r="I321" i="18" a="1"/>
  <c r="I321" i="18" s="1"/>
  <c r="I320" i="18" a="1"/>
  <c r="I320" i="18" s="1"/>
  <c r="I319" i="18" a="1"/>
  <c r="I319" i="18" s="1"/>
  <c r="I318" i="18" a="1"/>
  <c r="I318" i="18" s="1"/>
  <c r="I317" i="18" a="1"/>
  <c r="I317" i="18" s="1"/>
  <c r="I316" i="18" a="1"/>
  <c r="I316" i="18" s="1"/>
  <c r="I315" i="18" a="1"/>
  <c r="I315" i="18" s="1"/>
  <c r="I314" i="18" a="1"/>
  <c r="I314" i="18" s="1"/>
  <c r="I313" i="18" a="1"/>
  <c r="I313" i="18" s="1"/>
  <c r="I312" i="18" a="1"/>
  <c r="I312" i="18" s="1"/>
  <c r="I311" i="18" a="1"/>
  <c r="I311" i="18" s="1"/>
  <c r="I310" i="18" a="1"/>
  <c r="I310" i="18" s="1"/>
  <c r="I309" i="18" a="1"/>
  <c r="I309" i="18" s="1"/>
  <c r="I308" i="18" a="1"/>
  <c r="I308" i="18" s="1"/>
  <c r="I307" i="18" a="1"/>
  <c r="I307" i="18" s="1"/>
  <c r="I306" i="18" a="1"/>
  <c r="I306" i="18" s="1"/>
  <c r="I305" i="18" a="1"/>
  <c r="I305" i="18" s="1"/>
  <c r="I304" i="18" a="1"/>
  <c r="I304" i="18" s="1"/>
  <c r="I303" i="18" a="1"/>
  <c r="I303" i="18" s="1"/>
  <c r="I302" i="18" a="1"/>
  <c r="I302" i="18" s="1"/>
  <c r="I301" i="18" a="1"/>
  <c r="I301" i="18" s="1"/>
  <c r="I300" i="18" a="1"/>
  <c r="I300" i="18" s="1"/>
  <c r="I299" i="18" a="1"/>
  <c r="I299" i="18" s="1"/>
  <c r="I298" i="18" a="1"/>
  <c r="I298" i="18" s="1"/>
  <c r="I297" i="18" a="1"/>
  <c r="I297" i="18" s="1"/>
  <c r="I296" i="18" a="1"/>
  <c r="I296" i="18" s="1"/>
  <c r="I295" i="18" a="1"/>
  <c r="I295" i="18" s="1"/>
  <c r="I294" i="18" a="1"/>
  <c r="I294" i="18" s="1"/>
  <c r="I293" i="18" a="1"/>
  <c r="I293" i="18" s="1"/>
  <c r="I292" i="18" a="1"/>
  <c r="I292" i="18" s="1"/>
  <c r="I291" i="18" a="1"/>
  <c r="I291" i="18" s="1"/>
  <c r="I290" i="18" a="1"/>
  <c r="I290" i="18" s="1"/>
  <c r="I289" i="18" a="1"/>
  <c r="I289" i="18" s="1"/>
  <c r="I288" i="18" a="1"/>
  <c r="I288" i="18" s="1"/>
  <c r="I287" i="18" a="1"/>
  <c r="I287" i="18" s="1"/>
  <c r="I286" i="18" a="1"/>
  <c r="I286" i="18" s="1"/>
  <c r="I285" i="18" a="1"/>
  <c r="I285" i="18" s="1"/>
  <c r="I284" i="18" a="1"/>
  <c r="I284" i="18" s="1"/>
  <c r="I283" i="18" a="1"/>
  <c r="I283" i="18" s="1"/>
  <c r="I282" i="18" a="1"/>
  <c r="I282" i="18" s="1"/>
  <c r="I281" i="18" a="1"/>
  <c r="I281" i="18" s="1"/>
  <c r="I280" i="18" a="1"/>
  <c r="I280" i="18" s="1"/>
  <c r="I279" i="18" a="1"/>
  <c r="I279" i="18" s="1"/>
  <c r="I278" i="18" a="1"/>
  <c r="I278" i="18" s="1"/>
  <c r="I277" i="18" a="1"/>
  <c r="I277" i="18" s="1"/>
  <c r="I276" i="18" a="1"/>
  <c r="I276" i="18" s="1"/>
  <c r="I275" i="18" a="1"/>
  <c r="I275" i="18" s="1"/>
  <c r="I274" i="18" a="1"/>
  <c r="I274" i="18" s="1"/>
  <c r="I273" i="18" a="1"/>
  <c r="I273" i="18" s="1"/>
  <c r="I272" i="18" a="1"/>
  <c r="I272" i="18" s="1"/>
  <c r="I271" i="18" a="1"/>
  <c r="I271" i="18" s="1"/>
  <c r="I270" i="18" a="1"/>
  <c r="I270" i="18" s="1"/>
  <c r="I269" i="18" a="1"/>
  <c r="I269" i="18" s="1"/>
  <c r="I268" i="18" a="1"/>
  <c r="I268" i="18" s="1"/>
  <c r="I267" i="18" a="1"/>
  <c r="I267" i="18" s="1"/>
  <c r="I266" i="18" a="1"/>
  <c r="I266" i="18" s="1"/>
  <c r="I265" i="18" a="1"/>
  <c r="I265" i="18" s="1"/>
  <c r="I264" i="18" a="1"/>
  <c r="I264" i="18" s="1"/>
  <c r="I263" i="18" a="1"/>
  <c r="I263" i="18" s="1"/>
  <c r="I262" i="18" a="1"/>
  <c r="I262" i="18" s="1"/>
  <c r="I261" i="18" a="1"/>
  <c r="I261" i="18" s="1"/>
  <c r="I260" i="18" a="1"/>
  <c r="I260" i="18" s="1"/>
  <c r="I259" i="18" a="1"/>
  <c r="I259" i="18" s="1"/>
  <c r="I258" i="18" a="1"/>
  <c r="I258" i="18" s="1"/>
  <c r="I257" i="18" a="1"/>
  <c r="I257" i="18" s="1"/>
  <c r="I256" i="18" a="1"/>
  <c r="I256" i="18" s="1"/>
  <c r="I255" i="18" a="1"/>
  <c r="I255" i="18" s="1"/>
  <c r="I254" i="18" a="1"/>
  <c r="I254" i="18" s="1"/>
  <c r="I253" i="18" a="1"/>
  <c r="I253" i="18" s="1"/>
  <c r="I252" i="18" a="1"/>
  <c r="I252" i="18" s="1"/>
  <c r="I251" i="18" a="1"/>
  <c r="I251" i="18" s="1"/>
  <c r="I250" i="18" a="1"/>
  <c r="I250" i="18" s="1"/>
  <c r="I249" i="18" a="1"/>
  <c r="I249" i="18" s="1"/>
  <c r="I248" i="18" a="1"/>
  <c r="I248" i="18" s="1"/>
  <c r="I247" i="18" a="1"/>
  <c r="I247" i="18" s="1"/>
  <c r="I246" i="18" a="1"/>
  <c r="I246" i="18" s="1"/>
  <c r="I245" i="18" a="1"/>
  <c r="I245" i="18" s="1"/>
  <c r="I244" i="18" a="1"/>
  <c r="I244" i="18" s="1"/>
  <c r="I243" i="18" a="1"/>
  <c r="I243" i="18" s="1"/>
  <c r="I242" i="18" a="1"/>
  <c r="I242" i="18" s="1"/>
  <c r="I241" i="18" a="1"/>
  <c r="I241" i="18" s="1"/>
  <c r="I240" i="18" a="1"/>
  <c r="I240" i="18" s="1"/>
  <c r="I239" i="18" a="1"/>
  <c r="I239" i="18" s="1"/>
  <c r="I238" i="18" a="1"/>
  <c r="I238" i="18" s="1"/>
  <c r="I237" i="18" a="1"/>
  <c r="I237" i="18" s="1"/>
  <c r="I236" i="18" a="1"/>
  <c r="I236" i="18" s="1"/>
  <c r="I235" i="18" a="1"/>
  <c r="I235" i="18" s="1"/>
  <c r="I234" i="18" a="1"/>
  <c r="I234" i="18" s="1"/>
  <c r="I233" i="18" a="1"/>
  <c r="I233" i="18" s="1"/>
  <c r="I232" i="18" a="1"/>
  <c r="I232" i="18" s="1"/>
  <c r="I231" i="18" a="1"/>
  <c r="I231" i="18" s="1"/>
  <c r="I230" i="18" a="1"/>
  <c r="I230" i="18" s="1"/>
  <c r="I229" i="18" a="1"/>
  <c r="I229" i="18" s="1"/>
  <c r="I228" i="18" a="1"/>
  <c r="I228" i="18" s="1"/>
  <c r="I227" i="18" a="1"/>
  <c r="I227" i="18" s="1"/>
  <c r="I226" i="18" a="1"/>
  <c r="I226" i="18" s="1"/>
  <c r="I225" i="18" a="1"/>
  <c r="I225" i="18" s="1"/>
  <c r="I224" i="18" a="1"/>
  <c r="I224" i="18" s="1"/>
  <c r="I223" i="18" a="1"/>
  <c r="I223" i="18" s="1"/>
  <c r="I222" i="18" a="1"/>
  <c r="I222" i="18" s="1"/>
  <c r="I221" i="18" a="1"/>
  <c r="I221" i="18" s="1"/>
  <c r="I220" i="18" a="1"/>
  <c r="I220" i="18" s="1"/>
  <c r="I219" i="18" a="1"/>
  <c r="I219" i="18" s="1"/>
  <c r="I218" i="18" a="1"/>
  <c r="I218" i="18" s="1"/>
  <c r="I217" i="18" a="1"/>
  <c r="I217" i="18" s="1"/>
  <c r="I216" i="18" a="1"/>
  <c r="I216" i="18" s="1"/>
  <c r="I215" i="18" a="1"/>
  <c r="I215" i="18" s="1"/>
  <c r="I214" i="18" a="1"/>
  <c r="I214" i="18" s="1"/>
  <c r="I213" i="18" a="1"/>
  <c r="I213" i="18" s="1"/>
  <c r="I212" i="18" a="1"/>
  <c r="I212" i="18" s="1"/>
  <c r="I211" i="18" a="1"/>
  <c r="I211" i="18" s="1"/>
  <c r="I210" i="18" a="1"/>
  <c r="I210" i="18" s="1"/>
  <c r="I209" i="18" a="1"/>
  <c r="I209" i="18" s="1"/>
  <c r="I208" i="18" a="1"/>
  <c r="I208" i="18" s="1"/>
  <c r="I207" i="18" a="1"/>
  <c r="I207" i="18" s="1"/>
  <c r="I206" i="18" a="1"/>
  <c r="I206" i="18" s="1"/>
  <c r="I205" i="18" a="1"/>
  <c r="I205" i="18" s="1"/>
  <c r="I204" i="18" a="1"/>
  <c r="I204" i="18" s="1"/>
  <c r="I203" i="18" a="1"/>
  <c r="I203" i="18" s="1"/>
  <c r="I202" i="18" a="1"/>
  <c r="I202" i="18" s="1"/>
  <c r="I201" i="18" a="1"/>
  <c r="I201" i="18" s="1"/>
  <c r="I200" i="18" a="1"/>
  <c r="I200" i="18" s="1"/>
  <c r="I199" i="18" a="1"/>
  <c r="I199" i="18" s="1"/>
  <c r="I198" i="18" a="1"/>
  <c r="I198" i="18" s="1"/>
  <c r="I197" i="18" a="1"/>
  <c r="I197" i="18" s="1"/>
  <c r="I196" i="18" a="1"/>
  <c r="I196" i="18" s="1"/>
  <c r="I195" i="18" a="1"/>
  <c r="I195" i="18" s="1"/>
  <c r="I194" i="18" a="1"/>
  <c r="I194" i="18" s="1"/>
  <c r="I193" i="18" a="1"/>
  <c r="I193" i="18" s="1"/>
  <c r="I192" i="18" a="1"/>
  <c r="I192" i="18" s="1"/>
  <c r="I191" i="18" a="1"/>
  <c r="I191" i="18" s="1"/>
  <c r="I190" i="18" a="1"/>
  <c r="I190" i="18" s="1"/>
  <c r="I189" i="18" a="1"/>
  <c r="I189" i="18" s="1"/>
  <c r="I188" i="18" a="1"/>
  <c r="I188" i="18" s="1"/>
  <c r="I187" i="18" a="1"/>
  <c r="I187" i="18" s="1"/>
  <c r="I186" i="18" a="1"/>
  <c r="I186" i="18" s="1"/>
  <c r="I185" i="18" a="1"/>
  <c r="I185" i="18" s="1"/>
  <c r="I184" i="18" a="1"/>
  <c r="I184" i="18" s="1"/>
  <c r="I183" i="18" a="1"/>
  <c r="I183" i="18" s="1"/>
  <c r="I182" i="18" a="1"/>
  <c r="I182" i="18" s="1"/>
  <c r="I181" i="18" a="1"/>
  <c r="I181" i="18" s="1"/>
  <c r="I180" i="18" a="1"/>
  <c r="I180" i="18" s="1"/>
  <c r="I179" i="18" a="1"/>
  <c r="I179" i="18" s="1"/>
  <c r="I178" i="18" a="1"/>
  <c r="I178" i="18" s="1"/>
  <c r="I177" i="18" a="1"/>
  <c r="I177" i="18" s="1"/>
  <c r="I176" i="18" a="1"/>
  <c r="I176" i="18" s="1"/>
  <c r="I175" i="18" a="1"/>
  <c r="I175" i="18" s="1"/>
  <c r="I174" i="18" a="1"/>
  <c r="I174" i="18" s="1"/>
  <c r="I173" i="18" a="1"/>
  <c r="I173" i="18" s="1"/>
  <c r="I172" i="18" a="1"/>
  <c r="I172" i="18" s="1"/>
  <c r="I171" i="18" a="1"/>
  <c r="I171" i="18" s="1"/>
  <c r="I170" i="18" a="1"/>
  <c r="I170" i="18" s="1"/>
  <c r="I169" i="18" a="1"/>
  <c r="I169" i="18" s="1"/>
  <c r="I168" i="18" a="1"/>
  <c r="I168" i="18" s="1"/>
  <c r="I167" i="18" a="1"/>
  <c r="I167" i="18" s="1"/>
  <c r="I166" i="18" a="1"/>
  <c r="I166" i="18" s="1"/>
  <c r="I165" i="18" a="1"/>
  <c r="I165" i="18" s="1"/>
  <c r="I164" i="18" a="1"/>
  <c r="I164" i="18" s="1"/>
  <c r="I163" i="18" a="1"/>
  <c r="I163" i="18" s="1"/>
  <c r="I162" i="18" a="1"/>
  <c r="I162" i="18" s="1"/>
  <c r="I161" i="18" a="1"/>
  <c r="I161" i="18" s="1"/>
  <c r="I160" i="18" a="1"/>
  <c r="I160" i="18" s="1"/>
  <c r="H550" i="18" a="1"/>
  <c r="H550" i="18" s="1"/>
  <c r="H549" i="18" a="1"/>
  <c r="H549" i="18" s="1"/>
  <c r="H548" i="18" a="1"/>
  <c r="H548" i="18" s="1"/>
  <c r="H547" i="18" a="1"/>
  <c r="H547" i="18" s="1"/>
  <c r="H546" i="18" a="1"/>
  <c r="H546" i="18" s="1"/>
  <c r="H545" i="18" a="1"/>
  <c r="H545" i="18" s="1"/>
  <c r="H544" i="18" a="1"/>
  <c r="H544" i="18" s="1"/>
  <c r="H543" i="18" a="1"/>
  <c r="H543" i="18" s="1"/>
  <c r="H542" i="18" a="1"/>
  <c r="H542" i="18" s="1"/>
  <c r="H541" i="18" a="1"/>
  <c r="H541" i="18" s="1"/>
  <c r="H540" i="18" a="1"/>
  <c r="H540" i="18" s="1"/>
  <c r="H539" i="18" a="1"/>
  <c r="H539" i="18" s="1"/>
  <c r="H538" i="18" a="1"/>
  <c r="H538" i="18" s="1"/>
  <c r="H537" i="18" a="1"/>
  <c r="H537" i="18" s="1"/>
  <c r="H536" i="18" a="1"/>
  <c r="H536" i="18" s="1"/>
  <c r="H535" i="18" a="1"/>
  <c r="H535" i="18" s="1"/>
  <c r="H534" i="18" a="1"/>
  <c r="H534" i="18" s="1"/>
  <c r="H533" i="18" a="1"/>
  <c r="H533" i="18" s="1"/>
  <c r="H532" i="18" a="1"/>
  <c r="H532" i="18" s="1"/>
  <c r="H531" i="18" a="1"/>
  <c r="H531" i="18" s="1"/>
  <c r="H530" i="18" a="1"/>
  <c r="H530" i="18" s="1"/>
  <c r="H529" i="18" a="1"/>
  <c r="H529" i="18" s="1"/>
  <c r="H528" i="18" a="1"/>
  <c r="H528" i="18" s="1"/>
  <c r="H527" i="18" a="1"/>
  <c r="H527" i="18" s="1"/>
  <c r="H526" i="18" a="1"/>
  <c r="H526" i="18" s="1"/>
  <c r="H525" i="18" a="1"/>
  <c r="H525" i="18" s="1"/>
  <c r="H524" i="18" a="1"/>
  <c r="H524" i="18" s="1"/>
  <c r="H523" i="18" a="1"/>
  <c r="H523" i="18" s="1"/>
  <c r="H522" i="18" a="1"/>
  <c r="H522" i="18" s="1"/>
  <c r="H521" i="18" a="1"/>
  <c r="H521" i="18" s="1"/>
  <c r="H520" i="18" a="1"/>
  <c r="H520" i="18" s="1"/>
  <c r="H519" i="18" a="1"/>
  <c r="H519" i="18" s="1"/>
  <c r="H518" i="18" a="1"/>
  <c r="H518" i="18" s="1"/>
  <c r="H517" i="18" a="1"/>
  <c r="H517" i="18" s="1"/>
  <c r="H516" i="18" a="1"/>
  <c r="H516" i="18" s="1"/>
  <c r="H515" i="18" a="1"/>
  <c r="H515" i="18" s="1"/>
  <c r="H514" i="18" a="1"/>
  <c r="H514" i="18" s="1"/>
  <c r="H513" i="18" a="1"/>
  <c r="H513" i="18" s="1"/>
  <c r="H512" i="18" a="1"/>
  <c r="H512" i="18" s="1"/>
  <c r="H511" i="18" a="1"/>
  <c r="H511" i="18" s="1"/>
  <c r="H510" i="18" a="1"/>
  <c r="H510" i="18" s="1"/>
  <c r="H509" i="18" a="1"/>
  <c r="H509" i="18" s="1"/>
  <c r="H508" i="18" a="1"/>
  <c r="H508" i="18" s="1"/>
  <c r="H507" i="18" a="1"/>
  <c r="H507" i="18" s="1"/>
  <c r="H506" i="18" a="1"/>
  <c r="H506" i="18" s="1"/>
  <c r="H505" i="18" a="1"/>
  <c r="H505" i="18" s="1"/>
  <c r="H504" i="18" a="1"/>
  <c r="H504" i="18" s="1"/>
  <c r="H503" i="18" a="1"/>
  <c r="H503" i="18" s="1"/>
  <c r="H502" i="18" a="1"/>
  <c r="H502" i="18" s="1"/>
  <c r="H501" i="18" a="1"/>
  <c r="H501" i="18" s="1"/>
  <c r="H500" i="18" a="1"/>
  <c r="H500" i="18" s="1"/>
  <c r="H499" i="18" a="1"/>
  <c r="H499" i="18" s="1"/>
  <c r="H498" i="18" a="1"/>
  <c r="H498" i="18" s="1"/>
  <c r="H497" i="18" a="1"/>
  <c r="H497" i="18" s="1"/>
  <c r="H496" i="18" a="1"/>
  <c r="H496" i="18" s="1"/>
  <c r="H495" i="18" a="1"/>
  <c r="H495" i="18" s="1"/>
  <c r="H494" i="18" a="1"/>
  <c r="H494" i="18" s="1"/>
  <c r="H493" i="18" a="1"/>
  <c r="H493" i="18" s="1"/>
  <c r="H492" i="18" a="1"/>
  <c r="H492" i="18" s="1"/>
  <c r="H491" i="18" a="1"/>
  <c r="H491" i="18" s="1"/>
  <c r="H490" i="18" a="1"/>
  <c r="H490" i="18" s="1"/>
  <c r="H489" i="18" a="1"/>
  <c r="H489" i="18" s="1"/>
  <c r="H488" i="18" a="1"/>
  <c r="H488" i="18" s="1"/>
  <c r="H487" i="18" a="1"/>
  <c r="H487" i="18" s="1"/>
  <c r="H486" i="18" a="1"/>
  <c r="H486" i="18" s="1"/>
  <c r="H485" i="18" a="1"/>
  <c r="H485" i="18" s="1"/>
  <c r="H484" i="18" a="1"/>
  <c r="H484" i="18" s="1"/>
  <c r="H483" i="18" a="1"/>
  <c r="H483" i="18" s="1"/>
  <c r="H482" i="18" a="1"/>
  <c r="H482" i="18" s="1"/>
  <c r="H481" i="18" a="1"/>
  <c r="H481" i="18" s="1"/>
  <c r="H480" i="18" a="1"/>
  <c r="H480" i="18" s="1"/>
  <c r="H479" i="18" a="1"/>
  <c r="H479" i="18" s="1"/>
  <c r="H478" i="18" a="1"/>
  <c r="H478" i="18" s="1"/>
  <c r="H477" i="18" a="1"/>
  <c r="H477" i="18" s="1"/>
  <c r="H476" i="18" a="1"/>
  <c r="H476" i="18" s="1"/>
  <c r="H475" i="18" a="1"/>
  <c r="H475" i="18" s="1"/>
  <c r="H474" i="18" a="1"/>
  <c r="H474" i="18" s="1"/>
  <c r="H473" i="18" a="1"/>
  <c r="H473" i="18" s="1"/>
  <c r="H472" i="18" a="1"/>
  <c r="H472" i="18" s="1"/>
  <c r="H471" i="18" a="1"/>
  <c r="H471" i="18" s="1"/>
  <c r="H470" i="18" a="1"/>
  <c r="H470" i="18" s="1"/>
  <c r="H469" i="18" a="1"/>
  <c r="H469" i="18" s="1"/>
  <c r="H468" i="18" a="1"/>
  <c r="H468" i="18" s="1"/>
  <c r="H467" i="18" a="1"/>
  <c r="H467" i="18" s="1"/>
  <c r="H466" i="18" a="1"/>
  <c r="H466" i="18" s="1"/>
  <c r="H465" i="18" a="1"/>
  <c r="H465" i="18" s="1"/>
  <c r="H464" i="18" a="1"/>
  <c r="H464" i="18" s="1"/>
  <c r="H463" i="18" a="1"/>
  <c r="H463" i="18" s="1"/>
  <c r="H462" i="18" a="1"/>
  <c r="H462" i="18" s="1"/>
  <c r="H461" i="18" a="1"/>
  <c r="H461" i="18" s="1"/>
  <c r="H460" i="18" a="1"/>
  <c r="H460" i="18" s="1"/>
  <c r="H459" i="18" a="1"/>
  <c r="H459" i="18" s="1"/>
  <c r="H458" i="18" a="1"/>
  <c r="H458" i="18" s="1"/>
  <c r="H457" i="18" a="1"/>
  <c r="H457" i="18" s="1"/>
  <c r="H456" i="18" a="1"/>
  <c r="H456" i="18" s="1"/>
  <c r="H455" i="18" a="1"/>
  <c r="H455" i="18" s="1"/>
  <c r="H454" i="18" a="1"/>
  <c r="H454" i="18" s="1"/>
  <c r="H453" i="18" a="1"/>
  <c r="H453" i="18" s="1"/>
  <c r="H452" i="18" a="1"/>
  <c r="H452" i="18" s="1"/>
  <c r="H451" i="18" a="1"/>
  <c r="H451" i="18" s="1"/>
  <c r="H450" i="18" a="1"/>
  <c r="H450" i="18" s="1"/>
  <c r="H449" i="18" a="1"/>
  <c r="H449" i="18" s="1"/>
  <c r="H448" i="18" a="1"/>
  <c r="H448" i="18" s="1"/>
  <c r="H447" i="18" a="1"/>
  <c r="H447" i="18" s="1"/>
  <c r="H446" i="18" a="1"/>
  <c r="H446" i="18" s="1"/>
  <c r="H445" i="18" a="1"/>
  <c r="H445" i="18" s="1"/>
  <c r="H444" i="18" a="1"/>
  <c r="H444" i="18" s="1"/>
  <c r="H443" i="18" a="1"/>
  <c r="H443" i="18" s="1"/>
  <c r="H442" i="18" a="1"/>
  <c r="H442" i="18" s="1"/>
  <c r="H441" i="18" a="1"/>
  <c r="H441" i="18" s="1"/>
  <c r="H440" i="18" a="1"/>
  <c r="H440" i="18" s="1"/>
  <c r="H439" i="18" a="1"/>
  <c r="H439" i="18" s="1"/>
  <c r="H438" i="18" a="1"/>
  <c r="H438" i="18" s="1"/>
  <c r="H437" i="18" a="1"/>
  <c r="H437" i="18" s="1"/>
  <c r="H436" i="18" a="1"/>
  <c r="H436" i="18" s="1"/>
  <c r="H435" i="18" a="1"/>
  <c r="H435" i="18" s="1"/>
  <c r="H434" i="18" a="1"/>
  <c r="H434" i="18" s="1"/>
  <c r="H433" i="18" a="1"/>
  <c r="H433" i="18" s="1"/>
  <c r="H432" i="18" a="1"/>
  <c r="H432" i="18" s="1"/>
  <c r="H431" i="18" a="1"/>
  <c r="H431" i="18" s="1"/>
  <c r="H430" i="18" a="1"/>
  <c r="H430" i="18" s="1"/>
  <c r="H429" i="18" a="1"/>
  <c r="H429" i="18" s="1"/>
  <c r="H428" i="18" a="1"/>
  <c r="H428" i="18" s="1"/>
  <c r="H427" i="18" a="1"/>
  <c r="H427" i="18" s="1"/>
  <c r="H426" i="18" a="1"/>
  <c r="H426" i="18" s="1"/>
  <c r="H425" i="18" a="1"/>
  <c r="H425" i="18" s="1"/>
  <c r="H424" i="18" a="1"/>
  <c r="H424" i="18" s="1"/>
  <c r="H423" i="18" a="1"/>
  <c r="H423" i="18" s="1"/>
  <c r="H422" i="18" a="1"/>
  <c r="H422" i="18" s="1"/>
  <c r="H421" i="18" a="1"/>
  <c r="H421" i="18" s="1"/>
  <c r="H420" i="18" a="1"/>
  <c r="H420" i="18" s="1"/>
  <c r="H419" i="18" a="1"/>
  <c r="H419" i="18" s="1"/>
  <c r="H418" i="18" a="1"/>
  <c r="H418" i="18" s="1"/>
  <c r="H417" i="18" a="1"/>
  <c r="H417" i="18" s="1"/>
  <c r="H416" i="18" a="1"/>
  <c r="H416" i="18" s="1"/>
  <c r="H415" i="18" a="1"/>
  <c r="H415" i="18" s="1"/>
  <c r="H414" i="18" a="1"/>
  <c r="H414" i="18" s="1"/>
  <c r="H413" i="18" a="1"/>
  <c r="H413" i="18" s="1"/>
  <c r="H412" i="18" a="1"/>
  <c r="H412" i="18" s="1"/>
  <c r="H411" i="18" a="1"/>
  <c r="H411" i="18" s="1"/>
  <c r="H410" i="18" a="1"/>
  <c r="H410" i="18" s="1"/>
  <c r="H409" i="18" a="1"/>
  <c r="H409" i="18" s="1"/>
  <c r="H408" i="18" a="1"/>
  <c r="H408" i="18" s="1"/>
  <c r="H407" i="18" a="1"/>
  <c r="H407" i="18" s="1"/>
  <c r="H406" i="18" a="1"/>
  <c r="H406" i="18" s="1"/>
  <c r="H405" i="18" a="1"/>
  <c r="H405" i="18" s="1"/>
  <c r="H404" i="18" a="1"/>
  <c r="H404" i="18" s="1"/>
  <c r="H403" i="18" a="1"/>
  <c r="H403" i="18" s="1"/>
  <c r="H402" i="18" a="1"/>
  <c r="H402" i="18" s="1"/>
  <c r="H401" i="18" a="1"/>
  <c r="H401" i="18" s="1"/>
  <c r="H400" i="18" a="1"/>
  <c r="H400" i="18" s="1"/>
  <c r="H399" i="18" a="1"/>
  <c r="H399" i="18" s="1"/>
  <c r="H398" i="18" a="1"/>
  <c r="H398" i="18" s="1"/>
  <c r="H397" i="18" a="1"/>
  <c r="H397" i="18" s="1"/>
  <c r="H396" i="18" a="1"/>
  <c r="H396" i="18" s="1"/>
  <c r="H395" i="18" a="1"/>
  <c r="H395" i="18" s="1"/>
  <c r="H394" i="18" a="1"/>
  <c r="H394" i="18" s="1"/>
  <c r="H393" i="18" a="1"/>
  <c r="H393" i="18" s="1"/>
  <c r="H392" i="18" a="1"/>
  <c r="H392" i="18" s="1"/>
  <c r="H391" i="18" a="1"/>
  <c r="H391" i="18" s="1"/>
  <c r="H390" i="18" a="1"/>
  <c r="H390" i="18" s="1"/>
  <c r="H389" i="18" a="1"/>
  <c r="H389" i="18" s="1"/>
  <c r="H388" i="18" a="1"/>
  <c r="H388" i="18" s="1"/>
  <c r="H387" i="18" a="1"/>
  <c r="H387" i="18" s="1"/>
  <c r="H386" i="18" a="1"/>
  <c r="H386" i="18" s="1"/>
  <c r="H385" i="18" a="1"/>
  <c r="H385" i="18" s="1"/>
  <c r="H384" i="18" a="1"/>
  <c r="H384" i="18" s="1"/>
  <c r="H383" i="18" a="1"/>
  <c r="H383" i="18" s="1"/>
  <c r="H382" i="18" a="1"/>
  <c r="H382" i="18" s="1"/>
  <c r="H381" i="18" a="1"/>
  <c r="H381" i="18" s="1"/>
  <c r="H380" i="18" a="1"/>
  <c r="H380" i="18" s="1"/>
  <c r="H379" i="18" a="1"/>
  <c r="H379" i="18" s="1"/>
  <c r="H378" i="18" a="1"/>
  <c r="H378" i="18" s="1"/>
  <c r="H377" i="18" a="1"/>
  <c r="H377" i="18" s="1"/>
  <c r="H376" i="18" a="1"/>
  <c r="H376" i="18" s="1"/>
  <c r="H375" i="18" a="1"/>
  <c r="H375" i="18" s="1"/>
  <c r="H374" i="18" a="1"/>
  <c r="H374" i="18" s="1"/>
  <c r="H373" i="18" a="1"/>
  <c r="H373" i="18" s="1"/>
  <c r="H372" i="18" a="1"/>
  <c r="H372" i="18" s="1"/>
  <c r="H371" i="18" a="1"/>
  <c r="H371" i="18" s="1"/>
  <c r="H370" i="18" a="1"/>
  <c r="H370" i="18" s="1"/>
  <c r="H369" i="18" a="1"/>
  <c r="H369" i="18" s="1"/>
  <c r="H368" i="18" a="1"/>
  <c r="H368" i="18" s="1"/>
  <c r="H367" i="18" a="1"/>
  <c r="H367" i="18" s="1"/>
  <c r="H366" i="18" a="1"/>
  <c r="H366" i="18" s="1"/>
  <c r="H365" i="18" a="1"/>
  <c r="H365" i="18" s="1"/>
  <c r="H364" i="18" a="1"/>
  <c r="H364" i="18" s="1"/>
  <c r="H363" i="18" a="1"/>
  <c r="H363" i="18" s="1"/>
  <c r="H362" i="18" a="1"/>
  <c r="H362" i="18" s="1"/>
  <c r="H361" i="18" a="1"/>
  <c r="H361" i="18" s="1"/>
  <c r="H360" i="18" a="1"/>
  <c r="H360" i="18" s="1"/>
  <c r="H359" i="18" a="1"/>
  <c r="H359" i="18" s="1"/>
  <c r="H358" i="18" a="1"/>
  <c r="H358" i="18" s="1"/>
  <c r="H357" i="18" a="1"/>
  <c r="H357" i="18" s="1"/>
  <c r="H356" i="18" a="1"/>
  <c r="H356" i="18" s="1"/>
  <c r="H355" i="18" a="1"/>
  <c r="H355" i="18" s="1"/>
  <c r="H354" i="18" a="1"/>
  <c r="H354" i="18" s="1"/>
  <c r="H353" i="18" a="1"/>
  <c r="H353" i="18" s="1"/>
  <c r="H352" i="18" a="1"/>
  <c r="H352" i="18" s="1"/>
  <c r="H351" i="18" a="1"/>
  <c r="H351" i="18" s="1"/>
  <c r="H350" i="18" a="1"/>
  <c r="H350" i="18" s="1"/>
  <c r="H349" i="18" a="1"/>
  <c r="H349" i="18" s="1"/>
  <c r="H348" i="18" a="1"/>
  <c r="H348" i="18" s="1"/>
  <c r="H347" i="18" a="1"/>
  <c r="H347" i="18" s="1"/>
  <c r="H346" i="18" a="1"/>
  <c r="H346" i="18" s="1"/>
  <c r="H345" i="18" a="1"/>
  <c r="H345" i="18" s="1"/>
  <c r="H344" i="18" a="1"/>
  <c r="H344" i="18" s="1"/>
  <c r="H343" i="18" a="1"/>
  <c r="H343" i="18" s="1"/>
  <c r="H342" i="18" a="1"/>
  <c r="H342" i="18" s="1"/>
  <c r="H341" i="18" a="1"/>
  <c r="H341" i="18" s="1"/>
  <c r="H340" i="18" a="1"/>
  <c r="H340" i="18" s="1"/>
  <c r="H339" i="18" a="1"/>
  <c r="H339" i="18" s="1"/>
  <c r="H338" i="18" a="1"/>
  <c r="H338" i="18" s="1"/>
  <c r="H337" i="18" a="1"/>
  <c r="H337" i="18" s="1"/>
  <c r="H336" i="18" a="1"/>
  <c r="H336" i="18" s="1"/>
  <c r="H335" i="18" a="1"/>
  <c r="H335" i="18" s="1"/>
  <c r="H334" i="18" a="1"/>
  <c r="H334" i="18" s="1"/>
  <c r="H333" i="18" a="1"/>
  <c r="H333" i="18" s="1"/>
  <c r="H332" i="18" a="1"/>
  <c r="H332" i="18" s="1"/>
  <c r="H331" i="18" a="1"/>
  <c r="H331" i="18" s="1"/>
  <c r="H330" i="18" a="1"/>
  <c r="H330" i="18" s="1"/>
  <c r="H329" i="18" a="1"/>
  <c r="H329" i="18" s="1"/>
  <c r="H328" i="18" a="1"/>
  <c r="H328" i="18" s="1"/>
  <c r="H327" i="18" a="1"/>
  <c r="H327" i="18" s="1"/>
  <c r="H326" i="18" a="1"/>
  <c r="H326" i="18" s="1"/>
  <c r="H325" i="18" a="1"/>
  <c r="H325" i="18" s="1"/>
  <c r="H324" i="18" a="1"/>
  <c r="H324" i="18" s="1"/>
  <c r="H323" i="18" a="1"/>
  <c r="H323" i="18" s="1"/>
  <c r="H322" i="18" a="1"/>
  <c r="H322" i="18" s="1"/>
  <c r="H321" i="18" a="1"/>
  <c r="H321" i="18" s="1"/>
  <c r="H320" i="18" a="1"/>
  <c r="H320" i="18" s="1"/>
  <c r="H319" i="18" a="1"/>
  <c r="H319" i="18" s="1"/>
  <c r="H318" i="18" a="1"/>
  <c r="H318" i="18" s="1"/>
  <c r="H317" i="18" a="1"/>
  <c r="H317" i="18" s="1"/>
  <c r="H316" i="18" a="1"/>
  <c r="H316" i="18" s="1"/>
  <c r="H315" i="18" a="1"/>
  <c r="H315" i="18" s="1"/>
  <c r="H314" i="18" a="1"/>
  <c r="H314" i="18" s="1"/>
  <c r="H313" i="18" a="1"/>
  <c r="H313" i="18" s="1"/>
  <c r="H312" i="18" a="1"/>
  <c r="H312" i="18" s="1"/>
  <c r="H311" i="18" a="1"/>
  <c r="H311" i="18" s="1"/>
  <c r="H310" i="18" a="1"/>
  <c r="H310" i="18" s="1"/>
  <c r="H309" i="18" a="1"/>
  <c r="H309" i="18" s="1"/>
  <c r="H308" i="18" a="1"/>
  <c r="H308" i="18" s="1"/>
  <c r="H307" i="18" a="1"/>
  <c r="H307" i="18" s="1"/>
  <c r="H306" i="18" a="1"/>
  <c r="H306" i="18" s="1"/>
  <c r="H305" i="18" a="1"/>
  <c r="H305" i="18" s="1"/>
  <c r="H304" i="18" a="1"/>
  <c r="H304" i="18" s="1"/>
  <c r="H303" i="18" a="1"/>
  <c r="H303" i="18" s="1"/>
  <c r="H302" i="18" a="1"/>
  <c r="H302" i="18" s="1"/>
  <c r="H301" i="18" a="1"/>
  <c r="H301" i="18" s="1"/>
  <c r="H300" i="18" a="1"/>
  <c r="H300" i="18" s="1"/>
  <c r="H299" i="18" a="1"/>
  <c r="H299" i="18" s="1"/>
  <c r="H298" i="18" a="1"/>
  <c r="H298" i="18" s="1"/>
  <c r="H297" i="18" a="1"/>
  <c r="H297" i="18" s="1"/>
  <c r="H296" i="18" a="1"/>
  <c r="H296" i="18" s="1"/>
  <c r="H295" i="18" a="1"/>
  <c r="H295" i="18" s="1"/>
  <c r="H294" i="18" a="1"/>
  <c r="H294" i="18" s="1"/>
  <c r="H293" i="18" a="1"/>
  <c r="H293" i="18" s="1"/>
  <c r="H292" i="18" a="1"/>
  <c r="H292" i="18" s="1"/>
  <c r="H291" i="18" a="1"/>
  <c r="H291" i="18" s="1"/>
  <c r="H290" i="18" a="1"/>
  <c r="H290" i="18" s="1"/>
  <c r="H289" i="18" a="1"/>
  <c r="H289" i="18" s="1"/>
  <c r="H288" i="18" a="1"/>
  <c r="H288" i="18" s="1"/>
  <c r="H287" i="18" a="1"/>
  <c r="H287" i="18" s="1"/>
  <c r="H286" i="18" a="1"/>
  <c r="H286" i="18" s="1"/>
  <c r="H285" i="18" a="1"/>
  <c r="H285" i="18" s="1"/>
  <c r="H284" i="18" a="1"/>
  <c r="H284" i="18" s="1"/>
  <c r="H283" i="18" a="1"/>
  <c r="H283" i="18" s="1"/>
  <c r="H282" i="18" a="1"/>
  <c r="H282" i="18" s="1"/>
  <c r="H281" i="18" a="1"/>
  <c r="H281" i="18" s="1"/>
  <c r="H280" i="18" a="1"/>
  <c r="H280" i="18" s="1"/>
  <c r="H279" i="18" a="1"/>
  <c r="H279" i="18" s="1"/>
  <c r="H278" i="18" a="1"/>
  <c r="H278" i="18" s="1"/>
  <c r="H277" i="18" a="1"/>
  <c r="H277" i="18" s="1"/>
  <c r="H276" i="18" a="1"/>
  <c r="H276" i="18" s="1"/>
  <c r="H275" i="18" a="1"/>
  <c r="H275" i="18" s="1"/>
  <c r="H274" i="18" a="1"/>
  <c r="H274" i="18" s="1"/>
  <c r="H273" i="18" a="1"/>
  <c r="H273" i="18" s="1"/>
  <c r="H272" i="18" a="1"/>
  <c r="H272" i="18" s="1"/>
  <c r="H271" i="18" a="1"/>
  <c r="H271" i="18" s="1"/>
  <c r="H270" i="18" a="1"/>
  <c r="H270" i="18" s="1"/>
  <c r="H269" i="18" a="1"/>
  <c r="H269" i="18" s="1"/>
  <c r="H268" i="18" a="1"/>
  <c r="H268" i="18" s="1"/>
  <c r="H267" i="18" a="1"/>
  <c r="H267" i="18" s="1"/>
  <c r="H266" i="18" a="1"/>
  <c r="H266" i="18" s="1"/>
  <c r="H265" i="18" a="1"/>
  <c r="H265" i="18" s="1"/>
  <c r="H264" i="18" a="1"/>
  <c r="H264" i="18" s="1"/>
  <c r="H263" i="18" a="1"/>
  <c r="H263" i="18" s="1"/>
  <c r="H262" i="18" a="1"/>
  <c r="H262" i="18" s="1"/>
  <c r="H261" i="18" a="1"/>
  <c r="H261" i="18" s="1"/>
  <c r="H260" i="18" a="1"/>
  <c r="H260" i="18" s="1"/>
  <c r="H259" i="18" a="1"/>
  <c r="H259" i="18" s="1"/>
  <c r="H258" i="18" a="1"/>
  <c r="H258" i="18" s="1"/>
  <c r="H257" i="18" a="1"/>
  <c r="H257" i="18" s="1"/>
  <c r="H256" i="18" a="1"/>
  <c r="H256" i="18" s="1"/>
  <c r="H255" i="18" a="1"/>
  <c r="H255" i="18" s="1"/>
  <c r="H254" i="18" a="1"/>
  <c r="H254" i="18" s="1"/>
  <c r="H253" i="18" a="1"/>
  <c r="H253" i="18" s="1"/>
  <c r="H252" i="18" a="1"/>
  <c r="H252" i="18" s="1"/>
  <c r="H251" i="18" a="1"/>
  <c r="H251" i="18" s="1"/>
  <c r="H250" i="18" a="1"/>
  <c r="H250" i="18" s="1"/>
  <c r="H249" i="18" a="1"/>
  <c r="H249" i="18" s="1"/>
  <c r="H248" i="18" a="1"/>
  <c r="H248" i="18" s="1"/>
  <c r="H247" i="18" a="1"/>
  <c r="H247" i="18" s="1"/>
  <c r="H246" i="18" a="1"/>
  <c r="H246" i="18" s="1"/>
  <c r="H245" i="18" a="1"/>
  <c r="H245" i="18" s="1"/>
  <c r="H244" i="18" a="1"/>
  <c r="H244" i="18" s="1"/>
  <c r="H243" i="18" a="1"/>
  <c r="H243" i="18" s="1"/>
  <c r="H242" i="18" a="1"/>
  <c r="H242" i="18" s="1"/>
  <c r="H241" i="18" a="1"/>
  <c r="H241" i="18" s="1"/>
  <c r="H240" i="18" a="1"/>
  <c r="H240" i="18" s="1"/>
  <c r="H239" i="18" a="1"/>
  <c r="H239" i="18" s="1"/>
  <c r="H238" i="18" a="1"/>
  <c r="H238" i="18" s="1"/>
  <c r="H237" i="18" a="1"/>
  <c r="H237" i="18" s="1"/>
  <c r="H236" i="18" a="1"/>
  <c r="H236" i="18" s="1"/>
  <c r="H235" i="18" a="1"/>
  <c r="H235" i="18" s="1"/>
  <c r="H234" i="18" a="1"/>
  <c r="H234" i="18" s="1"/>
  <c r="H233" i="18" a="1"/>
  <c r="H233" i="18" s="1"/>
  <c r="H232" i="18" a="1"/>
  <c r="H232" i="18" s="1"/>
  <c r="H231" i="18" a="1"/>
  <c r="H231" i="18" s="1"/>
  <c r="H230" i="18" a="1"/>
  <c r="H230" i="18" s="1"/>
  <c r="H229" i="18" a="1"/>
  <c r="H229" i="18" s="1"/>
  <c r="H228" i="18" a="1"/>
  <c r="H228" i="18" s="1"/>
  <c r="H227" i="18" a="1"/>
  <c r="H227" i="18" s="1"/>
  <c r="H226" i="18" a="1"/>
  <c r="H226" i="18" s="1"/>
  <c r="H225" i="18" a="1"/>
  <c r="H225" i="18" s="1"/>
  <c r="H224" i="18" a="1"/>
  <c r="H224" i="18" s="1"/>
  <c r="H223" i="18" a="1"/>
  <c r="H223" i="18" s="1"/>
  <c r="H222" i="18" a="1"/>
  <c r="H222" i="18" s="1"/>
  <c r="H221" i="18" a="1"/>
  <c r="H221" i="18" s="1"/>
  <c r="H220" i="18" a="1"/>
  <c r="H220" i="18" s="1"/>
  <c r="H219" i="18" a="1"/>
  <c r="H219" i="18" s="1"/>
  <c r="H218" i="18" a="1"/>
  <c r="H218" i="18" s="1"/>
  <c r="H217" i="18" a="1"/>
  <c r="H217" i="18" s="1"/>
  <c r="H216" i="18" a="1"/>
  <c r="H216" i="18" s="1"/>
  <c r="H215" i="18" a="1"/>
  <c r="H215" i="18" s="1"/>
  <c r="H214" i="18" a="1"/>
  <c r="H214" i="18" s="1"/>
  <c r="H213" i="18" a="1"/>
  <c r="H213" i="18" s="1"/>
  <c r="H212" i="18" a="1"/>
  <c r="H212" i="18" s="1"/>
  <c r="H211" i="18" a="1"/>
  <c r="H211" i="18" s="1"/>
  <c r="H210" i="18" a="1"/>
  <c r="H210" i="18" s="1"/>
  <c r="H209" i="18" a="1"/>
  <c r="H209" i="18" s="1"/>
  <c r="H208" i="18" a="1"/>
  <c r="H208" i="18" s="1"/>
  <c r="H207" i="18" a="1"/>
  <c r="H207" i="18" s="1"/>
  <c r="H206" i="18" a="1"/>
  <c r="H206" i="18" s="1"/>
  <c r="H205" i="18" a="1"/>
  <c r="H205" i="18" s="1"/>
  <c r="H204" i="18" a="1"/>
  <c r="H204" i="18" s="1"/>
  <c r="H203" i="18" a="1"/>
  <c r="H203" i="18" s="1"/>
  <c r="H202" i="18" a="1"/>
  <c r="H202" i="18" s="1"/>
  <c r="H201" i="18" a="1"/>
  <c r="H201" i="18" s="1"/>
  <c r="H200" i="18" a="1"/>
  <c r="H200" i="18" s="1"/>
  <c r="H199" i="18" a="1"/>
  <c r="H199" i="18" s="1"/>
  <c r="H198" i="18" a="1"/>
  <c r="H198" i="18" s="1"/>
  <c r="H197" i="18" a="1"/>
  <c r="H197" i="18" s="1"/>
  <c r="H196" i="18" a="1"/>
  <c r="H196" i="18" s="1"/>
  <c r="H195" i="18" a="1"/>
  <c r="H195" i="18" s="1"/>
  <c r="H194" i="18" a="1"/>
  <c r="H194" i="18" s="1"/>
  <c r="H193" i="18" a="1"/>
  <c r="H193" i="18" s="1"/>
  <c r="H192" i="18" a="1"/>
  <c r="H192" i="18" s="1"/>
  <c r="H191" i="18" a="1"/>
  <c r="H191" i="18" s="1"/>
  <c r="H190" i="18" a="1"/>
  <c r="H190" i="18" s="1"/>
  <c r="H189" i="18" a="1"/>
  <c r="H189" i="18" s="1"/>
  <c r="H188" i="18" a="1"/>
  <c r="H188" i="18" s="1"/>
  <c r="H187" i="18" a="1"/>
  <c r="H187" i="18" s="1"/>
  <c r="H186" i="18" a="1"/>
  <c r="H186" i="18" s="1"/>
  <c r="H185" i="18" a="1"/>
  <c r="H185" i="18" s="1"/>
  <c r="H184" i="18" a="1"/>
  <c r="H184" i="18" s="1"/>
  <c r="H183" i="18" a="1"/>
  <c r="H183" i="18" s="1"/>
  <c r="H182" i="18" a="1"/>
  <c r="H182" i="18" s="1"/>
  <c r="H181" i="18" a="1"/>
  <c r="H181" i="18" s="1"/>
  <c r="H180" i="18" a="1"/>
  <c r="H180" i="18" s="1"/>
  <c r="H179" i="18" a="1"/>
  <c r="H179" i="18" s="1"/>
  <c r="H178" i="18" a="1"/>
  <c r="H178" i="18" s="1"/>
  <c r="H177" i="18" a="1"/>
  <c r="H177" i="18" s="1"/>
  <c r="H176" i="18" a="1"/>
  <c r="H176" i="18" s="1"/>
  <c r="H175" i="18" a="1"/>
  <c r="H175" i="18" s="1"/>
  <c r="H174" i="18" a="1"/>
  <c r="H174" i="18" s="1"/>
  <c r="H173" i="18" a="1"/>
  <c r="H173" i="18" s="1"/>
  <c r="H172" i="18" a="1"/>
  <c r="H172" i="18" s="1"/>
  <c r="H171" i="18" a="1"/>
  <c r="H171" i="18" s="1"/>
  <c r="H170" i="18" a="1"/>
  <c r="H170" i="18" s="1"/>
  <c r="H169" i="18" a="1"/>
  <c r="H169" i="18" s="1"/>
  <c r="H168" i="18" a="1"/>
  <c r="H168" i="18" s="1"/>
  <c r="H167" i="18" a="1"/>
  <c r="H167" i="18" s="1"/>
  <c r="H166" i="18" a="1"/>
  <c r="H166" i="18" s="1"/>
  <c r="H165" i="18" a="1"/>
  <c r="H165" i="18" s="1"/>
  <c r="H164" i="18" a="1"/>
  <c r="H164" i="18" s="1"/>
  <c r="H163" i="18" a="1"/>
  <c r="H163" i="18" s="1"/>
  <c r="H162" i="18" a="1"/>
  <c r="H162" i="18" s="1"/>
  <c r="H161" i="18" a="1"/>
  <c r="H161" i="18" s="1"/>
  <c r="H160" i="18" a="1"/>
  <c r="H160" i="18" s="1"/>
  <c r="G550" i="18" a="1"/>
  <c r="G550" i="18" s="1"/>
  <c r="G549" i="18" a="1"/>
  <c r="G549" i="18" s="1"/>
  <c r="G548" i="18" a="1"/>
  <c r="G548" i="18" s="1"/>
  <c r="G547" i="18" a="1"/>
  <c r="G547" i="18" s="1"/>
  <c r="G546" i="18" a="1"/>
  <c r="G546" i="18" s="1"/>
  <c r="G545" i="18" a="1"/>
  <c r="G545" i="18" s="1"/>
  <c r="G544" i="18" a="1"/>
  <c r="G544" i="18" s="1"/>
  <c r="G543" i="18" a="1"/>
  <c r="G543" i="18" s="1"/>
  <c r="G542" i="18" a="1"/>
  <c r="G542" i="18" s="1"/>
  <c r="G541" i="18" a="1"/>
  <c r="G541" i="18" s="1"/>
  <c r="G540" i="18" a="1"/>
  <c r="G540" i="18" s="1"/>
  <c r="G539" i="18" a="1"/>
  <c r="G539" i="18" s="1"/>
  <c r="G538" i="18" a="1"/>
  <c r="G538" i="18" s="1"/>
  <c r="G537" i="18" a="1"/>
  <c r="G537" i="18" s="1"/>
  <c r="G536" i="18" a="1"/>
  <c r="G536" i="18" s="1"/>
  <c r="G535" i="18" a="1"/>
  <c r="G535" i="18" s="1"/>
  <c r="G534" i="18" a="1"/>
  <c r="G534" i="18" s="1"/>
  <c r="G533" i="18" a="1"/>
  <c r="G533" i="18" s="1"/>
  <c r="G532" i="18" a="1"/>
  <c r="G532" i="18" s="1"/>
  <c r="G531" i="18" a="1"/>
  <c r="G531" i="18" s="1"/>
  <c r="G530" i="18" a="1"/>
  <c r="G530" i="18" s="1"/>
  <c r="G529" i="18" a="1"/>
  <c r="G529" i="18" s="1"/>
  <c r="G528" i="18" a="1"/>
  <c r="G528" i="18" s="1"/>
  <c r="G527" i="18" a="1"/>
  <c r="G527" i="18" s="1"/>
  <c r="G526" i="18" a="1"/>
  <c r="G526" i="18" s="1"/>
  <c r="G525" i="18" a="1"/>
  <c r="G525" i="18" s="1"/>
  <c r="G524" i="18" a="1"/>
  <c r="G524" i="18" s="1"/>
  <c r="G523" i="18" a="1"/>
  <c r="G523" i="18" s="1"/>
  <c r="G522" i="18" a="1"/>
  <c r="G522" i="18" s="1"/>
  <c r="G521" i="18" a="1"/>
  <c r="G521" i="18" s="1"/>
  <c r="G520" i="18" a="1"/>
  <c r="G520" i="18" s="1"/>
  <c r="G519" i="18" a="1"/>
  <c r="G519" i="18" s="1"/>
  <c r="G518" i="18" a="1"/>
  <c r="G518" i="18" s="1"/>
  <c r="G517" i="18" a="1"/>
  <c r="G517" i="18" s="1"/>
  <c r="G516" i="18" a="1"/>
  <c r="G516" i="18" s="1"/>
  <c r="G515" i="18" a="1"/>
  <c r="G515" i="18" s="1"/>
  <c r="G514" i="18" a="1"/>
  <c r="G514" i="18" s="1"/>
  <c r="G513" i="18" a="1"/>
  <c r="G513" i="18" s="1"/>
  <c r="G512" i="18" a="1"/>
  <c r="G512" i="18" s="1"/>
  <c r="G511" i="18" a="1"/>
  <c r="G511" i="18" s="1"/>
  <c r="G510" i="18" a="1"/>
  <c r="G510" i="18" s="1"/>
  <c r="G509" i="18" a="1"/>
  <c r="G509" i="18" s="1"/>
  <c r="G508" i="18" a="1"/>
  <c r="G508" i="18" s="1"/>
  <c r="G507" i="18" a="1"/>
  <c r="G507" i="18" s="1"/>
  <c r="G506" i="18" a="1"/>
  <c r="G506" i="18" s="1"/>
  <c r="G505" i="18" a="1"/>
  <c r="G505" i="18" s="1"/>
  <c r="G504" i="18" a="1"/>
  <c r="G504" i="18" s="1"/>
  <c r="G503" i="18" a="1"/>
  <c r="G503" i="18" s="1"/>
  <c r="G502" i="18" a="1"/>
  <c r="G502" i="18" s="1"/>
  <c r="G501" i="18" a="1"/>
  <c r="G501" i="18" s="1"/>
  <c r="G500" i="18" a="1"/>
  <c r="G500" i="18" s="1"/>
  <c r="G499" i="18" a="1"/>
  <c r="G499" i="18" s="1"/>
  <c r="G498" i="18" a="1"/>
  <c r="G498" i="18" s="1"/>
  <c r="G497" i="18" a="1"/>
  <c r="G497" i="18" s="1"/>
  <c r="G496" i="18" a="1"/>
  <c r="G496" i="18" s="1"/>
  <c r="G495" i="18" a="1"/>
  <c r="G495" i="18" s="1"/>
  <c r="G494" i="18" a="1"/>
  <c r="G494" i="18" s="1"/>
  <c r="G493" i="18" a="1"/>
  <c r="G493" i="18" s="1"/>
  <c r="G492" i="18" a="1"/>
  <c r="G492" i="18" s="1"/>
  <c r="G491" i="18" a="1"/>
  <c r="G491" i="18" s="1"/>
  <c r="G490" i="18" a="1"/>
  <c r="G490" i="18" s="1"/>
  <c r="G489" i="18" a="1"/>
  <c r="G489" i="18" s="1"/>
  <c r="G488" i="18" a="1"/>
  <c r="G488" i="18" s="1"/>
  <c r="G487" i="18" a="1"/>
  <c r="G487" i="18" s="1"/>
  <c r="G486" i="18" a="1"/>
  <c r="G486" i="18" s="1"/>
  <c r="G485" i="18" a="1"/>
  <c r="G485" i="18" s="1"/>
  <c r="G484" i="18" a="1"/>
  <c r="G484" i="18" s="1"/>
  <c r="G483" i="18" a="1"/>
  <c r="G483" i="18" s="1"/>
  <c r="G482" i="18" a="1"/>
  <c r="G482" i="18" s="1"/>
  <c r="G481" i="18" a="1"/>
  <c r="G481" i="18" s="1"/>
  <c r="G480" i="18" a="1"/>
  <c r="G480" i="18" s="1"/>
  <c r="G479" i="18" a="1"/>
  <c r="G479" i="18" s="1"/>
  <c r="G478" i="18" a="1"/>
  <c r="G478" i="18" s="1"/>
  <c r="G477" i="18" a="1"/>
  <c r="G477" i="18" s="1"/>
  <c r="G476" i="18" a="1"/>
  <c r="G476" i="18" s="1"/>
  <c r="G475" i="18" a="1"/>
  <c r="G475" i="18" s="1"/>
  <c r="G474" i="18" a="1"/>
  <c r="G474" i="18" s="1"/>
  <c r="G473" i="18" a="1"/>
  <c r="G473" i="18" s="1"/>
  <c r="G472" i="18" a="1"/>
  <c r="G472" i="18" s="1"/>
  <c r="G471" i="18" a="1"/>
  <c r="G471" i="18" s="1"/>
  <c r="G470" i="18" a="1"/>
  <c r="G470" i="18" s="1"/>
  <c r="G469" i="18" a="1"/>
  <c r="G469" i="18" s="1"/>
  <c r="G468" i="18" a="1"/>
  <c r="G468" i="18" s="1"/>
  <c r="G467" i="18" a="1"/>
  <c r="G467" i="18" s="1"/>
  <c r="G466" i="18" a="1"/>
  <c r="G466" i="18" s="1"/>
  <c r="G465" i="18" a="1"/>
  <c r="G465" i="18" s="1"/>
  <c r="G464" i="18" a="1"/>
  <c r="G464" i="18" s="1"/>
  <c r="G463" i="18" a="1"/>
  <c r="G463" i="18" s="1"/>
  <c r="G462" i="18" a="1"/>
  <c r="G462" i="18" s="1"/>
  <c r="G461" i="18" a="1"/>
  <c r="G461" i="18" s="1"/>
  <c r="G460" i="18" a="1"/>
  <c r="G460" i="18" s="1"/>
  <c r="G459" i="18" a="1"/>
  <c r="G459" i="18" s="1"/>
  <c r="G458" i="18" a="1"/>
  <c r="G458" i="18" s="1"/>
  <c r="G457" i="18" a="1"/>
  <c r="G457" i="18" s="1"/>
  <c r="G456" i="18" a="1"/>
  <c r="G456" i="18" s="1"/>
  <c r="G455" i="18" a="1"/>
  <c r="G455" i="18" s="1"/>
  <c r="G454" i="18" a="1"/>
  <c r="G454" i="18" s="1"/>
  <c r="G453" i="18" a="1"/>
  <c r="G453" i="18" s="1"/>
  <c r="G452" i="18" a="1"/>
  <c r="G452" i="18" s="1"/>
  <c r="G451" i="18" a="1"/>
  <c r="G451" i="18" s="1"/>
  <c r="G450" i="18" a="1"/>
  <c r="G450" i="18" s="1"/>
  <c r="G449" i="18" a="1"/>
  <c r="G449" i="18" s="1"/>
  <c r="G448" i="18" a="1"/>
  <c r="G448" i="18" s="1"/>
  <c r="G447" i="18" a="1"/>
  <c r="G447" i="18" s="1"/>
  <c r="G446" i="18" a="1"/>
  <c r="G446" i="18" s="1"/>
  <c r="G445" i="18" a="1"/>
  <c r="G445" i="18" s="1"/>
  <c r="G444" i="18" a="1"/>
  <c r="G444" i="18" s="1"/>
  <c r="G443" i="18" a="1"/>
  <c r="G443" i="18" s="1"/>
  <c r="G442" i="18" a="1"/>
  <c r="G442" i="18" s="1"/>
  <c r="G441" i="18" a="1"/>
  <c r="G441" i="18" s="1"/>
  <c r="G440" i="18" a="1"/>
  <c r="G440" i="18" s="1"/>
  <c r="G439" i="18" a="1"/>
  <c r="G439" i="18" s="1"/>
  <c r="G438" i="18" a="1"/>
  <c r="G438" i="18" s="1"/>
  <c r="G437" i="18" a="1"/>
  <c r="G437" i="18" s="1"/>
  <c r="G436" i="18" a="1"/>
  <c r="G436" i="18" s="1"/>
  <c r="G435" i="18" a="1"/>
  <c r="G435" i="18" s="1"/>
  <c r="G434" i="18" a="1"/>
  <c r="G434" i="18" s="1"/>
  <c r="G433" i="18" a="1"/>
  <c r="G433" i="18" s="1"/>
  <c r="G432" i="18" a="1"/>
  <c r="G432" i="18" s="1"/>
  <c r="G431" i="18" a="1"/>
  <c r="G431" i="18" s="1"/>
  <c r="G430" i="18" a="1"/>
  <c r="G430" i="18" s="1"/>
  <c r="G429" i="18" a="1"/>
  <c r="G429" i="18" s="1"/>
  <c r="G428" i="18" a="1"/>
  <c r="G428" i="18" s="1"/>
  <c r="G427" i="18" a="1"/>
  <c r="G427" i="18" s="1"/>
  <c r="G426" i="18" a="1"/>
  <c r="G426" i="18" s="1"/>
  <c r="G425" i="18" a="1"/>
  <c r="G425" i="18" s="1"/>
  <c r="G424" i="18" a="1"/>
  <c r="G424" i="18" s="1"/>
  <c r="G423" i="18" a="1"/>
  <c r="G423" i="18" s="1"/>
  <c r="G422" i="18" a="1"/>
  <c r="G422" i="18" s="1"/>
  <c r="G421" i="18" a="1"/>
  <c r="G421" i="18" s="1"/>
  <c r="G420" i="18" a="1"/>
  <c r="G420" i="18" s="1"/>
  <c r="G419" i="18" a="1"/>
  <c r="G419" i="18" s="1"/>
  <c r="G418" i="18" a="1"/>
  <c r="G418" i="18" s="1"/>
  <c r="G417" i="18" a="1"/>
  <c r="G417" i="18" s="1"/>
  <c r="G416" i="18" a="1"/>
  <c r="G416" i="18" s="1"/>
  <c r="G415" i="18" a="1"/>
  <c r="G415" i="18" s="1"/>
  <c r="G414" i="18" a="1"/>
  <c r="G414" i="18" s="1"/>
  <c r="G413" i="18" a="1"/>
  <c r="G413" i="18" s="1"/>
  <c r="G412" i="18" a="1"/>
  <c r="G412" i="18" s="1"/>
  <c r="G411" i="18" a="1"/>
  <c r="G411" i="18" s="1"/>
  <c r="G410" i="18" a="1"/>
  <c r="G410" i="18" s="1"/>
  <c r="G409" i="18" a="1"/>
  <c r="G409" i="18" s="1"/>
  <c r="G408" i="18" a="1"/>
  <c r="G408" i="18" s="1"/>
  <c r="G407" i="18" a="1"/>
  <c r="G407" i="18" s="1"/>
  <c r="G406" i="18" a="1"/>
  <c r="G406" i="18" s="1"/>
  <c r="G405" i="18" a="1"/>
  <c r="G405" i="18" s="1"/>
  <c r="G404" i="18" a="1"/>
  <c r="G404" i="18" s="1"/>
  <c r="G403" i="18" a="1"/>
  <c r="G403" i="18" s="1"/>
  <c r="G402" i="18" a="1"/>
  <c r="G402" i="18" s="1"/>
  <c r="G401" i="18" a="1"/>
  <c r="G401" i="18" s="1"/>
  <c r="G400" i="18" a="1"/>
  <c r="G400" i="18" s="1"/>
  <c r="G399" i="18" a="1"/>
  <c r="G399" i="18" s="1"/>
  <c r="G398" i="18" a="1"/>
  <c r="G398" i="18" s="1"/>
  <c r="G397" i="18" a="1"/>
  <c r="G397" i="18" s="1"/>
  <c r="G396" i="18" a="1"/>
  <c r="G396" i="18" s="1"/>
  <c r="G395" i="18" a="1"/>
  <c r="G395" i="18" s="1"/>
  <c r="G394" i="18" a="1"/>
  <c r="G394" i="18" s="1"/>
  <c r="G393" i="18" a="1"/>
  <c r="G393" i="18" s="1"/>
  <c r="G392" i="18" a="1"/>
  <c r="G392" i="18" s="1"/>
  <c r="G391" i="18" a="1"/>
  <c r="G391" i="18" s="1"/>
  <c r="G390" i="18" a="1"/>
  <c r="G390" i="18" s="1"/>
  <c r="G389" i="18" a="1"/>
  <c r="G389" i="18" s="1"/>
  <c r="G388" i="18" a="1"/>
  <c r="G388" i="18" s="1"/>
  <c r="G387" i="18" a="1"/>
  <c r="G387" i="18" s="1"/>
  <c r="G386" i="18" a="1"/>
  <c r="G386" i="18" s="1"/>
  <c r="G385" i="18" a="1"/>
  <c r="G385" i="18" s="1"/>
  <c r="G384" i="18" a="1"/>
  <c r="G384" i="18" s="1"/>
  <c r="G383" i="18" a="1"/>
  <c r="G383" i="18" s="1"/>
  <c r="G382" i="18" a="1"/>
  <c r="G382" i="18" s="1"/>
  <c r="G381" i="18" a="1"/>
  <c r="G381" i="18" s="1"/>
  <c r="G380" i="18" a="1"/>
  <c r="G380" i="18" s="1"/>
  <c r="G379" i="18" a="1"/>
  <c r="G379" i="18" s="1"/>
  <c r="G378" i="18" a="1"/>
  <c r="G378" i="18" s="1"/>
  <c r="G377" i="18" a="1"/>
  <c r="G377" i="18" s="1"/>
  <c r="G376" i="18" a="1"/>
  <c r="G376" i="18" s="1"/>
  <c r="G375" i="18" a="1"/>
  <c r="G375" i="18" s="1"/>
  <c r="G374" i="18" a="1"/>
  <c r="G374" i="18" s="1"/>
  <c r="G373" i="18" a="1"/>
  <c r="G373" i="18" s="1"/>
  <c r="G372" i="18" a="1"/>
  <c r="G372" i="18" s="1"/>
  <c r="G371" i="18" a="1"/>
  <c r="G371" i="18" s="1"/>
  <c r="G370" i="18" a="1"/>
  <c r="G370" i="18" s="1"/>
  <c r="G369" i="18" a="1"/>
  <c r="G369" i="18" s="1"/>
  <c r="G368" i="18" a="1"/>
  <c r="G368" i="18" s="1"/>
  <c r="G367" i="18" a="1"/>
  <c r="G367" i="18" s="1"/>
  <c r="G366" i="18" a="1"/>
  <c r="G366" i="18" s="1"/>
  <c r="G365" i="18" a="1"/>
  <c r="G365" i="18" s="1"/>
  <c r="G364" i="18" a="1"/>
  <c r="G364" i="18" s="1"/>
  <c r="G363" i="18" a="1"/>
  <c r="G363" i="18" s="1"/>
  <c r="G362" i="18" a="1"/>
  <c r="G362" i="18" s="1"/>
  <c r="G361" i="18" a="1"/>
  <c r="G361" i="18" s="1"/>
  <c r="G360" i="18" a="1"/>
  <c r="G360" i="18" s="1"/>
  <c r="G359" i="18" a="1"/>
  <c r="G359" i="18" s="1"/>
  <c r="G358" i="18" a="1"/>
  <c r="G358" i="18" s="1"/>
  <c r="G357" i="18" a="1"/>
  <c r="G357" i="18" s="1"/>
  <c r="G356" i="18" a="1"/>
  <c r="G356" i="18" s="1"/>
  <c r="G355" i="18" a="1"/>
  <c r="G355" i="18" s="1"/>
  <c r="G354" i="18" a="1"/>
  <c r="G354" i="18" s="1"/>
  <c r="G353" i="18" a="1"/>
  <c r="G353" i="18" s="1"/>
  <c r="G352" i="18" a="1"/>
  <c r="G352" i="18" s="1"/>
  <c r="G351" i="18" a="1"/>
  <c r="G351" i="18" s="1"/>
  <c r="G350" i="18" a="1"/>
  <c r="G350" i="18" s="1"/>
  <c r="G349" i="18" a="1"/>
  <c r="G349" i="18" s="1"/>
  <c r="G348" i="18" a="1"/>
  <c r="G348" i="18" s="1"/>
  <c r="G347" i="18" a="1"/>
  <c r="G347" i="18" s="1"/>
  <c r="G346" i="18" a="1"/>
  <c r="G346" i="18" s="1"/>
  <c r="G345" i="18" a="1"/>
  <c r="G345" i="18" s="1"/>
  <c r="G344" i="18" a="1"/>
  <c r="G344" i="18" s="1"/>
  <c r="G343" i="18" a="1"/>
  <c r="G343" i="18" s="1"/>
  <c r="G342" i="18" a="1"/>
  <c r="G342" i="18" s="1"/>
  <c r="G341" i="18" a="1"/>
  <c r="G341" i="18" s="1"/>
  <c r="G340" i="18" a="1"/>
  <c r="G340" i="18" s="1"/>
  <c r="G339" i="18" a="1"/>
  <c r="G339" i="18" s="1"/>
  <c r="G338" i="18" a="1"/>
  <c r="G338" i="18" s="1"/>
  <c r="G337" i="18" a="1"/>
  <c r="G337" i="18" s="1"/>
  <c r="G336" i="18" a="1"/>
  <c r="G336" i="18" s="1"/>
  <c r="G335" i="18" a="1"/>
  <c r="G335" i="18" s="1"/>
  <c r="G334" i="18" a="1"/>
  <c r="G334" i="18" s="1"/>
  <c r="G333" i="18" a="1"/>
  <c r="G333" i="18" s="1"/>
  <c r="G332" i="18" a="1"/>
  <c r="G332" i="18" s="1"/>
  <c r="G331" i="18" a="1"/>
  <c r="G331" i="18" s="1"/>
  <c r="G330" i="18" a="1"/>
  <c r="G330" i="18" s="1"/>
  <c r="G329" i="18" a="1"/>
  <c r="G329" i="18" s="1"/>
  <c r="G328" i="18" a="1"/>
  <c r="G328" i="18" s="1"/>
  <c r="G327" i="18" a="1"/>
  <c r="G327" i="18" s="1"/>
  <c r="G326" i="18" a="1"/>
  <c r="G326" i="18" s="1"/>
  <c r="G325" i="18" a="1"/>
  <c r="G325" i="18" s="1"/>
  <c r="G324" i="18" a="1"/>
  <c r="G324" i="18" s="1"/>
  <c r="G323" i="18" a="1"/>
  <c r="G323" i="18" s="1"/>
  <c r="G322" i="18" a="1"/>
  <c r="G322" i="18" s="1"/>
  <c r="G321" i="18" a="1"/>
  <c r="G321" i="18" s="1"/>
  <c r="G320" i="18" a="1"/>
  <c r="G320" i="18" s="1"/>
  <c r="G319" i="18" a="1"/>
  <c r="G319" i="18" s="1"/>
  <c r="G318" i="18" a="1"/>
  <c r="G318" i="18" s="1"/>
  <c r="G317" i="18" a="1"/>
  <c r="G317" i="18" s="1"/>
  <c r="G316" i="18" a="1"/>
  <c r="G316" i="18" s="1"/>
  <c r="G315" i="18" a="1"/>
  <c r="G315" i="18" s="1"/>
  <c r="G314" i="18" a="1"/>
  <c r="G314" i="18" s="1"/>
  <c r="G313" i="18" a="1"/>
  <c r="G313" i="18" s="1"/>
  <c r="G312" i="18" a="1"/>
  <c r="G312" i="18" s="1"/>
  <c r="G311" i="18" a="1"/>
  <c r="G311" i="18" s="1"/>
  <c r="G310" i="18" a="1"/>
  <c r="G310" i="18" s="1"/>
  <c r="G309" i="18" a="1"/>
  <c r="G309" i="18" s="1"/>
  <c r="G308" i="18" a="1"/>
  <c r="G308" i="18" s="1"/>
  <c r="G307" i="18" a="1"/>
  <c r="G307" i="18" s="1"/>
  <c r="G306" i="18" a="1"/>
  <c r="G306" i="18" s="1"/>
  <c r="G305" i="18" a="1"/>
  <c r="G305" i="18" s="1"/>
  <c r="G304" i="18" a="1"/>
  <c r="G304" i="18" s="1"/>
  <c r="G303" i="18" a="1"/>
  <c r="G303" i="18" s="1"/>
  <c r="G302" i="18" a="1"/>
  <c r="G302" i="18" s="1"/>
  <c r="G301" i="18" a="1"/>
  <c r="G301" i="18" s="1"/>
  <c r="G300" i="18" a="1"/>
  <c r="G300" i="18" s="1"/>
  <c r="G299" i="18" a="1"/>
  <c r="G299" i="18" s="1"/>
  <c r="G298" i="18" a="1"/>
  <c r="G298" i="18" s="1"/>
  <c r="G297" i="18" a="1"/>
  <c r="G297" i="18" s="1"/>
  <c r="G296" i="18" a="1"/>
  <c r="G296" i="18" s="1"/>
  <c r="G295" i="18" a="1"/>
  <c r="G295" i="18" s="1"/>
  <c r="G294" i="18" a="1"/>
  <c r="G294" i="18" s="1"/>
  <c r="G293" i="18" a="1"/>
  <c r="G293" i="18" s="1"/>
  <c r="G292" i="18" a="1"/>
  <c r="G292" i="18" s="1"/>
  <c r="G291" i="18" a="1"/>
  <c r="G291" i="18" s="1"/>
  <c r="G290" i="18" a="1"/>
  <c r="G290" i="18" s="1"/>
  <c r="G289" i="18" a="1"/>
  <c r="G289" i="18" s="1"/>
  <c r="G288" i="18" a="1"/>
  <c r="G288" i="18" s="1"/>
  <c r="G287" i="18" a="1"/>
  <c r="G287" i="18" s="1"/>
  <c r="G286" i="18" a="1"/>
  <c r="G286" i="18" s="1"/>
  <c r="G285" i="18" a="1"/>
  <c r="G285" i="18" s="1"/>
  <c r="G284" i="18" a="1"/>
  <c r="G284" i="18" s="1"/>
  <c r="G283" i="18" a="1"/>
  <c r="G283" i="18" s="1"/>
  <c r="G282" i="18" a="1"/>
  <c r="G282" i="18" s="1"/>
  <c r="G281" i="18" a="1"/>
  <c r="G281" i="18" s="1"/>
  <c r="G280" i="18" a="1"/>
  <c r="G280" i="18" s="1"/>
  <c r="G279" i="18" a="1"/>
  <c r="G279" i="18" s="1"/>
  <c r="G278" i="18" a="1"/>
  <c r="G278" i="18" s="1"/>
  <c r="G277" i="18" a="1"/>
  <c r="G277" i="18" s="1"/>
  <c r="G276" i="18" a="1"/>
  <c r="G276" i="18" s="1"/>
  <c r="G275" i="18" a="1"/>
  <c r="G275" i="18" s="1"/>
  <c r="G274" i="18" a="1"/>
  <c r="G274" i="18" s="1"/>
  <c r="G273" i="18" a="1"/>
  <c r="G273" i="18" s="1"/>
  <c r="G272" i="18" a="1"/>
  <c r="G272" i="18" s="1"/>
  <c r="G271" i="18" a="1"/>
  <c r="G271" i="18" s="1"/>
  <c r="G270" i="18" a="1"/>
  <c r="G270" i="18" s="1"/>
  <c r="G269" i="18" a="1"/>
  <c r="G269" i="18" s="1"/>
  <c r="G268" i="18" a="1"/>
  <c r="G268" i="18" s="1"/>
  <c r="G267" i="18" a="1"/>
  <c r="G267" i="18" s="1"/>
  <c r="G266" i="18" a="1"/>
  <c r="G266" i="18" s="1"/>
  <c r="G265" i="18" a="1"/>
  <c r="G265" i="18" s="1"/>
  <c r="G264" i="18" a="1"/>
  <c r="G264" i="18" s="1"/>
  <c r="G263" i="18" a="1"/>
  <c r="G263" i="18" s="1"/>
  <c r="G262" i="18" a="1"/>
  <c r="G262" i="18" s="1"/>
  <c r="G261" i="18" a="1"/>
  <c r="G261" i="18" s="1"/>
  <c r="G260" i="18" a="1"/>
  <c r="G260" i="18" s="1"/>
  <c r="G259" i="18" a="1"/>
  <c r="G259" i="18" s="1"/>
  <c r="G258" i="18" a="1"/>
  <c r="G258" i="18" s="1"/>
  <c r="G257" i="18" a="1"/>
  <c r="G257" i="18" s="1"/>
  <c r="G256" i="18" a="1"/>
  <c r="G256" i="18" s="1"/>
  <c r="G255" i="18" a="1"/>
  <c r="G255" i="18" s="1"/>
  <c r="G254" i="18" a="1"/>
  <c r="G254" i="18" s="1"/>
  <c r="G253" i="18" a="1"/>
  <c r="G253" i="18" s="1"/>
  <c r="G252" i="18" a="1"/>
  <c r="G252" i="18" s="1"/>
  <c r="G251" i="18" a="1"/>
  <c r="G251" i="18" s="1"/>
  <c r="G250" i="18" a="1"/>
  <c r="G250" i="18" s="1"/>
  <c r="G249" i="18" a="1"/>
  <c r="G249" i="18" s="1"/>
  <c r="G248" i="18" a="1"/>
  <c r="G248" i="18" s="1"/>
  <c r="G247" i="18" a="1"/>
  <c r="G247" i="18" s="1"/>
  <c r="G246" i="18" a="1"/>
  <c r="G246" i="18" s="1"/>
  <c r="G245" i="18" a="1"/>
  <c r="G245" i="18" s="1"/>
  <c r="G244" i="18" a="1"/>
  <c r="G244" i="18" s="1"/>
  <c r="G243" i="18" a="1"/>
  <c r="G243" i="18" s="1"/>
  <c r="G242" i="18" a="1"/>
  <c r="G242" i="18" s="1"/>
  <c r="G241" i="18" a="1"/>
  <c r="G241" i="18" s="1"/>
  <c r="G240" i="18" a="1"/>
  <c r="G240" i="18" s="1"/>
  <c r="G239" i="18" a="1"/>
  <c r="G239" i="18" s="1"/>
  <c r="G238" i="18" a="1"/>
  <c r="G238" i="18" s="1"/>
  <c r="G237" i="18" a="1"/>
  <c r="G237" i="18" s="1"/>
  <c r="G236" i="18" a="1"/>
  <c r="G236" i="18" s="1"/>
  <c r="G235" i="18" a="1"/>
  <c r="G235" i="18" s="1"/>
  <c r="G234" i="18" a="1"/>
  <c r="G234" i="18" s="1"/>
  <c r="G233" i="18" a="1"/>
  <c r="G233" i="18" s="1"/>
  <c r="G232" i="18" a="1"/>
  <c r="G232" i="18" s="1"/>
  <c r="G231" i="18" a="1"/>
  <c r="G231" i="18" s="1"/>
  <c r="G230" i="18" a="1"/>
  <c r="G230" i="18" s="1"/>
  <c r="G229" i="18" a="1"/>
  <c r="G229" i="18" s="1"/>
  <c r="G228" i="18" a="1"/>
  <c r="G228" i="18" s="1"/>
  <c r="G227" i="18" a="1"/>
  <c r="G227" i="18" s="1"/>
  <c r="G226" i="18" a="1"/>
  <c r="G226" i="18" s="1"/>
  <c r="G225" i="18" a="1"/>
  <c r="G225" i="18" s="1"/>
  <c r="G224" i="18" a="1"/>
  <c r="G224" i="18" s="1"/>
  <c r="G223" i="18" a="1"/>
  <c r="G223" i="18" s="1"/>
  <c r="G222" i="18" a="1"/>
  <c r="G222" i="18" s="1"/>
  <c r="G221" i="18" a="1"/>
  <c r="G221" i="18" s="1"/>
  <c r="G220" i="18" a="1"/>
  <c r="G220" i="18" s="1"/>
  <c r="G219" i="18" a="1"/>
  <c r="G219" i="18" s="1"/>
  <c r="G218" i="18" a="1"/>
  <c r="G218" i="18" s="1"/>
  <c r="G217" i="18" a="1"/>
  <c r="G217" i="18" s="1"/>
  <c r="G216" i="18" a="1"/>
  <c r="G216" i="18" s="1"/>
  <c r="G215" i="18" a="1"/>
  <c r="G215" i="18" s="1"/>
  <c r="G214" i="18" a="1"/>
  <c r="G214" i="18" s="1"/>
  <c r="G213" i="18" a="1"/>
  <c r="G213" i="18" s="1"/>
  <c r="G212" i="18" a="1"/>
  <c r="G212" i="18" s="1"/>
  <c r="G211" i="18" a="1"/>
  <c r="G211" i="18" s="1"/>
  <c r="G210" i="18" a="1"/>
  <c r="G210" i="18" s="1"/>
  <c r="G209" i="18" a="1"/>
  <c r="G209" i="18" s="1"/>
  <c r="G208" i="18" a="1"/>
  <c r="G208" i="18" s="1"/>
  <c r="G207" i="18" a="1"/>
  <c r="G207" i="18" s="1"/>
  <c r="G206" i="18" a="1"/>
  <c r="G206" i="18" s="1"/>
  <c r="G205" i="18" a="1"/>
  <c r="G205" i="18" s="1"/>
  <c r="G204" i="18" a="1"/>
  <c r="G204" i="18" s="1"/>
  <c r="G203" i="18" a="1"/>
  <c r="G203" i="18" s="1"/>
  <c r="G202" i="18" a="1"/>
  <c r="G202" i="18" s="1"/>
  <c r="G201" i="18" a="1"/>
  <c r="G201" i="18" s="1"/>
  <c r="G200" i="18" a="1"/>
  <c r="G200" i="18" s="1"/>
  <c r="G199" i="18" a="1"/>
  <c r="G199" i="18" s="1"/>
  <c r="G198" i="18" a="1"/>
  <c r="G198" i="18" s="1"/>
  <c r="G197" i="18" a="1"/>
  <c r="G197" i="18" s="1"/>
  <c r="G196" i="18" a="1"/>
  <c r="G196" i="18" s="1"/>
  <c r="G195" i="18" a="1"/>
  <c r="G195" i="18" s="1"/>
  <c r="G194" i="18" a="1"/>
  <c r="G194" i="18" s="1"/>
  <c r="G193" i="18" a="1"/>
  <c r="G193" i="18" s="1"/>
  <c r="G192" i="18" a="1"/>
  <c r="G192" i="18" s="1"/>
  <c r="G191" i="18" a="1"/>
  <c r="G191" i="18" s="1"/>
  <c r="G190" i="18" a="1"/>
  <c r="G190" i="18" s="1"/>
  <c r="G189" i="18" a="1"/>
  <c r="G189" i="18" s="1"/>
  <c r="G188" i="18" a="1"/>
  <c r="G188" i="18" s="1"/>
  <c r="G187" i="18" a="1"/>
  <c r="G187" i="18" s="1"/>
  <c r="G186" i="18" a="1"/>
  <c r="G186" i="18" s="1"/>
  <c r="G185" i="18" a="1"/>
  <c r="G185" i="18" s="1"/>
  <c r="G184" i="18" a="1"/>
  <c r="G184" i="18" s="1"/>
  <c r="G183" i="18" a="1"/>
  <c r="G183" i="18" s="1"/>
  <c r="G182" i="18" a="1"/>
  <c r="G182" i="18" s="1"/>
  <c r="G181" i="18" a="1"/>
  <c r="G181" i="18" s="1"/>
  <c r="G180" i="18" a="1"/>
  <c r="G180" i="18" s="1"/>
  <c r="G179" i="18" a="1"/>
  <c r="G179" i="18" s="1"/>
  <c r="G178" i="18" a="1"/>
  <c r="G178" i="18" s="1"/>
  <c r="G177" i="18" a="1"/>
  <c r="G177" i="18" s="1"/>
  <c r="G176" i="18" a="1"/>
  <c r="G176" i="18" s="1"/>
  <c r="G175" i="18" a="1"/>
  <c r="G175" i="18" s="1"/>
  <c r="G174" i="18" a="1"/>
  <c r="G174" i="18" s="1"/>
  <c r="G173" i="18" a="1"/>
  <c r="G173" i="18" s="1"/>
  <c r="G172" i="18" a="1"/>
  <c r="G172" i="18" s="1"/>
  <c r="G171" i="18" a="1"/>
  <c r="G171" i="18" s="1"/>
  <c r="G170" i="18" a="1"/>
  <c r="G170" i="18" s="1"/>
  <c r="G169" i="18" a="1"/>
  <c r="G169" i="18" s="1"/>
  <c r="G168" i="18" a="1"/>
  <c r="G168" i="18" s="1"/>
  <c r="G167" i="18" a="1"/>
  <c r="G167" i="18" s="1"/>
  <c r="G166" i="18" a="1"/>
  <c r="G166" i="18" s="1"/>
  <c r="G165" i="18" a="1"/>
  <c r="G165" i="18" s="1"/>
  <c r="G164" i="18" a="1"/>
  <c r="G164" i="18" s="1"/>
  <c r="G163" i="18" a="1"/>
  <c r="G163" i="18" s="1"/>
  <c r="G162" i="18" a="1"/>
  <c r="G162" i="18" s="1"/>
  <c r="G161" i="18" a="1"/>
  <c r="G161" i="18" s="1"/>
  <c r="G160" i="18" a="1"/>
  <c r="G160" i="18" s="1"/>
  <c r="F550" i="18" a="1"/>
  <c r="F550" i="18" s="1"/>
  <c r="F549" i="18" a="1"/>
  <c r="F549" i="18" s="1"/>
  <c r="F548" i="18" a="1"/>
  <c r="F548" i="18" s="1"/>
  <c r="F547" i="18" a="1"/>
  <c r="F547" i="18" s="1"/>
  <c r="F546" i="18" a="1"/>
  <c r="F546" i="18" s="1"/>
  <c r="F545" i="18" a="1"/>
  <c r="F545" i="18" s="1"/>
  <c r="F544" i="18" a="1"/>
  <c r="F544" i="18" s="1"/>
  <c r="F543" i="18" a="1"/>
  <c r="F543" i="18" s="1"/>
  <c r="F542" i="18" a="1"/>
  <c r="F542" i="18" s="1"/>
  <c r="F541" i="18" a="1"/>
  <c r="F541" i="18" s="1"/>
  <c r="F540" i="18" a="1"/>
  <c r="F540" i="18" s="1"/>
  <c r="F539" i="18" a="1"/>
  <c r="F539" i="18" s="1"/>
  <c r="F538" i="18" a="1"/>
  <c r="F538" i="18" s="1"/>
  <c r="F537" i="18" a="1"/>
  <c r="F537" i="18" s="1"/>
  <c r="F536" i="18" a="1"/>
  <c r="F536" i="18" s="1"/>
  <c r="F535" i="18" a="1"/>
  <c r="F535" i="18" s="1"/>
  <c r="F534" i="18" a="1"/>
  <c r="F534" i="18" s="1"/>
  <c r="F533" i="18" a="1"/>
  <c r="F533" i="18" s="1"/>
  <c r="F532" i="18" a="1"/>
  <c r="F532" i="18" s="1"/>
  <c r="F531" i="18" a="1"/>
  <c r="F531" i="18" s="1"/>
  <c r="F530" i="18" a="1"/>
  <c r="F530" i="18" s="1"/>
  <c r="F529" i="18" a="1"/>
  <c r="F529" i="18" s="1"/>
  <c r="F528" i="18" a="1"/>
  <c r="F528" i="18" s="1"/>
  <c r="F527" i="18" a="1"/>
  <c r="F527" i="18" s="1"/>
  <c r="F526" i="18" a="1"/>
  <c r="F526" i="18" s="1"/>
  <c r="F525" i="18" a="1"/>
  <c r="F525" i="18" s="1"/>
  <c r="F524" i="18" a="1"/>
  <c r="F524" i="18" s="1"/>
  <c r="F523" i="18" a="1"/>
  <c r="F523" i="18" s="1"/>
  <c r="F522" i="18" a="1"/>
  <c r="F522" i="18" s="1"/>
  <c r="F521" i="18" a="1"/>
  <c r="F521" i="18" s="1"/>
  <c r="F520" i="18" a="1"/>
  <c r="F520" i="18" s="1"/>
  <c r="F519" i="18" a="1"/>
  <c r="F519" i="18" s="1"/>
  <c r="F518" i="18" a="1"/>
  <c r="F518" i="18" s="1"/>
  <c r="F517" i="18" a="1"/>
  <c r="F517" i="18" s="1"/>
  <c r="F516" i="18" a="1"/>
  <c r="F516" i="18" s="1"/>
  <c r="F515" i="18" a="1"/>
  <c r="F515" i="18" s="1"/>
  <c r="F514" i="18" a="1"/>
  <c r="F514" i="18" s="1"/>
  <c r="F513" i="18" a="1"/>
  <c r="F513" i="18" s="1"/>
  <c r="F512" i="18" a="1"/>
  <c r="F512" i="18" s="1"/>
  <c r="F511" i="18" a="1"/>
  <c r="F511" i="18" s="1"/>
  <c r="F510" i="18" a="1"/>
  <c r="F510" i="18" s="1"/>
  <c r="F509" i="18" a="1"/>
  <c r="F509" i="18" s="1"/>
  <c r="F508" i="18" a="1"/>
  <c r="F508" i="18" s="1"/>
  <c r="F507" i="18" a="1"/>
  <c r="F507" i="18" s="1"/>
  <c r="F506" i="18" a="1"/>
  <c r="F506" i="18" s="1"/>
  <c r="F505" i="18" a="1"/>
  <c r="F505" i="18" s="1"/>
  <c r="F504" i="18" a="1"/>
  <c r="F504" i="18" s="1"/>
  <c r="F503" i="18" a="1"/>
  <c r="F503" i="18" s="1"/>
  <c r="F502" i="18" a="1"/>
  <c r="F502" i="18" s="1"/>
  <c r="F501" i="18" a="1"/>
  <c r="F501" i="18" s="1"/>
  <c r="F500" i="18" a="1"/>
  <c r="F500" i="18" s="1"/>
  <c r="F499" i="18" a="1"/>
  <c r="F499" i="18" s="1"/>
  <c r="F498" i="18" a="1"/>
  <c r="F498" i="18" s="1"/>
  <c r="F497" i="18" a="1"/>
  <c r="F497" i="18" s="1"/>
  <c r="F496" i="18" a="1"/>
  <c r="F496" i="18" s="1"/>
  <c r="F495" i="18" a="1"/>
  <c r="F495" i="18" s="1"/>
  <c r="F494" i="18" a="1"/>
  <c r="F494" i="18" s="1"/>
  <c r="F493" i="18" a="1"/>
  <c r="F493" i="18" s="1"/>
  <c r="F492" i="18" a="1"/>
  <c r="F492" i="18" s="1"/>
  <c r="F491" i="18" a="1"/>
  <c r="F491" i="18" s="1"/>
  <c r="F490" i="18" a="1"/>
  <c r="F490" i="18" s="1"/>
  <c r="F489" i="18" a="1"/>
  <c r="F489" i="18" s="1"/>
  <c r="F488" i="18" a="1"/>
  <c r="F488" i="18" s="1"/>
  <c r="F487" i="18" a="1"/>
  <c r="F487" i="18" s="1"/>
  <c r="F486" i="18" a="1"/>
  <c r="F486" i="18" s="1"/>
  <c r="F485" i="18" a="1"/>
  <c r="F485" i="18" s="1"/>
  <c r="F484" i="18" a="1"/>
  <c r="F484" i="18" s="1"/>
  <c r="F483" i="18" a="1"/>
  <c r="F483" i="18" s="1"/>
  <c r="F482" i="18" a="1"/>
  <c r="F482" i="18" s="1"/>
  <c r="F481" i="18" a="1"/>
  <c r="F481" i="18" s="1"/>
  <c r="F480" i="18" a="1"/>
  <c r="F480" i="18" s="1"/>
  <c r="F479" i="18" a="1"/>
  <c r="F479" i="18" s="1"/>
  <c r="F478" i="18" a="1"/>
  <c r="F478" i="18" s="1"/>
  <c r="F477" i="18" a="1"/>
  <c r="F477" i="18" s="1"/>
  <c r="F476" i="18" a="1"/>
  <c r="F476" i="18" s="1"/>
  <c r="F475" i="18" a="1"/>
  <c r="F475" i="18" s="1"/>
  <c r="F474" i="18" a="1"/>
  <c r="F474" i="18" s="1"/>
  <c r="F473" i="18" a="1"/>
  <c r="F473" i="18" s="1"/>
  <c r="F472" i="18" a="1"/>
  <c r="F472" i="18" s="1"/>
  <c r="F471" i="18" a="1"/>
  <c r="F471" i="18" s="1"/>
  <c r="F470" i="18" a="1"/>
  <c r="F470" i="18" s="1"/>
  <c r="F469" i="18" a="1"/>
  <c r="F469" i="18" s="1"/>
  <c r="F468" i="18" a="1"/>
  <c r="F468" i="18" s="1"/>
  <c r="F467" i="18" a="1"/>
  <c r="F467" i="18" s="1"/>
  <c r="F466" i="18" a="1"/>
  <c r="F466" i="18" s="1"/>
  <c r="F465" i="18" a="1"/>
  <c r="F465" i="18" s="1"/>
  <c r="F464" i="18" a="1"/>
  <c r="F464" i="18" s="1"/>
  <c r="F463" i="18" a="1"/>
  <c r="F463" i="18" s="1"/>
  <c r="F462" i="18" a="1"/>
  <c r="F462" i="18" s="1"/>
  <c r="F461" i="18" a="1"/>
  <c r="F461" i="18" s="1"/>
  <c r="F460" i="18" a="1"/>
  <c r="F460" i="18" s="1"/>
  <c r="F459" i="18" a="1"/>
  <c r="F459" i="18" s="1"/>
  <c r="F458" i="18" a="1"/>
  <c r="F458" i="18" s="1"/>
  <c r="F457" i="18" a="1"/>
  <c r="F457" i="18" s="1"/>
  <c r="F456" i="18" a="1"/>
  <c r="F456" i="18" s="1"/>
  <c r="F455" i="18" a="1"/>
  <c r="F455" i="18" s="1"/>
  <c r="F454" i="18" a="1"/>
  <c r="F454" i="18" s="1"/>
  <c r="F453" i="18" a="1"/>
  <c r="F453" i="18" s="1"/>
  <c r="F452" i="18" a="1"/>
  <c r="F452" i="18" s="1"/>
  <c r="F451" i="18" a="1"/>
  <c r="F451" i="18" s="1"/>
  <c r="F450" i="18" a="1"/>
  <c r="F450" i="18" s="1"/>
  <c r="F449" i="18" a="1"/>
  <c r="F449" i="18" s="1"/>
  <c r="F448" i="18" a="1"/>
  <c r="F448" i="18" s="1"/>
  <c r="F447" i="18" a="1"/>
  <c r="F447" i="18" s="1"/>
  <c r="F446" i="18" a="1"/>
  <c r="F446" i="18" s="1"/>
  <c r="F445" i="18" a="1"/>
  <c r="F445" i="18" s="1"/>
  <c r="F444" i="18" a="1"/>
  <c r="F444" i="18" s="1"/>
  <c r="F443" i="18" a="1"/>
  <c r="F443" i="18" s="1"/>
  <c r="F442" i="18" a="1"/>
  <c r="F442" i="18" s="1"/>
  <c r="F441" i="18" a="1"/>
  <c r="F441" i="18" s="1"/>
  <c r="F440" i="18" a="1"/>
  <c r="F440" i="18" s="1"/>
  <c r="F439" i="18" a="1"/>
  <c r="F439" i="18" s="1"/>
  <c r="F438" i="18" a="1"/>
  <c r="F438" i="18" s="1"/>
  <c r="F437" i="18" a="1"/>
  <c r="F437" i="18" s="1"/>
  <c r="F436" i="18" a="1"/>
  <c r="F436" i="18" s="1"/>
  <c r="F435" i="18" a="1"/>
  <c r="F435" i="18" s="1"/>
  <c r="F434" i="18" a="1"/>
  <c r="F434" i="18" s="1"/>
  <c r="F433" i="18" a="1"/>
  <c r="F433" i="18" s="1"/>
  <c r="F432" i="18" a="1"/>
  <c r="F432" i="18" s="1"/>
  <c r="F431" i="18" a="1"/>
  <c r="F431" i="18" s="1"/>
  <c r="F430" i="18" a="1"/>
  <c r="F430" i="18" s="1"/>
  <c r="F429" i="18" a="1"/>
  <c r="F429" i="18" s="1"/>
  <c r="F428" i="18" a="1"/>
  <c r="F428" i="18" s="1"/>
  <c r="F427" i="18" a="1"/>
  <c r="F427" i="18" s="1"/>
  <c r="F426" i="18" a="1"/>
  <c r="F426" i="18" s="1"/>
  <c r="F425" i="18" a="1"/>
  <c r="F425" i="18" s="1"/>
  <c r="F424" i="18" a="1"/>
  <c r="F424" i="18" s="1"/>
  <c r="F423" i="18" a="1"/>
  <c r="F423" i="18" s="1"/>
  <c r="F422" i="18" a="1"/>
  <c r="F422" i="18" s="1"/>
  <c r="F421" i="18" a="1"/>
  <c r="F421" i="18" s="1"/>
  <c r="F420" i="18" a="1"/>
  <c r="F420" i="18" s="1"/>
  <c r="F419" i="18" a="1"/>
  <c r="F419" i="18" s="1"/>
  <c r="F418" i="18" a="1"/>
  <c r="F418" i="18" s="1"/>
  <c r="F417" i="18" a="1"/>
  <c r="F417" i="18" s="1"/>
  <c r="F416" i="18" a="1"/>
  <c r="F416" i="18" s="1"/>
  <c r="F415" i="18" a="1"/>
  <c r="F415" i="18" s="1"/>
  <c r="F414" i="18" a="1"/>
  <c r="F414" i="18" s="1"/>
  <c r="F413" i="18" a="1"/>
  <c r="F413" i="18" s="1"/>
  <c r="F412" i="18" a="1"/>
  <c r="F412" i="18" s="1"/>
  <c r="F411" i="18" a="1"/>
  <c r="F411" i="18" s="1"/>
  <c r="F410" i="18" a="1"/>
  <c r="F410" i="18" s="1"/>
  <c r="F409" i="18" a="1"/>
  <c r="F409" i="18" s="1"/>
  <c r="F408" i="18" a="1"/>
  <c r="F408" i="18" s="1"/>
  <c r="F407" i="18" a="1"/>
  <c r="F407" i="18" s="1"/>
  <c r="F406" i="18" a="1"/>
  <c r="F406" i="18" s="1"/>
  <c r="F405" i="18" a="1"/>
  <c r="F405" i="18" s="1"/>
  <c r="F404" i="18" a="1"/>
  <c r="F404" i="18" s="1"/>
  <c r="F403" i="18" a="1"/>
  <c r="F403" i="18" s="1"/>
  <c r="F402" i="18" a="1"/>
  <c r="F402" i="18" s="1"/>
  <c r="F401" i="18" a="1"/>
  <c r="F401" i="18" s="1"/>
  <c r="F400" i="18" a="1"/>
  <c r="F400" i="18" s="1"/>
  <c r="F399" i="18" a="1"/>
  <c r="F399" i="18" s="1"/>
  <c r="F398" i="18" a="1"/>
  <c r="F398" i="18" s="1"/>
  <c r="F397" i="18" a="1"/>
  <c r="F397" i="18" s="1"/>
  <c r="F396" i="18" a="1"/>
  <c r="F396" i="18" s="1"/>
  <c r="F395" i="18" a="1"/>
  <c r="F395" i="18" s="1"/>
  <c r="F394" i="18" a="1"/>
  <c r="F394" i="18" s="1"/>
  <c r="F393" i="18" a="1"/>
  <c r="F393" i="18" s="1"/>
  <c r="F392" i="18" a="1"/>
  <c r="F392" i="18" s="1"/>
  <c r="F391" i="18" a="1"/>
  <c r="F391" i="18" s="1"/>
  <c r="F390" i="18" a="1"/>
  <c r="F390" i="18" s="1"/>
  <c r="F389" i="18" a="1"/>
  <c r="F389" i="18" s="1"/>
  <c r="F388" i="18" a="1"/>
  <c r="F388" i="18" s="1"/>
  <c r="F387" i="18" a="1"/>
  <c r="F387" i="18" s="1"/>
  <c r="F386" i="18" a="1"/>
  <c r="F386" i="18" s="1"/>
  <c r="F385" i="18" a="1"/>
  <c r="F385" i="18" s="1"/>
  <c r="F384" i="18" a="1"/>
  <c r="F384" i="18" s="1"/>
  <c r="F383" i="18" a="1"/>
  <c r="F383" i="18" s="1"/>
  <c r="F382" i="18" a="1"/>
  <c r="F382" i="18" s="1"/>
  <c r="F381" i="18" a="1"/>
  <c r="F381" i="18" s="1"/>
  <c r="F380" i="18" a="1"/>
  <c r="F380" i="18" s="1"/>
  <c r="F379" i="18" a="1"/>
  <c r="F379" i="18" s="1"/>
  <c r="F378" i="18" a="1"/>
  <c r="F378" i="18" s="1"/>
  <c r="F377" i="18" a="1"/>
  <c r="F377" i="18" s="1"/>
  <c r="F376" i="18" a="1"/>
  <c r="F376" i="18" s="1"/>
  <c r="F375" i="18" a="1"/>
  <c r="F375" i="18" s="1"/>
  <c r="F374" i="18" a="1"/>
  <c r="F374" i="18" s="1"/>
  <c r="F373" i="18" a="1"/>
  <c r="F373" i="18" s="1"/>
  <c r="F372" i="18" a="1"/>
  <c r="F372" i="18" s="1"/>
  <c r="F371" i="18" a="1"/>
  <c r="F371" i="18" s="1"/>
  <c r="F370" i="18" a="1"/>
  <c r="F370" i="18" s="1"/>
  <c r="F369" i="18" a="1"/>
  <c r="F369" i="18" s="1"/>
  <c r="F368" i="18" a="1"/>
  <c r="F368" i="18" s="1"/>
  <c r="F367" i="18" a="1"/>
  <c r="F367" i="18" s="1"/>
  <c r="F366" i="18" a="1"/>
  <c r="F366" i="18" s="1"/>
  <c r="F365" i="18" a="1"/>
  <c r="F365" i="18" s="1"/>
  <c r="F364" i="18" a="1"/>
  <c r="F364" i="18" s="1"/>
  <c r="F363" i="18" a="1"/>
  <c r="F363" i="18" s="1"/>
  <c r="F362" i="18" a="1"/>
  <c r="F362" i="18" s="1"/>
  <c r="F361" i="18" a="1"/>
  <c r="F361" i="18" s="1"/>
  <c r="F360" i="18" a="1"/>
  <c r="F360" i="18" s="1"/>
  <c r="F359" i="18" a="1"/>
  <c r="F359" i="18" s="1"/>
  <c r="F358" i="18" a="1"/>
  <c r="F358" i="18" s="1"/>
  <c r="F357" i="18" a="1"/>
  <c r="F357" i="18" s="1"/>
  <c r="F356" i="18" a="1"/>
  <c r="F356" i="18" s="1"/>
  <c r="F355" i="18" a="1"/>
  <c r="F355" i="18" s="1"/>
  <c r="F354" i="18" a="1"/>
  <c r="F354" i="18" s="1"/>
  <c r="F353" i="18" a="1"/>
  <c r="F353" i="18" s="1"/>
  <c r="F352" i="18" a="1"/>
  <c r="F352" i="18" s="1"/>
  <c r="F351" i="18" a="1"/>
  <c r="F351" i="18" s="1"/>
  <c r="F350" i="18" a="1"/>
  <c r="F350" i="18" s="1"/>
  <c r="F349" i="18" a="1"/>
  <c r="F349" i="18" s="1"/>
  <c r="F348" i="18" a="1"/>
  <c r="F348" i="18" s="1"/>
  <c r="F347" i="18" a="1"/>
  <c r="F347" i="18" s="1"/>
  <c r="F346" i="18" a="1"/>
  <c r="F346" i="18" s="1"/>
  <c r="F345" i="18" a="1"/>
  <c r="F345" i="18" s="1"/>
  <c r="F344" i="18" a="1"/>
  <c r="F344" i="18" s="1"/>
  <c r="F343" i="18" a="1"/>
  <c r="F343" i="18" s="1"/>
  <c r="F342" i="18" a="1"/>
  <c r="F342" i="18" s="1"/>
  <c r="F341" i="18" a="1"/>
  <c r="F341" i="18" s="1"/>
  <c r="F340" i="18" a="1"/>
  <c r="F340" i="18" s="1"/>
  <c r="F339" i="18" a="1"/>
  <c r="F339" i="18" s="1"/>
  <c r="F338" i="18" a="1"/>
  <c r="F338" i="18" s="1"/>
  <c r="F337" i="18" a="1"/>
  <c r="F337" i="18" s="1"/>
  <c r="F336" i="18" a="1"/>
  <c r="F336" i="18" s="1"/>
  <c r="F335" i="18" a="1"/>
  <c r="F335" i="18" s="1"/>
  <c r="F334" i="18" a="1"/>
  <c r="F334" i="18" s="1"/>
  <c r="F333" i="18" a="1"/>
  <c r="F333" i="18" s="1"/>
  <c r="F332" i="18" a="1"/>
  <c r="F332" i="18" s="1"/>
  <c r="F331" i="18" a="1"/>
  <c r="F331" i="18" s="1"/>
  <c r="F330" i="18" a="1"/>
  <c r="F330" i="18" s="1"/>
  <c r="F329" i="18" a="1"/>
  <c r="F329" i="18" s="1"/>
  <c r="F328" i="18" a="1"/>
  <c r="F328" i="18" s="1"/>
  <c r="F327" i="18" a="1"/>
  <c r="F327" i="18" s="1"/>
  <c r="F326" i="18" a="1"/>
  <c r="F326" i="18" s="1"/>
  <c r="F325" i="18" a="1"/>
  <c r="F325" i="18" s="1"/>
  <c r="F324" i="18" a="1"/>
  <c r="F324" i="18" s="1"/>
  <c r="F323" i="18" a="1"/>
  <c r="F323" i="18" s="1"/>
  <c r="F322" i="18" a="1"/>
  <c r="F322" i="18" s="1"/>
  <c r="F321" i="18" a="1"/>
  <c r="F321" i="18" s="1"/>
  <c r="F320" i="18" a="1"/>
  <c r="F320" i="18" s="1"/>
  <c r="F319" i="18" a="1"/>
  <c r="F319" i="18" s="1"/>
  <c r="F318" i="18" a="1"/>
  <c r="F318" i="18" s="1"/>
  <c r="F317" i="18" a="1"/>
  <c r="F317" i="18" s="1"/>
  <c r="F316" i="18" a="1"/>
  <c r="F316" i="18" s="1"/>
  <c r="F315" i="18" a="1"/>
  <c r="F315" i="18" s="1"/>
  <c r="F314" i="18" a="1"/>
  <c r="F314" i="18" s="1"/>
  <c r="F313" i="18" a="1"/>
  <c r="F313" i="18" s="1"/>
  <c r="F312" i="18" a="1"/>
  <c r="F312" i="18" s="1"/>
  <c r="F311" i="18" a="1"/>
  <c r="F311" i="18" s="1"/>
  <c r="F310" i="18" a="1"/>
  <c r="F310" i="18" s="1"/>
  <c r="F309" i="18" a="1"/>
  <c r="F309" i="18" s="1"/>
  <c r="F308" i="18" a="1"/>
  <c r="F308" i="18" s="1"/>
  <c r="F307" i="18" a="1"/>
  <c r="F307" i="18" s="1"/>
  <c r="F306" i="18" a="1"/>
  <c r="F306" i="18" s="1"/>
  <c r="F305" i="18" a="1"/>
  <c r="F305" i="18" s="1"/>
  <c r="F304" i="18" a="1"/>
  <c r="F304" i="18" s="1"/>
  <c r="F303" i="18" a="1"/>
  <c r="F303" i="18" s="1"/>
  <c r="F302" i="18" a="1"/>
  <c r="F302" i="18" s="1"/>
  <c r="F301" i="18" a="1"/>
  <c r="F301" i="18" s="1"/>
  <c r="F300" i="18" a="1"/>
  <c r="F300" i="18" s="1"/>
  <c r="F299" i="18" a="1"/>
  <c r="F299" i="18" s="1"/>
  <c r="F298" i="18" a="1"/>
  <c r="F298" i="18" s="1"/>
  <c r="F297" i="18" a="1"/>
  <c r="F297" i="18" s="1"/>
  <c r="F296" i="18" a="1"/>
  <c r="F296" i="18" s="1"/>
  <c r="F295" i="18" a="1"/>
  <c r="F295" i="18" s="1"/>
  <c r="F294" i="18" a="1"/>
  <c r="F294" i="18" s="1"/>
  <c r="F293" i="18" a="1"/>
  <c r="F293" i="18" s="1"/>
  <c r="F292" i="18" a="1"/>
  <c r="F292" i="18" s="1"/>
  <c r="F291" i="18" a="1"/>
  <c r="F291" i="18" s="1"/>
  <c r="F290" i="18" a="1"/>
  <c r="F290" i="18" s="1"/>
  <c r="F289" i="18" a="1"/>
  <c r="F289" i="18" s="1"/>
  <c r="F288" i="18" a="1"/>
  <c r="F288" i="18" s="1"/>
  <c r="F287" i="18" a="1"/>
  <c r="F287" i="18" s="1"/>
  <c r="F286" i="18" a="1"/>
  <c r="F286" i="18" s="1"/>
  <c r="F285" i="18" a="1"/>
  <c r="F285" i="18" s="1"/>
  <c r="F284" i="18" a="1"/>
  <c r="F284" i="18" s="1"/>
  <c r="F283" i="18" a="1"/>
  <c r="F283" i="18" s="1"/>
  <c r="F282" i="18" a="1"/>
  <c r="F282" i="18" s="1"/>
  <c r="F281" i="18" a="1"/>
  <c r="F281" i="18" s="1"/>
  <c r="F280" i="18" a="1"/>
  <c r="F280" i="18" s="1"/>
  <c r="F279" i="18" a="1"/>
  <c r="F279" i="18" s="1"/>
  <c r="F278" i="18" a="1"/>
  <c r="F278" i="18" s="1"/>
  <c r="F277" i="18" a="1"/>
  <c r="F277" i="18" s="1"/>
  <c r="F276" i="18" a="1"/>
  <c r="F276" i="18" s="1"/>
  <c r="F275" i="18" a="1"/>
  <c r="F275" i="18" s="1"/>
  <c r="F274" i="18" a="1"/>
  <c r="F274" i="18" s="1"/>
  <c r="F273" i="18" a="1"/>
  <c r="F273" i="18" s="1"/>
  <c r="F272" i="18" a="1"/>
  <c r="F272" i="18" s="1"/>
  <c r="F271" i="18" a="1"/>
  <c r="F271" i="18" s="1"/>
  <c r="F270" i="18" a="1"/>
  <c r="F270" i="18" s="1"/>
  <c r="F269" i="18" a="1"/>
  <c r="F269" i="18" s="1"/>
  <c r="F268" i="18" a="1"/>
  <c r="F268" i="18" s="1"/>
  <c r="F267" i="18" a="1"/>
  <c r="F267" i="18" s="1"/>
  <c r="F266" i="18" a="1"/>
  <c r="F266" i="18" s="1"/>
  <c r="F265" i="18" a="1"/>
  <c r="F265" i="18" s="1"/>
  <c r="F264" i="18" a="1"/>
  <c r="F264" i="18" s="1"/>
  <c r="F263" i="18" a="1"/>
  <c r="F263" i="18" s="1"/>
  <c r="F262" i="18" a="1"/>
  <c r="F262" i="18" s="1"/>
  <c r="F261" i="18" a="1"/>
  <c r="F261" i="18" s="1"/>
  <c r="F260" i="18" a="1"/>
  <c r="F260" i="18" s="1"/>
  <c r="F259" i="18" a="1"/>
  <c r="F259" i="18" s="1"/>
  <c r="F258" i="18" a="1"/>
  <c r="F258" i="18" s="1"/>
  <c r="F257" i="18" a="1"/>
  <c r="F257" i="18" s="1"/>
  <c r="F256" i="18" a="1"/>
  <c r="F256" i="18" s="1"/>
  <c r="F255" i="18" a="1"/>
  <c r="F255" i="18" s="1"/>
  <c r="F254" i="18" a="1"/>
  <c r="F254" i="18" s="1"/>
  <c r="F253" i="18" a="1"/>
  <c r="F253" i="18" s="1"/>
  <c r="F252" i="18" a="1"/>
  <c r="F252" i="18" s="1"/>
  <c r="F251" i="18" a="1"/>
  <c r="F251" i="18" s="1"/>
  <c r="F250" i="18" a="1"/>
  <c r="F250" i="18" s="1"/>
  <c r="F249" i="18" a="1"/>
  <c r="F249" i="18" s="1"/>
  <c r="F248" i="18" a="1"/>
  <c r="F248" i="18" s="1"/>
  <c r="F247" i="18" a="1"/>
  <c r="F247" i="18" s="1"/>
  <c r="F246" i="18" a="1"/>
  <c r="F246" i="18" s="1"/>
  <c r="F245" i="18" a="1"/>
  <c r="F245" i="18" s="1"/>
  <c r="F244" i="18" a="1"/>
  <c r="F244" i="18" s="1"/>
  <c r="F243" i="18" a="1"/>
  <c r="F243" i="18" s="1"/>
  <c r="F242" i="18" a="1"/>
  <c r="F242" i="18" s="1"/>
  <c r="F241" i="18" a="1"/>
  <c r="F241" i="18" s="1"/>
  <c r="F240" i="18" a="1"/>
  <c r="F240" i="18" s="1"/>
  <c r="F239" i="18" a="1"/>
  <c r="F239" i="18" s="1"/>
  <c r="F238" i="18" a="1"/>
  <c r="F238" i="18" s="1"/>
  <c r="F237" i="18" a="1"/>
  <c r="F237" i="18" s="1"/>
  <c r="F236" i="18" a="1"/>
  <c r="F236" i="18" s="1"/>
  <c r="F235" i="18" a="1"/>
  <c r="F235" i="18" s="1"/>
  <c r="F234" i="18" a="1"/>
  <c r="F234" i="18" s="1"/>
  <c r="F233" i="18" a="1"/>
  <c r="F233" i="18" s="1"/>
  <c r="F232" i="18" a="1"/>
  <c r="F232" i="18" s="1"/>
  <c r="F231" i="18" a="1"/>
  <c r="F231" i="18" s="1"/>
  <c r="F230" i="18" a="1"/>
  <c r="F230" i="18" s="1"/>
  <c r="F229" i="18" a="1"/>
  <c r="F229" i="18" s="1"/>
  <c r="F228" i="18" a="1"/>
  <c r="F228" i="18" s="1"/>
  <c r="F227" i="18" a="1"/>
  <c r="F227" i="18" s="1"/>
  <c r="F226" i="18" a="1"/>
  <c r="F226" i="18" s="1"/>
  <c r="F225" i="18" a="1"/>
  <c r="F225" i="18" s="1"/>
  <c r="F224" i="18" a="1"/>
  <c r="F224" i="18" s="1"/>
  <c r="F223" i="18" a="1"/>
  <c r="F223" i="18" s="1"/>
  <c r="F222" i="18" a="1"/>
  <c r="F222" i="18" s="1"/>
  <c r="F221" i="18" a="1"/>
  <c r="F221" i="18" s="1"/>
  <c r="F220" i="18" a="1"/>
  <c r="F220" i="18" s="1"/>
  <c r="F219" i="18" a="1"/>
  <c r="F219" i="18" s="1"/>
  <c r="F218" i="18" a="1"/>
  <c r="F218" i="18" s="1"/>
  <c r="F217" i="18" a="1"/>
  <c r="F217" i="18" s="1"/>
  <c r="F216" i="18" a="1"/>
  <c r="F216" i="18" s="1"/>
  <c r="F215" i="18" a="1"/>
  <c r="F215" i="18" s="1"/>
  <c r="F214" i="18" a="1"/>
  <c r="F214" i="18" s="1"/>
  <c r="F213" i="18" a="1"/>
  <c r="F213" i="18" s="1"/>
  <c r="F212" i="18" a="1"/>
  <c r="F212" i="18" s="1"/>
  <c r="F211" i="18" a="1"/>
  <c r="F211" i="18" s="1"/>
  <c r="F210" i="18" a="1"/>
  <c r="F210" i="18" s="1"/>
  <c r="F209" i="18" a="1"/>
  <c r="F209" i="18" s="1"/>
  <c r="F208" i="18" a="1"/>
  <c r="F208" i="18" s="1"/>
  <c r="F207" i="18" a="1"/>
  <c r="F207" i="18" s="1"/>
  <c r="F206" i="18" a="1"/>
  <c r="F206" i="18" s="1"/>
  <c r="F205" i="18" a="1"/>
  <c r="F205" i="18" s="1"/>
  <c r="F204" i="18" a="1"/>
  <c r="F204" i="18" s="1"/>
  <c r="F203" i="18" a="1"/>
  <c r="F203" i="18" s="1"/>
  <c r="F202" i="18" a="1"/>
  <c r="F202" i="18" s="1"/>
  <c r="F201" i="18" a="1"/>
  <c r="F201" i="18" s="1"/>
  <c r="F200" i="18" a="1"/>
  <c r="F200" i="18" s="1"/>
  <c r="F199" i="18" a="1"/>
  <c r="F199" i="18" s="1"/>
  <c r="F198" i="18" a="1"/>
  <c r="F198" i="18" s="1"/>
  <c r="F197" i="18" a="1"/>
  <c r="F197" i="18" s="1"/>
  <c r="F196" i="18" a="1"/>
  <c r="F196" i="18" s="1"/>
  <c r="F195" i="18" a="1"/>
  <c r="F195" i="18" s="1"/>
  <c r="F194" i="18" a="1"/>
  <c r="F194" i="18" s="1"/>
  <c r="F193" i="18" a="1"/>
  <c r="F193" i="18" s="1"/>
  <c r="F192" i="18" a="1"/>
  <c r="F192" i="18" s="1"/>
  <c r="F191" i="18" a="1"/>
  <c r="F191" i="18" s="1"/>
  <c r="F190" i="18" a="1"/>
  <c r="F190" i="18" s="1"/>
  <c r="F189" i="18" a="1"/>
  <c r="F189" i="18" s="1"/>
  <c r="F188" i="18" a="1"/>
  <c r="F188" i="18" s="1"/>
  <c r="F187" i="18" a="1"/>
  <c r="F187" i="18" s="1"/>
  <c r="F186" i="18" a="1"/>
  <c r="F186" i="18" s="1"/>
  <c r="F185" i="18" a="1"/>
  <c r="F185" i="18" s="1"/>
  <c r="F184" i="18" a="1"/>
  <c r="F184" i="18" s="1"/>
  <c r="F183" i="18" a="1"/>
  <c r="F183" i="18" s="1"/>
  <c r="F182" i="18" a="1"/>
  <c r="F182" i="18" s="1"/>
  <c r="F181" i="18" a="1"/>
  <c r="F181" i="18" s="1"/>
  <c r="F180" i="18" a="1"/>
  <c r="F180" i="18" s="1"/>
  <c r="F179" i="18" a="1"/>
  <c r="F179" i="18" s="1"/>
  <c r="F178" i="18" a="1"/>
  <c r="F178" i="18" s="1"/>
  <c r="F177" i="18" a="1"/>
  <c r="F177" i="18" s="1"/>
  <c r="F176" i="18" a="1"/>
  <c r="F176" i="18" s="1"/>
  <c r="F175" i="18" a="1"/>
  <c r="F175" i="18" s="1"/>
  <c r="F174" i="18" a="1"/>
  <c r="F174" i="18" s="1"/>
  <c r="F173" i="18" a="1"/>
  <c r="F173" i="18" s="1"/>
  <c r="F172" i="18" a="1"/>
  <c r="F172" i="18" s="1"/>
  <c r="F171" i="18" a="1"/>
  <c r="F171" i="18" s="1"/>
  <c r="F170" i="18" a="1"/>
  <c r="F170" i="18" s="1"/>
  <c r="F169" i="18" a="1"/>
  <c r="F169" i="18" s="1"/>
  <c r="F168" i="18" a="1"/>
  <c r="F168" i="18" s="1"/>
  <c r="F167" i="18" a="1"/>
  <c r="F167" i="18" s="1"/>
  <c r="F166" i="18" a="1"/>
  <c r="F166" i="18" s="1"/>
  <c r="F165" i="18" a="1"/>
  <c r="F165" i="18" s="1"/>
  <c r="F164" i="18" a="1"/>
  <c r="F164" i="18" s="1"/>
  <c r="F163" i="18" a="1"/>
  <c r="F163" i="18" s="1"/>
  <c r="F162" i="18" a="1"/>
  <c r="F162" i="18" s="1"/>
  <c r="F161" i="18" a="1"/>
  <c r="F161" i="18" s="1"/>
  <c r="F160" i="18" a="1"/>
  <c r="F160" i="18" s="1"/>
  <c r="E550" i="18" a="1"/>
  <c r="E550" i="18" s="1"/>
  <c r="E549" i="18" a="1"/>
  <c r="E549" i="18" s="1"/>
  <c r="E548" i="18" a="1"/>
  <c r="E548" i="18" s="1"/>
  <c r="E547" i="18" a="1"/>
  <c r="E547" i="18" s="1"/>
  <c r="E546" i="18" a="1"/>
  <c r="E546" i="18" s="1"/>
  <c r="E545" i="18" a="1"/>
  <c r="E545" i="18" s="1"/>
  <c r="E544" i="18" a="1"/>
  <c r="E544" i="18" s="1"/>
  <c r="E543" i="18" a="1"/>
  <c r="E543" i="18" s="1"/>
  <c r="E542" i="18" a="1"/>
  <c r="E542" i="18" s="1"/>
  <c r="E541" i="18" a="1"/>
  <c r="E541" i="18" s="1"/>
  <c r="E540" i="18" a="1"/>
  <c r="E540" i="18" s="1"/>
  <c r="E539" i="18" a="1"/>
  <c r="E539" i="18" s="1"/>
  <c r="E538" i="18" a="1"/>
  <c r="E538" i="18" s="1"/>
  <c r="E537" i="18" a="1"/>
  <c r="E537" i="18" s="1"/>
  <c r="E536" i="18" a="1"/>
  <c r="E536" i="18" s="1"/>
  <c r="E535" i="18" a="1"/>
  <c r="E535" i="18" s="1"/>
  <c r="E534" i="18" a="1"/>
  <c r="E534" i="18" s="1"/>
  <c r="E533" i="18" a="1"/>
  <c r="E533" i="18" s="1"/>
  <c r="E532" i="18" a="1"/>
  <c r="E532" i="18" s="1"/>
  <c r="E531" i="18" a="1"/>
  <c r="E531" i="18" s="1"/>
  <c r="E530" i="18" a="1"/>
  <c r="E530" i="18" s="1"/>
  <c r="E529" i="18" a="1"/>
  <c r="E529" i="18" s="1"/>
  <c r="E528" i="18" a="1"/>
  <c r="E528" i="18" s="1"/>
  <c r="E527" i="18" a="1"/>
  <c r="E527" i="18" s="1"/>
  <c r="E526" i="18" a="1"/>
  <c r="E526" i="18" s="1"/>
  <c r="E525" i="18" a="1"/>
  <c r="E525" i="18" s="1"/>
  <c r="E524" i="18" a="1"/>
  <c r="E524" i="18" s="1"/>
  <c r="E523" i="18" a="1"/>
  <c r="E523" i="18" s="1"/>
  <c r="E522" i="18" a="1"/>
  <c r="E522" i="18" s="1"/>
  <c r="E521" i="18" a="1"/>
  <c r="E521" i="18" s="1"/>
  <c r="E520" i="18" a="1"/>
  <c r="E520"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3" i="18" a="1"/>
  <c r="E453" i="18" s="1"/>
  <c r="E452" i="18" a="1"/>
  <c r="E452" i="18" s="1"/>
  <c r="E451" i="18" a="1"/>
  <c r="E451" i="18" s="1"/>
  <c r="E450" i="18" a="1"/>
  <c r="E450" i="18" s="1"/>
  <c r="E449" i="18" a="1"/>
  <c r="E449" i="18" s="1"/>
  <c r="E448" i="18" a="1"/>
  <c r="E448" i="18" s="1"/>
  <c r="E447" i="18" a="1"/>
  <c r="E447" i="18" s="1"/>
  <c r="E446" i="18" a="1"/>
  <c r="E446" i="18" s="1"/>
  <c r="E445" i="18" a="1"/>
  <c r="E445" i="18" s="1"/>
  <c r="E444" i="18" a="1"/>
  <c r="E444" i="18" s="1"/>
  <c r="E443" i="18" a="1"/>
  <c r="E443" i="18" s="1"/>
  <c r="E442" i="18" a="1"/>
  <c r="E442" i="18" s="1"/>
  <c r="E441" i="18" a="1"/>
  <c r="E441" i="18" s="1"/>
  <c r="E440" i="18" a="1"/>
  <c r="E440" i="18" s="1"/>
  <c r="E439" i="18" a="1"/>
  <c r="E439" i="18" s="1"/>
  <c r="E438" i="18" a="1"/>
  <c r="E438" i="18" s="1"/>
  <c r="E437" i="18" a="1"/>
  <c r="E437" i="18" s="1"/>
  <c r="E436" i="18" a="1"/>
  <c r="E436" i="18" s="1"/>
  <c r="E435" i="18" a="1"/>
  <c r="E435" i="18" s="1"/>
  <c r="E434" i="18" a="1"/>
  <c r="E434" i="18" s="1"/>
  <c r="E433" i="18" a="1"/>
  <c r="E433" i="18" s="1"/>
  <c r="E432" i="18" a="1"/>
  <c r="E432" i="18" s="1"/>
  <c r="E431" i="18" a="1"/>
  <c r="E431" i="18" s="1"/>
  <c r="E430" i="18" a="1"/>
  <c r="E430" i="18" s="1"/>
  <c r="E429" i="18" a="1"/>
  <c r="E429" i="18" s="1"/>
  <c r="E428" i="18" a="1"/>
  <c r="E428" i="18" s="1"/>
  <c r="E427" i="18" a="1"/>
  <c r="E427" i="18" s="1"/>
  <c r="E426" i="18" a="1"/>
  <c r="E426" i="18" s="1"/>
  <c r="E425" i="18" a="1"/>
  <c r="E425" i="18" s="1"/>
  <c r="E424" i="18" a="1"/>
  <c r="E424" i="18" s="1"/>
  <c r="E423" i="18" a="1"/>
  <c r="E423" i="18" s="1"/>
  <c r="E422" i="18" a="1"/>
  <c r="E422" i="18" s="1"/>
  <c r="E421" i="18" a="1"/>
  <c r="E421" i="18" s="1"/>
  <c r="E420" i="18" a="1"/>
  <c r="E420" i="18" s="1"/>
  <c r="E419" i="18" a="1"/>
  <c r="E419" i="18" s="1"/>
  <c r="E418" i="18" a="1"/>
  <c r="E418" i="18" s="1"/>
  <c r="E417" i="18" a="1"/>
  <c r="E417" i="18" s="1"/>
  <c r="E416" i="18" a="1"/>
  <c r="E416" i="18" s="1"/>
  <c r="E415" i="18" a="1"/>
  <c r="E415" i="18" s="1"/>
  <c r="E414" i="18" a="1"/>
  <c r="E414" i="18" s="1"/>
  <c r="E413" i="18" a="1"/>
  <c r="E413" i="18" s="1"/>
  <c r="E412" i="18" a="1"/>
  <c r="E412" i="18" s="1"/>
  <c r="E411" i="18" a="1"/>
  <c r="E411" i="18" s="1"/>
  <c r="E410" i="18" a="1"/>
  <c r="E410" i="18" s="1"/>
  <c r="E409" i="18" a="1"/>
  <c r="E409" i="18" s="1"/>
  <c r="E408" i="18" a="1"/>
  <c r="E408" i="18" s="1"/>
  <c r="E407" i="18" a="1"/>
  <c r="E407" i="18" s="1"/>
  <c r="E406" i="18" a="1"/>
  <c r="E406" i="18" s="1"/>
  <c r="E405" i="18" a="1"/>
  <c r="E405" i="18" s="1"/>
  <c r="E404" i="18" a="1"/>
  <c r="E404" i="18" s="1"/>
  <c r="E403" i="18" a="1"/>
  <c r="E403" i="18" s="1"/>
  <c r="E402" i="18" a="1"/>
  <c r="E402" i="18" s="1"/>
  <c r="E401" i="18" a="1"/>
  <c r="E401" i="18" s="1"/>
  <c r="E400" i="18" a="1"/>
  <c r="E400" i="18" s="1"/>
  <c r="E399" i="18" a="1"/>
  <c r="E399" i="18" s="1"/>
  <c r="E398" i="18" a="1"/>
  <c r="E398" i="18" s="1"/>
  <c r="E397" i="18" a="1"/>
  <c r="E397" i="18" s="1"/>
  <c r="E396" i="18" a="1"/>
  <c r="E396" i="18" s="1"/>
  <c r="E395" i="18" a="1"/>
  <c r="E395" i="18" s="1"/>
  <c r="E394" i="18" a="1"/>
  <c r="E394" i="18" s="1"/>
  <c r="E393" i="18" a="1"/>
  <c r="E393" i="18" s="1"/>
  <c r="E392" i="18" a="1"/>
  <c r="E392" i="18" s="1"/>
  <c r="E391" i="18" a="1"/>
  <c r="E391" i="18" s="1"/>
  <c r="E390" i="18" a="1"/>
  <c r="E390" i="18" s="1"/>
  <c r="E389" i="18" a="1"/>
  <c r="E389" i="18" s="1"/>
  <c r="E388" i="18" a="1"/>
  <c r="E388" i="18" s="1"/>
  <c r="E387" i="18" a="1"/>
  <c r="E387" i="18" s="1"/>
  <c r="E386" i="18" a="1"/>
  <c r="E386" i="18" s="1"/>
  <c r="E385" i="18" a="1"/>
  <c r="E385" i="18" s="1"/>
  <c r="E384" i="18" a="1"/>
  <c r="E384" i="18" s="1"/>
  <c r="E383" i="18" a="1"/>
  <c r="E383" i="18" s="1"/>
  <c r="E382" i="18" a="1"/>
  <c r="E382" i="18" s="1"/>
  <c r="E381" i="18" a="1"/>
  <c r="E381" i="18" s="1"/>
  <c r="E380" i="18" a="1"/>
  <c r="E380" i="18" s="1"/>
  <c r="E379" i="18" a="1"/>
  <c r="E379" i="18" s="1"/>
  <c r="E378" i="18" a="1"/>
  <c r="E378" i="18" s="1"/>
  <c r="E377" i="18" a="1"/>
  <c r="E377" i="18" s="1"/>
  <c r="E376" i="18" a="1"/>
  <c r="E376" i="18" s="1"/>
  <c r="E375" i="18" a="1"/>
  <c r="E375" i="18" s="1"/>
  <c r="E374" i="18" a="1"/>
  <c r="E374" i="18" s="1"/>
  <c r="E373" i="18" a="1"/>
  <c r="E373" i="18" s="1"/>
  <c r="E372" i="18" a="1"/>
  <c r="E372" i="18" s="1"/>
  <c r="E371" i="18" a="1"/>
  <c r="E371" i="18" s="1"/>
  <c r="E370" i="18" a="1"/>
  <c r="E370" i="18" s="1"/>
  <c r="E369" i="18" a="1"/>
  <c r="E369" i="18" s="1"/>
  <c r="E368" i="18" a="1"/>
  <c r="E368" i="18" s="1"/>
  <c r="E367" i="18" a="1"/>
  <c r="E367" i="18" s="1"/>
  <c r="E366" i="18" a="1"/>
  <c r="E366" i="18" s="1"/>
  <c r="E365" i="18" a="1"/>
  <c r="E365" i="18" s="1"/>
  <c r="E364" i="18" a="1"/>
  <c r="E364" i="18" s="1"/>
  <c r="E363" i="18" a="1"/>
  <c r="E363" i="18" s="1"/>
  <c r="E362" i="18" a="1"/>
  <c r="E362" i="18" s="1"/>
  <c r="E361" i="18" a="1"/>
  <c r="E361" i="18" s="1"/>
  <c r="E360" i="18" a="1"/>
  <c r="E360" i="18" s="1"/>
  <c r="E359" i="18" a="1"/>
  <c r="E359" i="18" s="1"/>
  <c r="E358" i="18" a="1"/>
  <c r="E358" i="18" s="1"/>
  <c r="E357" i="18" a="1"/>
  <c r="E357" i="18" s="1"/>
  <c r="E356" i="18" a="1"/>
  <c r="E356" i="18" s="1"/>
  <c r="E355" i="18" a="1"/>
  <c r="E355" i="18" s="1"/>
  <c r="E354" i="18" a="1"/>
  <c r="E354" i="18" s="1"/>
  <c r="E353" i="18" a="1"/>
  <c r="E353" i="18" s="1"/>
  <c r="E352" i="18" a="1"/>
  <c r="E352" i="18" s="1"/>
  <c r="E351" i="18" a="1"/>
  <c r="E351" i="18" s="1"/>
  <c r="E350" i="18" a="1"/>
  <c r="E350" i="18" s="1"/>
  <c r="E349" i="18" a="1"/>
  <c r="E349" i="18" s="1"/>
  <c r="E348" i="18" a="1"/>
  <c r="E348" i="18" s="1"/>
  <c r="E347" i="18" a="1"/>
  <c r="E347" i="18" s="1"/>
  <c r="E346" i="18" a="1"/>
  <c r="E346" i="18" s="1"/>
  <c r="E345" i="18" a="1"/>
  <c r="E345" i="18" s="1"/>
  <c r="E344" i="18" a="1"/>
  <c r="E344" i="18" s="1"/>
  <c r="E343" i="18" a="1"/>
  <c r="E343" i="18" s="1"/>
  <c r="E342" i="18" a="1"/>
  <c r="E342" i="18" s="1"/>
  <c r="E341" i="18" a="1"/>
  <c r="E341" i="18" s="1"/>
  <c r="E340" i="18" a="1"/>
  <c r="E340" i="18" s="1"/>
  <c r="E339" i="18" a="1"/>
  <c r="E339" i="18" s="1"/>
  <c r="E338" i="18" a="1"/>
  <c r="E338" i="18" s="1"/>
  <c r="E337" i="18" a="1"/>
  <c r="E337" i="18" s="1"/>
  <c r="E336" i="18" a="1"/>
  <c r="E336" i="18" s="1"/>
  <c r="E335" i="18" a="1"/>
  <c r="E335" i="18" s="1"/>
  <c r="E334" i="18" a="1"/>
  <c r="E334" i="18" s="1"/>
  <c r="E333" i="18" a="1"/>
  <c r="E333" i="18" s="1"/>
  <c r="E332" i="18" a="1"/>
  <c r="E332" i="18" s="1"/>
  <c r="E331" i="18" a="1"/>
  <c r="E331" i="18" s="1"/>
  <c r="E330" i="18" a="1"/>
  <c r="E330" i="18" s="1"/>
  <c r="E329" i="18" a="1"/>
  <c r="E329" i="18" s="1"/>
  <c r="E328" i="18" a="1"/>
  <c r="E328" i="18" s="1"/>
  <c r="E327" i="18" a="1"/>
  <c r="E327" i="18" s="1"/>
  <c r="E326" i="18" a="1"/>
  <c r="E326" i="18" s="1"/>
  <c r="E325" i="18" a="1"/>
  <c r="E325" i="18" s="1"/>
  <c r="E324" i="18" a="1"/>
  <c r="E324" i="18" s="1"/>
  <c r="E323" i="18" a="1"/>
  <c r="E323" i="18" s="1"/>
  <c r="E322" i="18" a="1"/>
  <c r="E322" i="18" s="1"/>
  <c r="E321" i="18" a="1"/>
  <c r="E321" i="18" s="1"/>
  <c r="E320" i="18" a="1"/>
  <c r="E320" i="18" s="1"/>
  <c r="E319" i="18" a="1"/>
  <c r="E319" i="18" s="1"/>
  <c r="E318" i="18" a="1"/>
  <c r="E318" i="18" s="1"/>
  <c r="E317" i="18" a="1"/>
  <c r="E317" i="18" s="1"/>
  <c r="E316" i="18" a="1"/>
  <c r="E316" i="18" s="1"/>
  <c r="E315" i="18" a="1"/>
  <c r="E315" i="18" s="1"/>
  <c r="E314" i="18" a="1"/>
  <c r="E314" i="18" s="1"/>
  <c r="E313" i="18" a="1"/>
  <c r="E313" i="18" s="1"/>
  <c r="E312" i="18" a="1"/>
  <c r="E312" i="18" s="1"/>
  <c r="E311" i="18" a="1"/>
  <c r="E311" i="18" s="1"/>
  <c r="E310" i="18" a="1"/>
  <c r="E310" i="18" s="1"/>
  <c r="E309" i="18" a="1"/>
  <c r="E309" i="18" s="1"/>
  <c r="E308" i="18" a="1"/>
  <c r="E308" i="18" s="1"/>
  <c r="E307" i="18" a="1"/>
  <c r="E307" i="18" s="1"/>
  <c r="E306" i="18" a="1"/>
  <c r="E306" i="18" s="1"/>
  <c r="E305" i="18" a="1"/>
  <c r="E305" i="18" s="1"/>
  <c r="E304" i="18" a="1"/>
  <c r="E304" i="18" s="1"/>
  <c r="E303" i="18" a="1"/>
  <c r="E303" i="18" s="1"/>
  <c r="E302" i="18" a="1"/>
  <c r="E302" i="18" s="1"/>
  <c r="E301" i="18" a="1"/>
  <c r="E301" i="18" s="1"/>
  <c r="E300" i="18" a="1"/>
  <c r="E300" i="18" s="1"/>
  <c r="E299" i="18" a="1"/>
  <c r="E299" i="18" s="1"/>
  <c r="E298" i="18" a="1"/>
  <c r="E298" i="18" s="1"/>
  <c r="E297" i="18" a="1"/>
  <c r="E297" i="18" s="1"/>
  <c r="E296" i="18" a="1"/>
  <c r="E296" i="18" s="1"/>
  <c r="E295" i="18" a="1"/>
  <c r="E295" i="18" s="1"/>
  <c r="E294" i="18" a="1"/>
  <c r="E294" i="18" s="1"/>
  <c r="E293" i="18" a="1"/>
  <c r="E293" i="18" s="1"/>
  <c r="E292" i="18" a="1"/>
  <c r="E292" i="18" s="1"/>
  <c r="E291" i="18" a="1"/>
  <c r="E291" i="18" s="1"/>
  <c r="E290" i="18" a="1"/>
  <c r="E290" i="18" s="1"/>
  <c r="E289" i="18" a="1"/>
  <c r="E289" i="18" s="1"/>
  <c r="E288" i="18" a="1"/>
  <c r="E288" i="18" s="1"/>
  <c r="E287" i="18" a="1"/>
  <c r="E287" i="18" s="1"/>
  <c r="E286" i="18" a="1"/>
  <c r="E286" i="18" s="1"/>
  <c r="E285" i="18" a="1"/>
  <c r="E285" i="18" s="1"/>
  <c r="E284" i="18" a="1"/>
  <c r="E284" i="18" s="1"/>
  <c r="E283" i="18" a="1"/>
  <c r="E283" i="18" s="1"/>
  <c r="E282" i="18" a="1"/>
  <c r="E282" i="18" s="1"/>
  <c r="E281" i="18" a="1"/>
  <c r="E281" i="18" s="1"/>
  <c r="E280" i="18" a="1"/>
  <c r="E280" i="18" s="1"/>
  <c r="E279" i="18" a="1"/>
  <c r="E279" i="18" s="1"/>
  <c r="E278" i="18" a="1"/>
  <c r="E278" i="18" s="1"/>
  <c r="E277" i="18" a="1"/>
  <c r="E277" i="18" s="1"/>
  <c r="E276" i="18" a="1"/>
  <c r="E276" i="18" s="1"/>
  <c r="E275" i="18" a="1"/>
  <c r="E275" i="18" s="1"/>
  <c r="E274" i="18" a="1"/>
  <c r="E274" i="18" s="1"/>
  <c r="E273" i="18" a="1"/>
  <c r="E273" i="18" s="1"/>
  <c r="E272" i="18" a="1"/>
  <c r="E272" i="18" s="1"/>
  <c r="E271" i="18" a="1"/>
  <c r="E271" i="18" s="1"/>
  <c r="E270" i="18" a="1"/>
  <c r="E270"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257" i="18" a="1"/>
  <c r="E257" i="18" s="1"/>
  <c r="E256" i="18" a="1"/>
  <c r="E256" i="18" s="1"/>
  <c r="E255" i="18" a="1"/>
  <c r="E255" i="18" s="1"/>
  <c r="E254" i="18" a="1"/>
  <c r="E254" i="18" s="1"/>
  <c r="E253" i="18" a="1"/>
  <c r="E253" i="18" s="1"/>
  <c r="E252" i="18" a="1"/>
  <c r="E252" i="18" s="1"/>
  <c r="E251" i="18" a="1"/>
  <c r="E251" i="18" s="1"/>
  <c r="E250" i="18" a="1"/>
  <c r="E250" i="18" s="1"/>
  <c r="E249" i="18" a="1"/>
  <c r="E249" i="18" s="1"/>
  <c r="E248" i="18" a="1"/>
  <c r="E248" i="18" s="1"/>
  <c r="E247" i="18" a="1"/>
  <c r="E247" i="18" s="1"/>
  <c r="E246" i="18" a="1"/>
  <c r="E246" i="18" s="1"/>
  <c r="E245" i="18" a="1"/>
  <c r="E245" i="18" s="1"/>
  <c r="E244" i="18" a="1"/>
  <c r="E244" i="18" s="1"/>
  <c r="E243" i="18" a="1"/>
  <c r="E243" i="18" s="1"/>
  <c r="E242" i="18" a="1"/>
  <c r="E242" i="18" s="1"/>
  <c r="E241" i="18" a="1"/>
  <c r="E241" i="18" s="1"/>
  <c r="E240" i="18" a="1"/>
  <c r="E240" i="18" s="1"/>
  <c r="E239" i="18" a="1"/>
  <c r="E239" i="18" s="1"/>
  <c r="E238" i="18" a="1"/>
  <c r="E238" i="18" s="1"/>
  <c r="E237" i="18" a="1"/>
  <c r="E237" i="18" s="1"/>
  <c r="E236" i="18" a="1"/>
  <c r="E236" i="18" s="1"/>
  <c r="E235" i="18" a="1"/>
  <c r="E235" i="18" s="1"/>
  <c r="E234" i="18" a="1"/>
  <c r="E234" i="18" s="1"/>
  <c r="E233" i="18" a="1"/>
  <c r="E233" i="18" s="1"/>
  <c r="E232" i="18" a="1"/>
  <c r="E232" i="18" s="1"/>
  <c r="E231" i="18" a="1"/>
  <c r="E231" i="18" s="1"/>
  <c r="E230" i="18" a="1"/>
  <c r="E230" i="18" s="1"/>
  <c r="E229" i="18" a="1"/>
  <c r="E229" i="18" s="1"/>
  <c r="E228" i="18" a="1"/>
  <c r="E228" i="18" s="1"/>
  <c r="E227" i="18" a="1"/>
  <c r="E227" i="18" s="1"/>
  <c r="E226" i="18" a="1"/>
  <c r="E226" i="18" s="1"/>
  <c r="E225" i="18" a="1"/>
  <c r="E225" i="18" s="1"/>
  <c r="E224" i="18" a="1"/>
  <c r="E224" i="18" s="1"/>
  <c r="E223" i="18" a="1"/>
  <c r="E223" i="18" s="1"/>
  <c r="E222" i="18" a="1"/>
  <c r="E222" i="18" s="1"/>
  <c r="E221" i="18" a="1"/>
  <c r="E221" i="18" s="1"/>
  <c r="E220" i="18" a="1"/>
  <c r="E220" i="18" s="1"/>
  <c r="E219" i="18" a="1"/>
  <c r="E219" i="18" s="1"/>
  <c r="E218" i="18" a="1"/>
  <c r="E218" i="18" s="1"/>
  <c r="E217" i="18" a="1"/>
  <c r="E217" i="18" s="1"/>
  <c r="E216" i="18" a="1"/>
  <c r="E216" i="18" s="1"/>
  <c r="E215" i="18" a="1"/>
  <c r="E215" i="18" s="1"/>
  <c r="E214" i="18" a="1"/>
  <c r="E214" i="18" s="1"/>
  <c r="E213" i="18" a="1"/>
  <c r="E213" i="18" s="1"/>
  <c r="E212" i="18" a="1"/>
  <c r="E212" i="18" s="1"/>
  <c r="E211" i="18" a="1"/>
  <c r="E211" i="18" s="1"/>
  <c r="E210" i="18" a="1"/>
  <c r="E210" i="18" s="1"/>
  <c r="E209" i="18" a="1"/>
  <c r="E209" i="18" s="1"/>
  <c r="E208" i="18" a="1"/>
  <c r="E208" i="18" s="1"/>
  <c r="E207" i="18" a="1"/>
  <c r="E207" i="18" s="1"/>
  <c r="E206" i="18" a="1"/>
  <c r="E206" i="18" s="1"/>
  <c r="E205" i="18" a="1"/>
  <c r="E205" i="18" s="1"/>
  <c r="E204" i="18" a="1"/>
  <c r="E204" i="18" s="1"/>
  <c r="E203" i="18" a="1"/>
  <c r="E203" i="18" s="1"/>
  <c r="E202" i="18" a="1"/>
  <c r="E202" i="18" s="1"/>
  <c r="E201" i="18" a="1"/>
  <c r="E201" i="18" s="1"/>
  <c r="E200" i="18" a="1"/>
  <c r="E200" i="18" s="1"/>
  <c r="E199" i="18" a="1"/>
  <c r="E199" i="18" s="1"/>
  <c r="E198" i="18" a="1"/>
  <c r="E198" i="18" s="1"/>
  <c r="E197" i="18" a="1"/>
  <c r="E197" i="18" s="1"/>
  <c r="E196" i="18" a="1"/>
  <c r="E196" i="18" s="1"/>
  <c r="E195" i="18" a="1"/>
  <c r="E195" i="18" s="1"/>
  <c r="E194" i="18" a="1"/>
  <c r="E194" i="18" s="1"/>
  <c r="E193" i="18" a="1"/>
  <c r="E193" i="18" s="1"/>
  <c r="E192" i="18" a="1"/>
  <c r="E192" i="18" s="1"/>
  <c r="E191" i="18" a="1"/>
  <c r="E191" i="18" s="1"/>
  <c r="E190" i="18" a="1"/>
  <c r="E190" i="18" s="1"/>
  <c r="E189" i="18" a="1"/>
  <c r="E189" i="18" s="1"/>
  <c r="E188" i="18" a="1"/>
  <c r="E188" i="18" s="1"/>
  <c r="E187" i="18" a="1"/>
  <c r="E187" i="18" s="1"/>
  <c r="E186" i="18" a="1"/>
  <c r="E186" i="18" s="1"/>
  <c r="E185" i="18" a="1"/>
  <c r="E185" i="18" s="1"/>
  <c r="E184" i="18" a="1"/>
  <c r="E184" i="18" s="1"/>
  <c r="E183" i="18" a="1"/>
  <c r="E183" i="18" s="1"/>
  <c r="E182" i="18" a="1"/>
  <c r="E182" i="18" s="1"/>
  <c r="E181" i="18" a="1"/>
  <c r="E181" i="18" s="1"/>
  <c r="E180" i="18" a="1"/>
  <c r="E180" i="18" s="1"/>
  <c r="E179" i="18" a="1"/>
  <c r="E179" i="18" s="1"/>
  <c r="E178" i="18" a="1"/>
  <c r="E178" i="18" s="1"/>
  <c r="E177" i="18" a="1"/>
  <c r="E177" i="18" s="1"/>
  <c r="E176" i="18" a="1"/>
  <c r="E176" i="18" s="1"/>
  <c r="E175" i="18" a="1"/>
  <c r="E175" i="18" s="1"/>
  <c r="E174" i="18" a="1"/>
  <c r="E174" i="18" s="1"/>
  <c r="E173" i="18" a="1"/>
  <c r="E173" i="18" s="1"/>
  <c r="E172" i="18" a="1"/>
  <c r="E172" i="18" s="1"/>
  <c r="E171" i="18" a="1"/>
  <c r="E171" i="18" s="1"/>
  <c r="E170" i="18" a="1"/>
  <c r="E170" i="18" s="1"/>
  <c r="E169" i="18" a="1"/>
  <c r="E169" i="18" s="1"/>
  <c r="E168" i="18" a="1"/>
  <c r="E168" i="18" s="1"/>
  <c r="E167" i="18" a="1"/>
  <c r="E167" i="18" s="1"/>
  <c r="E166" i="18" a="1"/>
  <c r="E166" i="18" s="1"/>
  <c r="E165" i="18" a="1"/>
  <c r="E165" i="18" s="1"/>
  <c r="E164" i="18" a="1"/>
  <c r="E164" i="18" s="1"/>
  <c r="E163" i="18" a="1"/>
  <c r="E163" i="18" s="1"/>
  <c r="E162" i="18" a="1"/>
  <c r="E162" i="18" s="1"/>
  <c r="E161" i="18" a="1"/>
  <c r="E161" i="18" s="1"/>
  <c r="E160" i="18" a="1"/>
  <c r="E160" i="18" s="1"/>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B501" i="17"/>
  <c r="B500" i="17"/>
  <c r="B499" i="17"/>
  <c r="B498" i="17"/>
  <c r="B497" i="17"/>
  <c r="B496" i="17"/>
  <c r="B495" i="17"/>
  <c r="B494" i="17"/>
  <c r="B493" i="17"/>
  <c r="B492" i="17"/>
  <c r="B491" i="17"/>
  <c r="B490" i="17"/>
  <c r="B489" i="17"/>
  <c r="B488" i="17"/>
  <c r="B487" i="17"/>
  <c r="B486" i="17"/>
  <c r="B485" i="17"/>
  <c r="B484" i="17"/>
  <c r="B483" i="17"/>
  <c r="B482" i="17"/>
  <c r="B481" i="17"/>
  <c r="B480" i="17"/>
  <c r="B479" i="17"/>
  <c r="B478" i="17"/>
  <c r="B477" i="17"/>
  <c r="B476" i="17"/>
  <c r="B475" i="17"/>
  <c r="B474" i="17"/>
  <c r="B473" i="17"/>
  <c r="B472" i="17"/>
  <c r="B471" i="17"/>
  <c r="B470" i="17"/>
  <c r="B469" i="17"/>
  <c r="B468" i="17"/>
  <c r="B467" i="17"/>
  <c r="B466" i="17"/>
  <c r="B465" i="17"/>
  <c r="B464" i="17"/>
  <c r="B463" i="17"/>
  <c r="B462" i="17"/>
  <c r="B461" i="17"/>
  <c r="B460" i="17"/>
  <c r="B459" i="17"/>
  <c r="B458" i="17"/>
  <c r="B457" i="17"/>
  <c r="B456" i="17"/>
  <c r="B455" i="17"/>
  <c r="B454" i="17"/>
  <c r="B453" i="17"/>
  <c r="B452" i="17"/>
  <c r="B451" i="17"/>
  <c r="B450" i="17"/>
  <c r="B449" i="17"/>
  <c r="B448" i="17"/>
  <c r="B447" i="17"/>
  <c r="B446" i="17"/>
  <c r="B445" i="17"/>
  <c r="B444" i="17"/>
  <c r="B443" i="17"/>
  <c r="B442" i="17"/>
  <c r="B441" i="17"/>
  <c r="B440" i="17"/>
  <c r="B439" i="17"/>
  <c r="B438" i="17"/>
  <c r="B437" i="17"/>
  <c r="B436" i="17"/>
  <c r="B435" i="17"/>
  <c r="B434" i="17"/>
  <c r="B433" i="17"/>
  <c r="B432" i="17"/>
  <c r="B431" i="17"/>
  <c r="B430" i="17"/>
  <c r="B429" i="17"/>
  <c r="B428" i="17"/>
  <c r="B427" i="17"/>
  <c r="B426" i="17"/>
  <c r="B425" i="17"/>
  <c r="B424" i="17"/>
  <c r="B423" i="17"/>
  <c r="B422" i="17"/>
  <c r="B421" i="17"/>
  <c r="B420" i="17"/>
  <c r="B419" i="17"/>
  <c r="B418" i="17"/>
  <c r="B417" i="17"/>
  <c r="B416" i="17"/>
  <c r="B415" i="17"/>
  <c r="B414" i="17"/>
  <c r="B413" i="17"/>
  <c r="B412" i="17"/>
  <c r="B411" i="17"/>
  <c r="B410" i="17"/>
  <c r="B409" i="17"/>
  <c r="B408" i="17"/>
  <c r="B407" i="17"/>
  <c r="B406" i="17"/>
  <c r="B405" i="17"/>
  <c r="B404" i="17"/>
  <c r="B403" i="17"/>
  <c r="B402" i="17"/>
  <c r="B401" i="17"/>
  <c r="B400" i="17"/>
  <c r="B399" i="17"/>
  <c r="B398" i="17"/>
  <c r="B397" i="17"/>
  <c r="B396" i="17"/>
  <c r="B395" i="17"/>
  <c r="B394" i="17"/>
  <c r="B393" i="17"/>
  <c r="B392" i="17"/>
  <c r="B391" i="17"/>
  <c r="B390" i="17"/>
  <c r="B389" i="17"/>
  <c r="B388" i="17"/>
  <c r="B387" i="17"/>
  <c r="B386" i="17"/>
  <c r="B385" i="17"/>
  <c r="B384" i="17"/>
  <c r="B383" i="17"/>
  <c r="B382" i="17"/>
  <c r="B381" i="17"/>
  <c r="B380" i="17"/>
  <c r="B379" i="17"/>
  <c r="B378" i="17"/>
  <c r="B377" i="17"/>
  <c r="B376" i="17"/>
  <c r="B375" i="17"/>
  <c r="B374" i="17"/>
  <c r="B373" i="17"/>
  <c r="B372" i="17"/>
  <c r="B371" i="17"/>
  <c r="B370" i="17"/>
  <c r="B369" i="17"/>
  <c r="B368" i="17"/>
  <c r="B367" i="17"/>
  <c r="B366" i="17"/>
  <c r="B365" i="17"/>
  <c r="B364" i="17"/>
  <c r="B363" i="17"/>
  <c r="B362" i="17"/>
  <c r="B361" i="17"/>
  <c r="B360" i="17"/>
  <c r="B359" i="17"/>
  <c r="B358" i="17"/>
  <c r="B357" i="17"/>
  <c r="B356" i="17"/>
  <c r="B355" i="17"/>
  <c r="B354" i="17"/>
  <c r="B353" i="17"/>
  <c r="B352" i="17"/>
  <c r="B351" i="17"/>
  <c r="B350" i="17"/>
  <c r="B349" i="17"/>
  <c r="B348" i="17"/>
  <c r="B347" i="17"/>
  <c r="B346" i="17"/>
  <c r="B345" i="17"/>
  <c r="B344" i="17"/>
  <c r="B343" i="17"/>
  <c r="B342" i="17"/>
  <c r="B341" i="17"/>
  <c r="B340" i="17"/>
  <c r="B339" i="17"/>
  <c r="B338" i="17"/>
  <c r="B337" i="17"/>
  <c r="B336" i="17"/>
  <c r="B335" i="17"/>
  <c r="B334" i="17"/>
  <c r="B333" i="17"/>
  <c r="B332" i="17"/>
  <c r="B331" i="17"/>
  <c r="B330" i="17"/>
  <c r="B329" i="17"/>
  <c r="B328" i="17"/>
  <c r="B327" i="17"/>
  <c r="B326" i="17"/>
  <c r="B325" i="17"/>
  <c r="B324" i="17"/>
  <c r="B323" i="17"/>
  <c r="B322" i="17"/>
  <c r="B321" i="17"/>
  <c r="B320" i="17"/>
  <c r="B319" i="17"/>
  <c r="B318" i="17"/>
  <c r="B317" i="17"/>
  <c r="B316" i="17"/>
  <c r="B315" i="17"/>
  <c r="B314" i="17"/>
  <c r="B313" i="17"/>
  <c r="B312" i="17"/>
  <c r="B311" i="17"/>
  <c r="B310" i="17"/>
  <c r="B309" i="17"/>
  <c r="B308" i="17"/>
  <c r="B307" i="17"/>
  <c r="B306" i="17"/>
  <c r="B305" i="17"/>
  <c r="B304" i="17"/>
  <c r="B303" i="17"/>
  <c r="B302" i="17"/>
  <c r="B301" i="17"/>
  <c r="B300" i="17"/>
  <c r="B299" i="17"/>
  <c r="B298" i="17"/>
  <c r="B297" i="17"/>
  <c r="B296" i="17"/>
  <c r="B295" i="17"/>
  <c r="B294" i="17"/>
  <c r="B293" i="17"/>
  <c r="B292" i="17"/>
  <c r="B291" i="17"/>
  <c r="B290" i="17"/>
  <c r="B289" i="17"/>
  <c r="B288" i="17"/>
  <c r="B287" i="17"/>
  <c r="B286" i="17"/>
  <c r="B285" i="17"/>
  <c r="B284" i="17"/>
  <c r="B283" i="17"/>
  <c r="B282" i="17"/>
  <c r="B281" i="17"/>
  <c r="B280" i="17"/>
  <c r="B279" i="17"/>
  <c r="B278" i="17"/>
  <c r="B277" i="17"/>
  <c r="B276" i="17"/>
  <c r="B275" i="17"/>
  <c r="B274" i="17"/>
  <c r="B273" i="17"/>
  <c r="B272" i="17"/>
  <c r="B271" i="17"/>
  <c r="B270" i="17"/>
  <c r="B269" i="17"/>
  <c r="B268" i="17"/>
  <c r="B267" i="17"/>
  <c r="B266" i="17"/>
  <c r="B265" i="17"/>
  <c r="B264" i="17"/>
  <c r="B263" i="17"/>
  <c r="B262" i="17"/>
  <c r="B261" i="17"/>
  <c r="B260" i="17"/>
  <c r="B259" i="17"/>
  <c r="B258" i="17"/>
  <c r="B257" i="17"/>
  <c r="B256" i="17"/>
  <c r="B255" i="17"/>
  <c r="B254" i="17"/>
  <c r="B253" i="17"/>
  <c r="B252" i="17"/>
  <c r="B251" i="17"/>
  <c r="B250" i="17"/>
  <c r="B249" i="17"/>
  <c r="B248" i="17"/>
  <c r="B247" i="17"/>
  <c r="B246" i="17"/>
  <c r="B245" i="17"/>
  <c r="B244" i="17"/>
  <c r="B243" i="17"/>
  <c r="B242" i="17"/>
  <c r="B241" i="17"/>
  <c r="B240" i="17"/>
  <c r="B239" i="17"/>
  <c r="B238" i="17"/>
  <c r="B237" i="17"/>
  <c r="B236" i="17"/>
  <c r="B235" i="17"/>
  <c r="B234" i="17"/>
  <c r="B233" i="17"/>
  <c r="B232" i="17"/>
  <c r="B231" i="17"/>
  <c r="B230" i="17"/>
  <c r="B229" i="17"/>
  <c r="B228" i="17"/>
  <c r="B227" i="17"/>
  <c r="B226" i="17"/>
  <c r="B225" i="17"/>
  <c r="B224" i="17"/>
  <c r="B223" i="17"/>
  <c r="B222" i="17"/>
  <c r="B221" i="17"/>
  <c r="B220" i="17"/>
  <c r="B219" i="17"/>
  <c r="B218" i="17"/>
  <c r="B217" i="17"/>
  <c r="B216" i="17"/>
  <c r="B215" i="17"/>
  <c r="B214" i="17"/>
  <c r="B213" i="17"/>
  <c r="B212" i="17"/>
  <c r="B211" i="17"/>
  <c r="B210" i="17"/>
  <c r="B209" i="17"/>
  <c r="B208" i="17"/>
  <c r="B207" i="17"/>
  <c r="B206" i="17"/>
  <c r="B205" i="17"/>
  <c r="B204" i="17"/>
  <c r="B203" i="17"/>
  <c r="B202" i="17"/>
  <c r="B201" i="17"/>
  <c r="B200" i="17"/>
  <c r="B199" i="17"/>
  <c r="B198" i="17"/>
  <c r="B197" i="17"/>
  <c r="B196" i="17"/>
  <c r="B195" i="17"/>
  <c r="B194" i="17"/>
  <c r="B193" i="17"/>
  <c r="B192" i="17"/>
  <c r="B191" i="17"/>
  <c r="B190" i="17"/>
  <c r="B189" i="17"/>
  <c r="B188" i="17"/>
  <c r="B187" i="17"/>
  <c r="B186" i="17"/>
  <c r="B185" i="17"/>
  <c r="B184" i="17"/>
  <c r="B183" i="17"/>
  <c r="B182" i="17"/>
  <c r="B181" i="17"/>
  <c r="B180" i="17"/>
  <c r="B179" i="17"/>
  <c r="B178" i="17"/>
  <c r="B177" i="17"/>
  <c r="B176" i="17"/>
  <c r="B175" i="17"/>
  <c r="B174" i="17"/>
  <c r="B173" i="17"/>
  <c r="B172" i="17"/>
  <c r="B171" i="17"/>
  <c r="B170" i="17"/>
  <c r="B169" i="17"/>
  <c r="B168" i="17"/>
  <c r="B167" i="17"/>
  <c r="B166" i="17"/>
  <c r="B165" i="17"/>
  <c r="B164" i="17"/>
  <c r="B163" i="17"/>
  <c r="B162" i="17"/>
  <c r="B161" i="17"/>
  <c r="B160" i="17"/>
  <c r="B159" i="17"/>
  <c r="B158" i="17"/>
  <c r="B157" i="17"/>
  <c r="B156" i="17"/>
  <c r="B155" i="17"/>
  <c r="B154" i="17"/>
  <c r="B153" i="17"/>
  <c r="B152" i="17"/>
  <c r="B151" i="17"/>
  <c r="B150" i="17"/>
  <c r="B149" i="17"/>
  <c r="B148" i="17"/>
  <c r="B147" i="17"/>
  <c r="B146" i="17"/>
  <c r="B145" i="17"/>
  <c r="B144" i="17"/>
  <c r="B143" i="17"/>
  <c r="B142" i="17"/>
  <c r="B141" i="17"/>
  <c r="B140" i="17"/>
  <c r="B139" i="17"/>
  <c r="B138" i="17"/>
  <c r="B137" i="17"/>
  <c r="B136" i="17"/>
  <c r="B135" i="17"/>
  <c r="B134" i="17"/>
  <c r="B133" i="17"/>
  <c r="B132" i="17"/>
  <c r="B131" i="17"/>
  <c r="B130" i="17"/>
  <c r="B129" i="17"/>
  <c r="B128" i="17"/>
  <c r="B127" i="17"/>
  <c r="B126" i="17"/>
  <c r="B125" i="17"/>
  <c r="B124" i="17"/>
  <c r="B123" i="17"/>
  <c r="B122" i="17"/>
  <c r="B121" i="17"/>
  <c r="B120" i="17"/>
  <c r="B119" i="17"/>
  <c r="B118" i="17"/>
  <c r="B117" i="17"/>
  <c r="B116" i="17"/>
  <c r="B115" i="17"/>
  <c r="B114" i="17"/>
  <c r="B113" i="17"/>
  <c r="B112" i="17"/>
  <c r="B111" i="17"/>
  <c r="B110" i="17"/>
  <c r="B109" i="17"/>
  <c r="B108" i="17"/>
  <c r="B107" i="17"/>
  <c r="B106" i="17"/>
  <c r="B105" i="17"/>
  <c r="B104" i="17"/>
  <c r="B103" i="17"/>
  <c r="B102" i="17"/>
  <c r="B101" i="17"/>
  <c r="B100" i="17"/>
  <c r="B99" i="17"/>
  <c r="B98" i="17"/>
  <c r="B97" i="17"/>
  <c r="B96" i="17"/>
  <c r="B95" i="17"/>
  <c r="B94" i="17"/>
  <c r="B93" i="17"/>
  <c r="B92" i="17"/>
  <c r="B91" i="17"/>
  <c r="B90" i="17"/>
  <c r="B89" i="17"/>
  <c r="B88" i="17"/>
  <c r="B87" i="17"/>
  <c r="B86" i="17"/>
  <c r="B85" i="17"/>
  <c r="B84" i="17"/>
  <c r="B83" i="17"/>
  <c r="B82" i="17"/>
  <c r="B81" i="17"/>
  <c r="B80" i="17"/>
  <c r="B79" i="17"/>
  <c r="B78" i="17"/>
  <c r="B77" i="17"/>
  <c r="B76" i="17"/>
  <c r="B75" i="17"/>
  <c r="B74" i="17"/>
  <c r="B73" i="17"/>
  <c r="B72" i="17"/>
  <c r="B71" i="17"/>
  <c r="B70" i="17"/>
  <c r="B69" i="17"/>
  <c r="B68" i="17"/>
  <c r="B67" i="17"/>
  <c r="B66" i="17"/>
  <c r="B65" i="17"/>
  <c r="B64" i="17"/>
  <c r="B63" i="17"/>
  <c r="B62" i="17"/>
  <c r="B61" i="17"/>
  <c r="B60" i="17"/>
  <c r="O4" i="17" a="1"/>
  <c r="O4" i="17" s="1"/>
  <c r="T4" i="17" s="1"/>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A4" i="17" a="1"/>
  <c r="A4" i="17" s="1"/>
  <c r="H4" i="17" s="1" a="1"/>
  <c r="H4" i="17" s="1"/>
  <c r="B57" i="17"/>
  <c r="F58" i="17"/>
  <c r="D57" i="17"/>
  <c r="C58" i="17"/>
  <c r="C57" i="17"/>
  <c r="C59" i="17"/>
  <c r="D58" i="17"/>
  <c r="E57" i="17"/>
  <c r="E59" i="17"/>
  <c r="B58" i="17"/>
  <c r="D59" i="17"/>
  <c r="F57" i="17"/>
  <c r="F59" i="17"/>
  <c r="B59" i="17"/>
  <c r="E58" i="17"/>
  <c r="AB170" i="18" a="1"/>
  <c r="AB170" i="18" s="1"/>
  <c r="AF170" i="18" s="1" a="1"/>
  <c r="AF170" i="18" s="1"/>
  <c r="Y171" i="18" a="1"/>
  <c r="Y171" i="18" s="1"/>
  <c r="AC171" i="18" s="1" a="1"/>
  <c r="AC171" i="18" s="1"/>
  <c r="AG171" i="18" s="1" a="1"/>
  <c r="AG171" i="18" s="1"/>
  <c r="AL171" i="18"/>
  <c r="Z171" i="18" a="1"/>
  <c r="Z171" i="18" s="1"/>
  <c r="AD171" i="18" s="1" a="1"/>
  <c r="AD171" i="18" s="1"/>
  <c r="AH171" i="18" s="1" a="1"/>
  <c r="AH171" i="18" s="1"/>
  <c r="AA171" i="18" a="1"/>
  <c r="AA171" i="18" s="1"/>
  <c r="AE171" i="18" s="1" a="1"/>
  <c r="AE171" i="18" s="1"/>
  <c r="AJ171" i="18"/>
  <c r="AB171" i="18" a="1"/>
  <c r="AB171" i="18" s="1"/>
  <c r="AF171" i="18" s="1" a="1"/>
  <c r="AF171" i="18" s="1"/>
  <c r="AK171" i="18"/>
  <c r="P73" i="17"/>
  <c r="P76" i="17"/>
  <c r="P72" i="17"/>
  <c r="P68" i="17"/>
  <c r="P78" i="17"/>
  <c r="P77" i="17"/>
  <c r="P69" i="17"/>
  <c r="P70" i="17"/>
  <c r="P74" i="17"/>
  <c r="P71" i="17"/>
  <c r="P75" i="17"/>
  <c r="B56" i="17"/>
  <c r="B52" i="17"/>
  <c r="E55" i="17"/>
  <c r="E53" i="17"/>
  <c r="E51" i="17"/>
  <c r="D54" i="17"/>
  <c r="C53" i="17"/>
  <c r="C52" i="17"/>
  <c r="C51" i="17"/>
  <c r="B55" i="17"/>
  <c r="B51" i="17"/>
  <c r="F56" i="17"/>
  <c r="F54" i="17"/>
  <c r="F52" i="17"/>
  <c r="D53" i="17"/>
  <c r="C56" i="17"/>
  <c r="B54" i="17"/>
  <c r="E56" i="17"/>
  <c r="E54" i="17"/>
  <c r="E52" i="17"/>
  <c r="D56" i="17"/>
  <c r="D52" i="17"/>
  <c r="C55" i="17"/>
  <c r="B53" i="17"/>
  <c r="F55" i="17"/>
  <c r="F53" i="17"/>
  <c r="F51" i="17"/>
  <c r="D55" i="17"/>
  <c r="D51" i="17"/>
  <c r="C54" i="17"/>
  <c r="Y159" i="18" a="1"/>
  <c r="Y159" i="18" s="1"/>
  <c r="AC159" i="18" s="1" a="1"/>
  <c r="AC159" i="18" s="1"/>
  <c r="AG159" i="18" s="1" a="1"/>
  <c r="AG159" i="18" s="1"/>
  <c r="Y160" i="18" a="1"/>
  <c r="Y160" i="18" s="1"/>
  <c r="AC160" i="18" s="1" a="1"/>
  <c r="AC160" i="18" s="1"/>
  <c r="AG160" i="18" s="1" a="1"/>
  <c r="AG160" i="18" s="1"/>
  <c r="Y161" i="18" a="1"/>
  <c r="Y161" i="18" s="1"/>
  <c r="AC161" i="18" s="1" a="1"/>
  <c r="AC161" i="18" s="1"/>
  <c r="AG161" i="18" s="1" a="1"/>
  <c r="AG161" i="18" s="1"/>
  <c r="Y162" i="18" a="1"/>
  <c r="Y162" i="18" s="1"/>
  <c r="AC162" i="18" s="1" a="1"/>
  <c r="AC162" i="18" s="1"/>
  <c r="AG162" i="18" s="1" a="1"/>
  <c r="AG162" i="18" s="1"/>
  <c r="Y163" i="18" a="1"/>
  <c r="Y163" i="18" s="1"/>
  <c r="AC163" i="18" s="1" a="1"/>
  <c r="AC163" i="18" s="1"/>
  <c r="AG163" i="18" s="1" a="1"/>
  <c r="AG163" i="18" s="1"/>
  <c r="Y164" i="18" a="1"/>
  <c r="Y164" i="18" s="1"/>
  <c r="AC164" i="18" s="1" a="1"/>
  <c r="AC164" i="18" s="1"/>
  <c r="AG164" i="18" s="1" a="1"/>
  <c r="AG164" i="18" s="1"/>
  <c r="Y165" i="18" a="1"/>
  <c r="Y165" i="18" s="1"/>
  <c r="AC165" i="18" s="1" a="1"/>
  <c r="AC165" i="18" s="1"/>
  <c r="AG165" i="18" s="1" a="1"/>
  <c r="AG165" i="18" s="1"/>
  <c r="Y166" i="18" a="1"/>
  <c r="Y166" i="18" s="1"/>
  <c r="AC166" i="18" s="1" a="1"/>
  <c r="AC166" i="18" s="1"/>
  <c r="AG166" i="18" s="1" a="1"/>
  <c r="AG166" i="18" s="1"/>
  <c r="Y167" i="18" a="1"/>
  <c r="Y167" i="18" s="1"/>
  <c r="AC167" i="18" s="1" a="1"/>
  <c r="AC167" i="18" s="1"/>
  <c r="AG167" i="18" s="1" a="1"/>
  <c r="AG167" i="18" s="1"/>
  <c r="Y168" i="18" a="1"/>
  <c r="Y168" i="18" s="1"/>
  <c r="AC168" i="18" s="1" a="1"/>
  <c r="AC168" i="18" s="1"/>
  <c r="AG168" i="18" s="1" a="1"/>
  <c r="AG168" i="18" s="1"/>
  <c r="Y169" i="18" a="1"/>
  <c r="Y169" i="18" s="1"/>
  <c r="AC169" i="18" s="1" a="1"/>
  <c r="AC169" i="18" s="1"/>
  <c r="AG169" i="18" s="1" a="1"/>
  <c r="AG169" i="18" s="1"/>
  <c r="Y170" i="18" a="1"/>
  <c r="Y170" i="18" s="1"/>
  <c r="AC170" i="18" s="1" a="1"/>
  <c r="AC170" i="18" s="1"/>
  <c r="AG170" i="18" s="1" a="1"/>
  <c r="AG170" i="18" s="1"/>
  <c r="Z159" i="18" a="1"/>
  <c r="Z159" i="18" s="1"/>
  <c r="AD159" i="18" s="1" a="1"/>
  <c r="AD159" i="18" s="1"/>
  <c r="AH159" i="18" s="1" a="1"/>
  <c r="AH159" i="18" s="1"/>
  <c r="Z160" i="18" a="1"/>
  <c r="Z160" i="18" s="1"/>
  <c r="AD160" i="18" s="1" a="1"/>
  <c r="AD160" i="18" s="1"/>
  <c r="AH160" i="18" s="1" a="1"/>
  <c r="AH160" i="18" s="1"/>
  <c r="Z161" i="18" a="1"/>
  <c r="Z161" i="18" s="1"/>
  <c r="AD161" i="18" s="1" a="1"/>
  <c r="AD161" i="18" s="1"/>
  <c r="AH161" i="18" s="1" a="1"/>
  <c r="AH161" i="18" s="1"/>
  <c r="Z162" i="18" a="1"/>
  <c r="Z162" i="18" s="1"/>
  <c r="AD162" i="18" s="1" a="1"/>
  <c r="AD162" i="18" s="1"/>
  <c r="AH162" i="18" s="1" a="1"/>
  <c r="AH162" i="18" s="1"/>
  <c r="Z163" i="18" a="1"/>
  <c r="Z163" i="18" s="1"/>
  <c r="AD163" i="18" s="1" a="1"/>
  <c r="AD163" i="18" s="1"/>
  <c r="AH163" i="18" s="1" a="1"/>
  <c r="AH163" i="18" s="1"/>
  <c r="Z164" i="18" a="1"/>
  <c r="Z164" i="18" s="1"/>
  <c r="AD164" i="18" s="1" a="1"/>
  <c r="AD164" i="18" s="1"/>
  <c r="AH164" i="18" s="1" a="1"/>
  <c r="AH164" i="18" s="1"/>
  <c r="Z165" i="18" a="1"/>
  <c r="Z165" i="18" s="1"/>
  <c r="AD165" i="18" s="1" a="1"/>
  <c r="AD165" i="18" s="1"/>
  <c r="AH165" i="18" s="1" a="1"/>
  <c r="AH165" i="18" s="1"/>
  <c r="Z166" i="18" a="1"/>
  <c r="Z166" i="18" s="1"/>
  <c r="AD166" i="18" s="1" a="1"/>
  <c r="AD166" i="18" s="1"/>
  <c r="AH166" i="18" s="1" a="1"/>
  <c r="AH166" i="18" s="1"/>
  <c r="Z167" i="18" a="1"/>
  <c r="Z167" i="18" s="1"/>
  <c r="AD167" i="18" s="1" a="1"/>
  <c r="AD167" i="18" s="1"/>
  <c r="AH167" i="18" s="1" a="1"/>
  <c r="AH167" i="18" s="1"/>
  <c r="Z168" i="18" a="1"/>
  <c r="Z168" i="18" s="1"/>
  <c r="AD168" i="18" s="1" a="1"/>
  <c r="AD168" i="18" s="1"/>
  <c r="AH168" i="18" s="1" a="1"/>
  <c r="AH168" i="18" s="1"/>
  <c r="Z169" i="18" a="1"/>
  <c r="Z169" i="18" s="1"/>
  <c r="AD169" i="18" s="1" a="1"/>
  <c r="AD169" i="18" s="1"/>
  <c r="AH169" i="18" s="1" a="1"/>
  <c r="AH169" i="18" s="1"/>
  <c r="Z170" i="18" a="1"/>
  <c r="Z170" i="18" s="1"/>
  <c r="AD170" i="18" s="1" a="1"/>
  <c r="AD170" i="18" s="1"/>
  <c r="AH170" i="18" s="1" a="1"/>
  <c r="AH170" i="18" s="1"/>
  <c r="AI163" i="18"/>
  <c r="AA159" i="18" a="1"/>
  <c r="AA159" i="18" s="1"/>
  <c r="AE159" i="18" s="1" a="1"/>
  <c r="AE159" i="18" s="1"/>
  <c r="AA160" i="18" a="1"/>
  <c r="AA160" i="18" s="1"/>
  <c r="AE160" i="18" s="1" a="1"/>
  <c r="AE160" i="18" s="1"/>
  <c r="AA161" i="18" a="1"/>
  <c r="AA161" i="18" s="1"/>
  <c r="AE161" i="18" s="1" a="1"/>
  <c r="AE161" i="18" s="1"/>
  <c r="AA162" i="18" a="1"/>
  <c r="AA162" i="18" s="1"/>
  <c r="AE162" i="18" s="1" a="1"/>
  <c r="AE162" i="18" s="1"/>
  <c r="AA163" i="18" a="1"/>
  <c r="AA163" i="18" s="1"/>
  <c r="AE163" i="18" s="1" a="1"/>
  <c r="AE163" i="18" s="1"/>
  <c r="AA164" i="18" a="1"/>
  <c r="AA164" i="18" s="1"/>
  <c r="AE164" i="18" s="1" a="1"/>
  <c r="AE164" i="18" s="1"/>
  <c r="AJ164" i="18"/>
  <c r="AA165" i="18" a="1"/>
  <c r="AA165" i="18" s="1"/>
  <c r="AE165" i="18" s="1" a="1"/>
  <c r="AE165" i="18" s="1"/>
  <c r="AJ165" i="18"/>
  <c r="AA166" i="18" a="1"/>
  <c r="AA166" i="18" s="1"/>
  <c r="AE166" i="18" s="1" a="1"/>
  <c r="AE166" i="18" s="1"/>
  <c r="AJ166" i="18"/>
  <c r="AA167" i="18" a="1"/>
  <c r="AA167" i="18" s="1"/>
  <c r="AE167" i="18" s="1" a="1"/>
  <c r="AE167" i="18" s="1"/>
  <c r="AJ167" i="18"/>
  <c r="AA168" i="18" a="1"/>
  <c r="AA168" i="18" s="1"/>
  <c r="AE168" i="18" s="1" a="1"/>
  <c r="AE168" i="18" s="1"/>
  <c r="AJ168" i="18"/>
  <c r="AA169" i="18" a="1"/>
  <c r="AA169" i="18" s="1"/>
  <c r="AE169" i="18" s="1" a="1"/>
  <c r="AE169" i="18" s="1"/>
  <c r="AJ169" i="18"/>
  <c r="AA170" i="18" a="1"/>
  <c r="AA170" i="18" s="1"/>
  <c r="AE170" i="18" s="1" a="1"/>
  <c r="AE170" i="18" s="1"/>
  <c r="AJ170" i="18"/>
  <c r="AJ163" i="18"/>
  <c r="AL170" i="18"/>
  <c r="AB159" i="18" a="1"/>
  <c r="AB159" i="18" s="1"/>
  <c r="AF159" i="18" s="1" a="1"/>
  <c r="AF159" i="18" s="1"/>
  <c r="AK159" i="18"/>
  <c r="AB160" i="18" a="1"/>
  <c r="AB160" i="18" s="1"/>
  <c r="AF160" i="18" s="1" a="1"/>
  <c r="AF160" i="18" s="1"/>
  <c r="AK160" i="18"/>
  <c r="AB161" i="18" a="1"/>
  <c r="AB161" i="18" s="1"/>
  <c r="AF161" i="18" s="1" a="1"/>
  <c r="AF161" i="18" s="1"/>
  <c r="AK161" i="18"/>
  <c r="AB162" i="18" a="1"/>
  <c r="AB162" i="18" s="1"/>
  <c r="AF162" i="18" s="1" a="1"/>
  <c r="AF162" i="18" s="1"/>
  <c r="AK162" i="18"/>
  <c r="AB163" i="18" a="1"/>
  <c r="AB163" i="18" s="1"/>
  <c r="AF163" i="18" s="1" a="1"/>
  <c r="AF163" i="18" s="1"/>
  <c r="AK163" i="18"/>
  <c r="AB164" i="18" a="1"/>
  <c r="AB164" i="18" s="1"/>
  <c r="AF164" i="18" s="1" a="1"/>
  <c r="AF164" i="18" s="1"/>
  <c r="AK164" i="18"/>
  <c r="AB165" i="18" a="1"/>
  <c r="AB165" i="18" s="1"/>
  <c r="AF165" i="18" s="1" a="1"/>
  <c r="AF165" i="18" s="1"/>
  <c r="AK165" i="18"/>
  <c r="AB166" i="18" a="1"/>
  <c r="AB166" i="18" s="1"/>
  <c r="AF166" i="18" s="1" a="1"/>
  <c r="AF166" i="18" s="1"/>
  <c r="AK166" i="18"/>
  <c r="AB167" i="18" a="1"/>
  <c r="AB167" i="18" s="1"/>
  <c r="AF167" i="18" s="1" a="1"/>
  <c r="AF167" i="18" s="1"/>
  <c r="AK167" i="18"/>
  <c r="AB168" i="18" a="1"/>
  <c r="AB168" i="18" s="1"/>
  <c r="AF168" i="18" s="1" a="1"/>
  <c r="AF168" i="18" s="1"/>
  <c r="AK168" i="18"/>
  <c r="AB169" i="18" a="1"/>
  <c r="AB169" i="18" s="1"/>
  <c r="AF169" i="18" s="1" a="1"/>
  <c r="AF169" i="18" s="1"/>
  <c r="AK169" i="18"/>
  <c r="M159" i="18" a="1"/>
  <c r="M159" i="18" s="1"/>
  <c r="R159" i="18"/>
  <c r="S159" i="18"/>
  <c r="M158" i="18" a="1"/>
  <c r="M158" i="18" s="1"/>
  <c r="R158" i="18"/>
  <c r="S158" i="18"/>
  <c r="M157" i="18" a="1"/>
  <c r="M157" i="18" s="1"/>
  <c r="R157" i="18"/>
  <c r="S157" i="18"/>
  <c r="M156" i="18" a="1"/>
  <c r="M156" i="18" s="1"/>
  <c r="R156" i="18"/>
  <c r="S156" i="18"/>
  <c r="M155" i="18" a="1"/>
  <c r="M155" i="18" s="1"/>
  <c r="R155" i="18"/>
  <c r="S155" i="18"/>
  <c r="J157" i="18" a="1"/>
  <c r="J157" i="18" s="1"/>
  <c r="O157" i="18"/>
  <c r="I157" i="18" a="1"/>
  <c r="I157" i="18" s="1"/>
  <c r="H157" i="18" a="1"/>
  <c r="H157" i="18" s="1"/>
  <c r="G157" i="18" a="1"/>
  <c r="G157" i="18" s="1"/>
  <c r="F157" i="18" a="1"/>
  <c r="F157" i="18" s="1"/>
  <c r="E157" i="18" a="1"/>
  <c r="E157" i="18" s="1"/>
  <c r="L159" i="18" a="1"/>
  <c r="L159" i="18" s="1"/>
  <c r="Q159" i="18"/>
  <c r="L158" i="18" a="1"/>
  <c r="L158" i="18" s="1"/>
  <c r="Q158" i="18"/>
  <c r="L157" i="18" a="1"/>
  <c r="L157" i="18" s="1"/>
  <c r="Q157" i="18"/>
  <c r="L156" i="18" a="1"/>
  <c r="L156" i="18" s="1"/>
  <c r="Q156" i="18"/>
  <c r="L155" i="18" a="1"/>
  <c r="L155" i="18" s="1"/>
  <c r="Q155" i="18"/>
  <c r="J156" i="18" a="1"/>
  <c r="J156" i="18" s="1"/>
  <c r="O156" i="18"/>
  <c r="I156" i="18" a="1"/>
  <c r="I156" i="18" s="1"/>
  <c r="H156" i="18" a="1"/>
  <c r="H156" i="18" s="1"/>
  <c r="G156" i="18" a="1"/>
  <c r="G156" i="18" s="1"/>
  <c r="F156" i="18" a="1"/>
  <c r="F156" i="18" s="1"/>
  <c r="E156" i="18" a="1"/>
  <c r="E156" i="18" s="1"/>
  <c r="K159" i="18" a="1"/>
  <c r="K159" i="18" s="1"/>
  <c r="P159" i="18"/>
  <c r="K158" i="18" a="1"/>
  <c r="K158" i="18" s="1"/>
  <c r="P158" i="18"/>
  <c r="K157" i="18" a="1"/>
  <c r="K157" i="18" s="1"/>
  <c r="P157" i="18"/>
  <c r="K156" i="18" a="1"/>
  <c r="K156" i="18" s="1"/>
  <c r="P156" i="18"/>
  <c r="K155" i="18" a="1"/>
  <c r="K155" i="18" s="1"/>
  <c r="P155" i="18"/>
  <c r="J159" i="18" a="1"/>
  <c r="J159" i="18" s="1"/>
  <c r="O159" i="18"/>
  <c r="J155" i="18" a="1"/>
  <c r="J155" i="18" s="1"/>
  <c r="O155" i="18"/>
  <c r="I159" i="18" a="1"/>
  <c r="I159" i="18" s="1"/>
  <c r="I155" i="18" a="1"/>
  <c r="I155" i="18" s="1"/>
  <c r="H159" i="18" a="1"/>
  <c r="H159" i="18" s="1"/>
  <c r="H155" i="18" a="1"/>
  <c r="H155" i="18" s="1"/>
  <c r="G159" i="18" a="1"/>
  <c r="G159" i="18" s="1"/>
  <c r="G155" i="18" a="1"/>
  <c r="G155" i="18" s="1"/>
  <c r="F159" i="18" a="1"/>
  <c r="F159" i="18" s="1"/>
  <c r="F155" i="18" a="1"/>
  <c r="F155" i="18" s="1"/>
  <c r="E159" i="18" a="1"/>
  <c r="E159" i="18" s="1"/>
  <c r="E155" i="18" a="1"/>
  <c r="E155" i="18" s="1"/>
  <c r="E158" i="18" a="1"/>
  <c r="E158" i="18" s="1"/>
  <c r="F158" i="18" a="1"/>
  <c r="F158" i="18" s="1"/>
  <c r="G158" i="18" a="1"/>
  <c r="G158" i="18" s="1"/>
  <c r="H158" i="18" a="1"/>
  <c r="H158" i="18" s="1"/>
  <c r="I158" i="18" a="1"/>
  <c r="I158" i="18" s="1"/>
  <c r="J158" i="18" a="1"/>
  <c r="J158" i="18" s="1"/>
  <c r="O158" i="18"/>
  <c r="N155" i="18" a="1"/>
  <c r="N155" i="18" s="1"/>
  <c r="N156" i="18" a="1"/>
  <c r="N156" i="18" s="1"/>
  <c r="N157" i="18" a="1"/>
  <c r="N157" i="18" s="1"/>
  <c r="N158" i="18" a="1"/>
  <c r="N158" i="18" s="1"/>
  <c r="N159" i="18" a="1"/>
  <c r="N159" i="18" s="1"/>
  <c r="AI162" i="18"/>
  <c r="AJ160" i="18"/>
  <c r="AI161" i="18"/>
  <c r="AJ162" i="18"/>
  <c r="AI160" i="18"/>
  <c r="AJ161" i="18"/>
  <c r="AI159" i="18"/>
  <c r="AJ159" i="18"/>
  <c r="AB158" i="18" a="1"/>
  <c r="AB158" i="18" s="1"/>
  <c r="AF158" i="18" s="1" a="1"/>
  <c r="AF158" i="18" s="1"/>
  <c r="Z158" i="18" a="1"/>
  <c r="Z158" i="18" s="1"/>
  <c r="AD158" i="18" s="1" a="1"/>
  <c r="AD158" i="18" s="1"/>
  <c r="AH158" i="18" s="1" a="1"/>
  <c r="AH158" i="18" s="1"/>
  <c r="AB157" i="18" a="1"/>
  <c r="AB157" i="18" s="1"/>
  <c r="AF157" i="18" s="1" a="1"/>
  <c r="AF157" i="18" s="1"/>
  <c r="Z157" i="18" a="1"/>
  <c r="Z157" i="18" s="1"/>
  <c r="AD157" i="18" s="1" a="1"/>
  <c r="AD157" i="18" s="1"/>
  <c r="AH157" i="18" s="1" a="1"/>
  <c r="AH157" i="18" s="1"/>
  <c r="AB156" i="18" a="1"/>
  <c r="AB156" i="18" s="1"/>
  <c r="AF156" i="18" s="1" a="1"/>
  <c r="AF156" i="18" s="1"/>
  <c r="Z156" i="18" a="1"/>
  <c r="Z156" i="18" s="1"/>
  <c r="AD156" i="18" s="1" a="1"/>
  <c r="AD156" i="18" s="1"/>
  <c r="AH156" i="18" s="1" a="1"/>
  <c r="AH156" i="18" s="1"/>
  <c r="AB155" i="18" a="1"/>
  <c r="AB155" i="18" s="1"/>
  <c r="AF155" i="18" s="1" a="1"/>
  <c r="AF155" i="18" s="1"/>
  <c r="Z155" i="18" a="1"/>
  <c r="Z155" i="18" s="1"/>
  <c r="AD155" i="18" s="1" a="1"/>
  <c r="AD155" i="18" s="1"/>
  <c r="AH155" i="18" s="1" a="1"/>
  <c r="AH155" i="18" s="1"/>
  <c r="AB154" i="18" a="1"/>
  <c r="AB154" i="18" s="1"/>
  <c r="AF154" i="18" s="1" a="1"/>
  <c r="AF154" i="18" s="1"/>
  <c r="Z154" i="18" a="1"/>
  <c r="Z154" i="18" s="1"/>
  <c r="AD154" i="18" s="1" a="1"/>
  <c r="AD154" i="18" s="1"/>
  <c r="AH154" i="18" s="1" a="1"/>
  <c r="AH154" i="18" s="1"/>
  <c r="AB153" i="18" a="1"/>
  <c r="AB153" i="18" s="1"/>
  <c r="AF153" i="18" s="1" a="1"/>
  <c r="AF153" i="18" s="1"/>
  <c r="Z153" i="18" a="1"/>
  <c r="Z153" i="18" s="1"/>
  <c r="AD153" i="18" s="1" a="1"/>
  <c r="AD153" i="18" s="1"/>
  <c r="AH153" i="18" s="1" a="1"/>
  <c r="AH153" i="18" s="1"/>
  <c r="AB152" i="18" a="1"/>
  <c r="AB152" i="18" s="1"/>
  <c r="AF152" i="18" s="1" a="1"/>
  <c r="AF152" i="18" s="1"/>
  <c r="Z152" i="18" a="1"/>
  <c r="Z152" i="18" s="1"/>
  <c r="AD152" i="18" s="1" a="1"/>
  <c r="AD152" i="18" s="1"/>
  <c r="AH152" i="18" s="1" a="1"/>
  <c r="AH152" i="18" s="1"/>
  <c r="AB151" i="18" a="1"/>
  <c r="AB151" i="18" s="1"/>
  <c r="AF151" i="18" s="1" a="1"/>
  <c r="AF151" i="18" s="1"/>
  <c r="Z151" i="18" a="1"/>
  <c r="Z151" i="18" s="1"/>
  <c r="AD151" i="18" s="1" a="1"/>
  <c r="AD151" i="18" s="1"/>
  <c r="AH151" i="18" s="1" a="1"/>
  <c r="AH151" i="18" s="1"/>
  <c r="AB150" i="18" a="1"/>
  <c r="AB150" i="18" s="1"/>
  <c r="AF150" i="18" s="1" a="1"/>
  <c r="AF150" i="18" s="1"/>
  <c r="Z150" i="18" a="1"/>
  <c r="Z150" i="18" s="1"/>
  <c r="AD150" i="18" s="1" a="1"/>
  <c r="AD150" i="18" s="1"/>
  <c r="AH150" i="18" s="1" a="1"/>
  <c r="AH150" i="18" s="1"/>
  <c r="AB149" i="18" a="1"/>
  <c r="AB149" i="18" s="1"/>
  <c r="AF149" i="18" s="1" a="1"/>
  <c r="AF149" i="18" s="1"/>
  <c r="Z149" i="18" a="1"/>
  <c r="Z149" i="18" s="1"/>
  <c r="AD149" i="18" s="1" a="1"/>
  <c r="AD149" i="18" s="1"/>
  <c r="AH149" i="18" s="1" a="1"/>
  <c r="AH149" i="18" s="1"/>
  <c r="AB148" i="18" a="1"/>
  <c r="AB148" i="18" s="1"/>
  <c r="AF148" i="18" s="1" a="1"/>
  <c r="AF148" i="18" s="1"/>
  <c r="Z148" i="18" a="1"/>
  <c r="Z148" i="18" s="1"/>
  <c r="AD148" i="18" s="1" a="1"/>
  <c r="AD148" i="18" s="1"/>
  <c r="AH148" i="18" s="1" a="1"/>
  <c r="AH148" i="18" s="1"/>
  <c r="AB147" i="18" a="1"/>
  <c r="AB147" i="18" s="1"/>
  <c r="AF147" i="18" s="1" a="1"/>
  <c r="AF147" i="18" s="1"/>
  <c r="Z147" i="18" a="1"/>
  <c r="Z147" i="18" s="1"/>
  <c r="AD147" i="18" s="1" a="1"/>
  <c r="AD147" i="18" s="1"/>
  <c r="AH147" i="18" s="1" a="1"/>
  <c r="AH147" i="18" s="1"/>
  <c r="AB146" i="18" a="1"/>
  <c r="AB146" i="18" s="1"/>
  <c r="AF146" i="18" s="1" a="1"/>
  <c r="AF146" i="18" s="1"/>
  <c r="Z146" i="18" a="1"/>
  <c r="Z146" i="18" s="1"/>
  <c r="AD146" i="18" s="1" a="1"/>
  <c r="AD146" i="18" s="1"/>
  <c r="AH146" i="18" s="1" a="1"/>
  <c r="AH146" i="18" s="1"/>
  <c r="AB145" i="18" a="1"/>
  <c r="AB145" i="18" s="1"/>
  <c r="AF145" i="18" s="1" a="1"/>
  <c r="AF145" i="18" s="1"/>
  <c r="Z145" i="18" a="1"/>
  <c r="Z145" i="18" s="1"/>
  <c r="AD145" i="18" s="1" a="1"/>
  <c r="AD145" i="18" s="1"/>
  <c r="AH145" i="18" s="1" a="1"/>
  <c r="AH145" i="18" s="1"/>
  <c r="AB144" i="18" a="1"/>
  <c r="AB144" i="18" s="1"/>
  <c r="AF144" i="18" s="1" a="1"/>
  <c r="AF144" i="18" s="1"/>
  <c r="Z144" i="18" a="1"/>
  <c r="Z144" i="18" s="1"/>
  <c r="AD144" i="18" s="1" a="1"/>
  <c r="AD144" i="18" s="1"/>
  <c r="AH144" i="18" s="1" a="1"/>
  <c r="AH144" i="18" s="1"/>
  <c r="AB143" i="18" a="1"/>
  <c r="AB143" i="18" s="1"/>
  <c r="AF143" i="18" s="1" a="1"/>
  <c r="AF143" i="18" s="1"/>
  <c r="Z143" i="18" a="1"/>
  <c r="Z143" i="18" s="1"/>
  <c r="AD143" i="18" s="1" a="1"/>
  <c r="AD143" i="18" s="1"/>
  <c r="AH143" i="18" s="1" a="1"/>
  <c r="AH143" i="18" s="1"/>
  <c r="AB142" i="18" a="1"/>
  <c r="AB142" i="18" s="1"/>
  <c r="AF142" i="18" s="1" a="1"/>
  <c r="AF142" i="18" s="1"/>
  <c r="Z142" i="18" a="1"/>
  <c r="Z142" i="18" s="1"/>
  <c r="AD142" i="18" s="1" a="1"/>
  <c r="AD142" i="18" s="1"/>
  <c r="AH142" i="18" s="1" a="1"/>
  <c r="AH142" i="18" s="1"/>
  <c r="AB141" i="18" a="1"/>
  <c r="AB141" i="18" s="1"/>
  <c r="AF141" i="18" s="1" a="1"/>
  <c r="AF141" i="18" s="1"/>
  <c r="Z141" i="18" a="1"/>
  <c r="Z141" i="18" s="1"/>
  <c r="AD141" i="18" s="1" a="1"/>
  <c r="AD141" i="18" s="1"/>
  <c r="AH141" i="18" s="1" a="1"/>
  <c r="AH141" i="18" s="1"/>
  <c r="AB140" i="18" a="1"/>
  <c r="AB140" i="18" s="1"/>
  <c r="AF140" i="18" s="1" a="1"/>
  <c r="AF140" i="18" s="1"/>
  <c r="Z140" i="18" a="1"/>
  <c r="Z140" i="18" s="1"/>
  <c r="AD140" i="18" s="1" a="1"/>
  <c r="AD140" i="18" s="1"/>
  <c r="AH140" i="18" s="1" a="1"/>
  <c r="AH140" i="18" s="1"/>
  <c r="AB139" i="18" a="1"/>
  <c r="AB139" i="18" s="1"/>
  <c r="AF139" i="18" s="1" a="1"/>
  <c r="AF139" i="18" s="1"/>
  <c r="Z139" i="18" a="1"/>
  <c r="Z139" i="18" s="1"/>
  <c r="AD139" i="18" s="1" a="1"/>
  <c r="AD139" i="18" s="1"/>
  <c r="AH139" i="18" s="1" a="1"/>
  <c r="AH139" i="18" s="1"/>
  <c r="AB138" i="18" a="1"/>
  <c r="AB138" i="18" s="1"/>
  <c r="AF138" i="18" s="1" a="1"/>
  <c r="AF138" i="18" s="1"/>
  <c r="Z138" i="18" a="1"/>
  <c r="Z138" i="18" s="1"/>
  <c r="AD138" i="18" s="1" a="1"/>
  <c r="AD138" i="18" s="1"/>
  <c r="AH138" i="18" s="1" a="1"/>
  <c r="AH138" i="18" s="1"/>
  <c r="Y157" i="18" a="1"/>
  <c r="Y157" i="18" s="1"/>
  <c r="AC157" i="18" s="1" a="1"/>
  <c r="AC157" i="18" s="1"/>
  <c r="AG157" i="18" s="1" a="1"/>
  <c r="AG157" i="18" s="1"/>
  <c r="AA156" i="18" a="1"/>
  <c r="AA156" i="18" s="1"/>
  <c r="AE156" i="18" s="1" a="1"/>
  <c r="AE156" i="18" s="1"/>
  <c r="Y153" i="18" a="1"/>
  <c r="Y153" i="18" s="1"/>
  <c r="AC153" i="18" s="1" a="1"/>
  <c r="AC153" i="18" s="1"/>
  <c r="AG153" i="18" s="1" a="1"/>
  <c r="AG153" i="18" s="1"/>
  <c r="AA152" i="18" a="1"/>
  <c r="AA152" i="18" s="1"/>
  <c r="AE152" i="18" s="1" a="1"/>
  <c r="AE152" i="18" s="1"/>
  <c r="AA137" i="18" a="1"/>
  <c r="AA137" i="18" s="1"/>
  <c r="AE137" i="18" s="1" a="1"/>
  <c r="AE137" i="18" s="1"/>
  <c r="Z136" i="18" a="1"/>
  <c r="Z136" i="18" s="1"/>
  <c r="AD136" i="18" s="1" a="1"/>
  <c r="AD136" i="18" s="1"/>
  <c r="AH136" i="18" s="1" a="1"/>
  <c r="AH136" i="18" s="1"/>
  <c r="AB135" i="18" a="1"/>
  <c r="AB135" i="18" s="1"/>
  <c r="AF135" i="18" s="1" a="1"/>
  <c r="AF135" i="18" s="1"/>
  <c r="AK135" i="18"/>
  <c r="Y134" i="18" a="1"/>
  <c r="Y134" i="18" s="1"/>
  <c r="AC134" i="18" s="1" a="1"/>
  <c r="AC134" i="18" s="1"/>
  <c r="AG134" i="18" s="1" a="1"/>
  <c r="AG134" i="18" s="1"/>
  <c r="AA133" i="18" a="1"/>
  <c r="AA133" i="18" s="1"/>
  <c r="AE133" i="18" s="1" a="1"/>
  <c r="AE133" i="18" s="1"/>
  <c r="Z132" i="18" a="1"/>
  <c r="Z132" i="18" s="1"/>
  <c r="AD132" i="18" s="1" a="1"/>
  <c r="AD132" i="18" s="1"/>
  <c r="AH132" i="18" s="1" a="1"/>
  <c r="AH132" i="18" s="1"/>
  <c r="AB131" i="18" a="1"/>
  <c r="AB131" i="18" s="1"/>
  <c r="AF131" i="18" s="1" a="1"/>
  <c r="AF131" i="18" s="1"/>
  <c r="Y130" i="18" a="1"/>
  <c r="Y130" i="18" s="1"/>
  <c r="AC130" i="18" s="1" a="1"/>
  <c r="AC130" i="18" s="1"/>
  <c r="AG130" i="18" s="1" a="1"/>
  <c r="AG130" i="18" s="1"/>
  <c r="AL130" i="18"/>
  <c r="AA129" i="18" a="1"/>
  <c r="AA129" i="18" s="1"/>
  <c r="AE129" i="18" s="1" a="1"/>
  <c r="AE129" i="18" s="1"/>
  <c r="Z128" i="18" a="1"/>
  <c r="Z128" i="18" s="1"/>
  <c r="AD128" i="18" s="1" a="1"/>
  <c r="AD128" i="18" s="1"/>
  <c r="AH128" i="18" s="1" a="1"/>
  <c r="AH128" i="18" s="1"/>
  <c r="AB127" i="18" a="1"/>
  <c r="AB127" i="18" s="1"/>
  <c r="AF127" i="18" s="1" a="1"/>
  <c r="AF127" i="18" s="1"/>
  <c r="AK127" i="18"/>
  <c r="Y126" i="18" a="1"/>
  <c r="Y126" i="18" s="1"/>
  <c r="AC126" i="18" s="1" a="1"/>
  <c r="AC126" i="18" s="1"/>
  <c r="AG126" i="18" s="1" a="1"/>
  <c r="AG126" i="18" s="1"/>
  <c r="AA125" i="18" a="1"/>
  <c r="AA125" i="18" s="1"/>
  <c r="AE125" i="18" s="1" a="1"/>
  <c r="AE125" i="18" s="1"/>
  <c r="Z124" i="18" a="1"/>
  <c r="Z124" i="18" s="1"/>
  <c r="AD124" i="18" s="1" a="1"/>
  <c r="AD124" i="18" s="1"/>
  <c r="AH124" i="18" s="1" a="1"/>
  <c r="AH124" i="18" s="1"/>
  <c r="AB123" i="18" a="1"/>
  <c r="AB123" i="18" s="1"/>
  <c r="AF123" i="18" s="1" a="1"/>
  <c r="AF123" i="18" s="1"/>
  <c r="Y122" i="18" a="1"/>
  <c r="Y122" i="18" s="1"/>
  <c r="AC122" i="18" s="1" a="1"/>
  <c r="AC122" i="18" s="1"/>
  <c r="AG122" i="18" s="1" a="1"/>
  <c r="AG122" i="18" s="1"/>
  <c r="AL122" i="18"/>
  <c r="AA121" i="18" a="1"/>
  <c r="AA121" i="18" s="1"/>
  <c r="AE121" i="18" s="1" a="1"/>
  <c r="AE121" i="18" s="1"/>
  <c r="Z120" i="18" a="1"/>
  <c r="Z120" i="18" s="1"/>
  <c r="AD120" i="18" s="1" a="1"/>
  <c r="AD120" i="18" s="1"/>
  <c r="AH120" i="18" s="1" a="1"/>
  <c r="AH120" i="18" s="1"/>
  <c r="AB119" i="18" a="1"/>
  <c r="AB119" i="18" s="1"/>
  <c r="AF119" i="18" s="1" a="1"/>
  <c r="AF119" i="18" s="1"/>
  <c r="Y118" i="18" a="1"/>
  <c r="Y118" i="18" s="1"/>
  <c r="AC118" i="18" s="1" a="1"/>
  <c r="AC118" i="18" s="1"/>
  <c r="AG118" i="18" s="1" a="1"/>
  <c r="AG118" i="18" s="1"/>
  <c r="AA117" i="18" a="1"/>
  <c r="AA117" i="18" s="1"/>
  <c r="AE117" i="18" s="1" a="1"/>
  <c r="AE117" i="18" s="1"/>
  <c r="Z116" i="18" a="1"/>
  <c r="Z116" i="18" s="1"/>
  <c r="AD116" i="18" s="1" a="1"/>
  <c r="AD116" i="18" s="1"/>
  <c r="AH116" i="18" s="1" a="1"/>
  <c r="AH116" i="18" s="1"/>
  <c r="AB115" i="18" a="1"/>
  <c r="AB115" i="18" s="1"/>
  <c r="AF115" i="18" s="1" a="1"/>
  <c r="AF115" i="18" s="1"/>
  <c r="Y114" i="18" a="1"/>
  <c r="Y114" i="18" s="1"/>
  <c r="AC114" i="18" s="1" a="1"/>
  <c r="AC114" i="18" s="1"/>
  <c r="AG114" i="18" s="1" a="1"/>
  <c r="AG114" i="18" s="1"/>
  <c r="AL114" i="18"/>
  <c r="AA113" i="18" a="1"/>
  <c r="AA113" i="18" s="1"/>
  <c r="AE113" i="18" s="1" a="1"/>
  <c r="AE113" i="18" s="1"/>
  <c r="Z112" i="18" a="1"/>
  <c r="Z112" i="18" s="1"/>
  <c r="AD112" i="18" s="1" a="1"/>
  <c r="AD112" i="18" s="1"/>
  <c r="AH112" i="18" s="1" a="1"/>
  <c r="AH112" i="18" s="1"/>
  <c r="AB111" i="18" a="1"/>
  <c r="AB111" i="18" s="1"/>
  <c r="AF111" i="18" s="1" a="1"/>
  <c r="AF111" i="18" s="1"/>
  <c r="Y110" i="18" a="1"/>
  <c r="Y110" i="18" s="1"/>
  <c r="AC110" i="18" s="1" a="1"/>
  <c r="AC110" i="18" s="1"/>
  <c r="AG110" i="18" s="1" a="1"/>
  <c r="AG110" i="18" s="1"/>
  <c r="AA109" i="18" a="1"/>
  <c r="AA109" i="18" s="1"/>
  <c r="AE109" i="18" s="1" a="1"/>
  <c r="AE109" i="18" s="1"/>
  <c r="Z108" i="18" a="1"/>
  <c r="Z108" i="18" s="1"/>
  <c r="AD108" i="18" s="1" a="1"/>
  <c r="AD108" i="18" s="1"/>
  <c r="AH108" i="18" s="1" a="1"/>
  <c r="AH108" i="18" s="1"/>
  <c r="AB107" i="18" a="1"/>
  <c r="AB107" i="18" s="1"/>
  <c r="AF107" i="18" s="1" a="1"/>
  <c r="AF107" i="18" s="1"/>
  <c r="Y106" i="18" a="1"/>
  <c r="Y106" i="18" s="1"/>
  <c r="AC106" i="18" s="1" a="1"/>
  <c r="AC106" i="18" s="1"/>
  <c r="AG106" i="18" s="1" a="1"/>
  <c r="AG106" i="18" s="1"/>
  <c r="AL106" i="18"/>
  <c r="AA105" i="18" a="1"/>
  <c r="AA105" i="18" s="1"/>
  <c r="AE105" i="18" s="1" a="1"/>
  <c r="AE105" i="18" s="1"/>
  <c r="Z104" i="18" a="1"/>
  <c r="Z104" i="18" s="1"/>
  <c r="AD104" i="18" s="1" a="1"/>
  <c r="AD104" i="18" s="1"/>
  <c r="AH104" i="18" s="1" a="1"/>
  <c r="AH104" i="18" s="1"/>
  <c r="AB103" i="18" a="1"/>
  <c r="AB103" i="18" s="1"/>
  <c r="AF103" i="18" s="1" a="1"/>
  <c r="AF103" i="18" s="1"/>
  <c r="Y102" i="18" a="1"/>
  <c r="Y102" i="18" s="1"/>
  <c r="AC102" i="18" s="1" a="1"/>
  <c r="AC102" i="18" s="1"/>
  <c r="AG102" i="18" s="1" a="1"/>
  <c r="AG102" i="18" s="1"/>
  <c r="AA101" i="18" a="1"/>
  <c r="AA101" i="18" s="1"/>
  <c r="AE101" i="18" s="1" a="1"/>
  <c r="AE101" i="18" s="1"/>
  <c r="Z100" i="18" a="1"/>
  <c r="Z100" i="18" s="1"/>
  <c r="AD100" i="18" s="1" a="1"/>
  <c r="AD100" i="18" s="1"/>
  <c r="AH100" i="18" s="1" a="1"/>
  <c r="AH100" i="18" s="1"/>
  <c r="AB99" i="18" a="1"/>
  <c r="AB99" i="18" s="1"/>
  <c r="AF99" i="18" s="1" a="1"/>
  <c r="AF99" i="18" s="1"/>
  <c r="Y98" i="18" a="1"/>
  <c r="Y98" i="18" s="1"/>
  <c r="AC98" i="18" s="1" a="1"/>
  <c r="AC98" i="18" s="1"/>
  <c r="AG98" i="18" s="1" a="1"/>
  <c r="AG98" i="18" s="1"/>
  <c r="AL98" i="18"/>
  <c r="AA97" i="18" a="1"/>
  <c r="AA97" i="18" s="1"/>
  <c r="AE97" i="18" s="1" a="1"/>
  <c r="AE97" i="18" s="1"/>
  <c r="Z96" i="18" a="1"/>
  <c r="Z96" i="18" s="1"/>
  <c r="AD96" i="18" s="1" a="1"/>
  <c r="AD96" i="18" s="1"/>
  <c r="AH96" i="18" s="1" a="1"/>
  <c r="AH96" i="18" s="1"/>
  <c r="AB95" i="18" a="1"/>
  <c r="AB95" i="18" s="1"/>
  <c r="AF95" i="18" s="1" a="1"/>
  <c r="AF95" i="18" s="1"/>
  <c r="Y94" i="18" a="1"/>
  <c r="Y94" i="18" s="1"/>
  <c r="AC94" i="18" s="1" a="1"/>
  <c r="AC94" i="18" s="1"/>
  <c r="AG94" i="18" s="1" a="1"/>
  <c r="AG94" i="18" s="1"/>
  <c r="AA93" i="18" a="1"/>
  <c r="AA93" i="18" s="1"/>
  <c r="AE93" i="18" s="1" a="1"/>
  <c r="AE93" i="18" s="1"/>
  <c r="Z92" i="18" a="1"/>
  <c r="Z92" i="18" s="1"/>
  <c r="AD92" i="18" s="1" a="1"/>
  <c r="AD92" i="18" s="1"/>
  <c r="AH92" i="18" s="1" a="1"/>
  <c r="AH92" i="18" s="1"/>
  <c r="Y156" i="18" a="1"/>
  <c r="Y156" i="18" s="1"/>
  <c r="AC156" i="18" s="1" a="1"/>
  <c r="AC156" i="18" s="1"/>
  <c r="AG156" i="18" s="1" a="1"/>
  <c r="AG156" i="18" s="1"/>
  <c r="AA155" i="18" a="1"/>
  <c r="AA155" i="18" s="1"/>
  <c r="AE155" i="18" s="1" a="1"/>
  <c r="AE155" i="18" s="1"/>
  <c r="Y152" i="18" a="1"/>
  <c r="Y152" i="18" s="1"/>
  <c r="AC152" i="18" s="1" a="1"/>
  <c r="AC152" i="18" s="1"/>
  <c r="AG152" i="18" s="1" a="1"/>
  <c r="AG152" i="18" s="1"/>
  <c r="AA151" i="18" a="1"/>
  <c r="AA151" i="18" s="1"/>
  <c r="AE151" i="18" s="1" a="1"/>
  <c r="AE151" i="18" s="1"/>
  <c r="Y150" i="18" a="1"/>
  <c r="Y150" i="18" s="1"/>
  <c r="AC150" i="18" s="1" a="1"/>
  <c r="AC150" i="18" s="1"/>
  <c r="AG150" i="18" s="1" a="1"/>
  <c r="AG150" i="18" s="1"/>
  <c r="AA149" i="18" a="1"/>
  <c r="AA149" i="18" s="1"/>
  <c r="AE149" i="18" s="1" a="1"/>
  <c r="AE149" i="18" s="1"/>
  <c r="Y148" i="18" a="1"/>
  <c r="Y148" i="18" s="1"/>
  <c r="AC148" i="18" s="1" a="1"/>
  <c r="AC148" i="18" s="1"/>
  <c r="AG148" i="18" s="1" a="1"/>
  <c r="AG148" i="18" s="1"/>
  <c r="AA147" i="18" a="1"/>
  <c r="AA147" i="18" s="1"/>
  <c r="AE147" i="18" s="1" a="1"/>
  <c r="AE147" i="18" s="1"/>
  <c r="Y146" i="18" a="1"/>
  <c r="Y146" i="18" s="1"/>
  <c r="AC146" i="18" s="1" a="1"/>
  <c r="AC146" i="18" s="1"/>
  <c r="AG146" i="18" s="1" a="1"/>
  <c r="AG146" i="18" s="1"/>
  <c r="AA145" i="18" a="1"/>
  <c r="AA145" i="18" s="1"/>
  <c r="AE145" i="18" s="1" a="1"/>
  <c r="AE145" i="18" s="1"/>
  <c r="Y144" i="18" a="1"/>
  <c r="Y144" i="18" s="1"/>
  <c r="AC144" i="18" s="1" a="1"/>
  <c r="AC144" i="18" s="1"/>
  <c r="AG144" i="18" s="1" a="1"/>
  <c r="AG144" i="18" s="1"/>
  <c r="AA143" i="18" a="1"/>
  <c r="AA143" i="18" s="1"/>
  <c r="AE143" i="18" s="1" a="1"/>
  <c r="AE143" i="18" s="1"/>
  <c r="Y142" i="18" a="1"/>
  <c r="Y142" i="18" s="1"/>
  <c r="AC142" i="18" s="1" a="1"/>
  <c r="AC142" i="18" s="1"/>
  <c r="AG142" i="18" s="1" a="1"/>
  <c r="AG142" i="18" s="1"/>
  <c r="AA141" i="18" a="1"/>
  <c r="AA141" i="18" s="1"/>
  <c r="AE141" i="18" s="1" a="1"/>
  <c r="AE141" i="18" s="1"/>
  <c r="Y140" i="18" a="1"/>
  <c r="Y140" i="18" s="1"/>
  <c r="AC140" i="18" s="1" a="1"/>
  <c r="AC140" i="18" s="1"/>
  <c r="AG140" i="18" s="1" a="1"/>
  <c r="AG140" i="18" s="1"/>
  <c r="AA139" i="18" a="1"/>
  <c r="AA139" i="18" s="1"/>
  <c r="AE139" i="18" s="1" a="1"/>
  <c r="AE139" i="18" s="1"/>
  <c r="AJ139" i="18"/>
  <c r="Y138" i="18" a="1"/>
  <c r="Y138" i="18" s="1"/>
  <c r="AC138" i="18" s="1" a="1"/>
  <c r="AC138" i="18" s="1"/>
  <c r="AG138" i="18" s="1" a="1"/>
  <c r="AG138" i="18" s="1"/>
  <c r="AL138" i="18"/>
  <c r="Z137" i="18" a="1"/>
  <c r="Z137" i="18" s="1"/>
  <c r="AD137" i="18" s="1" a="1"/>
  <c r="AD137" i="18" s="1"/>
  <c r="AH137" i="18" s="1" a="1"/>
  <c r="AH137" i="18" s="1"/>
  <c r="AB136" i="18" a="1"/>
  <c r="AB136" i="18" s="1"/>
  <c r="AF136" i="18" s="1" a="1"/>
  <c r="AF136" i="18" s="1"/>
  <c r="AK136" i="18"/>
  <c r="Y135" i="18" a="1"/>
  <c r="Y135" i="18" s="1"/>
  <c r="AC135" i="18" s="1" a="1"/>
  <c r="AC135" i="18" s="1"/>
  <c r="AG135" i="18" s="1" a="1"/>
  <c r="AG135" i="18" s="1"/>
  <c r="AL135" i="18"/>
  <c r="AA134" i="18" a="1"/>
  <c r="AA134" i="18" s="1"/>
  <c r="AE134" i="18" s="1" a="1"/>
  <c r="AE134" i="18" s="1"/>
  <c r="Z133" i="18" a="1"/>
  <c r="Z133" i="18" s="1"/>
  <c r="AD133" i="18" s="1" a="1"/>
  <c r="AD133" i="18" s="1"/>
  <c r="AH133" i="18" s="1" a="1"/>
  <c r="AH133" i="18" s="1"/>
  <c r="AB132" i="18" a="1"/>
  <c r="AB132" i="18" s="1"/>
  <c r="AF132" i="18" s="1" a="1"/>
  <c r="AF132" i="18" s="1"/>
  <c r="AK132" i="18"/>
  <c r="Y131" i="18" a="1"/>
  <c r="Y131" i="18" s="1"/>
  <c r="AC131" i="18" s="1" a="1"/>
  <c r="AC131" i="18" s="1"/>
  <c r="AG131" i="18" s="1" a="1"/>
  <c r="AG131" i="18" s="1"/>
  <c r="AL131" i="18"/>
  <c r="AA130" i="18" a="1"/>
  <c r="AA130" i="18" s="1"/>
  <c r="AE130" i="18" s="1" a="1"/>
  <c r="AE130" i="18" s="1"/>
  <c r="Z129" i="18" a="1"/>
  <c r="Z129" i="18" s="1"/>
  <c r="AD129" i="18" s="1" a="1"/>
  <c r="AD129" i="18" s="1"/>
  <c r="AH129" i="18" s="1" a="1"/>
  <c r="AH129" i="18" s="1"/>
  <c r="AB128" i="18" a="1"/>
  <c r="AB128" i="18" s="1"/>
  <c r="AF128" i="18" s="1" a="1"/>
  <c r="AF128" i="18" s="1"/>
  <c r="AK128" i="18"/>
  <c r="Y127" i="18" a="1"/>
  <c r="Y127" i="18" s="1"/>
  <c r="AC127" i="18" s="1" a="1"/>
  <c r="AC127" i="18" s="1"/>
  <c r="AG127" i="18" s="1" a="1"/>
  <c r="AG127" i="18" s="1"/>
  <c r="AL127" i="18"/>
  <c r="AA126" i="18" a="1"/>
  <c r="AA126" i="18" s="1"/>
  <c r="AE126" i="18" s="1" a="1"/>
  <c r="AE126" i="18" s="1"/>
  <c r="Z125" i="18" a="1"/>
  <c r="Z125" i="18" s="1"/>
  <c r="AD125" i="18" s="1" a="1"/>
  <c r="AD125" i="18" s="1"/>
  <c r="AH125" i="18" s="1" a="1"/>
  <c r="AH125" i="18" s="1"/>
  <c r="AB124" i="18" a="1"/>
  <c r="AB124" i="18" s="1"/>
  <c r="AF124" i="18" s="1" a="1"/>
  <c r="AF124" i="18" s="1"/>
  <c r="Y123" i="18" a="1"/>
  <c r="Y123" i="18" s="1"/>
  <c r="AC123" i="18" s="1" a="1"/>
  <c r="AC123" i="18" s="1"/>
  <c r="AG123" i="18" s="1" a="1"/>
  <c r="AG123" i="18" s="1"/>
  <c r="AL123" i="18"/>
  <c r="AA122" i="18" a="1"/>
  <c r="AA122" i="18" s="1"/>
  <c r="AE122" i="18" s="1" a="1"/>
  <c r="AE122" i="18" s="1"/>
  <c r="Z121" i="18" a="1"/>
  <c r="Z121" i="18" s="1"/>
  <c r="AD121" i="18" s="1" a="1"/>
  <c r="AD121" i="18" s="1"/>
  <c r="AH121" i="18" s="1" a="1"/>
  <c r="AH121" i="18" s="1"/>
  <c r="AB120" i="18" a="1"/>
  <c r="AB120" i="18" s="1"/>
  <c r="AF120" i="18" s="1" a="1"/>
  <c r="AF120" i="18" s="1"/>
  <c r="AK120" i="18"/>
  <c r="Y119" i="18" a="1"/>
  <c r="Y119" i="18" s="1"/>
  <c r="AC119" i="18" s="1" a="1"/>
  <c r="AC119" i="18" s="1"/>
  <c r="AG119" i="18" s="1" a="1"/>
  <c r="AG119" i="18" s="1"/>
  <c r="AL119" i="18"/>
  <c r="AA118" i="18" a="1"/>
  <c r="AA118" i="18" s="1"/>
  <c r="AE118" i="18" s="1" a="1"/>
  <c r="AE118" i="18" s="1"/>
  <c r="AJ118" i="18"/>
  <c r="Z117" i="18" a="1"/>
  <c r="Z117" i="18" s="1"/>
  <c r="AD117" i="18" s="1" a="1"/>
  <c r="AD117" i="18" s="1"/>
  <c r="AH117" i="18" s="1" a="1"/>
  <c r="AH117" i="18" s="1"/>
  <c r="AB116" i="18" a="1"/>
  <c r="AB116" i="18" s="1"/>
  <c r="AF116" i="18" s="1" a="1"/>
  <c r="AF116" i="18" s="1"/>
  <c r="AK116" i="18"/>
  <c r="Y115" i="18" a="1"/>
  <c r="Y115" i="18" s="1"/>
  <c r="AC115" i="18" s="1" a="1"/>
  <c r="AC115" i="18" s="1"/>
  <c r="AG115" i="18" s="1" a="1"/>
  <c r="AG115" i="18" s="1"/>
  <c r="AL115" i="18"/>
  <c r="AA114" i="18" a="1"/>
  <c r="AA114" i="18" s="1"/>
  <c r="AE114" i="18" s="1" a="1"/>
  <c r="AE114" i="18" s="1"/>
  <c r="AJ114" i="18"/>
  <c r="Z113" i="18" a="1"/>
  <c r="Z113" i="18" s="1"/>
  <c r="AD113" i="18" s="1" a="1"/>
  <c r="AD113" i="18" s="1"/>
  <c r="AH113" i="18" s="1" a="1"/>
  <c r="AH113" i="18" s="1"/>
  <c r="AB112" i="18" a="1"/>
  <c r="AB112" i="18" s="1"/>
  <c r="AF112" i="18" s="1" a="1"/>
  <c r="AF112" i="18" s="1"/>
  <c r="AK112" i="18"/>
  <c r="Y111" i="18" a="1"/>
  <c r="Y111" i="18" s="1"/>
  <c r="AC111" i="18" s="1" a="1"/>
  <c r="AC111" i="18" s="1"/>
  <c r="AG111" i="18" s="1" a="1"/>
  <c r="AG111" i="18" s="1"/>
  <c r="AL111" i="18"/>
  <c r="AA110" i="18" a="1"/>
  <c r="AA110" i="18" s="1"/>
  <c r="AE110" i="18" s="1" a="1"/>
  <c r="AE110" i="18" s="1"/>
  <c r="AJ110" i="18"/>
  <c r="Z109" i="18" a="1"/>
  <c r="Z109" i="18" s="1"/>
  <c r="AD109" i="18" s="1" a="1"/>
  <c r="AD109" i="18" s="1"/>
  <c r="AH109" i="18" s="1" a="1"/>
  <c r="AH109" i="18" s="1"/>
  <c r="AB108" i="18" a="1"/>
  <c r="AB108" i="18" s="1"/>
  <c r="AF108" i="18" s="1" a="1"/>
  <c r="AF108" i="18" s="1"/>
  <c r="AK108" i="18"/>
  <c r="Y107" i="18" a="1"/>
  <c r="Y107" i="18" s="1"/>
  <c r="AC107" i="18" s="1" a="1"/>
  <c r="AC107" i="18" s="1"/>
  <c r="AG107" i="18" s="1" a="1"/>
  <c r="AG107" i="18" s="1"/>
  <c r="AL107" i="18"/>
  <c r="AA106" i="18" a="1"/>
  <c r="AA106" i="18" s="1"/>
  <c r="AE106" i="18" s="1" a="1"/>
  <c r="AE106" i="18" s="1"/>
  <c r="Z105" i="18" a="1"/>
  <c r="Z105" i="18" s="1"/>
  <c r="AD105" i="18" s="1" a="1"/>
  <c r="AD105" i="18" s="1"/>
  <c r="AH105" i="18" s="1" a="1"/>
  <c r="AH105" i="18" s="1"/>
  <c r="AB104" i="18" a="1"/>
  <c r="AB104" i="18" s="1"/>
  <c r="AF104" i="18" s="1" a="1"/>
  <c r="AF104" i="18" s="1"/>
  <c r="AK104" i="18"/>
  <c r="Y103" i="18" a="1"/>
  <c r="Y103" i="18" s="1"/>
  <c r="AC103" i="18" s="1" a="1"/>
  <c r="AC103" i="18" s="1"/>
  <c r="AG103" i="18" s="1" a="1"/>
  <c r="AG103" i="18" s="1"/>
  <c r="AL103" i="18"/>
  <c r="AA102" i="18" a="1"/>
  <c r="AA102" i="18" s="1"/>
  <c r="AE102" i="18" s="1" a="1"/>
  <c r="AE102" i="18" s="1"/>
  <c r="AJ102" i="18"/>
  <c r="Z101" i="18" a="1"/>
  <c r="Z101" i="18" s="1"/>
  <c r="AD101" i="18" s="1" a="1"/>
  <c r="AD101" i="18" s="1"/>
  <c r="AH101" i="18" s="1" a="1"/>
  <c r="AH101" i="18" s="1"/>
  <c r="AB100" i="18" a="1"/>
  <c r="AB100" i="18" s="1"/>
  <c r="AF100" i="18" s="1" a="1"/>
  <c r="AF100" i="18" s="1"/>
  <c r="AK100" i="18"/>
  <c r="Y99" i="18" a="1"/>
  <c r="Y99" i="18" s="1"/>
  <c r="AC99" i="18" s="1" a="1"/>
  <c r="AC99" i="18" s="1"/>
  <c r="AG99" i="18" s="1" a="1"/>
  <c r="AG99" i="18" s="1"/>
  <c r="AL99" i="18"/>
  <c r="AA98" i="18" a="1"/>
  <c r="AA98" i="18" s="1"/>
  <c r="AE98" i="18" s="1" a="1"/>
  <c r="AE98" i="18" s="1"/>
  <c r="AJ98" i="18"/>
  <c r="Z97" i="18" a="1"/>
  <c r="Z97" i="18" s="1"/>
  <c r="AD97" i="18" s="1" a="1"/>
  <c r="AD97" i="18" s="1"/>
  <c r="AH97" i="18" s="1" a="1"/>
  <c r="AH97" i="18" s="1"/>
  <c r="AB96" i="18" a="1"/>
  <c r="AB96" i="18" s="1"/>
  <c r="AF96" i="18" s="1" a="1"/>
  <c r="AF96" i="18" s="1"/>
  <c r="AK96" i="18"/>
  <c r="Y95" i="18" a="1"/>
  <c r="Y95" i="18" s="1"/>
  <c r="AC95" i="18" s="1" a="1"/>
  <c r="AC95" i="18" s="1"/>
  <c r="AG95" i="18" s="1" a="1"/>
  <c r="AG95" i="18" s="1"/>
  <c r="AL95" i="18"/>
  <c r="AA94" i="18" a="1"/>
  <c r="AA94" i="18" s="1"/>
  <c r="AE94" i="18" s="1" a="1"/>
  <c r="AE94" i="18" s="1"/>
  <c r="AJ94" i="18"/>
  <c r="Z93" i="18" a="1"/>
  <c r="Z93" i="18" s="1"/>
  <c r="AD93" i="18" s="1" a="1"/>
  <c r="AD93" i="18" s="1"/>
  <c r="AH93" i="18" s="1" a="1"/>
  <c r="AH93" i="18" s="1"/>
  <c r="AB92" i="18" a="1"/>
  <c r="AB92" i="18" s="1"/>
  <c r="AF92" i="18" s="1" a="1"/>
  <c r="AF92" i="18" s="1"/>
  <c r="AK92" i="18"/>
  <c r="AA158" i="18" a="1"/>
  <c r="AA158" i="18" s="1"/>
  <c r="AE158" i="18" s="1" a="1"/>
  <c r="AE158" i="18" s="1"/>
  <c r="Y155" i="18" a="1"/>
  <c r="Y155" i="18" s="1"/>
  <c r="AC155" i="18" s="1" a="1"/>
  <c r="AC155" i="18" s="1"/>
  <c r="AG155" i="18" s="1" a="1"/>
  <c r="AG155" i="18" s="1"/>
  <c r="AA154" i="18" a="1"/>
  <c r="AA154" i="18" s="1"/>
  <c r="AE154" i="18" s="1" a="1"/>
  <c r="AE154" i="18" s="1"/>
  <c r="Y151" i="18" a="1"/>
  <c r="Y151" i="18" s="1"/>
  <c r="AC151" i="18" s="1" a="1"/>
  <c r="AC151" i="18" s="1"/>
  <c r="AG151" i="18" s="1" a="1"/>
  <c r="AG151" i="18" s="1"/>
  <c r="AB137" i="18" a="1"/>
  <c r="AB137" i="18" s="1"/>
  <c r="AF137" i="18" s="1" a="1"/>
  <c r="AF137" i="18" s="1"/>
  <c r="AK137" i="18"/>
  <c r="Y136" i="18" a="1"/>
  <c r="Y136" i="18" s="1"/>
  <c r="AC136" i="18" s="1" a="1"/>
  <c r="AC136" i="18" s="1"/>
  <c r="AG136" i="18" s="1" a="1"/>
  <c r="AG136" i="18" s="1"/>
  <c r="AA135" i="18" a="1"/>
  <c r="AA135" i="18" s="1"/>
  <c r="AE135" i="18" s="1" a="1"/>
  <c r="AE135" i="18" s="1"/>
  <c r="AJ135" i="18"/>
  <c r="Z134" i="18" a="1"/>
  <c r="Z134" i="18" s="1"/>
  <c r="AD134" i="18" s="1" a="1"/>
  <c r="AD134" i="18" s="1"/>
  <c r="AH134" i="18" s="1" a="1"/>
  <c r="AH134" i="18" s="1"/>
  <c r="AB133" i="18" a="1"/>
  <c r="AB133" i="18" s="1"/>
  <c r="AF133" i="18" s="1" a="1"/>
  <c r="AF133" i="18" s="1"/>
  <c r="AK133" i="18"/>
  <c r="Y132" i="18" a="1"/>
  <c r="Y132" i="18" s="1"/>
  <c r="AC132" i="18" s="1" a="1"/>
  <c r="AC132" i="18" s="1"/>
  <c r="AG132" i="18" s="1" a="1"/>
  <c r="AG132" i="18" s="1"/>
  <c r="AA131" i="18" a="1"/>
  <c r="AA131" i="18" s="1"/>
  <c r="AE131" i="18" s="1" a="1"/>
  <c r="AE131" i="18" s="1"/>
  <c r="AJ131" i="18"/>
  <c r="Z130" i="18" a="1"/>
  <c r="Z130" i="18" s="1"/>
  <c r="AD130" i="18" s="1" a="1"/>
  <c r="AD130" i="18" s="1"/>
  <c r="AH130" i="18" s="1" a="1"/>
  <c r="AH130" i="18" s="1"/>
  <c r="AB129" i="18" a="1"/>
  <c r="AB129" i="18" s="1"/>
  <c r="AF129" i="18" s="1" a="1"/>
  <c r="AF129" i="18" s="1"/>
  <c r="AK129" i="18"/>
  <c r="Y128" i="18" a="1"/>
  <c r="Y128" i="18" s="1"/>
  <c r="AC128" i="18" s="1" a="1"/>
  <c r="AC128" i="18" s="1"/>
  <c r="AG128" i="18" s="1" a="1"/>
  <c r="AG128" i="18" s="1"/>
  <c r="AA127" i="18" a="1"/>
  <c r="AA127" i="18" s="1"/>
  <c r="AE127" i="18" s="1" a="1"/>
  <c r="AE127" i="18" s="1"/>
  <c r="AJ127" i="18"/>
  <c r="Z126" i="18" a="1"/>
  <c r="Z126" i="18" s="1"/>
  <c r="AD126" i="18" s="1" a="1"/>
  <c r="AD126" i="18" s="1"/>
  <c r="AH126" i="18" s="1" a="1"/>
  <c r="AH126" i="18" s="1"/>
  <c r="AB125" i="18" a="1"/>
  <c r="AB125" i="18" s="1"/>
  <c r="AF125" i="18" s="1" a="1"/>
  <c r="AF125" i="18" s="1"/>
  <c r="AK125" i="18"/>
  <c r="Y124" i="18" a="1"/>
  <c r="Y124" i="18" s="1"/>
  <c r="AC124" i="18" s="1" a="1"/>
  <c r="AC124" i="18" s="1"/>
  <c r="AG124" i="18" s="1" a="1"/>
  <c r="AG124" i="18" s="1"/>
  <c r="AA123" i="18" a="1"/>
  <c r="AA123" i="18" s="1"/>
  <c r="AE123" i="18" s="1" a="1"/>
  <c r="AE123" i="18" s="1"/>
  <c r="AJ123" i="18"/>
  <c r="Z122" i="18" a="1"/>
  <c r="Z122" i="18" s="1"/>
  <c r="AD122" i="18" s="1" a="1"/>
  <c r="AD122" i="18" s="1"/>
  <c r="AH122" i="18" s="1" a="1"/>
  <c r="AH122" i="18" s="1"/>
  <c r="AB121" i="18" a="1"/>
  <c r="AB121" i="18" s="1"/>
  <c r="AF121" i="18" s="1" a="1"/>
  <c r="AF121" i="18" s="1"/>
  <c r="AK121" i="18"/>
  <c r="Y120" i="18" a="1"/>
  <c r="Y120" i="18" s="1"/>
  <c r="AC120" i="18" s="1" a="1"/>
  <c r="AC120" i="18" s="1"/>
  <c r="AG120" i="18" s="1" a="1"/>
  <c r="AG120" i="18" s="1"/>
  <c r="AA119" i="18" a="1"/>
  <c r="AA119" i="18" s="1"/>
  <c r="AE119" i="18" s="1" a="1"/>
  <c r="AE119" i="18" s="1"/>
  <c r="AJ119" i="18"/>
  <c r="Z118" i="18" a="1"/>
  <c r="Z118" i="18" s="1"/>
  <c r="AD118" i="18" s="1" a="1"/>
  <c r="AD118" i="18" s="1"/>
  <c r="AH118" i="18" s="1" a="1"/>
  <c r="AH118" i="18" s="1"/>
  <c r="AB117" i="18" a="1"/>
  <c r="AB117" i="18" s="1"/>
  <c r="AF117" i="18" s="1" a="1"/>
  <c r="AF117" i="18" s="1"/>
  <c r="AK117" i="18"/>
  <c r="Y116" i="18" a="1"/>
  <c r="Y116" i="18" s="1"/>
  <c r="AC116" i="18" s="1" a="1"/>
  <c r="AC116" i="18" s="1"/>
  <c r="AG116" i="18" s="1" a="1"/>
  <c r="AG116" i="18" s="1"/>
  <c r="AA115" i="18" a="1"/>
  <c r="AA115" i="18" s="1"/>
  <c r="AE115" i="18" s="1" a="1"/>
  <c r="AE115" i="18" s="1"/>
  <c r="AJ115" i="18"/>
  <c r="Z114" i="18" a="1"/>
  <c r="Z114" i="18" s="1"/>
  <c r="AD114" i="18" s="1" a="1"/>
  <c r="AD114" i="18" s="1"/>
  <c r="AH114" i="18" s="1" a="1"/>
  <c r="AH114" i="18" s="1"/>
  <c r="AB113" i="18" a="1"/>
  <c r="AB113" i="18" s="1"/>
  <c r="AF113" i="18" s="1" a="1"/>
  <c r="AF113" i="18" s="1"/>
  <c r="AK113" i="18"/>
  <c r="Y112" i="18" a="1"/>
  <c r="Y112" i="18" s="1"/>
  <c r="AC112" i="18" s="1" a="1"/>
  <c r="AC112" i="18" s="1"/>
  <c r="AG112" i="18" s="1" a="1"/>
  <c r="AG112" i="18" s="1"/>
  <c r="AA111" i="18" a="1"/>
  <c r="AA111" i="18" s="1"/>
  <c r="AE111" i="18" s="1" a="1"/>
  <c r="AE111" i="18" s="1"/>
  <c r="AJ111" i="18"/>
  <c r="Z110" i="18" a="1"/>
  <c r="Z110" i="18" s="1"/>
  <c r="AD110" i="18" s="1" a="1"/>
  <c r="AD110" i="18" s="1"/>
  <c r="AH110" i="18" s="1" a="1"/>
  <c r="AH110" i="18" s="1"/>
  <c r="AB109" i="18" a="1"/>
  <c r="AB109" i="18" s="1"/>
  <c r="AF109" i="18" s="1" a="1"/>
  <c r="AF109" i="18" s="1"/>
  <c r="AK109" i="18"/>
  <c r="Y108" i="18" a="1"/>
  <c r="Y108" i="18" s="1"/>
  <c r="AC108" i="18" s="1" a="1"/>
  <c r="AC108" i="18" s="1"/>
  <c r="AG108" i="18" s="1" a="1"/>
  <c r="AG108" i="18" s="1"/>
  <c r="AA107" i="18" a="1"/>
  <c r="AA107" i="18" s="1"/>
  <c r="AE107" i="18" s="1" a="1"/>
  <c r="AE107" i="18" s="1"/>
  <c r="AJ107" i="18"/>
  <c r="Z106" i="18" a="1"/>
  <c r="Z106" i="18" s="1"/>
  <c r="AD106" i="18" s="1" a="1"/>
  <c r="AD106" i="18" s="1"/>
  <c r="AH106" i="18" s="1" a="1"/>
  <c r="AH106" i="18" s="1"/>
  <c r="AB105" i="18" a="1"/>
  <c r="AB105" i="18" s="1"/>
  <c r="AF105" i="18" s="1" a="1"/>
  <c r="AF105" i="18" s="1"/>
  <c r="AK105" i="18"/>
  <c r="Y104" i="18" a="1"/>
  <c r="Y104" i="18" s="1"/>
  <c r="AC104" i="18" s="1" a="1"/>
  <c r="AC104" i="18" s="1"/>
  <c r="AG104" i="18" s="1" a="1"/>
  <c r="AG104" i="18" s="1"/>
  <c r="AA103" i="18" a="1"/>
  <c r="AA103" i="18" s="1"/>
  <c r="AE103" i="18" s="1" a="1"/>
  <c r="AE103" i="18" s="1"/>
  <c r="AJ103" i="18"/>
  <c r="Z102" i="18" a="1"/>
  <c r="Z102" i="18" s="1"/>
  <c r="AD102" i="18" s="1" a="1"/>
  <c r="AD102" i="18" s="1"/>
  <c r="AH102" i="18" s="1" a="1"/>
  <c r="AH102" i="18" s="1"/>
  <c r="AB101" i="18" a="1"/>
  <c r="AB101" i="18" s="1"/>
  <c r="AF101" i="18" s="1" a="1"/>
  <c r="AF101" i="18" s="1"/>
  <c r="AK101" i="18"/>
  <c r="Y100" i="18" a="1"/>
  <c r="Y100" i="18" s="1"/>
  <c r="AC100" i="18" s="1" a="1"/>
  <c r="AC100" i="18" s="1"/>
  <c r="AG100" i="18" s="1" a="1"/>
  <c r="AG100" i="18" s="1"/>
  <c r="AA99" i="18" a="1"/>
  <c r="AA99" i="18" s="1"/>
  <c r="AE99" i="18" s="1" a="1"/>
  <c r="AE99" i="18" s="1"/>
  <c r="Z98" i="18" a="1"/>
  <c r="Z98" i="18" s="1"/>
  <c r="AD98" i="18" s="1" a="1"/>
  <c r="AD98" i="18" s="1"/>
  <c r="AH98" i="18" s="1" a="1"/>
  <c r="AH98" i="18" s="1"/>
  <c r="AB97" i="18" a="1"/>
  <c r="AB97" i="18" s="1"/>
  <c r="AF97" i="18" s="1" a="1"/>
  <c r="AF97" i="18" s="1"/>
  <c r="AK97" i="18"/>
  <c r="Y96" i="18" a="1"/>
  <c r="Y96" i="18" s="1"/>
  <c r="AC96" i="18" s="1" a="1"/>
  <c r="AC96" i="18" s="1"/>
  <c r="AG96" i="18" s="1" a="1"/>
  <c r="AG96" i="18" s="1"/>
  <c r="AA95" i="18" a="1"/>
  <c r="AA95" i="18" s="1"/>
  <c r="AE95" i="18" s="1" a="1"/>
  <c r="AE95" i="18" s="1"/>
  <c r="Z94" i="18" a="1"/>
  <c r="Z94" i="18" s="1"/>
  <c r="AD94" i="18" s="1" a="1"/>
  <c r="AD94" i="18" s="1"/>
  <c r="AH94" i="18" s="1" a="1"/>
  <c r="AH94" i="18" s="1"/>
  <c r="AB93" i="18" a="1"/>
  <c r="AB93" i="18" s="1"/>
  <c r="AF93" i="18" s="1" a="1"/>
  <c r="AF93" i="18" s="1"/>
  <c r="AK93" i="18"/>
  <c r="Y92" i="18" a="1"/>
  <c r="Y92" i="18" s="1"/>
  <c r="AC92" i="18" s="1" a="1"/>
  <c r="AC92" i="18" s="1"/>
  <c r="AG92" i="18" s="1" a="1"/>
  <c r="AG92" i="18" s="1"/>
  <c r="Y158" i="18" a="1"/>
  <c r="Y158" i="18" s="1"/>
  <c r="AC158" i="18" s="1" a="1"/>
  <c r="AC158" i="18" s="1"/>
  <c r="AG158" i="18" s="1" a="1"/>
  <c r="AG158" i="18" s="1"/>
  <c r="AA157" i="18" a="1"/>
  <c r="AA157" i="18" s="1"/>
  <c r="AE157" i="18" s="1" a="1"/>
  <c r="AE157" i="18" s="1"/>
  <c r="Y154" i="18" a="1"/>
  <c r="Y154" i="18" s="1"/>
  <c r="AC154" i="18" s="1" a="1"/>
  <c r="AC154" i="18" s="1"/>
  <c r="AG154" i="18" s="1" a="1"/>
  <c r="AG154" i="18" s="1"/>
  <c r="AA153" i="18" a="1"/>
  <c r="AA153" i="18" s="1"/>
  <c r="AE153" i="18" s="1" a="1"/>
  <c r="AE153" i="18" s="1"/>
  <c r="AA150" i="18" a="1"/>
  <c r="AA150" i="18" s="1"/>
  <c r="AE150" i="18" s="1" a="1"/>
  <c r="AE150" i="18" s="1"/>
  <c r="Y149" i="18" a="1"/>
  <c r="Y149" i="18" s="1"/>
  <c r="AC149" i="18" s="1" a="1"/>
  <c r="AC149" i="18" s="1"/>
  <c r="AG149" i="18" s="1" a="1"/>
  <c r="AG149" i="18" s="1"/>
  <c r="AA148" i="18" a="1"/>
  <c r="AA148" i="18" s="1"/>
  <c r="AE148" i="18" s="1" a="1"/>
  <c r="AE148" i="18" s="1"/>
  <c r="Y147" i="18" a="1"/>
  <c r="Y147" i="18" s="1"/>
  <c r="AC147" i="18" s="1" a="1"/>
  <c r="AC147" i="18" s="1"/>
  <c r="AG147" i="18" s="1" a="1"/>
  <c r="AG147" i="18" s="1"/>
  <c r="AA146" i="18" a="1"/>
  <c r="AA146" i="18" s="1"/>
  <c r="AE146" i="18" s="1" a="1"/>
  <c r="AE146" i="18" s="1"/>
  <c r="Y145" i="18" a="1"/>
  <c r="Y145" i="18" s="1"/>
  <c r="AC145" i="18" s="1" a="1"/>
  <c r="AC145" i="18" s="1"/>
  <c r="AG145" i="18" s="1" a="1"/>
  <c r="AG145" i="18" s="1"/>
  <c r="AA144" i="18" a="1"/>
  <c r="AA144" i="18" s="1"/>
  <c r="AE144" i="18" s="1" a="1"/>
  <c r="AE144" i="18" s="1"/>
  <c r="Y143" i="18" a="1"/>
  <c r="Y143" i="18" s="1"/>
  <c r="AC143" i="18" s="1" a="1"/>
  <c r="AC143" i="18" s="1"/>
  <c r="AG143" i="18" s="1" a="1"/>
  <c r="AG143" i="18" s="1"/>
  <c r="AA142" i="18" a="1"/>
  <c r="AA142" i="18" s="1"/>
  <c r="AE142" i="18" s="1" a="1"/>
  <c r="AE142" i="18" s="1"/>
  <c r="Y141" i="18" a="1"/>
  <c r="Y141" i="18" s="1"/>
  <c r="AC141" i="18" s="1" a="1"/>
  <c r="AC141" i="18" s="1"/>
  <c r="AG141" i="18" s="1" a="1"/>
  <c r="AG141" i="18" s="1"/>
  <c r="AA140" i="18" a="1"/>
  <c r="AA140" i="18" s="1"/>
  <c r="AE140" i="18" s="1" a="1"/>
  <c r="AE140" i="18" s="1"/>
  <c r="Y139" i="18" a="1"/>
  <c r="Y139" i="18" s="1"/>
  <c r="AC139" i="18" s="1" a="1"/>
  <c r="AC139" i="18" s="1"/>
  <c r="AG139" i="18" s="1" a="1"/>
  <c r="AG139" i="18" s="1"/>
  <c r="AL139" i="18"/>
  <c r="AA138" i="18" a="1"/>
  <c r="AA138" i="18" s="1"/>
  <c r="AE138" i="18" s="1" a="1"/>
  <c r="AE138" i="18" s="1"/>
  <c r="AJ138" i="18"/>
  <c r="Y137" i="18" a="1"/>
  <c r="Y137" i="18" s="1"/>
  <c r="AC137" i="18" s="1" a="1"/>
  <c r="AC137" i="18" s="1"/>
  <c r="AG137" i="18" s="1" a="1"/>
  <c r="AG137" i="18" s="1"/>
  <c r="AA136" i="18" a="1"/>
  <c r="AA136" i="18" s="1"/>
  <c r="AE136" i="18" s="1" a="1"/>
  <c r="AE136" i="18" s="1"/>
  <c r="Z135" i="18" a="1"/>
  <c r="Z135" i="18" s="1"/>
  <c r="AD135" i="18" s="1" a="1"/>
  <c r="AD135" i="18" s="1"/>
  <c r="AH135" i="18" s="1" a="1"/>
  <c r="AH135" i="18" s="1"/>
  <c r="AB134" i="18" a="1"/>
  <c r="AB134" i="18" s="1"/>
  <c r="AF134" i="18" s="1" a="1"/>
  <c r="AF134" i="18" s="1"/>
  <c r="AK134" i="18"/>
  <c r="Y133" i="18" a="1"/>
  <c r="Y133" i="18" s="1"/>
  <c r="AC133" i="18" s="1" a="1"/>
  <c r="AC133" i="18" s="1"/>
  <c r="AG133" i="18" s="1" a="1"/>
  <c r="AG133" i="18" s="1"/>
  <c r="AA132" i="18" a="1"/>
  <c r="AA132" i="18" s="1"/>
  <c r="AE132" i="18" s="1" a="1"/>
  <c r="AE132" i="18" s="1"/>
  <c r="Z131" i="18" a="1"/>
  <c r="Z131" i="18" s="1"/>
  <c r="AD131" i="18" s="1" a="1"/>
  <c r="AD131" i="18" s="1"/>
  <c r="AH131" i="18" s="1" a="1"/>
  <c r="AH131" i="18" s="1"/>
  <c r="AB130" i="18" a="1"/>
  <c r="AB130" i="18" s="1"/>
  <c r="AF130" i="18" s="1" a="1"/>
  <c r="AF130" i="18" s="1"/>
  <c r="Y129" i="18" a="1"/>
  <c r="Y129" i="18" s="1"/>
  <c r="AC129" i="18" s="1" a="1"/>
  <c r="AC129" i="18" s="1"/>
  <c r="AG129" i="18" s="1" a="1"/>
  <c r="AG129" i="18" s="1"/>
  <c r="AA128" i="18" a="1"/>
  <c r="AA128" i="18" s="1"/>
  <c r="AE128" i="18" s="1" a="1"/>
  <c r="AE128" i="18" s="1"/>
  <c r="AJ128" i="18"/>
  <c r="Z127" i="18" a="1"/>
  <c r="Z127" i="18" s="1"/>
  <c r="AD127" i="18" s="1" a="1"/>
  <c r="AD127" i="18" s="1"/>
  <c r="AH127" i="18" s="1" a="1"/>
  <c r="AH127" i="18" s="1"/>
  <c r="AB126" i="18" a="1"/>
  <c r="AB126" i="18" s="1"/>
  <c r="AF126" i="18" s="1" a="1"/>
  <c r="AF126" i="18" s="1"/>
  <c r="AK126" i="18"/>
  <c r="Y125" i="18" a="1"/>
  <c r="Y125" i="18" s="1"/>
  <c r="AC125" i="18" s="1" a="1"/>
  <c r="AC125" i="18" s="1"/>
  <c r="AG125" i="18" s="1" a="1"/>
  <c r="AG125" i="18" s="1"/>
  <c r="AA124" i="18" a="1"/>
  <c r="AA124" i="18" s="1"/>
  <c r="AE124" i="18" s="1" a="1"/>
  <c r="AE124" i="18" s="1"/>
  <c r="Z123" i="18" a="1"/>
  <c r="Z123" i="18" s="1"/>
  <c r="AD123" i="18" s="1" a="1"/>
  <c r="AD123" i="18" s="1"/>
  <c r="AH123" i="18" s="1" a="1"/>
  <c r="AH123" i="18" s="1"/>
  <c r="AB122" i="18" a="1"/>
  <c r="AB122" i="18" s="1"/>
  <c r="AF122" i="18" s="1" a="1"/>
  <c r="AF122" i="18" s="1"/>
  <c r="Y121" i="18" a="1"/>
  <c r="Y121" i="18" s="1"/>
  <c r="AC121" i="18" s="1" a="1"/>
  <c r="AC121" i="18" s="1"/>
  <c r="AG121" i="18" s="1" a="1"/>
  <c r="AG121" i="18" s="1"/>
  <c r="AA120" i="18" a="1"/>
  <c r="AA120" i="18" s="1"/>
  <c r="AE120" i="18" s="1" a="1"/>
  <c r="AE120" i="18" s="1"/>
  <c r="Z119" i="18" a="1"/>
  <c r="Z119" i="18" s="1"/>
  <c r="AD119" i="18" s="1" a="1"/>
  <c r="AD119" i="18" s="1"/>
  <c r="AH119" i="18" s="1" a="1"/>
  <c r="AH119" i="18" s="1"/>
  <c r="AB118" i="18" a="1"/>
  <c r="AB118" i="18" s="1"/>
  <c r="AF118" i="18" s="1" a="1"/>
  <c r="AF118" i="18" s="1"/>
  <c r="Y117" i="18" a="1"/>
  <c r="Y117" i="18" s="1"/>
  <c r="AC117" i="18" s="1" a="1"/>
  <c r="AC117" i="18" s="1"/>
  <c r="AG117" i="18" s="1" a="1"/>
  <c r="AG117" i="18" s="1"/>
  <c r="AL117" i="18"/>
  <c r="AA116" i="18" a="1"/>
  <c r="AA116" i="18" s="1"/>
  <c r="AE116" i="18" s="1" a="1"/>
  <c r="AE116" i="18" s="1"/>
  <c r="Z115" i="18" a="1"/>
  <c r="Z115" i="18" s="1"/>
  <c r="AD115" i="18" s="1" a="1"/>
  <c r="AD115" i="18" s="1"/>
  <c r="AH115" i="18" s="1" a="1"/>
  <c r="AH115" i="18" s="1"/>
  <c r="AB114" i="18" a="1"/>
  <c r="AB114" i="18" s="1"/>
  <c r="AF114" i="18" s="1" a="1"/>
  <c r="AF114" i="18" s="1"/>
  <c r="Y113" i="18" a="1"/>
  <c r="Y113" i="18" s="1"/>
  <c r="AC113" i="18" s="1" a="1"/>
  <c r="AC113" i="18" s="1"/>
  <c r="AG113" i="18" s="1" a="1"/>
  <c r="AG113" i="18" s="1"/>
  <c r="AA112" i="18" a="1"/>
  <c r="AA112" i="18" s="1"/>
  <c r="AE112" i="18" s="1" a="1"/>
  <c r="AE112" i="18" s="1"/>
  <c r="AJ112" i="18"/>
  <c r="Z111" i="18" a="1"/>
  <c r="Z111" i="18" s="1"/>
  <c r="AD111" i="18" s="1" a="1"/>
  <c r="AD111" i="18" s="1"/>
  <c r="AH111" i="18" s="1" a="1"/>
  <c r="AH111" i="18" s="1"/>
  <c r="AB110" i="18" a="1"/>
  <c r="AB110" i="18" s="1"/>
  <c r="AF110" i="18" s="1" a="1"/>
  <c r="AF110" i="18" s="1"/>
  <c r="Y109" i="18" a="1"/>
  <c r="Y109" i="18" s="1"/>
  <c r="AC109" i="18" s="1" a="1"/>
  <c r="AC109" i="18" s="1"/>
  <c r="AG109" i="18" s="1" a="1"/>
  <c r="AG109" i="18" s="1"/>
  <c r="AL109" i="18"/>
  <c r="AA108" i="18" a="1"/>
  <c r="AA108" i="18" s="1"/>
  <c r="AE108" i="18" s="1" a="1"/>
  <c r="AE108" i="18" s="1"/>
  <c r="Z107" i="18" a="1"/>
  <c r="Z107" i="18" s="1"/>
  <c r="AD107" i="18" s="1" a="1"/>
  <c r="AD107" i="18" s="1"/>
  <c r="AH107" i="18" s="1" a="1"/>
  <c r="AH107" i="18" s="1"/>
  <c r="AB106" i="18" a="1"/>
  <c r="AB106" i="18" s="1"/>
  <c r="AF106" i="18" s="1" a="1"/>
  <c r="AF106" i="18" s="1"/>
  <c r="Y105" i="18" a="1"/>
  <c r="Y105" i="18" s="1"/>
  <c r="AC105" i="18" s="1" a="1"/>
  <c r="AC105" i="18" s="1"/>
  <c r="AG105" i="18" s="1" a="1"/>
  <c r="AG105" i="18" s="1"/>
  <c r="AA104" i="18" a="1"/>
  <c r="AA104" i="18" s="1"/>
  <c r="AE104" i="18" s="1" a="1"/>
  <c r="AE104" i="18" s="1"/>
  <c r="Z103" i="18" a="1"/>
  <c r="Z103" i="18" s="1"/>
  <c r="AD103" i="18" s="1" a="1"/>
  <c r="AD103" i="18" s="1"/>
  <c r="AH103" i="18" s="1" a="1"/>
  <c r="AH103" i="18" s="1"/>
  <c r="AB102" i="18" a="1"/>
  <c r="AB102" i="18" s="1"/>
  <c r="AF102" i="18" s="1" a="1"/>
  <c r="AF102" i="18" s="1"/>
  <c r="Y101" i="18" a="1"/>
  <c r="Y101" i="18" s="1"/>
  <c r="AC101" i="18" s="1" a="1"/>
  <c r="AC101" i="18" s="1"/>
  <c r="AG101" i="18" s="1" a="1"/>
  <c r="AG101" i="18" s="1"/>
  <c r="AL101" i="18"/>
  <c r="AA100" i="18" a="1"/>
  <c r="AA100" i="18" s="1"/>
  <c r="AE100" i="18" s="1" a="1"/>
  <c r="AE100" i="18" s="1"/>
  <c r="Z99" i="18" a="1"/>
  <c r="Z99" i="18" s="1"/>
  <c r="AD99" i="18" s="1" a="1"/>
  <c r="AD99" i="18" s="1"/>
  <c r="AH99" i="18" s="1" a="1"/>
  <c r="AH99" i="18" s="1"/>
  <c r="AB98" i="18" a="1"/>
  <c r="AB98" i="18" s="1"/>
  <c r="AF98" i="18" s="1" a="1"/>
  <c r="AF98" i="18" s="1"/>
  <c r="Y97" i="18" a="1"/>
  <c r="Y97" i="18" s="1"/>
  <c r="AC97" i="18" s="1" a="1"/>
  <c r="AC97" i="18" s="1"/>
  <c r="AG97" i="18" s="1" a="1"/>
  <c r="AG97" i="18" s="1"/>
  <c r="AA96" i="18" a="1"/>
  <c r="AA96" i="18" s="1"/>
  <c r="AE96" i="18" s="1" a="1"/>
  <c r="AE96" i="18" s="1"/>
  <c r="AJ96" i="18"/>
  <c r="Z95" i="18" a="1"/>
  <c r="Z95" i="18" s="1"/>
  <c r="AD95" i="18" s="1" a="1"/>
  <c r="AD95" i="18" s="1"/>
  <c r="AH95" i="18" s="1" a="1"/>
  <c r="AH95" i="18" s="1"/>
  <c r="AB94" i="18" a="1"/>
  <c r="AB94" i="18" s="1"/>
  <c r="AF94" i="18" s="1" a="1"/>
  <c r="AF94" i="18" s="1"/>
  <c r="Y93" i="18" a="1"/>
  <c r="Y93" i="18" s="1"/>
  <c r="AC93" i="18" s="1" a="1"/>
  <c r="AC93" i="18" s="1"/>
  <c r="AG93" i="18" s="1" a="1"/>
  <c r="AG93" i="18" s="1"/>
  <c r="AL93" i="18"/>
  <c r="AA92" i="18" a="1"/>
  <c r="AA92" i="18" s="1"/>
  <c r="AE92" i="18" s="1" a="1"/>
  <c r="AE92" i="18" s="1"/>
  <c r="AL158" i="18"/>
  <c r="AL157" i="18"/>
  <c r="AL156" i="18"/>
  <c r="AL155" i="18"/>
  <c r="AK158" i="18"/>
  <c r="AK157" i="18"/>
  <c r="AK156" i="18"/>
  <c r="AK155" i="18"/>
  <c r="AJ158" i="18"/>
  <c r="AJ157" i="18"/>
  <c r="AJ156" i="18"/>
  <c r="AJ155" i="18"/>
  <c r="AI158" i="18"/>
  <c r="AI157" i="18"/>
  <c r="AI156" i="18"/>
  <c r="AI155" i="18"/>
  <c r="AK153" i="18"/>
  <c r="AI153" i="18"/>
  <c r="AL151" i="18"/>
  <c r="AJ151" i="18"/>
  <c r="AK149" i="18"/>
  <c r="AI149" i="18"/>
  <c r="AL147" i="18"/>
  <c r="AJ147" i="18"/>
  <c r="AK145" i="18"/>
  <c r="AI145" i="18"/>
  <c r="AL143" i="18"/>
  <c r="AJ143" i="18"/>
  <c r="AK141" i="18"/>
  <c r="AK152" i="18"/>
  <c r="AI152" i="18"/>
  <c r="AL150" i="18"/>
  <c r="AJ150" i="18"/>
  <c r="AK148" i="18"/>
  <c r="AI148" i="18"/>
  <c r="AK144" i="18"/>
  <c r="AI144" i="18"/>
  <c r="AL142" i="18"/>
  <c r="AJ142" i="18"/>
  <c r="AK140" i="18"/>
  <c r="AJ134" i="18"/>
  <c r="AJ126" i="18"/>
  <c r="AI141" i="18"/>
  <c r="AI133" i="18"/>
  <c r="AI125" i="18"/>
  <c r="AI140" i="18"/>
  <c r="AI132" i="18"/>
  <c r="AJ130" i="18"/>
  <c r="AI124" i="18"/>
  <c r="AI116" i="18"/>
  <c r="AI108" i="18"/>
  <c r="AI100" i="18"/>
  <c r="AI92" i="18"/>
  <c r="N154" i="18" a="1"/>
  <c r="N154" i="18" s="1"/>
  <c r="M153" i="18" a="1"/>
  <c r="M153" i="18" s="1"/>
  <c r="N152" i="18" a="1"/>
  <c r="N152" i="18" s="1"/>
  <c r="M151" i="18" a="1"/>
  <c r="M151" i="18" s="1"/>
  <c r="N150" i="18" a="1"/>
  <c r="N150" i="18" s="1"/>
  <c r="M149" i="18" a="1"/>
  <c r="M149" i="18" s="1"/>
  <c r="N148" i="18" a="1"/>
  <c r="N148" i="18" s="1"/>
  <c r="M147" i="18" a="1"/>
  <c r="M147" i="18" s="1"/>
  <c r="N146" i="18" a="1"/>
  <c r="N146" i="18" s="1"/>
  <c r="M145" i="18" a="1"/>
  <c r="M145" i="18" s="1"/>
  <c r="N144" i="18" a="1"/>
  <c r="N144" i="18" s="1"/>
  <c r="M143" i="18" a="1"/>
  <c r="M143" i="18" s="1"/>
  <c r="N142" i="18" a="1"/>
  <c r="N142" i="18" s="1"/>
  <c r="M141" i="18" a="1"/>
  <c r="M141" i="18" s="1"/>
  <c r="N140" i="18" a="1"/>
  <c r="N140" i="18" s="1"/>
  <c r="M139" i="18" a="1"/>
  <c r="M139" i="18" s="1"/>
  <c r="N138" i="18" a="1"/>
  <c r="N138" i="18" s="1"/>
  <c r="M137" i="18" a="1"/>
  <c r="M137" i="18" s="1"/>
  <c r="N136" i="18" a="1"/>
  <c r="N136" i="18" s="1"/>
  <c r="M135" i="18" a="1"/>
  <c r="M135" i="18" s="1"/>
  <c r="N134" i="18" a="1"/>
  <c r="N134" i="18" s="1"/>
  <c r="M133" i="18" a="1"/>
  <c r="M133" i="18" s="1"/>
  <c r="N132" i="18" a="1"/>
  <c r="N132" i="18" s="1"/>
  <c r="M131" i="18" a="1"/>
  <c r="M131" i="18" s="1"/>
  <c r="N130" i="18" a="1"/>
  <c r="N130" i="18" s="1"/>
  <c r="M129" i="18" a="1"/>
  <c r="M129" i="18" s="1"/>
  <c r="N128" i="18" a="1"/>
  <c r="N128" i="18" s="1"/>
  <c r="M127" i="18" a="1"/>
  <c r="M127" i="18" s="1"/>
  <c r="N126" i="18" a="1"/>
  <c r="N126" i="18" s="1"/>
  <c r="M125" i="18" a="1"/>
  <c r="M125" i="18" s="1"/>
  <c r="N124" i="18" a="1"/>
  <c r="N124" i="18" s="1"/>
  <c r="M123" i="18" a="1"/>
  <c r="M123" i="18" s="1"/>
  <c r="N122" i="18" a="1"/>
  <c r="N122" i="18" s="1"/>
  <c r="M121" i="18" a="1"/>
  <c r="M121" i="18" s="1"/>
  <c r="N120" i="18" a="1"/>
  <c r="N120" i="18" s="1"/>
  <c r="M119" i="18" a="1"/>
  <c r="M119" i="18" s="1"/>
  <c r="N118" i="18" a="1"/>
  <c r="N118" i="18" s="1"/>
  <c r="M117" i="18" a="1"/>
  <c r="M117" i="18" s="1"/>
  <c r="N116" i="18" a="1"/>
  <c r="N116" i="18" s="1"/>
  <c r="M115" i="18" a="1"/>
  <c r="M115" i="18" s="1"/>
  <c r="N114" i="18" a="1"/>
  <c r="N114" i="18" s="1"/>
  <c r="M113" i="18" a="1"/>
  <c r="M113" i="18" s="1"/>
  <c r="N112" i="18" a="1"/>
  <c r="N112" i="18" s="1"/>
  <c r="M111" i="18" a="1"/>
  <c r="M111" i="18" s="1"/>
  <c r="N110" i="18" a="1"/>
  <c r="N110" i="18" s="1"/>
  <c r="M109" i="18" a="1"/>
  <c r="M109" i="18" s="1"/>
  <c r="N108" i="18" a="1"/>
  <c r="N108" i="18" s="1"/>
  <c r="M107" i="18" a="1"/>
  <c r="M107" i="18" s="1"/>
  <c r="N106" i="18" a="1"/>
  <c r="N106" i="18" s="1"/>
  <c r="M105" i="18" a="1"/>
  <c r="M105" i="18" s="1"/>
  <c r="N104" i="18" a="1"/>
  <c r="N104" i="18" s="1"/>
  <c r="M103" i="18" a="1"/>
  <c r="M103" i="18" s="1"/>
  <c r="N102" i="18" a="1"/>
  <c r="N102" i="18" s="1"/>
  <c r="M101" i="18" a="1"/>
  <c r="M101" i="18" s="1"/>
  <c r="N100" i="18" a="1"/>
  <c r="N100" i="18" s="1"/>
  <c r="L100" i="18" a="1"/>
  <c r="L100" i="18" s="1"/>
  <c r="N99" i="18" a="1"/>
  <c r="N99" i="18" s="1"/>
  <c r="L99" i="18" a="1"/>
  <c r="L99" i="18" s="1"/>
  <c r="N98" i="18" a="1"/>
  <c r="N98" i="18" s="1"/>
  <c r="L98" i="18" a="1"/>
  <c r="L98" i="18" s="1"/>
  <c r="N97" i="18" a="1"/>
  <c r="N97" i="18" s="1"/>
  <c r="L97" i="18" a="1"/>
  <c r="L97" i="18" s="1"/>
  <c r="N96" i="18" a="1"/>
  <c r="N96" i="18" s="1"/>
  <c r="L96" i="18" a="1"/>
  <c r="L96" i="18" s="1"/>
  <c r="N95" i="18" a="1"/>
  <c r="N95" i="18" s="1"/>
  <c r="L95" i="18" a="1"/>
  <c r="L95" i="18" s="1"/>
  <c r="N94" i="18" a="1"/>
  <c r="N94" i="18" s="1"/>
  <c r="L94" i="18" a="1"/>
  <c r="L94" i="18" s="1"/>
  <c r="N93" i="18" a="1"/>
  <c r="N93" i="18" s="1"/>
  <c r="L93" i="18" a="1"/>
  <c r="L93" i="18" s="1"/>
  <c r="K154" i="18" a="1"/>
  <c r="K154" i="18" s="1"/>
  <c r="L153" i="18" a="1"/>
  <c r="L153" i="18" s="1"/>
  <c r="K152" i="18" a="1"/>
  <c r="K152" i="18" s="1"/>
  <c r="L151" i="18" a="1"/>
  <c r="L151" i="18" s="1"/>
  <c r="K150" i="18" a="1"/>
  <c r="K150" i="18" s="1"/>
  <c r="L149" i="18" a="1"/>
  <c r="L149" i="18" s="1"/>
  <c r="K148" i="18" a="1"/>
  <c r="K148" i="18" s="1"/>
  <c r="L147" i="18" a="1"/>
  <c r="L147" i="18" s="1"/>
  <c r="K146" i="18" a="1"/>
  <c r="K146" i="18" s="1"/>
  <c r="L145" i="18" a="1"/>
  <c r="L145" i="18" s="1"/>
  <c r="K144" i="18" a="1"/>
  <c r="K144" i="18" s="1"/>
  <c r="L143" i="18" a="1"/>
  <c r="L143" i="18" s="1"/>
  <c r="K142" i="18" a="1"/>
  <c r="K142" i="18" s="1"/>
  <c r="L141" i="18" a="1"/>
  <c r="L141" i="18" s="1"/>
  <c r="K140" i="18" a="1"/>
  <c r="K140" i="18" s="1"/>
  <c r="L139" i="18" a="1"/>
  <c r="L139" i="18" s="1"/>
  <c r="K138" i="18" a="1"/>
  <c r="K138" i="18" s="1"/>
  <c r="L137" i="18" a="1"/>
  <c r="L137" i="18" s="1"/>
  <c r="K136" i="18" a="1"/>
  <c r="K136" i="18" s="1"/>
  <c r="L135" i="18" a="1"/>
  <c r="L135" i="18" s="1"/>
  <c r="K134" i="18" a="1"/>
  <c r="K134" i="18" s="1"/>
  <c r="L133" i="18" a="1"/>
  <c r="L133" i="18" s="1"/>
  <c r="K132" i="18" a="1"/>
  <c r="K132" i="18" s="1"/>
  <c r="L131" i="18" a="1"/>
  <c r="L131" i="18" s="1"/>
  <c r="K130" i="18" a="1"/>
  <c r="K130" i="18" s="1"/>
  <c r="L129" i="18" a="1"/>
  <c r="L129" i="18" s="1"/>
  <c r="K128" i="18" a="1"/>
  <c r="K128" i="18" s="1"/>
  <c r="L127" i="18" a="1"/>
  <c r="L127" i="18" s="1"/>
  <c r="K126" i="18" a="1"/>
  <c r="K126" i="18" s="1"/>
  <c r="L125" i="18" a="1"/>
  <c r="L125" i="18" s="1"/>
  <c r="K124" i="18" a="1"/>
  <c r="K124" i="18" s="1"/>
  <c r="L123" i="18" a="1"/>
  <c r="L123" i="18" s="1"/>
  <c r="K122" i="18" a="1"/>
  <c r="K122" i="18" s="1"/>
  <c r="L121" i="18" a="1"/>
  <c r="L121" i="18" s="1"/>
  <c r="K120" i="18" a="1"/>
  <c r="K120" i="18" s="1"/>
  <c r="L119" i="18" a="1"/>
  <c r="L119" i="18" s="1"/>
  <c r="K118" i="18" a="1"/>
  <c r="K118" i="18" s="1"/>
  <c r="L117" i="18" a="1"/>
  <c r="L117" i="18" s="1"/>
  <c r="K116" i="18" a="1"/>
  <c r="K116" i="18" s="1"/>
  <c r="L115" i="18" a="1"/>
  <c r="L115" i="18" s="1"/>
  <c r="K114" i="18" a="1"/>
  <c r="K114" i="18" s="1"/>
  <c r="L113" i="18" a="1"/>
  <c r="L113" i="18" s="1"/>
  <c r="K112" i="18" a="1"/>
  <c r="K112" i="18" s="1"/>
  <c r="L111" i="18" a="1"/>
  <c r="L111" i="18" s="1"/>
  <c r="K110" i="18" a="1"/>
  <c r="K110" i="18" s="1"/>
  <c r="L109" i="18" a="1"/>
  <c r="L109" i="18" s="1"/>
  <c r="K108" i="18" a="1"/>
  <c r="K108" i="18" s="1"/>
  <c r="L107" i="18" a="1"/>
  <c r="L107" i="18" s="1"/>
  <c r="K106" i="18" a="1"/>
  <c r="K106" i="18" s="1"/>
  <c r="L105" i="18" a="1"/>
  <c r="L105" i="18" s="1"/>
  <c r="K104" i="18" a="1"/>
  <c r="K104" i="18" s="1"/>
  <c r="L103" i="18" a="1"/>
  <c r="L103" i="18" s="1"/>
  <c r="K102" i="18" a="1"/>
  <c r="K102" i="18" s="1"/>
  <c r="L101" i="18" a="1"/>
  <c r="L101" i="18" s="1"/>
  <c r="M154" i="18" a="1"/>
  <c r="M154" i="18" s="1"/>
  <c r="N153" i="18" a="1"/>
  <c r="N153" i="18" s="1"/>
  <c r="M152" i="18" a="1"/>
  <c r="M152" i="18" s="1"/>
  <c r="N151" i="18" a="1"/>
  <c r="N151" i="18" s="1"/>
  <c r="M150" i="18" a="1"/>
  <c r="M150" i="18" s="1"/>
  <c r="N149" i="18" a="1"/>
  <c r="N149" i="18" s="1"/>
  <c r="M148" i="18" a="1"/>
  <c r="M148" i="18" s="1"/>
  <c r="N147" i="18" a="1"/>
  <c r="N147" i="18" s="1"/>
  <c r="M146" i="18" a="1"/>
  <c r="M146" i="18" s="1"/>
  <c r="N145" i="18" a="1"/>
  <c r="N145" i="18" s="1"/>
  <c r="M144" i="18" a="1"/>
  <c r="M144" i="18" s="1"/>
  <c r="N143" i="18" a="1"/>
  <c r="N143" i="18" s="1"/>
  <c r="M142" i="18" a="1"/>
  <c r="M142" i="18" s="1"/>
  <c r="N141" i="18" a="1"/>
  <c r="N141" i="18" s="1"/>
  <c r="M140" i="18" a="1"/>
  <c r="M140" i="18" s="1"/>
  <c r="N139" i="18" a="1"/>
  <c r="N139" i="18" s="1"/>
  <c r="M138" i="18" a="1"/>
  <c r="M138" i="18" s="1"/>
  <c r="N137" i="18" a="1"/>
  <c r="N137" i="18" s="1"/>
  <c r="M136" i="18" a="1"/>
  <c r="M136" i="18" s="1"/>
  <c r="N135" i="18" a="1"/>
  <c r="N135" i="18" s="1"/>
  <c r="M134" i="18" a="1"/>
  <c r="M134" i="18" s="1"/>
  <c r="N133" i="18" a="1"/>
  <c r="N133" i="18" s="1"/>
  <c r="M132" i="18" a="1"/>
  <c r="M132" i="18" s="1"/>
  <c r="N131" i="18" a="1"/>
  <c r="N131" i="18" s="1"/>
  <c r="M130" i="18" a="1"/>
  <c r="M130" i="18" s="1"/>
  <c r="N129" i="18" a="1"/>
  <c r="N129" i="18" s="1"/>
  <c r="M128" i="18" a="1"/>
  <c r="M128" i="18" s="1"/>
  <c r="N127" i="18" a="1"/>
  <c r="N127" i="18" s="1"/>
  <c r="M126" i="18" a="1"/>
  <c r="M126" i="18" s="1"/>
  <c r="N125" i="18" a="1"/>
  <c r="N125" i="18" s="1"/>
  <c r="M124" i="18" a="1"/>
  <c r="M124" i="18" s="1"/>
  <c r="N123" i="18" a="1"/>
  <c r="N123" i="18" s="1"/>
  <c r="M122" i="18" a="1"/>
  <c r="M122" i="18" s="1"/>
  <c r="N121" i="18" a="1"/>
  <c r="N121" i="18" s="1"/>
  <c r="M120" i="18" a="1"/>
  <c r="M120" i="18" s="1"/>
  <c r="N119" i="18" a="1"/>
  <c r="N119" i="18" s="1"/>
  <c r="M118" i="18" a="1"/>
  <c r="M118" i="18" s="1"/>
  <c r="N117" i="18" a="1"/>
  <c r="N117" i="18" s="1"/>
  <c r="M116" i="18" a="1"/>
  <c r="M116" i="18" s="1"/>
  <c r="N115" i="18" a="1"/>
  <c r="N115" i="18" s="1"/>
  <c r="M114" i="18" a="1"/>
  <c r="M114" i="18" s="1"/>
  <c r="N113" i="18" a="1"/>
  <c r="N113" i="18" s="1"/>
  <c r="M112" i="18" a="1"/>
  <c r="M112" i="18" s="1"/>
  <c r="N111" i="18" a="1"/>
  <c r="N111" i="18" s="1"/>
  <c r="M110" i="18" a="1"/>
  <c r="M110" i="18" s="1"/>
  <c r="N109" i="18" a="1"/>
  <c r="N109" i="18" s="1"/>
  <c r="M108" i="18" a="1"/>
  <c r="M108" i="18" s="1"/>
  <c r="N107" i="18" a="1"/>
  <c r="N107" i="18" s="1"/>
  <c r="M106" i="18" a="1"/>
  <c r="M106" i="18" s="1"/>
  <c r="N105" i="18" a="1"/>
  <c r="N105" i="18" s="1"/>
  <c r="M104" i="18" a="1"/>
  <c r="M104" i="18" s="1"/>
  <c r="N103" i="18" a="1"/>
  <c r="N103" i="18" s="1"/>
  <c r="M102" i="18" a="1"/>
  <c r="M102" i="18" s="1"/>
  <c r="N101" i="18" a="1"/>
  <c r="N101" i="18" s="1"/>
  <c r="M100" i="18" a="1"/>
  <c r="M100" i="18" s="1"/>
  <c r="K100" i="18" a="1"/>
  <c r="K100" i="18" s="1"/>
  <c r="M99" i="18" a="1"/>
  <c r="M99" i="18" s="1"/>
  <c r="K99" i="18" a="1"/>
  <c r="K99" i="18" s="1"/>
  <c r="M98" i="18" a="1"/>
  <c r="M98" i="18" s="1"/>
  <c r="K98" i="18" a="1"/>
  <c r="K98" i="18" s="1"/>
  <c r="M97" i="18" a="1"/>
  <c r="M97" i="18" s="1"/>
  <c r="K97" i="18" a="1"/>
  <c r="K97" i="18" s="1"/>
  <c r="M96" i="18" a="1"/>
  <c r="M96" i="18" s="1"/>
  <c r="K96" i="18" a="1"/>
  <c r="K96" i="18" s="1"/>
  <c r="M95" i="18" a="1"/>
  <c r="M95" i="18" s="1"/>
  <c r="K95" i="18" a="1"/>
  <c r="K95" i="18" s="1"/>
  <c r="M94" i="18" a="1"/>
  <c r="M94" i="18" s="1"/>
  <c r="K94" i="18" a="1"/>
  <c r="K94" i="18" s="1"/>
  <c r="M93" i="18" a="1"/>
  <c r="M93" i="18" s="1"/>
  <c r="K93" i="18" a="1"/>
  <c r="K93" i="18" s="1"/>
  <c r="L154" i="18" a="1"/>
  <c r="L154" i="18" s="1"/>
  <c r="K153" i="18" a="1"/>
  <c r="K153" i="18" s="1"/>
  <c r="L152" i="18" a="1"/>
  <c r="L152" i="18" s="1"/>
  <c r="K151" i="18" a="1"/>
  <c r="K151" i="18" s="1"/>
  <c r="L150" i="18" a="1"/>
  <c r="L150" i="18" s="1"/>
  <c r="K149" i="18" a="1"/>
  <c r="K149" i="18" s="1"/>
  <c r="L148" i="18" a="1"/>
  <c r="L148" i="18" s="1"/>
  <c r="K147" i="18" a="1"/>
  <c r="K147" i="18" s="1"/>
  <c r="L146" i="18" a="1"/>
  <c r="L146" i="18" s="1"/>
  <c r="K145" i="18" a="1"/>
  <c r="K145" i="18" s="1"/>
  <c r="L144" i="18" a="1"/>
  <c r="L144" i="18" s="1"/>
  <c r="K143" i="18" a="1"/>
  <c r="K143" i="18" s="1"/>
  <c r="L142" i="18" a="1"/>
  <c r="L142" i="18" s="1"/>
  <c r="K141" i="18" a="1"/>
  <c r="K141" i="18" s="1"/>
  <c r="L140" i="18" a="1"/>
  <c r="L140" i="18" s="1"/>
  <c r="K139" i="18" a="1"/>
  <c r="K139" i="18" s="1"/>
  <c r="L138" i="18" a="1"/>
  <c r="L138" i="18" s="1"/>
  <c r="K137" i="18" a="1"/>
  <c r="K137" i="18" s="1"/>
  <c r="L136" i="18" a="1"/>
  <c r="L136" i="18" s="1"/>
  <c r="K135" i="18" a="1"/>
  <c r="K135" i="18" s="1"/>
  <c r="L134" i="18" a="1"/>
  <c r="L134" i="18" s="1"/>
  <c r="K133" i="18" a="1"/>
  <c r="K133" i="18" s="1"/>
  <c r="L132" i="18" a="1"/>
  <c r="L132" i="18" s="1"/>
  <c r="K131" i="18" a="1"/>
  <c r="K131" i="18" s="1"/>
  <c r="L130" i="18" a="1"/>
  <c r="L130" i="18" s="1"/>
  <c r="K129" i="18" a="1"/>
  <c r="K129" i="18" s="1"/>
  <c r="L128" i="18" a="1"/>
  <c r="L128" i="18" s="1"/>
  <c r="K127" i="18" a="1"/>
  <c r="K127" i="18" s="1"/>
  <c r="L126" i="18" a="1"/>
  <c r="L126" i="18" s="1"/>
  <c r="K125" i="18" a="1"/>
  <c r="K125" i="18" s="1"/>
  <c r="L124" i="18" a="1"/>
  <c r="L124" i="18" s="1"/>
  <c r="K123" i="18" a="1"/>
  <c r="K123" i="18" s="1"/>
  <c r="L122" i="18" a="1"/>
  <c r="L122" i="18" s="1"/>
  <c r="K121" i="18" a="1"/>
  <c r="K121" i="18" s="1"/>
  <c r="L120" i="18" a="1"/>
  <c r="L120" i="18" s="1"/>
  <c r="K119" i="18" a="1"/>
  <c r="K119" i="18" s="1"/>
  <c r="L118" i="18" a="1"/>
  <c r="L118" i="18" s="1"/>
  <c r="K117" i="18" a="1"/>
  <c r="K117" i="18" s="1"/>
  <c r="L116" i="18" a="1"/>
  <c r="L116" i="18" s="1"/>
  <c r="K115" i="18" a="1"/>
  <c r="K115" i="18" s="1"/>
  <c r="L114" i="18" a="1"/>
  <c r="L114" i="18" s="1"/>
  <c r="K113" i="18" a="1"/>
  <c r="K113" i="18" s="1"/>
  <c r="L112" i="18" a="1"/>
  <c r="L112" i="18" s="1"/>
  <c r="K111" i="18" a="1"/>
  <c r="K111" i="18" s="1"/>
  <c r="L110" i="18" a="1"/>
  <c r="L110" i="18" s="1"/>
  <c r="K109" i="18" a="1"/>
  <c r="K109" i="18" s="1"/>
  <c r="L108" i="18" a="1"/>
  <c r="L108" i="18" s="1"/>
  <c r="K107" i="18" a="1"/>
  <c r="K107" i="18" s="1"/>
  <c r="L106" i="18" a="1"/>
  <c r="L106" i="18" s="1"/>
  <c r="K105" i="18" a="1"/>
  <c r="K105" i="18" s="1"/>
  <c r="L104" i="18" a="1"/>
  <c r="L104" i="18" s="1"/>
  <c r="K103" i="18" a="1"/>
  <c r="K103" i="18" s="1"/>
  <c r="L102" i="18" a="1"/>
  <c r="L102" i="18" s="1"/>
  <c r="K101" i="18" a="1"/>
  <c r="K101" i="18" s="1"/>
  <c r="J95" i="18" a="1"/>
  <c r="J95" i="18" s="1"/>
  <c r="J98" i="18" a="1"/>
  <c r="J98" i="18" s="1"/>
  <c r="J103" i="18" a="1"/>
  <c r="J103" i="18" s="1"/>
  <c r="J106" i="18" a="1"/>
  <c r="J106" i="18" s="1"/>
  <c r="J111" i="18" a="1"/>
  <c r="J111" i="18" s="1"/>
  <c r="J114" i="18" a="1"/>
  <c r="J114" i="18" s="1"/>
  <c r="J119" i="18" a="1"/>
  <c r="J119" i="18" s="1"/>
  <c r="J122" i="18" a="1"/>
  <c r="J122" i="18" s="1"/>
  <c r="J127" i="18" a="1"/>
  <c r="J127" i="18" s="1"/>
  <c r="J130" i="18" a="1"/>
  <c r="J130" i="18" s="1"/>
  <c r="J135" i="18" a="1"/>
  <c r="J135" i="18" s="1"/>
  <c r="J138" i="18" a="1"/>
  <c r="J138" i="18" s="1"/>
  <c r="J143" i="18" a="1"/>
  <c r="J143" i="18" s="1"/>
  <c r="J146" i="18" a="1"/>
  <c r="J146" i="18" s="1"/>
  <c r="J151" i="18" a="1"/>
  <c r="J151" i="18" s="1"/>
  <c r="J154" i="18" a="1"/>
  <c r="J154" i="18" s="1"/>
  <c r="J93" i="18" a="1"/>
  <c r="J93" i="18" s="1"/>
  <c r="J96" i="18" a="1"/>
  <c r="J96" i="18" s="1"/>
  <c r="J101" i="18" a="1"/>
  <c r="J101" i="18" s="1"/>
  <c r="O101" i="18"/>
  <c r="J104" i="18" a="1"/>
  <c r="J104" i="18" s="1"/>
  <c r="J109" i="18" a="1"/>
  <c r="J109" i="18" s="1"/>
  <c r="J112" i="18" a="1"/>
  <c r="J112" i="18" s="1"/>
  <c r="J117" i="18" a="1"/>
  <c r="J117" i="18" s="1"/>
  <c r="J120" i="18" a="1"/>
  <c r="J120" i="18" s="1"/>
  <c r="J125" i="18" a="1"/>
  <c r="J125" i="18" s="1"/>
  <c r="J128" i="18" a="1"/>
  <c r="J128" i="18" s="1"/>
  <c r="J133" i="18" a="1"/>
  <c r="J133" i="18" s="1"/>
  <c r="J136" i="18" a="1"/>
  <c r="J136" i="18" s="1"/>
  <c r="J141" i="18" a="1"/>
  <c r="J141" i="18" s="1"/>
  <c r="J144" i="18" a="1"/>
  <c r="J144" i="18" s="1"/>
  <c r="J149" i="18" a="1"/>
  <c r="J149" i="18" s="1"/>
  <c r="J152" i="18" a="1"/>
  <c r="J152" i="18" s="1"/>
  <c r="J94" i="18" a="1"/>
  <c r="J94" i="18" s="1"/>
  <c r="O94" i="18"/>
  <c r="J99" i="18" a="1"/>
  <c r="J99" i="18" s="1"/>
  <c r="J102" i="18" a="1"/>
  <c r="J102" i="18" s="1"/>
  <c r="J107" i="18" a="1"/>
  <c r="J107" i="18" s="1"/>
  <c r="J110" i="18" a="1"/>
  <c r="J110" i="18" s="1"/>
  <c r="J115" i="18" a="1"/>
  <c r="J115" i="18" s="1"/>
  <c r="J118" i="18" a="1"/>
  <c r="J118" i="18" s="1"/>
  <c r="J123" i="18" a="1"/>
  <c r="J123" i="18" s="1"/>
  <c r="J126" i="18" a="1"/>
  <c r="J126" i="18" s="1"/>
  <c r="J131" i="18" a="1"/>
  <c r="J131" i="18" s="1"/>
  <c r="J134" i="18" a="1"/>
  <c r="J134" i="18" s="1"/>
  <c r="J139" i="18" a="1"/>
  <c r="J139" i="18" s="1"/>
  <c r="J142" i="18" a="1"/>
  <c r="J142" i="18" s="1"/>
  <c r="J147" i="18" a="1"/>
  <c r="J147" i="18" s="1"/>
  <c r="J150" i="18" a="1"/>
  <c r="J150" i="18" s="1"/>
  <c r="J97" i="18" a="1"/>
  <c r="J97" i="18" s="1"/>
  <c r="J100" i="18" a="1"/>
  <c r="J100" i="18" s="1"/>
  <c r="J105" i="18" a="1"/>
  <c r="J105" i="18" s="1"/>
  <c r="J108" i="18" a="1"/>
  <c r="J108" i="18" s="1"/>
  <c r="J113" i="18" a="1"/>
  <c r="J113" i="18" s="1"/>
  <c r="J116" i="18" a="1"/>
  <c r="J116" i="18" s="1"/>
  <c r="O116" i="18"/>
  <c r="J121" i="18" a="1"/>
  <c r="J121" i="18" s="1"/>
  <c r="J124" i="18" a="1"/>
  <c r="J124" i="18" s="1"/>
  <c r="J129" i="18" a="1"/>
  <c r="J129" i="18" s="1"/>
  <c r="J132" i="18" a="1"/>
  <c r="J132" i="18" s="1"/>
  <c r="J137" i="18" a="1"/>
  <c r="J137" i="18" s="1"/>
  <c r="J140" i="18" a="1"/>
  <c r="J140" i="18" s="1"/>
  <c r="J145" i="18" a="1"/>
  <c r="J145" i="18" s="1"/>
  <c r="J148" i="18" a="1"/>
  <c r="J148" i="18" s="1"/>
  <c r="J153" i="18" a="1"/>
  <c r="J153" i="18" s="1"/>
  <c r="I94" i="18" a="1"/>
  <c r="I94" i="18" s="1"/>
  <c r="I99" i="18" a="1"/>
  <c r="I99" i="18" s="1"/>
  <c r="I102" i="18" a="1"/>
  <c r="I102" i="18" s="1"/>
  <c r="I107" i="18" a="1"/>
  <c r="I107" i="18" s="1"/>
  <c r="I110" i="18" a="1"/>
  <c r="I110" i="18" s="1"/>
  <c r="I115" i="18" a="1"/>
  <c r="I115" i="18" s="1"/>
  <c r="I118" i="18" a="1"/>
  <c r="I118" i="18" s="1"/>
  <c r="I123" i="18" a="1"/>
  <c r="I123" i="18" s="1"/>
  <c r="I126" i="18" a="1"/>
  <c r="I126" i="18" s="1"/>
  <c r="I131" i="18" a="1"/>
  <c r="I131" i="18" s="1"/>
  <c r="I134" i="18" a="1"/>
  <c r="I134" i="18" s="1"/>
  <c r="I139" i="18" a="1"/>
  <c r="I139" i="18" s="1"/>
  <c r="I142" i="18" a="1"/>
  <c r="I142" i="18" s="1"/>
  <c r="I147" i="18" a="1"/>
  <c r="I147" i="18" s="1"/>
  <c r="I150" i="18" a="1"/>
  <c r="I150" i="18" s="1"/>
  <c r="I97" i="18" a="1"/>
  <c r="I97" i="18" s="1"/>
  <c r="I100" i="18" a="1"/>
  <c r="I100" i="18" s="1"/>
  <c r="I105" i="18" a="1"/>
  <c r="I105" i="18" s="1"/>
  <c r="I108" i="18" a="1"/>
  <c r="I108" i="18" s="1"/>
  <c r="I113" i="18" a="1"/>
  <c r="I113" i="18" s="1"/>
  <c r="I116" i="18" a="1"/>
  <c r="I116" i="18" s="1"/>
  <c r="I121" i="18" a="1"/>
  <c r="I121" i="18" s="1"/>
  <c r="I124" i="18" a="1"/>
  <c r="I124" i="18" s="1"/>
  <c r="I129" i="18" a="1"/>
  <c r="I129" i="18" s="1"/>
  <c r="I132" i="18" a="1"/>
  <c r="I132" i="18" s="1"/>
  <c r="I137" i="18" a="1"/>
  <c r="I137" i="18" s="1"/>
  <c r="I140" i="18" a="1"/>
  <c r="I140" i="18" s="1"/>
  <c r="I145" i="18" a="1"/>
  <c r="I145" i="18" s="1"/>
  <c r="I148" i="18" a="1"/>
  <c r="I148" i="18" s="1"/>
  <c r="I153" i="18" a="1"/>
  <c r="I153" i="18" s="1"/>
  <c r="I95" i="18" a="1"/>
  <c r="I95" i="18" s="1"/>
  <c r="I98" i="18" a="1"/>
  <c r="I98" i="18" s="1"/>
  <c r="I103" i="18" a="1"/>
  <c r="I103" i="18" s="1"/>
  <c r="I106" i="18" a="1"/>
  <c r="I106" i="18" s="1"/>
  <c r="I111" i="18" a="1"/>
  <c r="I111" i="18" s="1"/>
  <c r="I114" i="18" a="1"/>
  <c r="I114" i="18" s="1"/>
  <c r="I119" i="18" a="1"/>
  <c r="I119" i="18" s="1"/>
  <c r="I122" i="18" a="1"/>
  <c r="I122" i="18" s="1"/>
  <c r="I127" i="18" a="1"/>
  <c r="I127" i="18" s="1"/>
  <c r="I130" i="18" a="1"/>
  <c r="I130" i="18" s="1"/>
  <c r="I135" i="18" a="1"/>
  <c r="I135" i="18" s="1"/>
  <c r="I138" i="18" a="1"/>
  <c r="I138" i="18" s="1"/>
  <c r="I143" i="18" a="1"/>
  <c r="I143" i="18" s="1"/>
  <c r="I146" i="18" a="1"/>
  <c r="I146" i="18" s="1"/>
  <c r="I151" i="18" a="1"/>
  <c r="I151" i="18" s="1"/>
  <c r="I154" i="18" a="1"/>
  <c r="I154" i="18" s="1"/>
  <c r="I93" i="18" a="1"/>
  <c r="I93" i="18" s="1"/>
  <c r="I96" i="18" a="1"/>
  <c r="I96" i="18" s="1"/>
  <c r="I101" i="18" a="1"/>
  <c r="I101" i="18" s="1"/>
  <c r="I104" i="18" a="1"/>
  <c r="I104" i="18" s="1"/>
  <c r="I109" i="18" a="1"/>
  <c r="I109" i="18" s="1"/>
  <c r="I112" i="18" a="1"/>
  <c r="I112" i="18" s="1"/>
  <c r="I117" i="18" a="1"/>
  <c r="I117" i="18" s="1"/>
  <c r="I120" i="18" a="1"/>
  <c r="I120" i="18" s="1"/>
  <c r="I125" i="18" a="1"/>
  <c r="I125" i="18" s="1"/>
  <c r="I128" i="18" a="1"/>
  <c r="I128" i="18" s="1"/>
  <c r="I133" i="18" a="1"/>
  <c r="I133" i="18" s="1"/>
  <c r="I136" i="18" a="1"/>
  <c r="I136" i="18" s="1"/>
  <c r="I141" i="18" a="1"/>
  <c r="I141" i="18" s="1"/>
  <c r="I144" i="18" a="1"/>
  <c r="I144" i="18" s="1"/>
  <c r="I149" i="18" a="1"/>
  <c r="I149" i="18" s="1"/>
  <c r="I152" i="18" a="1"/>
  <c r="I152" i="18" s="1"/>
  <c r="H94" i="18" a="1"/>
  <c r="H94" i="18" s="1"/>
  <c r="H96" i="18" a="1"/>
  <c r="H96" i="18" s="1"/>
  <c r="H98" i="18" a="1"/>
  <c r="H98" i="18" s="1"/>
  <c r="H100" i="18" a="1"/>
  <c r="H100" i="18" s="1"/>
  <c r="H102" i="18" a="1"/>
  <c r="H102" i="18" s="1"/>
  <c r="H104" i="18" a="1"/>
  <c r="H104" i="18" s="1"/>
  <c r="R104" i="18"/>
  <c r="S104" i="18"/>
  <c r="H106" i="18" a="1"/>
  <c r="H106" i="18" s="1"/>
  <c r="R106" i="18"/>
  <c r="H108" i="18" a="1"/>
  <c r="H108" i="18" s="1"/>
  <c r="H110" i="18" a="1"/>
  <c r="H110" i="18" s="1"/>
  <c r="H112" i="18" a="1"/>
  <c r="H112" i="18" s="1"/>
  <c r="H114" i="18" a="1"/>
  <c r="H114" i="18" s="1"/>
  <c r="H116" i="18" a="1"/>
  <c r="H116" i="18" s="1"/>
  <c r="H118" i="18" a="1"/>
  <c r="H118" i="18" s="1"/>
  <c r="H120" i="18" a="1"/>
  <c r="H120" i="18" s="1"/>
  <c r="H122" i="18" a="1"/>
  <c r="H122" i="18" s="1"/>
  <c r="R122" i="18"/>
  <c r="H124" i="18" a="1"/>
  <c r="H124" i="18" s="1"/>
  <c r="H126" i="18" a="1"/>
  <c r="H126" i="18" s="1"/>
  <c r="H128" i="18" a="1"/>
  <c r="H128" i="18" s="1"/>
  <c r="H130" i="18" a="1"/>
  <c r="H130" i="18" s="1"/>
  <c r="H132" i="18" a="1"/>
  <c r="H132" i="18" s="1"/>
  <c r="H134" i="18" a="1"/>
  <c r="H134" i="18" s="1"/>
  <c r="H136" i="18" a="1"/>
  <c r="H136" i="18" s="1"/>
  <c r="H138" i="18" a="1"/>
  <c r="H138" i="18" s="1"/>
  <c r="H140" i="18" a="1"/>
  <c r="H140" i="18" s="1"/>
  <c r="H142" i="18" a="1"/>
  <c r="H142" i="18" s="1"/>
  <c r="H144" i="18" a="1"/>
  <c r="H144" i="18" s="1"/>
  <c r="H146" i="18" a="1"/>
  <c r="H146" i="18" s="1"/>
  <c r="H148" i="18" a="1"/>
  <c r="H148" i="18" s="1"/>
  <c r="H150" i="18" a="1"/>
  <c r="H150" i="18" s="1"/>
  <c r="H152" i="18" a="1"/>
  <c r="H152" i="18" s="1"/>
  <c r="H154" i="18" a="1"/>
  <c r="H154" i="18" s="1"/>
  <c r="H93" i="18" a="1"/>
  <c r="H93" i="18" s="1"/>
  <c r="R93" i="18"/>
  <c r="S93" i="18"/>
  <c r="H95" i="18" a="1"/>
  <c r="H95" i="18" s="1"/>
  <c r="H97" i="18" a="1"/>
  <c r="H97" i="18" s="1"/>
  <c r="H99" i="18" a="1"/>
  <c r="H99" i="18" s="1"/>
  <c r="H101" i="18" a="1"/>
  <c r="H101" i="18" s="1"/>
  <c r="R101" i="18"/>
  <c r="S101" i="18"/>
  <c r="H103" i="18" a="1"/>
  <c r="H103" i="18" s="1"/>
  <c r="H105" i="18" a="1"/>
  <c r="H105" i="18" s="1"/>
  <c r="H107" i="18" a="1"/>
  <c r="H107" i="18" s="1"/>
  <c r="R107" i="18"/>
  <c r="H109" i="18" a="1"/>
  <c r="H109" i="18" s="1"/>
  <c r="H111" i="18" a="1"/>
  <c r="H111" i="18" s="1"/>
  <c r="R111" i="18"/>
  <c r="H113" i="18" a="1"/>
  <c r="H113" i="18" s="1"/>
  <c r="H115" i="18" a="1"/>
  <c r="H115" i="18" s="1"/>
  <c r="H117" i="18" a="1"/>
  <c r="H117" i="18" s="1"/>
  <c r="H119" i="18" a="1"/>
  <c r="H119" i="18" s="1"/>
  <c r="H121" i="18" a="1"/>
  <c r="H121" i="18" s="1"/>
  <c r="H123" i="18" a="1"/>
  <c r="H123" i="18" s="1"/>
  <c r="H125" i="18" a="1"/>
  <c r="H125" i="18" s="1"/>
  <c r="H127" i="18" a="1"/>
  <c r="H127" i="18" s="1"/>
  <c r="H129" i="18" a="1"/>
  <c r="H129" i="18" s="1"/>
  <c r="H131" i="18" a="1"/>
  <c r="H131" i="18" s="1"/>
  <c r="H133" i="18" a="1"/>
  <c r="H133" i="18" s="1"/>
  <c r="H135" i="18" a="1"/>
  <c r="H135" i="18" s="1"/>
  <c r="H137" i="18" a="1"/>
  <c r="H137" i="18" s="1"/>
  <c r="H139" i="18" a="1"/>
  <c r="H139" i="18" s="1"/>
  <c r="H141" i="18" a="1"/>
  <c r="H141" i="18" s="1"/>
  <c r="H143" i="18" a="1"/>
  <c r="H143" i="18" s="1"/>
  <c r="H145" i="18" a="1"/>
  <c r="H145" i="18" s="1"/>
  <c r="H147" i="18" a="1"/>
  <c r="H147" i="18" s="1"/>
  <c r="H149" i="18" a="1"/>
  <c r="H149" i="18" s="1"/>
  <c r="H151" i="18" a="1"/>
  <c r="H151" i="18" s="1"/>
  <c r="H153" i="18" a="1"/>
  <c r="H153" i="18" s="1"/>
  <c r="G93" i="18" a="1"/>
  <c r="G93" i="18" s="1"/>
  <c r="G95" i="18" a="1"/>
  <c r="G95" i="18" s="1"/>
  <c r="G97" i="18" a="1"/>
  <c r="G97" i="18" s="1"/>
  <c r="G99" i="18" a="1"/>
  <c r="G99" i="18" s="1"/>
  <c r="G101" i="18" a="1"/>
  <c r="G101" i="18" s="1"/>
  <c r="G103" i="18" a="1"/>
  <c r="G103" i="18" s="1"/>
  <c r="Q103" i="18"/>
  <c r="G105" i="18" a="1"/>
  <c r="G105" i="18" s="1"/>
  <c r="G107" i="18" a="1"/>
  <c r="G107" i="18" s="1"/>
  <c r="G109" i="18" a="1"/>
  <c r="G109" i="18" s="1"/>
  <c r="G111" i="18" a="1"/>
  <c r="G111" i="18" s="1"/>
  <c r="Q111" i="18"/>
  <c r="G113" i="18" a="1"/>
  <c r="G113" i="18" s="1"/>
  <c r="G115" i="18" a="1"/>
  <c r="G115" i="18" s="1"/>
  <c r="G117" i="18" a="1"/>
  <c r="G117" i="18" s="1"/>
  <c r="G119" i="18" a="1"/>
  <c r="G119" i="18" s="1"/>
  <c r="Q119" i="18"/>
  <c r="G121" i="18" a="1"/>
  <c r="G121" i="18" s="1"/>
  <c r="G123" i="18" a="1"/>
  <c r="G123" i="18" s="1"/>
  <c r="G125" i="18" a="1"/>
  <c r="G125" i="18" s="1"/>
  <c r="G127" i="18" a="1"/>
  <c r="G127" i="18" s="1"/>
  <c r="G129" i="18" a="1"/>
  <c r="G129" i="18" s="1"/>
  <c r="G131" i="18" a="1"/>
  <c r="G131" i="18" s="1"/>
  <c r="G133" i="18" a="1"/>
  <c r="G133" i="18" s="1"/>
  <c r="G135" i="18" a="1"/>
  <c r="G135" i="18" s="1"/>
  <c r="G137" i="18" a="1"/>
  <c r="G137" i="18" s="1"/>
  <c r="G139" i="18" a="1"/>
  <c r="G139" i="18" s="1"/>
  <c r="G141" i="18" a="1"/>
  <c r="G141" i="18" s="1"/>
  <c r="G143" i="18" a="1"/>
  <c r="G143" i="18" s="1"/>
  <c r="G145" i="18" a="1"/>
  <c r="G145" i="18" s="1"/>
  <c r="G147" i="18" a="1"/>
  <c r="G147" i="18" s="1"/>
  <c r="G149" i="18" a="1"/>
  <c r="G149" i="18" s="1"/>
  <c r="G151" i="18" a="1"/>
  <c r="G151" i="18" s="1"/>
  <c r="G153" i="18" a="1"/>
  <c r="G153" i="18" s="1"/>
  <c r="G94" i="18" a="1"/>
  <c r="G94" i="18" s="1"/>
  <c r="Q94" i="18"/>
  <c r="S94" i="18"/>
  <c r="G96" i="18" a="1"/>
  <c r="G96" i="18" s="1"/>
  <c r="G98" i="18" a="1"/>
  <c r="G98" i="18" s="1"/>
  <c r="G100" i="18" a="1"/>
  <c r="G100" i="18" s="1"/>
  <c r="G102" i="18" a="1"/>
  <c r="G102" i="18" s="1"/>
  <c r="Q102" i="18"/>
  <c r="S102" i="18"/>
  <c r="G104" i="18" a="1"/>
  <c r="G104" i="18" s="1"/>
  <c r="G106" i="18" a="1"/>
  <c r="G106" i="18" s="1"/>
  <c r="G108" i="18" a="1"/>
  <c r="G108" i="18" s="1"/>
  <c r="G110" i="18" a="1"/>
  <c r="G110" i="18" s="1"/>
  <c r="G112" i="18" a="1"/>
  <c r="G112" i="18" s="1"/>
  <c r="G114" i="18" a="1"/>
  <c r="G114" i="18" s="1"/>
  <c r="Q114" i="18"/>
  <c r="G116" i="18" a="1"/>
  <c r="G116" i="18" s="1"/>
  <c r="G118" i="18" a="1"/>
  <c r="G118" i="18" s="1"/>
  <c r="G120" i="18" a="1"/>
  <c r="G120" i="18" s="1"/>
  <c r="G122" i="18" a="1"/>
  <c r="G122" i="18" s="1"/>
  <c r="Q122" i="18"/>
  <c r="G124" i="18" a="1"/>
  <c r="G124" i="18" s="1"/>
  <c r="G126" i="18" a="1"/>
  <c r="G126" i="18" s="1"/>
  <c r="G128" i="18" a="1"/>
  <c r="G128" i="18" s="1"/>
  <c r="G130" i="18" a="1"/>
  <c r="G130" i="18" s="1"/>
  <c r="G132" i="18" a="1"/>
  <c r="G132" i="18" s="1"/>
  <c r="G134" i="18" a="1"/>
  <c r="G134" i="18" s="1"/>
  <c r="G136" i="18" a="1"/>
  <c r="G136" i="18" s="1"/>
  <c r="G138" i="18" a="1"/>
  <c r="G138" i="18" s="1"/>
  <c r="G140" i="18" a="1"/>
  <c r="G140" i="18" s="1"/>
  <c r="G142" i="18" a="1"/>
  <c r="G142" i="18" s="1"/>
  <c r="G144" i="18" a="1"/>
  <c r="G144" i="18" s="1"/>
  <c r="G146" i="18" a="1"/>
  <c r="G146" i="18" s="1"/>
  <c r="G148" i="18" a="1"/>
  <c r="G148" i="18" s="1"/>
  <c r="G150" i="18" a="1"/>
  <c r="G150" i="18" s="1"/>
  <c r="G152" i="18" a="1"/>
  <c r="G152" i="18" s="1"/>
  <c r="G154" i="18" a="1"/>
  <c r="G154" i="18" s="1"/>
  <c r="F93" i="18" a="1"/>
  <c r="F93" i="18" s="1"/>
  <c r="P93" i="18"/>
  <c r="F95" i="18" a="1"/>
  <c r="F95" i="18" s="1"/>
  <c r="F97" i="18" a="1"/>
  <c r="F97" i="18" s="1"/>
  <c r="F99" i="18" a="1"/>
  <c r="F99" i="18" s="1"/>
  <c r="F101" i="18" a="1"/>
  <c r="F101" i="18" s="1"/>
  <c r="F103" i="18" a="1"/>
  <c r="F103" i="18" s="1"/>
  <c r="F105" i="18" a="1"/>
  <c r="F105" i="18" s="1"/>
  <c r="P105" i="18"/>
  <c r="F107" i="18" a="1"/>
  <c r="F107" i="18" s="1"/>
  <c r="F109" i="18" a="1"/>
  <c r="F109" i="18" s="1"/>
  <c r="F111" i="18" a="1"/>
  <c r="F111" i="18" s="1"/>
  <c r="F113" i="18" a="1"/>
  <c r="F113" i="18" s="1"/>
  <c r="P113" i="18"/>
  <c r="F115" i="18" a="1"/>
  <c r="F115" i="18" s="1"/>
  <c r="F117" i="18" a="1"/>
  <c r="F117" i="18" s="1"/>
  <c r="P117" i="18"/>
  <c r="F119" i="18" a="1"/>
  <c r="F119" i="18" s="1"/>
  <c r="F121" i="18" a="1"/>
  <c r="F121" i="18" s="1"/>
  <c r="F123" i="18" a="1"/>
  <c r="F123" i="18" s="1"/>
  <c r="F125" i="18" a="1"/>
  <c r="F125" i="18" s="1"/>
  <c r="F127" i="18" a="1"/>
  <c r="F127" i="18" s="1"/>
  <c r="F129" i="18" a="1"/>
  <c r="F129" i="18" s="1"/>
  <c r="F131" i="18" a="1"/>
  <c r="F131" i="18" s="1"/>
  <c r="F133" i="18" a="1"/>
  <c r="F133" i="18" s="1"/>
  <c r="F135" i="18" a="1"/>
  <c r="F135" i="18" s="1"/>
  <c r="F137" i="18" a="1"/>
  <c r="F137" i="18" s="1"/>
  <c r="F139" i="18" a="1"/>
  <c r="F139" i="18" s="1"/>
  <c r="F141" i="18" a="1"/>
  <c r="F141" i="18" s="1"/>
  <c r="F143" i="18" a="1"/>
  <c r="F143" i="18" s="1"/>
  <c r="F145" i="18" a="1"/>
  <c r="F145" i="18" s="1"/>
  <c r="F147" i="18" a="1"/>
  <c r="F147" i="18" s="1"/>
  <c r="F149" i="18" a="1"/>
  <c r="F149" i="18" s="1"/>
  <c r="F151" i="18" a="1"/>
  <c r="F151" i="18" s="1"/>
  <c r="F153" i="18" a="1"/>
  <c r="F153" i="18" s="1"/>
  <c r="F94" i="18" a="1"/>
  <c r="F94" i="18" s="1"/>
  <c r="F96" i="18" a="1"/>
  <c r="F96" i="18" s="1"/>
  <c r="P96" i="18"/>
  <c r="F98" i="18" a="1"/>
  <c r="F98" i="18" s="1"/>
  <c r="F100" i="18" a="1"/>
  <c r="F100" i="18" s="1"/>
  <c r="F102" i="18" a="1"/>
  <c r="F102" i="18" s="1"/>
  <c r="F104" i="18" a="1"/>
  <c r="F104" i="18" s="1"/>
  <c r="P104" i="18"/>
  <c r="F106" i="18" a="1"/>
  <c r="F106" i="18" s="1"/>
  <c r="F108" i="18" a="1"/>
  <c r="F108" i="18" s="1"/>
  <c r="F110" i="18" a="1"/>
  <c r="F110" i="18" s="1"/>
  <c r="F112" i="18" a="1"/>
  <c r="F112" i="18" s="1"/>
  <c r="P112" i="18"/>
  <c r="F114" i="18" a="1"/>
  <c r="F114" i="18" s="1"/>
  <c r="F116" i="18" a="1"/>
  <c r="F116" i="18" s="1"/>
  <c r="F118" i="18" a="1"/>
  <c r="F118" i="18" s="1"/>
  <c r="F120" i="18" a="1"/>
  <c r="F120" i="18" s="1"/>
  <c r="P120" i="18"/>
  <c r="F122" i="18" a="1"/>
  <c r="F122" i="18" s="1"/>
  <c r="F124" i="18" a="1"/>
  <c r="F124" i="18" s="1"/>
  <c r="F126" i="18" a="1"/>
  <c r="F126" i="18" s="1"/>
  <c r="F128" i="18" a="1"/>
  <c r="F128" i="18" s="1"/>
  <c r="F130" i="18" a="1"/>
  <c r="F130" i="18" s="1"/>
  <c r="F132" i="18" a="1"/>
  <c r="F132" i="18" s="1"/>
  <c r="F134" i="18" a="1"/>
  <c r="F134" i="18" s="1"/>
  <c r="F136" i="18" a="1"/>
  <c r="F136" i="18" s="1"/>
  <c r="F138" i="18" a="1"/>
  <c r="F138" i="18" s="1"/>
  <c r="F140" i="18" a="1"/>
  <c r="F140" i="18" s="1"/>
  <c r="F142" i="18" a="1"/>
  <c r="F142" i="18" s="1"/>
  <c r="F144" i="18" a="1"/>
  <c r="F144" i="18" s="1"/>
  <c r="F146" i="18" a="1"/>
  <c r="F146" i="18" s="1"/>
  <c r="F148" i="18" a="1"/>
  <c r="F148" i="18" s="1"/>
  <c r="F150" i="18" a="1"/>
  <c r="F150" i="18" s="1"/>
  <c r="F152" i="18" a="1"/>
  <c r="F152" i="18" s="1"/>
  <c r="F154" i="18" a="1"/>
  <c r="F154" i="18" s="1"/>
  <c r="E95" i="18" a="1"/>
  <c r="E95" i="18" s="1"/>
  <c r="O95" i="18"/>
  <c r="E100" i="18" a="1"/>
  <c r="E100" i="18" s="1"/>
  <c r="E103" i="18" a="1"/>
  <c r="E103" i="18" s="1"/>
  <c r="O103" i="18"/>
  <c r="E108" i="18" a="1"/>
  <c r="E108" i="18" s="1"/>
  <c r="E111" i="18" a="1"/>
  <c r="E111" i="18" s="1"/>
  <c r="E116" i="18" a="1"/>
  <c r="E116" i="18" s="1"/>
  <c r="E119" i="18" a="1"/>
  <c r="E119" i="18" s="1"/>
  <c r="E124" i="18" a="1"/>
  <c r="E124" i="18" s="1"/>
  <c r="E127" i="18" a="1"/>
  <c r="E127" i="18" s="1"/>
  <c r="E132" i="18" a="1"/>
  <c r="E132" i="18" s="1"/>
  <c r="E135" i="18" a="1"/>
  <c r="E135" i="18" s="1"/>
  <c r="E140" i="18" a="1"/>
  <c r="E140" i="18" s="1"/>
  <c r="E143" i="18" a="1"/>
  <c r="E143" i="18" s="1"/>
  <c r="E148" i="18" a="1"/>
  <c r="E148" i="18" s="1"/>
  <c r="E151" i="18" a="1"/>
  <c r="E151" i="18" s="1"/>
  <c r="E93" i="18" a="1"/>
  <c r="E93" i="18" s="1"/>
  <c r="E98" i="18" a="1"/>
  <c r="E98" i="18" s="1"/>
  <c r="E101" i="18" a="1"/>
  <c r="E101" i="18" s="1"/>
  <c r="E106" i="18" a="1"/>
  <c r="E106" i="18" s="1"/>
  <c r="E109" i="18" a="1"/>
  <c r="E109" i="18" s="1"/>
  <c r="O109" i="18"/>
  <c r="E114" i="18" a="1"/>
  <c r="E114" i="18" s="1"/>
  <c r="E117" i="18" a="1"/>
  <c r="E117" i="18" s="1"/>
  <c r="E122" i="18" a="1"/>
  <c r="E122" i="18" s="1"/>
  <c r="E125" i="18" a="1"/>
  <c r="E125" i="18" s="1"/>
  <c r="E130" i="18" a="1"/>
  <c r="E130" i="18" s="1"/>
  <c r="E133" i="18" a="1"/>
  <c r="E133" i="18" s="1"/>
  <c r="E138" i="18" a="1"/>
  <c r="E138" i="18" s="1"/>
  <c r="E141" i="18" a="1"/>
  <c r="E141" i="18" s="1"/>
  <c r="E146" i="18" a="1"/>
  <c r="E146" i="18" s="1"/>
  <c r="E149" i="18" a="1"/>
  <c r="E149" i="18" s="1"/>
  <c r="E154" i="18" a="1"/>
  <c r="E154" i="18" s="1"/>
  <c r="E96" i="18" a="1"/>
  <c r="E96" i="18" s="1"/>
  <c r="E99" i="18" a="1"/>
  <c r="E99" i="18" s="1"/>
  <c r="O99" i="18"/>
  <c r="E104" i="18" a="1"/>
  <c r="E104" i="18" s="1"/>
  <c r="E107" i="18" a="1"/>
  <c r="E107" i="18" s="1"/>
  <c r="E112" i="18" a="1"/>
  <c r="E112" i="18" s="1"/>
  <c r="E115" i="18" a="1"/>
  <c r="E115" i="18" s="1"/>
  <c r="E120" i="18" a="1"/>
  <c r="E120" i="18" s="1"/>
  <c r="E123" i="18" a="1"/>
  <c r="E123" i="18" s="1"/>
  <c r="E128" i="18" a="1"/>
  <c r="E128" i="18" s="1"/>
  <c r="E131" i="18" a="1"/>
  <c r="E131" i="18" s="1"/>
  <c r="E136" i="18" a="1"/>
  <c r="E136" i="18" s="1"/>
  <c r="E139" i="18" a="1"/>
  <c r="E139" i="18" s="1"/>
  <c r="E144" i="18" a="1"/>
  <c r="E144" i="18" s="1"/>
  <c r="E147" i="18" a="1"/>
  <c r="E147" i="18" s="1"/>
  <c r="E152" i="18" a="1"/>
  <c r="E152" i="18" s="1"/>
  <c r="E94" i="18" a="1"/>
  <c r="E94" i="18" s="1"/>
  <c r="E97" i="18" a="1"/>
  <c r="E97" i="18" s="1"/>
  <c r="O97" i="18"/>
  <c r="E102" i="18" a="1"/>
  <c r="E102" i="18" s="1"/>
  <c r="E105" i="18" a="1"/>
  <c r="E105" i="18" s="1"/>
  <c r="E110" i="18" a="1"/>
  <c r="E110" i="18" s="1"/>
  <c r="E113" i="18" a="1"/>
  <c r="E113" i="18" s="1"/>
  <c r="O113" i="18"/>
  <c r="E118" i="18" a="1"/>
  <c r="E118" i="18" s="1"/>
  <c r="E121" i="18" a="1"/>
  <c r="E121" i="18" s="1"/>
  <c r="E126" i="18" a="1"/>
  <c r="E126" i="18" s="1"/>
  <c r="E129" i="18" a="1"/>
  <c r="E129" i="18" s="1"/>
  <c r="E134" i="18" a="1"/>
  <c r="E134" i="18" s="1"/>
  <c r="E137" i="18" a="1"/>
  <c r="E137" i="18" s="1"/>
  <c r="E142" i="18" a="1"/>
  <c r="E142" i="18" s="1"/>
  <c r="E145" i="18" a="1"/>
  <c r="E145" i="18" s="1"/>
  <c r="E150" i="18" a="1"/>
  <c r="E150" i="18" s="1"/>
  <c r="E153" i="18" a="1"/>
  <c r="E153" i="18" s="1"/>
  <c r="B50" i="17"/>
  <c r="B47" i="17"/>
  <c r="B48" i="17"/>
  <c r="B49" i="17"/>
  <c r="E48" i="17"/>
  <c r="E50" i="17"/>
  <c r="F48" i="17"/>
  <c r="F50" i="17"/>
  <c r="E47" i="17"/>
  <c r="E49" i="17"/>
  <c r="F47" i="17"/>
  <c r="F49" i="17"/>
  <c r="D50" i="17"/>
  <c r="D47" i="17"/>
  <c r="D48" i="17"/>
  <c r="D49" i="17"/>
  <c r="C50" i="17"/>
  <c r="C47" i="17"/>
  <c r="C48" i="17"/>
  <c r="C49" i="17"/>
  <c r="AM171" i="18"/>
  <c r="AI171" i="18"/>
  <c r="AL166" i="18"/>
  <c r="AM166" i="18"/>
  <c r="AI164" i="18"/>
  <c r="AL161" i="18"/>
  <c r="AM161" i="18"/>
  <c r="AI169" i="18"/>
  <c r="AI165" i="18"/>
  <c r="AL169" i="18"/>
  <c r="AM169" i="18"/>
  <c r="AL165" i="18"/>
  <c r="AM165" i="18"/>
  <c r="AK170" i="18"/>
  <c r="AM170" i="18"/>
  <c r="AL164" i="18"/>
  <c r="AM164" i="18"/>
  <c r="AL160" i="18"/>
  <c r="AM160" i="18"/>
  <c r="AI168" i="18"/>
  <c r="AL168" i="18"/>
  <c r="AM168" i="18"/>
  <c r="AL163" i="18"/>
  <c r="AM163" i="18"/>
  <c r="AL159" i="18"/>
  <c r="AM159" i="18"/>
  <c r="AI167" i="18"/>
  <c r="AL167" i="18"/>
  <c r="AM167" i="18"/>
  <c r="AL162" i="18"/>
  <c r="AM162" i="18"/>
  <c r="AI170" i="18"/>
  <c r="AI166" i="18"/>
  <c r="AJ95" i="18"/>
  <c r="AJ99" i="18"/>
  <c r="AM157" i="18"/>
  <c r="AM156" i="18"/>
  <c r="AM155" i="18"/>
  <c r="AJ106" i="18"/>
  <c r="AJ122" i="18"/>
  <c r="AM158" i="18"/>
  <c r="AJ146" i="18"/>
  <c r="AJ154" i="18"/>
  <c r="AL146" i="18"/>
  <c r="AL154" i="18"/>
  <c r="AL92" i="18"/>
  <c r="AM92" i="18"/>
  <c r="AK94" i="18"/>
  <c r="AL100" i="18"/>
  <c r="AM100" i="18"/>
  <c r="AK102" i="18"/>
  <c r="AL108" i="18"/>
  <c r="AM108" i="18"/>
  <c r="AK110" i="18"/>
  <c r="AL116" i="18"/>
  <c r="AM116" i="18"/>
  <c r="AK118" i="18"/>
  <c r="AM93" i="18"/>
  <c r="AK95" i="18"/>
  <c r="AM95" i="18"/>
  <c r="AM101" i="18"/>
  <c r="AK103" i="18"/>
  <c r="AM103" i="18"/>
  <c r="AM109" i="18"/>
  <c r="AK111" i="18"/>
  <c r="AM111" i="18"/>
  <c r="AM117" i="18"/>
  <c r="AK119" i="18"/>
  <c r="AM119" i="18"/>
  <c r="AI130" i="18"/>
  <c r="AJ136" i="18"/>
  <c r="AI138" i="18"/>
  <c r="AJ144" i="18"/>
  <c r="AI146" i="18"/>
  <c r="AJ152" i="18"/>
  <c r="AI154" i="18"/>
  <c r="AJ129" i="18"/>
  <c r="AI131" i="18"/>
  <c r="AJ137" i="18"/>
  <c r="AI139" i="18"/>
  <c r="AJ145" i="18"/>
  <c r="AI147" i="18"/>
  <c r="AJ153" i="18"/>
  <c r="AI98" i="18"/>
  <c r="AJ104" i="18"/>
  <c r="AI106" i="18"/>
  <c r="AI114" i="18"/>
  <c r="AJ120" i="18"/>
  <c r="AI122" i="18"/>
  <c r="AJ97" i="18"/>
  <c r="AI99" i="18"/>
  <c r="AJ105" i="18"/>
  <c r="AI107" i="18"/>
  <c r="AJ113" i="18"/>
  <c r="AI115" i="18"/>
  <c r="AJ121" i="18"/>
  <c r="AI123" i="18"/>
  <c r="AK124" i="18"/>
  <c r="AK130" i="18"/>
  <c r="AM130" i="18"/>
  <c r="AK138" i="18"/>
  <c r="AM138" i="18"/>
  <c r="AL144" i="18"/>
  <c r="AM144" i="18"/>
  <c r="AK146" i="18"/>
  <c r="AL152" i="18"/>
  <c r="AM152" i="18"/>
  <c r="AK154" i="18"/>
  <c r="AK131" i="18"/>
  <c r="AK139" i="18"/>
  <c r="AL145" i="18"/>
  <c r="AM145" i="18"/>
  <c r="AK147" i="18"/>
  <c r="AM147" i="18"/>
  <c r="AL153" i="18"/>
  <c r="AM153" i="18"/>
  <c r="AK98" i="18"/>
  <c r="AM98" i="18"/>
  <c r="AK106" i="18"/>
  <c r="AM106" i="18"/>
  <c r="AK114" i="18"/>
  <c r="AM114" i="18"/>
  <c r="AK122" i="18"/>
  <c r="AM122" i="18"/>
  <c r="AL97" i="18"/>
  <c r="AM97" i="18"/>
  <c r="AK99" i="18"/>
  <c r="AM99" i="18"/>
  <c r="AL105" i="18"/>
  <c r="AM105" i="18"/>
  <c r="AK107" i="18"/>
  <c r="AM107" i="18"/>
  <c r="AL113" i="18"/>
  <c r="AM113" i="18"/>
  <c r="AK115" i="18"/>
  <c r="AM115" i="18"/>
  <c r="AL121" i="18"/>
  <c r="AM121" i="18"/>
  <c r="AK123" i="18"/>
  <c r="AM123" i="18"/>
  <c r="AJ124" i="18"/>
  <c r="AJ132" i="18"/>
  <c r="AI134" i="18"/>
  <c r="AJ140" i="18"/>
  <c r="AI142" i="18"/>
  <c r="AJ148" i="18"/>
  <c r="AI150" i="18"/>
  <c r="AJ125" i="18"/>
  <c r="AJ133" i="18"/>
  <c r="AI135" i="18"/>
  <c r="AJ141" i="18"/>
  <c r="AI143" i="18"/>
  <c r="AJ149" i="18"/>
  <c r="AI151" i="18"/>
  <c r="AJ92" i="18"/>
  <c r="AI94" i="18"/>
  <c r="AJ100" i="18"/>
  <c r="AJ108" i="18"/>
  <c r="AI110" i="18"/>
  <c r="AJ116" i="18"/>
  <c r="AJ93" i="18"/>
  <c r="AJ101" i="18"/>
  <c r="AI103" i="18"/>
  <c r="AJ109" i="18"/>
  <c r="AJ117" i="18"/>
  <c r="AI119" i="18"/>
  <c r="AL124" i="18"/>
  <c r="AL132" i="18"/>
  <c r="AM132" i="18"/>
  <c r="AL140" i="18"/>
  <c r="AM140" i="18"/>
  <c r="AK142" i="18"/>
  <c r="AM142" i="18"/>
  <c r="AL148" i="18"/>
  <c r="AM148" i="18"/>
  <c r="AK150" i="18"/>
  <c r="AM150" i="18"/>
  <c r="AL125" i="18"/>
  <c r="AM125" i="18"/>
  <c r="AM127" i="18"/>
  <c r="AL133" i="18"/>
  <c r="AM133" i="18"/>
  <c r="AM135" i="18"/>
  <c r="AL141" i="18"/>
  <c r="AM141" i="18"/>
  <c r="AK143" i="18"/>
  <c r="AM143" i="18"/>
  <c r="AL149" i="18"/>
  <c r="AM149" i="18"/>
  <c r="AK151" i="18"/>
  <c r="AM151" i="18"/>
  <c r="P103" i="18"/>
  <c r="P107" i="18"/>
  <c r="P101" i="18"/>
  <c r="P121" i="18"/>
  <c r="P125" i="18"/>
  <c r="P111" i="18"/>
  <c r="P115" i="18"/>
  <c r="P119" i="18"/>
  <c r="P123" i="18"/>
  <c r="P127" i="18"/>
  <c r="P131" i="18"/>
  <c r="P135" i="18"/>
  <c r="P139" i="18"/>
  <c r="P143" i="18"/>
  <c r="P147" i="18"/>
  <c r="P151" i="18"/>
  <c r="R95" i="18"/>
  <c r="R97" i="18"/>
  <c r="R102" i="18"/>
  <c r="R110" i="18"/>
  <c r="R118" i="18"/>
  <c r="R126" i="18"/>
  <c r="R130" i="18"/>
  <c r="R134" i="18"/>
  <c r="R138" i="18"/>
  <c r="R142" i="18"/>
  <c r="R146" i="18"/>
  <c r="R150" i="18"/>
  <c r="R154" i="18"/>
  <c r="P116" i="18"/>
  <c r="P124" i="18"/>
  <c r="P140" i="18"/>
  <c r="Q104" i="18"/>
  <c r="Q108" i="18"/>
  <c r="Q116" i="18"/>
  <c r="Q120" i="18"/>
  <c r="Q124" i="18"/>
  <c r="Q128" i="18"/>
  <c r="Q132" i="18"/>
  <c r="Q136" i="18"/>
  <c r="Q140" i="18"/>
  <c r="Q144" i="18"/>
  <c r="Q148" i="18"/>
  <c r="Q152" i="18"/>
  <c r="P94" i="18"/>
  <c r="P98" i="18"/>
  <c r="Q101" i="18"/>
  <c r="Q105" i="18"/>
  <c r="Q109" i="18"/>
  <c r="Q117" i="18"/>
  <c r="Q121" i="18"/>
  <c r="Q129" i="18"/>
  <c r="Q145" i="18"/>
  <c r="Q97" i="18"/>
  <c r="Q99" i="18"/>
  <c r="R105" i="18"/>
  <c r="R121" i="18"/>
  <c r="R125" i="18"/>
  <c r="R137" i="18"/>
  <c r="R141" i="18"/>
  <c r="R153" i="18"/>
  <c r="P129" i="18"/>
  <c r="P133" i="18"/>
  <c r="P137" i="18"/>
  <c r="P141" i="18"/>
  <c r="P145" i="18"/>
  <c r="P149" i="18"/>
  <c r="P153" i="18"/>
  <c r="R94" i="18"/>
  <c r="R98" i="18"/>
  <c r="S98" i="18"/>
  <c r="R100" i="18"/>
  <c r="R108" i="18"/>
  <c r="S108" i="18"/>
  <c r="R112" i="18"/>
  <c r="R120" i="18"/>
  <c r="S120" i="18"/>
  <c r="R124" i="18"/>
  <c r="S124" i="18"/>
  <c r="R128" i="18"/>
  <c r="S128" i="18"/>
  <c r="R132" i="18"/>
  <c r="S132" i="18"/>
  <c r="R136" i="18"/>
  <c r="S136" i="18"/>
  <c r="R140" i="18"/>
  <c r="S140" i="18"/>
  <c r="R144" i="18"/>
  <c r="S144" i="18"/>
  <c r="R148" i="18"/>
  <c r="S148" i="18"/>
  <c r="R152" i="18"/>
  <c r="S152" i="18"/>
  <c r="P106" i="18"/>
  <c r="P110" i="18"/>
  <c r="P114" i="18"/>
  <c r="P122" i="18"/>
  <c r="P126" i="18"/>
  <c r="P130" i="18"/>
  <c r="P134" i="18"/>
  <c r="P138" i="18"/>
  <c r="P142" i="18"/>
  <c r="P150" i="18"/>
  <c r="P154" i="18"/>
  <c r="Q110" i="18"/>
  <c r="S110" i="18"/>
  <c r="Q126" i="18"/>
  <c r="Q130" i="18"/>
  <c r="Q134" i="18"/>
  <c r="Q138" i="18"/>
  <c r="Q142" i="18"/>
  <c r="Q146" i="18"/>
  <c r="Q150" i="18"/>
  <c r="Q154" i="18"/>
  <c r="P97" i="18"/>
  <c r="P99" i="18"/>
  <c r="Q115" i="18"/>
  <c r="S115" i="18"/>
  <c r="Q123" i="18"/>
  <c r="Q127" i="18"/>
  <c r="Q131" i="18"/>
  <c r="Q139" i="18"/>
  <c r="Q143" i="18"/>
  <c r="Q147" i="18"/>
  <c r="Q98" i="18"/>
  <c r="R103" i="18"/>
  <c r="S103" i="18"/>
  <c r="R115" i="18"/>
  <c r="R127" i="18"/>
  <c r="S127" i="18"/>
  <c r="R131" i="18"/>
  <c r="S131" i="18"/>
  <c r="R135" i="18"/>
  <c r="R143" i="18"/>
  <c r="S143" i="18"/>
  <c r="R147" i="18"/>
  <c r="S147" i="18"/>
  <c r="R151" i="18"/>
  <c r="Q125" i="18"/>
  <c r="Q133" i="18"/>
  <c r="Q137" i="18"/>
  <c r="Q141" i="18"/>
  <c r="Q149" i="18"/>
  <c r="Q153" i="18"/>
  <c r="Q93" i="18"/>
  <c r="R117" i="18"/>
  <c r="S117" i="18"/>
  <c r="R129" i="18"/>
  <c r="S129" i="18"/>
  <c r="R133" i="18"/>
  <c r="R145" i="18"/>
  <c r="R149" i="18"/>
  <c r="S149" i="18"/>
  <c r="P146" i="18"/>
  <c r="Q135" i="18"/>
  <c r="Q151" i="18"/>
  <c r="Q96" i="18"/>
  <c r="R123" i="18"/>
  <c r="S123" i="18"/>
  <c r="R139" i="18"/>
  <c r="P128" i="18"/>
  <c r="P132" i="18"/>
  <c r="P136" i="18"/>
  <c r="P144" i="18"/>
  <c r="P148" i="18"/>
  <c r="P152" i="18"/>
  <c r="O148" i="18"/>
  <c r="O132" i="18"/>
  <c r="O100" i="18"/>
  <c r="O139" i="18"/>
  <c r="O123" i="18"/>
  <c r="O141" i="18"/>
  <c r="O125" i="18"/>
  <c r="O151" i="18"/>
  <c r="O135" i="18"/>
  <c r="O119" i="18"/>
  <c r="O145" i="18"/>
  <c r="O129" i="18"/>
  <c r="O150" i="18"/>
  <c r="O134" i="18"/>
  <c r="O102" i="18"/>
  <c r="O152" i="18"/>
  <c r="O136" i="18"/>
  <c r="O120" i="18"/>
  <c r="O146" i="18"/>
  <c r="O130" i="18"/>
  <c r="O114" i="18"/>
  <c r="O140" i="18"/>
  <c r="O124" i="18"/>
  <c r="O108" i="18"/>
  <c r="O147" i="18"/>
  <c r="O131" i="18"/>
  <c r="O115" i="18"/>
  <c r="O149" i="18"/>
  <c r="O133" i="18"/>
  <c r="O143" i="18"/>
  <c r="O127" i="18"/>
  <c r="O153" i="18"/>
  <c r="O137" i="18"/>
  <c r="O121" i="18"/>
  <c r="O142" i="18"/>
  <c r="O126" i="18"/>
  <c r="O110" i="18"/>
  <c r="O144" i="18"/>
  <c r="O128" i="18"/>
  <c r="O112" i="18"/>
  <c r="O96" i="18"/>
  <c r="O154" i="18"/>
  <c r="O138" i="18"/>
  <c r="O122" i="18"/>
  <c r="O106" i="18"/>
  <c r="AM154" i="18"/>
  <c r="AM146" i="18"/>
  <c r="S133" i="18"/>
  <c r="S139" i="18"/>
  <c r="S105" i="18"/>
  <c r="S145" i="18"/>
  <c r="S121" i="18"/>
  <c r="S151" i="18"/>
  <c r="S153" i="18"/>
  <c r="S150" i="18"/>
  <c r="S134" i="18"/>
  <c r="S141" i="18"/>
  <c r="S146" i="18"/>
  <c r="S130" i="18"/>
  <c r="S137" i="18"/>
  <c r="S142" i="18"/>
  <c r="S126" i="18"/>
  <c r="S97" i="18"/>
  <c r="S135" i="18"/>
  <c r="S125" i="18"/>
  <c r="S154" i="18"/>
  <c r="S138" i="18"/>
  <c r="K14" i="34" a="1"/>
  <c r="K14" i="34" s="1"/>
  <c r="K19" i="34" a="1"/>
  <c r="K19" i="34" s="1"/>
  <c r="P19" i="34"/>
  <c r="G19" i="34" s="1"/>
  <c r="K16" i="34" a="1"/>
  <c r="K16" i="34" s="1"/>
  <c r="P16" i="34"/>
  <c r="G16" i="34" s="1"/>
  <c r="K18" i="34" a="1"/>
  <c r="K18" i="34" s="1"/>
  <c r="P18" i="34"/>
  <c r="G18" i="34" s="1"/>
  <c r="K22" i="34" a="1"/>
  <c r="K22" i="34" s="1"/>
  <c r="P22" i="34"/>
  <c r="G22" i="34" s="1"/>
  <c r="K23" i="34" a="1"/>
  <c r="K23" i="34" s="1"/>
  <c r="P23" i="34"/>
  <c r="G23" i="34" s="1"/>
  <c r="K20" i="34" a="1"/>
  <c r="K20" i="34" s="1"/>
  <c r="P20" i="34"/>
  <c r="G20" i="34" s="1"/>
  <c r="K17" i="34" a="1"/>
  <c r="K17" i="34" s="1"/>
  <c r="K15" i="34" a="1"/>
  <c r="K15" i="34" s="1"/>
  <c r="K13" i="34" a="1"/>
  <c r="K13" i="34" s="1"/>
  <c r="K21" i="34" a="1"/>
  <c r="K21" i="34" s="1"/>
  <c r="P15" i="34"/>
  <c r="G15" i="34" s="1"/>
  <c r="O15" i="34"/>
  <c r="F15" i="34" s="1"/>
  <c r="O14" i="34"/>
  <c r="F14" i="34" s="1"/>
  <c r="O13" i="34"/>
  <c r="F13" i="34" s="1"/>
  <c r="P21" i="34"/>
  <c r="G21" i="34" s="1"/>
  <c r="P17" i="34"/>
  <c r="G17" i="34" s="1"/>
  <c r="P14" i="34"/>
  <c r="G14" i="34" s="1"/>
  <c r="P13" i="34"/>
  <c r="G13" i="34" s="1"/>
  <c r="A12" i="34"/>
  <c r="AB91" i="18" a="1"/>
  <c r="AB91" i="18" s="1"/>
  <c r="AF91" i="18" s="1" a="1"/>
  <c r="AF91" i="18" s="1"/>
  <c r="AB84" i="18" a="1"/>
  <c r="AB84" i="18" s="1"/>
  <c r="AF84" i="18" s="1" a="1"/>
  <c r="AF84" i="18" s="1"/>
  <c r="AK84" i="18"/>
  <c r="Y73" i="18" a="1"/>
  <c r="Y73" i="18" s="1"/>
  <c r="AC73" i="18" s="1" a="1"/>
  <c r="AC73" i="18" s="1"/>
  <c r="AG73" i="18" s="1" a="1"/>
  <c r="AG73" i="18" s="1"/>
  <c r="Y67" i="18" a="1"/>
  <c r="Y67" i="18" s="1"/>
  <c r="AC67" i="18" s="1" a="1"/>
  <c r="AC67" i="18" s="1"/>
  <c r="AG67" i="18" s="1" a="1"/>
  <c r="AG67" i="18" s="1"/>
  <c r="Y61" i="18" a="1"/>
  <c r="Y61" i="18" s="1"/>
  <c r="AC61" i="18" s="1" a="1"/>
  <c r="AC61" i="18" s="1"/>
  <c r="AG61" i="18" s="1" a="1"/>
  <c r="AG61" i="18" s="1"/>
  <c r="AL61" i="18"/>
  <c r="AA55" i="18" a="1"/>
  <c r="AA55" i="18" s="1"/>
  <c r="AE55" i="18" s="1" a="1"/>
  <c r="AE55" i="18" s="1"/>
  <c r="AJ55" i="18"/>
  <c r="AB89" i="18" a="1"/>
  <c r="AB89" i="18" s="1"/>
  <c r="AF89" i="18" s="1" a="1"/>
  <c r="AF89" i="18" s="1"/>
  <c r="AB77" i="18" a="1"/>
  <c r="AB77" i="18" s="1"/>
  <c r="AF77" i="18" s="1" a="1"/>
  <c r="AF77" i="18" s="1"/>
  <c r="AB86" i="18" a="1"/>
  <c r="AB86" i="18" s="1"/>
  <c r="AF86" i="18" s="1" a="1"/>
  <c r="AF86" i="18" s="1"/>
  <c r="Z75" i="18" a="1"/>
  <c r="Z75" i="18" s="1"/>
  <c r="AD75" i="18" s="1" a="1"/>
  <c r="AD75" i="18" s="1"/>
  <c r="AH75" i="18" s="1" a="1"/>
  <c r="AH75" i="18" s="1"/>
  <c r="AB68" i="18" a="1"/>
  <c r="AB68" i="18" s="1"/>
  <c r="AF68" i="18" s="1" a="1"/>
  <c r="AF68" i="18" s="1"/>
  <c r="AK68" i="18"/>
  <c r="AA49" i="18" a="1"/>
  <c r="AA49" i="18" s="1"/>
  <c r="AE49" i="18" s="1" a="1"/>
  <c r="AE49" i="18" s="1"/>
  <c r="AJ49" i="18"/>
  <c r="Z61" i="18" a="1"/>
  <c r="Z61" i="18" s="1"/>
  <c r="AD61" i="18" s="1" a="1"/>
  <c r="AD61" i="18" s="1"/>
  <c r="AH61" i="18" s="1" a="1"/>
  <c r="AH61" i="18" s="1"/>
  <c r="Z88" i="18" a="1"/>
  <c r="Z88" i="18" s="1"/>
  <c r="AD88" i="18" s="1" a="1"/>
  <c r="AD88" i="18" s="1"/>
  <c r="AH88" i="18" s="1" a="1"/>
  <c r="AH88" i="18" s="1"/>
  <c r="AB59" i="18" a="1"/>
  <c r="AB59" i="18" s="1"/>
  <c r="AF59" i="18" s="1" a="1"/>
  <c r="AF59" i="18" s="1"/>
  <c r="AK59" i="18"/>
  <c r="Z80" i="18" a="1"/>
  <c r="Z80" i="18" s="1"/>
  <c r="AD80" i="18" s="1" a="1"/>
  <c r="AD80" i="18" s="1"/>
  <c r="AH80" i="18" s="1" a="1"/>
  <c r="AH80" i="18" s="1"/>
  <c r="AL87" i="18"/>
  <c r="AM87" i="18"/>
  <c r="AI70" i="18"/>
  <c r="AL60" i="18"/>
  <c r="AJ79" i="18"/>
  <c r="AK81" i="18"/>
  <c r="AJ84" i="18"/>
  <c r="Y83" i="18" a="1"/>
  <c r="Y83" i="18" s="1"/>
  <c r="AC83" i="18" s="1" a="1"/>
  <c r="AC83" i="18" s="1"/>
  <c r="AG83" i="18" s="1" a="1"/>
  <c r="AG83" i="18" s="1"/>
  <c r="AL83" i="18"/>
  <c r="AA72" i="18" a="1"/>
  <c r="AA72" i="18" s="1"/>
  <c r="AE72" i="18" s="1" a="1"/>
  <c r="AE72" i="18" s="1"/>
  <c r="AA66" i="18" a="1"/>
  <c r="AA66" i="18" s="1"/>
  <c r="AE66" i="18" s="1" a="1"/>
  <c r="AE66" i="18" s="1"/>
  <c r="AJ66" i="18"/>
  <c r="AA60" i="18" a="1"/>
  <c r="AA60" i="18" s="1"/>
  <c r="AE60" i="18" s="1" a="1"/>
  <c r="AE60" i="18" s="1"/>
  <c r="Y55" i="18" a="1"/>
  <c r="Y55" i="18" s="1"/>
  <c r="AC55" i="18" s="1" a="1"/>
  <c r="AC55" i="18" s="1"/>
  <c r="AG55" i="18" s="1" a="1"/>
  <c r="AG55" i="18" s="1"/>
  <c r="Y88" i="18" a="1"/>
  <c r="Y88" i="18" s="1"/>
  <c r="AC88" i="18" s="1" a="1"/>
  <c r="AC88" i="18" s="1"/>
  <c r="AG88" i="18" s="1" a="1"/>
  <c r="AG88" i="18" s="1"/>
  <c r="Y76" i="18" a="1"/>
  <c r="Y76" i="18" s="1"/>
  <c r="AC76" i="18" s="1" a="1"/>
  <c r="AC76" i="18" s="1"/>
  <c r="AG76" i="18" s="1" a="1"/>
  <c r="AG76" i="18" s="1"/>
  <c r="Y85" i="18" a="1"/>
  <c r="Y85" i="18" s="1"/>
  <c r="AC85" i="18" s="1" a="1"/>
  <c r="AC85" i="18" s="1"/>
  <c r="AG85" i="18" s="1" a="1"/>
  <c r="AG85" i="18" s="1"/>
  <c r="AB74" i="18" a="1"/>
  <c r="AB74" i="18" s="1"/>
  <c r="AF74" i="18" s="1" a="1"/>
  <c r="AF74" i="18" s="1"/>
  <c r="Z68" i="18" a="1"/>
  <c r="Z68" i="18" s="1"/>
  <c r="AD68" i="18" s="1" a="1"/>
  <c r="AD68" i="18" s="1"/>
  <c r="AH68" i="18" s="1" a="1"/>
  <c r="AH68" i="18" s="1"/>
  <c r="Y50" i="18" a="1"/>
  <c r="Y50" i="18" s="1"/>
  <c r="AC50" i="18" s="1" a="1"/>
  <c r="AC50" i="18" s="1"/>
  <c r="AG50" i="18" s="1" a="1"/>
  <c r="AG50" i="18" s="1"/>
  <c r="AB62" i="18" a="1"/>
  <c r="AB62" i="18" s="1"/>
  <c r="AF62" i="18" s="1" a="1"/>
  <c r="AF62" i="18" s="1"/>
  <c r="AK62" i="18"/>
  <c r="AA89" i="18" a="1"/>
  <c r="AA89" i="18" s="1"/>
  <c r="AE89" i="18" s="1" a="1"/>
  <c r="AE89" i="18" s="1"/>
  <c r="AJ89" i="18"/>
  <c r="Z60" i="18" a="1"/>
  <c r="Z60" i="18" s="1"/>
  <c r="AD60" i="18" s="1" a="1"/>
  <c r="AD60" i="18" s="1"/>
  <c r="AH60" i="18" s="1" a="1"/>
  <c r="AH60" i="18" s="1"/>
  <c r="AA81" i="18" a="1"/>
  <c r="AA81" i="18" s="1"/>
  <c r="AE81" i="18" s="1" a="1"/>
  <c r="AE81" i="18" s="1"/>
  <c r="AJ81" i="18"/>
  <c r="AI79" i="18"/>
  <c r="AL55" i="18"/>
  <c r="AJ76" i="18"/>
  <c r="AM60" i="18"/>
  <c r="AI91" i="18"/>
  <c r="AI81" i="18"/>
  <c r="AK50" i="18"/>
  <c r="AK55" i="18"/>
  <c r="AA82" i="18" a="1"/>
  <c r="AA82" i="18" s="1"/>
  <c r="AE82" i="18" s="1" a="1"/>
  <c r="AE82" i="18" s="1"/>
  <c r="AJ82" i="18"/>
  <c r="Y72" i="18" a="1"/>
  <c r="Y72" i="18" s="1"/>
  <c r="AC72" i="18" s="1" a="1"/>
  <c r="AC72" i="18" s="1"/>
  <c r="AG72" i="18" s="1" a="1"/>
  <c r="AG72" i="18" s="1"/>
  <c r="AL72" i="18"/>
  <c r="Y66" i="18" a="1"/>
  <c r="Y66" i="18" s="1"/>
  <c r="AC66" i="18" s="1" a="1"/>
  <c r="AC66" i="18" s="1"/>
  <c r="AG66" i="18" s="1" a="1"/>
  <c r="AG66" i="18" s="1"/>
  <c r="AL66" i="18"/>
  <c r="AA54" i="18" a="1"/>
  <c r="AA54" i="18" s="1"/>
  <c r="AE54" i="18" s="1" a="1"/>
  <c r="AE54" i="18" s="1"/>
  <c r="AA87" i="18" a="1"/>
  <c r="AA87" i="18" s="1"/>
  <c r="AE87" i="18" s="1" a="1"/>
  <c r="AE87" i="18" s="1"/>
  <c r="AA75" i="18" a="1"/>
  <c r="AA75" i="18" s="1"/>
  <c r="AE75" i="18" s="1" a="1"/>
  <c r="AE75" i="18" s="1"/>
  <c r="AJ75" i="18"/>
  <c r="AA84" i="18" a="1"/>
  <c r="AA84" i="18" s="1"/>
  <c r="AE84" i="18" s="1" a="1"/>
  <c r="AE84" i="18" s="1"/>
  <c r="AB73" i="18" a="1"/>
  <c r="AB73" i="18" s="1"/>
  <c r="AF73" i="18" s="1" a="1"/>
  <c r="AF73" i="18" s="1"/>
  <c r="AB67" i="18" a="1"/>
  <c r="AB67" i="18" s="1"/>
  <c r="AF67" i="18" s="1" a="1"/>
  <c r="AF67" i="18" s="1"/>
  <c r="AK67" i="18"/>
  <c r="AB51" i="18" a="1"/>
  <c r="AB51" i="18" s="1"/>
  <c r="AF51" i="18" s="1" a="1"/>
  <c r="AF51" i="18" s="1"/>
  <c r="Y74" i="18" a="1"/>
  <c r="Y74" i="18" s="1"/>
  <c r="AC74" i="18" s="1" a="1"/>
  <c r="AC74" i="18" s="1"/>
  <c r="AG74" i="18" s="1" a="1"/>
  <c r="AG74" i="18" s="1"/>
  <c r="AB49" i="18" a="1"/>
  <c r="AB49" i="18" s="1"/>
  <c r="AF49" i="18" s="1" a="1"/>
  <c r="AF49" i="18" s="1"/>
  <c r="AK49" i="18"/>
  <c r="AB61" i="18" a="1"/>
  <c r="AB61" i="18" s="1"/>
  <c r="AF61" i="18" s="1" a="1"/>
  <c r="AF61" i="18" s="1"/>
  <c r="AB83" i="18" a="1"/>
  <c r="AB83" i="18" s="1"/>
  <c r="AF83" i="18" s="1" a="1"/>
  <c r="AF83" i="18" s="1"/>
  <c r="AK83" i="18"/>
  <c r="AI53" i="18"/>
  <c r="AI49" i="18"/>
  <c r="AL84" i="18"/>
  <c r="AL85" i="18"/>
  <c r="AM85" i="18"/>
  <c r="AL68" i="18"/>
  <c r="AM68" i="18"/>
  <c r="AJ64" i="18"/>
  <c r="AM56" i="18"/>
  <c r="AM55" i="18"/>
  <c r="Z81" i="18" a="1"/>
  <c r="Z81" i="18" s="1"/>
  <c r="AD81" i="18" s="1" a="1"/>
  <c r="AD81" i="18" s="1"/>
  <c r="AH81" i="18" s="1" a="1"/>
  <c r="AH81" i="18" s="1"/>
  <c r="AA71" i="18" a="1"/>
  <c r="AA71" i="18" s="1"/>
  <c r="AE71" i="18" s="1" a="1"/>
  <c r="AE71" i="18" s="1"/>
  <c r="AA65" i="18" a="1"/>
  <c r="AA65" i="18" s="1"/>
  <c r="AE65" i="18" s="1" a="1"/>
  <c r="AE65" i="18" s="1"/>
  <c r="AJ65" i="18"/>
  <c r="Y60" i="18" a="1"/>
  <c r="Y60" i="18" s="1"/>
  <c r="AC60" i="18" s="1" a="1"/>
  <c r="AC60" i="18" s="1"/>
  <c r="AG60" i="18" s="1" a="1"/>
  <c r="AG60" i="18" s="1"/>
  <c r="Y54" i="18" a="1"/>
  <c r="Y54" i="18" s="1"/>
  <c r="AC54" i="18" s="1" a="1"/>
  <c r="AC54" i="18" s="1"/>
  <c r="AG54" i="18" s="1" a="1"/>
  <c r="AG54" i="18" s="1"/>
  <c r="Z86" i="18" a="1"/>
  <c r="Z86" i="18" s="1"/>
  <c r="AD86" i="18" s="1" a="1"/>
  <c r="AD86" i="18" s="1"/>
  <c r="AH86" i="18" s="1" a="1"/>
  <c r="AH86" i="18" s="1"/>
  <c r="Z74" i="18" a="1"/>
  <c r="Z74" i="18" s="1"/>
  <c r="AD74" i="18" s="1" a="1"/>
  <c r="AD74" i="18" s="1"/>
  <c r="AH74" i="18" s="1" a="1"/>
  <c r="AH74" i="18" s="1"/>
  <c r="Z83" i="18" a="1"/>
  <c r="Z83" i="18" s="1"/>
  <c r="AD83" i="18" s="1" a="1"/>
  <c r="AD83" i="18" s="1"/>
  <c r="AH83" i="18" s="1" a="1"/>
  <c r="AH83" i="18" s="1"/>
  <c r="Z73" i="18" a="1"/>
  <c r="Z73" i="18" s="1"/>
  <c r="AD73" i="18" s="1" a="1"/>
  <c r="AD73" i="18" s="1"/>
  <c r="AH73" i="18" s="1" a="1"/>
  <c r="AH73" i="18" s="1"/>
  <c r="Z67" i="18" a="1"/>
  <c r="Z67" i="18" s="1"/>
  <c r="AD67" i="18" s="1" a="1"/>
  <c r="AD67" i="18" s="1"/>
  <c r="AH67" i="18" s="1" a="1"/>
  <c r="AH67" i="18" s="1"/>
  <c r="AB52" i="18" a="1"/>
  <c r="AB52" i="18" s="1"/>
  <c r="AF52" i="18" s="1" a="1"/>
  <c r="AF52" i="18" s="1"/>
  <c r="Z76" i="18" a="1"/>
  <c r="Z76" i="18" s="1"/>
  <c r="AD76" i="18" s="1" a="1"/>
  <c r="AD76" i="18" s="1"/>
  <c r="AH76" i="18" s="1" a="1"/>
  <c r="AH76" i="18" s="1"/>
  <c r="Z50" i="18" a="1"/>
  <c r="Z50" i="18" s="1"/>
  <c r="AD50" i="18" s="1" a="1"/>
  <c r="AD50" i="18" s="1"/>
  <c r="AH50" i="18" s="1" a="1"/>
  <c r="AH50" i="18" s="1"/>
  <c r="Z62" i="18" a="1"/>
  <c r="Z62" i="18" s="1"/>
  <c r="AD62" i="18" s="1" a="1"/>
  <c r="AD62" i="18" s="1"/>
  <c r="AH62" i="18" s="1" a="1"/>
  <c r="AH62" i="18" s="1"/>
  <c r="AI57" i="18"/>
  <c r="AI61" i="18"/>
  <c r="AK86" i="18"/>
  <c r="AK87" i="18"/>
  <c r="AL76" i="18"/>
  <c r="AI66" i="18"/>
  <c r="AK58" i="18"/>
  <c r="AK52" i="18"/>
  <c r="AM61" i="18"/>
  <c r="AM82" i="18"/>
  <c r="AM79" i="18"/>
  <c r="AI73" i="18"/>
  <c r="AM83" i="18"/>
  <c r="AJ68" i="18"/>
  <c r="AJ87" i="18"/>
  <c r="Y78" i="18" a="1"/>
  <c r="Y78" i="18" s="1"/>
  <c r="AC78" i="18" s="1" a="1"/>
  <c r="AC78" i="18" s="1"/>
  <c r="AG78" i="18" s="1" a="1"/>
  <c r="AG78" i="18" s="1"/>
  <c r="AL78" i="18"/>
  <c r="Z58" i="18" a="1"/>
  <c r="Z58" i="18" s="1"/>
  <c r="AD58" i="18" s="1" a="1"/>
  <c r="AD58" i="18" s="1"/>
  <c r="AH58" i="18" s="1" a="1"/>
  <c r="AH58" i="18" s="1"/>
  <c r="Y86" i="18" a="1"/>
  <c r="Y86" i="18" s="1"/>
  <c r="AC86" i="18" s="1" a="1"/>
  <c r="AC86" i="18" s="1"/>
  <c r="AG86" i="18" s="1" a="1"/>
  <c r="AG86" i="18" s="1"/>
  <c r="AL86" i="18"/>
  <c r="AB60" i="18" a="1"/>
  <c r="AB60" i="18" s="1"/>
  <c r="AF60" i="18" s="1" a="1"/>
  <c r="AF60" i="18" s="1"/>
  <c r="AK60" i="18"/>
  <c r="Z63" i="18" a="1"/>
  <c r="Z63" i="18" s="1"/>
  <c r="AD63" i="18" s="1" a="1"/>
  <c r="AD63" i="18" s="1"/>
  <c r="AH63" i="18" s="1" a="1"/>
  <c r="AH63" i="18" s="1"/>
  <c r="Z69" i="18" a="1"/>
  <c r="Z69" i="18" s="1"/>
  <c r="AD69" i="18" s="1" a="1"/>
  <c r="AD69" i="18" s="1"/>
  <c r="AH69" i="18" s="1" a="1"/>
  <c r="AH69" i="18" s="1"/>
  <c r="AA76" i="18" a="1"/>
  <c r="AA76" i="18" s="1"/>
  <c r="AE76" i="18" s="1" a="1"/>
  <c r="AE76" i="18" s="1"/>
  <c r="Z87" i="18" a="1"/>
  <c r="Z87" i="18" s="1"/>
  <c r="AD87" i="18" s="1" a="1"/>
  <c r="AD87" i="18" s="1"/>
  <c r="AH87" i="18" s="1" a="1"/>
  <c r="AH87" i="18" s="1"/>
  <c r="Z78" i="18" a="1"/>
  <c r="Z78" i="18" s="1"/>
  <c r="AD78" i="18" s="1" a="1"/>
  <c r="AD78" i="18" s="1"/>
  <c r="AH78" i="18" s="1" a="1"/>
  <c r="AH78" i="18" s="1"/>
  <c r="Z90" i="18" a="1"/>
  <c r="Z90" i="18" s="1"/>
  <c r="AD90" i="18" s="1" a="1"/>
  <c r="AD90" i="18" s="1"/>
  <c r="AH90" i="18" s="1" a="1"/>
  <c r="AH90" i="18" s="1"/>
  <c r="Y56" i="18" a="1"/>
  <c r="Y56" i="18" s="1"/>
  <c r="AC56" i="18" s="1" a="1"/>
  <c r="AC56" i="18" s="1"/>
  <c r="AG56" i="18" s="1" a="1"/>
  <c r="AG56" i="18" s="1"/>
  <c r="AL56" i="18"/>
  <c r="AA61" i="18" a="1"/>
  <c r="AA61" i="18" s="1"/>
  <c r="AE61" i="18" s="1" a="1"/>
  <c r="AE61" i="18" s="1"/>
  <c r="AJ61" i="18"/>
  <c r="AA67" i="18" a="1"/>
  <c r="AA67" i="18" s="1"/>
  <c r="AE67" i="18" s="1" a="1"/>
  <c r="AE67" i="18" s="1"/>
  <c r="AA73" i="18" a="1"/>
  <c r="AA73" i="18" s="1"/>
  <c r="AE73" i="18" s="1" a="1"/>
  <c r="AE73" i="18" s="1"/>
  <c r="AJ73" i="18"/>
  <c r="Z85" i="18" a="1"/>
  <c r="Z85" i="18" s="1"/>
  <c r="AD85" i="18" s="1" a="1"/>
  <c r="AD85" i="18" s="1"/>
  <c r="AH85" i="18" s="1" a="1"/>
  <c r="AH85" i="18" s="1"/>
  <c r="AK82" i="18"/>
  <c r="AL79" i="18"/>
  <c r="AI65" i="18"/>
  <c r="AK77" i="18"/>
  <c r="AJ60" i="18"/>
  <c r="AK85" i="18"/>
  <c r="AI75" i="18"/>
  <c r="Y51" i="18" a="1"/>
  <c r="Y51" i="18" s="1"/>
  <c r="AC51" i="18" s="1" a="1"/>
  <c r="AC51" i="18" s="1"/>
  <c r="AG51" i="18" s="1" a="1"/>
  <c r="AG51" i="18" s="1"/>
  <c r="AL51" i="18"/>
  <c r="AB57" i="18" a="1"/>
  <c r="AB57" i="18" s="1"/>
  <c r="AF57" i="18" s="1" a="1"/>
  <c r="AF57" i="18" s="1"/>
  <c r="AK57" i="18"/>
  <c r="AB75" i="18" a="1"/>
  <c r="AB75" i="18" s="1"/>
  <c r="AF75" i="18" s="1" a="1"/>
  <c r="AF75" i="18" s="1"/>
  <c r="AK75" i="18"/>
  <c r="Z59" i="18" a="1"/>
  <c r="Z59" i="18" s="1"/>
  <c r="AD59" i="18" s="1" a="1"/>
  <c r="AD59" i="18" s="1"/>
  <c r="AH59" i="18" s="1" a="1"/>
  <c r="AH59" i="18" s="1"/>
  <c r="AB63" i="18" a="1"/>
  <c r="AB63" i="18" s="1"/>
  <c r="AF63" i="18" s="1" a="1"/>
  <c r="AF63" i="18" s="1"/>
  <c r="AK63" i="18"/>
  <c r="AB69" i="18" a="1"/>
  <c r="AB69" i="18" s="1"/>
  <c r="AF69" i="18" s="1" a="1"/>
  <c r="AF69" i="18" s="1"/>
  <c r="AK69" i="18"/>
  <c r="Y77" i="18" a="1"/>
  <c r="Y77" i="18" s="1"/>
  <c r="AC77" i="18" s="1" a="1"/>
  <c r="AC77" i="18" s="1"/>
  <c r="AG77" i="18" s="1" a="1"/>
  <c r="AG77" i="18" s="1"/>
  <c r="AA88" i="18" a="1"/>
  <c r="AA88" i="18" s="1"/>
  <c r="AE88" i="18" s="1" a="1"/>
  <c r="AE88" i="18" s="1"/>
  <c r="AA79" i="18" a="1"/>
  <c r="AA79" i="18" s="1"/>
  <c r="AE79" i="18" s="1" a="1"/>
  <c r="AE79" i="18" s="1"/>
  <c r="AA91" i="18" a="1"/>
  <c r="AA91" i="18" s="1"/>
  <c r="AE91" i="18" s="1" a="1"/>
  <c r="AE91" i="18" s="1"/>
  <c r="AJ91" i="18"/>
  <c r="AA56" i="18" a="1"/>
  <c r="AA56" i="18" s="1"/>
  <c r="AE56" i="18" s="1" a="1"/>
  <c r="AE56" i="18" s="1"/>
  <c r="AJ56" i="18"/>
  <c r="Y62" i="18" a="1"/>
  <c r="Y62" i="18" s="1"/>
  <c r="AC62" i="18" s="1" a="1"/>
  <c r="AC62" i="18" s="1"/>
  <c r="AG62" i="18" s="1" a="1"/>
  <c r="AG62" i="18" s="1"/>
  <c r="AL62" i="18"/>
  <c r="AM62" i="18"/>
  <c r="Y68" i="18" a="1"/>
  <c r="Y68" i="18" s="1"/>
  <c r="AC68" i="18" s="1" a="1"/>
  <c r="AC68" i="18" s="1"/>
  <c r="AG68" i="18" s="1" a="1"/>
  <c r="AG68" i="18" s="1"/>
  <c r="AA74" i="18" a="1"/>
  <c r="AA74" i="18" s="1"/>
  <c r="AE74" i="18" s="1" a="1"/>
  <c r="AE74" i="18" s="1"/>
  <c r="AJ74" i="18"/>
  <c r="AA86" i="18" a="1"/>
  <c r="AA86" i="18" s="1"/>
  <c r="AE86" i="18" s="1" a="1"/>
  <c r="AE86" i="18" s="1"/>
  <c r="AJ86" i="18"/>
  <c r="AL80" i="18"/>
  <c r="AM80" i="18"/>
  <c r="AK73" i="18"/>
  <c r="AM90" i="18"/>
  <c r="AJ63" i="18"/>
  <c r="AM75" i="18"/>
  <c r="AI54" i="18"/>
  <c r="AI52" i="18"/>
  <c r="AA50" i="18" a="1"/>
  <c r="AA50" i="18" s="1"/>
  <c r="AE50" i="18" s="1" a="1"/>
  <c r="AE50" i="18" s="1"/>
  <c r="AJ50" i="18"/>
  <c r="Z56" i="18" a="1"/>
  <c r="Z56" i="18" s="1"/>
  <c r="AD56" i="18" s="1" a="1"/>
  <c r="AD56" i="18" s="1"/>
  <c r="AH56" i="18" s="1" a="1"/>
  <c r="AH56" i="18" s="1"/>
  <c r="Z51" i="18" a="1"/>
  <c r="Z51" i="18" s="1"/>
  <c r="AD51" i="18" s="1" a="1"/>
  <c r="AD51" i="18" s="1"/>
  <c r="AH51" i="18" s="1" a="1"/>
  <c r="AH51" i="18" s="1"/>
  <c r="AB58" i="18" a="1"/>
  <c r="AB58" i="18" s="1"/>
  <c r="AF58" i="18" s="1" a="1"/>
  <c r="AF58" i="18" s="1"/>
  <c r="Z64" i="18" a="1"/>
  <c r="Z64" i="18" s="1"/>
  <c r="AD64" i="18" s="1" a="1"/>
  <c r="AD64" i="18" s="1"/>
  <c r="AH64" i="18" s="1" a="1"/>
  <c r="AH64" i="18" s="1"/>
  <c r="Z70" i="18" a="1"/>
  <c r="Z70" i="18" s="1"/>
  <c r="AD70" i="18" s="1" a="1"/>
  <c r="AD70" i="18" s="1"/>
  <c r="AH70" i="18" s="1" a="1"/>
  <c r="AH70" i="18" s="1"/>
  <c r="AB78" i="18" a="1"/>
  <c r="AB78" i="18" s="1"/>
  <c r="AF78" i="18" s="1" a="1"/>
  <c r="AF78" i="18" s="1"/>
  <c r="AK78" i="18"/>
  <c r="Y89" i="18" a="1"/>
  <c r="Y89" i="18" s="1"/>
  <c r="AC89" i="18" s="1" a="1"/>
  <c r="AC89" i="18" s="1"/>
  <c r="AG89" i="18" s="1" a="1"/>
  <c r="AG89" i="18" s="1"/>
  <c r="Y80" i="18" a="1"/>
  <c r="Y80" i="18" s="1"/>
  <c r="AC80" i="18" s="1" a="1"/>
  <c r="AC80" i="18" s="1"/>
  <c r="AG80" i="18" s="1" a="1"/>
  <c r="AG80" i="18" s="1"/>
  <c r="Y57" i="18" a="1"/>
  <c r="Y57" i="18" s="1"/>
  <c r="AC57" i="18" s="1" a="1"/>
  <c r="AC57" i="18" s="1"/>
  <c r="AG57" i="18" s="1" a="1"/>
  <c r="AG57" i="18" s="1"/>
  <c r="AL57" i="18"/>
  <c r="AA62" i="18" a="1"/>
  <c r="AA62" i="18" s="1"/>
  <c r="AE62" i="18" s="1" a="1"/>
  <c r="AE62" i="18" s="1"/>
  <c r="AJ62" i="18"/>
  <c r="AA68" i="18" a="1"/>
  <c r="AA68" i="18" s="1"/>
  <c r="AE68" i="18" s="1" a="1"/>
  <c r="AE68" i="18" s="1"/>
  <c r="Y75" i="18" a="1"/>
  <c r="Y75" i="18" s="1"/>
  <c r="AC75" i="18" s="1" a="1"/>
  <c r="AC75" i="18" s="1"/>
  <c r="AG75" i="18" s="1" a="1"/>
  <c r="AG75" i="18" s="1"/>
  <c r="Y87" i="18" a="1"/>
  <c r="Y87" i="18" s="1"/>
  <c r="AC87" i="18" s="1" a="1"/>
  <c r="AC87" i="18" s="1"/>
  <c r="AG87" i="18" s="1" a="1"/>
  <c r="AG87" i="18" s="1"/>
  <c r="AI87" i="18"/>
  <c r="AK74" i="18"/>
  <c r="AL71" i="18"/>
  <c r="AM71" i="18"/>
  <c r="AK90" i="18"/>
  <c r="AI55" i="18"/>
  <c r="AL75" i="18"/>
  <c r="AJ52" i="18"/>
  <c r="AI60" i="18"/>
  <c r="Z49" i="18" a="1"/>
  <c r="Z49" i="18" s="1"/>
  <c r="AD49" i="18" s="1" a="1"/>
  <c r="AD49" i="18" s="1"/>
  <c r="AH49" i="18" s="1" a="1"/>
  <c r="AH49" i="18" s="1"/>
  <c r="AB55" i="18" a="1"/>
  <c r="AB55" i="18" s="1"/>
  <c r="AF55" i="18" s="1" a="1"/>
  <c r="AF55" i="18" s="1"/>
  <c r="AB50" i="18" a="1"/>
  <c r="AB50" i="18" s="1"/>
  <c r="AF50" i="18" s="1" a="1"/>
  <c r="AF50" i="18" s="1"/>
  <c r="Z57" i="18" a="1"/>
  <c r="Z57" i="18" s="1"/>
  <c r="AD57" i="18" s="1" a="1"/>
  <c r="AD57" i="18" s="1"/>
  <c r="AH57" i="18" s="1" a="1"/>
  <c r="AH57" i="18" s="1"/>
  <c r="AB64" i="18" a="1"/>
  <c r="AB64" i="18" s="1"/>
  <c r="AF64" i="18" s="1" a="1"/>
  <c r="AF64" i="18" s="1"/>
  <c r="AK64" i="18"/>
  <c r="AB70" i="18" a="1"/>
  <c r="AB70" i="18" s="1"/>
  <c r="AF70" i="18" s="1" a="1"/>
  <c r="AF70" i="18" s="1"/>
  <c r="AK70" i="18"/>
  <c r="Z79" i="18" a="1"/>
  <c r="Z79" i="18" s="1"/>
  <c r="AD79" i="18" s="1" a="1"/>
  <c r="AD79" i="18" s="1"/>
  <c r="AH79" i="18" s="1" a="1"/>
  <c r="AH79" i="18" s="1"/>
  <c r="AB90" i="18" a="1"/>
  <c r="AB90" i="18" s="1"/>
  <c r="AF90" i="18" s="1" a="1"/>
  <c r="AF90" i="18" s="1"/>
  <c r="AB81" i="18" a="1"/>
  <c r="AB81" i="18" s="1"/>
  <c r="AF81" i="18" s="1" a="1"/>
  <c r="AF81" i="18" s="1"/>
  <c r="AA57" i="18" a="1"/>
  <c r="AA57" i="18" s="1"/>
  <c r="AE57" i="18" s="1" a="1"/>
  <c r="AE57" i="18" s="1"/>
  <c r="Y63" i="18" a="1"/>
  <c r="Y63" i="18" s="1"/>
  <c r="AC63" i="18" s="1" a="1"/>
  <c r="AC63" i="18" s="1"/>
  <c r="AG63" i="18" s="1" a="1"/>
  <c r="AG63" i="18" s="1"/>
  <c r="Y69" i="18" a="1"/>
  <c r="Y69" i="18" s="1"/>
  <c r="AC69" i="18" s="1" a="1"/>
  <c r="AC69" i="18" s="1"/>
  <c r="AG69" i="18" s="1" a="1"/>
  <c r="AG69" i="18" s="1"/>
  <c r="AB76" i="18" a="1"/>
  <c r="AB76" i="18" s="1"/>
  <c r="AF76" i="18" s="1" a="1"/>
  <c r="AF76" i="18" s="1"/>
  <c r="AK76" i="18"/>
  <c r="AB88" i="18" a="1"/>
  <c r="AB88" i="18" s="1"/>
  <c r="AF88" i="18" s="1" a="1"/>
  <c r="AF88" i="18" s="1"/>
  <c r="AK88" i="18"/>
  <c r="AL49" i="18"/>
  <c r="AM49" i="18"/>
  <c r="AJ85" i="18"/>
  <c r="AM72" i="18"/>
  <c r="AK65" i="18"/>
  <c r="AL88" i="18"/>
  <c r="AM88" i="18"/>
  <c r="AL50" i="18"/>
  <c r="AL67" i="18"/>
  <c r="AM67" i="18"/>
  <c r="AJ83" i="18"/>
  <c r="AL77" i="18"/>
  <c r="AM77" i="18"/>
  <c r="AI88" i="18"/>
  <c r="AB87" i="18" a="1"/>
  <c r="AB87" i="18" s="1"/>
  <c r="AF87" i="18" s="1" a="1"/>
  <c r="AF87" i="18" s="1"/>
  <c r="Z54" i="18" a="1"/>
  <c r="Z54" i="18" s="1"/>
  <c r="AD54" i="18" s="1" a="1"/>
  <c r="AD54" i="18" s="1"/>
  <c r="AH54" i="18" s="1" a="1"/>
  <c r="AH54" i="18" s="1"/>
  <c r="Y49" i="18" a="1"/>
  <c r="Y49" i="18" s="1"/>
  <c r="AC49" i="18" s="1" a="1"/>
  <c r="AC49" i="18" s="1"/>
  <c r="AG49" i="18" s="1" a="1"/>
  <c r="AG49" i="18" s="1"/>
  <c r="AB56" i="18" a="1"/>
  <c r="AB56" i="18" s="1"/>
  <c r="AF56" i="18" s="1" a="1"/>
  <c r="AF56" i="18" s="1"/>
  <c r="AK56" i="18"/>
  <c r="Z65" i="18" a="1"/>
  <c r="Z65" i="18" s="1"/>
  <c r="AD65" i="18" s="1" a="1"/>
  <c r="AD65" i="18" s="1"/>
  <c r="AH65" i="18" s="1" a="1"/>
  <c r="AH65" i="18" s="1"/>
  <c r="Z71" i="18" a="1"/>
  <c r="Z71" i="18" s="1"/>
  <c r="AD71" i="18" s="1" a="1"/>
  <c r="AD71" i="18" s="1"/>
  <c r="AH71" i="18" s="1" a="1"/>
  <c r="AH71" i="18" s="1"/>
  <c r="AA80" i="18" a="1"/>
  <c r="AA80" i="18" s="1"/>
  <c r="AE80" i="18" s="1" a="1"/>
  <c r="AE80" i="18" s="1"/>
  <c r="Z91" i="18" a="1"/>
  <c r="Z91" i="18" s="1"/>
  <c r="AD91" i="18" s="1" a="1"/>
  <c r="AD91" i="18" s="1"/>
  <c r="AH91" i="18" s="1" a="1"/>
  <c r="AH91" i="18" s="1"/>
  <c r="Z82" i="18" a="1"/>
  <c r="Z82" i="18" s="1"/>
  <c r="AD82" i="18" s="1" a="1"/>
  <c r="AD82" i="18" s="1"/>
  <c r="AH82" i="18" s="1" a="1"/>
  <c r="AH82" i="18" s="1"/>
  <c r="Y52" i="18" a="1"/>
  <c r="Y52" i="18" s="1"/>
  <c r="AC52" i="18" s="1" a="1"/>
  <c r="AC52" i="18" s="1"/>
  <c r="AG52" i="18" s="1" a="1"/>
  <c r="AG52" i="18" s="1"/>
  <c r="Y58" i="18" a="1"/>
  <c r="Y58" i="18" s="1"/>
  <c r="AC58" i="18" s="1" a="1"/>
  <c r="AC58" i="18" s="1"/>
  <c r="AG58" i="18" s="1" a="1"/>
  <c r="AG58" i="18" s="1"/>
  <c r="AL58" i="18"/>
  <c r="AA63" i="18" a="1"/>
  <c r="AA63" i="18" s="1"/>
  <c r="AE63" i="18" s="1" a="1"/>
  <c r="AE63" i="18" s="1"/>
  <c r="AA69" i="18" a="1"/>
  <c r="AA69" i="18" s="1"/>
  <c r="AE69" i="18" s="1" a="1"/>
  <c r="AE69" i="18" s="1"/>
  <c r="AJ69" i="18"/>
  <c r="Z77" i="18" a="1"/>
  <c r="Z77" i="18" s="1"/>
  <c r="AD77" i="18" s="1" a="1"/>
  <c r="AD77" i="18" s="1"/>
  <c r="AH77" i="18" s="1" a="1"/>
  <c r="AH77" i="18" s="1"/>
  <c r="Z89" i="18" a="1"/>
  <c r="Z89" i="18" s="1"/>
  <c r="AD89" i="18" s="1" a="1"/>
  <c r="AD89" i="18" s="1"/>
  <c r="AH89" i="18" s="1" a="1"/>
  <c r="AH89" i="18" s="1"/>
  <c r="AM51" i="18"/>
  <c r="AK66" i="18"/>
  <c r="AM66" i="18"/>
  <c r="AL63" i="18"/>
  <c r="AM63" i="18"/>
  <c r="AI82" i="18"/>
  <c r="AJ54" i="18"/>
  <c r="AI90" i="18"/>
  <c r="AK61" i="18"/>
  <c r="AI77" i="18"/>
  <c r="AL69" i="18"/>
  <c r="AM69" i="18"/>
  <c r="AI84" i="18"/>
  <c r="AA85" i="18" a="1"/>
  <c r="AA85" i="18" s="1"/>
  <c r="AE85" i="18" s="1" a="1"/>
  <c r="AE85" i="18" s="1"/>
  <c r="AB53" i="18" a="1"/>
  <c r="AB53" i="18" s="1"/>
  <c r="AF53" i="18" s="1" a="1"/>
  <c r="AF53" i="18" s="1"/>
  <c r="AK53" i="18"/>
  <c r="Y90" i="18" a="1"/>
  <c r="Y90" i="18" s="1"/>
  <c r="AC90" i="18" s="1" a="1"/>
  <c r="AC90" i="18" s="1"/>
  <c r="AG90" i="18" s="1" a="1"/>
  <c r="AG90" i="18" s="1"/>
  <c r="AL90" i="18"/>
  <c r="Z55" i="18" a="1"/>
  <c r="Z55" i="18" s="1"/>
  <c r="AD55" i="18" s="1" a="1"/>
  <c r="AD55" i="18" s="1"/>
  <c r="AH55" i="18" s="1" a="1"/>
  <c r="AH55" i="18" s="1"/>
  <c r="AB65" i="18" a="1"/>
  <c r="AB65" i="18" s="1"/>
  <c r="AF65" i="18" s="1" a="1"/>
  <c r="AF65" i="18" s="1"/>
  <c r="AB71" i="18" a="1"/>
  <c r="AB71" i="18" s="1"/>
  <c r="AF71" i="18" s="1" a="1"/>
  <c r="AF71" i="18" s="1"/>
  <c r="AK71" i="18"/>
  <c r="Y81" i="18" a="1"/>
  <c r="Y81" i="18" s="1"/>
  <c r="AC81" i="18" s="1" a="1"/>
  <c r="AC81" i="18" s="1"/>
  <c r="AG81" i="18" s="1" a="1"/>
  <c r="AG81" i="18" s="1"/>
  <c r="AL81" i="18"/>
  <c r="AA83" i="18" a="1"/>
  <c r="AA83" i="18" s="1"/>
  <c r="AE83" i="18" s="1" a="1"/>
  <c r="AE83" i="18" s="1"/>
  <c r="AA52" i="18" a="1"/>
  <c r="AA52" i="18" s="1"/>
  <c r="AE52" i="18" s="1" a="1"/>
  <c r="AE52" i="18" s="1"/>
  <c r="AA58" i="18" a="1"/>
  <c r="AA58" i="18" s="1"/>
  <c r="AE58" i="18" s="1" a="1"/>
  <c r="AE58" i="18" s="1"/>
  <c r="Y64" i="18" a="1"/>
  <c r="Y64" i="18" s="1"/>
  <c r="AC64" i="18" s="1" a="1"/>
  <c r="AC64" i="18" s="1"/>
  <c r="AG64" i="18" s="1" a="1"/>
  <c r="AG64" i="18" s="1"/>
  <c r="AL64" i="18"/>
  <c r="Y70" i="18" a="1"/>
  <c r="Y70" i="18" s="1"/>
  <c r="AC70" i="18" s="1" a="1"/>
  <c r="AC70" i="18" s="1"/>
  <c r="AG70" i="18" s="1" a="1"/>
  <c r="AG70" i="18" s="1"/>
  <c r="AL70" i="18"/>
  <c r="AM70" i="18"/>
  <c r="AA78" i="18" a="1"/>
  <c r="AA78" i="18" s="1"/>
  <c r="AE78" i="18" s="1" a="1"/>
  <c r="AE78" i="18" s="1"/>
  <c r="AJ78" i="18"/>
  <c r="AA90" i="18" a="1"/>
  <c r="AA90" i="18" s="1"/>
  <c r="AE90" i="18" s="1" a="1"/>
  <c r="AE90" i="18" s="1"/>
  <c r="AJ90" i="18"/>
  <c r="AK51" i="18"/>
  <c r="AM64" i="18"/>
  <c r="AK91" i="18"/>
  <c r="AM91" i="18"/>
  <c r="AJ80" i="18"/>
  <c r="AI51" i="18"/>
  <c r="AJ88" i="18"/>
  <c r="AL59" i="18"/>
  <c r="AM59" i="18"/>
  <c r="AI69" i="18"/>
  <c r="AI50" i="18"/>
  <c r="AL74" i="18"/>
  <c r="Z84" i="18" a="1"/>
  <c r="Z84" i="18" s="1"/>
  <c r="AD84" i="18" s="1" a="1"/>
  <c r="AD84" i="18" s="1"/>
  <c r="AH84" i="18" s="1" a="1"/>
  <c r="AH84" i="18" s="1"/>
  <c r="Z52" i="18" a="1"/>
  <c r="Z52" i="18" s="1"/>
  <c r="AD52" i="18" s="1" a="1"/>
  <c r="AD52" i="18" s="1"/>
  <c r="AH52" i="18" s="1" a="1"/>
  <c r="AH52" i="18" s="1"/>
  <c r="AB79" i="18" a="1"/>
  <c r="AB79" i="18" s="1"/>
  <c r="AF79" i="18" s="1" a="1"/>
  <c r="AF79" i="18" s="1"/>
  <c r="AK79" i="18"/>
  <c r="AB54" i="18" a="1"/>
  <c r="AB54" i="18" s="1"/>
  <c r="AF54" i="18" s="1" a="1"/>
  <c r="AF54" i="18" s="1"/>
  <c r="AK54" i="18"/>
  <c r="Z66" i="18" a="1"/>
  <c r="Z66" i="18" s="1"/>
  <c r="AD66" i="18" s="1" a="1"/>
  <c r="AD66" i="18" s="1"/>
  <c r="AH66" i="18" s="1" a="1"/>
  <c r="AH66" i="18" s="1"/>
  <c r="Z72" i="18" a="1"/>
  <c r="Z72" i="18" s="1"/>
  <c r="AD72" i="18" s="1" a="1"/>
  <c r="AD72" i="18" s="1"/>
  <c r="AH72" i="18" s="1" a="1"/>
  <c r="AH72" i="18" s="1"/>
  <c r="AB82" i="18" a="1"/>
  <c r="AB82" i="18" s="1"/>
  <c r="AF82" i="18" s="1" a="1"/>
  <c r="AF82" i="18" s="1"/>
  <c r="Y84" i="18" a="1"/>
  <c r="Y84" i="18" s="1"/>
  <c r="AC84" i="18" s="1" a="1"/>
  <c r="AC84" i="18" s="1"/>
  <c r="AG84" i="18" s="1" a="1"/>
  <c r="AG84" i="18" s="1"/>
  <c r="Y53" i="18" a="1"/>
  <c r="Y53" i="18" s="1"/>
  <c r="AC53" i="18" s="1" a="1"/>
  <c r="AC53" i="18" s="1"/>
  <c r="AG53" i="18" s="1" a="1"/>
  <c r="AG53" i="18" s="1"/>
  <c r="Y59" i="18" a="1"/>
  <c r="Y59" i="18" s="1"/>
  <c r="AC59" i="18" s="1" a="1"/>
  <c r="AC59" i="18" s="1"/>
  <c r="AG59" i="18" s="1" a="1"/>
  <c r="AG59" i="18" s="1"/>
  <c r="AA64" i="18" a="1"/>
  <c r="AA64" i="18" s="1"/>
  <c r="AE64" i="18" s="1" a="1"/>
  <c r="AE64" i="18" s="1"/>
  <c r="AA70" i="18" a="1"/>
  <c r="AA70" i="18" s="1"/>
  <c r="AE70" i="18" s="1" a="1"/>
  <c r="AE70" i="18" s="1"/>
  <c r="AJ70" i="18"/>
  <c r="Y79" i="18" a="1"/>
  <c r="Y79" i="18" s="1"/>
  <c r="AC79" i="18" s="1" a="1"/>
  <c r="AC79" i="18" s="1"/>
  <c r="AG79" i="18" s="1" a="1"/>
  <c r="AG79" i="18" s="1"/>
  <c r="Y91" i="18" a="1"/>
  <c r="Y91" i="18" s="1"/>
  <c r="AC91" i="18" s="1" a="1"/>
  <c r="AC91" i="18" s="1"/>
  <c r="AG91" i="18" s="1" a="1"/>
  <c r="AG91" i="18" s="1"/>
  <c r="AL91" i="18"/>
  <c r="AM57" i="18"/>
  <c r="AM58" i="18"/>
  <c r="AL89" i="18"/>
  <c r="AJ72" i="18"/>
  <c r="AL53" i="18"/>
  <c r="AM53" i="18"/>
  <c r="AM78" i="18"/>
  <c r="AL54" i="18"/>
  <c r="AM54" i="18"/>
  <c r="AJ67" i="18"/>
  <c r="Y82" i="18" a="1"/>
  <c r="Y82" i="18" s="1"/>
  <c r="AC82" i="18" s="1" a="1"/>
  <c r="AC82" i="18" s="1"/>
  <c r="AG82" i="18" s="1" a="1"/>
  <c r="AG82" i="18" s="1"/>
  <c r="AL82" i="18"/>
  <c r="AA51" i="18" a="1"/>
  <c r="AA51" i="18" s="1"/>
  <c r="AE51" i="18" s="1" a="1"/>
  <c r="AE51" i="18" s="1"/>
  <c r="AJ51" i="18"/>
  <c r="AA77" i="18" a="1"/>
  <c r="AA77" i="18" s="1"/>
  <c r="AE77" i="18" s="1" a="1"/>
  <c r="AE77" i="18" s="1"/>
  <c r="AJ77" i="18"/>
  <c r="Z53" i="18" a="1"/>
  <c r="Z53" i="18" s="1"/>
  <c r="AD53" i="18" s="1" a="1"/>
  <c r="AD53" i="18" s="1"/>
  <c r="AH53" i="18" s="1" a="1"/>
  <c r="AH53" i="18" s="1"/>
  <c r="AB66" i="18" a="1"/>
  <c r="AB66" i="18" s="1"/>
  <c r="AF66" i="18" s="1" a="1"/>
  <c r="AF66" i="18" s="1"/>
  <c r="AB72" i="18" a="1"/>
  <c r="AB72" i="18" s="1"/>
  <c r="AF72" i="18" s="1" a="1"/>
  <c r="AF72" i="18" s="1"/>
  <c r="AK72" i="18"/>
  <c r="AB85" i="18" a="1"/>
  <c r="AB85" i="18" s="1"/>
  <c r="AF85" i="18" s="1" a="1"/>
  <c r="AF85" i="18" s="1"/>
  <c r="AA53" i="18" a="1"/>
  <c r="AA53" i="18" s="1"/>
  <c r="AE53" i="18" s="1" a="1"/>
  <c r="AE53" i="18" s="1"/>
  <c r="AJ53" i="18"/>
  <c r="AA59" i="18" a="1"/>
  <c r="AA59" i="18" s="1"/>
  <c r="AE59" i="18" s="1" a="1"/>
  <c r="AE59" i="18" s="1"/>
  <c r="AJ59" i="18"/>
  <c r="Y65" i="18" a="1"/>
  <c r="Y65" i="18" s="1"/>
  <c r="AC65" i="18" s="1" a="1"/>
  <c r="AC65" i="18" s="1"/>
  <c r="AG65" i="18" s="1" a="1"/>
  <c r="AG65" i="18" s="1"/>
  <c r="AL65" i="18"/>
  <c r="Y71" i="18" a="1"/>
  <c r="Y71" i="18" s="1"/>
  <c r="AC71" i="18" s="1" a="1"/>
  <c r="AC71" i="18" s="1"/>
  <c r="AG71" i="18" s="1" a="1"/>
  <c r="AG71" i="18" s="1"/>
  <c r="AB80" i="18" a="1"/>
  <c r="AB80" i="18" s="1"/>
  <c r="AF80" i="18" s="1" a="1"/>
  <c r="AF80" i="18" s="1"/>
  <c r="AK80" i="18"/>
  <c r="L68" i="18" a="1"/>
  <c r="L68" i="18" s="1"/>
  <c r="N49" i="18" a="1"/>
  <c r="N49" i="18" s="1"/>
  <c r="N61" i="18" a="1"/>
  <c r="N61" i="18" s="1"/>
  <c r="L67" i="18" a="1"/>
  <c r="L67" i="18" s="1"/>
  <c r="N88" i="18" a="1"/>
  <c r="N88" i="18" s="1"/>
  <c r="N82" i="18" a="1"/>
  <c r="N82" i="18" s="1"/>
  <c r="M91" i="18" a="1"/>
  <c r="M91" i="18" s="1"/>
  <c r="M85" i="18" a="1"/>
  <c r="M85" i="18" s="1"/>
  <c r="M79" i="18" a="1"/>
  <c r="M79" i="18" s="1"/>
  <c r="M73" i="18" a="1"/>
  <c r="M73" i="18" s="1"/>
  <c r="M67" i="18" a="1"/>
  <c r="M67" i="18" s="1"/>
  <c r="M61" i="18" a="1"/>
  <c r="M61" i="18" s="1"/>
  <c r="M55" i="18" a="1"/>
  <c r="M55" i="18" s="1"/>
  <c r="M49" i="18" a="1"/>
  <c r="M49" i="18" s="1"/>
  <c r="M43" i="18" a="1"/>
  <c r="M43" i="18" s="1"/>
  <c r="L47" i="18" a="1"/>
  <c r="L47" i="18" s="1"/>
  <c r="L59" i="18" a="1"/>
  <c r="L59" i="18" s="1"/>
  <c r="N79" i="18" a="1"/>
  <c r="N79" i="18" s="1"/>
  <c r="J90" i="18" a="1"/>
  <c r="J90" i="18" s="1"/>
  <c r="O90" i="18"/>
  <c r="J72" i="18" a="1"/>
  <c r="J72" i="18" s="1"/>
  <c r="J54" i="18" a="1"/>
  <c r="J54" i="18" s="1"/>
  <c r="J89" i="18" a="1"/>
  <c r="J89" i="18" s="1"/>
  <c r="I57" i="18" a="1"/>
  <c r="I57" i="18" s="1"/>
  <c r="I86" i="18" a="1"/>
  <c r="I86" i="18" s="1"/>
  <c r="I66" i="18" a="1"/>
  <c r="I66" i="18" s="1"/>
  <c r="H50" i="18" a="1"/>
  <c r="H50" i="18" s="1"/>
  <c r="H74" i="18" a="1"/>
  <c r="H74" i="18" s="1"/>
  <c r="R74" i="18"/>
  <c r="H57" i="18" a="1"/>
  <c r="H57" i="18" s="1"/>
  <c r="H81" i="18" a="1"/>
  <c r="H81" i="18" s="1"/>
  <c r="G65" i="18" a="1"/>
  <c r="G65" i="18" s="1"/>
  <c r="G87" i="18" a="1"/>
  <c r="G87" i="18" s="1"/>
  <c r="G48" i="18" a="1"/>
  <c r="G48" i="18" s="1"/>
  <c r="G72" i="18" a="1"/>
  <c r="G72" i="18" s="1"/>
  <c r="F55" i="18" a="1"/>
  <c r="F55" i="18" s="1"/>
  <c r="F79" i="18" a="1"/>
  <c r="F79" i="18" s="1"/>
  <c r="F62" i="18" a="1"/>
  <c r="F62" i="18" s="1"/>
  <c r="F86" i="18" a="1"/>
  <c r="F86" i="18" s="1"/>
  <c r="E45" i="18" a="1"/>
  <c r="E45" i="18" s="1"/>
  <c r="E69" i="18" a="1"/>
  <c r="E69" i="18" s="1"/>
  <c r="E82" i="18" a="1"/>
  <c r="E82" i="18" s="1"/>
  <c r="E54" i="18" a="1"/>
  <c r="E54" i="18" s="1"/>
  <c r="E83" i="18" a="1"/>
  <c r="E83" i="18" s="1"/>
  <c r="Q62" i="18"/>
  <c r="S62" i="18"/>
  <c r="R57" i="18"/>
  <c r="S57" i="18"/>
  <c r="P66" i="18"/>
  <c r="R56" i="18"/>
  <c r="S56" i="18"/>
  <c r="P65" i="18"/>
  <c r="O46" i="18"/>
  <c r="S65" i="18"/>
  <c r="O49" i="18"/>
  <c r="O59" i="18"/>
  <c r="P59" i="18"/>
  <c r="R54" i="18"/>
  <c r="P62" i="18"/>
  <c r="R55" i="18"/>
  <c r="E80" i="18" a="1"/>
  <c r="E80" i="18" s="1"/>
  <c r="E52" i="18" a="1"/>
  <c r="E52" i="18" s="1"/>
  <c r="E77" i="18" a="1"/>
  <c r="E77" i="18" s="1"/>
  <c r="E67" i="18" a="1"/>
  <c r="E67" i="18" s="1"/>
  <c r="E43" i="18" a="1"/>
  <c r="E43" i="18" s="1"/>
  <c r="F84" i="18" a="1"/>
  <c r="F84" i="18" s="1"/>
  <c r="F60" i="18" a="1"/>
  <c r="F60" i="18" s="1"/>
  <c r="F77" i="18" a="1"/>
  <c r="F77" i="18" s="1"/>
  <c r="P77" i="18"/>
  <c r="F53" i="18" a="1"/>
  <c r="F53" i="18" s="1"/>
  <c r="G70" i="18" a="1"/>
  <c r="G70" i="18" s="1"/>
  <c r="Q70" i="18"/>
  <c r="G46" i="18" a="1"/>
  <c r="G46" i="18" s="1"/>
  <c r="Q46" i="18"/>
  <c r="G85" i="18" a="1"/>
  <c r="G85" i="18" s="1"/>
  <c r="G63" i="18" a="1"/>
  <c r="G63" i="18" s="1"/>
  <c r="H79" i="18" a="1"/>
  <c r="H79" i="18" s="1"/>
  <c r="H55" i="18" a="1"/>
  <c r="H55" i="18" s="1"/>
  <c r="H72" i="18" a="1"/>
  <c r="H72" i="18" s="1"/>
  <c r="H48" i="18" a="1"/>
  <c r="H48" i="18" s="1"/>
  <c r="I64" i="18" a="1"/>
  <c r="I64" i="18" s="1"/>
  <c r="I83" i="18" a="1"/>
  <c r="I83" i="18" s="1"/>
  <c r="I55" i="18" a="1"/>
  <c r="I55" i="18" s="1"/>
  <c r="J84" i="18" a="1"/>
  <c r="J84" i="18" s="1"/>
  <c r="J51" i="18" a="1"/>
  <c r="J51" i="18" s="1"/>
  <c r="J69" i="18" a="1"/>
  <c r="J69" i="18" s="1"/>
  <c r="J87" i="18" a="1"/>
  <c r="J87" i="18" s="1"/>
  <c r="N77" i="18" a="1"/>
  <c r="N77" i="18" s="1"/>
  <c r="L58" i="18" a="1"/>
  <c r="L58" i="18" s="1"/>
  <c r="L46" i="18" a="1"/>
  <c r="L46" i="18" s="1"/>
  <c r="K44" i="18" a="1"/>
  <c r="K44" i="18" s="1"/>
  <c r="K50" i="18" a="1"/>
  <c r="K50" i="18" s="1"/>
  <c r="K56" i="18" a="1"/>
  <c r="K56" i="18" s="1"/>
  <c r="K62" i="18" a="1"/>
  <c r="K62" i="18" s="1"/>
  <c r="K68" i="18" a="1"/>
  <c r="K68" i="18" s="1"/>
  <c r="K74" i="18" a="1"/>
  <c r="K74" i="18" s="1"/>
  <c r="K80" i="18" a="1"/>
  <c r="K80" i="18" s="1"/>
  <c r="K86" i="18" a="1"/>
  <c r="K86" i="18" s="1"/>
  <c r="K92" i="18" a="1"/>
  <c r="K92" i="18" s="1"/>
  <c r="L83" i="18" a="1"/>
  <c r="L83" i="18" s="1"/>
  <c r="L89" i="18" a="1"/>
  <c r="L89" i="18" s="1"/>
  <c r="L65" i="18" a="1"/>
  <c r="L65" i="18" s="1"/>
  <c r="N60" i="18" a="1"/>
  <c r="N60" i="18" s="1"/>
  <c r="N48" i="18" a="1"/>
  <c r="N48" i="18" s="1"/>
  <c r="L66" i="18" a="1"/>
  <c r="L66" i="18" s="1"/>
  <c r="O81" i="18"/>
  <c r="P53" i="18"/>
  <c r="Q72" i="18"/>
  <c r="R48" i="18"/>
  <c r="S48" i="18"/>
  <c r="P58" i="18"/>
  <c r="R89" i="18"/>
  <c r="R51" i="18"/>
  <c r="E89" i="18" a="1"/>
  <c r="E89" i="18" s="1"/>
  <c r="O89" i="18"/>
  <c r="E75" i="18" a="1"/>
  <c r="E75" i="18" s="1"/>
  <c r="O75" i="18"/>
  <c r="E50" i="18" a="1"/>
  <c r="E50" i="18" s="1"/>
  <c r="E74" i="18" a="1"/>
  <c r="E74" i="18" s="1"/>
  <c r="E65" i="18" a="1"/>
  <c r="E65" i="18" s="1"/>
  <c r="F82" i="18" a="1"/>
  <c r="F82" i="18" s="1"/>
  <c r="F58" i="18" a="1"/>
  <c r="F58" i="18" s="1"/>
  <c r="F75" i="18" a="1"/>
  <c r="F75" i="18" s="1"/>
  <c r="F51" i="18" a="1"/>
  <c r="F51" i="18" s="1"/>
  <c r="G92" i="18" a="1"/>
  <c r="G92" i="18" s="1"/>
  <c r="G68" i="18" a="1"/>
  <c r="G68" i="18" s="1"/>
  <c r="G44" i="18" a="1"/>
  <c r="G44" i="18" s="1"/>
  <c r="G83" i="18" a="1"/>
  <c r="G83" i="18" s="1"/>
  <c r="Q83" i="18"/>
  <c r="G61" i="18" a="1"/>
  <c r="G61" i="18" s="1"/>
  <c r="H77" i="18" a="1"/>
  <c r="H77" i="18" s="1"/>
  <c r="H53" i="18" a="1"/>
  <c r="H53" i="18" s="1"/>
  <c r="R53" i="18"/>
  <c r="S53" i="18"/>
  <c r="H70" i="18" a="1"/>
  <c r="H70" i="18" s="1"/>
  <c r="H46" i="18" a="1"/>
  <c r="H46" i="18" s="1"/>
  <c r="I62" i="18" a="1"/>
  <c r="I62" i="18" s="1"/>
  <c r="I78" i="18" a="1"/>
  <c r="I78" i="18" s="1"/>
  <c r="I53" i="18" a="1"/>
  <c r="I53" i="18" s="1"/>
  <c r="J81" i="18" a="1"/>
  <c r="J81" i="18" s="1"/>
  <c r="J46" i="18" a="1"/>
  <c r="J46" i="18" s="1"/>
  <c r="J64" i="18" a="1"/>
  <c r="J64" i="18" s="1"/>
  <c r="J82" i="18" a="1"/>
  <c r="J82" i="18" s="1"/>
  <c r="N75" i="18" a="1"/>
  <c r="N75" i="18" s="1"/>
  <c r="L57" i="18" a="1"/>
  <c r="L57" i="18" s="1"/>
  <c r="L45" i="18" a="1"/>
  <c r="L45" i="18" s="1"/>
  <c r="M44" i="18" a="1"/>
  <c r="M44" i="18" s="1"/>
  <c r="M50" i="18" a="1"/>
  <c r="M50" i="18" s="1"/>
  <c r="M56" i="18" a="1"/>
  <c r="M56" i="18" s="1"/>
  <c r="M62" i="18" a="1"/>
  <c r="M62" i="18" s="1"/>
  <c r="M68" i="18" a="1"/>
  <c r="M68" i="18" s="1"/>
  <c r="M74" i="18" a="1"/>
  <c r="M74" i="18" s="1"/>
  <c r="M80" i="18" a="1"/>
  <c r="M80" i="18" s="1"/>
  <c r="M86" i="18" a="1"/>
  <c r="M86" i="18" s="1"/>
  <c r="M92" i="18" a="1"/>
  <c r="M92" i="18" s="1"/>
  <c r="N83" i="18" a="1"/>
  <c r="N83" i="18" s="1"/>
  <c r="N89" i="18" a="1"/>
  <c r="N89" i="18" s="1"/>
  <c r="L63" i="18" a="1"/>
  <c r="L63" i="18" s="1"/>
  <c r="N59" i="18" a="1"/>
  <c r="N59" i="18" s="1"/>
  <c r="N47" i="18" a="1"/>
  <c r="N47" i="18" s="1"/>
  <c r="L64" i="18" a="1"/>
  <c r="L64" i="18" s="1"/>
  <c r="O56" i="18"/>
  <c r="P51" i="18"/>
  <c r="Q63" i="18"/>
  <c r="R86" i="18"/>
  <c r="P56" i="18"/>
  <c r="R87" i="18"/>
  <c r="R47" i="18"/>
  <c r="Q43" i="18"/>
  <c r="E86" i="18" a="1"/>
  <c r="E86" i="18" s="1"/>
  <c r="E72" i="18" a="1"/>
  <c r="E72" i="18" s="1"/>
  <c r="E48" i="18" a="1"/>
  <c r="E48" i="18" s="1"/>
  <c r="E63" i="18" a="1"/>
  <c r="E63" i="18" s="1"/>
  <c r="O63" i="18"/>
  <c r="F80" i="18" a="1"/>
  <c r="F80" i="18" s="1"/>
  <c r="P80" i="18"/>
  <c r="F56" i="18" a="1"/>
  <c r="F56" i="18" s="1"/>
  <c r="F73" i="18" a="1"/>
  <c r="F73" i="18" s="1"/>
  <c r="P73" i="18"/>
  <c r="F49" i="18" a="1"/>
  <c r="F49" i="18" s="1"/>
  <c r="P49" i="18"/>
  <c r="G90" i="18" a="1"/>
  <c r="G90" i="18" s="1"/>
  <c r="Q90" i="18"/>
  <c r="G66" i="18" a="1"/>
  <c r="G66" i="18" s="1"/>
  <c r="G81" i="18" a="1"/>
  <c r="G81" i="18" s="1"/>
  <c r="G59" i="18" a="1"/>
  <c r="G59" i="18" s="1"/>
  <c r="H75" i="18" a="1"/>
  <c r="H75" i="18" s="1"/>
  <c r="H51" i="18" a="1"/>
  <c r="H51" i="18" s="1"/>
  <c r="H92" i="18" a="1"/>
  <c r="H92" i="18" s="1"/>
  <c r="R92" i="18"/>
  <c r="S92" i="18"/>
  <c r="H68" i="18" a="1"/>
  <c r="H68" i="18" s="1"/>
  <c r="H44" i="18" a="1"/>
  <c r="H44" i="18" s="1"/>
  <c r="R44" i="18"/>
  <c r="I60" i="18" a="1"/>
  <c r="I60" i="18" s="1"/>
  <c r="I92" i="18" a="1"/>
  <c r="I92" i="18" s="1"/>
  <c r="I75" i="18" a="1"/>
  <c r="I75" i="18" s="1"/>
  <c r="I51" i="18" a="1"/>
  <c r="I51" i="18" s="1"/>
  <c r="J76" i="18" a="1"/>
  <c r="J76" i="18" s="1"/>
  <c r="O76" i="18"/>
  <c r="J91" i="18" a="1"/>
  <c r="J91" i="18" s="1"/>
  <c r="J43" i="18" a="1"/>
  <c r="J43" i="18" s="1"/>
  <c r="J61" i="18" a="1"/>
  <c r="J61" i="18" s="1"/>
  <c r="J79" i="18" a="1"/>
  <c r="J79" i="18" s="1"/>
  <c r="N73" i="18" a="1"/>
  <c r="N73" i="18" s="1"/>
  <c r="L56" i="18" a="1"/>
  <c r="L56" i="18" s="1"/>
  <c r="L44" i="18" a="1"/>
  <c r="L44" i="18" s="1"/>
  <c r="K45" i="18" a="1"/>
  <c r="K45" i="18" s="1"/>
  <c r="K51" i="18" a="1"/>
  <c r="K51" i="18" s="1"/>
  <c r="K57" i="18" a="1"/>
  <c r="K57" i="18" s="1"/>
  <c r="K63" i="18" a="1"/>
  <c r="K63" i="18" s="1"/>
  <c r="K69" i="18" a="1"/>
  <c r="K69" i="18" s="1"/>
  <c r="K75" i="18" a="1"/>
  <c r="K75" i="18" s="1"/>
  <c r="K81" i="18" a="1"/>
  <c r="K81" i="18" s="1"/>
  <c r="K87" i="18" a="1"/>
  <c r="K87" i="18" s="1"/>
  <c r="L84" i="18" a="1"/>
  <c r="L84" i="18" s="1"/>
  <c r="L90" i="18" a="1"/>
  <c r="L90" i="18" s="1"/>
  <c r="N78" i="18" a="1"/>
  <c r="N78" i="18" s="1"/>
  <c r="N58" i="18" a="1"/>
  <c r="N58" i="18" s="1"/>
  <c r="N46" i="18" a="1"/>
  <c r="N46" i="18" s="1"/>
  <c r="L79" i="18" a="1"/>
  <c r="L79" i="18" s="1"/>
  <c r="O57" i="18"/>
  <c r="O72" i="18"/>
  <c r="O68" i="18"/>
  <c r="Q69" i="18"/>
  <c r="P43" i="18"/>
  <c r="R84" i="18"/>
  <c r="S84" i="18"/>
  <c r="P54" i="18"/>
  <c r="R81" i="18"/>
  <c r="R43" i="18"/>
  <c r="S43" i="18"/>
  <c r="Q44" i="18"/>
  <c r="Q51" i="18"/>
  <c r="E81" i="18" a="1"/>
  <c r="E81" i="18" s="1"/>
  <c r="E70" i="18" a="1"/>
  <c r="E70" i="18" s="1"/>
  <c r="O70" i="18"/>
  <c r="E46" i="18" a="1"/>
  <c r="E46" i="18" s="1"/>
  <c r="E61" i="18" a="1"/>
  <c r="E61" i="18" s="1"/>
  <c r="F78" i="18" a="1"/>
  <c r="F78" i="18" s="1"/>
  <c r="F54" i="18" a="1"/>
  <c r="F54" i="18" s="1"/>
  <c r="F71" i="18" a="1"/>
  <c r="F71" i="18" s="1"/>
  <c r="F47" i="18" a="1"/>
  <c r="F47" i="18" s="1"/>
  <c r="G88" i="18" a="1"/>
  <c r="G88" i="18" s="1"/>
  <c r="G64" i="18" a="1"/>
  <c r="G64" i="18" s="1"/>
  <c r="Q79" i="18"/>
  <c r="G57" i="18" a="1"/>
  <c r="G57" i="18" s="1"/>
  <c r="Q57" i="18"/>
  <c r="H73" i="18" a="1"/>
  <c r="H73" i="18" s="1"/>
  <c r="H49" i="18" a="1"/>
  <c r="H49" i="18" s="1"/>
  <c r="H90" i="18" a="1"/>
  <c r="H90" i="18" s="1"/>
  <c r="R90" i="18"/>
  <c r="H66" i="18" a="1"/>
  <c r="H66" i="18" s="1"/>
  <c r="I90" i="18" a="1"/>
  <c r="I90" i="18" s="1"/>
  <c r="I58" i="18" a="1"/>
  <c r="I58" i="18" s="1"/>
  <c r="I89" i="18" a="1"/>
  <c r="I89" i="18" s="1"/>
  <c r="I73" i="18" a="1"/>
  <c r="I73" i="18" s="1"/>
  <c r="I49" i="18" a="1"/>
  <c r="I49" i="18" s="1"/>
  <c r="J73" i="18" a="1"/>
  <c r="J73" i="18" s="1"/>
  <c r="O73" i="18"/>
  <c r="J86" i="18" a="1"/>
  <c r="J86" i="18" s="1"/>
  <c r="J56" i="18" a="1"/>
  <c r="J56" i="18" s="1"/>
  <c r="J74" i="18" a="1"/>
  <c r="J74" i="18" s="1"/>
  <c r="O74" i="18"/>
  <c r="N71" i="18" a="1"/>
  <c r="N71" i="18" s="1"/>
  <c r="L55" i="18" a="1"/>
  <c r="L55" i="18" s="1"/>
  <c r="L43" i="18" a="1"/>
  <c r="L43" i="18" s="1"/>
  <c r="M45" i="18" a="1"/>
  <c r="M45" i="18" s="1"/>
  <c r="M51" i="18" a="1"/>
  <c r="M51" i="18" s="1"/>
  <c r="M57" i="18" a="1"/>
  <c r="M57" i="18" s="1"/>
  <c r="M63" i="18" a="1"/>
  <c r="M63" i="18" s="1"/>
  <c r="M69" i="18" a="1"/>
  <c r="M69" i="18" s="1"/>
  <c r="M75" i="18" a="1"/>
  <c r="M75" i="18" s="1"/>
  <c r="M81" i="18" a="1"/>
  <c r="M81" i="18" s="1"/>
  <c r="M87" i="18" a="1"/>
  <c r="M87" i="18" s="1"/>
  <c r="N84" i="18" a="1"/>
  <c r="N84" i="18" s="1"/>
  <c r="N90" i="18" a="1"/>
  <c r="N90" i="18" s="1"/>
  <c r="N76" i="18" a="1"/>
  <c r="N76" i="18" s="1"/>
  <c r="N57" i="18" a="1"/>
  <c r="N57" i="18" s="1"/>
  <c r="N45" i="18" a="1"/>
  <c r="N45" i="18" s="1"/>
  <c r="S75" i="18"/>
  <c r="S68" i="18"/>
  <c r="O60" i="18"/>
  <c r="O88" i="18"/>
  <c r="O84" i="18"/>
  <c r="R78" i="18"/>
  <c r="P90" i="18"/>
  <c r="P50" i="18"/>
  <c r="R79" i="18"/>
  <c r="S79" i="18"/>
  <c r="Q52" i="18"/>
  <c r="Q59" i="18"/>
  <c r="E78" i="18" a="1"/>
  <c r="E78" i="18" s="1"/>
  <c r="E68" i="18" a="1"/>
  <c r="E68" i="18" s="1"/>
  <c r="E44" i="18" a="1"/>
  <c r="E44" i="18" s="1"/>
  <c r="E59" i="18" a="1"/>
  <c r="E59" i="18" s="1"/>
  <c r="F76" i="18" a="1"/>
  <c r="F76" i="18" s="1"/>
  <c r="F52" i="18" a="1"/>
  <c r="F52" i="18" s="1"/>
  <c r="F69" i="18" a="1"/>
  <c r="F69" i="18" s="1"/>
  <c r="P69" i="18"/>
  <c r="F45" i="18" a="1"/>
  <c r="F45" i="18" s="1"/>
  <c r="P45" i="18"/>
  <c r="G86" i="18" a="1"/>
  <c r="G86" i="18" s="1"/>
  <c r="G62" i="18" a="1"/>
  <c r="G62" i="18" s="1"/>
  <c r="G79" i="18" a="1"/>
  <c r="G79" i="18" s="1"/>
  <c r="G55" i="18" a="1"/>
  <c r="G55" i="18" s="1"/>
  <c r="H71" i="18" a="1"/>
  <c r="H71" i="18" s="1"/>
  <c r="H47" i="18" a="1"/>
  <c r="H47" i="18" s="1"/>
  <c r="H88" i="18" a="1"/>
  <c r="H88" i="18" s="1"/>
  <c r="H64" i="18" a="1"/>
  <c r="H64" i="18" s="1"/>
  <c r="I87" i="18" a="1"/>
  <c r="I87" i="18" s="1"/>
  <c r="I56" i="18" a="1"/>
  <c r="I56" i="18" s="1"/>
  <c r="I84" i="18" a="1"/>
  <c r="I84" i="18" s="1"/>
  <c r="I71" i="18" a="1"/>
  <c r="I71" i="18" s="1"/>
  <c r="I47" i="18" a="1"/>
  <c r="I47" i="18" s="1"/>
  <c r="J68" i="18" a="1"/>
  <c r="J68" i="18" s="1"/>
  <c r="J83" i="18" a="1"/>
  <c r="J83" i="18" s="1"/>
  <c r="O83" i="18"/>
  <c r="J53" i="18" a="1"/>
  <c r="J53" i="18" s="1"/>
  <c r="O53" i="18"/>
  <c r="J71" i="18" a="1"/>
  <c r="J71" i="18" s="1"/>
  <c r="N69" i="18" a="1"/>
  <c r="N69" i="18" s="1"/>
  <c r="L54" i="18" a="1"/>
  <c r="L54" i="18" s="1"/>
  <c r="K46" i="18" a="1"/>
  <c r="K46" i="18" s="1"/>
  <c r="K52" i="18" a="1"/>
  <c r="K52" i="18" s="1"/>
  <c r="K58" i="18" a="1"/>
  <c r="K58" i="18" s="1"/>
  <c r="K64" i="18" a="1"/>
  <c r="K64" i="18" s="1"/>
  <c r="K70" i="18" a="1"/>
  <c r="K70" i="18" s="1"/>
  <c r="K76" i="18" a="1"/>
  <c r="K76" i="18" s="1"/>
  <c r="K82" i="18" a="1"/>
  <c r="K82" i="18" s="1"/>
  <c r="K88" i="18" a="1"/>
  <c r="K88" i="18" s="1"/>
  <c r="L85" i="18" a="1"/>
  <c r="L85" i="18" s="1"/>
  <c r="L91" i="18" a="1"/>
  <c r="L91" i="18" s="1"/>
  <c r="N74" i="18" a="1"/>
  <c r="N74" i="18" s="1"/>
  <c r="N56" i="18" a="1"/>
  <c r="N56" i="18" s="1"/>
  <c r="N44" i="18" a="1"/>
  <c r="N44" i="18" s="1"/>
  <c r="O92" i="18"/>
  <c r="Q77" i="18"/>
  <c r="R76" i="18"/>
  <c r="S76" i="18"/>
  <c r="P88" i="18"/>
  <c r="P46" i="18"/>
  <c r="R75" i="18"/>
  <c r="Q56" i="18"/>
  <c r="E73" i="18" a="1"/>
  <c r="E73" i="18" s="1"/>
  <c r="E66" i="18" a="1"/>
  <c r="E66" i="18" s="1"/>
  <c r="O66" i="18"/>
  <c r="E92" i="18" a="1"/>
  <c r="E92" i="18" s="1"/>
  <c r="E57" i="18" a="1"/>
  <c r="E57" i="18" s="1"/>
  <c r="F74" i="18" a="1"/>
  <c r="F74" i="18" s="1"/>
  <c r="F50" i="18" a="1"/>
  <c r="F50" i="18" s="1"/>
  <c r="F91" i="18" a="1"/>
  <c r="F91" i="18" s="1"/>
  <c r="F67" i="18" a="1"/>
  <c r="F67" i="18" s="1"/>
  <c r="F43" i="18" a="1"/>
  <c r="F43" i="18" s="1"/>
  <c r="G84" i="18" a="1"/>
  <c r="G84" i="18" s="1"/>
  <c r="G60" i="18" a="1"/>
  <c r="G60" i="18" s="1"/>
  <c r="G77" i="18" a="1"/>
  <c r="G77" i="18" s="1"/>
  <c r="G53" i="18" a="1"/>
  <c r="G53" i="18" s="1"/>
  <c r="H69" i="18" a="1"/>
  <c r="H69" i="18" s="1"/>
  <c r="H45" i="18" a="1"/>
  <c r="H45" i="18" s="1"/>
  <c r="R45" i="18"/>
  <c r="H86" i="18" a="1"/>
  <c r="H86" i="18" s="1"/>
  <c r="H62" i="18" a="1"/>
  <c r="H62" i="18" s="1"/>
  <c r="I82" i="18" a="1"/>
  <c r="I82" i="18" s="1"/>
  <c r="I54" i="18" a="1"/>
  <c r="I54" i="18" s="1"/>
  <c r="I81" i="18" a="1"/>
  <c r="I81" i="18" s="1"/>
  <c r="I69" i="18" a="1"/>
  <c r="I69" i="18" s="1"/>
  <c r="I45" i="18" a="1"/>
  <c r="I45" i="18" s="1"/>
  <c r="J65" i="18" a="1"/>
  <c r="J65" i="18" s="1"/>
  <c r="J78" i="18" a="1"/>
  <c r="J78" i="18" s="1"/>
  <c r="O78" i="18"/>
  <c r="J48" i="18" a="1"/>
  <c r="J48" i="18" s="1"/>
  <c r="O48" i="18"/>
  <c r="J66" i="18" a="1"/>
  <c r="J66" i="18" s="1"/>
  <c r="N67" i="18" a="1"/>
  <c r="N67" i="18" s="1"/>
  <c r="L53" i="18" a="1"/>
  <c r="L53" i="18" s="1"/>
  <c r="M46" i="18" a="1"/>
  <c r="M46" i="18" s="1"/>
  <c r="M52" i="18" a="1"/>
  <c r="M52" i="18" s="1"/>
  <c r="M58" i="18" a="1"/>
  <c r="M58" i="18" s="1"/>
  <c r="M64" i="18" a="1"/>
  <c r="M64" i="18" s="1"/>
  <c r="M70" i="18" a="1"/>
  <c r="M70" i="18" s="1"/>
  <c r="M76" i="18" a="1"/>
  <c r="M76" i="18" s="1"/>
  <c r="M82" i="18" a="1"/>
  <c r="M82" i="18" s="1"/>
  <c r="M88" i="18" a="1"/>
  <c r="M88" i="18" s="1"/>
  <c r="N85" i="18" a="1"/>
  <c r="N85" i="18" s="1"/>
  <c r="N91" i="18" a="1"/>
  <c r="N91" i="18" s="1"/>
  <c r="N72" i="18" a="1"/>
  <c r="N72" i="18" s="1"/>
  <c r="N55" i="18" a="1"/>
  <c r="N55" i="18" s="1"/>
  <c r="N43" i="18" a="1"/>
  <c r="N43" i="18" s="1"/>
  <c r="O64" i="18"/>
  <c r="P91" i="18"/>
  <c r="R70" i="18"/>
  <c r="Q81" i="18"/>
  <c r="S81" i="18"/>
  <c r="P86" i="18"/>
  <c r="Q68" i="18"/>
  <c r="R73" i="18"/>
  <c r="E64" i="18" a="1"/>
  <c r="E64" i="18" s="1"/>
  <c r="E87" i="18" a="1"/>
  <c r="E87" i="18" s="1"/>
  <c r="E55" i="18" a="1"/>
  <c r="E55" i="18" s="1"/>
  <c r="O55" i="18"/>
  <c r="F72" i="18" a="1"/>
  <c r="F72" i="18" s="1"/>
  <c r="P72" i="18"/>
  <c r="F48" i="18" a="1"/>
  <c r="F48" i="18" s="1"/>
  <c r="P48" i="18"/>
  <c r="F89" i="18" a="1"/>
  <c r="F89" i="18" s="1"/>
  <c r="P89" i="18"/>
  <c r="F65" i="18" a="1"/>
  <c r="F65" i="18" s="1"/>
  <c r="G82" i="18" a="1"/>
  <c r="G82" i="18" s="1"/>
  <c r="G58" i="18" a="1"/>
  <c r="G58" i="18" s="1"/>
  <c r="G75" i="18" a="1"/>
  <c r="G75" i="18" s="1"/>
  <c r="G51" i="18" a="1"/>
  <c r="G51" i="18" s="1"/>
  <c r="H91" i="18" a="1"/>
  <c r="H91" i="18" s="1"/>
  <c r="H67" i="18" a="1"/>
  <c r="H67" i="18" s="1"/>
  <c r="H43" i="18" a="1"/>
  <c r="H43" i="18" s="1"/>
  <c r="H84" i="18" a="1"/>
  <c r="H84" i="18" s="1"/>
  <c r="H60" i="18" a="1"/>
  <c r="H60" i="18" s="1"/>
  <c r="I79" i="18" a="1"/>
  <c r="I79" i="18" s="1"/>
  <c r="I52" i="18" a="1"/>
  <c r="I52" i="18" s="1"/>
  <c r="I76" i="18" a="1"/>
  <c r="I76" i="18" s="1"/>
  <c r="I67" i="18" a="1"/>
  <c r="I67" i="18" s="1"/>
  <c r="I43" i="18" a="1"/>
  <c r="I43" i="18" s="1"/>
  <c r="J60" i="18" a="1"/>
  <c r="J60" i="18" s="1"/>
  <c r="J75" i="18" a="1"/>
  <c r="J75" i="18" s="1"/>
  <c r="J45" i="18" a="1"/>
  <c r="J45" i="18" s="1"/>
  <c r="J63" i="18" a="1"/>
  <c r="J63" i="18" s="1"/>
  <c r="N65" i="18" a="1"/>
  <c r="N65" i="18" s="1"/>
  <c r="L52" i="18" a="1"/>
  <c r="L52" i="18" s="1"/>
  <c r="K47" i="18" a="1"/>
  <c r="K47" i="18" s="1"/>
  <c r="K53" i="18" a="1"/>
  <c r="K53" i="18" s="1"/>
  <c r="K59" i="18" a="1"/>
  <c r="K59" i="18" s="1"/>
  <c r="K65" i="18" a="1"/>
  <c r="K65" i="18" s="1"/>
  <c r="K71" i="18" a="1"/>
  <c r="K71" i="18" s="1"/>
  <c r="K77" i="18" a="1"/>
  <c r="K77" i="18" s="1"/>
  <c r="K83" i="18" a="1"/>
  <c r="K83" i="18" s="1"/>
  <c r="K89" i="18" a="1"/>
  <c r="K89" i="18" s="1"/>
  <c r="L80" i="18" a="1"/>
  <c r="L80" i="18" s="1"/>
  <c r="L86" i="18" a="1"/>
  <c r="L86" i="18" s="1"/>
  <c r="L92" i="18" a="1"/>
  <c r="L92" i="18" s="1"/>
  <c r="L77" i="18" a="1"/>
  <c r="L77" i="18" s="1"/>
  <c r="N70" i="18" a="1"/>
  <c r="N70" i="18" s="1"/>
  <c r="N54" i="18" a="1"/>
  <c r="N54" i="18" s="1"/>
  <c r="L78" i="18" a="1"/>
  <c r="L78" i="18" s="1"/>
  <c r="O79" i="18"/>
  <c r="O45" i="18"/>
  <c r="Q84" i="18"/>
  <c r="P85" i="18"/>
  <c r="R68" i="18"/>
  <c r="P82" i="18"/>
  <c r="Q67" i="18"/>
  <c r="R71" i="18"/>
  <c r="E62" i="18" a="1"/>
  <c r="E62" i="18" s="1"/>
  <c r="O62" i="18"/>
  <c r="E84" i="18" a="1"/>
  <c r="E84" i="18" s="1"/>
  <c r="E53" i="18" a="1"/>
  <c r="E53" i="18" s="1"/>
  <c r="F70" i="18" a="1"/>
  <c r="F70" i="18" s="1"/>
  <c r="F46" i="18" a="1"/>
  <c r="F46" i="18" s="1"/>
  <c r="F87" i="18" a="1"/>
  <c r="F87" i="18" s="1"/>
  <c r="F63" i="18" a="1"/>
  <c r="F63" i="18" s="1"/>
  <c r="G80" i="18" a="1"/>
  <c r="G80" i="18" s="1"/>
  <c r="G56" i="18" a="1"/>
  <c r="G56" i="18" s="1"/>
  <c r="G73" i="18" a="1"/>
  <c r="G73" i="18" s="1"/>
  <c r="Q73" i="18"/>
  <c r="S73" i="18"/>
  <c r="G49" i="18" a="1"/>
  <c r="G49" i="18" s="1"/>
  <c r="H89" i="18" a="1"/>
  <c r="H89" i="18" s="1"/>
  <c r="H65" i="18" a="1"/>
  <c r="H65" i="18" s="1"/>
  <c r="H82" i="18" a="1"/>
  <c r="H82" i="18" s="1"/>
  <c r="R82" i="18"/>
  <c r="H58" i="18" a="1"/>
  <c r="H58" i="18" s="1"/>
  <c r="I88" i="18" a="1"/>
  <c r="I88" i="18" s="1"/>
  <c r="I74" i="18" a="1"/>
  <c r="I74" i="18" s="1"/>
  <c r="I50" i="18" a="1"/>
  <c r="I50" i="18" s="1"/>
  <c r="I65" i="18" a="1"/>
  <c r="I65" i="18" s="1"/>
  <c r="J57" i="18" a="1"/>
  <c r="J57" i="18" s="1"/>
  <c r="J70" i="18" a="1"/>
  <c r="J70" i="18" s="1"/>
  <c r="J88" i="18" a="1"/>
  <c r="J88" i="18" s="1"/>
  <c r="J58" i="18" a="1"/>
  <c r="J58" i="18" s="1"/>
  <c r="N63" i="18" a="1"/>
  <c r="N63" i="18" s="1"/>
  <c r="L51" i="18" a="1"/>
  <c r="L51" i="18" s="1"/>
  <c r="M47" i="18" a="1"/>
  <c r="M47" i="18" s="1"/>
  <c r="M53" i="18" a="1"/>
  <c r="M53" i="18" s="1"/>
  <c r="M59" i="18" a="1"/>
  <c r="M59" i="18" s="1"/>
  <c r="M65" i="18" a="1"/>
  <c r="M65" i="18" s="1"/>
  <c r="M71" i="18" a="1"/>
  <c r="M71" i="18" s="1"/>
  <c r="M77" i="18" a="1"/>
  <c r="M77" i="18" s="1"/>
  <c r="M83" i="18" a="1"/>
  <c r="M83" i="18" s="1"/>
  <c r="M89" i="18" a="1"/>
  <c r="M89" i="18" s="1"/>
  <c r="N80" i="18" a="1"/>
  <c r="N80" i="18" s="1"/>
  <c r="N86" i="18" a="1"/>
  <c r="N86" i="18" s="1"/>
  <c r="N92" i="18" a="1"/>
  <c r="N92" i="18" s="1"/>
  <c r="L75" i="18" a="1"/>
  <c r="L75" i="18" s="1"/>
  <c r="N68" i="18" a="1"/>
  <c r="N68" i="18" s="1"/>
  <c r="N53" i="18" a="1"/>
  <c r="N53" i="18" s="1"/>
  <c r="L76" i="18" a="1"/>
  <c r="L76" i="18" s="1"/>
  <c r="O86" i="18"/>
  <c r="O61" i="18"/>
  <c r="Q76" i="18"/>
  <c r="Q92" i="18"/>
  <c r="Q82" i="18"/>
  <c r="P83" i="18"/>
  <c r="R66" i="18"/>
  <c r="P78" i="18"/>
  <c r="Q75" i="18"/>
  <c r="R67" i="18"/>
  <c r="E60" i="18" a="1"/>
  <c r="E60" i="18" s="1"/>
  <c r="E79" i="18" a="1"/>
  <c r="E79" i="18" s="1"/>
  <c r="E51" i="18" a="1"/>
  <c r="E51" i="18" s="1"/>
  <c r="O51" i="18"/>
  <c r="F92" i="18" a="1"/>
  <c r="F92" i="18" s="1"/>
  <c r="F68" i="18" a="1"/>
  <c r="F68" i="18" s="1"/>
  <c r="F44" i="18" a="1"/>
  <c r="F44" i="18" s="1"/>
  <c r="F85" i="18" a="1"/>
  <c r="F85" i="18" s="1"/>
  <c r="F61" i="18" a="1"/>
  <c r="F61" i="18" s="1"/>
  <c r="P61" i="18"/>
  <c r="G78" i="18" a="1"/>
  <c r="G78" i="18" s="1"/>
  <c r="G54" i="18" a="1"/>
  <c r="G54" i="18" s="1"/>
  <c r="Q54" i="18"/>
  <c r="S54" i="18"/>
  <c r="G71" i="18" a="1"/>
  <c r="G71" i="18" s="1"/>
  <c r="G47" i="18" a="1"/>
  <c r="G47" i="18" s="1"/>
  <c r="Q47" i="18"/>
  <c r="S47" i="18"/>
  <c r="H87" i="18" a="1"/>
  <c r="H87" i="18" s="1"/>
  <c r="H63" i="18" a="1"/>
  <c r="H63" i="18" s="1"/>
  <c r="R63" i="18"/>
  <c r="S63" i="18"/>
  <c r="H80" i="18" a="1"/>
  <c r="H80" i="18" s="1"/>
  <c r="H56" i="18" a="1"/>
  <c r="H56" i="18" s="1"/>
  <c r="I85" i="18" a="1"/>
  <c r="I85" i="18" s="1"/>
  <c r="I72" i="18" a="1"/>
  <c r="I72" i="18" s="1"/>
  <c r="I48" i="18" a="1"/>
  <c r="I48" i="18" s="1"/>
  <c r="I63" i="18" a="1"/>
  <c r="I63" i="18" s="1"/>
  <c r="J52" i="18" a="1"/>
  <c r="J52" i="18" s="1"/>
  <c r="O52" i="18"/>
  <c r="J67" i="18" a="1"/>
  <c r="J67" i="18" s="1"/>
  <c r="J85" i="18" a="1"/>
  <c r="J85" i="18" s="1"/>
  <c r="J55" i="18" a="1"/>
  <c r="J55" i="18" s="1"/>
  <c r="L62" i="18" a="1"/>
  <c r="L62" i="18" s="1"/>
  <c r="L50" i="18" a="1"/>
  <c r="L50" i="18" s="1"/>
  <c r="K48" i="18" a="1"/>
  <c r="K48" i="18" s="1"/>
  <c r="K54" i="18" a="1"/>
  <c r="K54" i="18" s="1"/>
  <c r="K60" i="18" a="1"/>
  <c r="K60" i="18" s="1"/>
  <c r="K66" i="18" a="1"/>
  <c r="K66" i="18" s="1"/>
  <c r="K72" i="18" a="1"/>
  <c r="K72" i="18" s="1"/>
  <c r="K78" i="18" a="1"/>
  <c r="K78" i="18" s="1"/>
  <c r="K84" i="18" a="1"/>
  <c r="K84" i="18" s="1"/>
  <c r="K90" i="18" a="1"/>
  <c r="K90" i="18" s="1"/>
  <c r="L81" i="18" a="1"/>
  <c r="L81" i="18" s="1"/>
  <c r="L87" i="18" a="1"/>
  <c r="L87" i="18" s="1"/>
  <c r="L73" i="18" a="1"/>
  <c r="L73" i="18" s="1"/>
  <c r="N66" i="18" a="1"/>
  <c r="N66" i="18" s="1"/>
  <c r="N52" i="18" a="1"/>
  <c r="N52" i="18" s="1"/>
  <c r="L74" i="18" a="1"/>
  <c r="L74" i="18" s="1"/>
  <c r="O50" i="18"/>
  <c r="O77" i="18"/>
  <c r="Q80" i="18"/>
  <c r="Q89" i="18"/>
  <c r="S89" i="18"/>
  <c r="P75" i="18"/>
  <c r="R62" i="18"/>
  <c r="Q65" i="18"/>
  <c r="P74" i="18"/>
  <c r="R65" i="18"/>
  <c r="Q49" i="18"/>
  <c r="E91" i="18" a="1"/>
  <c r="E91" i="18" s="1"/>
  <c r="O91" i="18"/>
  <c r="E58" i="18" a="1"/>
  <c r="E58" i="18" s="1"/>
  <c r="O58" i="18"/>
  <c r="E90" i="18" a="1"/>
  <c r="E90" i="18" s="1"/>
  <c r="E76" i="18" a="1"/>
  <c r="E76" i="18" s="1"/>
  <c r="E49" i="18" a="1"/>
  <c r="E49" i="18" s="1"/>
  <c r="F90" i="18" a="1"/>
  <c r="F90" i="18" s="1"/>
  <c r="F66" i="18" a="1"/>
  <c r="F66" i="18" s="1"/>
  <c r="F83" i="18" a="1"/>
  <c r="F83" i="18" s="1"/>
  <c r="F59" i="18" a="1"/>
  <c r="F59" i="18" s="1"/>
  <c r="G76" i="18" a="1"/>
  <c r="G76" i="18" s="1"/>
  <c r="G52" i="18" a="1"/>
  <c r="G52" i="18" s="1"/>
  <c r="G91" i="18" a="1"/>
  <c r="G91" i="18" s="1"/>
  <c r="Q91" i="18"/>
  <c r="G69" i="18" a="1"/>
  <c r="G69" i="18" s="1"/>
  <c r="G45" i="18" a="1"/>
  <c r="G45" i="18" s="1"/>
  <c r="H85" i="18" a="1"/>
  <c r="H85" i="18" s="1"/>
  <c r="R85" i="18"/>
  <c r="S85" i="18"/>
  <c r="H61" i="18" a="1"/>
  <c r="H61" i="18" s="1"/>
  <c r="H78" i="18" a="1"/>
  <c r="H78" i="18" s="1"/>
  <c r="H54" i="18" a="1"/>
  <c r="H54" i="18" s="1"/>
  <c r="I80" i="18" a="1"/>
  <c r="I80" i="18" s="1"/>
  <c r="I70" i="18" a="1"/>
  <c r="I70" i="18" s="1"/>
  <c r="I46" i="18" a="1"/>
  <c r="I46" i="18" s="1"/>
  <c r="I61" i="18" a="1"/>
  <c r="I61" i="18" s="1"/>
  <c r="J49" i="18" a="1"/>
  <c r="J49" i="18" s="1"/>
  <c r="J62" i="18" a="1"/>
  <c r="J62" i="18" s="1"/>
  <c r="J80" i="18" a="1"/>
  <c r="J80" i="18" s="1"/>
  <c r="O80" i="18"/>
  <c r="J50" i="18" a="1"/>
  <c r="J50" i="18" s="1"/>
  <c r="L61" i="18" a="1"/>
  <c r="L61" i="18" s="1"/>
  <c r="L49" i="18" a="1"/>
  <c r="L49" i="18" s="1"/>
  <c r="M48" i="18" a="1"/>
  <c r="M48" i="18" s="1"/>
  <c r="M54" i="18" a="1"/>
  <c r="M54" i="18" s="1"/>
  <c r="M60" i="18" a="1"/>
  <c r="M60" i="18" s="1"/>
  <c r="M66" i="18" a="1"/>
  <c r="M66" i="18" s="1"/>
  <c r="M72" i="18" a="1"/>
  <c r="M72" i="18" s="1"/>
  <c r="M78" i="18" a="1"/>
  <c r="M78" i="18" s="1"/>
  <c r="M84" i="18" a="1"/>
  <c r="M84" i="18" s="1"/>
  <c r="M90" i="18" a="1"/>
  <c r="M90" i="18" s="1"/>
  <c r="N81" i="18" a="1"/>
  <c r="N81" i="18" s="1"/>
  <c r="N87" i="18" a="1"/>
  <c r="N87" i="18" s="1"/>
  <c r="L71" i="18" a="1"/>
  <c r="L71" i="18" s="1"/>
  <c r="N64" i="18" a="1"/>
  <c r="N64" i="18" s="1"/>
  <c r="N51" i="18" a="1"/>
  <c r="N51" i="18" s="1"/>
  <c r="L72" i="18" a="1"/>
  <c r="L72" i="18" s="1"/>
  <c r="O69" i="18"/>
  <c r="O82" i="18"/>
  <c r="Q85" i="18"/>
  <c r="P67" i="18"/>
  <c r="R60" i="18"/>
  <c r="S60" i="18"/>
  <c r="P70" i="18"/>
  <c r="R59" i="18"/>
  <c r="S59" i="18"/>
  <c r="Q53" i="18"/>
  <c r="E88" i="18" a="1"/>
  <c r="E88" i="18" s="1"/>
  <c r="E56" i="18" a="1"/>
  <c r="E56" i="18" s="1"/>
  <c r="E85" i="18" a="1"/>
  <c r="E85" i="18" s="1"/>
  <c r="O85" i="18"/>
  <c r="E71" i="18" a="1"/>
  <c r="E71" i="18" s="1"/>
  <c r="O71" i="18"/>
  <c r="E47" i="18" a="1"/>
  <c r="E47" i="18" s="1"/>
  <c r="F88" i="18" a="1"/>
  <c r="F88" i="18" s="1"/>
  <c r="F64" i="18" a="1"/>
  <c r="F64" i="18" s="1"/>
  <c r="P64" i="18"/>
  <c r="F81" i="18" a="1"/>
  <c r="F81" i="18" s="1"/>
  <c r="P81" i="18"/>
  <c r="F57" i="18" a="1"/>
  <c r="F57" i="18" s="1"/>
  <c r="P57" i="18"/>
  <c r="G74" i="18" a="1"/>
  <c r="G74" i="18" s="1"/>
  <c r="Q74" i="18"/>
  <c r="G50" i="18" a="1"/>
  <c r="G50" i="18" s="1"/>
  <c r="Q50" i="18"/>
  <c r="G89" i="18" a="1"/>
  <c r="G89" i="18" s="1"/>
  <c r="G67" i="18" a="1"/>
  <c r="G67" i="18" s="1"/>
  <c r="G43" i="18" a="1"/>
  <c r="G43" i="18" s="1"/>
  <c r="H83" i="18" a="1"/>
  <c r="H83" i="18" s="1"/>
  <c r="H59" i="18" a="1"/>
  <c r="H59" i="18" s="1"/>
  <c r="H76" i="18" a="1"/>
  <c r="H76" i="18" s="1"/>
  <c r="H52" i="18" a="1"/>
  <c r="H52" i="18" s="1"/>
  <c r="R52" i="18"/>
  <c r="S52" i="18"/>
  <c r="I77" i="18" a="1"/>
  <c r="I77" i="18" s="1"/>
  <c r="I68" i="18" a="1"/>
  <c r="I68" i="18" s="1"/>
  <c r="I44" i="18" a="1"/>
  <c r="I44" i="18" s="1"/>
  <c r="I91" i="18" a="1"/>
  <c r="I91" i="18" s="1"/>
  <c r="I59" i="18" a="1"/>
  <c r="I59" i="18" s="1"/>
  <c r="J92" i="18" a="1"/>
  <c r="J92" i="18" s="1"/>
  <c r="J44" i="18" a="1"/>
  <c r="J44" i="18" s="1"/>
  <c r="O44" i="18"/>
  <c r="J59" i="18" a="1"/>
  <c r="J59" i="18" s="1"/>
  <c r="J77" i="18" a="1"/>
  <c r="J77" i="18" s="1"/>
  <c r="J47" i="18" a="1"/>
  <c r="J47" i="18" s="1"/>
  <c r="L60" i="18" a="1"/>
  <c r="L60" i="18" s="1"/>
  <c r="Q60" i="18"/>
  <c r="L48" i="18" a="1"/>
  <c r="L48" i="18" s="1"/>
  <c r="Q48" i="18"/>
  <c r="K43" i="18" a="1"/>
  <c r="K43" i="18" s="1"/>
  <c r="K49" i="18" a="1"/>
  <c r="K49" i="18" s="1"/>
  <c r="K55" i="18" a="1"/>
  <c r="K55" i="18" s="1"/>
  <c r="K61" i="18" a="1"/>
  <c r="K61" i="18" s="1"/>
  <c r="K67" i="18" a="1"/>
  <c r="K67" i="18" s="1"/>
  <c r="K73" i="18" a="1"/>
  <c r="K73" i="18" s="1"/>
  <c r="K79" i="18" a="1"/>
  <c r="K79" i="18" s="1"/>
  <c r="K85" i="18" a="1"/>
  <c r="K85" i="18" s="1"/>
  <c r="K91" i="18" a="1"/>
  <c r="K91" i="18" s="1"/>
  <c r="L82" i="18" a="1"/>
  <c r="L82" i="18" s="1"/>
  <c r="L88" i="18" a="1"/>
  <c r="L88" i="18" s="1"/>
  <c r="L69" i="18" a="1"/>
  <c r="L69" i="18" s="1"/>
  <c r="N62" i="18" a="1"/>
  <c r="N62" i="18" s="1"/>
  <c r="N50" i="18" a="1"/>
  <c r="N50" i="18" s="1"/>
  <c r="L70" i="18" a="1"/>
  <c r="L70" i="18" s="1"/>
  <c r="S51" i="18"/>
  <c r="S44" i="18"/>
  <c r="S67" i="18"/>
  <c r="S70" i="18"/>
  <c r="S82" i="18"/>
  <c r="AM84" i="18"/>
  <c r="AM76" i="18"/>
  <c r="AM50" i="18"/>
  <c r="A11" i="22"/>
  <c r="I13" i="22"/>
  <c r="K19" i="22"/>
  <c r="A18" i="22"/>
  <c r="I17" i="22"/>
  <c r="K17" i="22"/>
  <c r="I19" i="22"/>
  <c r="K15" i="22"/>
  <c r="J15" i="22"/>
  <c r="A19" i="22"/>
  <c r="I15" i="22"/>
  <c r="J11" i="22"/>
  <c r="A12" i="22"/>
  <c r="I11" i="22"/>
  <c r="J13" i="22"/>
  <c r="A16" i="22"/>
  <c r="K16" i="22"/>
  <c r="J18" i="22"/>
  <c r="A13" i="22"/>
  <c r="K14" i="22"/>
  <c r="I16" i="22"/>
  <c r="J14" i="22"/>
  <c r="A17" i="22"/>
  <c r="K12" i="22"/>
  <c r="K18" i="22"/>
  <c r="J17" i="22"/>
  <c r="K13" i="22"/>
  <c r="I18" i="22"/>
  <c r="J16" i="22"/>
  <c r="A15" i="22"/>
  <c r="I14" i="22"/>
  <c r="J12" i="22"/>
  <c r="J19" i="22"/>
  <c r="I12" i="22"/>
  <c r="A14" i="22"/>
  <c r="W17" i="22"/>
  <c r="W16" i="22"/>
  <c r="M17" i="22"/>
  <c r="W18" i="22"/>
  <c r="M10" i="22"/>
  <c r="W19" i="22"/>
  <c r="M14" i="22"/>
  <c r="M18" i="22"/>
  <c r="M11" i="22"/>
  <c r="M15" i="22"/>
  <c r="W10" i="22"/>
  <c r="M19" i="22"/>
  <c r="W13" i="22"/>
  <c r="M12" i="22"/>
  <c r="W12" i="22"/>
  <c r="M16" i="22"/>
  <c r="W15" i="22"/>
  <c r="W14" i="22"/>
  <c r="M13" i="22"/>
  <c r="W11" i="22"/>
  <c r="AB47" i="18" a="1"/>
  <c r="AB47" i="18" s="1"/>
  <c r="AF47" i="18" s="1" a="1"/>
  <c r="AF47" i="18" s="1"/>
  <c r="Y11" i="18" a="1"/>
  <c r="Y11" i="18" s="1"/>
  <c r="AC11" i="18" s="1" a="1"/>
  <c r="AC11" i="18" s="1"/>
  <c r="AG11" i="18" s="1" a="1"/>
  <c r="AG11" i="18" s="1"/>
  <c r="Y17" i="18" a="1"/>
  <c r="Y17" i="18" s="1"/>
  <c r="AC17" i="18" s="1" a="1"/>
  <c r="AC17" i="18" s="1"/>
  <c r="AG17" i="18" s="1" a="1"/>
  <c r="AG17" i="18" s="1"/>
  <c r="Y23" i="18" a="1"/>
  <c r="Y23" i="18" s="1"/>
  <c r="AC23" i="18" s="1" a="1"/>
  <c r="AC23" i="18" s="1"/>
  <c r="AG23" i="18" s="1" a="1"/>
  <c r="AG23" i="18" s="1"/>
  <c r="Y29" i="18" a="1"/>
  <c r="Y29" i="18" s="1"/>
  <c r="AC29" i="18" s="1" a="1"/>
  <c r="AC29" i="18" s="1"/>
  <c r="AG29" i="18" s="1" a="1"/>
  <c r="AG29" i="18" s="1"/>
  <c r="Y35" i="18" a="1"/>
  <c r="Y35" i="18" s="1"/>
  <c r="AC35" i="18" s="1" a="1"/>
  <c r="AC35" i="18" s="1"/>
  <c r="AG35" i="18" s="1" a="1"/>
  <c r="AG35" i="18" s="1"/>
  <c r="Y45" i="18" a="1"/>
  <c r="Y45" i="18" s="1"/>
  <c r="AC45" i="18" s="1" a="1"/>
  <c r="AC45" i="18" s="1"/>
  <c r="AG45" i="18" s="1" a="1"/>
  <c r="AG45" i="18" s="1"/>
  <c r="AB37" i="18" a="1"/>
  <c r="AB37" i="18" s="1"/>
  <c r="AF37" i="18" s="1" a="1"/>
  <c r="AF37" i="18" s="1"/>
  <c r="AK37" i="18"/>
  <c r="Y48" i="18" a="1"/>
  <c r="Y48" i="18" s="1"/>
  <c r="AC48" i="18" s="1" a="1"/>
  <c r="AC48" i="18" s="1"/>
  <c r="AG48" i="18" s="1" a="1"/>
  <c r="AG48" i="18" s="1"/>
  <c r="AB7" i="18" a="1"/>
  <c r="AB7" i="18" s="1"/>
  <c r="AF7" i="18" s="1" a="1"/>
  <c r="AF7" i="18" s="1"/>
  <c r="AB13" i="18" a="1"/>
  <c r="AB13" i="18" s="1"/>
  <c r="AF13" i="18" s="1" a="1"/>
  <c r="AF13" i="18" s="1"/>
  <c r="AB19" i="18" a="1"/>
  <c r="AB19" i="18" s="1"/>
  <c r="AF19" i="18" s="1" a="1"/>
  <c r="AF19" i="18" s="1"/>
  <c r="AB25" i="18" a="1"/>
  <c r="AB25" i="18" s="1"/>
  <c r="AF25" i="18" s="1" a="1"/>
  <c r="AF25" i="18" s="1"/>
  <c r="AB31" i="18" a="1"/>
  <c r="AB31" i="18" s="1"/>
  <c r="AF31" i="18" s="1" a="1"/>
  <c r="AF31" i="18" s="1"/>
  <c r="AA38" i="18" a="1"/>
  <c r="AA38" i="18" s="1"/>
  <c r="AE38" i="18" s="1" a="1"/>
  <c r="AE38" i="18" s="1"/>
  <c r="AA37" i="18" a="1"/>
  <c r="AA37" i="18" s="1"/>
  <c r="AE37" i="18" s="1" a="1"/>
  <c r="AE37" i="18" s="1"/>
  <c r="Z48" i="18" a="1"/>
  <c r="Z48" i="18" s="1"/>
  <c r="AD48" i="18" s="1" a="1"/>
  <c r="AD48" i="18" s="1"/>
  <c r="AH48" i="18" s="1" a="1"/>
  <c r="AH48" i="18" s="1"/>
  <c r="Y6" i="18" a="1"/>
  <c r="Y6" i="18" s="1"/>
  <c r="AC6" i="18" s="1" a="1"/>
  <c r="AC6" i="18" s="1"/>
  <c r="AG6" i="18" s="1" a="1"/>
  <c r="AG6" i="18" s="1"/>
  <c r="AA11" i="18" a="1"/>
  <c r="AA11" i="18" s="1"/>
  <c r="AE11" i="18" s="1" a="1"/>
  <c r="AE11" i="18" s="1"/>
  <c r="AA17" i="18" a="1"/>
  <c r="AA17" i="18" s="1"/>
  <c r="AE17" i="18" s="1" a="1"/>
  <c r="AE17" i="18" s="1"/>
  <c r="AA23" i="18" a="1"/>
  <c r="AA23" i="18" s="1"/>
  <c r="AE23" i="18" s="1" a="1"/>
  <c r="AE23" i="18" s="1"/>
  <c r="AA29" i="18" a="1"/>
  <c r="AA29" i="18" s="1"/>
  <c r="AE29" i="18" s="1" a="1"/>
  <c r="AE29" i="18" s="1"/>
  <c r="AA35" i="18" a="1"/>
  <c r="AA35" i="18" s="1"/>
  <c r="AE35" i="18" s="1" a="1"/>
  <c r="AE35" i="18" s="1"/>
  <c r="AB46" i="18" a="1"/>
  <c r="AB46" i="18" s="1"/>
  <c r="AF46" i="18" s="1" a="1"/>
  <c r="AF46" i="18" s="1"/>
  <c r="Z38" i="18" a="1"/>
  <c r="Z38" i="18" s="1"/>
  <c r="AD38" i="18" s="1" a="1"/>
  <c r="AD38" i="18" s="1"/>
  <c r="AH38" i="18" s="1" a="1"/>
  <c r="AH38" i="18" s="1"/>
  <c r="Z8" i="18" a="1"/>
  <c r="Z8" i="18" s="1"/>
  <c r="AD8" i="18" s="1" a="1"/>
  <c r="AD8" i="18" s="1"/>
  <c r="AH8" i="18" s="1" a="1"/>
  <c r="AH8" i="18" s="1"/>
  <c r="Z14" i="18" a="1"/>
  <c r="Z14" i="18" s="1"/>
  <c r="AD14" i="18" s="1" a="1"/>
  <c r="AD14" i="18" s="1"/>
  <c r="AH14" i="18" s="1" a="1"/>
  <c r="AH14" i="18" s="1"/>
  <c r="Z20" i="18" a="1"/>
  <c r="Z20" i="18" s="1"/>
  <c r="AD20" i="18" s="1" a="1"/>
  <c r="AD20" i="18" s="1"/>
  <c r="AH20" i="18" s="1" a="1"/>
  <c r="AH20" i="18" s="1"/>
  <c r="Z26" i="18" a="1"/>
  <c r="Z26" i="18" s="1"/>
  <c r="AD26" i="18" s="1" a="1"/>
  <c r="AD26" i="18" s="1"/>
  <c r="AH26" i="18" s="1" a="1"/>
  <c r="AH26" i="18" s="1"/>
  <c r="Z32" i="18" a="1"/>
  <c r="Z32" i="18" s="1"/>
  <c r="AD32" i="18" s="1" a="1"/>
  <c r="AD32" i="18" s="1"/>
  <c r="AH32" i="18" s="1" a="1"/>
  <c r="AH32" i="18" s="1"/>
  <c r="Y39" i="18" a="1"/>
  <c r="Y39" i="18" s="1"/>
  <c r="AC39" i="18" s="1" a="1"/>
  <c r="AC39" i="18" s="1"/>
  <c r="AG39" i="18" s="1" a="1"/>
  <c r="AG39" i="18" s="1"/>
  <c r="Y38" i="18" a="1"/>
  <c r="Y38" i="18" s="1"/>
  <c r="AC38" i="18" s="1" a="1"/>
  <c r="AC38" i="18" s="1"/>
  <c r="AG38" i="18" s="1" a="1"/>
  <c r="AG38" i="18" s="1"/>
  <c r="Y12" i="18" a="1"/>
  <c r="Y12" i="18" s="1"/>
  <c r="AC12" i="18" s="1" a="1"/>
  <c r="AC12" i="18" s="1"/>
  <c r="AG12" i="18" s="1" a="1"/>
  <c r="AG12" i="18" s="1"/>
  <c r="Y18" i="18" a="1"/>
  <c r="Y18" i="18" s="1"/>
  <c r="AC18" i="18" s="1" a="1"/>
  <c r="AC18" i="18" s="1"/>
  <c r="AG18" i="18" s="1" a="1"/>
  <c r="AG18" i="18" s="1"/>
  <c r="Y24" i="18" a="1"/>
  <c r="Y24" i="18" s="1"/>
  <c r="AC24" i="18" s="1" a="1"/>
  <c r="AC24" i="18" s="1"/>
  <c r="AG24" i="18" s="1" a="1"/>
  <c r="AG24" i="18" s="1"/>
  <c r="Y30" i="18" a="1"/>
  <c r="Y30" i="18" s="1"/>
  <c r="AC30" i="18" s="1" a="1"/>
  <c r="AC30" i="18" s="1"/>
  <c r="AG30" i="18" s="1" a="1"/>
  <c r="AG30" i="18" s="1"/>
  <c r="Y36" i="18" a="1"/>
  <c r="Y36" i="18" s="1"/>
  <c r="AC36" i="18" s="1" a="1"/>
  <c r="AC36" i="18" s="1"/>
  <c r="AG36" i="18" s="1" a="1"/>
  <c r="AG36" i="18" s="1"/>
  <c r="Z47" i="18" a="1"/>
  <c r="Z47" i="18" s="1"/>
  <c r="AD47" i="18" s="1" a="1"/>
  <c r="AD47" i="18" s="1"/>
  <c r="AH47" i="18" s="1" a="1"/>
  <c r="AH47" i="18" s="1"/>
  <c r="AA39" i="18" a="1"/>
  <c r="AA39" i="18" s="1"/>
  <c r="AE39" i="18" s="1" a="1"/>
  <c r="AE39" i="18" s="1"/>
  <c r="AB8" i="18" a="1"/>
  <c r="AB8" i="18" s="1"/>
  <c r="AF8" i="18" s="1" a="1"/>
  <c r="AF8" i="18" s="1"/>
  <c r="AB14" i="18" a="1"/>
  <c r="AB14" i="18" s="1"/>
  <c r="AF14" i="18" s="1" a="1"/>
  <c r="AF14" i="18" s="1"/>
  <c r="AB20" i="18" a="1"/>
  <c r="AB20" i="18" s="1"/>
  <c r="AF20" i="18" s="1" a="1"/>
  <c r="AF20" i="18" s="1"/>
  <c r="AB26" i="18" a="1"/>
  <c r="AB26" i="18" s="1"/>
  <c r="AF26" i="18" s="1" a="1"/>
  <c r="AF26" i="18" s="1"/>
  <c r="AB32" i="18" a="1"/>
  <c r="AB32" i="18" s="1"/>
  <c r="AF32" i="18" s="1" a="1"/>
  <c r="AF32" i="18" s="1"/>
  <c r="AB40" i="18" a="1"/>
  <c r="AB40" i="18" s="1"/>
  <c r="AF40" i="18" s="1" a="1"/>
  <c r="AF40" i="18" s="1"/>
  <c r="AK40" i="18"/>
  <c r="AL38" i="18"/>
  <c r="AB39" i="18" a="1"/>
  <c r="AB39" i="18" s="1"/>
  <c r="AF39" i="18" s="1" a="1"/>
  <c r="AF39" i="18" s="1"/>
  <c r="AK39" i="18"/>
  <c r="AA6" i="18" a="1"/>
  <c r="AA6" i="18" s="1"/>
  <c r="AE6" i="18" s="1" a="1"/>
  <c r="AE6" i="18" s="1"/>
  <c r="AA12" i="18" a="1"/>
  <c r="AA12" i="18" s="1"/>
  <c r="AE12" i="18" s="1" a="1"/>
  <c r="AE12" i="18" s="1"/>
  <c r="AA18" i="18" a="1"/>
  <c r="AA18" i="18" s="1"/>
  <c r="AE18" i="18" s="1" a="1"/>
  <c r="AE18" i="18" s="1"/>
  <c r="AA24" i="18" a="1"/>
  <c r="AA24" i="18" s="1"/>
  <c r="AE24" i="18" s="1" a="1"/>
  <c r="AE24" i="18" s="1"/>
  <c r="AA30" i="18" a="1"/>
  <c r="AA30" i="18" s="1"/>
  <c r="AE30" i="18" s="1" a="1"/>
  <c r="AE30" i="18" s="1"/>
  <c r="AA36" i="18" a="1"/>
  <c r="AA36" i="18" s="1"/>
  <c r="AE36" i="18" s="1" a="1"/>
  <c r="AE36" i="18" s="1"/>
  <c r="AA48" i="18" a="1"/>
  <c r="AA48" i="18" s="1"/>
  <c r="AE48" i="18" s="1" a="1"/>
  <c r="AE48" i="18" s="1"/>
  <c r="AJ48" i="18"/>
  <c r="Y40" i="18" a="1"/>
  <c r="Y40" i="18" s="1"/>
  <c r="AC40" i="18" s="1" a="1"/>
  <c r="AC40" i="18" s="1"/>
  <c r="AG40" i="18" s="1" a="1"/>
  <c r="AG40" i="18" s="1"/>
  <c r="AL40" i="18"/>
  <c r="Z9" i="18" a="1"/>
  <c r="Z9" i="18" s="1"/>
  <c r="AD9" i="18" s="1" a="1"/>
  <c r="AD9" i="18" s="1"/>
  <c r="AH9" i="18" s="1" a="1"/>
  <c r="AH9" i="18" s="1"/>
  <c r="Z15" i="18" a="1"/>
  <c r="Z15" i="18" s="1"/>
  <c r="AD15" i="18" s="1" a="1"/>
  <c r="AD15" i="18" s="1"/>
  <c r="AH15" i="18" s="1" a="1"/>
  <c r="AH15" i="18" s="1"/>
  <c r="Z21" i="18" a="1"/>
  <c r="Z21" i="18" s="1"/>
  <c r="AD21" i="18" s="1" a="1"/>
  <c r="AD21" i="18" s="1"/>
  <c r="AH21" i="18" s="1" a="1"/>
  <c r="AH21" i="18" s="1"/>
  <c r="Z27" i="18" a="1"/>
  <c r="Z27" i="18" s="1"/>
  <c r="AD27" i="18" s="1" a="1"/>
  <c r="AD27" i="18" s="1"/>
  <c r="AH27" i="18" s="1" a="1"/>
  <c r="AH27" i="18" s="1"/>
  <c r="Z33" i="18" a="1"/>
  <c r="Z33" i="18" s="1"/>
  <c r="AD33" i="18" s="1" a="1"/>
  <c r="AD33" i="18" s="1"/>
  <c r="AH33" i="18" s="1" a="1"/>
  <c r="AH33" i="18" s="1"/>
  <c r="Z41" i="18" a="1"/>
  <c r="Z41" i="18" s="1"/>
  <c r="AD41" i="18" s="1" a="1"/>
  <c r="AD41" i="18" s="1"/>
  <c r="AH41" i="18" s="1" a="1"/>
  <c r="AH41" i="18" s="1"/>
  <c r="Z40" i="18" a="1"/>
  <c r="Z40" i="18" s="1"/>
  <c r="AD40" i="18" s="1" a="1"/>
  <c r="AD40" i="18" s="1"/>
  <c r="AH40" i="18" s="1" a="1"/>
  <c r="AH40" i="18" s="1"/>
  <c r="Y7" i="18" a="1"/>
  <c r="Y7" i="18" s="1"/>
  <c r="AC7" i="18" s="1" a="1"/>
  <c r="AC7" i="18" s="1"/>
  <c r="AG7" i="18" s="1" a="1"/>
  <c r="AG7" i="18" s="1"/>
  <c r="Y13" i="18" a="1"/>
  <c r="Y13" i="18" s="1"/>
  <c r="AC13" i="18" s="1" a="1"/>
  <c r="AC13" i="18" s="1"/>
  <c r="AG13" i="18" s="1" a="1"/>
  <c r="AG13" i="18" s="1"/>
  <c r="Y19" i="18" a="1"/>
  <c r="Y19" i="18" s="1"/>
  <c r="AC19" i="18" s="1" a="1"/>
  <c r="AC19" i="18" s="1"/>
  <c r="AG19" i="18" s="1" a="1"/>
  <c r="AG19" i="18" s="1"/>
  <c r="AL19" i="18"/>
  <c r="Y25" i="18" a="1"/>
  <c r="Y25" i="18" s="1"/>
  <c r="AC25" i="18" s="1" a="1"/>
  <c r="AC25" i="18" s="1"/>
  <c r="AG25" i="18" s="1" a="1"/>
  <c r="AG25" i="18" s="1"/>
  <c r="Y31" i="18" a="1"/>
  <c r="Y31" i="18" s="1"/>
  <c r="AC31" i="18" s="1" a="1"/>
  <c r="AC31" i="18" s="1"/>
  <c r="AG31" i="18" s="1" a="1"/>
  <c r="AG31" i="18" s="1"/>
  <c r="Y37" i="18" a="1"/>
  <c r="Y37" i="18" s="1"/>
  <c r="AC37" i="18" s="1" a="1"/>
  <c r="AC37" i="18" s="1"/>
  <c r="AG37" i="18" s="1" a="1"/>
  <c r="AG37" i="18" s="1"/>
  <c r="AB41" i="18" a="1"/>
  <c r="AB41" i="18" s="1"/>
  <c r="AF41" i="18" s="1" a="1"/>
  <c r="AF41" i="18" s="1"/>
  <c r="AB9" i="18" a="1"/>
  <c r="AB9" i="18" s="1"/>
  <c r="AF9" i="18" s="1" a="1"/>
  <c r="AF9" i="18" s="1"/>
  <c r="AB15" i="18" a="1"/>
  <c r="AB15" i="18" s="1"/>
  <c r="AF15" i="18" s="1" a="1"/>
  <c r="AF15" i="18" s="1"/>
  <c r="AB21" i="18" a="1"/>
  <c r="AB21" i="18" s="1"/>
  <c r="AF21" i="18" s="1" a="1"/>
  <c r="AF21" i="18" s="1"/>
  <c r="AB27" i="18" a="1"/>
  <c r="AB27" i="18" s="1"/>
  <c r="AF27" i="18" s="1" a="1"/>
  <c r="AF27" i="18" s="1"/>
  <c r="AB33" i="18" a="1"/>
  <c r="AB33" i="18" s="1"/>
  <c r="AF33" i="18" s="1" a="1"/>
  <c r="AF33" i="18" s="1"/>
  <c r="AA42" i="18" a="1"/>
  <c r="AA42" i="18" s="1"/>
  <c r="AE42" i="18" s="1" a="1"/>
  <c r="AE42" i="18" s="1"/>
  <c r="AJ42" i="18"/>
  <c r="AL37" i="18"/>
  <c r="AA41" i="18" a="1"/>
  <c r="AA41" i="18" s="1"/>
  <c r="AE41" i="18" s="1" a="1"/>
  <c r="AE41" i="18" s="1"/>
  <c r="AA7" i="18" a="1"/>
  <c r="AA7" i="18" s="1"/>
  <c r="AE7" i="18" s="1" a="1"/>
  <c r="AE7" i="18" s="1"/>
  <c r="AA13" i="18" a="1"/>
  <c r="AA13" i="18" s="1"/>
  <c r="AE13" i="18" s="1" a="1"/>
  <c r="AE13" i="18" s="1"/>
  <c r="AA19" i="18" a="1"/>
  <c r="AA19" i="18" s="1"/>
  <c r="AE19" i="18" s="1" a="1"/>
  <c r="AE19" i="18" s="1"/>
  <c r="AA25" i="18" a="1"/>
  <c r="AA25" i="18" s="1"/>
  <c r="AE25" i="18" s="1" a="1"/>
  <c r="AE25" i="18" s="1"/>
  <c r="AA31" i="18" a="1"/>
  <c r="AA31" i="18" s="1"/>
  <c r="AE31" i="18" s="1" a="1"/>
  <c r="AE31" i="18" s="1"/>
  <c r="AB38" i="18" a="1"/>
  <c r="AB38" i="18" s="1"/>
  <c r="AF38" i="18" s="1" a="1"/>
  <c r="AF38" i="18" s="1"/>
  <c r="Z42" i="18" a="1"/>
  <c r="Z42" i="18" s="1"/>
  <c r="AD42" i="18" s="1" a="1"/>
  <c r="AD42" i="18" s="1"/>
  <c r="AH42" i="18" s="1" a="1"/>
  <c r="AH42" i="18" s="1"/>
  <c r="Z10" i="18" a="1"/>
  <c r="Z10" i="18" s="1"/>
  <c r="AD10" i="18" s="1" a="1"/>
  <c r="AD10" i="18" s="1"/>
  <c r="AH10" i="18" s="1" a="1"/>
  <c r="AH10" i="18" s="1"/>
  <c r="Z16" i="18" a="1"/>
  <c r="Z16" i="18" s="1"/>
  <c r="AD16" i="18" s="1" a="1"/>
  <c r="AD16" i="18" s="1"/>
  <c r="AH16" i="18" s="1" a="1"/>
  <c r="AH16" i="18" s="1"/>
  <c r="Z22" i="18" a="1"/>
  <c r="Z22" i="18" s="1"/>
  <c r="AD22" i="18" s="1" a="1"/>
  <c r="AD22" i="18" s="1"/>
  <c r="AH22" i="18" s="1" a="1"/>
  <c r="AH22" i="18" s="1"/>
  <c r="Z28" i="18" a="1"/>
  <c r="Z28" i="18" s="1"/>
  <c r="AD28" i="18" s="1" a="1"/>
  <c r="AD28" i="18" s="1"/>
  <c r="AH28" i="18" s="1" a="1"/>
  <c r="AH28" i="18" s="1"/>
  <c r="Z34" i="18" a="1"/>
  <c r="Z34" i="18" s="1"/>
  <c r="AD34" i="18" s="1" a="1"/>
  <c r="AD34" i="18" s="1"/>
  <c r="AH34" i="18" s="1" a="1"/>
  <c r="AH34" i="18" s="1"/>
  <c r="Y43" i="18" a="1"/>
  <c r="Y43" i="18" s="1"/>
  <c r="AC43" i="18" s="1" a="1"/>
  <c r="AC43" i="18" s="1"/>
  <c r="AG43" i="18" s="1" a="1"/>
  <c r="AG43" i="18" s="1"/>
  <c r="AK29" i="18"/>
  <c r="Y42" i="18" a="1"/>
  <c r="Y42" i="18" s="1"/>
  <c r="AC42" i="18" s="1" a="1"/>
  <c r="AC42" i="18" s="1"/>
  <c r="AG42" i="18" s="1" a="1"/>
  <c r="AG42" i="18" s="1"/>
  <c r="Y8" i="18" a="1"/>
  <c r="Y8" i="18" s="1"/>
  <c r="AC8" i="18" s="1" a="1"/>
  <c r="AC8" i="18" s="1"/>
  <c r="AG8" i="18" s="1" a="1"/>
  <c r="AG8" i="18" s="1"/>
  <c r="AL8" i="18"/>
  <c r="Y14" i="18" a="1"/>
  <c r="Y14" i="18" s="1"/>
  <c r="AC14" i="18" s="1" a="1"/>
  <c r="AC14" i="18" s="1"/>
  <c r="AG14" i="18" s="1" a="1"/>
  <c r="AG14" i="18" s="1"/>
  <c r="AL14" i="18"/>
  <c r="Y20" i="18" a="1"/>
  <c r="Y20" i="18" s="1"/>
  <c r="AC20" i="18" s="1" a="1"/>
  <c r="AC20" i="18" s="1"/>
  <c r="AG20" i="18" s="1" a="1"/>
  <c r="AG20" i="18" s="1"/>
  <c r="Y26" i="18" a="1"/>
  <c r="Y26" i="18" s="1"/>
  <c r="AC26" i="18" s="1" a="1"/>
  <c r="AC26" i="18" s="1"/>
  <c r="AG26" i="18" s="1" a="1"/>
  <c r="AG26" i="18" s="1"/>
  <c r="Y32" i="18" a="1"/>
  <c r="Y32" i="18" s="1"/>
  <c r="AC32" i="18" s="1" a="1"/>
  <c r="AC32" i="18" s="1"/>
  <c r="AG32" i="18" s="1" a="1"/>
  <c r="AG32" i="18" s="1"/>
  <c r="Z39" i="18" a="1"/>
  <c r="Z39" i="18" s="1"/>
  <c r="AD39" i="18" s="1" a="1"/>
  <c r="AD39" i="18" s="1"/>
  <c r="AH39" i="18" s="1" a="1"/>
  <c r="AH39" i="18" s="1"/>
  <c r="AA43" i="18" a="1"/>
  <c r="AA43" i="18" s="1"/>
  <c r="AE43" i="18" s="1" a="1"/>
  <c r="AE43" i="18" s="1"/>
  <c r="AJ43" i="18"/>
  <c r="AB10" i="18" a="1"/>
  <c r="AB10" i="18" s="1"/>
  <c r="AF10" i="18" s="1" a="1"/>
  <c r="AF10" i="18" s="1"/>
  <c r="AK10" i="18"/>
  <c r="AB16" i="18" a="1"/>
  <c r="AB16" i="18" s="1"/>
  <c r="AF16" i="18" s="1" a="1"/>
  <c r="AF16" i="18" s="1"/>
  <c r="AK16" i="18"/>
  <c r="AB22" i="18" a="1"/>
  <c r="AB22" i="18" s="1"/>
  <c r="AF22" i="18" s="1" a="1"/>
  <c r="AF22" i="18" s="1"/>
  <c r="AB28" i="18" a="1"/>
  <c r="AB28" i="18" s="1"/>
  <c r="AF28" i="18" s="1" a="1"/>
  <c r="AF28" i="18" s="1"/>
  <c r="AB34" i="18" a="1"/>
  <c r="AB34" i="18" s="1"/>
  <c r="AF34" i="18" s="1" a="1"/>
  <c r="AF34" i="18" s="1"/>
  <c r="AB44" i="18" a="1"/>
  <c r="AB44" i="18" s="1"/>
  <c r="AF44" i="18" s="1" a="1"/>
  <c r="AF44" i="18" s="1"/>
  <c r="AK9" i="18"/>
  <c r="AL36" i="18"/>
  <c r="AB43" i="18" a="1"/>
  <c r="AB43" i="18" s="1"/>
  <c r="AF43" i="18" s="1" a="1"/>
  <c r="AF43" i="18" s="1"/>
  <c r="AK43" i="18"/>
  <c r="AA8" i="18" a="1"/>
  <c r="AA8" i="18" s="1"/>
  <c r="AE8" i="18" s="1" a="1"/>
  <c r="AE8" i="18" s="1"/>
  <c r="AJ8" i="18"/>
  <c r="AA14" i="18" a="1"/>
  <c r="AA14" i="18" s="1"/>
  <c r="AE14" i="18" s="1" a="1"/>
  <c r="AE14" i="18" s="1"/>
  <c r="AJ14" i="18"/>
  <c r="AA20" i="18" a="1"/>
  <c r="AA20" i="18" s="1"/>
  <c r="AE20" i="18" s="1" a="1"/>
  <c r="AE20" i="18" s="1"/>
  <c r="AJ20" i="18"/>
  <c r="AA26" i="18" a="1"/>
  <c r="AA26" i="18" s="1"/>
  <c r="AE26" i="18" s="1" a="1"/>
  <c r="AE26" i="18" s="1"/>
  <c r="AA32" i="18" a="1"/>
  <c r="AA32" i="18" s="1"/>
  <c r="AE32" i="18" s="1" a="1"/>
  <c r="AE32" i="18" s="1"/>
  <c r="AJ32" i="18"/>
  <c r="AA40" i="18" a="1"/>
  <c r="AA40" i="18" s="1"/>
  <c r="AE40" i="18" s="1" a="1"/>
  <c r="AE40" i="18" s="1"/>
  <c r="AJ40" i="18"/>
  <c r="Y44" i="18" a="1"/>
  <c r="Y44" i="18" s="1"/>
  <c r="AC44" i="18" s="1" a="1"/>
  <c r="AC44" i="18" s="1"/>
  <c r="AG44" i="18" s="1" a="1"/>
  <c r="AG44" i="18" s="1"/>
  <c r="Z11" i="18" a="1"/>
  <c r="Z11" i="18" s="1"/>
  <c r="AD11" i="18" s="1" a="1"/>
  <c r="AD11" i="18" s="1"/>
  <c r="AH11" i="18" s="1" a="1"/>
  <c r="AH11" i="18" s="1"/>
  <c r="Z17" i="18" a="1"/>
  <c r="Z17" i="18" s="1"/>
  <c r="AD17" i="18" s="1" a="1"/>
  <c r="AD17" i="18" s="1"/>
  <c r="AH17" i="18" s="1" a="1"/>
  <c r="AH17" i="18" s="1"/>
  <c r="Z23" i="18" a="1"/>
  <c r="Z23" i="18" s="1"/>
  <c r="AD23" i="18" s="1" a="1"/>
  <c r="AD23" i="18" s="1"/>
  <c r="AH23" i="18" s="1" a="1"/>
  <c r="AH23" i="18" s="1"/>
  <c r="Z29" i="18" a="1"/>
  <c r="Z29" i="18" s="1"/>
  <c r="AD29" i="18" s="1" a="1"/>
  <c r="AD29" i="18" s="1"/>
  <c r="AH29" i="18" s="1" a="1"/>
  <c r="AH29" i="18" s="1"/>
  <c r="Z35" i="18" a="1"/>
  <c r="Z35" i="18" s="1"/>
  <c r="AD35" i="18" s="1" a="1"/>
  <c r="AD35" i="18" s="1"/>
  <c r="AH35" i="18" s="1" a="1"/>
  <c r="AH35" i="18" s="1"/>
  <c r="Z45" i="18" a="1"/>
  <c r="Z45" i="18" s="1"/>
  <c r="AD45" i="18" s="1" a="1"/>
  <c r="AD45" i="18" s="1"/>
  <c r="AH45" i="18" s="1" a="1"/>
  <c r="AH45" i="18" s="1"/>
  <c r="AI14" i="18"/>
  <c r="AI34" i="18"/>
  <c r="AL13" i="18"/>
  <c r="AB5" i="18" a="1"/>
  <c r="AB5" i="18" s="1"/>
  <c r="AF5" i="18" s="1" a="1"/>
  <c r="AF5" i="18" s="1"/>
  <c r="Y9" i="18" a="1"/>
  <c r="Y9" i="18" s="1"/>
  <c r="AC9" i="18" s="1" a="1"/>
  <c r="AC9" i="18" s="1"/>
  <c r="AG9" i="18" s="1" a="1"/>
  <c r="AG9" i="18" s="1"/>
  <c r="AL9" i="18"/>
  <c r="Y15" i="18" a="1"/>
  <c r="Y15" i="18" s="1"/>
  <c r="AC15" i="18" s="1" a="1"/>
  <c r="AC15" i="18" s="1"/>
  <c r="AG15" i="18" s="1" a="1"/>
  <c r="AG15" i="18" s="1"/>
  <c r="AL15" i="18"/>
  <c r="Y21" i="18" a="1"/>
  <c r="Y21" i="18" s="1"/>
  <c r="AC21" i="18" s="1" a="1"/>
  <c r="AC21" i="18" s="1"/>
  <c r="AG21" i="18" s="1" a="1"/>
  <c r="AG21" i="18" s="1"/>
  <c r="Y27" i="18" a="1"/>
  <c r="Y27" i="18" s="1"/>
  <c r="AC27" i="18" s="1" a="1"/>
  <c r="AC27" i="18" s="1"/>
  <c r="AG27" i="18" s="1" a="1"/>
  <c r="AG27" i="18" s="1"/>
  <c r="Y33" i="18" a="1"/>
  <c r="Y33" i="18" s="1"/>
  <c r="AC33" i="18" s="1" a="1"/>
  <c r="AC33" i="18" s="1"/>
  <c r="AG33" i="18" s="1" a="1"/>
  <c r="AG33" i="18" s="1"/>
  <c r="AL33" i="18"/>
  <c r="Y41" i="18" a="1"/>
  <c r="Y41" i="18" s="1"/>
  <c r="AC41" i="18" s="1" a="1"/>
  <c r="AC41" i="18" s="1"/>
  <c r="AG41" i="18" s="1" a="1"/>
  <c r="AG41" i="18" s="1"/>
  <c r="AL41" i="18"/>
  <c r="AB45" i="18" a="1"/>
  <c r="AB45" i="18" s="1"/>
  <c r="AF45" i="18" s="1" a="1"/>
  <c r="AF45" i="18" s="1"/>
  <c r="AB11" i="18" a="1"/>
  <c r="AB11" i="18" s="1"/>
  <c r="AF11" i="18" s="1" a="1"/>
  <c r="AF11" i="18" s="1"/>
  <c r="AK11" i="18"/>
  <c r="AB17" i="18" a="1"/>
  <c r="AB17" i="18" s="1"/>
  <c r="AF17" i="18" s="1" a="1"/>
  <c r="AF17" i="18" s="1"/>
  <c r="AK17" i="18"/>
  <c r="AB23" i="18" a="1"/>
  <c r="AB23" i="18" s="1"/>
  <c r="AF23" i="18" s="1" a="1"/>
  <c r="AF23" i="18" s="1"/>
  <c r="AK23" i="18"/>
  <c r="AB29" i="18" a="1"/>
  <c r="AB29" i="18" s="1"/>
  <c r="AF29" i="18" s="1" a="1"/>
  <c r="AF29" i="18" s="1"/>
  <c r="AB35" i="18" a="1"/>
  <c r="AB35" i="18" s="1"/>
  <c r="AF35" i="18" s="1" a="1"/>
  <c r="AF35" i="18" s="1"/>
  <c r="AA46" i="18" a="1"/>
  <c r="AA46" i="18" s="1"/>
  <c r="AE46" i="18" s="1" a="1"/>
  <c r="AE46" i="18" s="1"/>
  <c r="AJ46" i="18"/>
  <c r="AI37" i="18"/>
  <c r="AL45" i="18"/>
  <c r="AK7" i="18"/>
  <c r="AI20" i="18"/>
  <c r="Z44" i="18" a="1"/>
  <c r="Z44" i="18" s="1"/>
  <c r="AD44" i="18" s="1" a="1"/>
  <c r="AD44" i="18" s="1"/>
  <c r="AH44" i="18" s="1" a="1"/>
  <c r="AH44" i="18" s="1"/>
  <c r="AA9" i="18" a="1"/>
  <c r="AA9" i="18" s="1"/>
  <c r="AE9" i="18" s="1" a="1"/>
  <c r="AE9" i="18" s="1"/>
  <c r="AA15" i="18" a="1"/>
  <c r="AA15" i="18" s="1"/>
  <c r="AE15" i="18" s="1" a="1"/>
  <c r="AE15" i="18" s="1"/>
  <c r="AA21" i="18" a="1"/>
  <c r="AA21" i="18" s="1"/>
  <c r="AE21" i="18" s="1" a="1"/>
  <c r="AE21" i="18" s="1"/>
  <c r="AJ21" i="18"/>
  <c r="AA27" i="18" a="1"/>
  <c r="AA27" i="18" s="1"/>
  <c r="AE27" i="18" s="1" a="1"/>
  <c r="AE27" i="18" s="1"/>
  <c r="AJ27" i="18"/>
  <c r="AA33" i="18" a="1"/>
  <c r="AA33" i="18" s="1"/>
  <c r="AE33" i="18" s="1" a="1"/>
  <c r="AE33" i="18" s="1"/>
  <c r="AJ33" i="18"/>
  <c r="AB42" i="18" a="1"/>
  <c r="AB42" i="18" s="1"/>
  <c r="AF42" i="18" s="1" a="1"/>
  <c r="AF42" i="18" s="1"/>
  <c r="AK42" i="18"/>
  <c r="Z46" i="18" a="1"/>
  <c r="Z46" i="18" s="1"/>
  <c r="AD46" i="18" s="1" a="1"/>
  <c r="AD46" i="18" s="1"/>
  <c r="AH46" i="18" s="1" a="1"/>
  <c r="AH46" i="18" s="1"/>
  <c r="Z6" i="18" a="1"/>
  <c r="Z6" i="18" s="1"/>
  <c r="AD6" i="18" s="1" a="1"/>
  <c r="AD6" i="18" s="1"/>
  <c r="AH6" i="18" s="1" a="1"/>
  <c r="AH6" i="18" s="1"/>
  <c r="Z12" i="18" a="1"/>
  <c r="Z12" i="18" s="1"/>
  <c r="AD12" i="18" s="1" a="1"/>
  <c r="AD12" i="18" s="1"/>
  <c r="AH12" i="18" s="1" a="1"/>
  <c r="AH12" i="18" s="1"/>
  <c r="Z18" i="18" a="1"/>
  <c r="Z18" i="18" s="1"/>
  <c r="AD18" i="18" s="1" a="1"/>
  <c r="AD18" i="18" s="1"/>
  <c r="AH18" i="18" s="1" a="1"/>
  <c r="AH18" i="18" s="1"/>
  <c r="Z24" i="18" a="1"/>
  <c r="Z24" i="18" s="1"/>
  <c r="AD24" i="18" s="1" a="1"/>
  <c r="AD24" i="18" s="1"/>
  <c r="AH24" i="18" s="1" a="1"/>
  <c r="AH24" i="18" s="1"/>
  <c r="Z30" i="18" a="1"/>
  <c r="Z30" i="18" s="1"/>
  <c r="AD30" i="18" s="1" a="1"/>
  <c r="AD30" i="18" s="1"/>
  <c r="AH30" i="18" s="1" a="1"/>
  <c r="AH30" i="18" s="1"/>
  <c r="Z36" i="18" a="1"/>
  <c r="Z36" i="18" s="1"/>
  <c r="AD36" i="18" s="1" a="1"/>
  <c r="AD36" i="18" s="1"/>
  <c r="AH36" i="18" s="1" a="1"/>
  <c r="AH36" i="18" s="1"/>
  <c r="Y47" i="18" a="1"/>
  <c r="Y47" i="18" s="1"/>
  <c r="AC47" i="18" s="1" a="1"/>
  <c r="AC47" i="18" s="1"/>
  <c r="AG47" i="18" s="1" a="1"/>
  <c r="AG47" i="18" s="1"/>
  <c r="AL47" i="18"/>
  <c r="AI29" i="18"/>
  <c r="AJ24" i="18"/>
  <c r="AA45" i="18" a="1"/>
  <c r="AA45" i="18" s="1"/>
  <c r="AE45" i="18" s="1" a="1"/>
  <c r="AE45" i="18" s="1"/>
  <c r="AJ45" i="18"/>
  <c r="Y10" i="18" a="1"/>
  <c r="Y10" i="18" s="1"/>
  <c r="AC10" i="18" s="1" a="1"/>
  <c r="AC10" i="18" s="1"/>
  <c r="AG10" i="18" s="1" a="1"/>
  <c r="AG10" i="18" s="1"/>
  <c r="AL10" i="18"/>
  <c r="Y16" i="18" a="1"/>
  <c r="Y16" i="18" s="1"/>
  <c r="AC16" i="18" s="1" a="1"/>
  <c r="AC16" i="18" s="1"/>
  <c r="AG16" i="18" s="1" a="1"/>
  <c r="AG16" i="18" s="1"/>
  <c r="Y22" i="18" a="1"/>
  <c r="Y22" i="18" s="1"/>
  <c r="AC22" i="18" s="1" a="1"/>
  <c r="AC22" i="18" s="1"/>
  <c r="AG22" i="18" s="1" a="1"/>
  <c r="AG22" i="18" s="1"/>
  <c r="Y28" i="18" a="1"/>
  <c r="Y28" i="18" s="1"/>
  <c r="AC28" i="18" s="1" a="1"/>
  <c r="AC28" i="18" s="1"/>
  <c r="AG28" i="18" s="1" a="1"/>
  <c r="AG28" i="18" s="1"/>
  <c r="AL28" i="18"/>
  <c r="Y34" i="18" a="1"/>
  <c r="Y34" i="18" s="1"/>
  <c r="AC34" i="18" s="1" a="1"/>
  <c r="AC34" i="18" s="1"/>
  <c r="AG34" i="18" s="1" a="1"/>
  <c r="AG34" i="18" s="1"/>
  <c r="Z43" i="18" a="1"/>
  <c r="Z43" i="18" s="1"/>
  <c r="AD43" i="18" s="1" a="1"/>
  <c r="AD43" i="18" s="1"/>
  <c r="AH43" i="18" s="1" a="1"/>
  <c r="AH43" i="18" s="1"/>
  <c r="AB6" i="18" a="1"/>
  <c r="AB6" i="18" s="1"/>
  <c r="AF6" i="18" s="1" a="1"/>
  <c r="AF6" i="18" s="1"/>
  <c r="AK6" i="18"/>
  <c r="AB12" i="18" a="1"/>
  <c r="AB12" i="18" s="1"/>
  <c r="AF12" i="18" s="1" a="1"/>
  <c r="AF12" i="18" s="1"/>
  <c r="AK12" i="18"/>
  <c r="AB18" i="18" a="1"/>
  <c r="AB18" i="18" s="1"/>
  <c r="AF18" i="18" s="1" a="1"/>
  <c r="AF18" i="18" s="1"/>
  <c r="AK18" i="18"/>
  <c r="AB24" i="18" a="1"/>
  <c r="AB24" i="18" s="1"/>
  <c r="AF24" i="18" s="1" a="1"/>
  <c r="AF24" i="18" s="1"/>
  <c r="AK24" i="18"/>
  <c r="AB30" i="18" a="1"/>
  <c r="AB30" i="18" s="1"/>
  <c r="AF30" i="18" s="1" a="1"/>
  <c r="AF30" i="18" s="1"/>
  <c r="AK30" i="18"/>
  <c r="AB36" i="18" a="1"/>
  <c r="AB36" i="18" s="1"/>
  <c r="AF36" i="18" s="1" a="1"/>
  <c r="AF36" i="18" s="1"/>
  <c r="AK36" i="18"/>
  <c r="AB48" i="18" a="1"/>
  <c r="AB48" i="18" s="1"/>
  <c r="AF48" i="18" s="1" a="1"/>
  <c r="AF48" i="18" s="1"/>
  <c r="AK48" i="18"/>
  <c r="AJ47" i="18"/>
  <c r="AJ7" i="18"/>
  <c r="AJ15" i="18"/>
  <c r="AL26" i="18"/>
  <c r="AK35" i="18"/>
  <c r="AK14" i="18"/>
  <c r="AL25" i="18"/>
  <c r="AL46" i="18"/>
  <c r="AL22" i="18"/>
  <c r="AJ35" i="18"/>
  <c r="AL35" i="18"/>
  <c r="AM35" i="18"/>
  <c r="AL7" i="18"/>
  <c r="Z37" i="18" a="1"/>
  <c r="Z37" i="18" s="1"/>
  <c r="AD37" i="18" s="1" a="1"/>
  <c r="AD37" i="18" s="1"/>
  <c r="AH37" i="18" s="1" a="1"/>
  <c r="AH37" i="18" s="1"/>
  <c r="Z31" i="18" a="1"/>
  <c r="Z31" i="18" s="1"/>
  <c r="AD31" i="18" s="1" a="1"/>
  <c r="AD31" i="18" s="1"/>
  <c r="AH31" i="18" s="1" a="1"/>
  <c r="AH31" i="18" s="1"/>
  <c r="Z25" i="18" a="1"/>
  <c r="Z25" i="18" s="1"/>
  <c r="AD25" i="18" s="1" a="1"/>
  <c r="AD25" i="18" s="1"/>
  <c r="AH25" i="18" s="1" a="1"/>
  <c r="AH25" i="18" s="1"/>
  <c r="Z19" i="18" a="1"/>
  <c r="Z19" i="18" s="1"/>
  <c r="AD19" i="18" s="1" a="1"/>
  <c r="AD19" i="18" s="1"/>
  <c r="AH19" i="18" s="1" a="1"/>
  <c r="AH19" i="18" s="1"/>
  <c r="Z13" i="18" a="1"/>
  <c r="Z13" i="18" s="1"/>
  <c r="AD13" i="18" s="1" a="1"/>
  <c r="AD13" i="18" s="1"/>
  <c r="AH13" i="18" s="1" a="1"/>
  <c r="AH13" i="18" s="1"/>
  <c r="Z7" i="18" a="1"/>
  <c r="Z7" i="18" s="1"/>
  <c r="AD7" i="18" s="1" a="1"/>
  <c r="AD7" i="18" s="1"/>
  <c r="AH7" i="18" s="1" a="1"/>
  <c r="AH7" i="18" s="1"/>
  <c r="AA47" i="18" a="1"/>
  <c r="AA47" i="18" s="1"/>
  <c r="AE47" i="18" s="1" a="1"/>
  <c r="AE47" i="18" s="1"/>
  <c r="AA44" i="18" a="1"/>
  <c r="AA44" i="18" s="1"/>
  <c r="AE44" i="18" s="1" a="1"/>
  <c r="AE44" i="18" s="1"/>
  <c r="AJ44" i="18"/>
  <c r="AA34" i="18" a="1"/>
  <c r="AA34" i="18" s="1"/>
  <c r="AE34" i="18" s="1" a="1"/>
  <c r="AE34" i="18" s="1"/>
  <c r="AA28" i="18" a="1"/>
  <c r="AA28" i="18" s="1"/>
  <c r="AE28" i="18" s="1" a="1"/>
  <c r="AE28" i="18" s="1"/>
  <c r="AA22" i="18" a="1"/>
  <c r="AA22" i="18" s="1"/>
  <c r="AE22" i="18" s="1" a="1"/>
  <c r="AE22" i="18" s="1"/>
  <c r="AJ22" i="18"/>
  <c r="AA16" i="18" a="1"/>
  <c r="AA16" i="18" s="1"/>
  <c r="AE16" i="18" s="1" a="1"/>
  <c r="AE16" i="18" s="1"/>
  <c r="AJ16" i="18"/>
  <c r="AA10" i="18" a="1"/>
  <c r="AA10" i="18" s="1"/>
  <c r="AE10" i="18" s="1" a="1"/>
  <c r="AE10" i="18" s="1"/>
  <c r="AJ10" i="18"/>
  <c r="Y46" i="18" a="1"/>
  <c r="Y46" i="18" s="1"/>
  <c r="AC46" i="18" s="1" a="1"/>
  <c r="AC46" i="18" s="1"/>
  <c r="AG46" i="18" s="1" a="1"/>
  <c r="AG46" i="18" s="1"/>
  <c r="K11" i="22"/>
  <c r="AL48" i="18"/>
  <c r="AM48" i="18"/>
  <c r="AI48" i="18"/>
  <c r="AJ6" i="18"/>
  <c r="AL39" i="18"/>
  <c r="AJ38" i="18"/>
  <c r="AI45" i="18"/>
  <c r="AJ41" i="18"/>
  <c r="AI47" i="18"/>
  <c r="AK38" i="18"/>
  <c r="AM38" i="18"/>
  <c r="AL31" i="18"/>
  <c r="N10" i="18" a="1"/>
  <c r="N10" i="18" s="1"/>
  <c r="M15" i="18" a="1"/>
  <c r="M15" i="18" s="1"/>
  <c r="N27" i="18" a="1"/>
  <c r="N27" i="18" s="1"/>
  <c r="N39" i="18" a="1"/>
  <c r="N39" i="18" s="1"/>
  <c r="K11" i="18" a="1"/>
  <c r="K11" i="18" s="1"/>
  <c r="K42" i="18" a="1"/>
  <c r="K42" i="18" s="1"/>
  <c r="K36" i="18" a="1"/>
  <c r="K36" i="18" s="1"/>
  <c r="K30" i="18" a="1"/>
  <c r="K30" i="18" s="1"/>
  <c r="K24" i="18" a="1"/>
  <c r="K24" i="18" s="1"/>
  <c r="K18" i="18" a="1"/>
  <c r="K18" i="18" s="1"/>
  <c r="M10" i="18" a="1"/>
  <c r="M10" i="18" s="1"/>
  <c r="L22" i="18" a="1"/>
  <c r="L22" i="18" s="1"/>
  <c r="L34" i="18" a="1"/>
  <c r="L34" i="18" s="1"/>
  <c r="J16" i="18" a="1"/>
  <c r="J16" i="18" s="1"/>
  <c r="J40" i="18" a="1"/>
  <c r="J40" i="18" s="1"/>
  <c r="J13" i="18" a="1"/>
  <c r="J13" i="18" s="1"/>
  <c r="J37" i="18" a="1"/>
  <c r="J37" i="18" s="1"/>
  <c r="I17" i="18" a="1"/>
  <c r="I17" i="18" s="1"/>
  <c r="I41" i="18" a="1"/>
  <c r="I41" i="18" s="1"/>
  <c r="I12" i="18" a="1"/>
  <c r="I12" i="18" s="1"/>
  <c r="I36" i="18" a="1"/>
  <c r="I36" i="18" s="1"/>
  <c r="H6" i="18" a="1"/>
  <c r="H6" i="18" s="1"/>
  <c r="H30" i="18" a="1"/>
  <c r="H30" i="18" s="1"/>
  <c r="H25" i="18" a="1"/>
  <c r="H25" i="18" s="1"/>
  <c r="G21" i="18" a="1"/>
  <c r="G21" i="18" s="1"/>
  <c r="G12" i="18" a="1"/>
  <c r="G12" i="18" s="1"/>
  <c r="G36" i="18" a="1"/>
  <c r="G36" i="18" s="1"/>
  <c r="F27" i="18" a="1"/>
  <c r="F27" i="18" s="1"/>
  <c r="F18" i="18" a="1"/>
  <c r="F18" i="18" s="1"/>
  <c r="F42" i="18" a="1"/>
  <c r="F42" i="18" s="1"/>
  <c r="E13" i="18" a="1"/>
  <c r="E13" i="18" s="1"/>
  <c r="E37" i="18" a="1"/>
  <c r="E37" i="18" s="1"/>
  <c r="E8" i="18" a="1"/>
  <c r="E8" i="18" s="1"/>
  <c r="E32" i="18" a="1"/>
  <c r="E32" i="18" s="1"/>
  <c r="K12" i="18" a="1"/>
  <c r="K12" i="18" s="1"/>
  <c r="L16" i="18" a="1"/>
  <c r="L16" i="18" s="1"/>
  <c r="N28" i="18" a="1"/>
  <c r="N28" i="18" s="1"/>
  <c r="N40" i="18" a="1"/>
  <c r="N40" i="18" s="1"/>
  <c r="N11" i="18" a="1"/>
  <c r="N11" i="18" s="1"/>
  <c r="M41" i="18" a="1"/>
  <c r="M41" i="18" s="1"/>
  <c r="M35" i="18" a="1"/>
  <c r="M35" i="18" s="1"/>
  <c r="M29" i="18" a="1"/>
  <c r="M29" i="18" s="1"/>
  <c r="M23" i="18" a="1"/>
  <c r="M23" i="18" s="1"/>
  <c r="M17" i="18" a="1"/>
  <c r="M17" i="18" s="1"/>
  <c r="L11" i="18" a="1"/>
  <c r="L11" i="18" s="1"/>
  <c r="L23" i="18" a="1"/>
  <c r="L23" i="18" s="1"/>
  <c r="L35" i="18" a="1"/>
  <c r="L35" i="18" s="1"/>
  <c r="J18" i="18" a="1"/>
  <c r="J18" i="18" s="1"/>
  <c r="J15" i="18" a="1"/>
  <c r="J15" i="18" s="1"/>
  <c r="J39" i="18" a="1"/>
  <c r="J39" i="18" s="1"/>
  <c r="O39" i="18"/>
  <c r="I19" i="18" a="1"/>
  <c r="I19" i="18" s="1"/>
  <c r="I14" i="18" a="1"/>
  <c r="I14" i="18" s="1"/>
  <c r="I38" i="18" a="1"/>
  <c r="I38" i="18" s="1"/>
  <c r="H8" i="18" a="1"/>
  <c r="H8" i="18" s="1"/>
  <c r="H32" i="18" a="1"/>
  <c r="H32" i="18" s="1"/>
  <c r="H27" i="18" a="1"/>
  <c r="H27" i="18" s="1"/>
  <c r="G23" i="18" a="1"/>
  <c r="G23" i="18" s="1"/>
  <c r="G14" i="18" a="1"/>
  <c r="G14" i="18" s="1"/>
  <c r="G38" i="18" a="1"/>
  <c r="G38" i="18" s="1"/>
  <c r="F20" i="18" a="1"/>
  <c r="F20" i="18" s="1"/>
  <c r="E15" i="18" a="1"/>
  <c r="E15" i="18" s="1"/>
  <c r="E39" i="18" a="1"/>
  <c r="E39" i="18" s="1"/>
  <c r="E10" i="18" a="1"/>
  <c r="E10" i="18" s="1"/>
  <c r="E34" i="18" a="1"/>
  <c r="E34" i="18" s="1"/>
  <c r="N12" i="18" a="1"/>
  <c r="N12" i="18" s="1"/>
  <c r="N17" i="18" a="1"/>
  <c r="N17" i="18" s="1"/>
  <c r="N29" i="18" a="1"/>
  <c r="N29" i="18" s="1"/>
  <c r="N41" i="18" a="1"/>
  <c r="N41" i="18" s="1"/>
  <c r="K13" i="18" a="1"/>
  <c r="K13" i="18" s="1"/>
  <c r="K41" i="18" a="1"/>
  <c r="K41" i="18" s="1"/>
  <c r="K35" i="18" a="1"/>
  <c r="K35" i="18" s="1"/>
  <c r="K29" i="18" a="1"/>
  <c r="K29" i="18" s="1"/>
  <c r="K23" i="18" a="1"/>
  <c r="K23" i="18" s="1"/>
  <c r="M12" i="18" a="1"/>
  <c r="M12" i="18" s="1"/>
  <c r="L24" i="18" a="1"/>
  <c r="L24" i="18" s="1"/>
  <c r="L36" i="18" a="1"/>
  <c r="L36" i="18" s="1"/>
  <c r="J42" i="18" a="1"/>
  <c r="J42" i="18" s="1"/>
  <c r="J20" i="18" a="1"/>
  <c r="J20" i="18" s="1"/>
  <c r="J17" i="18" a="1"/>
  <c r="J17" i="18" s="1"/>
  <c r="J41" i="18" a="1"/>
  <c r="J41" i="18" s="1"/>
  <c r="O41" i="18"/>
  <c r="I21" i="18" a="1"/>
  <c r="I21" i="18" s="1"/>
  <c r="I16" i="18" a="1"/>
  <c r="I16" i="18" s="1"/>
  <c r="I40" i="18" a="1"/>
  <c r="I40" i="18" s="1"/>
  <c r="H10" i="18" a="1"/>
  <c r="H10" i="18" s="1"/>
  <c r="H34" i="18" a="1"/>
  <c r="H34" i="18" s="1"/>
  <c r="H29" i="18" a="1"/>
  <c r="H29" i="18" s="1"/>
  <c r="G25" i="18" a="1"/>
  <c r="G25" i="18" s="1"/>
  <c r="G16" i="18" a="1"/>
  <c r="G16" i="18" s="1"/>
  <c r="G40" i="18" a="1"/>
  <c r="G40" i="18" s="1"/>
  <c r="F7" i="18" a="1"/>
  <c r="F7" i="18" s="1"/>
  <c r="F29" i="18" a="1"/>
  <c r="F29" i="18" s="1"/>
  <c r="P29" i="18"/>
  <c r="F22" i="18" a="1"/>
  <c r="F22" i="18" s="1"/>
  <c r="E17" i="18" a="1"/>
  <c r="E17" i="18" s="1"/>
  <c r="E41" i="18" a="1"/>
  <c r="E41" i="18" s="1"/>
  <c r="E12" i="18" a="1"/>
  <c r="E12" i="18" s="1"/>
  <c r="E36" i="18" a="1"/>
  <c r="E36" i="18" s="1"/>
  <c r="P42" i="18"/>
  <c r="K14" i="18" a="1"/>
  <c r="K14" i="18" s="1"/>
  <c r="L6" i="18" a="1"/>
  <c r="L6" i="18" s="1"/>
  <c r="N18" i="18" a="1"/>
  <c r="N18" i="18" s="1"/>
  <c r="N30" i="18" a="1"/>
  <c r="N30" i="18" s="1"/>
  <c r="N42" i="18" a="1"/>
  <c r="N42" i="18" s="1"/>
  <c r="N13" i="18" a="1"/>
  <c r="N13" i="18" s="1"/>
  <c r="M40" i="18" a="1"/>
  <c r="M40" i="18" s="1"/>
  <c r="M34" i="18" a="1"/>
  <c r="M34" i="18" s="1"/>
  <c r="M28" i="18" a="1"/>
  <c r="M28" i="18" s="1"/>
  <c r="M22" i="18" a="1"/>
  <c r="M22" i="18" s="1"/>
  <c r="L13" i="18" a="1"/>
  <c r="L13" i="18" s="1"/>
  <c r="L25" i="18" a="1"/>
  <c r="L25" i="18" s="1"/>
  <c r="L37" i="18" a="1"/>
  <c r="L37" i="18" s="1"/>
  <c r="J22" i="18" a="1"/>
  <c r="J22" i="18" s="1"/>
  <c r="J19" i="18" a="1"/>
  <c r="J19" i="18" s="1"/>
  <c r="I23" i="18" a="1"/>
  <c r="I23" i="18" s="1"/>
  <c r="I18" i="18" a="1"/>
  <c r="I18" i="18" s="1"/>
  <c r="I42" i="18" a="1"/>
  <c r="I42" i="18" s="1"/>
  <c r="H12" i="18" a="1"/>
  <c r="H12" i="18" s="1"/>
  <c r="H36" i="18" a="1"/>
  <c r="H36" i="18" s="1"/>
  <c r="H7" i="18" a="1"/>
  <c r="H7" i="18" s="1"/>
  <c r="H31" i="18" a="1"/>
  <c r="H31" i="18" s="1"/>
  <c r="G27" i="18" a="1"/>
  <c r="G27" i="18" s="1"/>
  <c r="G18" i="18" a="1"/>
  <c r="G18" i="18" s="1"/>
  <c r="G42" i="18" a="1"/>
  <c r="G42" i="18" s="1"/>
  <c r="F9" i="18" a="1"/>
  <c r="F9" i="18" s="1"/>
  <c r="F31" i="18" a="1"/>
  <c r="F31" i="18" s="1"/>
  <c r="F24" i="18" a="1"/>
  <c r="F24" i="18" s="1"/>
  <c r="E19" i="18" a="1"/>
  <c r="E19" i="18" s="1"/>
  <c r="E14" i="18" a="1"/>
  <c r="E14" i="18" s="1"/>
  <c r="E38" i="18" a="1"/>
  <c r="E38" i="18" s="1"/>
  <c r="L5" i="18" a="1"/>
  <c r="L5" i="18" s="1"/>
  <c r="N14" i="18" a="1"/>
  <c r="N14" i="18" s="1"/>
  <c r="M7" i="18" a="1"/>
  <c r="M7" i="18" s="1"/>
  <c r="R7" i="18"/>
  <c r="N19" i="18" a="1"/>
  <c r="N19" i="18" s="1"/>
  <c r="N31" i="18" a="1"/>
  <c r="N31" i="18" s="1"/>
  <c r="K15" i="18" a="1"/>
  <c r="K15" i="18" s="1"/>
  <c r="K40" i="18" a="1"/>
  <c r="K40" i="18" s="1"/>
  <c r="K34" i="18" a="1"/>
  <c r="K34" i="18" s="1"/>
  <c r="K28" i="18" a="1"/>
  <c r="K28" i="18" s="1"/>
  <c r="K22" i="18" a="1"/>
  <c r="K22" i="18" s="1"/>
  <c r="P22" i="18"/>
  <c r="M14" i="18" a="1"/>
  <c r="M14" i="18" s="1"/>
  <c r="L26" i="18" a="1"/>
  <c r="L26" i="18" s="1"/>
  <c r="L38" i="18" a="1"/>
  <c r="L38" i="18" s="1"/>
  <c r="J24" i="18" a="1"/>
  <c r="J24" i="18" s="1"/>
  <c r="J21" i="18" a="1"/>
  <c r="J21" i="18" s="1"/>
  <c r="I25" i="18" a="1"/>
  <c r="I25" i="18" s="1"/>
  <c r="I20" i="18" a="1"/>
  <c r="I20" i="18" s="1"/>
  <c r="H14" i="18" a="1"/>
  <c r="H14" i="18" s="1"/>
  <c r="H38" i="18" a="1"/>
  <c r="H38" i="18" s="1"/>
  <c r="H9" i="18" a="1"/>
  <c r="H9" i="18" s="1"/>
  <c r="H33" i="18" a="1"/>
  <c r="H33" i="18" s="1"/>
  <c r="G29" i="18" a="1"/>
  <c r="G29" i="18" s="1"/>
  <c r="G20" i="18" a="1"/>
  <c r="G20" i="18" s="1"/>
  <c r="F11" i="18" a="1"/>
  <c r="F11" i="18" s="1"/>
  <c r="P11" i="18"/>
  <c r="F33" i="18" a="1"/>
  <c r="F33" i="18" s="1"/>
  <c r="F26" i="18" a="1"/>
  <c r="F26" i="18" s="1"/>
  <c r="P26" i="18"/>
  <c r="E21" i="18" a="1"/>
  <c r="E21" i="18" s="1"/>
  <c r="E16" i="18" a="1"/>
  <c r="E16" i="18" s="1"/>
  <c r="E40" i="18" a="1"/>
  <c r="E40" i="18" s="1"/>
  <c r="K16" i="18" a="1"/>
  <c r="K16" i="18" s="1"/>
  <c r="L8" i="18" a="1"/>
  <c r="L8" i="18" s="1"/>
  <c r="N20" i="18" a="1"/>
  <c r="N20" i="18" s="1"/>
  <c r="N32" i="18" a="1"/>
  <c r="N32" i="18" s="1"/>
  <c r="N15" i="18" a="1"/>
  <c r="N15" i="18" s="1"/>
  <c r="M39" i="18" a="1"/>
  <c r="M39" i="18" s="1"/>
  <c r="M33" i="18" a="1"/>
  <c r="M33" i="18" s="1"/>
  <c r="R33" i="18"/>
  <c r="M27" i="18" a="1"/>
  <c r="M27" i="18" s="1"/>
  <c r="M21" i="18" a="1"/>
  <c r="M21" i="18" s="1"/>
  <c r="L15" i="18" a="1"/>
  <c r="L15" i="18" s="1"/>
  <c r="L27" i="18" a="1"/>
  <c r="L27" i="18" s="1"/>
  <c r="L39" i="18" a="1"/>
  <c r="L39" i="18" s="1"/>
  <c r="J26" i="18" a="1"/>
  <c r="J26" i="18" s="1"/>
  <c r="J23" i="18" a="1"/>
  <c r="J23" i="18" s="1"/>
  <c r="I27" i="18" a="1"/>
  <c r="I27" i="18" s="1"/>
  <c r="I22" i="18" a="1"/>
  <c r="I22" i="18" s="1"/>
  <c r="H16" i="18" a="1"/>
  <c r="H16" i="18" s="1"/>
  <c r="H40" i="18" a="1"/>
  <c r="H40" i="18" s="1"/>
  <c r="H11" i="18" a="1"/>
  <c r="H11" i="18" s="1"/>
  <c r="H35" i="18" a="1"/>
  <c r="H35" i="18" s="1"/>
  <c r="R35" i="18"/>
  <c r="G7" i="18" a="1"/>
  <c r="G7" i="18" s="1"/>
  <c r="G31" i="18" a="1"/>
  <c r="G31" i="18" s="1"/>
  <c r="G22" i="18" a="1"/>
  <c r="G22" i="18" s="1"/>
  <c r="Q22" i="18"/>
  <c r="F13" i="18" a="1"/>
  <c r="F13" i="18" s="1"/>
  <c r="P13" i="18"/>
  <c r="F35" i="18" a="1"/>
  <c r="F35" i="18" s="1"/>
  <c r="F28" i="18" a="1"/>
  <c r="F28" i="18" s="1"/>
  <c r="E23" i="18" a="1"/>
  <c r="E23" i="18" s="1"/>
  <c r="E18" i="18" a="1"/>
  <c r="E18" i="18" s="1"/>
  <c r="E42" i="18" a="1"/>
  <c r="E42" i="18" s="1"/>
  <c r="O42" i="18"/>
  <c r="N16" i="18" a="1"/>
  <c r="N16" i="18" s="1"/>
  <c r="M9" i="18" a="1"/>
  <c r="M9" i="18" s="1"/>
  <c r="N21" i="18" a="1"/>
  <c r="N21" i="18" s="1"/>
  <c r="N33" i="18" a="1"/>
  <c r="N33" i="18" s="1"/>
  <c r="K17" i="18" a="1"/>
  <c r="K17" i="18" s="1"/>
  <c r="K39" i="18" a="1"/>
  <c r="K39" i="18" s="1"/>
  <c r="P39" i="18"/>
  <c r="K33" i="18" a="1"/>
  <c r="K33" i="18" s="1"/>
  <c r="P33" i="18"/>
  <c r="K27" i="18" a="1"/>
  <c r="K27" i="18" s="1"/>
  <c r="P27" i="18"/>
  <c r="K21" i="18" a="1"/>
  <c r="K21" i="18" s="1"/>
  <c r="P21" i="18"/>
  <c r="M16" i="18" a="1"/>
  <c r="M16" i="18" s="1"/>
  <c r="L28" i="18" a="1"/>
  <c r="L28" i="18" s="1"/>
  <c r="L40" i="18" a="1"/>
  <c r="L40" i="18" s="1"/>
  <c r="Q40" i="18"/>
  <c r="J28" i="18" a="1"/>
  <c r="J28" i="18" s="1"/>
  <c r="J25" i="18" a="1"/>
  <c r="J25" i="18" s="1"/>
  <c r="O25" i="18"/>
  <c r="I29" i="18" a="1"/>
  <c r="I29" i="18" s="1"/>
  <c r="I24" i="18" a="1"/>
  <c r="I24" i="18" s="1"/>
  <c r="H18" i="18" a="1"/>
  <c r="H18" i="18" s="1"/>
  <c r="H42" i="18" a="1"/>
  <c r="H42" i="18" s="1"/>
  <c r="H13" i="18" a="1"/>
  <c r="H13" i="18" s="1"/>
  <c r="H37" i="18" a="1"/>
  <c r="H37" i="18" s="1"/>
  <c r="G9" i="18" a="1"/>
  <c r="G9" i="18" s="1"/>
  <c r="G33" i="18" a="1"/>
  <c r="G33" i="18" s="1"/>
  <c r="G24" i="18" a="1"/>
  <c r="G24" i="18" s="1"/>
  <c r="Q24" i="18"/>
  <c r="F15" i="18" a="1"/>
  <c r="F15" i="18" s="1"/>
  <c r="P15" i="18"/>
  <c r="F37" i="18" a="1"/>
  <c r="F37" i="18" s="1"/>
  <c r="F6" i="18" a="1"/>
  <c r="F6" i="18" s="1"/>
  <c r="F30" i="18" a="1"/>
  <c r="F30" i="18" s="1"/>
  <c r="E25" i="18" a="1"/>
  <c r="E25" i="18" s="1"/>
  <c r="E20" i="18" a="1"/>
  <c r="E20" i="18" s="1"/>
  <c r="O20" i="18"/>
  <c r="Q36" i="18"/>
  <c r="O18" i="18"/>
  <c r="K6" i="18" a="1"/>
  <c r="K6" i="18" s="1"/>
  <c r="P6" i="18"/>
  <c r="L10" i="18" a="1"/>
  <c r="L10" i="18" s="1"/>
  <c r="N22" i="18" a="1"/>
  <c r="N22" i="18" s="1"/>
  <c r="N34" i="18" a="1"/>
  <c r="N34" i="18" s="1"/>
  <c r="M38" i="18" a="1"/>
  <c r="M38" i="18" s="1"/>
  <c r="M32" i="18" a="1"/>
  <c r="M32" i="18" s="1"/>
  <c r="R32" i="18"/>
  <c r="M26" i="18" a="1"/>
  <c r="M26" i="18" s="1"/>
  <c r="R26" i="18"/>
  <c r="M20" i="18" a="1"/>
  <c r="M20" i="18" s="1"/>
  <c r="L17" i="18" a="1"/>
  <c r="L17" i="18" s="1"/>
  <c r="L29" i="18" a="1"/>
  <c r="L29" i="18" s="1"/>
  <c r="L41" i="18" a="1"/>
  <c r="L41" i="18" s="1"/>
  <c r="J6" i="18" a="1"/>
  <c r="J6" i="18" s="1"/>
  <c r="J30" i="18" a="1"/>
  <c r="J30" i="18" s="1"/>
  <c r="J27" i="18" a="1"/>
  <c r="J27" i="18" s="1"/>
  <c r="I7" i="18" a="1"/>
  <c r="I7" i="18" s="1"/>
  <c r="I31" i="18" a="1"/>
  <c r="I31" i="18" s="1"/>
  <c r="I26" i="18" a="1"/>
  <c r="I26" i="18" s="1"/>
  <c r="H20" i="18" a="1"/>
  <c r="H20" i="18" s="1"/>
  <c r="H15" i="18" a="1"/>
  <c r="H15" i="18" s="1"/>
  <c r="H39" i="18" a="1"/>
  <c r="H39" i="18" s="1"/>
  <c r="G11" i="18" a="1"/>
  <c r="G11" i="18" s="1"/>
  <c r="G35" i="18" a="1"/>
  <c r="G35" i="18" s="1"/>
  <c r="Q35" i="18"/>
  <c r="G26" i="18" a="1"/>
  <c r="G26" i="18" s="1"/>
  <c r="F17" i="18" a="1"/>
  <c r="F17" i="18" s="1"/>
  <c r="P17" i="18"/>
  <c r="F39" i="18" a="1"/>
  <c r="F39" i="18" s="1"/>
  <c r="F8" i="18" a="1"/>
  <c r="F8" i="18" s="1"/>
  <c r="F32" i="18" a="1"/>
  <c r="F32" i="18" s="1"/>
  <c r="E27" i="18" a="1"/>
  <c r="E27" i="18" s="1"/>
  <c r="E22" i="18" a="1"/>
  <c r="E22" i="18" s="1"/>
  <c r="O22" i="18"/>
  <c r="P18" i="18"/>
  <c r="P35" i="18"/>
  <c r="R9" i="18"/>
  <c r="O37" i="18"/>
  <c r="M5" i="18" a="1"/>
  <c r="M5" i="18" s="1"/>
  <c r="N6" i="18" a="1"/>
  <c r="N6" i="18" s="1"/>
  <c r="M11" i="18" a="1"/>
  <c r="M11" i="18" s="1"/>
  <c r="R11" i="18"/>
  <c r="N23" i="18" a="1"/>
  <c r="N23" i="18" s="1"/>
  <c r="N35" i="18" a="1"/>
  <c r="N35" i="18" s="1"/>
  <c r="K7" i="18" a="1"/>
  <c r="K7" i="18" s="1"/>
  <c r="P7" i="18"/>
  <c r="K38" i="18" a="1"/>
  <c r="K38" i="18" s="1"/>
  <c r="P38" i="18"/>
  <c r="K32" i="18" a="1"/>
  <c r="K32" i="18" s="1"/>
  <c r="K26" i="18" a="1"/>
  <c r="K26" i="18" s="1"/>
  <c r="K20" i="18" a="1"/>
  <c r="K20" i="18" s="1"/>
  <c r="M6" i="18" a="1"/>
  <c r="M6" i="18" s="1"/>
  <c r="R6" i="18"/>
  <c r="L18" i="18" a="1"/>
  <c r="L18" i="18" s="1"/>
  <c r="Q18" i="18"/>
  <c r="L30" i="18" a="1"/>
  <c r="L30" i="18" s="1"/>
  <c r="L42" i="18" a="1"/>
  <c r="L42" i="18" s="1"/>
  <c r="Q42" i="18"/>
  <c r="J8" i="18" a="1"/>
  <c r="J8" i="18" s="1"/>
  <c r="O8" i="18"/>
  <c r="J32" i="18" a="1"/>
  <c r="J32" i="18" s="1"/>
  <c r="O32" i="18"/>
  <c r="J29" i="18" a="1"/>
  <c r="J29" i="18" s="1"/>
  <c r="I9" i="18" a="1"/>
  <c r="I9" i="18" s="1"/>
  <c r="I33" i="18" a="1"/>
  <c r="I33" i="18" s="1"/>
  <c r="I28" i="18" a="1"/>
  <c r="I28" i="18" s="1"/>
  <c r="H22" i="18" a="1"/>
  <c r="H22" i="18" s="1"/>
  <c r="H17" i="18" a="1"/>
  <c r="H17" i="18" s="1"/>
  <c r="R17" i="18"/>
  <c r="H41" i="18" a="1"/>
  <c r="H41" i="18" s="1"/>
  <c r="R41" i="18"/>
  <c r="S41" i="18"/>
  <c r="G13" i="18" a="1"/>
  <c r="G13" i="18" s="1"/>
  <c r="G37" i="18" a="1"/>
  <c r="G37" i="18" s="1"/>
  <c r="Q37" i="18"/>
  <c r="G28" i="18" a="1"/>
  <c r="G28" i="18" s="1"/>
  <c r="Q28" i="18"/>
  <c r="F19" i="18" a="1"/>
  <c r="F19" i="18" s="1"/>
  <c r="F41" i="18" a="1"/>
  <c r="F41" i="18" s="1"/>
  <c r="P41" i="18"/>
  <c r="F10" i="18" a="1"/>
  <c r="F10" i="18" s="1"/>
  <c r="F34" i="18" a="1"/>
  <c r="F34" i="18" s="1"/>
  <c r="E29" i="18" a="1"/>
  <c r="E29" i="18" s="1"/>
  <c r="E24" i="18" a="1"/>
  <c r="E24" i="18" s="1"/>
  <c r="Q11" i="18"/>
  <c r="E30" i="18" a="1"/>
  <c r="E30" i="18" s="1"/>
  <c r="O30" i="18"/>
  <c r="E6" i="18" a="1"/>
  <c r="E6" i="18" s="1"/>
  <c r="E35" i="18" a="1"/>
  <c r="E35" i="18" s="1"/>
  <c r="E11" i="18" a="1"/>
  <c r="E11" i="18" s="1"/>
  <c r="F40" i="18" a="1"/>
  <c r="F40" i="18" s="1"/>
  <c r="P40" i="18"/>
  <c r="F16" i="18" a="1"/>
  <c r="F16" i="18" s="1"/>
  <c r="P16" i="18"/>
  <c r="F25" i="18" a="1"/>
  <c r="F25" i="18" s="1"/>
  <c r="G34" i="18" a="1"/>
  <c r="G34" i="18" s="1"/>
  <c r="Q34" i="18"/>
  <c r="G10" i="18" a="1"/>
  <c r="G10" i="18" s="1"/>
  <c r="Q10" i="18"/>
  <c r="G19" i="18" a="1"/>
  <c r="G19" i="18" s="1"/>
  <c r="H23" i="18" a="1"/>
  <c r="H23" i="18" s="1"/>
  <c r="H28" i="18" a="1"/>
  <c r="H28" i="18" s="1"/>
  <c r="I34" i="18" a="1"/>
  <c r="I34" i="18" s="1"/>
  <c r="I10" i="18" a="1"/>
  <c r="I10" i="18" s="1"/>
  <c r="I39" i="18" a="1"/>
  <c r="I39" i="18" s="1"/>
  <c r="I15" i="18" a="1"/>
  <c r="I15" i="18" s="1"/>
  <c r="J35" i="18" a="1"/>
  <c r="J35" i="18" s="1"/>
  <c r="J11" i="18" a="1"/>
  <c r="J11" i="18" s="1"/>
  <c r="J38" i="18" a="1"/>
  <c r="J38" i="18" s="1"/>
  <c r="J14" i="18" a="1"/>
  <c r="J14" i="18" s="1"/>
  <c r="L33" i="18" a="1"/>
  <c r="L33" i="18" s="1"/>
  <c r="L21" i="18" a="1"/>
  <c r="L21" i="18" s="1"/>
  <c r="Q21" i="18"/>
  <c r="L9" i="18" a="1"/>
  <c r="L9" i="18" s="1"/>
  <c r="M18" i="18" a="1"/>
  <c r="M18" i="18" s="1"/>
  <c r="R18" i="18"/>
  <c r="M24" i="18" a="1"/>
  <c r="M24" i="18" s="1"/>
  <c r="M30" i="18" a="1"/>
  <c r="M30" i="18" s="1"/>
  <c r="R30" i="18"/>
  <c r="M36" i="18" a="1"/>
  <c r="M36" i="18" s="1"/>
  <c r="R36" i="18"/>
  <c r="S36" i="18"/>
  <c r="M42" i="18" a="1"/>
  <c r="M42" i="18" s="1"/>
  <c r="N9" i="18" a="1"/>
  <c r="N9" i="18" s="1"/>
  <c r="N38" i="18" a="1"/>
  <c r="N38" i="18" s="1"/>
  <c r="N26" i="18" a="1"/>
  <c r="N26" i="18" s="1"/>
  <c r="L14" i="18" a="1"/>
  <c r="L14" i="18" s="1"/>
  <c r="K10" i="18" a="1"/>
  <c r="K10" i="18" s="1"/>
  <c r="P10" i="18"/>
  <c r="O16" i="18"/>
  <c r="R22" i="18"/>
  <c r="S22" i="18"/>
  <c r="R12" i="18"/>
  <c r="E28" i="18" a="1"/>
  <c r="E28" i="18" s="1"/>
  <c r="E33" i="18" a="1"/>
  <c r="E33" i="18" s="1"/>
  <c r="E9" i="18" a="1"/>
  <c r="E9" i="18" s="1"/>
  <c r="F38" i="18" a="1"/>
  <c r="F38" i="18" s="1"/>
  <c r="F14" i="18" a="1"/>
  <c r="F14" i="18" s="1"/>
  <c r="F23" i="18" a="1"/>
  <c r="F23" i="18" s="1"/>
  <c r="P23" i="18"/>
  <c r="G32" i="18" a="1"/>
  <c r="G32" i="18" s="1"/>
  <c r="G8" i="18" a="1"/>
  <c r="G8" i="18" s="1"/>
  <c r="G41" i="18" a="1"/>
  <c r="G41" i="18" s="1"/>
  <c r="Q41" i="18"/>
  <c r="G17" i="18" a="1"/>
  <c r="G17" i="18" s="1"/>
  <c r="H21" i="18" a="1"/>
  <c r="H21" i="18" s="1"/>
  <c r="R21" i="18"/>
  <c r="H26" i="18" a="1"/>
  <c r="H26" i="18" s="1"/>
  <c r="I32" i="18" a="1"/>
  <c r="I32" i="18" s="1"/>
  <c r="I8" i="18" a="1"/>
  <c r="I8" i="18" s="1"/>
  <c r="I37" i="18" a="1"/>
  <c r="I37" i="18" s="1"/>
  <c r="I13" i="18" a="1"/>
  <c r="I13" i="18" s="1"/>
  <c r="J33" i="18" a="1"/>
  <c r="J33" i="18" s="1"/>
  <c r="O33" i="18"/>
  <c r="J9" i="18" a="1"/>
  <c r="J9" i="18" s="1"/>
  <c r="J36" i="18" a="1"/>
  <c r="J36" i="18" s="1"/>
  <c r="O36" i="18"/>
  <c r="J12" i="18" a="1"/>
  <c r="J12" i="18" s="1"/>
  <c r="O12" i="18"/>
  <c r="L32" i="18" a="1"/>
  <c r="L32" i="18" s="1"/>
  <c r="Q32" i="18"/>
  <c r="L20" i="18" a="1"/>
  <c r="L20" i="18" s="1"/>
  <c r="Q20" i="18"/>
  <c r="M8" i="18" a="1"/>
  <c r="M8" i="18" s="1"/>
  <c r="R8" i="18"/>
  <c r="K19" i="18" a="1"/>
  <c r="K19" i="18" s="1"/>
  <c r="P19" i="18"/>
  <c r="K25" i="18" a="1"/>
  <c r="K25" i="18" s="1"/>
  <c r="K31" i="18" a="1"/>
  <c r="K31" i="18" s="1"/>
  <c r="K37" i="18" a="1"/>
  <c r="K37" i="18" s="1"/>
  <c r="K9" i="18" a="1"/>
  <c r="K9" i="18" s="1"/>
  <c r="P9" i="18"/>
  <c r="N37" i="18" a="1"/>
  <c r="N37" i="18" s="1"/>
  <c r="N25" i="18" a="1"/>
  <c r="N25" i="18" s="1"/>
  <c r="M13" i="18" a="1"/>
  <c r="M13" i="18" s="1"/>
  <c r="N8" i="18" a="1"/>
  <c r="N8" i="18" s="1"/>
  <c r="P30" i="18"/>
  <c r="N5" i="18" a="1"/>
  <c r="N5" i="18" s="1"/>
  <c r="O19" i="18"/>
  <c r="O24" i="18"/>
  <c r="O13" i="18"/>
  <c r="R20" i="18"/>
  <c r="P24" i="18"/>
  <c r="Q25" i="18"/>
  <c r="E26" i="18" a="1"/>
  <c r="E26" i="18" s="1"/>
  <c r="E31" i="18" a="1"/>
  <c r="E31" i="18" s="1"/>
  <c r="E7" i="18" a="1"/>
  <c r="E7" i="18" s="1"/>
  <c r="F36" i="18" a="1"/>
  <c r="F36" i="18" s="1"/>
  <c r="P36" i="18"/>
  <c r="F12" i="18" a="1"/>
  <c r="F12" i="18" s="1"/>
  <c r="P12" i="18"/>
  <c r="F21" i="18" a="1"/>
  <c r="F21" i="18" s="1"/>
  <c r="G30" i="18" a="1"/>
  <c r="G30" i="18" s="1"/>
  <c r="G6" i="18" a="1"/>
  <c r="G6" i="18" s="1"/>
  <c r="Q6" i="18"/>
  <c r="G39" i="18" a="1"/>
  <c r="G39" i="18" s="1"/>
  <c r="G15" i="18" a="1"/>
  <c r="G15" i="18" s="1"/>
  <c r="Q15" i="18"/>
  <c r="H19" i="18" a="1"/>
  <c r="H19" i="18" s="1"/>
  <c r="H24" i="18" a="1"/>
  <c r="H24" i="18" s="1"/>
  <c r="I30" i="18" a="1"/>
  <c r="I30" i="18" s="1"/>
  <c r="I6" i="18" a="1"/>
  <c r="I6" i="18" s="1"/>
  <c r="I35" i="18" a="1"/>
  <c r="I35" i="18" s="1"/>
  <c r="I11" i="18" a="1"/>
  <c r="I11" i="18" s="1"/>
  <c r="J31" i="18" a="1"/>
  <c r="J31" i="18" s="1"/>
  <c r="J7" i="18" a="1"/>
  <c r="J7" i="18" s="1"/>
  <c r="J34" i="18" a="1"/>
  <c r="J34" i="18" s="1"/>
  <c r="O34" i="18"/>
  <c r="J10" i="18" a="1"/>
  <c r="J10" i="18" s="1"/>
  <c r="L31" i="18" a="1"/>
  <c r="L31" i="18" s="1"/>
  <c r="Q31" i="18"/>
  <c r="L19" i="18" a="1"/>
  <c r="L19" i="18" s="1"/>
  <c r="L7" i="18" a="1"/>
  <c r="L7" i="18" s="1"/>
  <c r="M19" i="18" a="1"/>
  <c r="M19" i="18" s="1"/>
  <c r="M25" i="18" a="1"/>
  <c r="M25" i="18" s="1"/>
  <c r="R25" i="18"/>
  <c r="M31" i="18" a="1"/>
  <c r="M31" i="18" s="1"/>
  <c r="R31" i="18"/>
  <c r="M37" i="18" a="1"/>
  <c r="M37" i="18" s="1"/>
  <c r="N7" i="18" a="1"/>
  <c r="N7" i="18" s="1"/>
  <c r="N36" i="18" a="1"/>
  <c r="N36" i="18" s="1"/>
  <c r="N24" i="18" a="1"/>
  <c r="N24" i="18" s="1"/>
  <c r="L12" i="18" a="1"/>
  <c r="L12" i="18" s="1"/>
  <c r="K8" i="18" a="1"/>
  <c r="K8" i="18" s="1"/>
  <c r="M12" i="34"/>
  <c r="D12" i="34" s="1"/>
  <c r="B10" i="17"/>
  <c r="B11" i="17"/>
  <c r="B16" i="17"/>
  <c r="B40" i="17"/>
  <c r="B9" i="17"/>
  <c r="B25" i="17"/>
  <c r="B41" i="17"/>
  <c r="E8" i="17"/>
  <c r="E16" i="17"/>
  <c r="E24" i="17"/>
  <c r="E32" i="17"/>
  <c r="E40" i="17"/>
  <c r="F10" i="17"/>
  <c r="F18" i="17"/>
  <c r="F26" i="17"/>
  <c r="F34" i="17"/>
  <c r="F42" i="17"/>
  <c r="E11" i="17"/>
  <c r="E19" i="17"/>
  <c r="E27" i="17"/>
  <c r="E35" i="17"/>
  <c r="E43" i="17"/>
  <c r="F5" i="17"/>
  <c r="F13" i="17"/>
  <c r="F21" i="17"/>
  <c r="F29" i="17"/>
  <c r="F37" i="17"/>
  <c r="F45" i="17"/>
  <c r="D10" i="17"/>
  <c r="D26" i="17"/>
  <c r="D42" i="17"/>
  <c r="D11" i="17"/>
  <c r="D27" i="17"/>
  <c r="D43" i="17"/>
  <c r="D16" i="17"/>
  <c r="D32" i="17"/>
  <c r="D17" i="17"/>
  <c r="D33" i="17"/>
  <c r="C18" i="17"/>
  <c r="C34" i="17"/>
  <c r="C19" i="17"/>
  <c r="C35" i="17"/>
  <c r="C8" i="17"/>
  <c r="C24" i="17"/>
  <c r="C40" i="17"/>
  <c r="C9" i="17"/>
  <c r="C25" i="17"/>
  <c r="C41" i="17"/>
  <c r="F14" i="17"/>
  <c r="E7" i="17"/>
  <c r="E39" i="17"/>
  <c r="F9" i="17"/>
  <c r="F25" i="17"/>
  <c r="D19" i="17"/>
  <c r="D24" i="17"/>
  <c r="D25" i="17"/>
  <c r="C26" i="17"/>
  <c r="C11" i="17"/>
  <c r="C16" i="17"/>
  <c r="B26" i="17"/>
  <c r="B27" i="17"/>
  <c r="B28" i="17"/>
  <c r="B44" i="17"/>
  <c r="B13" i="17"/>
  <c r="B29" i="17"/>
  <c r="B45" i="17"/>
  <c r="E10" i="17"/>
  <c r="E18" i="17"/>
  <c r="E26" i="17"/>
  <c r="E34" i="17"/>
  <c r="E42" i="17"/>
  <c r="F12" i="17"/>
  <c r="F20" i="17"/>
  <c r="F28" i="17"/>
  <c r="F36" i="17"/>
  <c r="F44" i="17"/>
  <c r="E5" i="17"/>
  <c r="E13" i="17"/>
  <c r="E21" i="17"/>
  <c r="E29" i="17"/>
  <c r="E37" i="17"/>
  <c r="E45" i="17"/>
  <c r="F7" i="17"/>
  <c r="F15" i="17"/>
  <c r="F23" i="17"/>
  <c r="F31" i="17"/>
  <c r="F39" i="17"/>
  <c r="D14" i="17"/>
  <c r="D30" i="17"/>
  <c r="D46" i="17"/>
  <c r="D15" i="17"/>
  <c r="D31" i="17"/>
  <c r="D20" i="17"/>
  <c r="D36" i="17"/>
  <c r="D5" i="17"/>
  <c r="D21" i="17"/>
  <c r="D37" i="17"/>
  <c r="C6" i="17"/>
  <c r="C22" i="17"/>
  <c r="C38" i="17"/>
  <c r="C7" i="17"/>
  <c r="C23" i="17"/>
  <c r="C39" i="17"/>
  <c r="C12" i="17"/>
  <c r="C28" i="17"/>
  <c r="C44" i="17"/>
  <c r="C13" i="17"/>
  <c r="C29" i="17"/>
  <c r="C45" i="17"/>
  <c r="F22" i="17"/>
  <c r="E15" i="17"/>
  <c r="E31" i="17"/>
  <c r="F17" i="17"/>
  <c r="F33" i="17"/>
  <c r="D18" i="17"/>
  <c r="D34" i="17"/>
  <c r="D35" i="17"/>
  <c r="D8" i="17"/>
  <c r="D9" i="17"/>
  <c r="D41" i="17"/>
  <c r="C42" i="17"/>
  <c r="C43" i="17"/>
  <c r="C32" i="17"/>
  <c r="C33" i="17"/>
  <c r="B42" i="17"/>
  <c r="B43" i="17"/>
  <c r="B32" i="17"/>
  <c r="B17" i="17"/>
  <c r="B33" i="17"/>
  <c r="E12" i="17"/>
  <c r="E20" i="17"/>
  <c r="E28" i="17"/>
  <c r="E36" i="17"/>
  <c r="E44" i="17"/>
  <c r="F6" i="17"/>
  <c r="F30" i="17"/>
  <c r="F38" i="17"/>
  <c r="F46" i="17"/>
  <c r="E23" i="17"/>
  <c r="F41" i="17"/>
  <c r="D40" i="17"/>
  <c r="C10" i="17"/>
  <c r="C27" i="17"/>
  <c r="C17" i="17"/>
  <c r="S10" i="17"/>
  <c r="R5" i="17"/>
  <c r="P56" i="17"/>
  <c r="P19" i="17"/>
  <c r="P40" i="17"/>
  <c r="T8" i="17"/>
  <c r="P18" i="17"/>
  <c r="P35" i="17"/>
  <c r="P9" i="17"/>
  <c r="C37" i="17"/>
  <c r="C21" i="17"/>
  <c r="C5" i="17"/>
  <c r="C36" i="17"/>
  <c r="C20" i="17"/>
  <c r="C31" i="17"/>
  <c r="C15" i="17"/>
  <c r="C46" i="17"/>
  <c r="C30" i="17"/>
  <c r="C14" i="17"/>
  <c r="D45" i="17"/>
  <c r="D29" i="17"/>
  <c r="D13" i="17"/>
  <c r="D44" i="17"/>
  <c r="D28" i="17"/>
  <c r="D12" i="17"/>
  <c r="D39" i="17"/>
  <c r="D23" i="17"/>
  <c r="D7" i="17"/>
  <c r="D38" i="17"/>
  <c r="D22" i="17"/>
  <c r="D6" i="17"/>
  <c r="F43" i="17"/>
  <c r="F35" i="17"/>
  <c r="F27" i="17"/>
  <c r="F19" i="17"/>
  <c r="F11" i="17"/>
  <c r="E41" i="17"/>
  <c r="E33" i="17"/>
  <c r="E25" i="17"/>
  <c r="E17" i="17"/>
  <c r="E9" i="17"/>
  <c r="F40" i="17"/>
  <c r="F32" i="17"/>
  <c r="F24" i="17"/>
  <c r="F16" i="17"/>
  <c r="F8" i="17"/>
  <c r="E46" i="17"/>
  <c r="E38" i="17"/>
  <c r="E30" i="17"/>
  <c r="E22" i="17"/>
  <c r="E14" i="17"/>
  <c r="E6" i="17"/>
  <c r="B37" i="17"/>
  <c r="B21" i="17"/>
  <c r="B5" i="17"/>
  <c r="B36" i="17"/>
  <c r="P41" i="17"/>
  <c r="P24" i="17"/>
  <c r="P50" i="17"/>
  <c r="P55" i="17"/>
  <c r="P61" i="17"/>
  <c r="T6" i="17"/>
  <c r="P25" i="17"/>
  <c r="P8" i="17"/>
  <c r="P34" i="17"/>
  <c r="T9" i="17"/>
  <c r="P62" i="17"/>
  <c r="P58" i="17"/>
  <c r="Q7" i="17"/>
  <c r="B18" i="17"/>
  <c r="B34" i="17"/>
  <c r="B19" i="17"/>
  <c r="B35" i="17"/>
  <c r="B8" i="17"/>
  <c r="B24" i="17"/>
  <c r="B6" i="17"/>
  <c r="B22" i="17"/>
  <c r="B38" i="17"/>
  <c r="B7" i="17"/>
  <c r="B23" i="17"/>
  <c r="B39" i="17"/>
  <c r="B12" i="17"/>
  <c r="R67" i="17"/>
  <c r="T65" i="17"/>
  <c r="S64" i="17"/>
  <c r="R63" i="17"/>
  <c r="T61" i="17"/>
  <c r="S60" i="17"/>
  <c r="R59" i="17"/>
  <c r="T57" i="17"/>
  <c r="S56" i="17"/>
  <c r="R55" i="17"/>
  <c r="T53" i="17"/>
  <c r="S52" i="17"/>
  <c r="R51" i="17"/>
  <c r="T49" i="17"/>
  <c r="S48" i="17"/>
  <c r="R47" i="17"/>
  <c r="T45" i="17"/>
  <c r="S44" i="17"/>
  <c r="R43" i="17"/>
  <c r="T41" i="17"/>
  <c r="S40" i="17"/>
  <c r="R39" i="17"/>
  <c r="T37" i="17"/>
  <c r="S36" i="17"/>
  <c r="R35" i="17"/>
  <c r="T33" i="17"/>
  <c r="S32" i="17"/>
  <c r="R31" i="17"/>
  <c r="T29" i="17"/>
  <c r="S28" i="17"/>
  <c r="R27" i="17"/>
  <c r="T25" i="17"/>
  <c r="S24" i="17"/>
  <c r="R23" i="17"/>
  <c r="T21" i="17"/>
  <c r="S20" i="17"/>
  <c r="R19" i="17"/>
  <c r="T17" i="17"/>
  <c r="S16" i="17"/>
  <c r="R15" i="17"/>
  <c r="T13" i="17"/>
  <c r="S12" i="17"/>
  <c r="R11" i="17"/>
  <c r="Q66" i="17"/>
  <c r="Q62" i="17"/>
  <c r="Q58" i="17"/>
  <c r="Q54" i="17"/>
  <c r="Q50" i="17"/>
  <c r="Q46" i="17"/>
  <c r="Q42" i="17"/>
  <c r="Q38" i="17"/>
  <c r="Q34" i="17"/>
  <c r="Q30" i="17"/>
  <c r="Q26" i="17"/>
  <c r="Q22" i="17"/>
  <c r="Q18" i="17"/>
  <c r="Q14" i="17"/>
  <c r="S9" i="17"/>
  <c r="Q10" i="17"/>
  <c r="T7" i="17"/>
  <c r="Q5" i="17"/>
  <c r="R6" i="17"/>
  <c r="R7" i="17"/>
  <c r="P64" i="17"/>
  <c r="P65" i="17"/>
  <c r="P57" i="17"/>
  <c r="P63" i="17"/>
  <c r="P10" i="17"/>
  <c r="P26" i="17"/>
  <c r="P42" i="17"/>
  <c r="P11" i="17"/>
  <c r="P27" i="17"/>
  <c r="P43" i="17"/>
  <c r="P16" i="17"/>
  <c r="P32" i="17"/>
  <c r="P48" i="17"/>
  <c r="P17" i="17"/>
  <c r="P33" i="17"/>
  <c r="P49" i="17"/>
  <c r="T66" i="17"/>
  <c r="S65" i="17"/>
  <c r="R64" i="17"/>
  <c r="T62" i="17"/>
  <c r="S61" i="17"/>
  <c r="R60" i="17"/>
  <c r="T58" i="17"/>
  <c r="S57" i="17"/>
  <c r="R56" i="17"/>
  <c r="T54" i="17"/>
  <c r="S53" i="17"/>
  <c r="R52" i="17"/>
  <c r="T50" i="17"/>
  <c r="S49" i="17"/>
  <c r="R48" i="17"/>
  <c r="T46" i="17"/>
  <c r="S45" i="17"/>
  <c r="R44" i="17"/>
  <c r="T42" i="17"/>
  <c r="S41" i="17"/>
  <c r="R40" i="17"/>
  <c r="T38" i="17"/>
  <c r="S37" i="17"/>
  <c r="R36" i="17"/>
  <c r="T34" i="17"/>
  <c r="S33" i="17"/>
  <c r="R32" i="17"/>
  <c r="T30" i="17"/>
  <c r="S29" i="17"/>
  <c r="R28" i="17"/>
  <c r="T26" i="17"/>
  <c r="S25" i="17"/>
  <c r="R24" i="17"/>
  <c r="T22" i="17"/>
  <c r="S21" i="17"/>
  <c r="R20" i="17"/>
  <c r="T18" i="17"/>
  <c r="S17" i="17"/>
  <c r="R16" i="17"/>
  <c r="T14" i="17"/>
  <c r="S13" i="17"/>
  <c r="R12" i="17"/>
  <c r="Q65" i="17"/>
  <c r="Q61" i="17"/>
  <c r="Q57" i="17"/>
  <c r="Q53" i="17"/>
  <c r="Q49" i="17"/>
  <c r="Q45" i="17"/>
  <c r="Q41" i="17"/>
  <c r="Q37" i="17"/>
  <c r="Q33" i="17"/>
  <c r="Q29" i="17"/>
  <c r="Q25" i="17"/>
  <c r="Q21" i="17"/>
  <c r="Q17" i="17"/>
  <c r="Q13" i="17"/>
  <c r="R8" i="17"/>
  <c r="Q6" i="17"/>
  <c r="S6" i="17"/>
  <c r="R10" i="17"/>
  <c r="Q8" i="17"/>
  <c r="T5" i="17"/>
  <c r="P60" i="17"/>
  <c r="P66" i="17"/>
  <c r="P53" i="17"/>
  <c r="P51" i="17"/>
  <c r="P67" i="17"/>
  <c r="P14" i="17"/>
  <c r="P30" i="17"/>
  <c r="P46" i="17"/>
  <c r="P15" i="17"/>
  <c r="P31" i="17"/>
  <c r="P47" i="17"/>
  <c r="P20" i="17"/>
  <c r="P36" i="17"/>
  <c r="P5" i="17"/>
  <c r="P21" i="17"/>
  <c r="P37" i="17"/>
  <c r="T67" i="17"/>
  <c r="S66" i="17"/>
  <c r="R65" i="17"/>
  <c r="T63" i="17"/>
  <c r="S62" i="17"/>
  <c r="R61" i="17"/>
  <c r="T59" i="17"/>
  <c r="S58" i="17"/>
  <c r="R57" i="17"/>
  <c r="T55" i="17"/>
  <c r="S54" i="17"/>
  <c r="R53" i="17"/>
  <c r="T51" i="17"/>
  <c r="S50" i="17"/>
  <c r="R49" i="17"/>
  <c r="T47" i="17"/>
  <c r="S46" i="17"/>
  <c r="R45" i="17"/>
  <c r="T43" i="17"/>
  <c r="S42" i="17"/>
  <c r="R41" i="17"/>
  <c r="T39" i="17"/>
  <c r="S38" i="17"/>
  <c r="R37" i="17"/>
  <c r="T35" i="17"/>
  <c r="S34" i="17"/>
  <c r="R33" i="17"/>
  <c r="T31" i="17"/>
  <c r="S30" i="17"/>
  <c r="R29" i="17"/>
  <c r="T27" i="17"/>
  <c r="S26" i="17"/>
  <c r="R25" i="17"/>
  <c r="T23" i="17"/>
  <c r="S22" i="17"/>
  <c r="R21" i="17"/>
  <c r="T19" i="17"/>
  <c r="S18" i="17"/>
  <c r="R17" i="17"/>
  <c r="T15" i="17"/>
  <c r="S14" i="17"/>
  <c r="R13" i="17"/>
  <c r="T11" i="17"/>
  <c r="Q64" i="17"/>
  <c r="Q60" i="17"/>
  <c r="Q56" i="17"/>
  <c r="Q52" i="17"/>
  <c r="Q48" i="17"/>
  <c r="Q44" i="17"/>
  <c r="Q40" i="17"/>
  <c r="Q36" i="17"/>
  <c r="Q32" i="17"/>
  <c r="Q28" i="17"/>
  <c r="Q24" i="17"/>
  <c r="Q20" i="17"/>
  <c r="Q16" i="17"/>
  <c r="Q12" i="17"/>
  <c r="B20" i="17"/>
  <c r="B31" i="17"/>
  <c r="B15" i="17"/>
  <c r="B46" i="17"/>
  <c r="B30" i="17"/>
  <c r="B14" i="17"/>
  <c r="P45" i="17"/>
  <c r="P29" i="17"/>
  <c r="P13" i="17"/>
  <c r="P44" i="17"/>
  <c r="P28" i="17"/>
  <c r="P12" i="17"/>
  <c r="P39" i="17"/>
  <c r="P23" i="17"/>
  <c r="P7" i="17"/>
  <c r="P38" i="17"/>
  <c r="P22" i="17"/>
  <c r="P6" i="17"/>
  <c r="P59" i="17"/>
  <c r="P54" i="17"/>
  <c r="P52" i="17"/>
  <c r="S8" i="17"/>
  <c r="S7" i="17"/>
  <c r="Q9" i="17"/>
  <c r="R9" i="17"/>
  <c r="S5" i="17"/>
  <c r="T10" i="17"/>
  <c r="Q11" i="17"/>
  <c r="Q15" i="17"/>
  <c r="Q19" i="17"/>
  <c r="Q23" i="17"/>
  <c r="Q27" i="17"/>
  <c r="Q31" i="17"/>
  <c r="Q35" i="17"/>
  <c r="Q39" i="17"/>
  <c r="Q43" i="17"/>
  <c r="Q47" i="17"/>
  <c r="Q51" i="17"/>
  <c r="Q55" i="17"/>
  <c r="Q59" i="17"/>
  <c r="Q63" i="17"/>
  <c r="Q67" i="17"/>
  <c r="S11" i="17"/>
  <c r="T12" i="17"/>
  <c r="R14" i="17"/>
  <c r="S15" i="17"/>
  <c r="T16" i="17"/>
  <c r="R18" i="17"/>
  <c r="S19" i="17"/>
  <c r="T20" i="17"/>
  <c r="R22" i="17"/>
  <c r="S23" i="17"/>
  <c r="T24" i="17"/>
  <c r="R26" i="17"/>
  <c r="S27" i="17"/>
  <c r="T28" i="17"/>
  <c r="R30" i="17"/>
  <c r="S31" i="17"/>
  <c r="T32" i="17"/>
  <c r="R34" i="17"/>
  <c r="S35" i="17"/>
  <c r="T36" i="17"/>
  <c r="R38" i="17"/>
  <c r="S39" i="17"/>
  <c r="T40" i="17"/>
  <c r="R42" i="17"/>
  <c r="S43" i="17"/>
  <c r="T44" i="17"/>
  <c r="R46" i="17"/>
  <c r="S47" i="17"/>
  <c r="T48" i="17"/>
  <c r="R50" i="17"/>
  <c r="S51" i="17"/>
  <c r="T52" i="17"/>
  <c r="R54" i="17"/>
  <c r="S55" i="17"/>
  <c r="T56" i="17"/>
  <c r="R58" i="17"/>
  <c r="S59" i="17"/>
  <c r="T60" i="17"/>
  <c r="R62" i="17"/>
  <c r="S63" i="17"/>
  <c r="T64" i="17"/>
  <c r="R66" i="17"/>
  <c r="S67" i="17"/>
  <c r="W7" i="22"/>
  <c r="W5" i="22"/>
  <c r="M8" i="22"/>
  <c r="M6" i="22"/>
  <c r="W8" i="22"/>
  <c r="M7" i="22"/>
  <c r="W6" i="22"/>
  <c r="M5" i="22"/>
  <c r="A6" i="22"/>
  <c r="J5" i="22"/>
  <c r="I5" i="22"/>
  <c r="K5" i="22"/>
  <c r="I7" i="22"/>
  <c r="K7" i="22"/>
  <c r="J4" i="22"/>
  <c r="J7" i="22"/>
  <c r="J6" i="22"/>
  <c r="A5" i="22"/>
  <c r="I8" i="22"/>
  <c r="K8" i="22"/>
  <c r="I6" i="22"/>
  <c r="K6" i="22"/>
  <c r="J9" i="22"/>
  <c r="J8" i="22"/>
  <c r="A7" i="22"/>
  <c r="A8" i="22"/>
  <c r="A9" i="22"/>
  <c r="B32" i="20" a="1"/>
  <c r="B32" i="20" s="1"/>
  <c r="A10" i="22"/>
  <c r="I4" i="22"/>
  <c r="K4" i="22"/>
  <c r="I9" i="22"/>
  <c r="K9" i="22"/>
  <c r="E17" i="20" a="1"/>
  <c r="E17" i="20" s="1"/>
  <c r="E3" i="20" s="1" a="1"/>
  <c r="E3" i="20" s="1"/>
  <c r="B39" i="38" a="1"/>
  <c r="B39" i="38" s="1"/>
  <c r="I10" i="22"/>
  <c r="J10" i="22"/>
  <c r="E32" i="20" a="1"/>
  <c r="E32" i="20" s="1"/>
  <c r="W9" i="22"/>
  <c r="W4" i="22"/>
  <c r="M9" i="22"/>
  <c r="S111" i="18"/>
  <c r="S122" i="18"/>
  <c r="S90" i="18"/>
  <c r="S74" i="18"/>
  <c r="O27" i="18"/>
  <c r="O67" i="18"/>
  <c r="O117" i="18"/>
  <c r="O14" i="18"/>
  <c r="O111" i="18"/>
  <c r="O47" i="18"/>
  <c r="Q61" i="18"/>
  <c r="Q45" i="18"/>
  <c r="S45" i="18"/>
  <c r="Q29" i="18"/>
  <c r="Q13" i="18"/>
  <c r="P109" i="18"/>
  <c r="R38" i="18"/>
  <c r="R46" i="18"/>
  <c r="S46" i="18"/>
  <c r="R50" i="18"/>
  <c r="S50" i="18"/>
  <c r="R58" i="18"/>
  <c r="R64" i="18"/>
  <c r="S64" i="18"/>
  <c r="R72" i="18"/>
  <c r="S72" i="18"/>
  <c r="R80" i="18"/>
  <c r="S80" i="18"/>
  <c r="R88" i="18"/>
  <c r="R96" i="18"/>
  <c r="S96" i="18"/>
  <c r="R116" i="18"/>
  <c r="S116" i="18"/>
  <c r="P102" i="18"/>
  <c r="P118" i="18"/>
  <c r="Q71" i="18"/>
  <c r="S71" i="18"/>
  <c r="Q64" i="18"/>
  <c r="AI7" i="18"/>
  <c r="AI62" i="18"/>
  <c r="AJ26" i="18"/>
  <c r="AJ12" i="18"/>
  <c r="AI63" i="18"/>
  <c r="AI67" i="18"/>
  <c r="AI71" i="18"/>
  <c r="AM81" i="18"/>
  <c r="AI129" i="18"/>
  <c r="AL137" i="18"/>
  <c r="AM137" i="18"/>
  <c r="AI137" i="18"/>
  <c r="AI74" i="18"/>
  <c r="AI85" i="18"/>
  <c r="AI93" i="18"/>
  <c r="AI101" i="18"/>
  <c r="AI109" i="18"/>
  <c r="AI117" i="18"/>
  <c r="O105" i="18"/>
  <c r="R16" i="18"/>
  <c r="Q106" i="18"/>
  <c r="S106" i="18"/>
  <c r="Q118" i="18"/>
  <c r="S118" i="18"/>
  <c r="P31" i="18"/>
  <c r="P47" i="18"/>
  <c r="P55" i="18"/>
  <c r="P63" i="18"/>
  <c r="P71" i="18"/>
  <c r="P79" i="18"/>
  <c r="P87" i="18"/>
  <c r="P95" i="18"/>
  <c r="Q107" i="18"/>
  <c r="S107" i="18"/>
  <c r="Q86" i="18"/>
  <c r="S86" i="18"/>
  <c r="Q88" i="18"/>
  <c r="Q100" i="18"/>
  <c r="S100" i="18"/>
  <c r="R119" i="18"/>
  <c r="S119" i="18"/>
  <c r="R13" i="18"/>
  <c r="Q78" i="18"/>
  <c r="S78" i="18"/>
  <c r="AL32" i="18"/>
  <c r="AL30" i="18"/>
  <c r="AL20" i="18"/>
  <c r="AI76" i="18"/>
  <c r="AI59" i="18"/>
  <c r="AI95" i="18"/>
  <c r="AI111" i="18"/>
  <c r="AI127" i="18"/>
  <c r="AI96" i="18"/>
  <c r="AI104" i="18"/>
  <c r="AI112" i="18"/>
  <c r="AI120" i="18"/>
  <c r="AI128" i="18"/>
  <c r="AI136" i="18"/>
  <c r="AM65" i="18"/>
  <c r="AJ71" i="18"/>
  <c r="AL73" i="18"/>
  <c r="AM73" i="18"/>
  <c r="AM74" i="18"/>
  <c r="O15" i="18"/>
  <c r="O107" i="18"/>
  <c r="O43" i="18"/>
  <c r="O93" i="18"/>
  <c r="O87" i="18"/>
  <c r="Q55" i="18"/>
  <c r="S55" i="18"/>
  <c r="Q23" i="18"/>
  <c r="R29" i="18"/>
  <c r="R49" i="18"/>
  <c r="S49" i="18"/>
  <c r="R61" i="18"/>
  <c r="R69" i="18"/>
  <c r="S69" i="18"/>
  <c r="R77" i="18"/>
  <c r="S77" i="18"/>
  <c r="R83" i="18"/>
  <c r="S83" i="18"/>
  <c r="R91" i="18"/>
  <c r="S91" i="18"/>
  <c r="R99" i="18"/>
  <c r="S99" i="18"/>
  <c r="R114" i="18"/>
  <c r="S114" i="18"/>
  <c r="P108" i="18"/>
  <c r="Q16" i="18"/>
  <c r="AI80" i="18"/>
  <c r="AI8" i="18"/>
  <c r="AI6" i="18"/>
  <c r="AI56" i="18"/>
  <c r="AI46" i="18"/>
  <c r="AI38" i="18"/>
  <c r="AJ9" i="18"/>
  <c r="AI40" i="18"/>
  <c r="AJ37" i="18"/>
  <c r="AI78" i="18"/>
  <c r="AI86" i="18"/>
  <c r="AK89" i="18"/>
  <c r="AM89" i="18"/>
  <c r="AI102" i="18"/>
  <c r="AI118" i="18"/>
  <c r="AI126" i="18"/>
  <c r="AL52" i="18"/>
  <c r="AM52" i="18"/>
  <c r="AJ57" i="18"/>
  <c r="AJ58" i="18"/>
  <c r="AI89" i="18"/>
  <c r="AI97" i="18"/>
  <c r="AI105" i="18"/>
  <c r="AI113" i="18"/>
  <c r="AI121" i="18"/>
  <c r="AM131" i="18"/>
  <c r="AL94" i="18"/>
  <c r="AM94" i="18"/>
  <c r="AL102" i="18"/>
  <c r="AM102" i="18"/>
  <c r="AL110" i="18"/>
  <c r="AM110" i="18"/>
  <c r="AL118" i="18"/>
  <c r="AM118" i="18"/>
  <c r="AL126" i="18"/>
  <c r="AM126" i="18"/>
  <c r="AL134" i="18"/>
  <c r="AM134" i="18"/>
  <c r="AM124" i="18"/>
  <c r="O65" i="18"/>
  <c r="O21" i="18"/>
  <c r="O118" i="18"/>
  <c r="O54" i="18"/>
  <c r="O104" i="18"/>
  <c r="O40" i="18"/>
  <c r="O98" i="18"/>
  <c r="Q58" i="18"/>
  <c r="Q26" i="18"/>
  <c r="R10" i="18"/>
  <c r="S10" i="18"/>
  <c r="Q112" i="18"/>
  <c r="S112" i="18"/>
  <c r="P20" i="18"/>
  <c r="P28" i="18"/>
  <c r="P44" i="18"/>
  <c r="P52" i="18"/>
  <c r="P60" i="18"/>
  <c r="P68" i="18"/>
  <c r="P76" i="18"/>
  <c r="P84" i="18"/>
  <c r="P92" i="18"/>
  <c r="P100" i="18"/>
  <c r="Q113" i="18"/>
  <c r="Q87" i="18"/>
  <c r="S87" i="18"/>
  <c r="Q95" i="18"/>
  <c r="S95" i="18"/>
  <c r="R109" i="18"/>
  <c r="S109" i="18"/>
  <c r="R113" i="18"/>
  <c r="S113" i="18"/>
  <c r="R15" i="18"/>
  <c r="Q66" i="18"/>
  <c r="S66" i="18"/>
  <c r="AI58" i="18"/>
  <c r="AM86" i="18"/>
  <c r="AL42" i="18"/>
  <c r="AI64" i="18"/>
  <c r="AI68" i="18"/>
  <c r="AI72" i="18"/>
  <c r="AI83" i="18"/>
  <c r="AM139" i="18"/>
  <c r="R14" i="18"/>
  <c r="P14" i="18"/>
  <c r="R23" i="18"/>
  <c r="S20" i="18"/>
  <c r="S25" i="18"/>
  <c r="Q39" i="18"/>
  <c r="O26" i="18"/>
  <c r="O9" i="18"/>
  <c r="Q17" i="18"/>
  <c r="S17" i="18"/>
  <c r="S11" i="18"/>
  <c r="O23" i="18"/>
  <c r="P34" i="18"/>
  <c r="R40" i="18"/>
  <c r="R24" i="18"/>
  <c r="S24" i="18"/>
  <c r="S35" i="18"/>
  <c r="R19" i="18"/>
  <c r="S19" i="18"/>
  <c r="R39" i="18"/>
  <c r="O6" i="18"/>
  <c r="Q8" i="18"/>
  <c r="S8" i="18"/>
  <c r="Q7" i="18"/>
  <c r="Q30" i="18"/>
  <c r="O29" i="18"/>
  <c r="P32" i="18"/>
  <c r="O17" i="18"/>
  <c r="S61" i="18"/>
  <c r="Q19" i="18"/>
  <c r="R28" i="18"/>
  <c r="S28" i="18"/>
  <c r="Q38" i="18"/>
  <c r="AM40" i="18"/>
  <c r="AM42" i="18"/>
  <c r="AL11" i="18"/>
  <c r="AL44" i="18"/>
  <c r="AL16" i="18"/>
  <c r="AI39" i="18"/>
  <c r="AM26" i="18"/>
  <c r="AM9" i="18"/>
  <c r="AK22" i="18"/>
  <c r="AM14" i="18"/>
  <c r="AI32" i="18"/>
  <c r="AM37" i="18"/>
  <c r="AL17" i="18"/>
  <c r="AM17" i="18"/>
  <c r="AM45" i="18"/>
  <c r="AL43" i="18"/>
  <c r="AM43" i="18"/>
  <c r="AJ36" i="18"/>
  <c r="AM39" i="18"/>
  <c r="AM10" i="18"/>
  <c r="AI10" i="18"/>
  <c r="AK47" i="18"/>
  <c r="AM47" i="18"/>
  <c r="AJ25" i="18"/>
  <c r="AI44" i="18"/>
  <c r="AK45" i="18"/>
  <c r="AA5" i="18" a="1"/>
  <c r="AA5" i="18" s="1"/>
  <c r="AE5" i="18" s="1" a="1"/>
  <c r="AE5" i="18" s="1"/>
  <c r="AI36" i="18"/>
  <c r="AJ18" i="18"/>
  <c r="AI17" i="18"/>
  <c r="AI43" i="18"/>
  <c r="AK44" i="18"/>
  <c r="AK26" i="18"/>
  <c r="AL24" i="18"/>
  <c r="AJ17" i="18"/>
  <c r="AI41" i="18"/>
  <c r="AI42" i="18"/>
  <c r="AJ34" i="18"/>
  <c r="AJ11" i="18"/>
  <c r="AL27" i="18"/>
  <c r="AK46" i="18"/>
  <c r="AM46" i="18"/>
  <c r="AM36" i="18"/>
  <c r="AL21" i="18"/>
  <c r="AJ28" i="18"/>
  <c r="AJ13" i="18"/>
  <c r="AJ39" i="18"/>
  <c r="AI33" i="18"/>
  <c r="AI30" i="18"/>
  <c r="AK8" i="18"/>
  <c r="AM8" i="18"/>
  <c r="AI28" i="18"/>
  <c r="AK41" i="18"/>
  <c r="AM41" i="18"/>
  <c r="AI35" i="18"/>
  <c r="AL6" i="18"/>
  <c r="AM6" i="18"/>
  <c r="AM24" i="18"/>
  <c r="AI25" i="18"/>
  <c r="AM7" i="18"/>
  <c r="AI24" i="18"/>
  <c r="AI19" i="18"/>
  <c r="AJ30" i="18"/>
  <c r="AJ23" i="18"/>
  <c r="AK13" i="18"/>
  <c r="AM13" i="18"/>
  <c r="AI16" i="18"/>
  <c r="AI13" i="18"/>
  <c r="AI21" i="18"/>
  <c r="AI26" i="18"/>
  <c r="AI9" i="18"/>
  <c r="AL12" i="18"/>
  <c r="AM12" i="18"/>
  <c r="AL18" i="18"/>
  <c r="AM18" i="18"/>
  <c r="AK20" i="18"/>
  <c r="AM20" i="18"/>
  <c r="AJ29" i="18"/>
  <c r="AI12" i="18"/>
  <c r="AK25" i="18"/>
  <c r="AM25" i="18"/>
  <c r="AI27" i="18"/>
  <c r="AJ19" i="18"/>
  <c r="AJ31" i="18"/>
  <c r="AM11" i="18"/>
  <c r="AM16" i="18"/>
  <c r="AL23" i="18"/>
  <c r="AM23" i="18"/>
  <c r="AK15" i="18"/>
  <c r="AM15" i="18"/>
  <c r="AK34" i="18"/>
  <c r="AK21" i="18"/>
  <c r="AL34" i="18"/>
  <c r="AM34" i="18"/>
  <c r="AI15" i="18"/>
  <c r="AK28" i="18"/>
  <c r="AM28" i="18"/>
  <c r="AK32" i="18"/>
  <c r="AM32" i="18"/>
  <c r="AL29" i="18"/>
  <c r="AM29" i="18"/>
  <c r="AK33" i="18"/>
  <c r="AM33" i="18"/>
  <c r="AK31" i="18"/>
  <c r="AM30" i="18"/>
  <c r="AM31" i="18"/>
  <c r="AI22" i="18"/>
  <c r="AI23" i="18"/>
  <c r="AI31" i="18"/>
  <c r="AK27" i="18"/>
  <c r="AM27" i="18"/>
  <c r="AM22" i="18"/>
  <c r="AI18" i="18"/>
  <c r="AI11" i="18"/>
  <c r="Z5" i="18" a="1"/>
  <c r="Z5" i="18" s="1"/>
  <c r="AD5" i="18" s="1" a="1"/>
  <c r="AD5" i="18" s="1"/>
  <c r="AH5" i="18" s="1" a="1"/>
  <c r="AH5" i="18" s="1"/>
  <c r="AK19" i="18"/>
  <c r="AM19" i="18"/>
  <c r="K10" i="22"/>
  <c r="S6" i="18"/>
  <c r="S31" i="18"/>
  <c r="S40" i="18"/>
  <c r="S7" i="18"/>
  <c r="S21" i="18"/>
  <c r="O11" i="18"/>
  <c r="R37" i="18"/>
  <c r="S37" i="18"/>
  <c r="Q27" i="18"/>
  <c r="S38" i="18"/>
  <c r="O7" i="18"/>
  <c r="O35" i="18"/>
  <c r="Q12" i="18"/>
  <c r="S12" i="18"/>
  <c r="S23" i="18"/>
  <c r="O31" i="18"/>
  <c r="R42" i="18"/>
  <c r="S42" i="18"/>
  <c r="Q14" i="18"/>
  <c r="S14" i="18"/>
  <c r="O38" i="18"/>
  <c r="R34" i="18"/>
  <c r="S34" i="18"/>
  <c r="R27" i="18"/>
  <c r="S27" i="18"/>
  <c r="P37" i="18"/>
  <c r="O28" i="18"/>
  <c r="P8" i="18"/>
  <c r="S30" i="18"/>
  <c r="P25" i="18"/>
  <c r="O10" i="18"/>
  <c r="Q33" i="18"/>
  <c r="S33" i="18"/>
  <c r="S15" i="18"/>
  <c r="S18" i="18"/>
  <c r="Q9" i="18"/>
  <c r="S9" i="18"/>
  <c r="S13" i="18"/>
  <c r="Z7" i="20"/>
  <c r="Z6" i="20"/>
  <c r="Z8" i="20"/>
  <c r="AL136" i="18"/>
  <c r="AM136" i="18"/>
  <c r="S16" i="18"/>
  <c r="AL120" i="18"/>
  <c r="AM120" i="18"/>
  <c r="AL128" i="18"/>
  <c r="AM128" i="18"/>
  <c r="AL112" i="18"/>
  <c r="AM112" i="18"/>
  <c r="AL96" i="18"/>
  <c r="AM96" i="18"/>
  <c r="AL104" i="18"/>
  <c r="AM104" i="18"/>
  <c r="S29" i="18"/>
  <c r="S88" i="18"/>
  <c r="S58" i="18"/>
  <c r="S32" i="18"/>
  <c r="AL129" i="18"/>
  <c r="AM129" i="18"/>
  <c r="S26" i="18"/>
  <c r="S39" i="18"/>
  <c r="AM21" i="18"/>
  <c r="AM44" i="18"/>
  <c r="Z4" i="20"/>
  <c r="Z5" i="20"/>
  <c r="A8" i="38"/>
  <c r="M40" i="38"/>
  <c r="M24" i="38"/>
  <c r="A9" i="38"/>
  <c r="G41" i="38"/>
  <c r="G25" i="38"/>
  <c r="A10" i="38"/>
  <c r="D42" i="38"/>
  <c r="D26" i="38"/>
  <c r="Z14" i="20"/>
  <c r="Z12" i="20"/>
  <c r="Z15" i="20"/>
  <c r="Z13" i="20"/>
  <c r="L18" i="9"/>
  <c r="F18" i="9"/>
  <c r="D18" i="9"/>
  <c r="C18" i="9"/>
  <c r="G18" i="9"/>
  <c r="I18" i="9"/>
  <c r="J18" i="9" s="1"/>
  <c r="K18" i="9"/>
  <c r="H18" i="9"/>
  <c r="M18" i="9"/>
  <c r="N18" i="9"/>
  <c r="L17" i="9"/>
  <c r="F17" i="9"/>
  <c r="D17" i="9"/>
  <c r="H17" i="9"/>
  <c r="C17" i="9"/>
  <c r="G17" i="9"/>
  <c r="I17" i="9"/>
  <c r="J17" i="9" s="1"/>
  <c r="K17" i="9"/>
  <c r="N17" i="9"/>
  <c r="M17" i="9"/>
  <c r="L42" i="38"/>
  <c r="F40" i="38"/>
  <c r="G40" i="38"/>
  <c r="F41" i="38"/>
  <c r="F42" i="38"/>
  <c r="G42" i="38"/>
  <c r="L40" i="38"/>
  <c r="L41" i="38"/>
  <c r="A41" i="38"/>
  <c r="M41" i="38"/>
  <c r="A42" i="38"/>
  <c r="M42" i="38"/>
  <c r="A40" i="38"/>
  <c r="F26" i="38"/>
  <c r="G26" i="38"/>
  <c r="L25" i="38"/>
  <c r="F25" i="38"/>
  <c r="F24" i="38"/>
  <c r="L24" i="38"/>
  <c r="G24" i="38"/>
  <c r="L26" i="38"/>
  <c r="A26" i="38"/>
  <c r="M26" i="38"/>
  <c r="A25" i="38"/>
  <c r="M25" i="38"/>
  <c r="A24" i="38"/>
  <c r="J45" i="21"/>
  <c r="D8" i="9"/>
  <c r="C13" i="9"/>
  <c r="L11" i="9"/>
  <c r="L15" i="9"/>
  <c r="D9" i="9"/>
  <c r="F12" i="9"/>
  <c r="F10" i="9"/>
  <c r="L10" i="9"/>
  <c r="F13" i="9"/>
  <c r="L9" i="9"/>
  <c r="F16" i="9"/>
  <c r="F14" i="9"/>
  <c r="I16" i="9"/>
  <c r="J16" i="9" s="1"/>
  <c r="K16" i="9"/>
  <c r="L16" i="9"/>
  <c r="N16" i="9"/>
  <c r="C15" i="9"/>
  <c r="I14" i="9"/>
  <c r="J14" i="9" s="1"/>
  <c r="N14" i="9" s="1"/>
  <c r="C10" i="9"/>
  <c r="I8" i="9"/>
  <c r="J8" i="9" s="1"/>
  <c r="C9" i="9"/>
  <c r="C8" i="9"/>
  <c r="I10" i="9"/>
  <c r="M10" i="9" s="1"/>
  <c r="D16" i="9"/>
  <c r="H16" i="9"/>
  <c r="L12" i="9"/>
  <c r="I9" i="9"/>
  <c r="J9" i="9" s="1"/>
  <c r="N9" i="9" s="1"/>
  <c r="L14" i="9"/>
  <c r="M14" i="9" s="1"/>
  <c r="D10" i="9"/>
  <c r="C16" i="9"/>
  <c r="G16" i="9"/>
  <c r="C11" i="9"/>
  <c r="I15" i="9"/>
  <c r="J15" i="9"/>
  <c r="D14" i="9"/>
  <c r="F8" i="9"/>
  <c r="D12" i="9"/>
  <c r="C14" i="9"/>
  <c r="D13" i="9"/>
  <c r="H13" i="9" s="1"/>
  <c r="C12" i="9"/>
  <c r="G12" i="9" s="1"/>
  <c r="L8" i="9"/>
  <c r="F15" i="9"/>
  <c r="I11" i="9"/>
  <c r="J11" i="9"/>
  <c r="N11" i="9" s="1"/>
  <c r="I12" i="9"/>
  <c r="J12" i="9" s="1"/>
  <c r="N12" i="9" s="1"/>
  <c r="F9" i="9"/>
  <c r="G9" i="9" s="1"/>
  <c r="F11" i="9"/>
  <c r="I13" i="9"/>
  <c r="J13" i="9" s="1"/>
  <c r="K13" i="9" s="1"/>
  <c r="D11" i="9"/>
  <c r="L13" i="9"/>
  <c r="D15" i="9"/>
  <c r="M11" i="9"/>
  <c r="M16" i="9"/>
  <c r="K12" i="34" a="1"/>
  <c r="K12" i="34" s="1"/>
  <c r="D49" i="38"/>
  <c r="E50" i="38"/>
  <c r="D50" i="38"/>
  <c r="D41" i="38"/>
  <c r="D40" i="38"/>
  <c r="D45" i="38"/>
  <c r="D48" i="38"/>
  <c r="D43" i="38"/>
  <c r="E40" i="38"/>
  <c r="D47" i="38"/>
  <c r="D46" i="38"/>
  <c r="D44" i="38"/>
  <c r="D27" i="38"/>
  <c r="D24" i="38"/>
  <c r="D34" i="38"/>
  <c r="D33" i="38"/>
  <c r="D31" i="38"/>
  <c r="D28" i="38"/>
  <c r="D29" i="38"/>
  <c r="K44" i="38"/>
  <c r="K25" i="38"/>
  <c r="J28" i="38"/>
  <c r="K32" i="38"/>
  <c r="K30" i="38"/>
  <c r="J27" i="38"/>
  <c r="K26" i="38"/>
  <c r="K33" i="38"/>
  <c r="K27" i="38"/>
  <c r="J30" i="38"/>
  <c r="J25" i="38"/>
  <c r="K28" i="38"/>
  <c r="K31" i="38"/>
  <c r="D25" i="38"/>
  <c r="E31" i="38"/>
  <c r="J33" i="38"/>
  <c r="D32" i="38"/>
  <c r="E25" i="38"/>
  <c r="K29" i="38"/>
  <c r="K34" i="38"/>
  <c r="K24" i="38"/>
  <c r="J26" i="38"/>
  <c r="D30" i="38"/>
  <c r="E26" i="38"/>
  <c r="J29" i="38"/>
  <c r="J32" i="38"/>
  <c r="K50" i="38"/>
  <c r="K43" i="38"/>
  <c r="J48" i="38"/>
  <c r="K40" i="38"/>
  <c r="K46" i="38"/>
  <c r="J44" i="38"/>
  <c r="J41" i="38"/>
  <c r="J46" i="38"/>
  <c r="K47" i="38"/>
  <c r="K42" i="38"/>
  <c r="K49" i="38"/>
  <c r="J42" i="38"/>
  <c r="K45" i="38"/>
  <c r="K41" i="38"/>
  <c r="J49" i="38"/>
  <c r="J24" i="38"/>
  <c r="J40" i="38"/>
  <c r="J45" i="38"/>
  <c r="J43" i="38"/>
  <c r="K48" i="38"/>
  <c r="N15" i="9"/>
  <c r="E24" i="38"/>
  <c r="E42" i="38"/>
  <c r="E44" i="38"/>
  <c r="E28" i="38"/>
  <c r="E41" i="38"/>
  <c r="E48" i="38"/>
  <c r="E34" i="38"/>
  <c r="E45" i="38"/>
  <c r="E29" i="38"/>
  <c r="E47" i="38"/>
  <c r="E32" i="38"/>
  <c r="G15" i="9"/>
  <c r="H15" i="9"/>
  <c r="M8" i="9"/>
  <c r="M9" i="9"/>
  <c r="K15" i="9"/>
  <c r="M15" i="9"/>
  <c r="AF2" i="20" a="1"/>
  <c r="AF2" i="20" s="1"/>
  <c r="L12" i="38"/>
  <c r="M18" i="38"/>
  <c r="M16" i="38"/>
  <c r="L16" i="38"/>
  <c r="L18" i="38"/>
  <c r="L17" i="38"/>
  <c r="K5" i="18" a="1"/>
  <c r="K5" i="18" s="1"/>
  <c r="L15" i="38"/>
  <c r="M17" i="38"/>
  <c r="O5" i="18"/>
  <c r="B20" i="4" a="1"/>
  <c r="I22" i="4" s="1"/>
  <c r="E5" i="18" a="1"/>
  <c r="E5" i="18" s="1"/>
  <c r="P5" i="18"/>
  <c r="R2" i="20" a="1"/>
  <c r="R2" i="20" s="1"/>
  <c r="V2" i="20" s="1" a="1"/>
  <c r="V2" i="20" s="1"/>
  <c r="K33" i="1"/>
  <c r="B7" i="4" a="1"/>
  <c r="A12" i="4" s="1"/>
  <c r="L40" i="1"/>
  <c r="K40" i="1"/>
  <c r="L36" i="1"/>
  <c r="D39" i="38"/>
  <c r="J39" i="38"/>
  <c r="K39" i="38"/>
  <c r="A39" i="38"/>
  <c r="E39" i="38"/>
  <c r="L39" i="38"/>
  <c r="G39" i="38"/>
  <c r="F39" i="38"/>
  <c r="B7" i="38" a="1"/>
  <c r="B7" i="38" s="1"/>
  <c r="A7" i="38"/>
  <c r="B23" i="38" a="1"/>
  <c r="B23" i="38" s="1"/>
  <c r="J6" i="2"/>
  <c r="C6" i="2" s="1" a="1"/>
  <c r="C6" i="2" s="1"/>
  <c r="G5" i="18" a="1"/>
  <c r="G5" i="18" s="1"/>
  <c r="J2" i="20" a="1"/>
  <c r="J2" i="20" s="1"/>
  <c r="N2" i="20" s="1" a="1"/>
  <c r="N2" i="20" s="1"/>
  <c r="L37" i="1"/>
  <c r="K37" i="1"/>
  <c r="L31" i="1"/>
  <c r="L41" i="1"/>
  <c r="K41" i="1"/>
  <c r="L35" i="1"/>
  <c r="K32" i="1"/>
  <c r="L32" i="1"/>
  <c r="K36" i="1"/>
  <c r="L33" i="1"/>
  <c r="A23" i="38"/>
  <c r="J23" i="38"/>
  <c r="L23" i="38"/>
  <c r="E23" i="38"/>
  <c r="F23" i="38"/>
  <c r="K23" i="38"/>
  <c r="D23" i="38"/>
  <c r="G23" i="38"/>
  <c r="I38" i="38" a="1"/>
  <c r="I38" i="38" s="1"/>
  <c r="I6" i="38"/>
  <c r="I22" i="38" a="1"/>
  <c r="I22" i="38" s="1"/>
  <c r="C22" i="38" a="1"/>
  <c r="C22" i="38" s="1"/>
  <c r="C38" i="38" a="1"/>
  <c r="C38" i="38" s="1"/>
  <c r="H39" i="38"/>
  <c r="H23" i="38"/>
  <c r="M39" i="38"/>
  <c r="M23" i="38"/>
  <c r="N39" i="38"/>
  <c r="N23" i="38"/>
  <c r="C50" i="38"/>
  <c r="H50" i="38"/>
  <c r="C49" i="38"/>
  <c r="H49" i="38"/>
  <c r="C45" i="38"/>
  <c r="H45" i="38"/>
  <c r="C39" i="38"/>
  <c r="C44" i="38"/>
  <c r="H44" i="38"/>
  <c r="C46" i="38"/>
  <c r="H46" i="38"/>
  <c r="C43" i="38"/>
  <c r="H43" i="38"/>
  <c r="C41" i="38"/>
  <c r="H41" i="38"/>
  <c r="C42" i="38"/>
  <c r="H42" i="38"/>
  <c r="C40" i="38"/>
  <c r="H40" i="38"/>
  <c r="C47" i="38"/>
  <c r="H47" i="38"/>
  <c r="C48" i="38"/>
  <c r="H48" i="38"/>
  <c r="C23" i="38"/>
  <c r="C32" i="38"/>
  <c r="H32" i="38"/>
  <c r="C25" i="38"/>
  <c r="H25" i="38"/>
  <c r="C26" i="38"/>
  <c r="H26" i="38"/>
  <c r="C31" i="38"/>
  <c r="H31" i="38"/>
  <c r="C34" i="38"/>
  <c r="H34" i="38"/>
  <c r="C27" i="38"/>
  <c r="H27" i="38"/>
  <c r="C24" i="38"/>
  <c r="H24" i="38"/>
  <c r="C29" i="38"/>
  <c r="H29" i="38"/>
  <c r="C30" i="38"/>
  <c r="H30" i="38"/>
  <c r="C28" i="38"/>
  <c r="H28" i="38"/>
  <c r="C33" i="38"/>
  <c r="H33" i="38"/>
  <c r="I31" i="38"/>
  <c r="N31" i="38"/>
  <c r="I29" i="38"/>
  <c r="N29" i="38"/>
  <c r="I27" i="38"/>
  <c r="N27" i="38"/>
  <c r="I26" i="38"/>
  <c r="N26" i="38"/>
  <c r="I28" i="38"/>
  <c r="N28" i="38"/>
  <c r="I33" i="38"/>
  <c r="N33" i="38"/>
  <c r="I30" i="38"/>
  <c r="N30" i="38"/>
  <c r="I24" i="38"/>
  <c r="N24" i="38"/>
  <c r="I23" i="38"/>
  <c r="I34" i="38"/>
  <c r="N34" i="38"/>
  <c r="I32" i="38"/>
  <c r="N32" i="38"/>
  <c r="I25" i="38"/>
  <c r="N25" i="38"/>
  <c r="I43" i="38"/>
  <c r="I45" i="38"/>
  <c r="I42" i="38"/>
  <c r="I40" i="38"/>
  <c r="I46" i="38"/>
  <c r="I47" i="38"/>
  <c r="I44" i="38"/>
  <c r="I39" i="38"/>
  <c r="I48" i="38"/>
  <c r="I49" i="38"/>
  <c r="I50" i="38"/>
  <c r="I41" i="38"/>
  <c r="N50" i="38"/>
  <c r="N48" i="38"/>
  <c r="N49" i="38"/>
  <c r="N47" i="38"/>
  <c r="N43" i="38"/>
  <c r="N46" i="38"/>
  <c r="N41" i="38"/>
  <c r="N45" i="38"/>
  <c r="N40" i="38"/>
  <c r="N44" i="38"/>
  <c r="N42" i="38"/>
  <c r="K39" i="1" l="1"/>
  <c r="J5" i="18" a="1"/>
  <c r="J5" i="18" s="1"/>
  <c r="I5" i="18" a="1"/>
  <c r="I5" i="18" s="1"/>
  <c r="AB11" i="20" a="1"/>
  <c r="AB11" i="20" s="1"/>
  <c r="Q5" i="18"/>
  <c r="R5" i="18"/>
  <c r="F5" i="18" a="1"/>
  <c r="F5" i="18" s="1"/>
  <c r="S5" i="18"/>
  <c r="C24" i="1"/>
  <c r="D24" i="1" s="1"/>
  <c r="B31" i="1" s="1"/>
  <c r="M13" i="38"/>
  <c r="A11" i="4"/>
  <c r="E6" i="40" a="1"/>
  <c r="E6" i="40" s="1"/>
  <c r="I29" i="4"/>
  <c r="I28" i="4"/>
  <c r="C25" i="1"/>
  <c r="D25" i="1" s="1"/>
  <c r="B32" i="1" s="1"/>
  <c r="F12" i="38"/>
  <c r="L14" i="38"/>
  <c r="K38" i="1"/>
  <c r="K34" i="1"/>
  <c r="K30" i="1"/>
  <c r="E9" i="40" a="1"/>
  <c r="E9" i="40" s="1"/>
  <c r="B20" i="4"/>
  <c r="A20" i="4" s="1"/>
  <c r="I25" i="4"/>
  <c r="M11" i="38"/>
  <c r="M15" i="38"/>
  <c r="AI5" i="18"/>
  <c r="A28" i="4"/>
  <c r="H9" i="4"/>
  <c r="L34" i="1"/>
  <c r="Z3" i="20"/>
  <c r="L38" i="1"/>
  <c r="AK5" i="18"/>
  <c r="R25" i="20" a="1"/>
  <c r="R25" i="20" s="1"/>
  <c r="F18" i="38"/>
  <c r="H8" i="4"/>
  <c r="G11" i="38"/>
  <c r="I27" i="4"/>
  <c r="AJ5" i="18"/>
  <c r="K13" i="38"/>
  <c r="K14" i="38"/>
  <c r="I14" i="4"/>
  <c r="A29" i="4"/>
  <c r="C6" i="38"/>
  <c r="C17" i="38" s="1"/>
  <c r="I23" i="4"/>
  <c r="A13" i="4"/>
  <c r="A14" i="4"/>
  <c r="A24" i="4"/>
  <c r="D4" i="17"/>
  <c r="J25" i="20" a="1"/>
  <c r="J25" i="20" s="1"/>
  <c r="G17" i="38"/>
  <c r="AL5" i="18"/>
  <c r="L13" i="38"/>
  <c r="F4" i="17"/>
  <c r="G15" i="38"/>
  <c r="AM5" i="18"/>
  <c r="F11" i="38"/>
  <c r="F14" i="38"/>
  <c r="F13" i="38"/>
  <c r="A9" i="4"/>
  <c r="A22" i="4"/>
  <c r="C4" i="17"/>
  <c r="F15" i="38"/>
  <c r="I13" i="4"/>
  <c r="F16" i="38"/>
  <c r="F17" i="38"/>
  <c r="G18" i="38"/>
  <c r="E4" i="17"/>
  <c r="G14" i="38"/>
  <c r="F9" i="38"/>
  <c r="S4" i="17"/>
  <c r="H14" i="4"/>
  <c r="I11" i="4"/>
  <c r="A23" i="4"/>
  <c r="B7" i="4"/>
  <c r="A7" i="4" s="1"/>
  <c r="I12" i="4"/>
  <c r="Q4" i="17"/>
  <c r="J5" i="2"/>
  <c r="C5" i="2" s="1" a="1"/>
  <c r="C5" i="2" s="1"/>
  <c r="C7" i="2" s="1"/>
  <c r="V4" i="17" a="1"/>
  <c r="V4" i="17" s="1"/>
  <c r="P4" i="17"/>
  <c r="R4" i="17"/>
  <c r="H10" i="38"/>
  <c r="H15" i="38"/>
  <c r="H13" i="4"/>
  <c r="A8" i="4"/>
  <c r="A16" i="4"/>
  <c r="I16" i="4"/>
  <c r="A10" i="4"/>
  <c r="H12" i="4"/>
  <c r="I10" i="4"/>
  <c r="I15" i="4"/>
  <c r="H11" i="4"/>
  <c r="L9" i="38"/>
  <c r="K16" i="38"/>
  <c r="J8" i="38"/>
  <c r="H15" i="4"/>
  <c r="A15" i="4"/>
  <c r="I9" i="4"/>
  <c r="E13" i="38"/>
  <c r="J12" i="38"/>
  <c r="A27" i="4"/>
  <c r="H22" i="4"/>
  <c r="N14" i="38"/>
  <c r="I10" i="38"/>
  <c r="A25" i="4"/>
  <c r="A26" i="4"/>
  <c r="H23" i="4"/>
  <c r="I24" i="4"/>
  <c r="I21" i="4"/>
  <c r="K17" i="38"/>
  <c r="D16" i="38"/>
  <c r="K12" i="38"/>
  <c r="L30" i="1"/>
  <c r="H21" i="4"/>
  <c r="K18" i="38"/>
  <c r="H29" i="4"/>
  <c r="H27" i="4"/>
  <c r="H25" i="4"/>
  <c r="I26" i="4"/>
  <c r="H24" i="4"/>
  <c r="A21" i="4"/>
  <c r="H26" i="4"/>
  <c r="D11" i="38"/>
  <c r="D8" i="38"/>
  <c r="H13" i="38"/>
  <c r="H28" i="4"/>
  <c r="H16" i="38"/>
  <c r="I8" i="4"/>
  <c r="J17" i="38"/>
  <c r="H16" i="4"/>
  <c r="H10" i="4"/>
  <c r="C21" i="1"/>
  <c r="D21" i="1" s="1"/>
  <c r="B30" i="1" s="1"/>
  <c r="F8" i="38"/>
  <c r="N11" i="38"/>
  <c r="J13" i="38"/>
  <c r="K11" i="38"/>
  <c r="D18" i="38"/>
  <c r="K15" i="38"/>
  <c r="E18" i="38"/>
  <c r="G9" i="38"/>
  <c r="N10" i="38"/>
  <c r="H18" i="38"/>
  <c r="G7" i="38"/>
  <c r="E12" i="38"/>
  <c r="D17" i="38"/>
  <c r="H14" i="38"/>
  <c r="F30" i="2"/>
  <c r="E33" i="2"/>
  <c r="N15" i="38"/>
  <c r="I14" i="38"/>
  <c r="N17" i="38"/>
  <c r="I16" i="38"/>
  <c r="H12" i="38"/>
  <c r="H11" i="38"/>
  <c r="H9" i="38"/>
  <c r="G10" i="38"/>
  <c r="E16" i="38"/>
  <c r="J11" i="38"/>
  <c r="J16" i="38"/>
  <c r="D12" i="38"/>
  <c r="D9" i="38"/>
  <c r="E9" i="38"/>
  <c r="K10" i="38"/>
  <c r="D13" i="38"/>
  <c r="D14" i="38"/>
  <c r="N18" i="38"/>
  <c r="M7" i="38"/>
  <c r="H17" i="38"/>
  <c r="E7" i="38"/>
  <c r="E15" i="38"/>
  <c r="D15" i="38"/>
  <c r="J14" i="38"/>
  <c r="E14" i="38"/>
  <c r="F31" i="2"/>
  <c r="D33" i="2"/>
  <c r="J15" i="38"/>
  <c r="D34" i="2"/>
  <c r="E17" i="38"/>
  <c r="E34" i="2"/>
  <c r="N12" i="38"/>
  <c r="N16" i="38"/>
  <c r="I7" i="38"/>
  <c r="I13" i="38"/>
  <c r="F7" i="38"/>
  <c r="F10" i="38"/>
  <c r="B4" i="17"/>
  <c r="M10" i="38"/>
  <c r="L7" i="38"/>
  <c r="N13" i="38"/>
  <c r="E7" i="40" a="1"/>
  <c r="E7" i="40" s="1"/>
  <c r="K7" i="38"/>
  <c r="E10" i="38"/>
  <c r="O12" i="34"/>
  <c r="F12" i="34" s="1"/>
  <c r="J9" i="38"/>
  <c r="M9" i="38"/>
  <c r="N9" i="38"/>
  <c r="N7" i="38"/>
  <c r="J7" i="38"/>
  <c r="K9" i="38"/>
  <c r="C12" i="34"/>
  <c r="L10" i="38"/>
  <c r="N8" i="38"/>
  <c r="I12" i="38"/>
  <c r="I11" i="38"/>
  <c r="H7" i="38"/>
  <c r="I15" i="38"/>
  <c r="I9" i="38"/>
  <c r="D7" i="38"/>
  <c r="G8" i="38"/>
  <c r="E9" i="9"/>
  <c r="D10" i="38"/>
  <c r="M8" i="38"/>
  <c r="I18" i="38"/>
  <c r="J10" i="38"/>
  <c r="K8" i="38"/>
  <c r="L8" i="38"/>
  <c r="H8" i="38"/>
  <c r="I17" i="38"/>
  <c r="I8" i="38"/>
  <c r="E8" i="38"/>
  <c r="G12" i="38"/>
  <c r="M12" i="38"/>
  <c r="F29" i="2"/>
  <c r="L11" i="38"/>
  <c r="G13" i="38"/>
  <c r="G16" i="38"/>
  <c r="E11" i="38"/>
  <c r="J18" i="38"/>
  <c r="M14" i="38"/>
  <c r="D31" i="71" a="1"/>
  <c r="D31" i="71" s="1"/>
  <c r="E15" i="9"/>
  <c r="L24" i="21"/>
  <c r="E18" i="9"/>
  <c r="E23" i="9"/>
  <c r="K8" i="9"/>
  <c r="N8" i="9"/>
  <c r="G8" i="9"/>
  <c r="N13" i="9"/>
  <c r="G10" i="9"/>
  <c r="M13" i="9"/>
  <c r="H12" i="9"/>
  <c r="H11" i="9"/>
  <c r="H9" i="9"/>
  <c r="G11" i="9"/>
  <c r="H14" i="9"/>
  <c r="G13" i="9"/>
  <c r="H10" i="9"/>
  <c r="E14" i="9"/>
  <c r="M12" i="9"/>
  <c r="G14" i="9"/>
  <c r="E8" i="9"/>
  <c r="H8" i="9"/>
  <c r="E21" i="9"/>
  <c r="E20" i="9"/>
  <c r="F21" i="6"/>
  <c r="K6" i="2"/>
  <c r="L6" i="2" s="1"/>
  <c r="F32" i="2"/>
  <c r="C31" i="71" a="1"/>
  <c r="C31" i="71" s="1"/>
  <c r="B31" i="71" a="1"/>
  <c r="B31" i="71" s="1"/>
  <c r="N17" i="34"/>
  <c r="E17" i="34" s="1"/>
  <c r="B17" i="34"/>
  <c r="M9" i="34"/>
  <c r="D9" i="34" s="1"/>
  <c r="A9" i="34"/>
  <c r="K9" i="34" a="1"/>
  <c r="K9" i="34" s="1"/>
  <c r="N9" i="34" s="1"/>
  <c r="E9" i="34" s="1"/>
  <c r="K11" i="34" a="1"/>
  <c r="N13" i="34"/>
  <c r="E13" i="34" s="1"/>
  <c r="B13" i="34"/>
  <c r="N16" i="34"/>
  <c r="E16" i="34" s="1"/>
  <c r="B16" i="34"/>
  <c r="N15" i="34"/>
  <c r="E15" i="34" s="1"/>
  <c r="B15" i="34"/>
  <c r="B19" i="34"/>
  <c r="N19" i="34"/>
  <c r="E19" i="34" s="1"/>
  <c r="N14" i="34"/>
  <c r="E14" i="34" s="1"/>
  <c r="B14" i="34"/>
  <c r="N20" i="34"/>
  <c r="E20" i="34" s="1"/>
  <c r="B20" i="34"/>
  <c r="N23" i="34"/>
  <c r="E23" i="34" s="1"/>
  <c r="B23" i="34"/>
  <c r="B12" i="34"/>
  <c r="N12" i="34"/>
  <c r="E12" i="34" s="1"/>
  <c r="B22" i="34"/>
  <c r="N22" i="34"/>
  <c r="E22" i="34" s="1"/>
  <c r="N18" i="34"/>
  <c r="E18" i="34" s="1"/>
  <c r="B18" i="34"/>
  <c r="B21" i="34"/>
  <c r="N21" i="34"/>
  <c r="E21" i="34" s="1"/>
  <c r="K8" i="34" a="1"/>
  <c r="M10" i="34"/>
  <c r="D10" i="34" s="1"/>
  <c r="M7" i="34"/>
  <c r="D7" i="34" s="1"/>
  <c r="K10" i="34" a="1"/>
  <c r="M8" i="34"/>
  <c r="D8" i="34" s="1"/>
  <c r="A8" i="34"/>
  <c r="M11" i="34"/>
  <c r="D11" i="34" s="1"/>
  <c r="A7" i="34"/>
  <c r="J6" i="34"/>
  <c r="A10" i="34"/>
  <c r="K7" i="34" a="1"/>
  <c r="D45" i="21"/>
  <c r="I24" i="21"/>
  <c r="F24" i="21"/>
  <c r="J24" i="21"/>
  <c r="E19" i="9"/>
  <c r="E17" i="9"/>
  <c r="E16" i="9"/>
  <c r="E22" i="9"/>
  <c r="G21" i="6"/>
  <c r="D24" i="21"/>
  <c r="C45" i="21"/>
  <c r="L45" i="21"/>
  <c r="N45" i="21" s="1"/>
  <c r="E13" i="9"/>
  <c r="E11" i="9"/>
  <c r="E12" i="9"/>
  <c r="K12" i="9"/>
  <c r="F24" i="9"/>
  <c r="K11" i="9"/>
  <c r="K14" i="9"/>
  <c r="L24" i="9"/>
  <c r="D24" i="9"/>
  <c r="E10" i="9"/>
  <c r="K9" i="9"/>
  <c r="C24" i="9"/>
  <c r="C21" i="6"/>
  <c r="A36" i="4"/>
  <c r="H36" i="4"/>
  <c r="I36" i="4"/>
  <c r="H49" i="4"/>
  <c r="A49" i="4"/>
  <c r="I49" i="4"/>
  <c r="I45" i="21"/>
  <c r="C24" i="21"/>
  <c r="F45" i="21"/>
  <c r="I24" i="9"/>
  <c r="J10" i="9"/>
  <c r="N10" i="9" s="1"/>
  <c r="D21" i="6"/>
  <c r="I20" i="4" l="1"/>
  <c r="C8" i="38"/>
  <c r="H20" i="4"/>
  <c r="C12" i="38"/>
  <c r="C11" i="38"/>
  <c r="M34" i="1"/>
  <c r="C10" i="38"/>
  <c r="C15" i="38"/>
  <c r="M41" i="1"/>
  <c r="M37" i="1"/>
  <c r="M39" i="1"/>
  <c r="C7" i="38"/>
  <c r="C18" i="38"/>
  <c r="C14" i="38"/>
  <c r="C16" i="38"/>
  <c r="C13" i="38"/>
  <c r="M32" i="1"/>
  <c r="M30" i="1"/>
  <c r="M35" i="1"/>
  <c r="N34" i="1"/>
  <c r="M33" i="1"/>
  <c r="M40" i="1"/>
  <c r="M38" i="1"/>
  <c r="M36" i="1"/>
  <c r="M31" i="1"/>
  <c r="F33" i="2"/>
  <c r="L28" i="1"/>
  <c r="I7" i="4"/>
  <c r="H7" i="4"/>
  <c r="F34" i="2"/>
  <c r="N35" i="1"/>
  <c r="N36" i="1"/>
  <c r="N39" i="1"/>
  <c r="N41" i="1"/>
  <c r="N40" i="1"/>
  <c r="N31" i="1"/>
  <c r="N37" i="1"/>
  <c r="N30" i="1"/>
  <c r="N32" i="1"/>
  <c r="N33" i="1"/>
  <c r="C9" i="38"/>
  <c r="N38" i="1"/>
  <c r="O9" i="34"/>
  <c r="F9" i="34" s="1"/>
  <c r="B9" i="34"/>
  <c r="N24" i="21"/>
  <c r="M24" i="21"/>
  <c r="G45" i="21"/>
  <c r="H45" i="21"/>
  <c r="G24" i="21"/>
  <c r="K24" i="21"/>
  <c r="D6" i="2" a="1"/>
  <c r="D6" i="2" s="1"/>
  <c r="E6" i="2" s="1"/>
  <c r="E31" i="71"/>
  <c r="M24" i="9"/>
  <c r="H21" i="6"/>
  <c r="K5" i="2"/>
  <c r="P12" i="34"/>
  <c r="G12" i="34" s="1"/>
  <c r="K11" i="34"/>
  <c r="O11" i="34"/>
  <c r="F11" i="34" s="1"/>
  <c r="C11" i="34"/>
  <c r="C9" i="34"/>
  <c r="O10" i="34"/>
  <c r="F10" i="34" s="1"/>
  <c r="K10" i="34"/>
  <c r="C10" i="34"/>
  <c r="K7" i="34"/>
  <c r="C7" i="34"/>
  <c r="O7" i="34"/>
  <c r="F7" i="34" s="1"/>
  <c r="C8" i="34"/>
  <c r="O8" i="34"/>
  <c r="F8" i="34" s="1"/>
  <c r="K8" i="34"/>
  <c r="M6" i="34"/>
  <c r="A6" i="34"/>
  <c r="K6" i="34" a="1"/>
  <c r="E45" i="21"/>
  <c r="E24" i="21"/>
  <c r="H24" i="21"/>
  <c r="K45" i="21"/>
  <c r="M45" i="21"/>
  <c r="G24" i="9"/>
  <c r="J24" i="9"/>
  <c r="N24" i="9" s="1"/>
  <c r="K10" i="9"/>
  <c r="H24" i="9"/>
  <c r="E24" i="9"/>
  <c r="E21" i="6"/>
  <c r="P9" i="34" l="1"/>
  <c r="G9" i="34" s="1"/>
  <c r="K24" i="9"/>
  <c r="D5" i="2" a="1"/>
  <c r="D5" i="2" s="1"/>
  <c r="L5" i="2"/>
  <c r="N11" i="34"/>
  <c r="B11" i="34"/>
  <c r="K6" i="34"/>
  <c r="C6" i="34"/>
  <c r="O6" i="34"/>
  <c r="D6" i="34"/>
  <c r="M24" i="34"/>
  <c r="D24" i="34" s="1"/>
  <c r="B8" i="34"/>
  <c r="N8" i="34"/>
  <c r="B7" i="34"/>
  <c r="N7" i="34"/>
  <c r="B10" i="34"/>
  <c r="N10" i="34"/>
  <c r="E5" i="2" l="1"/>
  <c r="D7" i="2"/>
  <c r="E7" i="2" s="1"/>
  <c r="E11" i="34"/>
  <c r="P11" i="34"/>
  <c r="G11" i="34" s="1"/>
  <c r="E10" i="34"/>
  <c r="P10" i="34"/>
  <c r="G10" i="34" s="1"/>
  <c r="E7" i="34"/>
  <c r="P7" i="34"/>
  <c r="G7" i="34" s="1"/>
  <c r="F6" i="34"/>
  <c r="O24" i="34"/>
  <c r="F24" i="34" s="1"/>
  <c r="E8" i="34"/>
  <c r="P8" i="34"/>
  <c r="G8" i="34" s="1"/>
  <c r="N6" i="34"/>
  <c r="B6" i="34"/>
  <c r="N24" i="34" l="1"/>
  <c r="E24" i="34" s="1"/>
  <c r="E6" i="34"/>
  <c r="P6" i="34"/>
  <c r="G6" i="34" l="1"/>
  <c r="P24" i="34"/>
  <c r="G24" i="34" s="1"/>
  <c r="C17" i="1" l="1"/>
  <c r="I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<sst xmlns="http://schemas.openxmlformats.org/spreadsheetml/2006/main" count="4184" uniqueCount="1977">
  <si>
    <t>&lt;- Latest Yr</t>
  </si>
  <si>
    <t>Last Year-&gt;</t>
  </si>
  <si>
    <t>e.g. 2022 (9Ms)</t>
    <phoneticPr fontId="38" type="noConversion"/>
  </si>
  <si>
    <t>e.g. 2021</t>
    <phoneticPr fontId="38" type="noConversion"/>
  </si>
  <si>
    <t>Main contract number</t>
  </si>
  <si>
    <t>Contract number</t>
  </si>
  <si>
    <t>Contract year month</t>
  </si>
  <si>
    <t>Report from month</t>
  </si>
  <si>
    <t>Report to month</t>
  </si>
  <si>
    <t>Benefit Type</t>
  </si>
  <si>
    <t>Actual subscription</t>
  </si>
  <si>
    <t>Actual adjusted amount</t>
  </si>
  <si>
    <t>Annualised subscription</t>
  </si>
  <si>
    <t>Annualised adjusted amount</t>
  </si>
  <si>
    <t>Annualised adjusted amount with IBNR</t>
  </si>
  <si>
    <t>Loss Ratio</t>
  </si>
  <si>
    <t>Gain Miles 2023 EIB Research - Overall Industry</t>
  </si>
  <si>
    <t>Industry:</t>
  </si>
  <si>
    <t>Overall</t>
  </si>
  <si>
    <t>Number of Companies:</t>
  </si>
  <si>
    <t>Number of Employees:</t>
  </si>
  <si>
    <t>GROUP MEDICAL SCHEME</t>
  </si>
  <si>
    <t>Prevalence %</t>
  </si>
  <si>
    <t>Market Average - Uni Plan</t>
  </si>
  <si>
    <t>INPATIENT BENEFITS /HOSPITALIZATION</t>
  </si>
  <si>
    <t>% Reimbursement</t>
  </si>
  <si>
    <t>HK$ Max Limit</t>
  </si>
  <si>
    <t>HK$ Limit Basis</t>
  </si>
  <si>
    <t>Per Disability</t>
  </si>
  <si>
    <t>Daily Room &amp; Board</t>
  </si>
  <si>
    <t>Level of Accommodation</t>
  </si>
  <si>
    <t>Ward</t>
  </si>
  <si>
    <t>Per Day</t>
  </si>
  <si>
    <t>Days Maximum</t>
  </si>
  <si>
    <t>Days Disability Basis</t>
  </si>
  <si>
    <t xml:space="preserve">In-hospital Doctor's Visit </t>
  </si>
  <si>
    <t>Miscellaneous Hospital Expense/</t>
  </si>
  <si>
    <t>Other Hospital Services</t>
  </si>
  <si>
    <t>Surgeon Fee</t>
  </si>
  <si>
    <t>Complex (in HK$)</t>
  </si>
  <si>
    <t>Major (in HK$)</t>
  </si>
  <si>
    <t>Inter (in HK$)</t>
  </si>
  <si>
    <t>Minor (in HK$)</t>
  </si>
  <si>
    <t>Anaesthetist's Fees</t>
  </si>
  <si>
    <t>Operation Theatre Fees</t>
  </si>
  <si>
    <t>Specialist's Fee (IP)</t>
  </si>
  <si>
    <t>na</t>
  </si>
  <si>
    <t>Intensive Care Unit</t>
  </si>
  <si>
    <t>Special Registered Nursing</t>
  </si>
  <si>
    <t>Per (Policy) Year</t>
  </si>
  <si>
    <t>Home Care</t>
  </si>
  <si>
    <t>Per Disability Per (Policy) Year</t>
  </si>
  <si>
    <t>Daily Cash Benefit (HA's Ward)</t>
  </si>
  <si>
    <t>Secondary Claim Incentive/</t>
  </si>
  <si>
    <t>Hospital Income for Coordination</t>
  </si>
  <si>
    <t xml:space="preserve">Emergency Assistance Service </t>
  </si>
  <si>
    <t>Full Refund</t>
  </si>
  <si>
    <t>Psychiatric treatments</t>
  </si>
  <si>
    <t>% of Reimbursement</t>
    <phoneticPr fontId="38" type="noConversion"/>
  </si>
  <si>
    <t xml:space="preserve">SUPPLEMENTARY MAJOR MEDICAL  </t>
  </si>
  <si>
    <t>Semi-private</t>
  </si>
  <si>
    <t>% of Reimbursement</t>
  </si>
  <si>
    <t xml:space="preserve">HK$ Deductible </t>
  </si>
  <si>
    <t>OUTPATIENT BENEFITS/CLINICAL</t>
  </si>
  <si>
    <t>General Consultation (GP)</t>
  </si>
  <si>
    <t>HK$ Max Limit per visit</t>
  </si>
  <si>
    <t>% Reimbursement - Non-network</t>
  </si>
  <si>
    <t>Co-payment in panel clinics</t>
  </si>
  <si>
    <t>Specialist Consultation (SP)</t>
  </si>
  <si>
    <t>Physio (PT)</t>
  </si>
  <si>
    <t>Physio and Chiro together?</t>
  </si>
  <si>
    <t>yes together</t>
  </si>
  <si>
    <t>Chiro (CT)</t>
  </si>
  <si>
    <t>Chinese Med (CMT)</t>
  </si>
  <si>
    <t>Psychiatric-related treatments</t>
  </si>
  <si>
    <t>Psychological Counselling</t>
  </si>
  <si>
    <t>Overall Max Number of Visits</t>
  </si>
  <si>
    <t>Max overall visits per policy year</t>
  </si>
  <si>
    <t>Diagnostic: X-Ray &amp; Lab Test (DX)</t>
  </si>
  <si>
    <t>HK$ Max limit per year - Non-network</t>
  </si>
  <si>
    <t>Prescribed Medicine (PM)</t>
  </si>
  <si>
    <t>Vaccination</t>
  </si>
  <si>
    <t xml:space="preserve">Physical Health Check up </t>
  </si>
  <si>
    <t>Eye Examination</t>
  </si>
  <si>
    <t>DENTAL</t>
  </si>
  <si>
    <t>yes</t>
  </si>
  <si>
    <t>Overall maximum limit</t>
  </si>
  <si>
    <t xml:space="preserve">Limit Basis </t>
  </si>
  <si>
    <t>Oral Examination</t>
  </si>
  <si>
    <t>Included?</t>
  </si>
  <si>
    <t>Max number of visits (Oral Exam/Scaling)</t>
  </si>
  <si>
    <t>MATERNITY</t>
  </si>
  <si>
    <t/>
  </si>
  <si>
    <t>Normal Delivery</t>
  </si>
  <si>
    <t>Caesarean</t>
  </si>
  <si>
    <t>Miscarriage</t>
  </si>
  <si>
    <t>Note: The prevalence % of the benefits are referring to the companies offering group medical insurance.</t>
  </si>
  <si>
    <t>CITY SUPER LTD</t>
  </si>
  <si>
    <t>General Staff</t>
  </si>
  <si>
    <t>Plan 5</t>
  </si>
  <si>
    <t>Plan 7</t>
  </si>
  <si>
    <t>Per DisabilityPer (Policy) Year</t>
  </si>
  <si>
    <t>Ward</t>
    <phoneticPr fontId="91" type="noConversion"/>
  </si>
  <si>
    <t>Supervisory</t>
  </si>
  <si>
    <t>Plan 3</t>
  </si>
  <si>
    <t>Plan 4</t>
  </si>
  <si>
    <t>Plan 6</t>
  </si>
  <si>
    <t>Semi-Private</t>
  </si>
  <si>
    <t>Yes together</t>
  </si>
  <si>
    <t>Executive</t>
  </si>
  <si>
    <t>Plan 1</t>
  </si>
  <si>
    <t>Plan 2</t>
  </si>
  <si>
    <t>Private</t>
  </si>
  <si>
    <t>Gain Miles 2022 EIB Research - Overall Industry</t>
  </si>
  <si>
    <t>Insurer</t>
  </si>
  <si>
    <t>&lt;-Company Plan Number</t>
  </si>
  <si>
    <t>RISK BENEFITS</t>
  </si>
  <si>
    <t>Market Average - Executive</t>
  </si>
  <si>
    <t>&lt;- Description</t>
  </si>
  <si>
    <t>HK$ Term Life Benefit Limit</t>
  </si>
  <si>
    <t>As per Fixed Amount</t>
  </si>
  <si>
    <t>As per Multiple of BMS</t>
  </si>
  <si>
    <t>36 B.M.S</t>
    <phoneticPr fontId="38" type="noConversion"/>
  </si>
  <si>
    <t>As per Multiple of Annual Salary</t>
  </si>
  <si>
    <t>HK$ NEL/GIL/AAL</t>
  </si>
  <si>
    <t>HK$ AD&amp;D Benefit Limit</t>
  </si>
  <si>
    <t>48 B.M.S</t>
    <phoneticPr fontId="38" type="noConversion"/>
  </si>
  <si>
    <t>HK$ TPD Benefit Limit</t>
  </si>
  <si>
    <t>HK$ Critical Illness Benefit Limit</t>
  </si>
  <si>
    <t>na</t>
    <phoneticPr fontId="38" type="noConversion"/>
  </si>
  <si>
    <t>Market Average - Superviosry</t>
    <phoneticPr fontId="38" type="noConversion"/>
  </si>
  <si>
    <t>Market Average - General</t>
    <phoneticPr fontId="38" type="noConversion"/>
  </si>
  <si>
    <t>28 B.M.S</t>
    <phoneticPr fontId="38" type="noConversion"/>
  </si>
  <si>
    <t>Latest Year</t>
  </si>
  <si>
    <t>Last Year</t>
  </si>
  <si>
    <t>Adjusted Benefit Type</t>
  </si>
  <si>
    <t>Contract Number</t>
  </si>
  <si>
    <t>Subgroup/Plan</t>
  </si>
  <si>
    <t>Benefit</t>
  </si>
  <si>
    <t>Actual Subscription</t>
  </si>
  <si>
    <t>Actual Claims</t>
  </si>
  <si>
    <t>Annualised Subscription</t>
  </si>
  <si>
    <t>Annualised Claims</t>
  </si>
  <si>
    <t>Annualised Claims with IBNR</t>
  </si>
  <si>
    <t>Actual Loss Ratio</t>
  </si>
  <si>
    <t>Annualized Loss Ratio (with IBNR)</t>
  </si>
  <si>
    <t>Sum up the data without sorting</t>
  </si>
  <si>
    <t>Sorting based on adjusted</t>
  </si>
  <si>
    <t>Disability</t>
  </si>
  <si>
    <t>Disability with Chinese description</t>
  </si>
  <si>
    <t>No. of Claimants</t>
  </si>
  <si>
    <t>No. of Vouchers</t>
  </si>
  <si>
    <t>Presented</t>
  </si>
  <si>
    <t>Adjusted</t>
  </si>
  <si>
    <t>Plan Control</t>
  </si>
  <si>
    <t>Subgroup Control</t>
  </si>
  <si>
    <t>Room Level Control</t>
  </si>
  <si>
    <t>Inpatient Benefit Items (Usage p.23)</t>
  </si>
  <si>
    <t>Clinical Benefit Items (Usage (P.24)</t>
  </si>
  <si>
    <t>LR Benefits Type Control</t>
  </si>
  <si>
    <t>Client List</t>
  </si>
  <si>
    <t>Proposal</t>
  </si>
  <si>
    <t>Job Grade</t>
  </si>
  <si>
    <t>Weighting</t>
  </si>
  <si>
    <t>Control Index</t>
  </si>
  <si>
    <t>Usage Plan Number</t>
  </si>
  <si>
    <t>Loss Ratio subgroup</t>
  </si>
  <si>
    <t>Latest Yr</t>
  </si>
  <si>
    <t>Combined Basis</t>
  </si>
  <si>
    <t>Existing Benefit</t>
  </si>
  <si>
    <t>AIA</t>
  </si>
  <si>
    <t>Key Executive</t>
  </si>
  <si>
    <t>Proposed Benefits</t>
  </si>
  <si>
    <t>Asia Insurance</t>
  </si>
  <si>
    <t>Supervisory Staff</t>
  </si>
  <si>
    <t>Final Benefit</t>
  </si>
  <si>
    <t>AXA</t>
  </si>
  <si>
    <t>Blue Cross</t>
  </si>
  <si>
    <t>Uni Plan</t>
  </si>
  <si>
    <t>BOC</t>
  </si>
  <si>
    <t>Bupa</t>
  </si>
  <si>
    <t>Plan Number</t>
  </si>
  <si>
    <t>Cigna</t>
  </si>
  <si>
    <t>Falcon</t>
  </si>
  <si>
    <t>Last Yr</t>
  </si>
  <si>
    <t>FWD</t>
  </si>
  <si>
    <t>Generali</t>
  </si>
  <si>
    <t>Liberty</t>
  </si>
  <si>
    <t>Manulife</t>
  </si>
  <si>
    <t>Prudential</t>
  </si>
  <si>
    <t>QBE</t>
  </si>
  <si>
    <t>Plan 8</t>
  </si>
  <si>
    <t>Sun Life</t>
  </si>
  <si>
    <t>Latest year</t>
  </si>
  <si>
    <t>Plan 9</t>
  </si>
  <si>
    <t>YF Life</t>
  </si>
  <si>
    <t>Plan 10</t>
  </si>
  <si>
    <t>Plan 11</t>
  </si>
  <si>
    <t>Plan 12</t>
  </si>
  <si>
    <t>Control Box</t>
  </si>
  <si>
    <t>Plan 13</t>
  </si>
  <si>
    <t>Hospital</t>
  </si>
  <si>
    <t>Plan 14</t>
  </si>
  <si>
    <t>Clinical</t>
  </si>
  <si>
    <t>Plan 15</t>
  </si>
  <si>
    <t>Dental</t>
  </si>
  <si>
    <t>Plan 16</t>
  </si>
  <si>
    <t>Maternity</t>
  </si>
  <si>
    <t>Plan 17</t>
  </si>
  <si>
    <t>Plan 18</t>
  </si>
  <si>
    <t>Plan 19</t>
  </si>
  <si>
    <t>Plan 20</t>
  </si>
  <si>
    <t>Plan 21</t>
  </si>
  <si>
    <t>Plan 22</t>
  </si>
  <si>
    <t>Plan 23</t>
  </si>
  <si>
    <t>Plan 24</t>
  </si>
  <si>
    <t>Plan 25</t>
  </si>
  <si>
    <t>Plan 26</t>
  </si>
  <si>
    <t>Plan 27</t>
  </si>
  <si>
    <t>Plan 28</t>
  </si>
  <si>
    <t>Plan 29</t>
  </si>
  <si>
    <t>Plan 30</t>
  </si>
  <si>
    <t>Plan 31</t>
  </si>
  <si>
    <t>Plan 32</t>
  </si>
  <si>
    <t>Plan 33</t>
  </si>
  <si>
    <t>Plan 34</t>
  </si>
  <si>
    <t>Plan 35</t>
  </si>
  <si>
    <t>From Census File</t>
  </si>
  <si>
    <t>Plan 36</t>
  </si>
  <si>
    <t>Plan 37</t>
  </si>
  <si>
    <t>Plan 38</t>
  </si>
  <si>
    <t>Plan 39</t>
  </si>
  <si>
    <t>Plan 40</t>
  </si>
  <si>
    <t>Plan 41</t>
  </si>
  <si>
    <t>Plan 42</t>
  </si>
  <si>
    <t>Plan 43</t>
  </si>
  <si>
    <t>Plan 44</t>
  </si>
  <si>
    <t>Plan 45</t>
  </si>
  <si>
    <t>Plan 46</t>
  </si>
  <si>
    <t>Plan 47</t>
  </si>
  <si>
    <t>Plan 48</t>
  </si>
  <si>
    <t>Plan 49</t>
  </si>
  <si>
    <t>Plan 50</t>
  </si>
  <si>
    <t>Plan 51</t>
  </si>
  <si>
    <t>Plan 52</t>
  </si>
  <si>
    <t>Plan 53</t>
  </si>
  <si>
    <t>Plan 54</t>
  </si>
  <si>
    <t>Plan 55</t>
  </si>
  <si>
    <t>Plan 56</t>
  </si>
  <si>
    <t>Plan 57</t>
  </si>
  <si>
    <t>Plan 58</t>
  </si>
  <si>
    <t>Plan 59</t>
  </si>
  <si>
    <t>Plan 60</t>
  </si>
  <si>
    <t>Plan 61</t>
  </si>
  <si>
    <t>Plan 62</t>
  </si>
  <si>
    <t>Plan 63</t>
  </si>
  <si>
    <t>Plan 64</t>
  </si>
  <si>
    <t>Plan 65</t>
  </si>
  <si>
    <t>Plan 66</t>
  </si>
  <si>
    <t>Plan 67</t>
  </si>
  <si>
    <t>Plan 68</t>
  </si>
  <si>
    <t>Plan 69</t>
  </si>
  <si>
    <t>Plan 70</t>
  </si>
  <si>
    <t>Plan 71</t>
  </si>
  <si>
    <t>Plan 72</t>
  </si>
  <si>
    <t>Plan 73</t>
  </si>
  <si>
    <t>Plan 74</t>
  </si>
  <si>
    <t>Plan 75</t>
  </si>
  <si>
    <t>Plan 76</t>
  </si>
  <si>
    <t>Plan 77</t>
  </si>
  <si>
    <t>Plan 78</t>
  </si>
  <si>
    <t>Plan 79</t>
  </si>
  <si>
    <t>Plan 80</t>
  </si>
  <si>
    <t>Plan 81</t>
  </si>
  <si>
    <t>Plan 82</t>
  </si>
  <si>
    <t>Plan 83</t>
  </si>
  <si>
    <t>Plan 84</t>
  </si>
  <si>
    <t>Plan 85</t>
  </si>
  <si>
    <t>Plan 86</t>
  </si>
  <si>
    <t>Plan 87</t>
  </si>
  <si>
    <t>Plan 88</t>
  </si>
  <si>
    <t>Plan 89</t>
  </si>
  <si>
    <t>Plan 90</t>
  </si>
  <si>
    <t>Plan 91</t>
  </si>
  <si>
    <t>Plan 92</t>
  </si>
  <si>
    <t>Plan 93</t>
  </si>
  <si>
    <t>Plan 94</t>
  </si>
  <si>
    <t>Plan 95</t>
  </si>
  <si>
    <t>Plan 96</t>
  </si>
  <si>
    <t>Plan 97</t>
  </si>
  <si>
    <t>Plan 98</t>
  </si>
  <si>
    <t>Plan 99</t>
  </si>
  <si>
    <t>Plan 100</t>
  </si>
  <si>
    <t>Plan 101</t>
  </si>
  <si>
    <t>Plan 102</t>
  </si>
  <si>
    <t>Plan 103</t>
  </si>
  <si>
    <t>Plan 104</t>
  </si>
  <si>
    <t>Plan 105</t>
  </si>
  <si>
    <t>Plan 106</t>
  </si>
  <si>
    <t>Plan 107</t>
  </si>
  <si>
    <t>Plan 108</t>
  </si>
  <si>
    <t>Plan 109</t>
  </si>
  <si>
    <t>Plan 110</t>
  </si>
  <si>
    <t>Plan 111</t>
  </si>
  <si>
    <t>Plan 112</t>
  </si>
  <si>
    <t>Plan 113</t>
  </si>
  <si>
    <t>Plan 114</t>
  </si>
  <si>
    <t>Plan 115</t>
  </si>
  <si>
    <t>Plan 116</t>
  </si>
  <si>
    <t>Plan 117</t>
  </si>
  <si>
    <t>Plan 118</t>
  </si>
  <si>
    <t>Plan 119</t>
  </si>
  <si>
    <t>Plan 120</t>
  </si>
  <si>
    <t>Plan 121</t>
  </si>
  <si>
    <t>Plan 122</t>
  </si>
  <si>
    <t>Plan 123</t>
  </si>
  <si>
    <t>Plan 124</t>
  </si>
  <si>
    <t>Plan 125</t>
  </si>
  <si>
    <t>Plan 126</t>
  </si>
  <si>
    <t>Plan 127</t>
  </si>
  <si>
    <t>Plan 128</t>
  </si>
  <si>
    <t>Plan 129</t>
  </si>
  <si>
    <t>Plan 130</t>
  </si>
  <si>
    <t>Plan 131</t>
  </si>
  <si>
    <t>Plan 132</t>
  </si>
  <si>
    <t>Plan 133</t>
  </si>
  <si>
    <t>Plan 134</t>
  </si>
  <si>
    <t>Plan 135</t>
  </si>
  <si>
    <t>Plan 136</t>
  </si>
  <si>
    <t>Plan 137</t>
  </si>
  <si>
    <t>Plan 138</t>
  </si>
  <si>
    <t>Plan 139</t>
  </si>
  <si>
    <t>Plan 140</t>
  </si>
  <si>
    <t>Plan 141</t>
  </si>
  <si>
    <t>Plan 142</t>
  </si>
  <si>
    <t>Plan 143</t>
  </si>
  <si>
    <t>Plan 144</t>
  </si>
  <si>
    <t>Plan 145</t>
  </si>
  <si>
    <t>Plan 146</t>
  </si>
  <si>
    <t>Plan 147</t>
  </si>
  <si>
    <t>Plan 148</t>
  </si>
  <si>
    <t>Plan 149</t>
  </si>
  <si>
    <t>Plan 150</t>
  </si>
  <si>
    <t>Plan 151</t>
  </si>
  <si>
    <t>Plan 152</t>
  </si>
  <si>
    <t>Plan 153</t>
  </si>
  <si>
    <t>Plan 154</t>
  </si>
  <si>
    <t>Plan 155</t>
  </si>
  <si>
    <t>Plan 156</t>
  </si>
  <si>
    <t>Plan 157</t>
  </si>
  <si>
    <t>Plan 158</t>
  </si>
  <si>
    <t>Plan 159</t>
  </si>
  <si>
    <t>Plan 160</t>
  </si>
  <si>
    <t>Plan 161</t>
  </si>
  <si>
    <t>Plan 162</t>
  </si>
  <si>
    <t>Plan 163</t>
  </si>
  <si>
    <t>Plan 164</t>
  </si>
  <si>
    <t>Plan 165</t>
  </si>
  <si>
    <t>Plan 166</t>
  </si>
  <si>
    <t>Plan 167</t>
  </si>
  <si>
    <t>Plan 168</t>
  </si>
  <si>
    <t>Plan 169</t>
  </si>
  <si>
    <t>Plan 170</t>
  </si>
  <si>
    <t>Plan 171</t>
  </si>
  <si>
    <t>Plan 172</t>
  </si>
  <si>
    <t>Plan 173</t>
  </si>
  <si>
    <t>Plan 174</t>
  </si>
  <si>
    <t>Plan 175</t>
  </si>
  <si>
    <t>Plan 176</t>
  </si>
  <si>
    <t>Plan 177</t>
  </si>
  <si>
    <t>Plan 178</t>
  </si>
  <si>
    <t>Plan 179</t>
  </si>
  <si>
    <t>Plan 180</t>
  </si>
  <si>
    <t>Plan 181</t>
  </si>
  <si>
    <t>Plan 182</t>
  </si>
  <si>
    <t>Plan 183</t>
  </si>
  <si>
    <t>Plan 184</t>
  </si>
  <si>
    <t>Plan 185</t>
  </si>
  <si>
    <t>Plan 186</t>
  </si>
  <si>
    <t>Plan 187</t>
  </si>
  <si>
    <t>Plan 188</t>
  </si>
  <si>
    <t>Plan 189</t>
  </si>
  <si>
    <t>Plan 190</t>
  </si>
  <si>
    <t>Plan 191</t>
  </si>
  <si>
    <t>Plan 192</t>
  </si>
  <si>
    <t>Plan 193</t>
  </si>
  <si>
    <t>Plan 194</t>
  </si>
  <si>
    <t>Plan 195</t>
  </si>
  <si>
    <t>Plan 196</t>
  </si>
  <si>
    <t>Plan 197</t>
  </si>
  <si>
    <t>Plan 198</t>
  </si>
  <si>
    <t>Plan 199</t>
  </si>
  <si>
    <t>Plan 200</t>
  </si>
  <si>
    <t>Plan 201</t>
  </si>
  <si>
    <t>Plan 202</t>
  </si>
  <si>
    <t>Plan 203</t>
  </si>
  <si>
    <t>Plan 204</t>
  </si>
  <si>
    <t>Plan 205</t>
  </si>
  <si>
    <t>Plan 206</t>
  </si>
  <si>
    <t>Plan 207</t>
  </si>
  <si>
    <t>Plan 208</t>
  </si>
  <si>
    <t>Plan 209</t>
  </si>
  <si>
    <t>Plan 210</t>
  </si>
  <si>
    <t>Plan 211</t>
  </si>
  <si>
    <t>Plan 212</t>
  </si>
  <si>
    <t>Plan 213</t>
  </si>
  <si>
    <t>Plan 214</t>
  </si>
  <si>
    <t>Plan 215</t>
  </si>
  <si>
    <t>Plan 216</t>
  </si>
  <si>
    <t>Plan 217</t>
  </si>
  <si>
    <t>Plan 218</t>
  </si>
  <si>
    <t>Plan 219</t>
  </si>
  <si>
    <t>Plan 220</t>
  </si>
  <si>
    <t>Plan 221</t>
  </si>
  <si>
    <t>Plan 222</t>
  </si>
  <si>
    <t>Plan 223</t>
  </si>
  <si>
    <t>Plan 224</t>
  </si>
  <si>
    <t>Plan 225</t>
  </si>
  <si>
    <t>Plan 226</t>
  </si>
  <si>
    <t>Plan 227</t>
  </si>
  <si>
    <t>Plan 228</t>
  </si>
  <si>
    <t>Plan 229</t>
  </si>
  <si>
    <t>Plan 230</t>
  </si>
  <si>
    <t>Plan 231</t>
  </si>
  <si>
    <t>Plan 232</t>
  </si>
  <si>
    <t>Plan 233</t>
  </si>
  <si>
    <t>Plan 234</t>
  </si>
  <si>
    <t>Plan 235</t>
  </si>
  <si>
    <t>Plan 236</t>
  </si>
  <si>
    <t>Plan 237</t>
  </si>
  <si>
    <t>Plan 238</t>
  </si>
  <si>
    <t>Plan 239</t>
  </si>
  <si>
    <t>Plan 240</t>
  </si>
  <si>
    <t>Plan 241</t>
  </si>
  <si>
    <t>Plan 242</t>
  </si>
  <si>
    <t>Plan 243</t>
  </si>
  <si>
    <t>Plan 244</t>
  </si>
  <si>
    <t>Plan 245</t>
  </si>
  <si>
    <t>Plan 246</t>
  </si>
  <si>
    <t>Plan 247</t>
  </si>
  <si>
    <t>Plan 248</t>
  </si>
  <si>
    <t>Plan 249</t>
  </si>
  <si>
    <t>Plan 250</t>
  </si>
  <si>
    <t>Plan 251</t>
  </si>
  <si>
    <t>Plan 252</t>
  </si>
  <si>
    <t>Plan 253</t>
  </si>
  <si>
    <t>Plan 254</t>
  </si>
  <si>
    <t>Plan 255</t>
  </si>
  <si>
    <t>Plan 256</t>
  </si>
  <si>
    <t>Plan 257</t>
  </si>
  <si>
    <t>Plan 258</t>
  </si>
  <si>
    <t>Plan 259</t>
  </si>
  <si>
    <t>Plan 260</t>
  </si>
  <si>
    <t>Plan 261</t>
  </si>
  <si>
    <t>Plan 262</t>
  </si>
  <si>
    <t>Plan 263</t>
  </si>
  <si>
    <t>Plan 264</t>
  </si>
  <si>
    <t>Plan 265</t>
  </si>
  <si>
    <t>Plan 266</t>
  </si>
  <si>
    <t>Plan 267</t>
  </si>
  <si>
    <t>Plan 268</t>
  </si>
  <si>
    <t>Plan 269</t>
  </si>
  <si>
    <t>Plan 270</t>
  </si>
  <si>
    <t>Plan 271</t>
  </si>
  <si>
    <t>Plan 272</t>
  </si>
  <si>
    <t>Plan 273</t>
  </si>
  <si>
    <t>Plan 274</t>
  </si>
  <si>
    <t>Plan 275</t>
  </si>
  <si>
    <t>Plan 276</t>
  </si>
  <si>
    <t>Plan 277</t>
  </si>
  <si>
    <t>Plan 278</t>
  </si>
  <si>
    <t>Plan 279</t>
  </si>
  <si>
    <t>Plan 280</t>
  </si>
  <si>
    <t>Plan 281</t>
  </si>
  <si>
    <t>Plan 282</t>
  </si>
  <si>
    <t>Plan 283</t>
  </si>
  <si>
    <t>Plan 284</t>
  </si>
  <si>
    <t>Plan 285</t>
  </si>
  <si>
    <t>Plan 286</t>
  </si>
  <si>
    <t>Plan 287</t>
  </si>
  <si>
    <t>Plan 288</t>
  </si>
  <si>
    <t>Plan 289</t>
  </si>
  <si>
    <t>Plan 290</t>
  </si>
  <si>
    <t>Plan 291</t>
  </si>
  <si>
    <t>Plan 292</t>
  </si>
  <si>
    <t>Plan 293</t>
  </si>
  <si>
    <t>Plan 294</t>
  </si>
  <si>
    <t>Plan 295</t>
  </si>
  <si>
    <t>Plan 296</t>
  </si>
  <si>
    <t>Plan 297</t>
  </si>
  <si>
    <t>Plan 298</t>
  </si>
  <si>
    <t>Plan 299</t>
  </si>
  <si>
    <t>Plan 300</t>
  </si>
  <si>
    <t>Plan 301</t>
  </si>
  <si>
    <t>Plan 302</t>
  </si>
  <si>
    <t>Plan 303</t>
  </si>
  <si>
    <t>Plan 304</t>
  </si>
  <si>
    <t>Plan 305</t>
  </si>
  <si>
    <t>Plan 306</t>
  </si>
  <si>
    <t>Plan 307</t>
  </si>
  <si>
    <t>Plan 308</t>
  </si>
  <si>
    <t>Plan 309</t>
  </si>
  <si>
    <t>Plan 310</t>
  </si>
  <si>
    <t>Plan 311</t>
  </si>
  <si>
    <t>Plan 312</t>
  </si>
  <si>
    <t>Plan 313</t>
  </si>
  <si>
    <t>Plan 314</t>
  </si>
  <si>
    <t>Plan 315</t>
  </si>
  <si>
    <t>Plan 316</t>
  </si>
  <si>
    <t>Plan 317</t>
  </si>
  <si>
    <t>Plan 318</t>
  </si>
  <si>
    <t>Plan 319</t>
  </si>
  <si>
    <t>Plan 320</t>
  </si>
  <si>
    <t>Plan 321</t>
  </si>
  <si>
    <t>Plan 322</t>
  </si>
  <si>
    <t>Plan 323</t>
  </si>
  <si>
    <t>Plan 324</t>
  </si>
  <si>
    <t>Plan 325</t>
  </si>
  <si>
    <t>Plan 326</t>
  </si>
  <si>
    <t>Plan 327</t>
  </si>
  <si>
    <t>Plan 328</t>
  </si>
  <si>
    <t>Plan 329</t>
  </si>
  <si>
    <t>Plan 330</t>
  </si>
  <si>
    <t>Plan 331</t>
  </si>
  <si>
    <t>Plan 332</t>
  </si>
  <si>
    <t>Plan 333</t>
  </si>
  <si>
    <t>Plan 334</t>
  </si>
  <si>
    <t>Plan 335</t>
  </si>
  <si>
    <t>Plan 336</t>
  </si>
  <si>
    <t>Plan 337</t>
  </si>
  <si>
    <t>Plan 338</t>
  </si>
  <si>
    <t>Plan 339</t>
  </si>
  <si>
    <t>Plan 340</t>
  </si>
  <si>
    <t>Plan 341</t>
  </si>
  <si>
    <t>Plan 342</t>
  </si>
  <si>
    <t>Plan 343</t>
  </si>
  <si>
    <t>Plan 344</t>
  </si>
  <si>
    <t>Plan 345</t>
  </si>
  <si>
    <t>Plan 346</t>
  </si>
  <si>
    <t>Plan 347</t>
  </si>
  <si>
    <t>Plan 348</t>
  </si>
  <si>
    <t>Plan 349</t>
  </si>
  <si>
    <t>Plan 350</t>
  </si>
  <si>
    <t>Plan 351</t>
  </si>
  <si>
    <t>Plan 352</t>
  </si>
  <si>
    <t>Plan 353</t>
  </si>
  <si>
    <t>Plan 354</t>
  </si>
  <si>
    <t>Plan 355</t>
  </si>
  <si>
    <t>Plan 356</t>
  </si>
  <si>
    <t>Plan 357</t>
  </si>
  <si>
    <t>Plan 358</t>
  </si>
  <si>
    <t>Plan 359</t>
  </si>
  <si>
    <t>Plan 360</t>
  </si>
  <si>
    <t>Plan 361</t>
  </si>
  <si>
    <t>Plan 362</t>
  </si>
  <si>
    <t>Plan 363</t>
  </si>
  <si>
    <t>Plan 364</t>
  </si>
  <si>
    <t>Plan 365</t>
  </si>
  <si>
    <t>Plan 366</t>
  </si>
  <si>
    <t>Plan 367</t>
  </si>
  <si>
    <t>Plan 368</t>
  </si>
  <si>
    <t>Plan 369</t>
  </si>
  <si>
    <t>Plan 370</t>
  </si>
  <si>
    <t>Plan 371</t>
  </si>
  <si>
    <t>Plan 372</t>
  </si>
  <si>
    <t>Plan 373</t>
  </si>
  <si>
    <t>Plan 374</t>
  </si>
  <si>
    <t>Plan 375</t>
  </si>
  <si>
    <t>Plan 376</t>
  </si>
  <si>
    <t>Plan 377</t>
  </si>
  <si>
    <t>Plan 378</t>
  </si>
  <si>
    <t>Plan 379</t>
  </si>
  <si>
    <t>Plan 380</t>
  </si>
  <si>
    <t>Plan 381</t>
  </si>
  <si>
    <t>Plan 382</t>
  </si>
  <si>
    <t>Plan 383</t>
  </si>
  <si>
    <t>Plan 384</t>
  </si>
  <si>
    <t>Plan 385</t>
  </si>
  <si>
    <t>Plan 386</t>
  </si>
  <si>
    <t>Plan 387</t>
  </si>
  <si>
    <t>Plan 388</t>
  </si>
  <si>
    <t>Plan 389</t>
  </si>
  <si>
    <t>Plan 390</t>
  </si>
  <si>
    <t>Plan 391</t>
  </si>
  <si>
    <t>Plan 392</t>
  </si>
  <si>
    <t>Plan 393</t>
  </si>
  <si>
    <t>Plan 394</t>
  </si>
  <si>
    <t>Plan 395</t>
  </si>
  <si>
    <t>Plan 396</t>
  </si>
  <si>
    <t>Plan 397</t>
  </si>
  <si>
    <t>Plan 398</t>
  </si>
  <si>
    <t>Plan 399</t>
  </si>
  <si>
    <t>Plan 400</t>
  </si>
  <si>
    <t>Plan 401</t>
  </si>
  <si>
    <t>Plan 402</t>
  </si>
  <si>
    <t>Plan 403</t>
  </si>
  <si>
    <t>Plan 404</t>
  </si>
  <si>
    <t>Plan 405</t>
  </si>
  <si>
    <t>Plan 406</t>
  </si>
  <si>
    <t>Plan 407</t>
  </si>
  <si>
    <t>Plan 408</t>
  </si>
  <si>
    <t>Plan 409</t>
  </si>
  <si>
    <t>Plan 410</t>
  </si>
  <si>
    <t>Plan 411</t>
  </si>
  <si>
    <t>Plan 412</t>
  </si>
  <si>
    <t>Plan 413</t>
  </si>
  <si>
    <t>Plan 414</t>
  </si>
  <si>
    <t>Plan 415</t>
  </si>
  <si>
    <t>Plan 416</t>
  </si>
  <si>
    <t>Plan 417</t>
  </si>
  <si>
    <t>Plan 418</t>
  </si>
  <si>
    <t>Plan 419</t>
  </si>
  <si>
    <t>Plan 420</t>
  </si>
  <si>
    <t>Plan 421</t>
  </si>
  <si>
    <t>Plan 422</t>
  </si>
  <si>
    <t>Plan 423</t>
  </si>
  <si>
    <t>Plan 424</t>
  </si>
  <si>
    <t>Plan 425</t>
  </si>
  <si>
    <t>Plan 426</t>
  </si>
  <si>
    <t>Plan 427</t>
  </si>
  <si>
    <t>Plan 428</t>
  </si>
  <si>
    <t>Plan 429</t>
  </si>
  <si>
    <t>Plan 430</t>
  </si>
  <si>
    <t>Plan 431</t>
  </si>
  <si>
    <t>Plan 432</t>
  </si>
  <si>
    <t>Plan 433</t>
  </si>
  <si>
    <t>Plan 434</t>
  </si>
  <si>
    <t>Plan 435</t>
  </si>
  <si>
    <t>Plan 436</t>
  </si>
  <si>
    <t>Plan 437</t>
  </si>
  <si>
    <t>Plan 438</t>
  </si>
  <si>
    <t>Plan 439</t>
  </si>
  <si>
    <t>Plan 440</t>
  </si>
  <si>
    <t>Plan 441</t>
  </si>
  <si>
    <t>Plan 442</t>
  </si>
  <si>
    <t>Plan 443</t>
  </si>
  <si>
    <t>Plan 444</t>
  </si>
  <si>
    <t>Plan 445</t>
  </si>
  <si>
    <t>Plan 446</t>
  </si>
  <si>
    <t>Plan 447</t>
  </si>
  <si>
    <t>Plan 448</t>
  </si>
  <si>
    <t>Plan 449</t>
  </si>
  <si>
    <t>Plan 450</t>
  </si>
  <si>
    <t>Plan 451</t>
  </si>
  <si>
    <t>Plan 452</t>
  </si>
  <si>
    <t>Plan 453</t>
  </si>
  <si>
    <t>Plan 454</t>
  </si>
  <si>
    <t>Plan 455</t>
  </si>
  <si>
    <t>Plan 456</t>
  </si>
  <si>
    <t>Plan 457</t>
  </si>
  <si>
    <t>Plan 458</t>
  </si>
  <si>
    <t>Plan 459</t>
  </si>
  <si>
    <t>Plan 460</t>
  </si>
  <si>
    <t>Plan 461</t>
  </si>
  <si>
    <t>Plan 462</t>
  </si>
  <si>
    <t>Plan 463</t>
  </si>
  <si>
    <t>Plan 464</t>
  </si>
  <si>
    <t>Plan 465</t>
  </si>
  <si>
    <t>Plan 466</t>
  </si>
  <si>
    <t>Plan 467</t>
  </si>
  <si>
    <t>Plan 468</t>
  </si>
  <si>
    <t>Plan 469</t>
  </si>
  <si>
    <t>Plan 470</t>
  </si>
  <si>
    <t>Plan 471</t>
  </si>
  <si>
    <t>Plan 472</t>
  </si>
  <si>
    <t>Plan 473</t>
  </si>
  <si>
    <t>Plan 474</t>
  </si>
  <si>
    <t>Plan 475</t>
  </si>
  <si>
    <t>Plan 476</t>
  </si>
  <si>
    <t>Plan 477</t>
  </si>
  <si>
    <t>Plan 478</t>
  </si>
  <si>
    <t>Plan 479</t>
  </si>
  <si>
    <t>Plan 480</t>
  </si>
  <si>
    <t>Plan 481</t>
  </si>
  <si>
    <t>Plan 482</t>
  </si>
  <si>
    <t>Plan 483</t>
  </si>
  <si>
    <t>Plan 484</t>
  </si>
  <si>
    <t>Plan 485</t>
  </si>
  <si>
    <t>Plan 486</t>
  </si>
  <si>
    <t>Plan 487</t>
  </si>
  <si>
    <t>Plan 488</t>
  </si>
  <si>
    <t>Plan 489</t>
  </si>
  <si>
    <t>Plan 490</t>
  </si>
  <si>
    <t>Plan 491</t>
  </si>
  <si>
    <t>Plan 492</t>
  </si>
  <si>
    <t>Plan 493</t>
  </si>
  <si>
    <t>Plan 494</t>
  </si>
  <si>
    <t>Plan 495</t>
  </si>
  <si>
    <t>Plan 496</t>
  </si>
  <si>
    <t>Plan 497</t>
  </si>
  <si>
    <t>Plan 498</t>
  </si>
  <si>
    <t>Plan 499</t>
  </si>
  <si>
    <t>Plan 500</t>
  </si>
  <si>
    <t>Plan 501</t>
  </si>
  <si>
    <t>Plan 502</t>
  </si>
  <si>
    <t>Plan 503</t>
  </si>
  <si>
    <t>Plan 504</t>
  </si>
  <si>
    <t>Plan 505</t>
  </si>
  <si>
    <t>Plan 506</t>
  </si>
  <si>
    <t>Plan 507</t>
  </si>
  <si>
    <t>Plan 508</t>
  </si>
  <si>
    <t>Plan 509</t>
  </si>
  <si>
    <t>Plan 510</t>
  </si>
  <si>
    <t>Plan 511</t>
  </si>
  <si>
    <t>Plan 512</t>
  </si>
  <si>
    <t>Plan 513</t>
  </si>
  <si>
    <t>Plan 514</t>
  </si>
  <si>
    <t>Plan 515</t>
  </si>
  <si>
    <t>Plan 516</t>
  </si>
  <si>
    <t>Plan 517</t>
  </si>
  <si>
    <t>Plan 518</t>
  </si>
  <si>
    <t>Plan 519</t>
  </si>
  <si>
    <t>Plan 520</t>
  </si>
  <si>
    <t>Plan 521</t>
  </si>
  <si>
    <t>Plan 522</t>
  </si>
  <si>
    <t>Plan 523</t>
  </si>
  <si>
    <t>Plan 524</t>
  </si>
  <si>
    <t>Plan 525</t>
  </si>
  <si>
    <t>Plan 526</t>
  </si>
  <si>
    <t>Plan 527</t>
  </si>
  <si>
    <t>Plan 528</t>
  </si>
  <si>
    <t>Plan 529</t>
  </si>
  <si>
    <t>Plan 530</t>
  </si>
  <si>
    <t>Plan 531</t>
  </si>
  <si>
    <t>Plan 532</t>
  </si>
  <si>
    <t>Plan 533</t>
  </si>
  <si>
    <t>Plan 534</t>
  </si>
  <si>
    <t>Plan 535</t>
  </si>
  <si>
    <t>Plan 536</t>
  </si>
  <si>
    <t>Plan 537</t>
  </si>
  <si>
    <t>Plan 538</t>
  </si>
  <si>
    <t>Plan 539</t>
  </si>
  <si>
    <t>Plan 540</t>
  </si>
  <si>
    <t>Plan 541</t>
  </si>
  <si>
    <t>Plan 542</t>
  </si>
  <si>
    <t>Plan 543</t>
  </si>
  <si>
    <t>Plan 544</t>
  </si>
  <si>
    <t>Plan 545</t>
  </si>
  <si>
    <t>Plan 546</t>
  </si>
  <si>
    <t>Plan 547</t>
  </si>
  <si>
    <t>Plan 548</t>
  </si>
  <si>
    <t>Plan 549</t>
  </si>
  <si>
    <t>Plan 550</t>
  </si>
  <si>
    <t>Plan 551</t>
  </si>
  <si>
    <t>Plan 552</t>
  </si>
  <si>
    <t>Plan 553</t>
  </si>
  <si>
    <t>Plan 554</t>
  </si>
  <si>
    <t>Plan 555</t>
  </si>
  <si>
    <t>Plan 556</t>
  </si>
  <si>
    <t>Plan 557</t>
  </si>
  <si>
    <t>Plan 558</t>
  </si>
  <si>
    <t>Plan 559</t>
  </si>
  <si>
    <t>Plan 560</t>
  </si>
  <si>
    <t>Plan 561</t>
  </si>
  <si>
    <t>Plan 562</t>
  </si>
  <si>
    <t>Plan 563</t>
  </si>
  <si>
    <t>Plan 564</t>
  </si>
  <si>
    <t>Plan 565</t>
  </si>
  <si>
    <t>Plan 566</t>
  </si>
  <si>
    <t>Plan 567</t>
  </si>
  <si>
    <t>Plan 568</t>
  </si>
  <si>
    <t>Plan 569</t>
  </si>
  <si>
    <t>Plan 570</t>
  </si>
  <si>
    <t>Plan 571</t>
  </si>
  <si>
    <t>Plan 572</t>
  </si>
  <si>
    <t>Plan 573</t>
  </si>
  <si>
    <t>Plan 574</t>
  </si>
  <si>
    <t>Plan 575</t>
  </si>
  <si>
    <t>Plan 576</t>
  </si>
  <si>
    <t>Plan 577</t>
  </si>
  <si>
    <t>Plan 578</t>
  </si>
  <si>
    <t>Plan 579</t>
  </si>
  <si>
    <t>Plan 580</t>
  </si>
  <si>
    <t>Plan 581</t>
  </si>
  <si>
    <t>Plan 582</t>
  </si>
  <si>
    <t>Plan 583</t>
  </si>
  <si>
    <t>Plan 584</t>
  </si>
  <si>
    <t>Plan 585</t>
  </si>
  <si>
    <t>Plan 586</t>
  </si>
  <si>
    <t>Plan 587</t>
  </si>
  <si>
    <t>Plan 588</t>
  </si>
  <si>
    <t>Plan 589</t>
  </si>
  <si>
    <t>Plan 590</t>
  </si>
  <si>
    <t>Plan 591</t>
  </si>
  <si>
    <t>Plan 592</t>
  </si>
  <si>
    <t>Plan 593</t>
  </si>
  <si>
    <t>Plan 594</t>
  </si>
  <si>
    <t>Plan 595</t>
  </si>
  <si>
    <t>Plan 596</t>
  </si>
  <si>
    <t>Plan 597</t>
  </si>
  <si>
    <t>Plan 598</t>
  </si>
  <si>
    <t>Plan 599</t>
  </si>
  <si>
    <t>Plan 600</t>
  </si>
  <si>
    <t>Plan 601</t>
  </si>
  <si>
    <t>Plan 602</t>
  </si>
  <si>
    <t>Plan 603</t>
  </si>
  <si>
    <t>Plan 604</t>
  </si>
  <si>
    <t>Plan 605</t>
  </si>
  <si>
    <t>Plan 606</t>
  </si>
  <si>
    <t>Plan 607</t>
  </si>
  <si>
    <t>Plan 608</t>
  </si>
  <si>
    <t>Plan 609</t>
  </si>
  <si>
    <t>Plan 610</t>
  </si>
  <si>
    <t>Plan 611</t>
  </si>
  <si>
    <t>Plan 612</t>
  </si>
  <si>
    <t>Plan 613</t>
  </si>
  <si>
    <t>Plan 614</t>
  </si>
  <si>
    <t>Plan 615</t>
  </si>
  <si>
    <t>Plan 616</t>
  </si>
  <si>
    <t>Plan 617</t>
  </si>
  <si>
    <t>Plan 618</t>
  </si>
  <si>
    <t>Plan 619</t>
  </si>
  <si>
    <t>Plan 620</t>
  </si>
  <si>
    <t>Plan 621</t>
  </si>
  <si>
    <t>Plan 622</t>
  </si>
  <si>
    <t>Plan 623</t>
  </si>
  <si>
    <t>Plan 624</t>
  </si>
  <si>
    <t>Plan 625</t>
  </si>
  <si>
    <t>Plan 626</t>
  </si>
  <si>
    <t>Plan 627</t>
  </si>
  <si>
    <t>Plan 628</t>
  </si>
  <si>
    <t>Plan 629</t>
  </si>
  <si>
    <t>Plan 630</t>
  </si>
  <si>
    <t>Plan 631</t>
  </si>
  <si>
    <t>Plan 632</t>
  </si>
  <si>
    <t>Plan 633</t>
  </si>
  <si>
    <t>Plan 634</t>
  </si>
  <si>
    <t>Plan 635</t>
  </si>
  <si>
    <t>Plan 636</t>
  </si>
  <si>
    <t>Plan 637</t>
  </si>
  <si>
    <t>Plan 638</t>
  </si>
  <si>
    <t>Plan 639</t>
  </si>
  <si>
    <t>Plan 640</t>
  </si>
  <si>
    <t>Plan 641</t>
  </si>
  <si>
    <t>Plan 642</t>
  </si>
  <si>
    <t>Plan 643</t>
  </si>
  <si>
    <t>Plan 644</t>
  </si>
  <si>
    <t>Plan 645</t>
  </si>
  <si>
    <t>Plan 646</t>
  </si>
  <si>
    <t>Plan 647</t>
  </si>
  <si>
    <t>Plan 648</t>
  </si>
  <si>
    <t>Plan 649</t>
  </si>
  <si>
    <t>Plan 650</t>
  </si>
  <si>
    <t>Plan 651</t>
  </si>
  <si>
    <t>Plan 652</t>
  </si>
  <si>
    <t>Plan 653</t>
  </si>
  <si>
    <t>Plan 654</t>
  </si>
  <si>
    <t>Plan 655</t>
  </si>
  <si>
    <t>Plan 656</t>
  </si>
  <si>
    <t>Plan 657</t>
  </si>
  <si>
    <t>Plan 658</t>
  </si>
  <si>
    <t>Plan 659</t>
  </si>
  <si>
    <t>Plan 660</t>
  </si>
  <si>
    <t>Plan 661</t>
  </si>
  <si>
    <t>Plan 662</t>
  </si>
  <si>
    <t>Plan 663</t>
  </si>
  <si>
    <t>Plan 664</t>
  </si>
  <si>
    <t>Plan 665</t>
  </si>
  <si>
    <t>Plan 666</t>
  </si>
  <si>
    <t>Plan 667</t>
  </si>
  <si>
    <t>Plan 668</t>
  </si>
  <si>
    <t>Plan 669</t>
  </si>
  <si>
    <t>Plan 670</t>
  </si>
  <si>
    <t>Plan 671</t>
  </si>
  <si>
    <t>Plan 672</t>
  </si>
  <si>
    <t>Plan 673</t>
  </si>
  <si>
    <t>Plan 674</t>
  </si>
  <si>
    <t>Plan 675</t>
  </si>
  <si>
    <t>Plan 676</t>
  </si>
  <si>
    <t>Plan 677</t>
  </si>
  <si>
    <t>Plan 678</t>
  </si>
  <si>
    <t>Plan 679</t>
  </si>
  <si>
    <t>Plan 680</t>
  </si>
  <si>
    <t>Plan 681</t>
  </si>
  <si>
    <t>Plan 682</t>
  </si>
  <si>
    <t>Plan 683</t>
  </si>
  <si>
    <t>Plan 684</t>
  </si>
  <si>
    <t>Plan 685</t>
  </si>
  <si>
    <t>Plan 686</t>
  </si>
  <si>
    <t>Plan 687</t>
  </si>
  <si>
    <t>Plan 688</t>
  </si>
  <si>
    <t>Plan 689</t>
  </si>
  <si>
    <t>Plan 690</t>
  </si>
  <si>
    <t>Plan 691</t>
  </si>
  <si>
    <t>Plan 692</t>
  </si>
  <si>
    <t>Plan 693</t>
  </si>
  <si>
    <t>Plan 694</t>
  </si>
  <si>
    <t>Plan 695</t>
  </si>
  <si>
    <t>Plan 696</t>
  </si>
  <si>
    <t>Plan 697</t>
  </si>
  <si>
    <t>Plan 698</t>
  </si>
  <si>
    <t>Plan 699</t>
  </si>
  <si>
    <t>Plan 700</t>
  </si>
  <si>
    <t>Plan 701</t>
  </si>
  <si>
    <t>Plan 702</t>
  </si>
  <si>
    <t>Plan 703</t>
  </si>
  <si>
    <t>Plan 704</t>
  </si>
  <si>
    <t>Plan 705</t>
  </si>
  <si>
    <t>Plan 706</t>
  </si>
  <si>
    <t>Plan 707</t>
  </si>
  <si>
    <t>Plan 708</t>
  </si>
  <si>
    <t>Plan 709</t>
  </si>
  <si>
    <t>Plan 710</t>
  </si>
  <si>
    <t>Plan 711</t>
  </si>
  <si>
    <t>Plan 712</t>
  </si>
  <si>
    <t>Plan 713</t>
  </si>
  <si>
    <t>Plan 714</t>
  </si>
  <si>
    <t>Plan 715</t>
  </si>
  <si>
    <t>Plan 716</t>
  </si>
  <si>
    <t>Plan 717</t>
  </si>
  <si>
    <t>Plan 718</t>
  </si>
  <si>
    <t>Plan 719</t>
  </si>
  <si>
    <t>Plan 720</t>
  </si>
  <si>
    <t>Plan 721</t>
  </si>
  <si>
    <t>Plan 722</t>
  </si>
  <si>
    <t>Plan 723</t>
  </si>
  <si>
    <t>Plan 724</t>
  </si>
  <si>
    <t>Plan 725</t>
  </si>
  <si>
    <t>Plan 726</t>
  </si>
  <si>
    <t>Plan 727</t>
  </si>
  <si>
    <t>Plan 728</t>
  </si>
  <si>
    <t>Plan 729</t>
  </si>
  <si>
    <t>Plan 730</t>
  </si>
  <si>
    <t>Plan 731</t>
  </si>
  <si>
    <t>Plan 732</t>
  </si>
  <si>
    <t>Plan 733</t>
  </si>
  <si>
    <t>Plan 734</t>
  </si>
  <si>
    <t>Plan 735</t>
  </si>
  <si>
    <t>Plan 736</t>
  </si>
  <si>
    <t>Plan 737</t>
  </si>
  <si>
    <t>Plan 738</t>
  </si>
  <si>
    <t>Plan 739</t>
  </si>
  <si>
    <t>Plan 740</t>
  </si>
  <si>
    <t>Plan 741</t>
  </si>
  <si>
    <t>Plan 742</t>
  </si>
  <si>
    <t>Plan 743</t>
  </si>
  <si>
    <t>Plan 744</t>
  </si>
  <si>
    <t>Plan 745</t>
  </si>
  <si>
    <t>Plan 746</t>
  </si>
  <si>
    <t>Plan 747</t>
  </si>
  <si>
    <t>Plan 748</t>
  </si>
  <si>
    <t>Plan 749</t>
  </si>
  <si>
    <t>Plan 750</t>
  </si>
  <si>
    <t>Plan 751</t>
  </si>
  <si>
    <t>Plan 752</t>
  </si>
  <si>
    <t>Plan 753</t>
  </si>
  <si>
    <t>Plan 754</t>
  </si>
  <si>
    <t>Plan 755</t>
  </si>
  <si>
    <t>Plan 756</t>
  </si>
  <si>
    <t>Plan 757</t>
  </si>
  <si>
    <t>Plan 758</t>
  </si>
  <si>
    <t>Plan 759</t>
  </si>
  <si>
    <t>Plan 760</t>
  </si>
  <si>
    <t>Plan 761</t>
  </si>
  <si>
    <t>Plan 762</t>
  </si>
  <si>
    <t>Plan 763</t>
  </si>
  <si>
    <t>Plan 764</t>
  </si>
  <si>
    <t>Plan 765</t>
  </si>
  <si>
    <t>Plan 766</t>
  </si>
  <si>
    <t>Plan 767</t>
  </si>
  <si>
    <t>Plan 768</t>
  </si>
  <si>
    <t>Plan 769</t>
  </si>
  <si>
    <t>Plan 770</t>
  </si>
  <si>
    <t>Plan 771</t>
  </si>
  <si>
    <t>Plan 772</t>
  </si>
  <si>
    <t>Plan 773</t>
  </si>
  <si>
    <t>Plan 774</t>
  </si>
  <si>
    <t>Plan 775</t>
  </si>
  <si>
    <t>Plan 776</t>
  </si>
  <si>
    <t>Plan 777</t>
  </si>
  <si>
    <t>Plan 778</t>
  </si>
  <si>
    <t>Plan 779</t>
  </si>
  <si>
    <t>Plan 780</t>
  </si>
  <si>
    <t>Plan 781</t>
  </si>
  <si>
    <t>Plan 782</t>
  </si>
  <si>
    <t>Plan 783</t>
  </si>
  <si>
    <t>Plan 784</t>
  </si>
  <si>
    <t>Plan 785</t>
  </si>
  <si>
    <t>Plan 786</t>
  </si>
  <si>
    <t>Plan 787</t>
  </si>
  <si>
    <t>Plan 788</t>
  </si>
  <si>
    <t>Plan 789</t>
  </si>
  <si>
    <t>Plan 790</t>
  </si>
  <si>
    <t>Plan 791</t>
  </si>
  <si>
    <t>Plan 792</t>
  </si>
  <si>
    <t>Plan 793</t>
  </si>
  <si>
    <t>Plan 794</t>
  </si>
  <si>
    <t>Plan 795</t>
  </si>
  <si>
    <t>Plan 796</t>
  </si>
  <si>
    <t>Plan 797</t>
  </si>
  <si>
    <t>Plan 798</t>
  </si>
  <si>
    <t>Plan 799</t>
  </si>
  <si>
    <t>Plan 800</t>
  </si>
  <si>
    <t>Plan 801</t>
  </si>
  <si>
    <t>Plan 802</t>
  </si>
  <si>
    <t>Plan 803</t>
  </si>
  <si>
    <t>Plan 804</t>
  </si>
  <si>
    <t>Plan 805</t>
  </si>
  <si>
    <t>Plan 806</t>
  </si>
  <si>
    <t>Plan 807</t>
  </si>
  <si>
    <t>Plan 808</t>
  </si>
  <si>
    <t>Plan 809</t>
  </si>
  <si>
    <t>Plan 810</t>
  </si>
  <si>
    <t>Plan 811</t>
  </si>
  <si>
    <t>Plan 812</t>
  </si>
  <si>
    <t>Plan 813</t>
  </si>
  <si>
    <t>Plan 814</t>
  </si>
  <si>
    <t>Plan 815</t>
  </si>
  <si>
    <t>Plan 816</t>
  </si>
  <si>
    <t>Plan 817</t>
  </si>
  <si>
    <t>Plan 818</t>
  </si>
  <si>
    <t>Plan 819</t>
  </si>
  <si>
    <t>Plan 820</t>
  </si>
  <si>
    <t>Plan 821</t>
  </si>
  <si>
    <t>Plan 822</t>
  </si>
  <si>
    <t>Plan 823</t>
  </si>
  <si>
    <t>Plan 824</t>
  </si>
  <si>
    <t>Plan 825</t>
  </si>
  <si>
    <t>Plan 826</t>
  </si>
  <si>
    <t>Plan 827</t>
  </si>
  <si>
    <t>Plan 828</t>
  </si>
  <si>
    <t>Plan 829</t>
  </si>
  <si>
    <t>Plan 830</t>
  </si>
  <si>
    <t>Plan 831</t>
  </si>
  <si>
    <t>Plan 832</t>
  </si>
  <si>
    <t>Plan 833</t>
  </si>
  <si>
    <t>Plan 834</t>
  </si>
  <si>
    <t>Plan 835</t>
  </si>
  <si>
    <t>Plan 836</t>
  </si>
  <si>
    <t>Plan 837</t>
  </si>
  <si>
    <t>Plan 838</t>
  </si>
  <si>
    <t>Plan 839</t>
  </si>
  <si>
    <t>Plan 840</t>
  </si>
  <si>
    <t>Plan 841</t>
  </si>
  <si>
    <t>Plan 842</t>
  </si>
  <si>
    <t>Plan 843</t>
  </si>
  <si>
    <t>Plan 844</t>
  </si>
  <si>
    <t>Plan 845</t>
  </si>
  <si>
    <t>Plan 846</t>
  </si>
  <si>
    <t>Plan 847</t>
  </si>
  <si>
    <t>Plan 848</t>
  </si>
  <si>
    <t>Plan 849</t>
  </si>
  <si>
    <t>Plan 850</t>
  </si>
  <si>
    <t>Plan 851</t>
  </si>
  <si>
    <t>Plan 852</t>
  </si>
  <si>
    <t>Plan 853</t>
  </si>
  <si>
    <t>Plan 854</t>
  </si>
  <si>
    <t>Plan 855</t>
  </si>
  <si>
    <t>Plan 856</t>
  </si>
  <si>
    <t>Plan 857</t>
  </si>
  <si>
    <t>Plan 858</t>
  </si>
  <si>
    <t>Plan 859</t>
  </si>
  <si>
    <t>Plan 860</t>
  </si>
  <si>
    <t>Plan 861</t>
  </si>
  <si>
    <t>Plan 862</t>
  </si>
  <si>
    <t>Plan 863</t>
  </si>
  <si>
    <t>Plan 864</t>
  </si>
  <si>
    <t>Plan 865</t>
  </si>
  <si>
    <t>Plan 866</t>
  </si>
  <si>
    <t>Plan 867</t>
  </si>
  <si>
    <t>Plan 868</t>
  </si>
  <si>
    <t>Plan 869</t>
  </si>
  <si>
    <t>Plan 870</t>
  </si>
  <si>
    <t>Plan 871</t>
  </si>
  <si>
    <t>Plan 872</t>
  </si>
  <si>
    <t>Plan 873</t>
  </si>
  <si>
    <t>Plan 874</t>
  </si>
  <si>
    <t>Plan 875</t>
  </si>
  <si>
    <t>Plan 876</t>
  </si>
  <si>
    <t>Plan 877</t>
  </si>
  <si>
    <t>Plan 878</t>
  </si>
  <si>
    <t>Plan 879</t>
  </si>
  <si>
    <t>Plan 880</t>
  </si>
  <si>
    <t>Plan 881</t>
  </si>
  <si>
    <t>Plan 882</t>
  </si>
  <si>
    <t>Plan 883</t>
  </si>
  <si>
    <t>Plan 884</t>
  </si>
  <si>
    <t>Plan 885</t>
  </si>
  <si>
    <t>Plan 886</t>
  </si>
  <si>
    <t>Plan 887</t>
  </si>
  <si>
    <t>Plan 888</t>
  </si>
  <si>
    <t>Plan 889</t>
  </si>
  <si>
    <t>Plan 890</t>
  </si>
  <si>
    <t>Plan 891</t>
  </si>
  <si>
    <t>Plan 892</t>
  </si>
  <si>
    <t>Plan 893</t>
  </si>
  <si>
    <t>Plan 894</t>
  </si>
  <si>
    <t>Plan 895</t>
  </si>
  <si>
    <t>Plan 896</t>
  </si>
  <si>
    <t>Plan 897</t>
  </si>
  <si>
    <t>Plan 898</t>
  </si>
  <si>
    <t>Plan 899</t>
  </si>
  <si>
    <t>Plan 900</t>
  </si>
  <si>
    <t>Plan 901</t>
  </si>
  <si>
    <t>Plan 902</t>
  </si>
  <si>
    <t>Plan 903</t>
  </si>
  <si>
    <t>Plan 904</t>
  </si>
  <si>
    <t>Plan 905</t>
  </si>
  <si>
    <t>Plan 906</t>
  </si>
  <si>
    <t>Plan 907</t>
  </si>
  <si>
    <t>Plan 908</t>
  </si>
  <si>
    <t>Plan 909</t>
  </si>
  <si>
    <t>Plan 910</t>
  </si>
  <si>
    <t>Plan 911</t>
  </si>
  <si>
    <t>Plan 912</t>
  </si>
  <si>
    <t>Plan 913</t>
  </si>
  <si>
    <t>Plan 914</t>
  </si>
  <si>
    <t>Plan 915</t>
  </si>
  <si>
    <t>Plan 916</t>
  </si>
  <si>
    <t>Plan 917</t>
  </si>
  <si>
    <t>Plan 918</t>
  </si>
  <si>
    <t>Plan 919</t>
  </si>
  <si>
    <t>Plan 920</t>
  </si>
  <si>
    <t>Plan 921</t>
  </si>
  <si>
    <t>Plan 922</t>
  </si>
  <si>
    <t>Plan 923</t>
  </si>
  <si>
    <t>Plan 924</t>
  </si>
  <si>
    <t>Plan 925</t>
  </si>
  <si>
    <t>Plan 926</t>
  </si>
  <si>
    <t>Plan 927</t>
  </si>
  <si>
    <t>Plan 928</t>
  </si>
  <si>
    <t>Plan 929</t>
  </si>
  <si>
    <t>Plan 930</t>
  </si>
  <si>
    <t>Plan 931</t>
  </si>
  <si>
    <t>Plan 932</t>
  </si>
  <si>
    <t>Plan 933</t>
  </si>
  <si>
    <t>Plan 934</t>
  </si>
  <si>
    <t>Plan 935</t>
  </si>
  <si>
    <t>Plan 936</t>
  </si>
  <si>
    <t>Plan 937</t>
  </si>
  <si>
    <t>Plan 938</t>
  </si>
  <si>
    <t>Plan 939</t>
  </si>
  <si>
    <t>Plan 940</t>
  </si>
  <si>
    <t>Plan 941</t>
  </si>
  <si>
    <t>Plan 942</t>
  </si>
  <si>
    <t>Plan 943</t>
  </si>
  <si>
    <t>Plan 944</t>
  </si>
  <si>
    <t>Plan 945</t>
  </si>
  <si>
    <t>Plan 946</t>
  </si>
  <si>
    <t>Plan 947</t>
  </si>
  <si>
    <t>Plan 948</t>
  </si>
  <si>
    <t>Plan 949</t>
  </si>
  <si>
    <t>Plan 950</t>
  </si>
  <si>
    <t>Plan 951</t>
  </si>
  <si>
    <t>Plan 952</t>
  </si>
  <si>
    <t>Plan 953</t>
  </si>
  <si>
    <t>Plan 954</t>
  </si>
  <si>
    <t>Plan 955</t>
  </si>
  <si>
    <t>Plan 956</t>
  </si>
  <si>
    <t>Plan 957</t>
  </si>
  <si>
    <t>Plan 958</t>
  </si>
  <si>
    <t>Plan 959</t>
  </si>
  <si>
    <t>Plan 960</t>
  </si>
  <si>
    <t>Plan 961</t>
  </si>
  <si>
    <t>Plan 962</t>
  </si>
  <si>
    <t>Plan 963</t>
  </si>
  <si>
    <t>Plan 964</t>
  </si>
  <si>
    <t>Plan 965</t>
  </si>
  <si>
    <t>Plan 966</t>
  </si>
  <si>
    <t>Plan 967</t>
  </si>
  <si>
    <t>Plan 968</t>
  </si>
  <si>
    <t>Plan 969</t>
  </si>
  <si>
    <t>Plan 970</t>
  </si>
  <si>
    <t>Plan 971</t>
  </si>
  <si>
    <t>Plan 972</t>
  </si>
  <si>
    <t>Plan 973</t>
  </si>
  <si>
    <t>Plan 974</t>
  </si>
  <si>
    <t>Plan 975</t>
  </si>
  <si>
    <t>Plan 976</t>
  </si>
  <si>
    <t>Plan 977</t>
  </si>
  <si>
    <t>Plan 978</t>
  </si>
  <si>
    <t>Plan 979</t>
  </si>
  <si>
    <t>Plan 980</t>
  </si>
  <si>
    <t>Plan 981</t>
  </si>
  <si>
    <t>Plan 982</t>
  </si>
  <si>
    <t>Plan 983</t>
  </si>
  <si>
    <t>Plan 984</t>
  </si>
  <si>
    <t>Plan 985</t>
  </si>
  <si>
    <t>Plan 986</t>
  </si>
  <si>
    <t>Plan 987</t>
  </si>
  <si>
    <t>Plan 988</t>
  </si>
  <si>
    <t>Plan 989</t>
  </si>
  <si>
    <t>Plan 990</t>
  </si>
  <si>
    <t>Plan 991</t>
  </si>
  <si>
    <t>Plan 992</t>
  </si>
  <si>
    <t>Plan 993</t>
  </si>
  <si>
    <t>Plan 994</t>
  </si>
  <si>
    <t>Plan 995</t>
  </si>
  <si>
    <t>Plan 996</t>
  </si>
  <si>
    <t>Plan 997</t>
  </si>
  <si>
    <t>Plan 998</t>
  </si>
  <si>
    <t>Plan 999</t>
  </si>
  <si>
    <t>Breakdown to Healthnet and Non-Healthnet</t>
  </si>
  <si>
    <t>Non-Healthnet</t>
  </si>
  <si>
    <t>Healthnet</t>
  </si>
  <si>
    <t>Class</t>
  </si>
  <si>
    <t>Benefit Description</t>
  </si>
  <si>
    <t>Number of Claim Lines</t>
  </si>
  <si>
    <t>Number of Claimants</t>
  </si>
  <si>
    <t>Usage Ratio</t>
  </si>
  <si>
    <t>Number of Claims Lines</t>
  </si>
  <si>
    <t xml:space="preserve">Hosp &amp; SMM Premium </t>
  </si>
  <si>
    <t xml:space="preserve">Outpatient Premium </t>
  </si>
  <si>
    <t xml:space="preserve">Dental Premium </t>
  </si>
  <si>
    <t xml:space="preserve">Maternity Premium </t>
  </si>
  <si>
    <t>2022 Premium per EE</t>
  </si>
  <si>
    <t>Incidence Rate</t>
  </si>
  <si>
    <t>2022 Premium per ind</t>
  </si>
  <si>
    <t>IP</t>
  </si>
  <si>
    <t>Slope</t>
  </si>
  <si>
    <t>OP</t>
  </si>
  <si>
    <t>Intercept</t>
  </si>
  <si>
    <t>Dep. Ratio Best Estimated</t>
  </si>
  <si>
    <t>EIB research_GMED Cal 2023</t>
  </si>
  <si>
    <t>Select Limit</t>
  </si>
  <si>
    <t>For Tool Factored in Dep Effect</t>
  </si>
  <si>
    <t>Inflation Benefit</t>
  </si>
  <si>
    <t>Selected Weighting</t>
  </si>
  <si>
    <t>Weighting Best Estimated</t>
  </si>
  <si>
    <t>2023 EIB Index and Calculation</t>
  </si>
  <si>
    <t>Total Premium / EE</t>
  </si>
  <si>
    <t>Total Premium / Insured</t>
  </si>
  <si>
    <t>Benchmark by Job Grade</t>
  </si>
  <si>
    <t>Market</t>
  </si>
  <si>
    <t>PY2022 Full List with EIB data</t>
  </si>
  <si>
    <t>Business, Financing, Insurance &amp; Real Estate Services</t>
  </si>
  <si>
    <t>Community, Education, Personal and Social Service</t>
  </si>
  <si>
    <t>Construction &amp; Engineering</t>
  </si>
  <si>
    <t>Entertainment and Media Relations</t>
  </si>
  <si>
    <t>Healthcare</t>
  </si>
  <si>
    <t>Information Technology and Communications</t>
  </si>
  <si>
    <t>Luxury Brand &amp; Beauty</t>
  </si>
  <si>
    <t>Manufacturing</t>
  </si>
  <si>
    <t>Mining and Quarrying</t>
  </si>
  <si>
    <t>Non-Governmental Organization</t>
  </si>
  <si>
    <t>Public Utility</t>
  </si>
  <si>
    <t>Restaurants, Hotels and Tourism</t>
  </si>
  <si>
    <t>Transportation, Storage &amp; Logistics</t>
  </si>
  <si>
    <t>Wholesale, Retail and Import/Export Trades</t>
  </si>
  <si>
    <t>Yes</t>
  </si>
  <si>
    <t>No</t>
  </si>
  <si>
    <t>Using What Data?</t>
  </si>
  <si>
    <t>Raw Data</t>
  </si>
  <si>
    <t>Notes</t>
  </si>
  <si>
    <t>Remarks</t>
  </si>
  <si>
    <t xml:space="preserve">  Policy Holder</t>
  </si>
  <si>
    <t xml:space="preserve">  Existing Insurer</t>
  </si>
  <si>
    <t xml:space="preserve"> Existing Member</t>
  </si>
  <si>
    <t xml:space="preserve">  Class</t>
  </si>
  <si>
    <t>Refer to next page</t>
  </si>
  <si>
    <t xml:space="preserve">  Total Expiring Premium</t>
  </si>
  <si>
    <t>Employee Average Age (Renewal)</t>
  </si>
  <si>
    <t>Average Age (Renewal):</t>
  </si>
  <si>
    <t>Male</t>
  </si>
  <si>
    <t>Male : Female</t>
  </si>
  <si>
    <t>Female</t>
  </si>
  <si>
    <t>Dependent Ratio</t>
  </si>
  <si>
    <t>Employee Mix Male : Female</t>
  </si>
  <si>
    <t>Employee</t>
  </si>
  <si>
    <t>Dependent</t>
  </si>
  <si>
    <t>Staff Butterfly Chart</t>
  </si>
  <si>
    <t>Check</t>
  </si>
  <si>
    <t>Age Band</t>
  </si>
  <si>
    <t>F</t>
    <phoneticPr fontId="38" type="noConversion"/>
  </si>
  <si>
    <t>M</t>
    <phoneticPr fontId="38" type="noConversion"/>
  </si>
  <si>
    <t>Padding</t>
  </si>
  <si>
    <t>Gap</t>
  </si>
  <si>
    <t>70+</t>
  </si>
  <si>
    <t>65 - 69</t>
  </si>
  <si>
    <t>60 - 64</t>
  </si>
  <si>
    <t>55 - 59</t>
  </si>
  <si>
    <t>50 - 54</t>
  </si>
  <si>
    <t>45 - 49</t>
  </si>
  <si>
    <t>40 - 44</t>
  </si>
  <si>
    <t>35 - 39</t>
  </si>
  <si>
    <t>30 - 34</t>
  </si>
  <si>
    <t>25 - 29</t>
  </si>
  <si>
    <t>19 - 24</t>
  </si>
  <si>
    <t>0 - 18</t>
    <phoneticPr fontId="38" type="noConversion"/>
  </si>
  <si>
    <t>Page 6</t>
  </si>
  <si>
    <t>Description</t>
  </si>
  <si>
    <t>Eligibility</t>
  </si>
  <si>
    <t>Spouse</t>
  </si>
  <si>
    <t>Child</t>
  </si>
  <si>
    <t>Total</t>
  </si>
  <si>
    <t>/</t>
  </si>
  <si>
    <t>Self-Input</t>
  </si>
  <si>
    <t>Loss Ratio Healthy Threeshold</t>
  </si>
  <si>
    <t>Please input here if you choose self-input</t>
  </si>
  <si>
    <t>Policy Year</t>
  </si>
  <si>
    <t>Premium</t>
  </si>
  <si>
    <t>Claims Paid (Incl. IBNR)</t>
  </si>
  <si>
    <t>Rolling 18Ms</t>
  </si>
  <si>
    <t>Rolling 2-yr</t>
  </si>
  <si>
    <t>Hide the row below to make the graph completed if the rows are blanked</t>
  </si>
  <si>
    <t>For Graph</t>
  </si>
  <si>
    <t>Annualized Premium</t>
  </si>
  <si>
    <t>Annualized Claims with IBNR</t>
  </si>
  <si>
    <t>Grand Total</t>
  </si>
  <si>
    <t>(follow page 15)</t>
  </si>
  <si>
    <t>Year</t>
  </si>
  <si>
    <t>Subgroup</t>
  </si>
  <si>
    <t>Policy number</t>
  </si>
  <si>
    <t>Plan</t>
  </si>
  <si>
    <t>Annualized Claims with IBNR</t>
    <phoneticPr fontId="38" type="noConversion"/>
  </si>
  <si>
    <t>You need to search the Chinese Disability Name by yourself if the provider did not provide or provided a weird name</t>
  </si>
  <si>
    <t>Results shown as per below</t>
  </si>
  <si>
    <t>Outpatient</t>
  </si>
  <si>
    <t>Rank</t>
  </si>
  <si>
    <t>Chinese Disability</t>
  </si>
  <si>
    <t xml:space="preserve"> No. of Claimants </t>
  </si>
  <si>
    <t>Acute upper respiratory infection-unspecified; Laryngopharyngitis, URTI, URI</t>
  </si>
  <si>
    <t>Other and unspecified disorders of back ; Back pain, Sciatica</t>
  </si>
  <si>
    <t>Contact dermatitis and other eczema</t>
  </si>
  <si>
    <t>Other nonifectious gastroenteritis  colitis; Diarrhoea</t>
  </si>
  <si>
    <t>Other and unspecified disorders of joint; Effusion, Hemarthrosis, Pain, Stiffness</t>
  </si>
  <si>
    <t>Symptoms involving respiratory system and other chest symptoms; Dyspnea, Stridor, Hemoptysis, Chest</t>
  </si>
  <si>
    <t>Gastritis and duodenitis</t>
  </si>
  <si>
    <t>Sprains and strains of other and unspecified parts of back</t>
  </si>
  <si>
    <t>Other disorders of cervical region; Spinal stenosis in neck, Neck pain, Torticollis</t>
  </si>
  <si>
    <t>Disorders of menstruation and other abnormal bleeding from female genital tract; Menorrhagia, Irregu</t>
  </si>
  <si>
    <t>* Cancer Cases</t>
  </si>
  <si>
    <t>Inpatient</t>
  </si>
  <si>
    <t>Chinese Disability </t>
  </si>
  <si>
    <t>Malignant neoplasm of female breast</t>
  </si>
  <si>
    <t>N/A</t>
  </si>
  <si>
    <t>Benign neoplasm of other parts of digestive system</t>
  </si>
  <si>
    <t>Cataract</t>
  </si>
  <si>
    <t>Malignant neoplasm of colon; Sigmoid colon, Cecum, Appendix</t>
  </si>
  <si>
    <t>Malignant neoplasm of ovary and other uterine adnexa; Fallopian tube</t>
  </si>
  <si>
    <t>Acute pharyngitis; Sore throat</t>
  </si>
  <si>
    <t>Dislocation of knee; Tear of meniscus, Dislocation of patella</t>
  </si>
  <si>
    <t>Intervertebral disc disorder; Displacement, Degeneration</t>
  </si>
  <si>
    <t>Other diseases due to viruses and Chlamydiae</t>
  </si>
  <si>
    <t>Other rheumatic disorders of synovium, tendon, and bursa; Inflammation, Rupture, Ganglion, Trigger f</t>
  </si>
  <si>
    <t>Acute nasopharyngitis (common cold); Rhinitis, Coryza</t>
  </si>
  <si>
    <t>Symptoms involving head  neck ; Headache, Swelling, Mass or lump in head and neck, Hoarseness of voi</t>
  </si>
  <si>
    <t>Disorders of function of stomach; Vomiting,Gastroparesis,Dyspepsia,Hyperacidity</t>
  </si>
  <si>
    <t>Uterine leiomyoma; Fibroid, Fibromyoma, Myoma</t>
  </si>
  <si>
    <t>Symptoms of abdominal and pelvis; Abdominal pain, Hepatomegaly, Ascites, Epigastric pain, Abdominal</t>
  </si>
  <si>
    <t>Hemorrhoids</t>
  </si>
  <si>
    <t>Calculus of kidney and ureter; Renal stone, Ureteric stone, Urinary calculus</t>
  </si>
  <si>
    <t>Other disorders of intestine; Anal and rectal polyp, Rectal prolapse, Hemorrhage of rectum and anus</t>
  </si>
  <si>
    <t>Diagnosis</t>
  </si>
  <si>
    <t>Chapter_Desc</t>
  </si>
  <si>
    <t>Abdominal pain</t>
  </si>
  <si>
    <t>腹,胃痛/絞痛/痙攣</t>
  </si>
  <si>
    <t>Diseases of the digestive system (K00-K93)</t>
  </si>
  <si>
    <t>Achalasia and cardiospasm</t>
  </si>
  <si>
    <t>賁門鬆弛不能和賁門痙攣</t>
  </si>
  <si>
    <t>Diseases of the musculoskeletal system and connective tissue (M00-M99)</t>
  </si>
  <si>
    <t>Acute gastric ulcer no hemor or perf</t>
  </si>
  <si>
    <t>急性胃潰瘍, 未提及出血或穿孔</t>
  </si>
  <si>
    <t>Diseases of the circulatory system (I00-I99)</t>
  </si>
  <si>
    <t>Acute gastritis</t>
  </si>
  <si>
    <t>急性胃炎</t>
  </si>
  <si>
    <t>Diseases of the respiratory system (J00-J99)</t>
  </si>
  <si>
    <t>Acute myocardial infarction</t>
  </si>
  <si>
    <t>急性心肌梗塞</t>
  </si>
  <si>
    <t>Diseases of the genitourinary system (N00-N99)</t>
  </si>
  <si>
    <t>Acute nasopharyngitis (common cold)</t>
  </si>
  <si>
    <t>急性鼻咽炎[普通感冒]</t>
  </si>
  <si>
    <t>Neoplasms (C00-D48)</t>
  </si>
  <si>
    <t>Acute pharyngitis</t>
  </si>
  <si>
    <t>急性咽炎</t>
  </si>
  <si>
    <t>Diseases of the skin and subcutaneous tissue (L00-L99)</t>
  </si>
  <si>
    <t>Allergic rhinitis</t>
  </si>
  <si>
    <t>過敏性鼻炎, 花粉熱</t>
  </si>
  <si>
    <t>Diseases of the eye and adnexa (H00-H59)</t>
  </si>
  <si>
    <t>Anal and rectal polyp</t>
  </si>
  <si>
    <t>肛門及直腸息肉</t>
  </si>
  <si>
    <t>Endocrine, nutritional and metabolic diseases (E00-E90)</t>
  </si>
  <si>
    <t>Anal fissure</t>
  </si>
  <si>
    <t>肛門裂</t>
  </si>
  <si>
    <t>Certain infectious and parasitic diseases (A00-B99)</t>
  </si>
  <si>
    <t>Anomalous atrioventricular excitation</t>
  </si>
  <si>
    <t>房室激動異常</t>
  </si>
  <si>
    <t>Injury, poisoning and certain other consequences of external causes (S00-T98)</t>
  </si>
  <si>
    <t>Atrial fibrillation and flutter</t>
  </si>
  <si>
    <t>心房纖顫和撲動</t>
  </si>
  <si>
    <t>Symptoms, signs and abnormal clinical and laboratory findings, not elsewhere classified (R00-R99)</t>
  </si>
  <si>
    <t>Balanitis xerotica obliterans</t>
  </si>
  <si>
    <t>乾燥閉塞性龜頭炎</t>
  </si>
  <si>
    <t>Diseases of the nervous system (G00-G99)</t>
  </si>
  <si>
    <t>Benign neoplasm of colon</t>
  </si>
  <si>
    <t>結腸的良性腫瘤</t>
  </si>
  <si>
    <t>Diseases of the ear and mastoid process (H60-H95)</t>
  </si>
  <si>
    <t>Benign neoplasm of duodenum, jejunum, and ileum</t>
  </si>
  <si>
    <t>小腸(包括十二指腸)的良性腫瘤</t>
  </si>
  <si>
    <t>Diseases of the blood and blood-forming organs and certain disorders involving the immune mechanism (D50-D89)</t>
  </si>
  <si>
    <t>Benign neoplasm of lymph nodes</t>
  </si>
  <si>
    <t>淋巴結的良性腫瘤</t>
  </si>
  <si>
    <t>Benign neoplasm of rectum and anal canal</t>
  </si>
  <si>
    <t>直腸和肛管的良性腫瘤</t>
  </si>
  <si>
    <t>Benign neoplasm of skin of oth unspec parts of face</t>
  </si>
  <si>
    <t>未特指面部部位的皮膚良性腫瘤</t>
  </si>
  <si>
    <t>Benign neoplasm of skin, site unspec</t>
  </si>
  <si>
    <t>未特指部位的皮膚良性腫瘤</t>
  </si>
  <si>
    <t>Benign neoplasm of stomach</t>
  </si>
  <si>
    <t>胃的良性腫瘤</t>
  </si>
  <si>
    <t>Blood in stool</t>
  </si>
  <si>
    <t>黑糞</t>
  </si>
  <si>
    <t>Bronchitis, not spec acute or chronic</t>
  </si>
  <si>
    <t>支氣管炎, 未特指急性或慢性</t>
  </si>
  <si>
    <t>Calculus of ureter</t>
  </si>
  <si>
    <t>輸尿管結石</t>
  </si>
  <si>
    <t>Carbuncle and furuncle</t>
  </si>
  <si>
    <t>癰和癤</t>
  </si>
  <si>
    <t>白內障</t>
  </si>
  <si>
    <t>Cellulitis and abscess of finger and toe</t>
  </si>
  <si>
    <t>指和趾的蜂窩織炎和膿腫</t>
  </si>
  <si>
    <t>Chalazion</t>
  </si>
  <si>
    <t>瞼板腺囊腫(霰粒腫)</t>
  </si>
  <si>
    <t>Chronic ischemic heart disease, unspec</t>
  </si>
  <si>
    <t>未特指的慢性缺血性心臟病</t>
  </si>
  <si>
    <t>Contact dermatitis and oth eczema</t>
  </si>
  <si>
    <t>接觸性皮炎和其他濕疹</t>
  </si>
  <si>
    <t>Corneal ulcer</t>
  </si>
  <si>
    <t>角膜潰瘍</t>
  </si>
  <si>
    <t>Coronary atherosclerosis</t>
  </si>
  <si>
    <t>冠狀動脈粥狀硬化</t>
  </si>
  <si>
    <t>Cyst of thyroid</t>
  </si>
  <si>
    <t>甲狀腺囊腫</t>
  </si>
  <si>
    <t>Cysts of eyelids</t>
  </si>
  <si>
    <t>眼瞼囊腫</t>
  </si>
  <si>
    <t>Cytomegaloviral disease</t>
  </si>
  <si>
    <t>巨細胞包含體病</t>
  </si>
  <si>
    <t>Degeneration of macula and posterior pole of retina</t>
  </si>
  <si>
    <t>黃斑和後極變性</t>
  </si>
  <si>
    <t>Deviated nasal septum</t>
  </si>
  <si>
    <t>鼻中隔偏曲</t>
  </si>
  <si>
    <t>Diabetes mellitus</t>
  </si>
  <si>
    <t>糖尿病</t>
  </si>
  <si>
    <t>Dislocation of knee</t>
  </si>
  <si>
    <t>膝關節脫位</t>
  </si>
  <si>
    <t>Disorders of vitreous body</t>
  </si>
  <si>
    <t>玻璃體的疾患</t>
  </si>
  <si>
    <t>Diverticula of colon</t>
  </si>
  <si>
    <t>結腸腸憩室</t>
  </si>
  <si>
    <t>Dizziness and giddiness</t>
  </si>
  <si>
    <t>頭暈和眩暈</t>
  </si>
  <si>
    <t>Duodenitis</t>
  </si>
  <si>
    <t>十二指腸炎</t>
  </si>
  <si>
    <t>Dyschromia</t>
  </si>
  <si>
    <t>皮膚變色</t>
  </si>
  <si>
    <t>Endometriosis</t>
  </si>
  <si>
    <t>子宮內膜異位</t>
  </si>
  <si>
    <t>Epilepsy</t>
  </si>
  <si>
    <t>癲癇,反覆性抽搐</t>
  </si>
  <si>
    <t>Esophageal reflux</t>
  </si>
  <si>
    <t>食管反流</t>
  </si>
  <si>
    <t>Esophagitis</t>
  </si>
  <si>
    <t>食管炎</t>
  </si>
  <si>
    <t>Excessive or frequent menstruation</t>
  </si>
  <si>
    <t>月經過多或頻繁</t>
  </si>
  <si>
    <t>Fever</t>
  </si>
  <si>
    <t>不明原因的發熱</t>
  </si>
  <si>
    <t>Fibroadenosis of breast</t>
  </si>
  <si>
    <t>乳房的纖維囊性乳腺病</t>
  </si>
  <si>
    <t>Foreign body in ear</t>
  </si>
  <si>
    <t>耳內異物</t>
  </si>
  <si>
    <t>Foreign body in pharynx and larynx</t>
  </si>
  <si>
    <t>咽和喉部異物</t>
  </si>
  <si>
    <t>Fracture of clavicle</t>
  </si>
  <si>
    <t>鎖骨骨折</t>
  </si>
  <si>
    <t>Ganglion and cyst of synovium, tendon, and bursa</t>
  </si>
  <si>
    <t>滑膜, 肌腱和滑液囊的腱鞘囊腫和囊腫</t>
  </si>
  <si>
    <t>Gastric ulcer, unspec as acute or chronic, no hemor or perf</t>
  </si>
  <si>
    <t>未特指急性或慢性的胃潰瘍, 未提及出血或穿孔</t>
  </si>
  <si>
    <t>Geographic tongue</t>
  </si>
  <si>
    <t>地圖舌</t>
  </si>
  <si>
    <t>Hematuria</t>
  </si>
  <si>
    <t>血尿</t>
  </si>
  <si>
    <t>Hemorrhage of rectum and anus</t>
  </si>
  <si>
    <t>直腸和肛門出血</t>
  </si>
  <si>
    <t>內外痔</t>
  </si>
  <si>
    <t>Hypertrophy of nasal turbinates</t>
  </si>
  <si>
    <t>鼻甲肥大</t>
  </si>
  <si>
    <t>Ill-defined intestinal infec</t>
  </si>
  <si>
    <t>腸道感染</t>
  </si>
  <si>
    <t>Impacted cerumen</t>
  </si>
  <si>
    <t>耵聹嵌塞</t>
  </si>
  <si>
    <t>Impaction of intestine</t>
  </si>
  <si>
    <t>腸嵌塞</t>
  </si>
  <si>
    <t>Infective otitis externa</t>
  </si>
  <si>
    <t>感染性外耳炎</t>
  </si>
  <si>
    <t>Ingrowing nail</t>
  </si>
  <si>
    <t>嵌甲</t>
  </si>
  <si>
    <t>Inguinal hernia</t>
  </si>
  <si>
    <t>腹股溝疝</t>
  </si>
  <si>
    <t>Irritable bowel syndrome</t>
  </si>
  <si>
    <t>過敏性結腸</t>
  </si>
  <si>
    <t>Jaundice, unspec, not of newborn</t>
  </si>
  <si>
    <t>未特指的非新生兒黃膽</t>
  </si>
  <si>
    <t>Keloid scar</t>
  </si>
  <si>
    <t>瘤樣瘢痕</t>
  </si>
  <si>
    <t>Lipoma, unspec site</t>
  </si>
  <si>
    <t>其他特的指脂肪瘤</t>
  </si>
  <si>
    <t>Localized superficial swelling, mass, or lump</t>
  </si>
  <si>
    <t>局部表淺性腫脹或腫塊</t>
  </si>
  <si>
    <t>Lump or mass in breast</t>
  </si>
  <si>
    <t>乳房腫塊</t>
  </si>
  <si>
    <t>Malignant neoplasm of bladder</t>
  </si>
  <si>
    <t>膀胱的惡性腫瘤</t>
  </si>
  <si>
    <t>Malignant neoplasm of body of uterus</t>
  </si>
  <si>
    <t>子宮體的惡性腫瘤</t>
  </si>
  <si>
    <t>女性乳房惡性腫瘤</t>
  </si>
  <si>
    <t>Malignant neoplasm of nasopharynx</t>
  </si>
  <si>
    <t>鼻咽惡性腫瘤</t>
  </si>
  <si>
    <t>Migraine</t>
  </si>
  <si>
    <t>偏頭痛</t>
  </si>
  <si>
    <t>Mucous polyp of cervix</t>
  </si>
  <si>
    <t>宮頸黏液性息肉</t>
  </si>
  <si>
    <t>Neoplasm of uncertain behavior of meninges</t>
  </si>
  <si>
    <t>腦膜的動態未確定的腫瘤</t>
  </si>
  <si>
    <t>Neoplasm of uncertain behavior of skin</t>
  </si>
  <si>
    <t>皮膚的動態未確定的腫瘤</t>
  </si>
  <si>
    <t>Nevus, non-neoplastic</t>
  </si>
  <si>
    <t>痣, 非瘤性的</t>
  </si>
  <si>
    <t>Noninfectious disorders of pinna</t>
  </si>
  <si>
    <t>耳廓非感染性疾患</t>
  </si>
  <si>
    <t>Nontoxic nodular goiter</t>
  </si>
  <si>
    <t>非毒性結節性甲狀腺腫</t>
  </si>
  <si>
    <t>Nystagmus and oth irregular eye movements</t>
  </si>
  <si>
    <t>眼球震顫和其他不規則眼動</t>
  </si>
  <si>
    <t>Obstructive sleep apnea</t>
  </si>
  <si>
    <t>阻塞性睡眠窒息症</t>
  </si>
  <si>
    <t>Oth abscess of vulva</t>
  </si>
  <si>
    <t>其他外陰膿腫</t>
  </si>
  <si>
    <t>Oth disorders of optic disc</t>
  </si>
  <si>
    <t>其他視乳頭(盤)的疾患</t>
  </si>
  <si>
    <t>Oth endophthalmitis</t>
  </si>
  <si>
    <t>其他眼內炎</t>
  </si>
  <si>
    <t>Oth fibromatoses of muscle, ligament, and fascia</t>
  </si>
  <si>
    <t>其他纖維肉瘤病</t>
  </si>
  <si>
    <t>Oth otitis externa</t>
  </si>
  <si>
    <t>其他外耳炎</t>
  </si>
  <si>
    <t>Oth rheumatic heart disease</t>
  </si>
  <si>
    <t>其他風濕性心臟病</t>
  </si>
  <si>
    <t>Oth road vehicle accidents</t>
  </si>
  <si>
    <t>NA</t>
  </si>
  <si>
    <t>Oth spec disorders of rectum and anus</t>
  </si>
  <si>
    <t>直腸和肛門的其他疾患</t>
  </si>
  <si>
    <t>Oth spec noninflammatory disorders of vagina</t>
  </si>
  <si>
    <t>陰道出血, 囊腫</t>
  </si>
  <si>
    <t>Oth symptoms involv respiratory system and chest</t>
  </si>
  <si>
    <t>其他累及呼吸系統的症狀和胸博症狀</t>
  </si>
  <si>
    <t>Oth unspec accidental fall</t>
  </si>
  <si>
    <t>Oth unspec conjunctivitis</t>
  </si>
  <si>
    <t>其他未特指的結合膜炎</t>
  </si>
  <si>
    <t>Oth unspec hyperlipidemia</t>
  </si>
  <si>
    <t>其他及未特指的高脂血症</t>
  </si>
  <si>
    <t>Oth unspec injury to finger</t>
  </si>
  <si>
    <t>指損傷, 其他和未特指者</t>
  </si>
  <si>
    <t>Oth unspec injury to head, face and neck</t>
  </si>
  <si>
    <t>面和頸損傷, 其他和未特指者</t>
  </si>
  <si>
    <t>Oth unspec injury to knee, leg, ankle, and foot</t>
  </si>
  <si>
    <t>膝, 小腿, 踝和足損傷其他和未特指者</t>
  </si>
  <si>
    <t>Oth unspec injury to shoulder and upper arm</t>
  </si>
  <si>
    <t>肩和上臂損傷, 其他和未特指者</t>
  </si>
  <si>
    <t>Oth unspec injury to trunk</t>
  </si>
  <si>
    <t>軀幹損傷, 其他和未特指者</t>
  </si>
  <si>
    <t>Oth unspec noninfectious gastroenteritis and colitis</t>
  </si>
  <si>
    <t>其他非感染性胃腸炎和結腸炎</t>
  </si>
  <si>
    <t>Oth unspec ovarian cyst</t>
  </si>
  <si>
    <t>其他及未特指的卵巢囊腫</t>
  </si>
  <si>
    <t>Oth unspec periph vertigo</t>
  </si>
  <si>
    <t>其他未特指的周遭性眩暈,前庭神經細胞炎</t>
  </si>
  <si>
    <t>Pain in joint</t>
  </si>
  <si>
    <t>關節疼痛</t>
  </si>
  <si>
    <t>Polyp of corpus uteri</t>
  </si>
  <si>
    <t>子宮體息肉</t>
  </si>
  <si>
    <t>Portal vein thrombosis</t>
  </si>
  <si>
    <t>門靜脈血栓形成</t>
  </si>
  <si>
    <t>Pyogenic granuloma of skin and subcutaneous tissue</t>
  </si>
  <si>
    <t>化膿性肉芽腫</t>
  </si>
  <si>
    <t>Retention of urine</t>
  </si>
  <si>
    <t>尿瀦留</t>
  </si>
  <si>
    <t>Retinal defects without detachment</t>
  </si>
  <si>
    <t>不伴有視網膜脫離的視網膜缺損</t>
  </si>
  <si>
    <t>Seborrheic keratosis</t>
  </si>
  <si>
    <t>脂漏性角化症</t>
  </si>
  <si>
    <t>Secondary malignant neoplasm of bone and bone marrow</t>
  </si>
  <si>
    <t>繼發性的骨和骨髓惡性腫瘤</t>
  </si>
  <si>
    <t>Sprains and strains of knee and leg</t>
  </si>
  <si>
    <t>膝關節和小腿的捩傷和勞損</t>
  </si>
  <si>
    <t>Sprains and strains of shoulder and upper arm</t>
  </si>
  <si>
    <t>肩關節和上臂的捩傷和勞損</t>
  </si>
  <si>
    <t>Superficial injury of eye and adnexa</t>
  </si>
  <si>
    <t>眼及其附屬器的表淺損傷</t>
  </si>
  <si>
    <t>Swelling, mass, or lump in chest</t>
  </si>
  <si>
    <t>胸博的腫脹或腫塊</t>
  </si>
  <si>
    <t>Tinnitus</t>
  </si>
  <si>
    <t>耳鳴</t>
  </si>
  <si>
    <t>Unspec arthropathy</t>
  </si>
  <si>
    <t>未特指的關節病</t>
  </si>
  <si>
    <t>Unspec breast disorder</t>
  </si>
  <si>
    <t>未特指的乳房疾患</t>
  </si>
  <si>
    <t>Unspec chest pain</t>
  </si>
  <si>
    <t>未特指的胸痛</t>
  </si>
  <si>
    <t>Unspec disease of hair and hair follicles</t>
  </si>
  <si>
    <t>未特指的毛髮和毛囊疾病</t>
  </si>
  <si>
    <t>Unspec disorder of globe</t>
  </si>
  <si>
    <t>未特指的眼球疾患</t>
  </si>
  <si>
    <t>Unspec disorder of intestine</t>
  </si>
  <si>
    <t>未特指的腸疾患</t>
  </si>
  <si>
    <t>Unspec disorder of skin and subcutaneous tissue</t>
  </si>
  <si>
    <t>未特指的皮膚和皮下組織的其他疾患</t>
  </si>
  <si>
    <t>Unspec disorder of stomach and duodenum</t>
  </si>
  <si>
    <t>未特指的胃和十二指疾患</t>
  </si>
  <si>
    <t>Unspec disorders of menstruation and oth abnl bleeding from female genital tract</t>
  </si>
  <si>
    <t>未特指的月經疾患和女性生殖道異常出血</t>
  </si>
  <si>
    <t>Unspec enthesopathy</t>
  </si>
  <si>
    <t>未特指的骨附著組織病</t>
  </si>
  <si>
    <t>Unspec essential hypertension</t>
  </si>
  <si>
    <t>特發性高血壓, 未特指為惡性或良性者</t>
  </si>
  <si>
    <t>Unspec gastritis and gastroduodenitis</t>
  </si>
  <si>
    <t>胃炎和胃十二指腸炎</t>
  </si>
  <si>
    <t>Unspec hyperplasia of prostate</t>
  </si>
  <si>
    <t>未特指的前列腺增生</t>
  </si>
  <si>
    <t>Unspec otitis media</t>
  </si>
  <si>
    <t>未特指性中耳炎</t>
  </si>
  <si>
    <t>Unspec viral and chlamydial infec</t>
  </si>
  <si>
    <t>未特指的病毒和衣原體感染</t>
  </si>
  <si>
    <t>Uterine leiomyoma</t>
  </si>
  <si>
    <t>子宮平滑肌瘤</t>
  </si>
  <si>
    <t>Vertigo of central origin</t>
  </si>
  <si>
    <t>中樞性眩暈</t>
  </si>
  <si>
    <t>Viral pneumonia</t>
  </si>
  <si>
    <t>病毒性肺炎</t>
  </si>
  <si>
    <t>Viral warts</t>
  </si>
  <si>
    <t>病毒性疣</t>
  </si>
  <si>
    <t>Malignant neoplasm of thyroid gland</t>
  </si>
  <si>
    <t>甲狀腺的惡性腫瘤</t>
  </si>
  <si>
    <t>Displacement of thoracic or lumbar intervertebral disc without myelopathy</t>
  </si>
  <si>
    <t>胸或腰椎間盤移位不伴有脊髓病</t>
  </si>
  <si>
    <t>Unspec retinal disorder</t>
  </si>
  <si>
    <t>未特指的視網膜疾患</t>
  </si>
  <si>
    <t>Dysplasia of cervix (uteri)</t>
  </si>
  <si>
    <t>宮頸發育不良</t>
  </si>
  <si>
    <t>Malignant neoplasm of colon</t>
  </si>
  <si>
    <t>結腸的惡性腫瘤</t>
  </si>
  <si>
    <t>Chronic disease of tonsils and adenoids</t>
  </si>
  <si>
    <t>慢性扁桃體和腺樣體病</t>
  </si>
  <si>
    <t>Acquired hemolytic anemia, unspec</t>
  </si>
  <si>
    <t>未特指的後天性溶血性貧血</t>
  </si>
  <si>
    <t>Displacement of intervertebral disc, site unspec, without myelopathy</t>
  </si>
  <si>
    <t>部位未特指的椎間盤移位, 不伴有脊髓病</t>
  </si>
  <si>
    <t>Benign neoplasm of breast</t>
  </si>
  <si>
    <t>乳房的良性腫瘤</t>
  </si>
  <si>
    <t>Asthma</t>
  </si>
  <si>
    <t>哮喘</t>
  </si>
  <si>
    <t>Corneal degenerations</t>
  </si>
  <si>
    <t>角膜變性</t>
  </si>
  <si>
    <t>Human papillomavirus in oth conditions and of unspec site</t>
  </si>
  <si>
    <t>其他未特指的HPV病毒感染</t>
  </si>
  <si>
    <t>Malignant neoplasm of kidney and oth unspec urinary organs</t>
  </si>
  <si>
    <t>腎和其他未特指泌尿器官的惡性腫瘤</t>
  </si>
  <si>
    <t>Sebaceous cyst</t>
  </si>
  <si>
    <t>皮脂囊腫</t>
  </si>
  <si>
    <t>Oth cellulitis and abscess</t>
  </si>
  <si>
    <t>其他蜂窩織炎和膿腫</t>
  </si>
  <si>
    <t>Synovitis and tenosynovitis</t>
  </si>
  <si>
    <t>滑膜炎和腱鞘炎,板機指</t>
  </si>
  <si>
    <t>Obstruc of eustachian tube</t>
  </si>
  <si>
    <t>咽鼓管阻塞</t>
  </si>
  <si>
    <t>Varicose veins of lower extremities</t>
  </si>
  <si>
    <t>下肢靜脈曲張</t>
  </si>
  <si>
    <t>Dislocation of shoulder</t>
  </si>
  <si>
    <t>肩關節脫位</t>
  </si>
  <si>
    <t>Stricture or kinking of ureter</t>
  </si>
  <si>
    <t>輸尿管狹窄或紐結</t>
  </si>
  <si>
    <t>Unspec hypertrophic and atrophic conditions of skin</t>
  </si>
  <si>
    <t>未特指的皮膚的其他肥大和萎縮性情況</t>
  </si>
  <si>
    <t>Abscess of anal and rectal regions</t>
  </si>
  <si>
    <t>肛門和直腸區膿腫</t>
  </si>
  <si>
    <t>Metrorrhagia</t>
  </si>
  <si>
    <t>子宮不規則出血</t>
  </si>
  <si>
    <t>Respose</t>
  </si>
  <si>
    <t>Benefit Types</t>
  </si>
  <si>
    <t>Benefit Types (for tables)</t>
  </si>
  <si>
    <t>Plan Num</t>
  </si>
  <si>
    <t>List of Benefit Type</t>
  </si>
  <si>
    <t>List of Coverage (In-patient</t>
  </si>
  <si>
    <t>List of Coverage (SMM)</t>
  </si>
  <si>
    <t>List of Coverage (Out-patient)</t>
  </si>
  <si>
    <t>List of Coverage (Dental)</t>
  </si>
  <si>
    <t>List of Coverage (Maternity)</t>
  </si>
  <si>
    <t>Is there 2 policy year data to be provided</t>
  </si>
  <si>
    <t>IN-PATIENT (HOSPITALIZATION)</t>
  </si>
  <si>
    <t>OUT-PATIENT</t>
  </si>
  <si>
    <t>SUPPLEMENTARY MAJOR MEDICAL (SMM)</t>
  </si>
  <si>
    <t>Policy number in GMI: prior year</t>
  </si>
  <si>
    <t>GROUP DENTAL</t>
  </si>
  <si>
    <t>Prior policy year</t>
  </si>
  <si>
    <t>Start Date</t>
  </si>
  <si>
    <t>MATERNITY BENEFIT</t>
  </si>
  <si>
    <t>End Date</t>
  </si>
  <si>
    <t>GENERIC GROUP MEDICAL</t>
  </si>
  <si>
    <t>GROUP OPTICAL</t>
  </si>
  <si>
    <t>Policy number in GMI: current year</t>
  </si>
  <si>
    <t>Current policy year</t>
  </si>
  <si>
    <t>Start Date (in text: d/m/yyyy)</t>
  </si>
  <si>
    <t>End Date of policy (in text: d/m/yyyy)</t>
  </si>
  <si>
    <t>Cells to be changed highlighted in blue</t>
  </si>
  <si>
    <t>Prefix</t>
  </si>
  <si>
    <t>1. If there is no prior policy then delete cells C4:C7</t>
  </si>
  <si>
    <t>2. Make sure that the Policy Number aligns with the GMI one</t>
  </si>
  <si>
    <t>4. Make sure that the benefit types and aligns with the GMI</t>
  </si>
  <si>
    <t>5. Input the plan num without prefix</t>
  </si>
  <si>
    <t>3. Make sure that the Start Date and End Date fall within the effective and expiry date</t>
  </si>
  <si>
    <t>6. If there is prefix, change the prefix by changing cell I16</t>
  </si>
  <si>
    <t>* Group Optical need to sum to outpatient manually</t>
  </si>
  <si>
    <t>7. Copy and input the data</t>
  </si>
  <si>
    <t>Benefits Type</t>
  </si>
  <si>
    <t>Annualized Claims Paid (Incl. IBNR)</t>
  </si>
  <si>
    <t>to</t>
  </si>
  <si>
    <t>Policy Number:</t>
  </si>
  <si>
    <t>Others</t>
  </si>
  <si>
    <t>Confirmed</t>
  </si>
  <si>
    <t>Overall:</t>
  </si>
  <si>
    <t>Policy Number</t>
  </si>
  <si>
    <t>Incurred Amount</t>
  </si>
  <si>
    <t>Paid Amount</t>
  </si>
  <si>
    <t>By Benefits:</t>
    <phoneticPr fontId="38" type="noConversion"/>
  </si>
  <si>
    <t>By Benefits:</t>
  </si>
  <si>
    <t>Benefit Types</t>
    <phoneticPr fontId="38" type="noConversion"/>
  </si>
  <si>
    <t>Incurred Amount</t>
    <phoneticPr fontId="38" type="noConversion"/>
  </si>
  <si>
    <t>Total</t>
    <phoneticPr fontId="38" type="noConversion"/>
  </si>
  <si>
    <t>By Network:</t>
    <phoneticPr fontId="38" type="noConversion"/>
  </si>
  <si>
    <t>By Network:</t>
  </si>
  <si>
    <t>Network</t>
    <phoneticPr fontId="38" type="noConversion"/>
  </si>
  <si>
    <t>Paid Amount</t>
    <phoneticPr fontId="38" type="noConversion"/>
  </si>
  <si>
    <t>Network</t>
  </si>
  <si>
    <t>HealthNet</t>
    <phoneticPr fontId="38" type="noConversion"/>
  </si>
  <si>
    <t>HealthNet</t>
  </si>
  <si>
    <t>Remarks: Cells highlighted in red means usage ratio is not healthy</t>
  </si>
  <si>
    <t>(Follow page 20)</t>
  </si>
  <si>
    <t>confirmed</t>
  </si>
  <si>
    <t>By Class:</t>
  </si>
  <si>
    <t>By Class</t>
  </si>
  <si>
    <t>Class</t>
    <phoneticPr fontId="38" type="noConversion"/>
  </si>
  <si>
    <t> Total</t>
  </si>
  <si>
    <t>Same as date with P20~p26</t>
  </si>
  <si>
    <t>4 plan for one page</t>
  </si>
  <si>
    <t>(Class Number 1-4)</t>
  </si>
  <si>
    <t>By Class By Benefits:</t>
  </si>
  <si>
    <t>(Class Number 5-8)</t>
  </si>
  <si>
    <t>(Class Number 9-12)</t>
  </si>
  <si>
    <r>
      <t>Neoplasms </t>
    </r>
    <r>
      <rPr>
        <b/>
        <sz val="11"/>
        <color rgb="FF000000"/>
        <rFont val="Univers"/>
        <family val="2"/>
      </rPr>
      <t>C00-D49</t>
    </r>
  </si>
  <si>
    <t> Malignant neoplasms of lip, oral cavity and pharynx</t>
  </si>
  <si>
    <t> Malignant neoplasms of digestive organs</t>
  </si>
  <si>
    <t> Malignant neoplasms of respiratory and intrathoracic organs</t>
  </si>
  <si>
    <t> Malignant neoplasms of bone and articular cartilage</t>
  </si>
  <si>
    <t> Melanoma and other malignant neoplasms of skin</t>
  </si>
  <si>
    <t> Malignant neoplasms of mesothelial and soft tissue</t>
  </si>
  <si>
    <t> Malignant neoplasms of breast</t>
  </si>
  <si>
    <t> Malignant neoplasms of female genital organs</t>
  </si>
  <si>
    <t> Malignant neoplasms of male genital organs</t>
  </si>
  <si>
    <t> Malignant neoplasms of urinary tract</t>
  </si>
  <si>
    <t> Malignant neoplasms of eye, brain and other parts of central nervous system</t>
  </si>
  <si>
    <t> Malignant neoplasms of thyroid and other endocrine glands</t>
  </si>
  <si>
    <t> Malignant neoplasms of ill-defined, other secondary and unspecified sites</t>
  </si>
  <si>
    <t> Malignant neuroendocrine tumors</t>
  </si>
  <si>
    <t> Secondary neuroendocrine tumors</t>
  </si>
  <si>
    <t> Malignant neoplasms of lymphoid, hematopoietic and related tissue</t>
  </si>
  <si>
    <t> In situ neoplasms</t>
  </si>
  <si>
    <t> Benign neoplasms, except benign neuroendocrine tumors</t>
  </si>
  <si>
    <t> Neoplasms of uncertain behavior, polycythemia vera and myelodysplastic syndromes</t>
  </si>
  <si>
    <t> Benign neuroendocrine tumors</t>
  </si>
  <si>
    <t> Neoplasms of unspecified behavior</t>
  </si>
  <si>
    <r>
      <t>Diseases of the nervous system </t>
    </r>
    <r>
      <rPr>
        <b/>
        <sz val="14"/>
        <color rgb="FF000000"/>
        <rFont val="Univers"/>
        <family val="2"/>
      </rPr>
      <t>G00-G99</t>
    </r>
    <phoneticPr fontId="38" type="noConversion"/>
  </si>
  <si>
    <t> Inflammatory diseases of the central nervous system</t>
  </si>
  <si>
    <t> Systemic atrophies primarily affecting the central nervous system</t>
  </si>
  <si>
    <t> Extrapyramidal and movement disorders</t>
  </si>
  <si>
    <t> Other degenerative diseases of the nervous system</t>
  </si>
  <si>
    <t> Demyelinating diseases of the central nervous system</t>
  </si>
  <si>
    <t> Episodic and paroxysmal disorders</t>
  </si>
  <si>
    <t> Nerve, nerve root and plexus disorders</t>
  </si>
  <si>
    <t> Polyneuropathies and other disorders of the peripheral nervous system</t>
  </si>
  <si>
    <t> Diseases of myoneural junction and muscle</t>
  </si>
  <si>
    <t> Cerebral palsy and other paralytic syndromes</t>
  </si>
  <si>
    <t> Other disorders of the nervous system</t>
  </si>
  <si>
    <r>
      <t>Diseases of the eye and adnexa </t>
    </r>
    <r>
      <rPr>
        <b/>
        <sz val="14"/>
        <color rgb="FF000000"/>
        <rFont val="Univers"/>
        <family val="2"/>
      </rPr>
      <t>H00-H59</t>
    </r>
    <phoneticPr fontId="38" type="noConversion"/>
  </si>
  <si>
    <t> Disorders of eyelid, lacrimal system and orbit</t>
  </si>
  <si>
    <t> Disorders of conjunctiva</t>
  </si>
  <si>
    <t> Disorders of sclera, cornea, iris and ciliary body</t>
  </si>
  <si>
    <t> Disorders of lens</t>
  </si>
  <si>
    <t> Disorders of choroid and retina</t>
  </si>
  <si>
    <t> Glaucoma</t>
  </si>
  <si>
    <t> Disorders of vitreous body and globe</t>
  </si>
  <si>
    <t> Disorders of optic nerve and visual pathways</t>
  </si>
  <si>
    <t> Disorders of ocular muscles, binocular movement, accommodation and refraction</t>
  </si>
  <si>
    <t> Visual disturbances and blindness</t>
  </si>
  <si>
    <t> Other disorders of eye and adnexa</t>
  </si>
  <si>
    <t> Intraoperative and postprocedural complications and disorders of eye and adnexa, not elsewhere classified</t>
  </si>
  <si>
    <r>
      <t>Diseases of the ear and mastoid process </t>
    </r>
    <r>
      <rPr>
        <b/>
        <sz val="14"/>
        <color rgb="FF000000"/>
        <rFont val="Univers"/>
        <family val="2"/>
      </rPr>
      <t>H60-H95</t>
    </r>
    <phoneticPr fontId="38" type="noConversion"/>
  </si>
  <si>
    <t> Diseases of external ear</t>
  </si>
  <si>
    <t> Diseases of middle ear and mastoid</t>
  </si>
  <si>
    <t> Diseases of inner ear</t>
  </si>
  <si>
    <t> Other disorders of ear</t>
  </si>
  <si>
    <t> Intraoperative and postprocedural complications and disorders of ear and mastoid process, not elsewhere classified</t>
  </si>
  <si>
    <r>
      <t>Diseases of the circulatory system </t>
    </r>
    <r>
      <rPr>
        <b/>
        <sz val="14"/>
        <color rgb="FF000000"/>
        <rFont val="Univers"/>
        <family val="2"/>
      </rPr>
      <t>I00-I99</t>
    </r>
  </si>
  <si>
    <t> Acute rheumatic fever</t>
  </si>
  <si>
    <t> Chronic rheumatic heart diseases</t>
  </si>
  <si>
    <t> Hypertensive diseases</t>
  </si>
  <si>
    <t> Ischemic heart diseases</t>
  </si>
  <si>
    <t> Pulmonary heart disease and diseases of pulmonary circulation</t>
  </si>
  <si>
    <t> Other forms of heart disease</t>
  </si>
  <si>
    <t> Cerebrovascular diseases</t>
  </si>
  <si>
    <t> Diseases of arteries, arterioles and capillaries</t>
  </si>
  <si>
    <t> Diseases of veins, lymphatic vessels and lymph nodes, not elsewhere classified</t>
  </si>
  <si>
    <t> Other and unspecified disorders of the circulatory system</t>
  </si>
  <si>
    <r>
      <t>Diseases of the respiratory system </t>
    </r>
    <r>
      <rPr>
        <b/>
        <sz val="14"/>
        <color rgb="FF000000"/>
        <rFont val="Univers"/>
        <family val="2"/>
      </rPr>
      <t>J00-J99</t>
    </r>
  </si>
  <si>
    <t> Acute upper respiratory infections</t>
  </si>
  <si>
    <t> Influenza and pneumonia</t>
  </si>
  <si>
    <t> Other acute lower respiratory infections</t>
  </si>
  <si>
    <t> Other diseases of upper respiratory tract</t>
  </si>
  <si>
    <t> Chronic lower respiratory diseases</t>
  </si>
  <si>
    <t> Lung diseases due to external agents</t>
  </si>
  <si>
    <t> Other respiratory diseases principally affecting the interstitium</t>
  </si>
  <si>
    <t> Suppurative and necrotic conditions of the lower respiratory tract</t>
  </si>
  <si>
    <t> Other diseases of the pleura</t>
  </si>
  <si>
    <t> Intraoperative and postprocedural complications and disorders of respiratory system, not elsewhere classified</t>
  </si>
  <si>
    <t> Other diseases of the respiratory system</t>
  </si>
  <si>
    <r>
      <t>Diseases of the digestive system </t>
    </r>
    <r>
      <rPr>
        <b/>
        <sz val="14"/>
        <color rgb="FF000000"/>
        <rFont val="Univers"/>
        <family val="2"/>
      </rPr>
      <t>K00-K95</t>
    </r>
    <phoneticPr fontId="38" type="noConversion"/>
  </si>
  <si>
    <t> Diseases of oral cavity and salivary glands</t>
  </si>
  <si>
    <t> Diseases of esophagus, stomach and duodenum</t>
  </si>
  <si>
    <t> Diseases of appendix</t>
  </si>
  <si>
    <t> Hernia</t>
  </si>
  <si>
    <t> Noninfective enteritis and colitis</t>
  </si>
  <si>
    <t> Other diseases of intestines</t>
  </si>
  <si>
    <t> Diseases of peritoneum and retroperitoneum</t>
  </si>
  <si>
    <t> Diseases of liver</t>
  </si>
  <si>
    <t> Disorders of gallbladder, biliary tract and pancreas</t>
  </si>
  <si>
    <t> Other diseases of the digestive system</t>
  </si>
  <si>
    <r>
      <t>Diseases of the skin and subcutaneous tissue </t>
    </r>
    <r>
      <rPr>
        <b/>
        <sz val="14"/>
        <color rgb="FF000000"/>
        <rFont val="Univers"/>
        <family val="2"/>
      </rPr>
      <t>L00-L99</t>
    </r>
  </si>
  <si>
    <t> Infections of the skin and subcutaneous tissue</t>
  </si>
  <si>
    <t> Bullous disorders</t>
  </si>
  <si>
    <t> Dermatitis and eczema</t>
  </si>
  <si>
    <t> Papulosquamous disorders</t>
  </si>
  <si>
    <t> Urticaria and erythema</t>
  </si>
  <si>
    <t> Radiation-related disorders of the skin and subcutaneous tissue</t>
  </si>
  <si>
    <t> Disorders of skin appendages</t>
  </si>
  <si>
    <t> Intraoperative and postprocedural complications of skin and subcutaneous tissue</t>
  </si>
  <si>
    <t> Other disorders of the skin and subcutaneous tissue</t>
  </si>
  <si>
    <r>
      <t>Diseases of the musculoskeletal system and connective tissue </t>
    </r>
    <r>
      <rPr>
        <b/>
        <sz val="14"/>
        <color rgb="FF000000"/>
        <rFont val="Univers"/>
        <family val="2"/>
      </rPr>
      <t>M00-M99</t>
    </r>
  </si>
  <si>
    <t> Infectious arthropathies</t>
  </si>
  <si>
    <t> Autoinflammatory syndromes</t>
  </si>
  <si>
    <t> Inflammatory polyarthropathies</t>
  </si>
  <si>
    <t> Osteoarthritis</t>
  </si>
  <si>
    <t> Other joint disorders</t>
  </si>
  <si>
    <t> Dentofacial anomalies [including malocclusion] and other disorders of jaw</t>
  </si>
  <si>
    <t> Systemic connective tissue disorders</t>
  </si>
  <si>
    <t> Deforming dorsopathies</t>
  </si>
  <si>
    <t> Spondylopathies</t>
  </si>
  <si>
    <t> Other dorsopathies</t>
  </si>
  <si>
    <t> Disorders of muscles</t>
  </si>
  <si>
    <t> Disorders of synovium and tendon</t>
  </si>
  <si>
    <t> Other soft tissue disorders</t>
  </si>
  <si>
    <t> Disorders of bone density and structure</t>
  </si>
  <si>
    <t> Other osteopathies</t>
  </si>
  <si>
    <t> Chondropathies</t>
  </si>
  <si>
    <t> Other disorders of the musculoskeletal system and connective tissue</t>
  </si>
  <si>
    <t> Intraoperative and postprocedural complications and disorders of musculoskeletal system, not elsewhere classified</t>
  </si>
  <si>
    <t> Periprosthetic fracture around internal prosthetic joint</t>
  </si>
  <si>
    <t> Biomechanical lesions, not elsewhere classified</t>
  </si>
  <si>
    <r>
      <t>Diseases of the genitourinary system </t>
    </r>
    <r>
      <rPr>
        <b/>
        <sz val="14"/>
        <color rgb="FF000000"/>
        <rFont val="Univers"/>
        <family val="2"/>
      </rPr>
      <t>N00-N99</t>
    </r>
  </si>
  <si>
    <t> Glomerular diseases</t>
  </si>
  <si>
    <t> Renal tubulo-interstitial diseases</t>
  </si>
  <si>
    <t> Acute kidney failure and chronic kidney disease</t>
  </si>
  <si>
    <t> Urolithiasis</t>
  </si>
  <si>
    <t> Other disorders of kidney and ureter</t>
  </si>
  <si>
    <t> Other diseases of the urinary system</t>
  </si>
  <si>
    <t> Diseases of male genital organs</t>
  </si>
  <si>
    <t> Disorders of breast</t>
  </si>
  <si>
    <t> Inflammatory diseases of female pelvic organs</t>
  </si>
  <si>
    <t> Noninflammatory disorders of female genital tract</t>
  </si>
  <si>
    <t> Intraoperative and postprocedural complications and disorders of genitourinary system, not elsewhere classified</t>
  </si>
  <si>
    <r>
      <t>Injury, poisoning and certain other consequences of external causes </t>
    </r>
    <r>
      <rPr>
        <b/>
        <sz val="14"/>
        <color rgb="FF000000"/>
        <rFont val="Univers"/>
        <family val="2"/>
      </rPr>
      <t>S00-T88</t>
    </r>
  </si>
  <si>
    <t> Injuries to the head</t>
  </si>
  <si>
    <t> Injuries to the neck</t>
  </si>
  <si>
    <t> Injuries to the thorax</t>
  </si>
  <si>
    <t> Injuries to the abdomen, lower back, lumbar spine, pelvis and external genitals</t>
  </si>
  <si>
    <t> Injuries to the shoulder and upper arm</t>
  </si>
  <si>
    <t> Injuries to the elbow and forearm</t>
  </si>
  <si>
    <t> Injuries to the wrist, hand and fingers</t>
  </si>
  <si>
    <t> Injuries to the hip and thigh</t>
  </si>
  <si>
    <t> Injuries to the knee and lower leg</t>
  </si>
  <si>
    <t> Injuries to the ankle and foot</t>
  </si>
  <si>
    <t> Injuries involving multiple body regions</t>
  </si>
  <si>
    <t> Injury of unspecified body region</t>
  </si>
  <si>
    <t> Effects of foreign body entering through natural orifice</t>
  </si>
  <si>
    <t> Burns and corrosions of external body surface, specified by site</t>
  </si>
  <si>
    <t> Burns and corrosions confined to eye and internal organs</t>
  </si>
  <si>
    <t> Burns and corrosions of multiple and unspecified body regions</t>
  </si>
  <si>
    <t> Frostbite</t>
  </si>
  <si>
    <t> Poisoning by, adverse effect of and underdosing of drugs, medicaments and biological substances</t>
  </si>
  <si>
    <t> Toxic effects of substances chiefly nonmedicinal as to source</t>
  </si>
  <si>
    <t> Other and unspecified effects of external causes</t>
  </si>
  <si>
    <t> Certain early complications of trauma</t>
  </si>
  <si>
    <t> Complications of surgical and medical care, not elsewhere classified</t>
  </si>
  <si>
    <t>ICD10</t>
    <phoneticPr fontId="38" type="noConversion"/>
  </si>
  <si>
    <t>Neoplasms C00-D49</t>
  </si>
  <si>
    <t>Diseases of the nervous system G00-G99</t>
    <phoneticPr fontId="38" type="noConversion"/>
  </si>
  <si>
    <t>Diseases of the eye and adnexa H00-H59</t>
    <phoneticPr fontId="38" type="noConversion"/>
  </si>
  <si>
    <t>Diseases of the ear and mastoid process H60-H95</t>
    <phoneticPr fontId="38" type="noConversion"/>
  </si>
  <si>
    <t>Diseases of the circulatory system I00-I99</t>
  </si>
  <si>
    <t>Diseases of the respiratory system J00-J99</t>
  </si>
  <si>
    <t>Diseases of the digestive system K00-K95</t>
    <phoneticPr fontId="38" type="noConversion"/>
  </si>
  <si>
    <t>Diseases of the skin and subcutaneous tissue L00-L99</t>
  </si>
  <si>
    <t>Diseases of the musculoskeletal system and connective tissue M00-M99</t>
  </si>
  <si>
    <t>Diseases of the genitourinary system N00-N99</t>
  </si>
  <si>
    <t>Injury, poisoning and certain other consequences of external causes S00-T88</t>
  </si>
  <si>
    <t>NA</t>
    <phoneticPr fontId="38" type="noConversion"/>
  </si>
  <si>
    <t>Chronic ischaemic heart disease</t>
  </si>
  <si>
    <t>Malignant neoplasm of bronchus and lung</t>
  </si>
  <si>
    <t>Polyp of colon</t>
  </si>
  <si>
    <t>Other specified intervertebral disc displacement</t>
  </si>
  <si>
    <t>Malignant neoplasm: Endometrium</t>
  </si>
  <si>
    <t>Haemorrhoids</t>
  </si>
  <si>
    <t>Leiomyoma of uterus</t>
  </si>
  <si>
    <t>Pain in ankle and joints of foot</t>
  </si>
  <si>
    <t>Malignant neoplasm of breast</t>
  </si>
  <si>
    <t>Leiomyoma of uterus</t>
    <phoneticPr fontId="38" type="noConversion"/>
  </si>
  <si>
    <t>Malignant Neoplasm Of Thyroid Gland</t>
  </si>
  <si>
    <t>Calculus of kidney</t>
  </si>
  <si>
    <t>Hyperplasia of prostate</t>
  </si>
  <si>
    <t>Benefit Items</t>
    <phoneticPr fontId="38" type="noConversion"/>
  </si>
  <si>
    <t>Number of Claim</t>
  </si>
  <si>
    <t>Benefit Code</t>
  </si>
  <si>
    <t>Benefit Items</t>
  </si>
  <si>
    <t>Number of Claimant</t>
  </si>
  <si>
    <t>Before SMM</t>
  </si>
  <si>
    <t>Hospital Top Up/SMM</t>
  </si>
  <si>
    <t>070</t>
  </si>
  <si>
    <t>After SMM</t>
    <phoneticPr fontId="38" type="noConversion"/>
  </si>
  <si>
    <t>After SMM</t>
  </si>
  <si>
    <t>Incurred per Claim</t>
  </si>
  <si>
    <t>Paid per Claim</t>
  </si>
  <si>
    <t xml:space="preserve">General Physician Services                                                 </t>
  </si>
  <si>
    <t xml:space="preserve">Specialist Consultation (rw)                                               </t>
  </si>
  <si>
    <t xml:space="preserve">Bonesetter / Chi Herbalist / Acupuncture                                   </t>
  </si>
  <si>
    <t xml:space="preserve">Chiropractor                                                               </t>
    <phoneticPr fontId="38" type="noConversion"/>
  </si>
  <si>
    <t xml:space="preserve">Chiropractor                                                               </t>
  </si>
  <si>
    <t xml:space="preserve">Basic Diagnostic Lab Testing                                               </t>
  </si>
  <si>
    <t xml:space="preserve">Physical Therapy                                                           </t>
  </si>
  <si>
    <t xml:space="preserve">Clinical visit -- Dental services                                          </t>
  </si>
  <si>
    <t xml:space="preserve">Room &amp; Board                                                               </t>
  </si>
  <si>
    <t xml:space="preserve">Surgeon's Fee - Major                                                      </t>
  </si>
  <si>
    <t xml:space="preserve">Surgeon's Fee - Intermediate                                               </t>
  </si>
  <si>
    <t xml:space="preserve">Ancillary Charges                                                          </t>
  </si>
  <si>
    <t xml:space="preserve">Operating Room - Major                                                     </t>
  </si>
  <si>
    <t xml:space="preserve">Surgeon's Fee - Minor                                                      </t>
  </si>
  <si>
    <t xml:space="preserve">Anesthetist's Fee - Intermediate                                           </t>
  </si>
  <si>
    <t xml:space="preserve">Anesthetist's Fee - Major                                                  </t>
  </si>
  <si>
    <t xml:space="preserve">Anesthetist's Fee - Minor                                                  </t>
  </si>
  <si>
    <t xml:space="preserve">Physician Consultation                                                     </t>
  </si>
  <si>
    <t xml:space="preserve">Operating Room - Intermediate                                              </t>
  </si>
  <si>
    <t xml:space="preserve">Operating Room - Minor                                                     </t>
  </si>
  <si>
    <t xml:space="preserve">Second Claim Incentive                                                     </t>
  </si>
  <si>
    <t xml:space="preserve">Daily Cash                                                                 </t>
  </si>
  <si>
    <t>3 plans for one page</t>
  </si>
  <si>
    <t>(Class Number 1-3)</t>
  </si>
  <si>
    <t>By Class By Network By Benefit</t>
  </si>
  <si>
    <t>(Class Number 4-6)</t>
  </si>
  <si>
    <t>(Class Number 7-9)</t>
  </si>
  <si>
    <t>(Class Number 10-12)</t>
  </si>
  <si>
    <t>Postpone</t>
  </si>
  <si>
    <t>Panel:</t>
  </si>
  <si>
    <t>Health</t>
  </si>
  <si>
    <t>Non-Panel:</t>
    <phoneticPr fontId="38" type="noConversion"/>
  </si>
  <si>
    <t>None Health</t>
  </si>
  <si>
    <t>Number of Claims:</t>
  </si>
  <si>
    <t>Benefit Types</t>
    <phoneticPr fontId="0" type="noConversion"/>
  </si>
  <si>
    <t>Number of Claims</t>
  </si>
  <si>
    <t>Total</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</si>
</sst>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3" formatCode="_(* #,##0.00_);_(* \(#,##0.00\);_(* &quot;-&quot;??_);_(@_)"/>
    <numFmt numFmtId="164" formatCode="&quot;HK$&quot;#,##0_);[Red]\(&quot;HK$&quot;#,##0\)"/>
    <numFmt numFmtId="165" formatCode="_-* #,##0_-;\-* #,##0_-;_-* &quot;-&quot;_-;_-@_-"/>
    <numFmt numFmtId="166" formatCode="_-* #,##0.00_-;\-* #,##0.00_-;_-* &quot;-&quot;??_-;_-@_-"/>
    <numFmt numFmtId="167" formatCode="yyyy\-mm\-dd;@"/>
    <numFmt numFmtId="168" formatCode="_(* #,##0_);_(* \(#,##0\);_(* &quot;-&quot;??_);_(@_)"/>
    <numFmt numFmtId="169" formatCode="0.0%"/>
    <numFmt numFmtId="170" formatCode="###,###,###"/>
    <numFmt numFmtId="171" formatCode="&quot;HK$&quot;#,##0"/>
    <numFmt numFmtId="172" formatCode="#\ &quot;days&quot;"/>
    <numFmt numFmtId="173" formatCode="#\ &quot;visits&quot;"/>
    <numFmt numFmtId="174" formatCode="_-* #,##0_-;\-* #,##0_-;_-* &quot;-&quot;??_-;_-@_-"/>
    <numFmt numFmtId="175" formatCode="0.000000"/>
    <numFmt numFmtId="176" formatCode="0.0"/>
    <numFmt numFmtId="177" formatCode="#\ &quot;x annual income&quot;"/>
    <numFmt numFmtId="178" formatCode="#&quot; months&quot;"/>
  </numFmts>
  <fonts count="107">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8"/>
      <name val="Arial"/>
      <family val="2"/>
    </font>
    <font>
      <b/>
      <sz val="12"/>
      <color rgb="FFFFFFFF"/>
      <name val="Univers"/>
      <family val="2"/>
    </font>
    <font>
      <sz val="12"/>
      <color rgb="FF000000"/>
      <name val="Univers"/>
      <family val="2"/>
    </font>
    <font>
      <b/>
      <sz val="12"/>
      <color rgb="FF000000"/>
      <name val="Univers"/>
      <family val="2"/>
    </font>
    <font>
      <b/>
      <sz val="14"/>
      <color rgb="FFFFFFFF"/>
      <name val="Arial"/>
      <family val="2"/>
    </font>
    <font>
      <sz val="14"/>
      <color rgb="FF000000"/>
      <name val="Arial"/>
      <family val="2"/>
    </font>
    <font>
      <sz val="14"/>
      <color rgb="FF000000"/>
      <name val="Univers"/>
      <family val="2"/>
    </font>
    <font>
      <b/>
      <sz val="10.5"/>
      <color rgb="FFFFFFFF"/>
      <name val="Univers"/>
      <family val="2"/>
    </font>
    <font>
      <b/>
      <sz val="10.5"/>
      <color rgb="FF000000"/>
      <name val="Univers"/>
      <family val="2"/>
    </font>
    <font>
      <sz val="10.5"/>
      <color rgb="FF000000"/>
      <name val="Univers"/>
      <family val="2"/>
    </font>
    <font>
      <b/>
      <sz val="14"/>
      <color rgb="FFFFFFFF"/>
      <name val="Univers"/>
      <family val="2"/>
    </font>
    <font>
      <sz val="10"/>
      <name val="Arial"/>
      <family val="2"/>
    </font>
    <font>
      <b/>
      <sz val="16"/>
      <name val="Arial"/>
      <family val="2"/>
    </font>
    <font>
      <sz val="12"/>
      <name val="Arial"/>
      <family val="2"/>
    </font>
    <font>
      <b/>
      <sz val="12"/>
      <name val="Arial"/>
      <family val="2"/>
    </font>
    <font>
      <b/>
      <sz val="10"/>
      <name val="Arial"/>
      <family val="2"/>
    </font>
    <font>
      <i/>
      <sz val="8"/>
      <name val="Arial"/>
      <family val="2"/>
    </font>
    <font>
      <b/>
      <i/>
      <sz val="8"/>
      <name val="Arial"/>
      <family val="2"/>
    </font>
    <font>
      <i/>
      <sz val="9"/>
      <name val="Arial"/>
      <family val="2"/>
    </font>
    <font>
      <b/>
      <sz val="9"/>
      <name val="arial"/>
      <family val="2"/>
    </font>
    <font>
      <sz val="9"/>
      <name val="arial"/>
      <family val="2"/>
    </font>
    <font>
      <sz val="20"/>
      <color theme="1"/>
      <name val="Calibri"/>
      <family val="2"/>
      <scheme val="minor"/>
    </font>
    <font>
      <sz val="20"/>
      <color theme="0"/>
      <name val="Calibri"/>
      <family val="2"/>
      <scheme val="minor"/>
    </font>
    <font>
      <sz val="12"/>
      <name val="新細明體"/>
      <family val="1"/>
      <charset val="136"/>
    </font>
    <font>
      <sz val="8"/>
      <name val="Calibri"/>
      <family val="2"/>
      <scheme val="minor"/>
    </font>
    <font>
      <sz val="14"/>
      <name val="Arial"/>
      <family val="2"/>
    </font>
    <font>
      <b/>
      <sz val="14"/>
      <color rgb="FF000000"/>
      <name val="Univers"/>
      <family val="2"/>
    </font>
    <font>
      <sz val="20"/>
      <color theme="0"/>
      <name val="Univers"/>
      <family val="2"/>
    </font>
    <font>
      <sz val="20"/>
      <color theme="1"/>
      <name val="Univers"/>
      <family val="2"/>
    </font>
    <font>
      <sz val="12"/>
      <color theme="1"/>
      <name val="Univers"/>
      <family val="2"/>
    </font>
    <font>
      <sz val="12"/>
      <color theme="0"/>
      <name val="Univers"/>
      <family val="2"/>
    </font>
    <font>
      <sz val="10.5"/>
      <color theme="1"/>
      <name val="Univers"/>
      <family val="2"/>
    </font>
    <font>
      <sz val="9"/>
      <name val="Calibri"/>
      <family val="2"/>
      <charset val="136"/>
      <scheme val="minor"/>
    </font>
    <font>
      <b/>
      <sz val="16"/>
      <color rgb="FF0070C0"/>
      <name val="Univers"/>
      <family val="2"/>
    </font>
    <font>
      <sz val="12"/>
      <color theme="1"/>
      <name val="Univers"/>
      <family val="2"/>
    </font>
    <font>
      <b/>
      <sz val="12"/>
      <color theme="1"/>
      <name val="Univers"/>
      <family val="2"/>
    </font>
    <font>
      <b/>
      <sz val="11"/>
      <color theme="0"/>
      <name val="Univers"/>
      <family val="2"/>
    </font>
    <font>
      <b/>
      <sz val="11"/>
      <color theme="1"/>
      <name val="Univers"/>
      <family val="2"/>
    </font>
    <font>
      <sz val="11"/>
      <name val="Univers"/>
      <family val="2"/>
    </font>
    <font>
      <b/>
      <sz val="11"/>
      <name val="Univers"/>
      <family val="2"/>
    </font>
    <font>
      <sz val="11"/>
      <color theme="1"/>
      <name val="Univers"/>
      <family val="2"/>
    </font>
    <font>
      <b/>
      <sz val="11"/>
      <color rgb="FF000000"/>
      <name val="Univers"/>
      <family val="2"/>
    </font>
    <font>
      <u/>
      <sz val="12"/>
      <color theme="10"/>
      <name val="Calibri"/>
      <family val="2"/>
      <scheme val="minor"/>
    </font>
    <font>
      <u/>
      <sz val="11"/>
      <color theme="10"/>
      <name val="Univers"/>
      <family val="2"/>
    </font>
    <font>
      <sz val="11"/>
      <color rgb="FF000000"/>
      <name val="Univers"/>
      <family val="2"/>
    </font>
    <font>
      <b/>
      <sz val="12"/>
      <color rgb="FF2D7585"/>
      <name val="Univers"/>
      <family val="2"/>
    </font>
    <font>
      <b/>
      <sz val="12"/>
      <color rgb="FFFFC000"/>
      <name val="Univers"/>
      <family val="2"/>
    </font>
    <font>
      <b/>
      <sz val="12"/>
      <color rgb="FFFF0000"/>
      <name val="Univers"/>
      <family val="2"/>
    </font>
    <font>
      <b/>
      <sz val="12"/>
      <color rgb="FF7030A0"/>
      <name val="Univers"/>
      <family val="2"/>
    </font>
    <font>
      <b/>
      <sz val="15"/>
      <color rgb="FF000000"/>
      <name val="Univers"/>
      <family val="2"/>
    </font>
    <font>
      <sz val="13"/>
      <color rgb="FF000000"/>
      <name val="Univers"/>
      <family val="2"/>
    </font>
    <font>
      <b/>
      <sz val="12"/>
      <color rgb="FFC47F29"/>
      <name val="Univers"/>
      <family val="2"/>
    </font>
    <font>
      <b/>
      <sz val="12"/>
      <color rgb="FF00B050"/>
      <name val="Univers"/>
      <family val="2"/>
    </font>
    <font>
      <b/>
      <sz val="10"/>
      <color rgb="FF2D7585"/>
      <name val="Univers"/>
      <family val="2"/>
    </font>
    <font>
      <b/>
      <sz val="10"/>
      <color rgb="FF7030A0"/>
      <name val="Univers"/>
      <family val="2"/>
    </font>
    <font>
      <b/>
      <sz val="10"/>
      <color rgb="FF000000"/>
      <name val="Univers"/>
      <family val="2"/>
    </font>
    <font>
      <b/>
      <sz val="12"/>
      <color rgb="FF95841B"/>
      <name val="Univers"/>
      <family val="2"/>
    </font>
    <font>
      <b/>
      <sz val="12"/>
      <color rgb="FF96851A"/>
      <name val="Univers"/>
      <family val="2"/>
    </font>
    <font>
      <b/>
      <sz val="12"/>
      <color rgb="FF2C7585"/>
      <name val="Univers"/>
      <family val="2"/>
    </font>
    <font>
      <b/>
      <sz val="12"/>
      <color rgb="FFC47F27"/>
      <name val="Univers"/>
      <family val="2"/>
    </font>
    <font>
      <b/>
      <sz val="10"/>
      <color rgb="FFFF0000"/>
      <name val="Univers"/>
      <family val="2"/>
    </font>
    <font>
      <sz val="10"/>
      <color rgb="FF000000"/>
      <name val="Univers"/>
      <family val="2"/>
    </font>
    <font>
      <b/>
      <sz val="10"/>
      <color rgb="FFFFFFFF"/>
      <name val="Univers"/>
      <family val="2"/>
    </font>
    <font>
      <sz val="12"/>
      <color theme="0"/>
      <name val="Calibri"/>
      <family val="1"/>
      <charset val="136"/>
      <scheme val="minor"/>
    </font>
    <font>
      <sz val="12"/>
      <color rgb="FF9C0006"/>
      <name val="Univers"/>
      <family val="2"/>
    </font>
    <font>
      <sz val="12"/>
      <color rgb="FFFF0000"/>
      <name val="Univers"/>
      <family val="2"/>
    </font>
    <font>
      <sz val="12"/>
      <name val="Univers"/>
      <family val="2"/>
    </font>
    <font>
      <b/>
      <u/>
      <sz val="12"/>
      <color theme="1"/>
      <name val="Univers"/>
      <family val="2"/>
    </font>
    <font>
      <b/>
      <sz val="12"/>
      <color theme="0"/>
      <name val="Univers"/>
      <family val="2"/>
    </font>
    <font>
      <sz val="20"/>
      <color theme="1"/>
      <name val="Univers"/>
      <family val="2"/>
    </font>
    <font>
      <sz val="14"/>
      <color theme="1"/>
      <name val="Univers"/>
      <family val="2"/>
    </font>
    <font>
      <sz val="14"/>
      <name val="Univers"/>
      <family val="2"/>
    </font>
    <font>
      <b/>
      <sz val="14"/>
      <color theme="1"/>
      <name val="Univers"/>
      <family val="2"/>
    </font>
    <font>
      <sz val="10"/>
      <color theme="0"/>
      <name val="Univers"/>
      <family val="2"/>
    </font>
    <font>
      <sz val="10"/>
      <color theme="1"/>
      <name val="Univers"/>
      <family val="2"/>
    </font>
    <font>
      <sz val="18"/>
      <name val="Univers"/>
      <family val="2"/>
    </font>
    <font>
      <b/>
      <sz val="12"/>
      <name val="Univers"/>
      <family val="2"/>
    </font>
    <font>
      <sz val="16"/>
      <color rgb="FF202124"/>
      <name val="Arial"/>
      <family val="2"/>
    </font>
    <font>
      <sz val="11"/>
      <color theme="1"/>
      <name val="Calibri"/>
      <family val="2"/>
      <scheme val="minor"/>
    </font>
    <font>
      <sz val="10"/>
      <name val="Univers"/>
      <family val="2"/>
    </font>
    <font>
      <sz val="11"/>
      <color theme="0"/>
      <name val="Univers"/>
      <family val="2"/>
    </font>
    <font>
      <b/>
      <sz val="10"/>
      <color rgb="FFFFFFFF"/>
      <name val="新細明體"/>
      <family val="1"/>
      <charset val="136"/>
    </font>
    <font>
      <b/>
      <sz val="10"/>
      <color rgb="FF000000"/>
      <name val="新細明體"/>
      <family val="1"/>
      <charset val="136"/>
    </font>
    <font>
      <b/>
      <sz val="10"/>
      <color rgb="FF70AD47"/>
      <name val="新細明體"/>
      <family val="1"/>
      <charset val="136"/>
    </font>
    <font>
      <b/>
      <sz val="11"/>
      <color theme="1"/>
      <name val="Calibri"/>
      <family val="2"/>
      <scheme val="minor"/>
    </font>
    <font>
      <sz val="9"/>
      <name val="Calibri"/>
      <family val="3"/>
      <charset val="136"/>
      <scheme val="minor"/>
    </font>
    <font>
      <sz val="12"/>
      <color theme="4"/>
      <name val="Calibri"/>
      <family val="2"/>
      <scheme val="minor"/>
    </font>
    <font>
      <sz val="11"/>
      <color rgb="FF9C0006"/>
      <name val="Calibri"/>
      <family val="2"/>
      <scheme val="minor"/>
    </font>
    <font>
      <sz val="12"/>
      <color rgb="FF000000"/>
      <name val="Cambria"/>
      <family val="1"/>
    </font>
    <font>
      <sz val="20"/>
      <color rgb="FFFF0000"/>
      <name val="Univers"/>
      <family val="2"/>
    </font>
    <font>
      <b/>
      <sz val="10.5"/>
      <color rgb="FFFF0000"/>
      <name val="Univers"/>
      <family val="2"/>
    </font>
    <font>
      <sz val="10.5"/>
      <color rgb="FFFF0000"/>
      <name val="Univers"/>
      <family val="2"/>
    </font>
    <font>
      <sz val="12"/>
      <color rgb="FF000000"/>
      <name val="Calibri"/>
      <family val="2"/>
      <scheme val="minor"/>
    </font>
    <font>
      <b/>
      <sz val="14"/>
      <name val="Univers"/>
    </font>
    <font>
      <sz val="12"/>
      <color rgb="FF000000"/>
      <name val="Univers"/>
      <family val="2"/>
      <charset val="1"/>
    </font>
    <font>
      <b/>
      <sz val="12"/>
      <color theme="1"/>
      <name val="Univers"/>
      <family val="2"/>
      <charset val="1"/>
    </font>
    <font>
      <sz val="12"/>
      <color theme="1"/>
      <name val="Univers"/>
      <family val="2"/>
      <charset val="1"/>
    </font>
    <font>
      <b/>
      <sz val="12"/>
      <color rgb="FF000000"/>
      <name val="Univers"/>
      <family val="2"/>
      <charset val="1"/>
    </font>
    <font>
      <b/>
      <sz val="12"/>
      <color rgb="FFFF0000"/>
      <name val="Univers"/>
      <family val="2"/>
      <charset val="1"/>
    </font>
    <font>
      <b/>
      <sz val="12"/>
      <name val="Univers"/>
      <family val="2"/>
      <charset val="1"/>
    </font>
    <font>
      <b/>
      <sz val="12"/>
      <color rgb="FFFFFFFF"/>
      <name val="Univers"/>
      <family val="2"/>
      <charset val="1"/>
    </font>
  </fonts>
  <fills count="41">
    <fill>
      <patternFill patternType="none"/>
    </fill>
    <fill>
      <patternFill patternType="gray125"/>
    </fill>
    <fill>
      <patternFill patternType="solid">
        <fgColor rgb="FF5FA04B"/>
        <bgColor indexed="64"/>
      </patternFill>
    </fill>
    <fill>
      <patternFill patternType="solid">
        <fgColor rgb="FFE7E7E7"/>
        <bgColor indexed="64"/>
      </patternFill>
    </fill>
    <fill>
      <patternFill patternType="solid">
        <fgColor rgb="FF00B0F0"/>
        <bgColor indexed="64"/>
      </patternFill>
    </fill>
    <fill>
      <patternFill patternType="solid">
        <fgColor rgb="FFF2F2F2"/>
        <bgColor indexed="64"/>
      </patternFill>
    </fill>
    <fill>
      <patternFill patternType="solid">
        <fgColor theme="1"/>
        <bgColor indexed="64"/>
      </patternFill>
    </fill>
    <fill>
      <patternFill patternType="solid">
        <fgColor theme="0" tint="-0.499984740745262"/>
        <bgColor indexed="64"/>
      </patternFill>
    </fill>
    <fill>
      <patternFill patternType="solid">
        <fgColor rgb="FFFFFF00"/>
        <bgColor indexed="64"/>
      </patternFill>
    </fill>
    <fill>
      <patternFill patternType="solid">
        <fgColor rgb="FFD1CECE"/>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FFE2B6"/>
        <bgColor indexed="64"/>
      </patternFill>
    </fill>
    <fill>
      <patternFill patternType="solid">
        <fgColor rgb="FFFFD0C6"/>
        <bgColor indexed="64"/>
      </patternFill>
    </fill>
    <fill>
      <patternFill patternType="solid">
        <fgColor rgb="FFE8F0FF"/>
        <bgColor indexed="64"/>
      </patternFill>
    </fill>
    <fill>
      <patternFill patternType="solid">
        <fgColor rgb="FFBFEBF7"/>
        <bgColor indexed="64"/>
      </patternFill>
    </fill>
    <fill>
      <patternFill patternType="solid">
        <fgColor rgb="FFFCE0FF"/>
        <bgColor indexed="64"/>
      </patternFill>
    </fill>
    <fill>
      <patternFill patternType="solid">
        <fgColor rgb="FFFFD1C6"/>
        <bgColor indexed="64"/>
      </patternFill>
    </fill>
    <fill>
      <patternFill patternType="solid">
        <fgColor rgb="FFBFECF7"/>
        <bgColor indexed="64"/>
      </patternFill>
    </fill>
    <fill>
      <patternFill patternType="solid">
        <fgColor rgb="FFBFEBF8"/>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9" tint="0.59999389629810485"/>
        <bgColor indexed="64"/>
      </patternFill>
    </fill>
    <fill>
      <patternFill patternType="solid">
        <fgColor rgb="FFFEE2B6"/>
        <bgColor indexed="64"/>
      </patternFill>
    </fill>
    <fill>
      <patternFill patternType="solid">
        <fgColor rgb="FFE8F0FF"/>
        <bgColor rgb="FF000000"/>
      </patternFill>
    </fill>
    <fill>
      <patternFill patternType="solid">
        <fgColor rgb="FFF9DFFF"/>
        <bgColor indexed="64"/>
      </patternFill>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006101"/>
        <bgColor indexed="64"/>
      </patternFill>
    </fill>
    <fill>
      <patternFill patternType="solid">
        <fgColor theme="6" tint="0.79998168889431442"/>
        <bgColor indexed="64"/>
      </patternFill>
    </fill>
    <fill>
      <patternFill patternType="solid">
        <fgColor rgb="FFFFC7CE"/>
      </patternFill>
    </fill>
    <fill>
      <patternFill patternType="solid">
        <fgColor rgb="FFC6F1CF"/>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4" tint="0.79998168889431442"/>
        <bgColor indexed="65"/>
      </patternFill>
    </fill>
    <fill>
      <patternFill patternType="solid">
        <fgColor theme="8" tint="0.79998168889431442"/>
        <bgColor indexed="65"/>
      </patternFill>
    </fill>
    <fill>
      <patternFill patternType="solid">
        <fgColor rgb="FFFFD966"/>
        <bgColor indexed="64"/>
      </patternFill>
    </fill>
  </fills>
  <borders count="15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thick">
        <color rgb="FF000000"/>
      </top>
      <bottom style="thick">
        <color rgb="FF000000"/>
      </bottom>
      <diagonal/>
    </border>
    <border>
      <left/>
      <right/>
      <top style="thick">
        <color rgb="FF000000"/>
      </top>
      <bottom/>
      <diagonal/>
    </border>
    <border>
      <left/>
      <right/>
      <top/>
      <bottom style="thick">
        <color rgb="FF000000"/>
      </bottom>
      <diagonal/>
    </border>
    <border>
      <left/>
      <right/>
      <top style="thin">
        <color rgb="FF8EA9DB"/>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style="thin">
        <color indexed="64"/>
      </left>
      <right/>
      <top/>
      <bottom/>
      <diagonal/>
    </border>
    <border>
      <left/>
      <right style="medium">
        <color indexed="64"/>
      </right>
      <top/>
      <bottom/>
      <diagonal/>
    </border>
    <border>
      <left/>
      <right style="thin">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8EA9DB"/>
      </right>
      <top style="thin">
        <color indexed="64"/>
      </top>
      <bottom style="thin">
        <color indexed="64"/>
      </bottom>
      <diagonal/>
    </border>
    <border>
      <left/>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rgb="FF000000"/>
      </top>
      <bottom/>
      <diagonal/>
    </border>
    <border>
      <left/>
      <right style="medium">
        <color indexed="64"/>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0" tint="-0.249977111117893"/>
      </right>
      <top/>
      <bottom style="thin">
        <color theme="0" tint="-0.249977111117893"/>
      </bottom>
      <diagonal/>
    </border>
    <border>
      <left style="thin">
        <color theme="1"/>
      </left>
      <right style="thin">
        <color theme="0" tint="-0.249977111117893"/>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1"/>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1"/>
      </bottom>
      <diagonal/>
    </border>
    <border>
      <left/>
      <right/>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style="thin">
        <color theme="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0" tint="-0.14999847407452621"/>
      </right>
      <top style="thin">
        <color theme="1"/>
      </top>
      <bottom style="thin">
        <color theme="0" tint="-0.14999847407452621"/>
      </bottom>
      <diagonal/>
    </border>
    <border>
      <left style="thin">
        <color theme="0" tint="-0.14999847407452621"/>
      </left>
      <right style="thin">
        <color theme="0" tint="-0.14999847407452621"/>
      </right>
      <top style="thin">
        <color theme="1"/>
      </top>
      <bottom style="thin">
        <color theme="0" tint="-0.14999847407452621"/>
      </bottom>
      <diagonal/>
    </border>
    <border>
      <left style="thin">
        <color theme="0" tint="-0.14999847407452621"/>
      </left>
      <right style="thin">
        <color theme="1"/>
      </right>
      <top style="thin">
        <color theme="1"/>
      </top>
      <bottom style="thin">
        <color theme="0" tint="-0.14999847407452621"/>
      </bottom>
      <diagonal/>
    </border>
    <border>
      <left style="thin">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1"/>
      </right>
      <top style="thin">
        <color theme="0" tint="-0.14999847407452621"/>
      </top>
      <bottom style="thin">
        <color theme="0" tint="-0.14999847407452621"/>
      </bottom>
      <diagonal/>
    </border>
    <border>
      <left style="thin">
        <color theme="1"/>
      </left>
      <right style="thin">
        <color theme="0" tint="-0.1499984740745262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theme="1"/>
      </bottom>
      <diagonal/>
    </border>
    <border>
      <left style="thin">
        <color theme="0" tint="-0.14999847407452621"/>
      </left>
      <right style="thin">
        <color theme="1"/>
      </right>
      <top style="thin">
        <color theme="0" tint="-0.14999847407452621"/>
      </top>
      <bottom style="thin">
        <color theme="1"/>
      </bottom>
      <diagonal/>
    </border>
    <border>
      <left style="thin">
        <color theme="1"/>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1"/>
      </right>
      <top/>
      <bottom style="thin">
        <color theme="0" tint="-0.14999847407452621"/>
      </bottom>
      <diagonal/>
    </border>
    <border>
      <left style="thin">
        <color theme="1"/>
      </left>
      <right style="thin">
        <color theme="0" tint="-0.14999847407452621"/>
      </right>
      <top style="thin">
        <color theme="1"/>
      </top>
      <bottom style="thin">
        <color theme="1"/>
      </bottom>
      <diagonal/>
    </border>
    <border>
      <left style="thin">
        <color theme="0" tint="-0.14999847407452621"/>
      </left>
      <right style="thin">
        <color theme="0" tint="-0.14999847407452621"/>
      </right>
      <top style="thin">
        <color theme="1"/>
      </top>
      <bottom style="thin">
        <color theme="1"/>
      </bottom>
      <diagonal/>
    </border>
    <border>
      <left style="thin">
        <color theme="0" tint="-0.14999847407452621"/>
      </left>
      <right style="thin">
        <color theme="1"/>
      </right>
      <top style="thin">
        <color theme="1"/>
      </top>
      <bottom style="thin">
        <color theme="1"/>
      </bottom>
      <diagonal/>
    </border>
    <border>
      <left style="thin">
        <color theme="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1"/>
      </right>
      <top style="thin">
        <color theme="0" tint="-0.14999847407452621"/>
      </top>
      <bottom/>
      <diagonal/>
    </border>
    <border>
      <left style="thin">
        <color theme="1"/>
      </left>
      <right/>
      <top style="thin">
        <color theme="1"/>
      </top>
      <bottom style="thin">
        <color theme="0" tint="-0.14999847407452621"/>
      </bottom>
      <diagonal/>
    </border>
    <border>
      <left style="thin">
        <color theme="1"/>
      </left>
      <right/>
      <top style="thin">
        <color theme="0" tint="-0.14999847407452621"/>
      </top>
      <bottom style="thin">
        <color theme="0" tint="-0.14999847407452621"/>
      </bottom>
      <diagonal/>
    </border>
    <border>
      <left style="thin">
        <color theme="1"/>
      </left>
      <right/>
      <top style="thin">
        <color theme="0" tint="-0.14999847407452621"/>
      </top>
      <bottom style="thin">
        <color theme="1"/>
      </bottom>
      <diagonal/>
    </border>
    <border>
      <left style="thin">
        <color theme="1"/>
      </left>
      <right/>
      <top/>
      <bottom style="thin">
        <color theme="0" tint="-0.14999847407452621"/>
      </bottom>
      <diagonal/>
    </border>
    <border>
      <left/>
      <right style="thin">
        <color theme="0" tint="-0.14999847407452621"/>
      </right>
      <top style="thin">
        <color theme="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1"/>
      </bottom>
      <diagonal/>
    </border>
    <border>
      <left style="thin">
        <color theme="1"/>
      </left>
      <right style="thin">
        <color theme="0" tint="-0.14999847407452621"/>
      </right>
      <top style="thin">
        <color theme="1"/>
      </top>
      <bottom/>
      <diagonal/>
    </border>
    <border>
      <left style="thin">
        <color theme="0" tint="-0.14999847407452621"/>
      </left>
      <right style="thin">
        <color theme="0" tint="-0.14999847407452621"/>
      </right>
      <top style="thin">
        <color theme="1"/>
      </top>
      <bottom/>
      <diagonal/>
    </border>
    <border>
      <left style="thin">
        <color theme="0" tint="-0.14999847407452621"/>
      </left>
      <right style="thin">
        <color theme="1"/>
      </right>
      <top style="thin">
        <color theme="1"/>
      </top>
      <bottom/>
      <diagonal/>
    </border>
    <border>
      <left style="thin">
        <color theme="1"/>
      </left>
      <right style="thin">
        <color theme="0" tint="-0.14999847407452621"/>
      </right>
      <top/>
      <bottom style="thin">
        <color theme="1"/>
      </bottom>
      <diagonal/>
    </border>
    <border>
      <left style="thin">
        <color theme="0" tint="-0.14999847407452621"/>
      </left>
      <right style="thin">
        <color theme="0" tint="-0.14999847407452621"/>
      </right>
      <top/>
      <bottom style="thin">
        <color theme="1"/>
      </bottom>
      <diagonal/>
    </border>
    <border>
      <left style="thin">
        <color theme="0" tint="-0.14999847407452621"/>
      </left>
      <right style="thin">
        <color theme="1"/>
      </right>
      <top/>
      <bottom style="thin">
        <color theme="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1"/>
      </bottom>
      <diagonal/>
    </border>
    <border>
      <left/>
      <right style="thin">
        <color theme="0" tint="-0.14999847407452621"/>
      </right>
      <top/>
      <bottom style="thin">
        <color theme="0" tint="-0.14999847407452621"/>
      </bottom>
      <diagonal/>
    </border>
    <border>
      <left/>
      <right style="thin">
        <color theme="0" tint="-0.14999847407452621"/>
      </right>
      <top/>
      <bottom style="thin">
        <color theme="1"/>
      </bottom>
      <diagonal/>
    </border>
    <border>
      <left/>
      <right style="thin">
        <color theme="0" tint="-0.14999847407452621"/>
      </right>
      <top style="thin">
        <color theme="1"/>
      </top>
      <bottom/>
      <diagonal/>
    </border>
    <border>
      <left style="thin">
        <color theme="0" tint="-0.14999847407452621"/>
      </left>
      <right/>
      <top style="thin">
        <color theme="1"/>
      </top>
      <bottom style="thin">
        <color theme="0" tint="-0.14999847407452621"/>
      </bottom>
      <diagonal/>
    </border>
    <border>
      <left/>
      <right/>
      <top style="thin">
        <color theme="1"/>
      </top>
      <bottom style="thin">
        <color theme="0" tint="-0.14999847407452621"/>
      </bottom>
      <diagonal/>
    </border>
    <border>
      <left/>
      <right style="thin">
        <color theme="1"/>
      </right>
      <top style="thin">
        <color theme="1"/>
      </top>
      <bottom style="thin">
        <color theme="0" tint="-0.14999847407452621"/>
      </bottom>
      <diagonal/>
    </border>
    <border>
      <left/>
      <right style="thin">
        <color theme="0" tint="-0.14999847407452621"/>
      </right>
      <top style="thin">
        <color theme="0" tint="-0.14999847407452621"/>
      </top>
      <bottom/>
      <diagonal/>
    </border>
    <border>
      <left/>
      <right style="thin">
        <color theme="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indexed="64"/>
      </bottom>
      <diagonal/>
    </border>
    <border>
      <left/>
      <right style="thin">
        <color theme="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indexed="64"/>
      </bottom>
      <diagonal/>
    </border>
    <border>
      <left/>
      <right style="thin">
        <color theme="0" tint="-0.14999847407452621"/>
      </right>
      <top style="thin">
        <color theme="0" tint="-0.14999847407452621"/>
      </top>
      <bottom style="thin">
        <color indexed="64"/>
      </bottom>
      <diagonal/>
    </border>
    <border>
      <left/>
      <right/>
      <top style="thin">
        <color theme="0" tint="-0.14999847407452621"/>
      </top>
      <bottom style="thin">
        <color theme="0" tint="-0.14999847407452621"/>
      </bottom>
      <diagonal/>
    </border>
    <border>
      <left/>
      <right/>
      <top style="thin">
        <color theme="0" tint="-0.14999847407452621"/>
      </top>
      <bottom style="thin">
        <color theme="1"/>
      </bottom>
      <diagonal/>
    </border>
    <border>
      <left/>
      <right/>
      <top/>
      <bottom style="thin">
        <color theme="0" tint="-0.14999847407452621"/>
      </bottom>
      <diagonal/>
    </border>
    <border>
      <left/>
      <right style="thin">
        <color theme="1"/>
      </right>
      <top/>
      <bottom style="thin">
        <color theme="0" tint="-0.14999847407452621"/>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op>
      <bottom style="thin">
        <color theme="1"/>
      </bottom>
      <diagonal/>
    </border>
    <border>
      <left style="thin">
        <color indexed="64"/>
      </left>
      <right style="thin">
        <color indexed="64"/>
      </right>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style="thin">
        <color theme="0" tint="-0.14999847407452621"/>
      </right>
      <top style="thin">
        <color indexed="64"/>
      </top>
      <bottom style="thin">
        <color theme="0" tint="-0.14999847407452621"/>
      </bottom>
      <diagonal/>
    </border>
    <border>
      <left style="thin">
        <color theme="0" tint="-0.14999847407452621"/>
      </left>
      <right style="thin">
        <color theme="0" tint="-0.14999847407452621"/>
      </right>
      <top style="thin">
        <color indexed="64"/>
      </top>
      <bottom style="thin">
        <color theme="0" tint="-0.14999847407452621"/>
      </bottom>
      <diagonal/>
    </border>
    <border>
      <left style="thin">
        <color theme="0" tint="-0.14999847407452621"/>
      </left>
      <right style="thin">
        <color indexed="64"/>
      </right>
      <top style="thin">
        <color indexed="64"/>
      </top>
      <bottom style="thin">
        <color theme="0" tint="-0.14999847407452621"/>
      </bottom>
      <diagonal/>
    </border>
    <border>
      <left style="thin">
        <color indexed="64"/>
      </left>
      <right style="thin">
        <color theme="0" tint="-0.14999847407452621"/>
      </right>
      <top/>
      <bottom style="thin">
        <color theme="0" tint="-0.14999847407452621"/>
      </bottom>
      <diagonal/>
    </border>
    <border>
      <left style="thin">
        <color theme="0" tint="-0.14999847407452621"/>
      </left>
      <right style="thin">
        <color indexed="64"/>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indexed="64"/>
      </bottom>
      <diagonal/>
    </border>
    <border>
      <left style="thin">
        <color indexed="64"/>
      </left>
      <right style="thin">
        <color indexed="64"/>
      </right>
      <top style="thin">
        <color indexed="64"/>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indexed="64"/>
      </bottom>
      <diagonal/>
    </border>
    <border>
      <left style="thin">
        <color indexed="64"/>
      </left>
      <right/>
      <top style="thin">
        <color indexed="64"/>
      </top>
      <bottom/>
      <diagonal/>
    </border>
    <border>
      <left style="thin">
        <color indexed="64"/>
      </left>
      <right style="thin">
        <color theme="0" tint="-0.14999847407452621"/>
      </right>
      <top style="thin">
        <color theme="0" tint="-0.14999847407452621"/>
      </top>
      <bottom style="thin">
        <color indexed="64"/>
      </bottom>
      <diagonal/>
    </border>
    <border>
      <left/>
      <right style="thin">
        <color indexed="64"/>
      </right>
      <top/>
      <bottom style="thin">
        <color indexed="64"/>
      </bottom>
      <diagonal/>
    </border>
    <border>
      <left style="thin">
        <color indexed="64"/>
      </left>
      <right style="thin">
        <color theme="0" tint="-0.14999847407452621"/>
      </right>
      <top/>
      <bottom style="thin">
        <color indexed="64"/>
      </bottom>
      <diagonal/>
    </border>
    <border>
      <left style="thin">
        <color theme="0" tint="-0.14999847407452621"/>
      </left>
      <right style="thin">
        <color theme="0" tint="-0.14999847407452621"/>
      </right>
      <top/>
      <bottom style="thin">
        <color indexed="64"/>
      </bottom>
      <diagonal/>
    </border>
    <border>
      <left/>
      <right style="thin">
        <color indexed="64"/>
      </right>
      <top style="thin">
        <color indexed="64"/>
      </top>
      <bottom style="thin">
        <color theme="0" tint="-0.14999847407452621"/>
      </bottom>
      <diagonal/>
    </border>
    <border>
      <left style="thin">
        <color indexed="64"/>
      </left>
      <right style="thin">
        <color theme="0" tint="-0.14999847407452621"/>
      </right>
      <top/>
      <bottom/>
      <diagonal/>
    </border>
    <border>
      <left style="thin">
        <color theme="0" tint="-0.14999847407452621"/>
      </left>
      <right style="thin">
        <color theme="0" tint="-0.14999847407452621"/>
      </right>
      <top/>
      <bottom/>
      <diagonal/>
    </border>
    <border>
      <left/>
      <right style="thin">
        <color indexed="64"/>
      </right>
      <top style="thin">
        <color theme="0" tint="-0.14999847407452621"/>
      </top>
      <bottom style="thin">
        <color theme="0" tint="-0.14999847407452621"/>
      </bottom>
      <diagonal/>
    </border>
    <border>
      <left/>
      <right style="thin">
        <color indexed="64"/>
      </right>
      <top style="thin">
        <color theme="0" tint="-0.14999847407452621"/>
      </top>
      <bottom style="thin">
        <color indexed="64"/>
      </bottom>
      <diagonal/>
    </border>
    <border>
      <left style="thin">
        <color theme="1"/>
      </left>
      <right style="thin">
        <color theme="1"/>
      </right>
      <top style="thin">
        <color theme="1"/>
      </top>
      <bottom style="thin">
        <color theme="0" tint="-0.14999847407452621"/>
      </bottom>
      <diagonal/>
    </border>
    <border>
      <left style="thin">
        <color theme="1"/>
      </left>
      <right style="thin">
        <color theme="1"/>
      </right>
      <top style="thin">
        <color theme="0" tint="-0.14999847407452621"/>
      </top>
      <bottom style="thin">
        <color theme="0" tint="-0.14999847407452621"/>
      </bottom>
      <diagonal/>
    </border>
  </borders>
  <cellStyleXfs count="18">
    <xf numFmtId="0" fontId="0" fillId="0" borderId="0"/>
    <xf numFmtId="43" fontId="2" fillId="0" borderId="0" applyFont="0" applyFill="0" applyBorder="0" applyAlignment="0" applyProtection="0"/>
    <xf numFmtId="9" fontId="2" fillId="0" borderId="0" applyFont="0" applyFill="0" applyBorder="0" applyAlignment="0" applyProtection="0"/>
    <xf numFmtId="0" fontId="17" fillId="0" borderId="0"/>
    <xf numFmtId="0" fontId="29" fillId="0" borderId="0"/>
    <xf numFmtId="0" fontId="17" fillId="0" borderId="0"/>
    <xf numFmtId="0" fontId="29" fillId="0" borderId="0"/>
    <xf numFmtId="0" fontId="17" fillId="0" borderId="0" applyNumberFormat="0" applyFont="0" applyFill="0" applyBorder="0" applyAlignment="0" applyProtection="0"/>
    <xf numFmtId="0" fontId="17" fillId="0" borderId="0" applyNumberFormat="0" applyFont="0" applyFill="0" applyBorder="0" applyAlignment="0" applyProtection="0"/>
    <xf numFmtId="0" fontId="48" fillId="0" borderId="0" applyNumberFormat="0" applyFill="0" applyBorder="0" applyAlignment="0" applyProtection="0"/>
    <xf numFmtId="9" fontId="84" fillId="0" borderId="0" applyFont="0" applyFill="0" applyBorder="0" applyAlignment="0" applyProtection="0"/>
    <xf numFmtId="0" fontId="17" fillId="0" borderId="0"/>
    <xf numFmtId="0" fontId="84" fillId="0" borderId="0"/>
    <xf numFmtId="0" fontId="93" fillId="34" borderId="0" applyNumberFormat="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2" fillId="38" borderId="0" applyNumberFormat="0" applyBorder="0" applyAlignment="0" applyProtection="0"/>
    <xf numFmtId="0" fontId="2" fillId="39" borderId="0" applyNumberFormat="0" applyBorder="0" applyAlignment="0" applyProtection="0"/>
  </cellStyleXfs>
  <cellXfs count="983">
    <xf numFmtId="0" fontId="0" fillId="0" borderId="0" xfId="0"/>
    <xf numFmtId="0" fontId="0" fillId="0" borderId="0" xfId="0" applyAlignment="1">
      <alignment horizontal="left"/>
    </xf>
    <xf numFmtId="0" fontId="0" fillId="0" borderId="0" xfId="0" applyAlignment="1">
      <alignment horizontal="center" vertical="center"/>
    </xf>
    <xf numFmtId="0" fontId="10" fillId="2" borderId="5" xfId="0" applyFont="1" applyFill="1" applyBorder="1" applyAlignment="1">
      <alignment horizontal="center" vertical="center" wrapText="1" readingOrder="1"/>
    </xf>
    <xf numFmtId="0" fontId="11" fillId="3" borderId="6" xfId="0" applyFont="1" applyFill="1" applyBorder="1" applyAlignment="1">
      <alignment horizontal="center" vertical="center" wrapText="1" readingOrder="1"/>
    </xf>
    <xf numFmtId="0" fontId="11" fillId="0" borderId="0" xfId="0" applyFont="1" applyAlignment="1">
      <alignment horizontal="center" vertical="center" wrapText="1" readingOrder="1"/>
    </xf>
    <xf numFmtId="0" fontId="11" fillId="3" borderId="0" xfId="0" applyFont="1" applyFill="1" applyAlignment="1">
      <alignment horizontal="center" vertical="center" wrapText="1" readingOrder="1"/>
    </xf>
    <xf numFmtId="0" fontId="12" fillId="3" borderId="7" xfId="0" applyFont="1" applyFill="1" applyBorder="1" applyAlignment="1">
      <alignment horizontal="center" vertical="center" wrapText="1" readingOrder="1"/>
    </xf>
    <xf numFmtId="0" fontId="0" fillId="4" borderId="0" xfId="0" applyFill="1"/>
    <xf numFmtId="0" fontId="0" fillId="4" borderId="0" xfId="0" applyFill="1" applyAlignment="1">
      <alignment horizontal="center" vertical="center"/>
    </xf>
    <xf numFmtId="0" fontId="3" fillId="4" borderId="0" xfId="0" applyFont="1" applyFill="1" applyAlignment="1">
      <alignment horizontal="center" vertical="center"/>
    </xf>
    <xf numFmtId="0" fontId="15" fillId="5" borderId="15" xfId="0" applyFont="1" applyFill="1" applyBorder="1" applyAlignment="1">
      <alignment horizontal="center" vertical="center" wrapText="1" readingOrder="1"/>
    </xf>
    <xf numFmtId="3" fontId="15" fillId="5" borderId="16" xfId="0" applyNumberFormat="1" applyFont="1" applyFill="1" applyBorder="1" applyAlignment="1">
      <alignment horizontal="center" vertical="center" wrapText="1" readingOrder="1"/>
    </xf>
    <xf numFmtId="3" fontId="15" fillId="5" borderId="17" xfId="0" applyNumberFormat="1" applyFont="1" applyFill="1" applyBorder="1" applyAlignment="1">
      <alignment horizontal="center" vertical="center" wrapText="1" readingOrder="1"/>
    </xf>
    <xf numFmtId="9" fontId="15" fillId="5" borderId="17" xfId="0" applyNumberFormat="1" applyFont="1" applyFill="1" applyBorder="1" applyAlignment="1">
      <alignment horizontal="center" vertical="center" wrapText="1" readingOrder="1"/>
    </xf>
    <xf numFmtId="3" fontId="15" fillId="5" borderId="18" xfId="0" applyNumberFormat="1" applyFont="1" applyFill="1" applyBorder="1" applyAlignment="1">
      <alignment horizontal="center" vertical="center" wrapText="1" readingOrder="1"/>
    </xf>
    <xf numFmtId="0" fontId="15" fillId="5" borderId="17" xfId="0" applyFont="1" applyFill="1" applyBorder="1" applyAlignment="1">
      <alignment horizontal="center" vertical="center" wrapText="1" readingOrder="1"/>
    </xf>
    <xf numFmtId="165" fontId="26" fillId="0" borderId="0" xfId="1" applyNumberFormat="1" applyFont="1" applyFill="1" applyBorder="1" applyAlignment="1" applyProtection="1">
      <alignment horizontal="right" vertical="center"/>
      <protection locked="0"/>
    </xf>
    <xf numFmtId="0" fontId="0" fillId="6" borderId="0" xfId="0" applyFill="1"/>
    <xf numFmtId="1"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xf>
    <xf numFmtId="1" fontId="26" fillId="0" borderId="0" xfId="1" applyNumberFormat="1" applyFont="1" applyFill="1" applyBorder="1" applyAlignment="1" applyProtection="1">
      <alignment vertical="center" wrapText="1"/>
    </xf>
    <xf numFmtId="0" fontId="5" fillId="4" borderId="0" xfId="0" applyFont="1" applyFill="1"/>
    <xf numFmtId="0" fontId="5" fillId="7" borderId="0" xfId="0" applyFont="1" applyFill="1"/>
    <xf numFmtId="170" fontId="0" fillId="0" borderId="0" xfId="0" applyNumberFormat="1"/>
    <xf numFmtId="170" fontId="0" fillId="6" borderId="0" xfId="0" applyNumberFormat="1" applyFill="1"/>
    <xf numFmtId="0" fontId="27" fillId="8" borderId="0" xfId="0" applyFont="1" applyFill="1"/>
    <xf numFmtId="0" fontId="28" fillId="7" borderId="0" xfId="0" applyFont="1" applyFill="1"/>
    <xf numFmtId="0" fontId="0" fillId="8" borderId="0" xfId="0" applyFill="1"/>
    <xf numFmtId="0" fontId="0" fillId="6" borderId="0" xfId="0" applyFill="1" applyAlignment="1">
      <alignment horizontal="left"/>
    </xf>
    <xf numFmtId="0" fontId="3" fillId="4" borderId="0" xfId="0" applyFont="1" applyFill="1" applyAlignment="1">
      <alignment horizontal="left"/>
    </xf>
    <xf numFmtId="0" fontId="27" fillId="0" borderId="0" xfId="0" applyFont="1"/>
    <xf numFmtId="0" fontId="3" fillId="4" borderId="0" xfId="0" applyFont="1" applyFill="1"/>
    <xf numFmtId="0" fontId="15" fillId="0" borderId="9" xfId="0" applyFont="1" applyBorder="1" applyAlignment="1">
      <alignment horizontal="center" vertical="center" wrapText="1" readingOrder="1"/>
    </xf>
    <xf numFmtId="9" fontId="15" fillId="0" borderId="10" xfId="0" applyNumberFormat="1" applyFont="1" applyBorder="1" applyAlignment="1">
      <alignment horizontal="center" vertical="center" wrapText="1" readingOrder="1"/>
    </xf>
    <xf numFmtId="0" fontId="15" fillId="0" borderId="10" xfId="0" applyFont="1" applyBorder="1" applyAlignment="1">
      <alignment horizontal="center" vertical="center" wrapText="1" readingOrder="1"/>
    </xf>
    <xf numFmtId="0" fontId="15" fillId="0" borderId="11" xfId="0" applyFont="1" applyBorder="1" applyAlignment="1">
      <alignment horizontal="center" vertical="center" wrapText="1" readingOrder="1"/>
    </xf>
    <xf numFmtId="0" fontId="15" fillId="0" borderId="12" xfId="0" applyFont="1" applyBorder="1" applyAlignment="1">
      <alignment horizontal="center" vertical="center" wrapText="1" readingOrder="1"/>
    </xf>
    <xf numFmtId="3" fontId="15" fillId="0" borderId="13" xfId="0" applyNumberFormat="1" applyFont="1" applyBorder="1" applyAlignment="1">
      <alignment horizontal="center" vertical="center" wrapText="1" readingOrder="1"/>
    </xf>
    <xf numFmtId="3" fontId="15" fillId="0" borderId="0" xfId="0" applyNumberFormat="1" applyFont="1" applyAlignment="1">
      <alignment horizontal="center" vertical="center" wrapText="1" readingOrder="1"/>
    </xf>
    <xf numFmtId="9" fontId="15" fillId="0" borderId="0" xfId="0" applyNumberFormat="1" applyFont="1" applyAlignment="1">
      <alignment horizontal="center" vertical="center" wrapText="1" readingOrder="1"/>
    </xf>
    <xf numFmtId="0" fontId="15" fillId="0" borderId="0" xfId="0" applyFont="1" applyAlignment="1">
      <alignment horizontal="center" vertical="center" wrapText="1" readingOrder="1"/>
    </xf>
    <xf numFmtId="0" fontId="15" fillId="0" borderId="14" xfId="0" applyFont="1" applyBorder="1" applyAlignment="1">
      <alignment horizontal="center" vertical="center" wrapText="1" readingOrder="1"/>
    </xf>
    <xf numFmtId="0" fontId="8" fillId="0" borderId="0" xfId="0" applyFont="1" applyAlignment="1">
      <alignment horizontal="left" vertical="center" wrapText="1" readingOrder="1"/>
    </xf>
    <xf numFmtId="164" fontId="8" fillId="0" borderId="0" xfId="0" applyNumberFormat="1" applyFont="1" applyAlignment="1">
      <alignment horizontal="left" vertical="center" wrapText="1" readingOrder="1"/>
    </xf>
    <xf numFmtId="0" fontId="31" fillId="3" borderId="7" xfId="0" applyFont="1" applyFill="1" applyBorder="1" applyAlignment="1">
      <alignment horizontal="center" vertical="center" wrapText="1"/>
    </xf>
    <xf numFmtId="0" fontId="8" fillId="22" borderId="0" xfId="0" applyFont="1" applyFill="1" applyAlignment="1">
      <alignment horizontal="left" vertical="center" wrapText="1" readingOrder="1"/>
    </xf>
    <xf numFmtId="176" fontId="8" fillId="22" borderId="0" xfId="0" applyNumberFormat="1" applyFont="1" applyFill="1" applyAlignment="1">
      <alignment horizontal="left" vertical="center" wrapText="1" readingOrder="1"/>
    </xf>
    <xf numFmtId="164" fontId="8" fillId="22" borderId="0" xfId="0" applyNumberFormat="1" applyFont="1" applyFill="1" applyAlignment="1">
      <alignment horizontal="left" vertical="center" wrapText="1" readingOrder="1"/>
    </xf>
    <xf numFmtId="1" fontId="8" fillId="22" borderId="0" xfId="0" applyNumberFormat="1" applyFont="1" applyFill="1" applyAlignment="1">
      <alignment horizontal="left" vertical="center" wrapText="1" readingOrder="1"/>
    </xf>
    <xf numFmtId="175" fontId="8" fillId="22" borderId="0" xfId="0" applyNumberFormat="1" applyFont="1" applyFill="1" applyAlignment="1">
      <alignment horizontal="left" vertical="center" wrapText="1" readingOrder="1"/>
    </xf>
    <xf numFmtId="0" fontId="12" fillId="0" borderId="1" xfId="0" applyFont="1" applyBorder="1" applyAlignment="1">
      <alignment horizontal="center" vertical="center" wrapText="1" readingOrder="1"/>
    </xf>
    <xf numFmtId="0" fontId="0" fillId="7" borderId="0" xfId="0" applyFill="1"/>
    <xf numFmtId="176" fontId="8" fillId="8" borderId="0" xfId="0" applyNumberFormat="1" applyFont="1" applyFill="1" applyAlignment="1">
      <alignment horizontal="left" vertical="center" wrapText="1" readingOrder="1"/>
    </xf>
    <xf numFmtId="1" fontId="8" fillId="8" borderId="0" xfId="0" applyNumberFormat="1" applyFont="1" applyFill="1" applyAlignment="1">
      <alignment horizontal="left" vertical="center" wrapText="1" readingOrder="1"/>
    </xf>
    <xf numFmtId="175" fontId="8" fillId="0" borderId="0" xfId="0" applyNumberFormat="1" applyFont="1" applyAlignment="1">
      <alignment horizontal="left" vertical="center" wrapText="1" readingOrder="1"/>
    </xf>
    <xf numFmtId="9" fontId="28" fillId="7" borderId="0" xfId="2" applyFont="1" applyFill="1" applyBorder="1"/>
    <xf numFmtId="0" fontId="34" fillId="0" borderId="0" xfId="0" applyFont="1"/>
    <xf numFmtId="0" fontId="34" fillId="0" borderId="0" xfId="0" applyFont="1" applyAlignment="1">
      <alignment horizontal="center"/>
    </xf>
    <xf numFmtId="0" fontId="35" fillId="6" borderId="0" xfId="0" applyFont="1" applyFill="1"/>
    <xf numFmtId="0" fontId="35" fillId="0" borderId="0" xfId="0" applyFont="1" applyAlignment="1">
      <alignment horizontal="center" vertical="center"/>
    </xf>
    <xf numFmtId="0" fontId="35" fillId="0" borderId="0" xfId="0" applyFont="1" applyAlignment="1">
      <alignment horizontal="left" vertical="center"/>
    </xf>
    <xf numFmtId="0" fontId="35" fillId="0" borderId="0" xfId="0" applyFont="1" applyAlignment="1">
      <alignment vertical="center"/>
    </xf>
    <xf numFmtId="0" fontId="35" fillId="8" borderId="0" xfId="0" applyFont="1" applyFill="1"/>
    <xf numFmtId="0" fontId="37" fillId="6" borderId="0" xfId="0" applyFont="1" applyFill="1"/>
    <xf numFmtId="0" fontId="37" fillId="0" borderId="0" xfId="0" applyFont="1" applyAlignment="1">
      <alignment vertical="center"/>
    </xf>
    <xf numFmtId="0" fontId="34" fillId="8" borderId="0" xfId="0" applyFont="1" applyFill="1" applyAlignment="1">
      <alignment horizontal="center"/>
    </xf>
    <xf numFmtId="0" fontId="36" fillId="7" borderId="0" xfId="0" applyFont="1" applyFill="1" applyAlignment="1">
      <alignment horizontal="center"/>
    </xf>
    <xf numFmtId="43" fontId="19" fillId="0" borderId="0" xfId="3" applyNumberFormat="1" applyFont="1"/>
    <xf numFmtId="169" fontId="19" fillId="0" borderId="0" xfId="3" applyNumberFormat="1" applyFont="1"/>
    <xf numFmtId="0" fontId="19" fillId="0" borderId="0" xfId="3" applyFont="1" applyAlignment="1">
      <alignment wrapText="1"/>
    </xf>
    <xf numFmtId="43" fontId="19" fillId="0" borderId="0" xfId="3" applyNumberFormat="1" applyFont="1" applyAlignment="1">
      <alignment wrapText="1"/>
    </xf>
    <xf numFmtId="0" fontId="20" fillId="0" borderId="0" xfId="3" applyFont="1" applyAlignment="1">
      <alignment wrapText="1"/>
    </xf>
    <xf numFmtId="0" fontId="19" fillId="6" borderId="0" xfId="3" applyFont="1" applyFill="1" applyAlignment="1">
      <alignment wrapText="1"/>
    </xf>
    <xf numFmtId="43" fontId="19" fillId="6" borderId="0" xfId="3" applyNumberFormat="1" applyFont="1" applyFill="1" applyAlignment="1">
      <alignment wrapText="1"/>
    </xf>
    <xf numFmtId="43" fontId="19" fillId="6" borderId="0" xfId="3" applyNumberFormat="1" applyFont="1" applyFill="1"/>
    <xf numFmtId="169" fontId="19" fillId="6" borderId="0" xfId="3" applyNumberFormat="1" applyFont="1" applyFill="1"/>
    <xf numFmtId="0" fontId="5" fillId="6" borderId="0" xfId="0" applyFont="1" applyFill="1"/>
    <xf numFmtId="49" fontId="0" fillId="0" borderId="0" xfId="0" applyNumberFormat="1"/>
    <xf numFmtId="43" fontId="0" fillId="0" borderId="0" xfId="0" applyNumberFormat="1"/>
    <xf numFmtId="10" fontId="0" fillId="0" borderId="0" xfId="0" applyNumberFormat="1"/>
    <xf numFmtId="0" fontId="39" fillId="0" borderId="0" xfId="0" applyFont="1"/>
    <xf numFmtId="0" fontId="40" fillId="0" borderId="0" xfId="0" applyFont="1"/>
    <xf numFmtId="0" fontId="40" fillId="0" borderId="0" xfId="0" applyFont="1" applyAlignment="1">
      <alignment horizontal="center"/>
    </xf>
    <xf numFmtId="0" fontId="41" fillId="0" borderId="0" xfId="0" applyFont="1"/>
    <xf numFmtId="0" fontId="43" fillId="12" borderId="28" xfId="0" applyFont="1" applyFill="1" applyBorder="1" applyAlignment="1">
      <alignment vertical="center"/>
    </xf>
    <xf numFmtId="0" fontId="43" fillId="12" borderId="28" xfId="4" applyFont="1" applyFill="1" applyBorder="1" applyAlignment="1">
      <alignment horizontal="left" vertical="center"/>
    </xf>
    <xf numFmtId="171" fontId="43" fillId="12" borderId="28" xfId="4" applyNumberFormat="1" applyFont="1" applyFill="1" applyBorder="1" applyAlignment="1">
      <alignment horizontal="left" vertical="center"/>
    </xf>
    <xf numFmtId="9" fontId="44" fillId="12" borderId="28" xfId="2" applyFont="1" applyFill="1" applyBorder="1" applyAlignment="1" applyProtection="1">
      <alignment horizontal="center" vertical="center"/>
    </xf>
    <xf numFmtId="171" fontId="44" fillId="12" borderId="28" xfId="0" applyNumberFormat="1" applyFont="1" applyFill="1" applyBorder="1" applyAlignment="1">
      <alignment horizontal="center"/>
    </xf>
    <xf numFmtId="0" fontId="44" fillId="12" borderId="28" xfId="4" applyFont="1" applyFill="1" applyBorder="1" applyAlignment="1">
      <alignment horizontal="center" vertical="center"/>
    </xf>
    <xf numFmtId="1" fontId="43" fillId="12" borderId="28" xfId="0" applyNumberFormat="1" applyFont="1" applyFill="1" applyBorder="1" applyAlignment="1">
      <alignment vertical="center"/>
    </xf>
    <xf numFmtId="1" fontId="43" fillId="12" borderId="28" xfId="4" applyNumberFormat="1" applyFont="1" applyFill="1" applyBorder="1" applyAlignment="1">
      <alignment horizontal="left" vertical="center"/>
    </xf>
    <xf numFmtId="172" fontId="44" fillId="12" borderId="28" xfId="4" applyNumberFormat="1" applyFont="1" applyFill="1" applyBorder="1" applyAlignment="1">
      <alignment horizontal="center" vertical="center"/>
    </xf>
    <xf numFmtId="171" fontId="43" fillId="12" borderId="28" xfId="0" applyNumberFormat="1" applyFont="1" applyFill="1" applyBorder="1" applyAlignment="1">
      <alignment vertical="center"/>
    </xf>
    <xf numFmtId="0" fontId="43" fillId="12" borderId="28" xfId="4" applyFont="1" applyFill="1" applyBorder="1" applyAlignment="1">
      <alignment vertical="center"/>
    </xf>
    <xf numFmtId="0" fontId="45" fillId="12" borderId="28" xfId="4" applyFont="1" applyFill="1" applyBorder="1" applyAlignment="1">
      <alignment vertical="center"/>
    </xf>
    <xf numFmtId="2" fontId="43" fillId="12" borderId="28" xfId="0" applyNumberFormat="1" applyFont="1" applyFill="1" applyBorder="1" applyAlignment="1">
      <alignment vertical="center"/>
    </xf>
    <xf numFmtId="171" fontId="44" fillId="12" borderId="28" xfId="0" applyNumberFormat="1" applyFont="1" applyFill="1" applyBorder="1" applyAlignment="1">
      <alignment horizontal="center" vertical="center"/>
    </xf>
    <xf numFmtId="0" fontId="43" fillId="13" borderId="28" xfId="0" applyFont="1" applyFill="1" applyBorder="1" applyAlignment="1">
      <alignment vertical="center"/>
    </xf>
    <xf numFmtId="0" fontId="43" fillId="13" borderId="28" xfId="4" applyFont="1" applyFill="1" applyBorder="1" applyAlignment="1">
      <alignment horizontal="left" vertical="center"/>
    </xf>
    <xf numFmtId="9" fontId="44" fillId="13" borderId="28" xfId="2" applyFont="1" applyFill="1" applyBorder="1" applyAlignment="1" applyProtection="1">
      <alignment horizontal="center" vertical="center"/>
    </xf>
    <xf numFmtId="9" fontId="44" fillId="17" borderId="28" xfId="0" applyNumberFormat="1" applyFont="1" applyFill="1" applyBorder="1" applyAlignment="1">
      <alignment horizontal="center"/>
    </xf>
    <xf numFmtId="9" fontId="43" fillId="13" borderId="28" xfId="2" applyFont="1" applyFill="1" applyBorder="1" applyAlignment="1" applyProtection="1">
      <alignment horizontal="left" vertical="center"/>
    </xf>
    <xf numFmtId="171" fontId="44" fillId="17" borderId="28" xfId="0" applyNumberFormat="1" applyFont="1" applyFill="1" applyBorder="1" applyAlignment="1">
      <alignment horizontal="center"/>
    </xf>
    <xf numFmtId="171" fontId="43" fillId="13" borderId="28" xfId="4" applyNumberFormat="1" applyFont="1" applyFill="1" applyBorder="1" applyAlignment="1">
      <alignment horizontal="left" vertical="center"/>
    </xf>
    <xf numFmtId="0" fontId="44" fillId="13" borderId="28" xfId="4" applyFont="1" applyFill="1" applyBorder="1" applyAlignment="1">
      <alignment horizontal="center" vertical="center"/>
    </xf>
    <xf numFmtId="0" fontId="45" fillId="14" borderId="28" xfId="4" applyFont="1" applyFill="1" applyBorder="1" applyAlignment="1">
      <alignment vertical="center"/>
    </xf>
    <xf numFmtId="171" fontId="43" fillId="14" borderId="28" xfId="4" applyNumberFormat="1" applyFont="1" applyFill="1" applyBorder="1" applyAlignment="1">
      <alignment horizontal="left" vertical="center"/>
    </xf>
    <xf numFmtId="9" fontId="44" fillId="14" borderId="28" xfId="2" applyFont="1" applyFill="1" applyBorder="1" applyAlignment="1" applyProtection="1">
      <alignment horizontal="center" vertical="center"/>
    </xf>
    <xf numFmtId="171" fontId="44" fillId="14" borderId="28" xfId="4" applyNumberFormat="1" applyFont="1" applyFill="1" applyBorder="1" applyAlignment="1">
      <alignment horizontal="center" vertical="center"/>
    </xf>
    <xf numFmtId="9" fontId="45" fillId="14" borderId="28" xfId="2" applyFont="1" applyFill="1" applyBorder="1" applyAlignment="1" applyProtection="1">
      <alignment vertical="center"/>
    </xf>
    <xf numFmtId="9" fontId="43" fillId="14" borderId="28" xfId="2" applyFont="1" applyFill="1" applyBorder="1" applyAlignment="1" applyProtection="1">
      <alignment horizontal="left" vertical="center"/>
    </xf>
    <xf numFmtId="0" fontId="43" fillId="14" borderId="28" xfId="4" applyFont="1" applyFill="1" applyBorder="1" applyAlignment="1">
      <alignment horizontal="left" vertical="center"/>
    </xf>
    <xf numFmtId="1" fontId="43" fillId="14" borderId="28" xfId="4" applyNumberFormat="1" applyFont="1" applyFill="1" applyBorder="1" applyAlignment="1">
      <alignment horizontal="left" vertical="center"/>
    </xf>
    <xf numFmtId="172" fontId="44" fillId="14" borderId="28" xfId="4" applyNumberFormat="1" applyFont="1" applyFill="1" applyBorder="1" applyAlignment="1">
      <alignment horizontal="center" vertical="center"/>
    </xf>
    <xf numFmtId="0" fontId="45" fillId="14" borderId="28" xfId="4" applyFont="1" applyFill="1" applyBorder="1" applyAlignment="1">
      <alignment horizontal="left" vertical="center"/>
    </xf>
    <xf numFmtId="1" fontId="44" fillId="14" borderId="28" xfId="4" applyNumberFormat="1" applyFont="1" applyFill="1" applyBorder="1" applyAlignment="1">
      <alignment horizontal="center" vertical="center"/>
    </xf>
    <xf numFmtId="9" fontId="46" fillId="14" borderId="28" xfId="2" applyFont="1" applyFill="1" applyBorder="1" applyAlignment="1" applyProtection="1">
      <alignment horizontal="center" vertical="center"/>
    </xf>
    <xf numFmtId="0" fontId="45" fillId="14" borderId="28" xfId="6" applyFont="1" applyFill="1" applyBorder="1" applyAlignment="1">
      <alignment vertical="center"/>
    </xf>
    <xf numFmtId="9" fontId="46" fillId="14" borderId="28" xfId="2" applyFont="1" applyFill="1" applyBorder="1" applyAlignment="1" applyProtection="1"/>
    <xf numFmtId="0" fontId="42" fillId="0" borderId="28" xfId="4" applyFont="1" applyBorder="1" applyAlignment="1">
      <alignment horizontal="left" vertical="center"/>
    </xf>
    <xf numFmtId="0" fontId="42" fillId="0" borderId="28" xfId="4" applyFont="1" applyBorder="1" applyAlignment="1">
      <alignment horizontal="center" vertical="center"/>
    </xf>
    <xf numFmtId="0" fontId="46" fillId="15" borderId="28" xfId="0" applyFont="1" applyFill="1" applyBorder="1"/>
    <xf numFmtId="0" fontId="43" fillId="15" borderId="28" xfId="4" applyFont="1" applyFill="1" applyBorder="1" applyAlignment="1">
      <alignment horizontal="left" vertical="center"/>
    </xf>
    <xf numFmtId="9" fontId="46" fillId="15" borderId="28" xfId="2" applyFont="1" applyFill="1" applyBorder="1" applyAlignment="1" applyProtection="1">
      <alignment horizontal="center" vertical="center"/>
    </xf>
    <xf numFmtId="9" fontId="43" fillId="15" borderId="28" xfId="2" applyFont="1" applyFill="1" applyBorder="1" applyAlignment="1" applyProtection="1">
      <alignment horizontal="center"/>
    </xf>
    <xf numFmtId="0" fontId="45" fillId="15" borderId="28" xfId="4" applyFont="1" applyFill="1" applyBorder="1" applyAlignment="1">
      <alignment horizontal="left" vertical="center"/>
    </xf>
    <xf numFmtId="9" fontId="44" fillId="15" borderId="28" xfId="2" applyFont="1" applyFill="1" applyBorder="1" applyAlignment="1" applyProtection="1">
      <alignment horizontal="center" vertical="center"/>
    </xf>
    <xf numFmtId="171" fontId="44" fillId="18" borderId="28" xfId="0" applyNumberFormat="1" applyFont="1" applyFill="1" applyBorder="1" applyAlignment="1">
      <alignment horizontal="center"/>
    </xf>
    <xf numFmtId="0" fontId="45" fillId="15" borderId="28" xfId="6" applyFont="1" applyFill="1" applyBorder="1" applyAlignment="1">
      <alignment horizontal="center" vertical="center"/>
    </xf>
    <xf numFmtId="0" fontId="44" fillId="18" borderId="28" xfId="4" applyFont="1" applyFill="1" applyBorder="1" applyAlignment="1">
      <alignment horizontal="center" vertical="center"/>
    </xf>
    <xf numFmtId="0" fontId="45" fillId="15" borderId="28" xfId="6" applyFont="1" applyFill="1" applyBorder="1" applyAlignment="1">
      <alignment horizontal="left" vertical="center"/>
    </xf>
    <xf numFmtId="171" fontId="44" fillId="18" borderId="28" xfId="4" applyNumberFormat="1" applyFont="1" applyFill="1" applyBorder="1" applyAlignment="1">
      <alignment horizontal="center" vertical="center"/>
    </xf>
    <xf numFmtId="173" fontId="45" fillId="19" borderId="28" xfId="4" applyNumberFormat="1" applyFont="1" applyFill="1" applyBorder="1" applyAlignment="1">
      <alignment horizontal="center" vertical="center"/>
    </xf>
    <xf numFmtId="0" fontId="45" fillId="0" borderId="28" xfId="6" applyFont="1" applyBorder="1" applyAlignment="1">
      <alignment horizontal="left" vertical="center"/>
    </xf>
    <xf numFmtId="0" fontId="45" fillId="0" borderId="28" xfId="4" applyFont="1" applyBorder="1" applyAlignment="1">
      <alignment horizontal="left" vertical="center"/>
    </xf>
    <xf numFmtId="9" fontId="44" fillId="0" borderId="28" xfId="2" applyFont="1" applyFill="1" applyBorder="1" applyAlignment="1" applyProtection="1">
      <alignment horizontal="center" vertical="center"/>
    </xf>
    <xf numFmtId="173" fontId="45" fillId="0" borderId="28" xfId="4" applyNumberFormat="1" applyFont="1" applyBorder="1" applyAlignment="1">
      <alignment horizontal="center" vertical="center"/>
    </xf>
    <xf numFmtId="0" fontId="45" fillId="16" borderId="28" xfId="4" applyFont="1" applyFill="1" applyBorder="1" applyAlignment="1">
      <alignment vertical="center"/>
    </xf>
    <xf numFmtId="0" fontId="45" fillId="16" borderId="28" xfId="4" applyFont="1" applyFill="1" applyBorder="1" applyAlignment="1">
      <alignment horizontal="left" vertical="center"/>
    </xf>
    <xf numFmtId="9" fontId="46" fillId="16" borderId="28" xfId="2" applyFont="1" applyFill="1" applyBorder="1" applyAlignment="1" applyProtection="1">
      <alignment horizontal="center" vertical="center"/>
    </xf>
    <xf numFmtId="0" fontId="45" fillId="0" borderId="28" xfId="4" applyFont="1" applyBorder="1" applyAlignment="1">
      <alignment vertical="center"/>
    </xf>
    <xf numFmtId="9" fontId="46" fillId="0" borderId="28" xfId="2" applyFont="1" applyFill="1" applyBorder="1" applyAlignment="1" applyProtection="1">
      <alignment horizontal="center" vertical="center"/>
    </xf>
    <xf numFmtId="171" fontId="43" fillId="16" borderId="28" xfId="4" applyNumberFormat="1" applyFont="1" applyFill="1" applyBorder="1" applyAlignment="1">
      <alignment horizontal="left" vertical="center"/>
    </xf>
    <xf numFmtId="9" fontId="44" fillId="16" borderId="28" xfId="2" applyFont="1" applyFill="1" applyBorder="1" applyAlignment="1" applyProtection="1">
      <alignment horizontal="center" vertical="center"/>
    </xf>
    <xf numFmtId="171" fontId="46" fillId="16" borderId="28" xfId="4" applyNumberFormat="1" applyFont="1" applyFill="1" applyBorder="1" applyAlignment="1">
      <alignment horizontal="center" vertical="center"/>
    </xf>
    <xf numFmtId="0" fontId="44" fillId="0" borderId="0" xfId="4" applyFont="1" applyAlignment="1">
      <alignment vertical="center"/>
    </xf>
    <xf numFmtId="171" fontId="44" fillId="0" borderId="28" xfId="0" applyNumberFormat="1" applyFont="1" applyBorder="1" applyAlignment="1">
      <alignment horizontal="center"/>
    </xf>
    <xf numFmtId="0" fontId="47" fillId="0" borderId="0" xfId="0" applyFont="1"/>
    <xf numFmtId="0" fontId="49" fillId="0" borderId="0" xfId="9" applyFont="1"/>
    <xf numFmtId="0" fontId="50" fillId="0" borderId="0" xfId="0" applyFont="1"/>
    <xf numFmtId="0" fontId="46" fillId="0" borderId="0" xfId="0" applyFont="1"/>
    <xf numFmtId="0" fontId="55" fillId="0" borderId="0" xfId="0" applyFont="1"/>
    <xf numFmtId="0" fontId="56" fillId="0" borderId="0" xfId="0" applyFont="1"/>
    <xf numFmtId="0" fontId="53"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4" fillId="0" borderId="0" xfId="0" applyFont="1" applyAlignment="1">
      <alignment horizontal="left" vertical="top" wrapText="1"/>
    </xf>
    <xf numFmtId="0" fontId="57" fillId="0" borderId="0" xfId="0" applyFont="1" applyAlignment="1">
      <alignment horizontal="center" vertical="top" wrapText="1"/>
    </xf>
    <xf numFmtId="0" fontId="58" fillId="0" borderId="0" xfId="0" applyFont="1" applyAlignment="1">
      <alignment horizontal="left" vertical="top" wrapText="1"/>
    </xf>
    <xf numFmtId="0" fontId="59" fillId="0" borderId="0" xfId="0" applyFont="1" applyAlignment="1">
      <alignment horizontal="left" vertical="center" readingOrder="1"/>
    </xf>
    <xf numFmtId="0" fontId="60" fillId="0" borderId="0" xfId="0" applyFont="1" applyAlignment="1">
      <alignment horizontal="left" vertical="center" readingOrder="1"/>
    </xf>
    <xf numFmtId="0" fontId="61" fillId="0" borderId="0" xfId="0" applyFont="1" applyAlignment="1">
      <alignment horizontal="left" vertical="center" readingOrder="1"/>
    </xf>
    <xf numFmtId="0" fontId="62" fillId="0" borderId="0" xfId="0" applyFont="1" applyAlignment="1">
      <alignment horizontal="left" vertical="top" wrapText="1"/>
    </xf>
    <xf numFmtId="0" fontId="41" fillId="0" borderId="0" xfId="0" applyFont="1" applyAlignment="1">
      <alignment horizontal="center" vertical="center" wrapText="1"/>
    </xf>
    <xf numFmtId="0" fontId="63" fillId="0" borderId="0" xfId="0" applyFont="1" applyAlignment="1">
      <alignment horizontal="left" vertical="center" readingOrder="1"/>
    </xf>
    <xf numFmtId="0" fontId="53" fillId="0" borderId="0" xfId="0" applyFont="1" applyAlignment="1">
      <alignment horizontal="left" readingOrder="1"/>
    </xf>
    <xf numFmtId="0" fontId="58" fillId="0" borderId="0" xfId="0" applyFont="1" applyAlignment="1">
      <alignment horizontal="left" readingOrder="1"/>
    </xf>
    <xf numFmtId="0" fontId="64" fillId="0" borderId="0" xfId="0" applyFont="1" applyAlignment="1">
      <alignment horizontal="left" readingOrder="1"/>
    </xf>
    <xf numFmtId="0" fontId="52" fillId="0" borderId="0" xfId="0" applyFont="1" applyAlignment="1">
      <alignment horizontal="left" readingOrder="1"/>
    </xf>
    <xf numFmtId="0" fontId="54" fillId="0" borderId="0" xfId="0" applyFont="1" applyAlignment="1">
      <alignment horizontal="left" readingOrder="1"/>
    </xf>
    <xf numFmtId="0" fontId="65" fillId="0" borderId="0" xfId="0" applyFont="1" applyAlignment="1">
      <alignment horizontal="left" vertical="center" readingOrder="1"/>
    </xf>
    <xf numFmtId="0" fontId="52" fillId="0" borderId="0" xfId="0" applyFont="1" applyAlignment="1">
      <alignment horizontal="left" vertical="center" readingOrder="1"/>
    </xf>
    <xf numFmtId="0" fontId="51" fillId="0" borderId="0" xfId="0" applyFont="1" applyAlignment="1">
      <alignment horizontal="left" vertical="center" readingOrder="1"/>
    </xf>
    <xf numFmtId="0" fontId="54" fillId="0" borderId="0" xfId="0" applyFont="1" applyAlignment="1">
      <alignment horizontal="left" vertical="center" readingOrder="1"/>
    </xf>
    <xf numFmtId="0" fontId="66" fillId="0" borderId="0" xfId="0" applyFont="1" applyAlignment="1">
      <alignment horizontal="left" vertical="center" readingOrder="1"/>
    </xf>
    <xf numFmtId="0" fontId="17" fillId="0" borderId="0" xfId="0" applyFont="1"/>
    <xf numFmtId="3" fontId="67" fillId="5" borderId="0" xfId="0" applyNumberFormat="1" applyFont="1" applyFill="1" applyAlignment="1">
      <alignment horizontal="center" vertical="center" wrapText="1" readingOrder="1"/>
    </xf>
    <xf numFmtId="0" fontId="69" fillId="6" borderId="0" xfId="0" applyFont="1" applyFill="1"/>
    <xf numFmtId="0" fontId="33" fillId="7" borderId="0" xfId="0" applyFont="1" applyFill="1"/>
    <xf numFmtId="0" fontId="35" fillId="0" borderId="0" xfId="0" applyFont="1" applyAlignment="1">
      <alignment horizontal="center"/>
    </xf>
    <xf numFmtId="0" fontId="35" fillId="0" borderId="0" xfId="0" applyFont="1"/>
    <xf numFmtId="9" fontId="33" fillId="7" borderId="0" xfId="2" applyFont="1" applyFill="1" applyBorder="1"/>
    <xf numFmtId="0" fontId="71" fillId="0" borderId="0" xfId="0" applyFont="1"/>
    <xf numFmtId="0" fontId="35" fillId="8" borderId="0" xfId="0" applyFont="1" applyFill="1" applyAlignment="1">
      <alignment horizontal="center"/>
    </xf>
    <xf numFmtId="0" fontId="8" fillId="0" borderId="0" xfId="0" applyFont="1" applyAlignment="1">
      <alignment horizontal="center" wrapText="1" readingOrder="1"/>
    </xf>
    <xf numFmtId="0" fontId="8" fillId="0" borderId="0" xfId="0" applyFont="1" applyAlignment="1">
      <alignment horizontal="left" wrapText="1" readingOrder="1"/>
    </xf>
    <xf numFmtId="168" fontId="35" fillId="0" borderId="0" xfId="1" applyNumberFormat="1" applyFont="1" applyFill="1" applyBorder="1" applyAlignment="1">
      <alignment horizontal="center" wrapText="1" readingOrder="1"/>
    </xf>
    <xf numFmtId="9" fontId="8" fillId="0" borderId="0" xfId="2" applyFont="1" applyFill="1" applyBorder="1" applyAlignment="1">
      <alignment horizontal="right" wrapText="1" readingOrder="1"/>
    </xf>
    <xf numFmtId="0" fontId="72" fillId="0" borderId="0" xfId="0" applyFont="1" applyAlignment="1">
      <alignment horizontal="left" wrapText="1"/>
    </xf>
    <xf numFmtId="9" fontId="70" fillId="0" borderId="0" xfId="2" applyFont="1" applyFill="1" applyBorder="1" applyAlignment="1">
      <alignment horizontal="right" wrapText="1" readingOrder="1"/>
    </xf>
    <xf numFmtId="168" fontId="35" fillId="0" borderId="0" xfId="1" applyNumberFormat="1" applyFont="1" applyFill="1" applyBorder="1" applyAlignment="1">
      <alignment horizontal="center" wrapText="1"/>
    </xf>
    <xf numFmtId="0" fontId="35" fillId="0" borderId="0" xfId="0" applyFont="1" applyAlignment="1">
      <alignment horizontal="left"/>
    </xf>
    <xf numFmtId="3" fontId="8" fillId="0" borderId="0" xfId="0" applyNumberFormat="1" applyFont="1" applyAlignment="1">
      <alignment horizontal="center" wrapText="1" readingOrder="1"/>
    </xf>
    <xf numFmtId="9" fontId="8" fillId="0" borderId="0" xfId="0" applyNumberFormat="1" applyFont="1" applyAlignment="1">
      <alignment horizontal="center" wrapText="1" readingOrder="1"/>
    </xf>
    <xf numFmtId="0" fontId="71" fillId="0" borderId="0" xfId="0" applyFont="1" applyAlignment="1">
      <alignment horizontal="left"/>
    </xf>
    <xf numFmtId="0" fontId="34" fillId="8" borderId="0" xfId="0" applyFont="1" applyFill="1"/>
    <xf numFmtId="0" fontId="36" fillId="7" borderId="0" xfId="0" applyFont="1" applyFill="1"/>
    <xf numFmtId="0" fontId="33" fillId="7" borderId="0" xfId="0" applyFont="1" applyFill="1" applyAlignment="1">
      <alignment horizontal="left"/>
    </xf>
    <xf numFmtId="9" fontId="33" fillId="7" borderId="0" xfId="2" applyFont="1" applyFill="1" applyBorder="1" applyAlignment="1">
      <alignment horizontal="left"/>
    </xf>
    <xf numFmtId="0" fontId="73" fillId="0" borderId="0" xfId="0" applyFont="1" applyAlignment="1">
      <alignment horizontal="left"/>
    </xf>
    <xf numFmtId="9" fontId="34" fillId="0" borderId="0" xfId="0" applyNumberFormat="1" applyFont="1" applyAlignment="1">
      <alignment horizontal="center"/>
    </xf>
    <xf numFmtId="9" fontId="35" fillId="0" borderId="0" xfId="0" applyNumberFormat="1" applyFont="1" applyAlignment="1">
      <alignment horizontal="center" vertical="center"/>
    </xf>
    <xf numFmtId="3" fontId="15" fillId="0" borderId="65" xfId="0" applyNumberFormat="1" applyFont="1" applyBorder="1" applyAlignment="1">
      <alignment horizontal="center" vertical="center" wrapText="1" readingOrder="1"/>
    </xf>
    <xf numFmtId="9" fontId="15" fillId="0" borderId="65" xfId="0" applyNumberFormat="1" applyFont="1" applyBorder="1" applyAlignment="1">
      <alignment horizontal="center" vertical="center" wrapText="1" readingOrder="1"/>
    </xf>
    <xf numFmtId="3" fontId="15" fillId="0" borderId="65" xfId="1" applyNumberFormat="1" applyFont="1" applyFill="1" applyBorder="1" applyAlignment="1">
      <alignment horizontal="center" vertical="center" wrapText="1" readingOrder="1"/>
    </xf>
    <xf numFmtId="0" fontId="15" fillId="0" borderId="65" xfId="0" applyFont="1" applyBorder="1" applyAlignment="1">
      <alignment horizontal="center" vertical="center" wrapText="1" readingOrder="1"/>
    </xf>
    <xf numFmtId="1" fontId="15" fillId="0" borderId="65" xfId="1" applyNumberFormat="1" applyFont="1" applyFill="1" applyBorder="1" applyAlignment="1">
      <alignment horizontal="center" vertical="center" wrapText="1" readingOrder="1"/>
    </xf>
    <xf numFmtId="3" fontId="35" fillId="0" borderId="65" xfId="1" applyNumberFormat="1" applyFont="1" applyFill="1" applyBorder="1" applyAlignment="1">
      <alignment horizontal="center" wrapText="1" readingOrder="1"/>
    </xf>
    <xf numFmtId="3" fontId="35" fillId="1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xf>
    <xf numFmtId="0" fontId="15" fillId="0" borderId="65" xfId="0" applyFont="1" applyBorder="1" applyAlignment="1">
      <alignment horizontal="left" vertical="center" wrapText="1" readingOrder="1"/>
    </xf>
    <xf numFmtId="3" fontId="15" fillId="0" borderId="65" xfId="1" applyNumberFormat="1" applyFont="1" applyBorder="1" applyAlignment="1">
      <alignment horizontal="center" vertical="center" wrapText="1" readingOrder="1"/>
    </xf>
    <xf numFmtId="9" fontId="37" fillId="0" borderId="65" xfId="2" applyFont="1" applyFill="1" applyBorder="1" applyAlignment="1">
      <alignment horizontal="center" vertical="center"/>
    </xf>
    <xf numFmtId="3" fontId="37" fillId="0" borderId="65" xfId="1" applyNumberFormat="1" applyFont="1" applyBorder="1" applyAlignment="1">
      <alignment horizontal="center" vertical="center"/>
    </xf>
    <xf numFmtId="9" fontId="37" fillId="0" borderId="65" xfId="2" applyFont="1" applyBorder="1" applyAlignment="1">
      <alignment horizontal="center" vertical="center"/>
    </xf>
    <xf numFmtId="3" fontId="35" fillId="0" borderId="65" xfId="1" applyNumberFormat="1" applyFont="1" applyFill="1" applyBorder="1" applyAlignment="1">
      <alignment horizontal="center" wrapText="1"/>
    </xf>
    <xf numFmtId="0" fontId="67" fillId="5" borderId="65" xfId="0" applyFont="1" applyFill="1" applyBorder="1" applyAlignment="1">
      <alignment horizontal="center" vertical="center" wrapText="1" readingOrder="1"/>
    </xf>
    <xf numFmtId="0" fontId="67" fillId="5" borderId="65" xfId="0" applyFont="1" applyFill="1" applyBorder="1" applyAlignment="1">
      <alignment horizontal="left" vertical="center" wrapText="1" readingOrder="1"/>
    </xf>
    <xf numFmtId="3" fontId="67" fillId="5" borderId="65" xfId="0" applyNumberFormat="1" applyFont="1" applyFill="1" applyBorder="1" applyAlignment="1">
      <alignment horizontal="center" vertical="center" wrapText="1" readingOrder="1"/>
    </xf>
    <xf numFmtId="0" fontId="67" fillId="5" borderId="69" xfId="0" applyFont="1" applyFill="1" applyBorder="1" applyAlignment="1">
      <alignment horizontal="center" vertical="center" wrapText="1" readingOrder="1"/>
    </xf>
    <xf numFmtId="3" fontId="67" fillId="5" borderId="70" xfId="0" applyNumberFormat="1" applyFont="1" applyFill="1" applyBorder="1" applyAlignment="1">
      <alignment horizontal="center" vertical="center" wrapText="1" readingOrder="1"/>
    </xf>
    <xf numFmtId="0" fontId="67" fillId="5" borderId="74" xfId="0" applyFont="1" applyFill="1" applyBorder="1" applyAlignment="1">
      <alignment horizontal="center" vertical="center" wrapText="1" readingOrder="1"/>
    </xf>
    <xf numFmtId="0" fontId="67" fillId="5" borderId="75" xfId="0" applyFont="1" applyFill="1" applyBorder="1" applyAlignment="1">
      <alignment horizontal="left" vertical="center" wrapText="1" readingOrder="1"/>
    </xf>
    <xf numFmtId="0" fontId="67" fillId="5" borderId="75" xfId="0" applyFont="1" applyFill="1" applyBorder="1" applyAlignment="1">
      <alignment horizontal="center" vertical="center" wrapText="1" readingOrder="1"/>
    </xf>
    <xf numFmtId="3" fontId="67" fillId="5" borderId="75" xfId="0" applyNumberFormat="1" applyFont="1" applyFill="1" applyBorder="1" applyAlignment="1">
      <alignment horizontal="center" vertical="center" wrapText="1" readingOrder="1"/>
    </xf>
    <xf numFmtId="3" fontId="67" fillId="5" borderId="76" xfId="0" applyNumberFormat="1" applyFont="1" applyFill="1" applyBorder="1" applyAlignment="1">
      <alignment horizontal="center" vertical="center" wrapText="1" readingOrder="1"/>
    </xf>
    <xf numFmtId="0" fontId="8" fillId="0" borderId="69" xfId="0" applyFont="1" applyBorder="1" applyAlignment="1">
      <alignment horizontal="center" wrapText="1" readingOrder="1"/>
    </xf>
    <xf numFmtId="9" fontId="8" fillId="0" borderId="70" xfId="2" applyFont="1" applyFill="1" applyBorder="1" applyAlignment="1">
      <alignment horizontal="center" wrapText="1" readingOrder="1"/>
    </xf>
    <xf numFmtId="0" fontId="8" fillId="10" borderId="69" xfId="0" applyFont="1" applyFill="1" applyBorder="1" applyAlignment="1">
      <alignment horizontal="center" wrapText="1" readingOrder="1"/>
    </xf>
    <xf numFmtId="9" fontId="8" fillId="10" borderId="70" xfId="2" applyFont="1" applyFill="1" applyBorder="1" applyAlignment="1">
      <alignment horizontal="center" wrapText="1" readingOrder="1"/>
    </xf>
    <xf numFmtId="9" fontId="70" fillId="0" borderId="70" xfId="2" applyFont="1" applyFill="1" applyBorder="1" applyAlignment="1">
      <alignment horizontal="center" wrapText="1" readingOrder="1"/>
    </xf>
    <xf numFmtId="0" fontId="8" fillId="10" borderId="71" xfId="0" applyFont="1" applyFill="1" applyBorder="1" applyAlignment="1">
      <alignment horizontal="center" wrapText="1" readingOrder="1"/>
    </xf>
    <xf numFmtId="3" fontId="35" fillId="10" borderId="72" xfId="1" applyNumberFormat="1" applyFont="1" applyFill="1" applyBorder="1" applyAlignment="1">
      <alignment horizontal="center" wrapText="1" readingOrder="1"/>
    </xf>
    <xf numFmtId="9" fontId="8" fillId="10" borderId="73" xfId="2" applyFont="1" applyFill="1" applyBorder="1" applyAlignment="1">
      <alignment horizontal="center" wrapText="1" readingOrder="1"/>
    </xf>
    <xf numFmtId="3" fontId="35" fillId="0" borderId="88" xfId="1" applyNumberFormat="1" applyFont="1" applyFill="1" applyBorder="1" applyAlignment="1">
      <alignment horizontal="center" wrapText="1" readingOrder="1"/>
    </xf>
    <xf numFmtId="3" fontId="35" fillId="10" borderId="88" xfId="1" applyNumberFormat="1" applyFont="1" applyFill="1" applyBorder="1" applyAlignment="1">
      <alignment horizontal="center" wrapText="1" readingOrder="1"/>
    </xf>
    <xf numFmtId="3" fontId="35" fillId="10" borderId="89" xfId="1" applyNumberFormat="1" applyFont="1" applyFill="1" applyBorder="1" applyAlignment="1">
      <alignment horizontal="center" wrapText="1" readingOrder="1"/>
    </xf>
    <xf numFmtId="3" fontId="35" fillId="0" borderId="69" xfId="1" applyNumberFormat="1" applyFont="1" applyFill="1" applyBorder="1" applyAlignment="1">
      <alignment horizontal="center" wrapText="1" readingOrder="1"/>
    </xf>
    <xf numFmtId="3" fontId="35" fillId="10" borderId="69" xfId="1" applyNumberFormat="1" applyFont="1" applyFill="1" applyBorder="1" applyAlignment="1">
      <alignment horizontal="center" wrapText="1" readingOrder="1"/>
    </xf>
    <xf numFmtId="3" fontId="35" fillId="10" borderId="71" xfId="1" applyNumberFormat="1" applyFont="1" applyFill="1" applyBorder="1" applyAlignment="1">
      <alignment horizontal="center" wrapText="1" readingOrder="1"/>
    </xf>
    <xf numFmtId="0" fontId="8" fillId="0" borderId="74" xfId="0" applyFont="1" applyBorder="1" applyAlignment="1">
      <alignment horizontal="center" wrapText="1" readingOrder="1"/>
    </xf>
    <xf numFmtId="3" fontId="35" fillId="0" borderId="74" xfId="1" applyNumberFormat="1" applyFont="1" applyFill="1" applyBorder="1" applyAlignment="1">
      <alignment horizontal="center" wrapText="1" readingOrder="1"/>
    </xf>
    <xf numFmtId="3" fontId="35" fillId="0" borderId="75" xfId="1" applyNumberFormat="1" applyFont="1" applyFill="1" applyBorder="1" applyAlignment="1">
      <alignment horizontal="center" wrapText="1" readingOrder="1"/>
    </xf>
    <xf numFmtId="9" fontId="8" fillId="0" borderId="76" xfId="2" applyFont="1" applyFill="1" applyBorder="1" applyAlignment="1">
      <alignment horizontal="center" wrapText="1" readingOrder="1"/>
    </xf>
    <xf numFmtId="3" fontId="35" fillId="0" borderId="99" xfId="1" applyNumberFormat="1" applyFont="1" applyFill="1" applyBorder="1" applyAlignment="1">
      <alignment horizontal="center" wrapText="1" readingOrder="1"/>
    </xf>
    <xf numFmtId="3" fontId="37" fillId="0" borderId="70" xfId="0" applyNumberFormat="1" applyFont="1" applyBorder="1" applyAlignment="1">
      <alignment horizontal="center" vertical="center"/>
    </xf>
    <xf numFmtId="3" fontId="15" fillId="0" borderId="88" xfId="1" applyNumberFormat="1" applyFont="1" applyBorder="1" applyAlignment="1">
      <alignment horizontal="center" vertical="center" wrapText="1" readingOrder="1"/>
    </xf>
    <xf numFmtId="3" fontId="37" fillId="0" borderId="88" xfId="1" applyNumberFormat="1" applyFont="1" applyBorder="1" applyAlignment="1">
      <alignment horizontal="center" vertical="center"/>
    </xf>
    <xf numFmtId="0" fontId="37" fillId="10" borderId="75" xfId="0" applyFont="1" applyFill="1" applyBorder="1" applyAlignment="1">
      <alignment horizontal="left" vertical="center"/>
    </xf>
    <xf numFmtId="3" fontId="37" fillId="10" borderId="75" xfId="1" applyNumberFormat="1" applyFont="1" applyFill="1" applyBorder="1" applyAlignment="1">
      <alignment horizontal="center" vertical="center"/>
    </xf>
    <xf numFmtId="9" fontId="37" fillId="10" borderId="75" xfId="2" applyFont="1" applyFill="1" applyBorder="1" applyAlignment="1">
      <alignment horizontal="center" vertical="center"/>
    </xf>
    <xf numFmtId="3" fontId="37" fillId="10" borderId="76" xfId="0" applyNumberFormat="1" applyFont="1" applyFill="1" applyBorder="1" applyAlignment="1">
      <alignment horizontal="center" vertical="center"/>
    </xf>
    <xf numFmtId="3" fontId="37" fillId="10" borderId="99" xfId="1" applyNumberFormat="1" applyFont="1" applyFill="1" applyBorder="1" applyAlignment="1">
      <alignment horizontal="center" vertical="center"/>
    </xf>
    <xf numFmtId="3" fontId="15" fillId="0" borderId="75" xfId="1" applyNumberFormat="1" applyFont="1" applyBorder="1" applyAlignment="1">
      <alignment horizontal="center" vertical="center" wrapText="1" readingOrder="1"/>
    </xf>
    <xf numFmtId="9" fontId="37" fillId="0" borderId="75" xfId="2" applyFont="1" applyFill="1" applyBorder="1" applyAlignment="1">
      <alignment horizontal="center" vertical="center"/>
    </xf>
    <xf numFmtId="3" fontId="15" fillId="0" borderId="99" xfId="1" applyNumberFormat="1" applyFont="1" applyBorder="1" applyAlignment="1">
      <alignment horizontal="center" vertical="center" wrapText="1" readingOrder="1"/>
    </xf>
    <xf numFmtId="3" fontId="15" fillId="0" borderId="70" xfId="1" applyNumberFormat="1" applyFont="1" applyFill="1" applyBorder="1" applyAlignment="1">
      <alignment horizontal="center" vertical="center" wrapText="1" readingOrder="1"/>
    </xf>
    <xf numFmtId="1" fontId="15" fillId="0" borderId="70" xfId="1" applyNumberFormat="1" applyFont="1" applyFill="1" applyBorder="1" applyAlignment="1">
      <alignment horizontal="center" vertical="center" wrapText="1" readingOrder="1"/>
    </xf>
    <xf numFmtId="3" fontId="15" fillId="5" borderId="94" xfId="0" applyNumberFormat="1" applyFont="1" applyFill="1" applyBorder="1" applyAlignment="1">
      <alignment horizontal="center" vertical="center" wrapText="1" readingOrder="1"/>
    </xf>
    <xf numFmtId="9" fontId="15" fillId="5" borderId="94" xfId="0" applyNumberFormat="1" applyFont="1" applyFill="1" applyBorder="1" applyAlignment="1">
      <alignment horizontal="center" vertical="center" wrapText="1" readingOrder="1"/>
    </xf>
    <xf numFmtId="3" fontId="15" fillId="5" borderId="95" xfId="0" applyNumberFormat="1" applyFont="1" applyFill="1" applyBorder="1" applyAlignment="1">
      <alignment horizontal="center" vertical="center" wrapText="1" readingOrder="1"/>
    </xf>
    <xf numFmtId="3" fontId="15" fillId="0" borderId="72" xfId="0" applyNumberFormat="1" applyFont="1" applyBorder="1" applyAlignment="1">
      <alignment horizontal="center" vertical="center" wrapText="1" readingOrder="1"/>
    </xf>
    <xf numFmtId="9" fontId="15" fillId="0" borderId="72" xfId="0" applyNumberFormat="1" applyFont="1" applyBorder="1" applyAlignment="1">
      <alignment horizontal="center" vertical="center" wrapText="1" readingOrder="1"/>
    </xf>
    <xf numFmtId="0" fontId="15" fillId="0" borderId="72" xfId="0" applyFont="1" applyBorder="1" applyAlignment="1">
      <alignment horizontal="center" vertical="center" wrapText="1" readingOrder="1"/>
    </xf>
    <xf numFmtId="1" fontId="15" fillId="0" borderId="72" xfId="1" applyNumberFormat="1" applyFont="1" applyFill="1" applyBorder="1" applyAlignment="1">
      <alignment horizontal="center" vertical="center" wrapText="1" readingOrder="1"/>
    </xf>
    <xf numFmtId="1" fontId="15" fillId="0" borderId="73" xfId="1" applyNumberFormat="1" applyFont="1" applyFill="1" applyBorder="1" applyAlignment="1">
      <alignment horizontal="center" vertical="center" wrapText="1" readingOrder="1"/>
    </xf>
    <xf numFmtId="3" fontId="15" fillId="0" borderId="88" xfId="0" applyNumberFormat="1" applyFont="1" applyBorder="1" applyAlignment="1">
      <alignment horizontal="center" vertical="center" wrapText="1" readingOrder="1"/>
    </xf>
    <xf numFmtId="3" fontId="15" fillId="0" borderId="89" xfId="0" applyNumberFormat="1" applyFont="1" applyBorder="1" applyAlignment="1">
      <alignment horizontal="center" vertical="center" wrapText="1" readingOrder="1"/>
    </xf>
    <xf numFmtId="3" fontId="15" fillId="5" borderId="100" xfId="0" applyNumberFormat="1" applyFont="1" applyFill="1" applyBorder="1" applyAlignment="1">
      <alignment horizontal="center" vertical="center" wrapText="1" readingOrder="1"/>
    </xf>
    <xf numFmtId="9" fontId="70" fillId="0" borderId="70" xfId="2" applyFont="1" applyFill="1" applyBorder="1" applyAlignment="1">
      <alignment horizontal="right" wrapText="1" readingOrder="1"/>
    </xf>
    <xf numFmtId="9" fontId="8" fillId="0" borderId="70" xfId="2" applyFont="1" applyFill="1" applyBorder="1" applyAlignment="1">
      <alignment horizontal="right" wrapText="1" readingOrder="1"/>
    </xf>
    <xf numFmtId="168" fontId="35" fillId="0" borderId="88" xfId="1" applyNumberFormat="1" applyFont="1" applyFill="1" applyBorder="1" applyAlignment="1">
      <alignment horizontal="center" wrapText="1" readingOrder="1"/>
    </xf>
    <xf numFmtId="9" fontId="8" fillId="0" borderId="96" xfId="2" applyFont="1" applyFill="1" applyBorder="1" applyAlignment="1">
      <alignment horizontal="center" wrapText="1" readingOrder="1"/>
    </xf>
    <xf numFmtId="9" fontId="8" fillId="0" borderId="97" xfId="2" applyFont="1" applyFill="1" applyBorder="1" applyAlignment="1">
      <alignment horizontal="center" wrapText="1" readingOrder="1"/>
    </xf>
    <xf numFmtId="9" fontId="8" fillId="10" borderId="97" xfId="2" applyFont="1" applyFill="1" applyBorder="1" applyAlignment="1">
      <alignment horizontal="center" wrapText="1" readingOrder="1"/>
    </xf>
    <xf numFmtId="9" fontId="8" fillId="0" borderId="97" xfId="2" applyFont="1" applyFill="1" applyBorder="1" applyAlignment="1">
      <alignment horizontal="right" wrapText="1" readingOrder="1"/>
    </xf>
    <xf numFmtId="9" fontId="8" fillId="10" borderId="98" xfId="2" applyFont="1" applyFill="1" applyBorder="1" applyAlignment="1">
      <alignment horizontal="center" wrapText="1" readingOrder="1"/>
    </xf>
    <xf numFmtId="168" fontId="35" fillId="0" borderId="69" xfId="1" applyNumberFormat="1" applyFont="1" applyFill="1" applyBorder="1" applyAlignment="1">
      <alignment horizontal="center" wrapText="1" readingOrder="1"/>
    </xf>
    <xf numFmtId="3" fontId="15" fillId="5" borderId="40" xfId="0" applyNumberFormat="1" applyFont="1" applyFill="1" applyBorder="1" applyAlignment="1">
      <alignment horizontal="center" vertical="center" wrapText="1" readingOrder="1"/>
    </xf>
    <xf numFmtId="9" fontId="15" fillId="5" borderId="40" xfId="0" applyNumberFormat="1" applyFont="1" applyFill="1" applyBorder="1" applyAlignment="1">
      <alignment horizontal="center" vertical="center" wrapText="1" readingOrder="1"/>
    </xf>
    <xf numFmtId="3" fontId="15" fillId="5" borderId="41" xfId="0" applyNumberFormat="1" applyFont="1" applyFill="1" applyBorder="1" applyAlignment="1">
      <alignment horizontal="center" vertical="center" wrapText="1" readingOrder="1"/>
    </xf>
    <xf numFmtId="0" fontId="40" fillId="6" borderId="0" xfId="0" applyFont="1" applyFill="1"/>
    <xf numFmtId="0" fontId="75" fillId="0" borderId="0" xfId="0" applyFont="1"/>
    <xf numFmtId="0" fontId="76" fillId="0" borderId="0" xfId="0" applyFont="1"/>
    <xf numFmtId="0" fontId="40" fillId="0" borderId="0" xfId="0" applyFont="1" applyAlignment="1">
      <alignment horizontal="center" vertical="center"/>
    </xf>
    <xf numFmtId="0" fontId="79" fillId="7" borderId="0" xfId="0" applyFont="1" applyFill="1" applyAlignment="1">
      <alignment horizontal="center" vertical="center"/>
    </xf>
    <xf numFmtId="0" fontId="40" fillId="7" borderId="0" xfId="0" applyFont="1" applyFill="1"/>
    <xf numFmtId="0" fontId="80" fillId="0" borderId="0" xfId="0" applyFont="1"/>
    <xf numFmtId="0" fontId="67" fillId="5" borderId="0" xfId="0" applyFont="1" applyFill="1" applyAlignment="1">
      <alignment horizontal="center" vertical="center" wrapText="1" readingOrder="1"/>
    </xf>
    <xf numFmtId="0" fontId="67" fillId="5" borderId="8" xfId="0" applyFont="1" applyFill="1" applyBorder="1" applyAlignment="1">
      <alignment horizontal="left" vertical="center" wrapText="1" readingOrder="1"/>
    </xf>
    <xf numFmtId="0" fontId="67" fillId="5" borderId="8" xfId="0" applyFont="1" applyFill="1" applyBorder="1" applyAlignment="1">
      <alignment horizontal="center" vertical="center" wrapText="1" readingOrder="1"/>
    </xf>
    <xf numFmtId="3" fontId="67" fillId="5" borderId="8" xfId="0" applyNumberFormat="1" applyFont="1" applyFill="1" applyBorder="1" applyAlignment="1">
      <alignment horizontal="center" vertical="center" wrapText="1" readingOrder="1"/>
    </xf>
    <xf numFmtId="0" fontId="67" fillId="5" borderId="0" xfId="0" applyFont="1" applyFill="1" applyAlignment="1">
      <alignment horizontal="left" vertical="center" wrapText="1" readingOrder="1"/>
    </xf>
    <xf numFmtId="0" fontId="67" fillId="5" borderId="71" xfId="0" applyFont="1" applyFill="1" applyBorder="1" applyAlignment="1">
      <alignment horizontal="center" vertical="center" wrapText="1" readingOrder="1"/>
    </xf>
    <xf numFmtId="0" fontId="67" fillId="5" borderId="72" xfId="0" applyFont="1" applyFill="1" applyBorder="1" applyAlignment="1">
      <alignment horizontal="left" vertical="center" wrapText="1" readingOrder="1"/>
    </xf>
    <xf numFmtId="0" fontId="67" fillId="5" borderId="72" xfId="0" applyFont="1" applyFill="1" applyBorder="1" applyAlignment="1">
      <alignment horizontal="center" vertical="center" wrapText="1" readingOrder="1"/>
    </xf>
    <xf numFmtId="3" fontId="67" fillId="5" borderId="72" xfId="0" applyNumberFormat="1" applyFont="1" applyFill="1" applyBorder="1" applyAlignment="1">
      <alignment horizontal="center" vertical="center" wrapText="1" readingOrder="1"/>
    </xf>
    <xf numFmtId="3" fontId="67" fillId="5" borderId="73" xfId="0" applyNumberFormat="1" applyFont="1" applyFill="1" applyBorder="1" applyAlignment="1">
      <alignment horizontal="center" vertical="center" wrapText="1" readingOrder="1"/>
    </xf>
    <xf numFmtId="0" fontId="15" fillId="0" borderId="74" xfId="0" applyFont="1" applyBorder="1" applyAlignment="1">
      <alignment horizontal="center" vertical="center" wrapText="1" readingOrder="1"/>
    </xf>
    <xf numFmtId="0" fontId="15" fillId="0" borderId="69" xfId="0" applyFont="1" applyBorder="1" applyAlignment="1">
      <alignment horizontal="center" vertical="center" wrapText="1" readingOrder="1"/>
    </xf>
    <xf numFmtId="0" fontId="37" fillId="10" borderId="74" xfId="0" applyFont="1" applyFill="1" applyBorder="1" applyAlignment="1">
      <alignment horizontal="center" vertical="center"/>
    </xf>
    <xf numFmtId="0" fontId="37" fillId="0" borderId="69" xfId="0" quotePrefix="1" applyFont="1" applyBorder="1" applyAlignment="1">
      <alignment horizontal="center" vertical="center"/>
    </xf>
    <xf numFmtId="0" fontId="15" fillId="0" borderId="71" xfId="0" applyFont="1" applyBorder="1" applyAlignment="1">
      <alignment horizontal="center" vertical="center" wrapText="1" readingOrder="1"/>
    </xf>
    <xf numFmtId="0" fontId="15" fillId="5" borderId="93" xfId="0" applyFont="1" applyFill="1" applyBorder="1" applyAlignment="1">
      <alignment horizontal="center" vertical="center" wrapText="1" readingOrder="1"/>
    </xf>
    <xf numFmtId="0" fontId="71" fillId="0" borderId="0" xfId="0" applyFont="1" applyAlignment="1">
      <alignment horizontal="center"/>
    </xf>
    <xf numFmtId="0" fontId="8" fillId="0" borderId="75" xfId="0" applyFont="1" applyBorder="1" applyAlignment="1">
      <alignment horizontal="center" wrapText="1" readingOrder="1"/>
    </xf>
    <xf numFmtId="0" fontId="8" fillId="0" borderId="65" xfId="0" applyFont="1" applyBorder="1" applyAlignment="1">
      <alignment horizontal="center" wrapText="1" readingOrder="1"/>
    </xf>
    <xf numFmtId="0" fontId="8" fillId="10" borderId="65" xfId="0" applyFont="1" applyFill="1" applyBorder="1" applyAlignment="1">
      <alignment horizontal="center" wrapText="1" readingOrder="1"/>
    </xf>
    <xf numFmtId="0" fontId="8" fillId="10" borderId="72" xfId="0" applyFont="1" applyFill="1" applyBorder="1" applyAlignment="1">
      <alignment horizontal="center" wrapText="1" readingOrder="1"/>
    </xf>
    <xf numFmtId="0" fontId="8" fillId="0" borderId="76" xfId="0" applyFont="1" applyBorder="1" applyAlignment="1">
      <alignment horizontal="center" wrapText="1" readingOrder="1"/>
    </xf>
    <xf numFmtId="0" fontId="8" fillId="0" borderId="70" xfId="0" applyFont="1" applyBorder="1" applyAlignment="1">
      <alignment horizontal="center" wrapText="1" readingOrder="1"/>
    </xf>
    <xf numFmtId="0" fontId="72" fillId="0" borderId="70" xfId="0" applyFont="1" applyBorder="1" applyAlignment="1">
      <alignment horizontal="center" wrapText="1"/>
    </xf>
    <xf numFmtId="0" fontId="8" fillId="10" borderId="70" xfId="0" applyFont="1" applyFill="1" applyBorder="1" applyAlignment="1">
      <alignment horizontal="center" wrapText="1" readingOrder="1"/>
    </xf>
    <xf numFmtId="0" fontId="8" fillId="10" borderId="73" xfId="0" applyFont="1" applyFill="1" applyBorder="1" applyAlignment="1">
      <alignment horizontal="center" wrapText="1" readingOrder="1"/>
    </xf>
    <xf numFmtId="0" fontId="15" fillId="0" borderId="70" xfId="0" applyFont="1" applyBorder="1" applyAlignment="1">
      <alignment horizontal="center" vertical="center" wrapText="1" readingOrder="1"/>
    </xf>
    <xf numFmtId="0" fontId="15" fillId="5" borderId="95" xfId="0" applyFont="1" applyFill="1" applyBorder="1" applyAlignment="1">
      <alignment horizontal="center" vertical="center" wrapText="1" readingOrder="1"/>
    </xf>
    <xf numFmtId="0" fontId="15" fillId="0" borderId="73" xfId="0" applyFont="1" applyBorder="1" applyAlignment="1">
      <alignment horizontal="center" vertical="center" wrapText="1" readingOrder="1"/>
    </xf>
    <xf numFmtId="0" fontId="15" fillId="0" borderId="75" xfId="0" applyFont="1" applyBorder="1" applyAlignment="1">
      <alignment horizontal="center" vertical="center" wrapText="1" readingOrder="1"/>
    </xf>
    <xf numFmtId="0" fontId="36" fillId="0" borderId="0" xfId="0" applyFont="1"/>
    <xf numFmtId="0" fontId="8" fillId="0" borderId="39" xfId="0" applyFont="1" applyBorder="1" applyAlignment="1">
      <alignment horizontal="center" vertical="center" wrapText="1" readingOrder="1"/>
    </xf>
    <xf numFmtId="3" fontId="8" fillId="0" borderId="93" xfId="0" applyNumberFormat="1" applyFont="1" applyBorder="1" applyAlignment="1">
      <alignment horizontal="center" vertical="center" wrapText="1" readingOrder="1"/>
    </xf>
    <xf numFmtId="3" fontId="8" fillId="0" borderId="94" xfId="0" applyNumberFormat="1" applyFont="1" applyBorder="1" applyAlignment="1">
      <alignment horizontal="center" vertical="center" wrapText="1" readingOrder="1"/>
    </xf>
    <xf numFmtId="9" fontId="8" fillId="0" borderId="95" xfId="0" applyNumberFormat="1" applyFont="1" applyBorder="1" applyAlignment="1">
      <alignment horizontal="center" vertical="center" wrapText="1" readingOrder="1"/>
    </xf>
    <xf numFmtId="0" fontId="8" fillId="0" borderId="86" xfId="0" applyFont="1" applyBorder="1" applyAlignment="1">
      <alignment horizontal="center" vertical="center" wrapText="1" readingOrder="1"/>
    </xf>
    <xf numFmtId="3" fontId="8" fillId="0" borderId="74" xfId="0" applyNumberFormat="1" applyFont="1" applyBorder="1" applyAlignment="1">
      <alignment horizontal="center" vertical="center" wrapText="1" readingOrder="1"/>
    </xf>
    <xf numFmtId="3" fontId="8" fillId="0" borderId="75" xfId="0" applyNumberFormat="1" applyFont="1" applyBorder="1" applyAlignment="1">
      <alignment horizontal="center" vertical="center" wrapText="1" readingOrder="1"/>
    </xf>
    <xf numFmtId="9" fontId="8" fillId="0" borderId="76" xfId="0" applyNumberFormat="1" applyFont="1" applyBorder="1" applyAlignment="1">
      <alignment horizontal="center" vertical="center" wrapText="1" readingOrder="1"/>
    </xf>
    <xf numFmtId="0" fontId="8" fillId="0" borderId="84" xfId="0" applyFont="1" applyBorder="1" applyAlignment="1">
      <alignment horizontal="center" vertical="center" wrapText="1" readingOrder="1"/>
    </xf>
    <xf numFmtId="3" fontId="8" fillId="0" borderId="69" xfId="0" applyNumberFormat="1" applyFont="1" applyBorder="1" applyAlignment="1">
      <alignment horizontal="center" vertical="center" wrapText="1" readingOrder="1"/>
    </xf>
    <xf numFmtId="3" fontId="8" fillId="0" borderId="65" xfId="0" applyNumberFormat="1" applyFont="1" applyBorder="1" applyAlignment="1">
      <alignment horizontal="center" vertical="center" wrapText="1" readingOrder="1"/>
    </xf>
    <xf numFmtId="9" fontId="8" fillId="0" borderId="70" xfId="0" applyNumberFormat="1" applyFont="1" applyBorder="1" applyAlignment="1">
      <alignment horizontal="center" vertical="center" wrapText="1" readingOrder="1"/>
    </xf>
    <xf numFmtId="0" fontId="8" fillId="5" borderId="85" xfId="0" applyFont="1" applyFill="1" applyBorder="1" applyAlignment="1">
      <alignment horizontal="center" vertical="center" wrapText="1" readingOrder="1"/>
    </xf>
    <xf numFmtId="3" fontId="8" fillId="5" borderId="71" xfId="0" applyNumberFormat="1" applyFont="1" applyFill="1" applyBorder="1" applyAlignment="1">
      <alignment horizontal="center" vertical="center" wrapText="1" readingOrder="1"/>
    </xf>
    <xf numFmtId="3" fontId="8" fillId="5" borderId="72" xfId="0" applyNumberFormat="1" applyFont="1" applyFill="1" applyBorder="1" applyAlignment="1">
      <alignment horizontal="center" vertical="center" wrapText="1" readingOrder="1"/>
    </xf>
    <xf numFmtId="9" fontId="8" fillId="10" borderId="73" xfId="0" applyNumberFormat="1" applyFont="1" applyFill="1" applyBorder="1" applyAlignment="1">
      <alignment horizontal="center" vertical="center" wrapText="1" readingOrder="1"/>
    </xf>
    <xf numFmtId="9" fontId="8" fillId="5" borderId="73" xfId="0" applyNumberFormat="1" applyFont="1" applyFill="1" applyBorder="1" applyAlignment="1">
      <alignment horizontal="center" vertical="center" wrapText="1" readingOrder="1"/>
    </xf>
    <xf numFmtId="0" fontId="37" fillId="10" borderId="80" xfId="0" applyFont="1" applyFill="1" applyBorder="1" applyAlignment="1">
      <alignment horizontal="center" vertical="center"/>
    </xf>
    <xf numFmtId="0" fontId="37" fillId="10" borderId="81" xfId="0" applyFont="1" applyFill="1" applyBorder="1" applyAlignment="1">
      <alignment horizontal="left" vertical="center"/>
    </xf>
    <xf numFmtId="3" fontId="37" fillId="10" borderId="81" xfId="1" applyNumberFormat="1" applyFont="1" applyFill="1" applyBorder="1" applyAlignment="1">
      <alignment horizontal="center" vertical="center"/>
    </xf>
    <xf numFmtId="9" fontId="37" fillId="10" borderId="81" xfId="2" applyFont="1" applyFill="1" applyBorder="1" applyAlignment="1">
      <alignment horizontal="center" vertical="center"/>
    </xf>
    <xf numFmtId="3" fontId="37" fillId="10" borderId="82" xfId="0" applyNumberFormat="1" applyFont="1" applyFill="1" applyBorder="1" applyAlignment="1">
      <alignment horizontal="center" vertical="center"/>
    </xf>
    <xf numFmtId="3" fontId="37" fillId="10" borderId="105" xfId="1" applyNumberFormat="1" applyFont="1" applyFill="1" applyBorder="1" applyAlignment="1">
      <alignment horizontal="center" vertical="center"/>
    </xf>
    <xf numFmtId="0" fontId="0" fillId="0" borderId="32" xfId="0" applyBorder="1" applyAlignment="1">
      <alignment horizontal="left"/>
    </xf>
    <xf numFmtId="0" fontId="35" fillId="0" borderId="32" xfId="0" applyFont="1" applyBorder="1" applyAlignment="1">
      <alignment horizontal="left" vertical="center"/>
    </xf>
    <xf numFmtId="0" fontId="35" fillId="0" borderId="32" xfId="0" applyFont="1" applyBorder="1" applyAlignment="1">
      <alignment horizontal="center" vertical="center"/>
    </xf>
    <xf numFmtId="9" fontId="35" fillId="0" borderId="32" xfId="0" applyNumberFormat="1" applyFont="1" applyBorder="1" applyAlignment="1">
      <alignment horizontal="center" vertical="center"/>
    </xf>
    <xf numFmtId="0" fontId="15" fillId="5" borderId="39" xfId="0" applyFont="1" applyFill="1" applyBorder="1" applyAlignment="1">
      <alignment horizontal="center" vertical="center" wrapText="1" readingOrder="1"/>
    </xf>
    <xf numFmtId="0" fontId="15" fillId="5" borderId="41" xfId="0" applyFont="1" applyFill="1" applyBorder="1" applyAlignment="1">
      <alignment horizontal="center" vertical="center" wrapText="1" readingOrder="1"/>
    </xf>
    <xf numFmtId="3" fontId="83" fillId="0" borderId="0" xfId="0" applyNumberFormat="1" applyFont="1"/>
    <xf numFmtId="9" fontId="34" fillId="0" borderId="0" xfId="0" applyNumberFormat="1" applyFont="1"/>
    <xf numFmtId="9" fontId="35" fillId="6" borderId="0" xfId="0" applyNumberFormat="1" applyFont="1" applyFill="1"/>
    <xf numFmtId="9" fontId="8" fillId="0" borderId="39" xfId="0" applyNumberFormat="1" applyFont="1" applyBorder="1" applyAlignment="1">
      <alignment horizontal="center" vertical="center" wrapText="1" readingOrder="1"/>
    </xf>
    <xf numFmtId="49" fontId="18" fillId="0" borderId="0" xfId="3" applyNumberFormat="1" applyFont="1"/>
    <xf numFmtId="49" fontId="19" fillId="0" borderId="0" xfId="3" applyNumberFormat="1" applyFont="1"/>
    <xf numFmtId="49" fontId="20" fillId="0" borderId="0" xfId="3" applyNumberFormat="1" applyFont="1" applyAlignment="1">
      <alignment horizontal="center"/>
    </xf>
    <xf numFmtId="1" fontId="20" fillId="0" borderId="0" xfId="3" applyNumberFormat="1" applyFont="1" applyAlignment="1">
      <alignment horizontal="center"/>
    </xf>
    <xf numFmtId="166" fontId="20" fillId="0" borderId="0" xfId="3" applyNumberFormat="1" applyFont="1" applyAlignment="1">
      <alignment horizontal="center"/>
    </xf>
    <xf numFmtId="169" fontId="20" fillId="0" borderId="0" xfId="3" applyNumberFormat="1" applyFont="1" applyAlignment="1">
      <alignment horizontal="center"/>
    </xf>
    <xf numFmtId="0" fontId="20" fillId="0" borderId="0" xfId="3" applyFont="1"/>
    <xf numFmtId="49" fontId="20" fillId="0" borderId="0" xfId="3" applyNumberFormat="1" applyFont="1"/>
    <xf numFmtId="167" fontId="20" fillId="0" borderId="0" xfId="3" applyNumberFormat="1" applyFont="1"/>
    <xf numFmtId="49" fontId="21" fillId="0" borderId="0" xfId="3" applyNumberFormat="1" applyFont="1" applyAlignment="1">
      <alignment horizontal="center"/>
    </xf>
    <xf numFmtId="0" fontId="22" fillId="0" borderId="0" xfId="3" applyFont="1"/>
    <xf numFmtId="167" fontId="22" fillId="0" borderId="0" xfId="3" applyNumberFormat="1" applyFont="1"/>
    <xf numFmtId="49" fontId="22" fillId="0" borderId="0" xfId="3" applyNumberFormat="1" applyFont="1" applyAlignment="1">
      <alignment horizontal="left"/>
    </xf>
    <xf numFmtId="1" fontId="23" fillId="0" borderId="0" xfId="3" applyNumberFormat="1" applyFont="1" applyAlignment="1">
      <alignment horizontal="center"/>
    </xf>
    <xf numFmtId="166" fontId="23" fillId="0" borderId="0" xfId="3" applyNumberFormat="1" applyFont="1" applyAlignment="1">
      <alignment horizontal="center"/>
    </xf>
    <xf numFmtId="169" fontId="23" fillId="0" borderId="0" xfId="3" applyNumberFormat="1" applyFont="1" applyAlignment="1">
      <alignment horizontal="center"/>
    </xf>
    <xf numFmtId="49" fontId="22" fillId="0" borderId="0" xfId="3" applyNumberFormat="1" applyFont="1"/>
    <xf numFmtId="49" fontId="24" fillId="0" borderId="115" xfId="0" applyNumberFormat="1" applyFont="1" applyBorder="1" applyProtection="1">
      <protection locked="0"/>
    </xf>
    <xf numFmtId="49" fontId="19" fillId="0" borderId="27" xfId="3" applyNumberFormat="1" applyFont="1" applyBorder="1"/>
    <xf numFmtId="49" fontId="20" fillId="0" borderId="27" xfId="3" applyNumberFormat="1" applyFont="1" applyBorder="1" applyAlignment="1">
      <alignment horizontal="center"/>
    </xf>
    <xf numFmtId="49" fontId="25" fillId="0" borderId="28" xfId="0" applyNumberFormat="1" applyFont="1" applyBorder="1" applyAlignment="1" applyProtection="1">
      <alignment horizontal="center" wrapText="1"/>
      <protection locked="0"/>
    </xf>
    <xf numFmtId="49" fontId="25" fillId="0" borderId="30" xfId="0" applyNumberFormat="1" applyFont="1" applyBorder="1" applyAlignment="1" applyProtection="1">
      <alignment horizontal="center" wrapText="1"/>
      <protection locked="0"/>
    </xf>
    <xf numFmtId="1" fontId="25" fillId="0" borderId="30" xfId="1" applyNumberFormat="1" applyFont="1" applyFill="1" applyBorder="1" applyAlignment="1" applyProtection="1">
      <alignment horizontal="center" wrapText="1"/>
      <protection locked="0"/>
    </xf>
    <xf numFmtId="1" fontId="25" fillId="0" borderId="29" xfId="0" applyNumberFormat="1" applyFont="1" applyBorder="1" applyAlignment="1" applyProtection="1">
      <alignment horizontal="center" wrapText="1"/>
      <protection locked="0"/>
    </xf>
    <xf numFmtId="169" fontId="25" fillId="0" borderId="29" xfId="1" applyNumberFormat="1" applyFont="1" applyFill="1" applyBorder="1" applyAlignment="1" applyProtection="1">
      <alignment horizontal="center" wrapText="1"/>
      <protection locked="0"/>
    </xf>
    <xf numFmtId="1" fontId="25" fillId="0" borderId="29" xfId="1" applyNumberFormat="1" applyFont="1" applyFill="1" applyBorder="1" applyAlignment="1" applyProtection="1">
      <alignment horizontal="center" wrapText="1"/>
      <protection locked="0"/>
    </xf>
    <xf numFmtId="169" fontId="25" fillId="0" borderId="117" xfId="1" applyNumberFormat="1" applyFont="1" applyFill="1" applyBorder="1" applyAlignment="1" applyProtection="1">
      <alignment horizontal="center" wrapText="1"/>
      <protection locked="0"/>
    </xf>
    <xf numFmtId="49" fontId="26" fillId="0" borderId="118" xfId="0" applyNumberFormat="1" applyFont="1" applyBorder="1" applyAlignment="1" applyProtection="1">
      <alignment vertical="center" wrapText="1"/>
      <protection locked="0"/>
    </xf>
    <xf numFmtId="49"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xf>
    <xf numFmtId="169" fontId="26" fillId="0" borderId="26" xfId="1" applyNumberFormat="1" applyFont="1" applyFill="1" applyBorder="1" applyAlignment="1" applyProtection="1">
      <alignment vertical="center" wrapText="1"/>
    </xf>
    <xf numFmtId="49" fontId="26" fillId="0" borderId="28" xfId="0" applyNumberFormat="1" applyFont="1" applyBorder="1" applyAlignment="1" applyProtection="1">
      <alignment vertical="center" wrapText="1"/>
      <protection locked="0"/>
    </xf>
    <xf numFmtId="49" fontId="25" fillId="0" borderId="28" xfId="0" applyNumberFormat="1" applyFont="1" applyBorder="1" applyAlignment="1" applyProtection="1">
      <alignment vertical="center" wrapText="1"/>
      <protection locked="0"/>
    </xf>
    <xf numFmtId="49" fontId="26" fillId="0" borderId="30" xfId="1" applyNumberFormat="1" applyFont="1" applyFill="1" applyBorder="1" applyAlignment="1" applyProtection="1">
      <alignment vertical="center" wrapText="1"/>
      <protection locked="0"/>
    </xf>
    <xf numFmtId="1" fontId="26" fillId="0" borderId="30" xfId="1" applyNumberFormat="1" applyFont="1" applyFill="1" applyBorder="1" applyAlignment="1" applyProtection="1">
      <alignment vertical="center" wrapText="1"/>
      <protection locked="0"/>
    </xf>
    <xf numFmtId="1" fontId="26" fillId="0" borderId="29" xfId="1" applyNumberFormat="1" applyFont="1" applyFill="1" applyBorder="1" applyAlignment="1" applyProtection="1">
      <alignment vertical="center" wrapText="1"/>
      <protection locked="0"/>
    </xf>
    <xf numFmtId="169" fontId="26" fillId="0" borderId="29" xfId="1" applyNumberFormat="1" applyFont="1" applyFill="1" applyBorder="1" applyAlignment="1" applyProtection="1">
      <alignment vertical="center" wrapText="1"/>
    </xf>
    <xf numFmtId="1" fontId="26" fillId="0" borderId="30" xfId="1" applyNumberFormat="1" applyFont="1" applyFill="1" applyBorder="1" applyAlignment="1" applyProtection="1">
      <alignment vertical="center" wrapText="1"/>
    </xf>
    <xf numFmtId="1" fontId="26" fillId="0" borderId="29" xfId="1" applyNumberFormat="1" applyFont="1" applyFill="1" applyBorder="1" applyAlignment="1" applyProtection="1">
      <alignment vertical="center" wrapText="1"/>
    </xf>
    <xf numFmtId="169" fontId="26" fillId="0" borderId="117" xfId="1" applyNumberFormat="1" applyFont="1" applyFill="1" applyBorder="1" applyAlignment="1" applyProtection="1">
      <alignment vertical="center" wrapText="1"/>
    </xf>
    <xf numFmtId="49" fontId="25" fillId="0" borderId="119" xfId="0" applyNumberFormat="1" applyFont="1" applyBorder="1" applyAlignment="1" applyProtection="1">
      <alignment vertical="center" wrapText="1"/>
      <protection locked="0"/>
    </xf>
    <xf numFmtId="49" fontId="26" fillId="0" borderId="119" xfId="0" applyNumberFormat="1" applyFont="1" applyBorder="1" applyAlignment="1" applyProtection="1">
      <alignment vertical="center" wrapText="1"/>
      <protection locked="0"/>
    </xf>
    <xf numFmtId="49" fontId="26" fillId="0" borderId="120" xfId="1" applyNumberFormat="1" applyFont="1" applyFill="1" applyBorder="1" applyAlignment="1" applyProtection="1">
      <alignment vertical="center" wrapText="1"/>
      <protection locked="0"/>
    </xf>
    <xf numFmtId="1" fontId="26" fillId="0" borderId="120" xfId="1" applyNumberFormat="1" applyFont="1" applyFill="1" applyBorder="1" applyAlignment="1" applyProtection="1">
      <alignment vertical="center" wrapText="1"/>
      <protection locked="0"/>
    </xf>
    <xf numFmtId="1" fontId="26" fillId="0" borderId="121" xfId="1" applyNumberFormat="1" applyFont="1" applyFill="1" applyBorder="1" applyAlignment="1" applyProtection="1">
      <alignment vertical="center" wrapText="1"/>
      <protection locked="0"/>
    </xf>
    <xf numFmtId="169" fontId="26" fillId="0" borderId="121" xfId="1" applyNumberFormat="1" applyFont="1" applyFill="1" applyBorder="1" applyAlignment="1" applyProtection="1">
      <alignment vertical="center" wrapText="1"/>
    </xf>
    <xf numFmtId="1" fontId="26" fillId="0" borderId="120" xfId="1" applyNumberFormat="1" applyFont="1" applyFill="1" applyBorder="1" applyAlignment="1" applyProtection="1">
      <alignment vertical="center" wrapText="1"/>
    </xf>
    <xf numFmtId="1" fontId="26" fillId="0" borderId="121" xfId="1" applyNumberFormat="1" applyFont="1" applyFill="1" applyBorder="1" applyAlignment="1" applyProtection="1">
      <alignment vertical="center" wrapText="1"/>
    </xf>
    <xf numFmtId="169" fontId="26" fillId="0" borderId="122" xfId="1" applyNumberFormat="1" applyFont="1" applyFill="1" applyBorder="1" applyAlignment="1" applyProtection="1">
      <alignment vertical="center" wrapText="1"/>
    </xf>
    <xf numFmtId="49" fontId="19" fillId="0" borderId="0" xfId="3" applyNumberFormat="1" applyFont="1" applyAlignment="1">
      <alignment vertical="center"/>
    </xf>
    <xf numFmtId="49" fontId="19" fillId="0" borderId="0" xfId="3" applyNumberFormat="1" applyFont="1" applyAlignment="1">
      <alignment vertical="center" wrapText="1"/>
    </xf>
    <xf numFmtId="1" fontId="19" fillId="0" borderId="0" xfId="3" applyNumberFormat="1" applyFont="1" applyAlignment="1">
      <alignment vertical="center"/>
    </xf>
    <xf numFmtId="166" fontId="19" fillId="0" borderId="0" xfId="3" applyNumberFormat="1" applyFont="1" applyAlignment="1">
      <alignment vertical="center"/>
    </xf>
    <xf numFmtId="169" fontId="19" fillId="0" borderId="0" xfId="3" applyNumberFormat="1" applyFont="1" applyAlignment="1">
      <alignment vertical="center"/>
    </xf>
    <xf numFmtId="49" fontId="4" fillId="0" borderId="28" xfId="0" applyNumberFormat="1" applyFont="1" applyBorder="1" applyAlignment="1">
      <alignment horizontal="center" wrapText="1"/>
    </xf>
    <xf numFmtId="43" fontId="4" fillId="0" borderId="28" xfId="0" applyNumberFormat="1" applyFont="1" applyBorder="1" applyAlignment="1">
      <alignment horizontal="center" wrapText="1"/>
    </xf>
    <xf numFmtId="10" fontId="4" fillId="0" borderId="28" xfId="0" applyNumberFormat="1" applyFont="1" applyBorder="1" applyAlignment="1">
      <alignment horizontal="center"/>
    </xf>
    <xf numFmtId="49" fontId="0" fillId="0" borderId="118" xfId="0" applyNumberFormat="1" applyBorder="1"/>
    <xf numFmtId="43" fontId="0" fillId="0" borderId="118" xfId="0" applyNumberFormat="1" applyBorder="1"/>
    <xf numFmtId="10" fontId="0" fillId="0" borderId="118" xfId="0" applyNumberFormat="1" applyBorder="1"/>
    <xf numFmtId="0" fontId="18" fillId="0" borderId="0" xfId="3" applyFont="1"/>
    <xf numFmtId="0" fontId="19" fillId="0" borderId="0" xfId="3" applyFont="1"/>
    <xf numFmtId="0" fontId="20" fillId="0" borderId="0" xfId="3" applyFont="1" applyAlignment="1">
      <alignment horizontal="center"/>
    </xf>
    <xf numFmtId="167" fontId="21" fillId="0" borderId="0" xfId="3" applyNumberFormat="1" applyFont="1"/>
    <xf numFmtId="0" fontId="21" fillId="0" borderId="0" xfId="3" applyFont="1" applyAlignment="1">
      <alignment horizontal="center"/>
    </xf>
    <xf numFmtId="167" fontId="22" fillId="0" borderId="0" xfId="3" applyNumberFormat="1" applyFont="1" applyAlignment="1">
      <alignment horizontal="center"/>
    </xf>
    <xf numFmtId="14" fontId="22" fillId="0" borderId="0" xfId="3" applyNumberFormat="1" applyFont="1" applyAlignment="1">
      <alignment horizontal="left"/>
    </xf>
    <xf numFmtId="14" fontId="23" fillId="0" borderId="0" xfId="3" applyNumberFormat="1" applyFont="1" applyAlignment="1">
      <alignment horizontal="center"/>
    </xf>
    <xf numFmtId="0" fontId="22" fillId="0" borderId="0" xfId="3" quotePrefix="1" applyFont="1"/>
    <xf numFmtId="0" fontId="24" fillId="0" borderId="0" xfId="0" applyFont="1" applyProtection="1">
      <protection locked="0"/>
    </xf>
    <xf numFmtId="0" fontId="25" fillId="0" borderId="123" xfId="0" applyFont="1" applyBorder="1" applyAlignment="1" applyProtection="1">
      <alignment horizontal="center" wrapText="1"/>
      <protection locked="0"/>
    </xf>
    <xf numFmtId="0" fontId="25" fillId="0" borderId="124" xfId="0" applyFont="1" applyBorder="1" applyAlignment="1" applyProtection="1">
      <alignment horizontal="center" wrapText="1"/>
      <protection locked="0"/>
    </xf>
    <xf numFmtId="0" fontId="25" fillId="0" borderId="125" xfId="0" applyFont="1" applyBorder="1" applyAlignment="1" applyProtection="1">
      <alignment horizontal="center" wrapText="1"/>
      <protection locked="0"/>
    </xf>
    <xf numFmtId="168" fontId="25" fillId="0" borderId="124" xfId="1" applyNumberFormat="1" applyFont="1" applyFill="1" applyBorder="1" applyAlignment="1" applyProtection="1">
      <alignment horizontal="center" wrapText="1"/>
      <protection locked="0"/>
    </xf>
    <xf numFmtId="1" fontId="25" fillId="0" borderId="125" xfId="1" applyNumberFormat="1" applyFont="1" applyFill="1" applyBorder="1" applyAlignment="1" applyProtection="1">
      <alignment horizontal="center" wrapText="1"/>
      <protection locked="0"/>
    </xf>
    <xf numFmtId="1" fontId="25" fillId="0" borderId="126" xfId="1" applyNumberFormat="1" applyFont="1" applyFill="1" applyBorder="1" applyAlignment="1" applyProtection="1">
      <alignment horizontal="center" wrapText="1"/>
      <protection locked="0"/>
    </xf>
    <xf numFmtId="0" fontId="26" fillId="0" borderId="23" xfId="0" applyFont="1" applyBorder="1" applyAlignment="1" applyProtection="1">
      <alignment horizontal="left" vertical="center" wrapText="1"/>
      <protection locked="0"/>
    </xf>
    <xf numFmtId="0" fontId="26" fillId="0" borderId="24" xfId="0" applyFont="1" applyBorder="1" applyAlignment="1" applyProtection="1">
      <alignment horizontal="left" vertical="center" wrapText="1"/>
      <protection locked="0"/>
    </xf>
    <xf numFmtId="165" fontId="26" fillId="0" borderId="24" xfId="0" applyNumberFormat="1" applyFont="1" applyBorder="1" applyAlignment="1" applyProtection="1">
      <alignment horizontal="right" vertical="center"/>
      <protection locked="0"/>
    </xf>
    <xf numFmtId="165" fontId="26" fillId="0" borderId="24" xfId="1" applyNumberFormat="1" applyFont="1" applyFill="1" applyBorder="1" applyAlignment="1" applyProtection="1">
      <alignment horizontal="right" vertical="center"/>
      <protection locked="0"/>
    </xf>
    <xf numFmtId="165" fontId="26" fillId="0" borderId="25" xfId="1" applyNumberFormat="1" applyFont="1" applyFill="1" applyBorder="1" applyAlignment="1" applyProtection="1">
      <alignment horizontal="right" vertical="center"/>
      <protection locked="0"/>
    </xf>
    <xf numFmtId="165" fontId="26" fillId="0" borderId="26" xfId="1" applyNumberFormat="1" applyFont="1" applyFill="1" applyBorder="1" applyAlignment="1" applyProtection="1">
      <alignment horizontal="right" vertical="center"/>
      <protection locked="0"/>
    </xf>
    <xf numFmtId="0" fontId="25" fillId="0" borderId="127" xfId="3" applyFont="1" applyBorder="1" applyAlignment="1">
      <alignment vertical="center" wrapText="1"/>
    </xf>
    <xf numFmtId="0" fontId="26" fillId="0" borderId="128" xfId="3" applyFont="1" applyBorder="1" applyAlignment="1">
      <alignment vertical="center" wrapText="1"/>
    </xf>
    <xf numFmtId="0" fontId="25" fillId="0" borderId="128" xfId="3" applyFont="1" applyBorder="1" applyAlignment="1">
      <alignment horizontal="center" vertical="center"/>
    </xf>
    <xf numFmtId="165" fontId="25" fillId="0" borderId="129" xfId="3" applyNumberFormat="1" applyFont="1" applyBorder="1" applyAlignment="1">
      <alignment horizontal="center" vertical="center"/>
    </xf>
    <xf numFmtId="165" fontId="25" fillId="0" borderId="130" xfId="3" applyNumberFormat="1" applyFont="1" applyBorder="1" applyAlignment="1">
      <alignment horizontal="center" vertical="center"/>
    </xf>
    <xf numFmtId="165" fontId="25" fillId="0" borderId="128" xfId="3" applyNumberFormat="1" applyFont="1" applyBorder="1" applyAlignment="1">
      <alignment horizontal="center" vertical="center"/>
    </xf>
    <xf numFmtId="165" fontId="25" fillId="0" borderId="131" xfId="3" applyNumberFormat="1" applyFont="1" applyBorder="1" applyAlignment="1">
      <alignment horizontal="center" vertical="center"/>
    </xf>
    <xf numFmtId="0" fontId="19" fillId="0" borderId="23" xfId="3" applyFont="1" applyBorder="1" applyAlignment="1">
      <alignment wrapText="1"/>
    </xf>
    <xf numFmtId="0" fontId="20" fillId="0" borderId="0" xfId="3" applyFont="1" applyAlignment="1">
      <alignment horizontal="center" vertical="center"/>
    </xf>
    <xf numFmtId="171" fontId="39" fillId="0" borderId="0" xfId="0" applyNumberFormat="1" applyFont="1"/>
    <xf numFmtId="9" fontId="50" fillId="26" borderId="28" xfId="7" applyNumberFormat="1" applyFont="1" applyFill="1" applyBorder="1" applyAlignment="1">
      <alignment horizontal="center" vertical="center"/>
    </xf>
    <xf numFmtId="9" fontId="46" fillId="25" borderId="28" xfId="4" applyNumberFormat="1" applyFont="1" applyFill="1" applyBorder="1" applyAlignment="1">
      <alignment horizontal="center" vertical="center"/>
    </xf>
    <xf numFmtId="9" fontId="46" fillId="12" borderId="28" xfId="4" applyNumberFormat="1" applyFont="1" applyFill="1" applyBorder="1" applyAlignment="1">
      <alignment horizontal="center" vertical="center"/>
    </xf>
    <xf numFmtId="9" fontId="46" fillId="14" borderId="28" xfId="4" applyNumberFormat="1" applyFont="1" applyFill="1" applyBorder="1" applyAlignment="1">
      <alignment horizontal="center" vertical="center"/>
    </xf>
    <xf numFmtId="9" fontId="46" fillId="14" borderId="28" xfId="10" applyFont="1" applyFill="1" applyBorder="1" applyAlignment="1" applyProtection="1">
      <alignment horizontal="center" vertical="center"/>
    </xf>
    <xf numFmtId="9" fontId="44" fillId="14" borderId="28" xfId="4" applyNumberFormat="1" applyFont="1" applyFill="1" applyBorder="1" applyAlignment="1">
      <alignment horizontal="center" vertical="center"/>
    </xf>
    <xf numFmtId="9" fontId="86" fillId="0" borderId="28" xfId="2" applyFont="1" applyFill="1" applyBorder="1" applyAlignment="1" applyProtection="1">
      <alignment horizontal="center" vertical="center"/>
    </xf>
    <xf numFmtId="0" fontId="61" fillId="27" borderId="21" xfId="0" applyFont="1" applyFill="1" applyBorder="1" applyAlignment="1">
      <alignment horizontal="left" vertical="center" wrapText="1" readingOrder="1"/>
    </xf>
    <xf numFmtId="9" fontId="61" fillId="27" borderId="21" xfId="0" applyNumberFormat="1" applyFont="1" applyFill="1" applyBorder="1" applyAlignment="1">
      <alignment horizontal="center" vertical="center" wrapText="1" readingOrder="1"/>
    </xf>
    <xf numFmtId="0" fontId="88" fillId="27" borderId="21" xfId="0" applyFont="1" applyFill="1" applyBorder="1" applyAlignment="1">
      <alignment horizontal="left" vertical="center" wrapText="1" readingOrder="1"/>
    </xf>
    <xf numFmtId="0" fontId="89" fillId="27" borderId="21" xfId="0" applyFont="1" applyFill="1" applyBorder="1" applyAlignment="1">
      <alignment horizontal="left" vertical="center" wrapText="1" readingOrder="1"/>
    </xf>
    <xf numFmtId="0" fontId="88" fillId="27" borderId="21" xfId="0" applyFont="1" applyFill="1" applyBorder="1" applyAlignment="1">
      <alignment horizontal="center" vertical="center" wrapText="1" readingOrder="1"/>
    </xf>
    <xf numFmtId="0" fontId="88" fillId="27" borderId="9" xfId="0" applyFont="1" applyFill="1" applyBorder="1" applyAlignment="1">
      <alignment horizontal="left" vertical="center" wrapText="1" readingOrder="1"/>
    </xf>
    <xf numFmtId="0" fontId="88" fillId="27" borderId="15" xfId="0" applyFont="1" applyFill="1" applyBorder="1" applyAlignment="1">
      <alignment horizontal="left" vertical="center" wrapText="1" readingOrder="1"/>
    </xf>
    <xf numFmtId="171" fontId="85" fillId="0" borderId="21" xfId="0" applyNumberFormat="1" applyFont="1" applyBorder="1" applyAlignment="1">
      <alignment horizontal="center" vertical="center" wrapText="1" readingOrder="1"/>
    </xf>
    <xf numFmtId="177" fontId="85" fillId="0" borderId="21" xfId="0" applyNumberFormat="1" applyFont="1" applyBorder="1" applyAlignment="1">
      <alignment horizontal="center" vertical="center" wrapText="1" readingOrder="1"/>
    </xf>
    <xf numFmtId="178" fontId="85" fillId="0" borderId="21" xfId="0" applyNumberFormat="1" applyFont="1" applyBorder="1" applyAlignment="1">
      <alignment horizontal="center" vertical="center" wrapText="1" readingOrder="1"/>
    </xf>
    <xf numFmtId="0" fontId="68" fillId="28" borderId="21" xfId="0" applyFont="1" applyFill="1" applyBorder="1" applyAlignment="1">
      <alignment horizontal="left" vertical="center" wrapText="1" readingOrder="1"/>
    </xf>
    <xf numFmtId="0" fontId="6" fillId="28" borderId="21" xfId="0" applyFont="1" applyFill="1" applyBorder="1" applyAlignment="1">
      <alignment vertical="center" wrapText="1"/>
    </xf>
    <xf numFmtId="0" fontId="6" fillId="28" borderId="21" xfId="0" applyFont="1" applyFill="1" applyBorder="1" applyAlignment="1">
      <alignment horizontal="center" vertical="center" wrapText="1"/>
    </xf>
    <xf numFmtId="0" fontId="66" fillId="28" borderId="21" xfId="0" applyFont="1" applyFill="1" applyBorder="1" applyAlignment="1">
      <alignment horizontal="center" vertical="center" wrapText="1" readingOrder="1"/>
    </xf>
    <xf numFmtId="0" fontId="87" fillId="28" borderId="21" xfId="0" applyFont="1" applyFill="1" applyBorder="1" applyAlignment="1">
      <alignment horizontal="left" vertical="center" wrapText="1" readingOrder="1"/>
    </xf>
    <xf numFmtId="0" fontId="68" fillId="28" borderId="21" xfId="0" applyFont="1" applyFill="1" applyBorder="1" applyAlignment="1">
      <alignment horizontal="center" vertical="center" wrapText="1" readingOrder="1"/>
    </xf>
    <xf numFmtId="0" fontId="87" fillId="28" borderId="21" xfId="0" applyFont="1" applyFill="1" applyBorder="1" applyAlignment="1">
      <alignment horizontal="center" vertical="center" wrapText="1" readingOrder="1"/>
    </xf>
    <xf numFmtId="0" fontId="16" fillId="28" borderId="1" xfId="0" applyFont="1" applyFill="1" applyBorder="1" applyAlignment="1">
      <alignment horizontal="center" vertical="center" wrapText="1" readingOrder="1"/>
    </xf>
    <xf numFmtId="0" fontId="10" fillId="28" borderId="5" xfId="0" applyFont="1" applyFill="1" applyBorder="1" applyAlignment="1">
      <alignment horizontal="center" vertical="center" wrapText="1" readingOrder="1"/>
    </xf>
    <xf numFmtId="0" fontId="77" fillId="30" borderId="0" xfId="0" applyFont="1" applyFill="1" applyAlignment="1">
      <alignment vertical="center" wrapText="1"/>
    </xf>
    <xf numFmtId="9" fontId="78" fillId="31" borderId="73" xfId="2" applyFont="1" applyFill="1" applyBorder="1" applyAlignment="1">
      <alignment horizontal="center" vertical="center" wrapText="1" readingOrder="1"/>
    </xf>
    <xf numFmtId="0" fontId="77" fillId="31" borderId="0" xfId="0" applyFont="1" applyFill="1" applyAlignment="1">
      <alignment horizontal="center" vertical="center" wrapText="1"/>
    </xf>
    <xf numFmtId="9" fontId="78" fillId="31" borderId="0" xfId="2" applyFont="1" applyFill="1" applyAlignment="1">
      <alignment horizontal="center" vertical="center" wrapText="1" readingOrder="1"/>
    </xf>
    <xf numFmtId="0" fontId="41" fillId="30" borderId="69" xfId="0" applyFont="1" applyFill="1" applyBorder="1" applyAlignment="1">
      <alignment horizontal="center" vertical="center"/>
    </xf>
    <xf numFmtId="0" fontId="41" fillId="30" borderId="70" xfId="0" applyFont="1" applyFill="1" applyBorder="1" applyAlignment="1">
      <alignment horizontal="center" vertical="center"/>
    </xf>
    <xf numFmtId="0" fontId="41" fillId="30" borderId="71" xfId="0" applyFont="1" applyFill="1" applyBorder="1" applyAlignment="1">
      <alignment horizontal="center" vertical="center"/>
    </xf>
    <xf numFmtId="0" fontId="41" fillId="30" borderId="73" xfId="0" applyFont="1" applyFill="1" applyBorder="1" applyAlignment="1">
      <alignment horizontal="center" vertical="center"/>
    </xf>
    <xf numFmtId="0" fontId="41" fillId="30" borderId="59" xfId="0" applyFont="1" applyFill="1" applyBorder="1" applyAlignment="1">
      <alignment horizontal="center" vertical="center"/>
    </xf>
    <xf numFmtId="0" fontId="41" fillId="30" borderId="62" xfId="0" applyFont="1" applyFill="1" applyBorder="1" applyAlignment="1">
      <alignment horizontal="center" vertical="center"/>
    </xf>
    <xf numFmtId="0" fontId="41" fillId="30" borderId="60" xfId="0" applyFont="1" applyFill="1" applyBorder="1" applyAlignment="1">
      <alignment horizontal="center" vertical="center"/>
    </xf>
    <xf numFmtId="0" fontId="41" fillId="30" borderId="63" xfId="0" applyFont="1" applyFill="1" applyBorder="1" applyAlignment="1">
      <alignment horizontal="center" vertical="center"/>
    </xf>
    <xf numFmtId="0" fontId="41" fillId="30" borderId="61" xfId="0" applyFont="1" applyFill="1" applyBorder="1" applyAlignment="1">
      <alignment horizontal="center" vertical="center"/>
    </xf>
    <xf numFmtId="0" fontId="41" fillId="30" borderId="64" xfId="0" applyFont="1" applyFill="1" applyBorder="1" applyAlignment="1">
      <alignment horizontal="center" vertical="center"/>
    </xf>
    <xf numFmtId="0" fontId="67" fillId="31" borderId="0" xfId="0" applyFont="1" applyFill="1" applyAlignment="1">
      <alignment horizontal="center" vertical="center" wrapText="1" readingOrder="1"/>
    </xf>
    <xf numFmtId="0" fontId="68" fillId="29" borderId="71" xfId="0" applyFont="1" applyFill="1" applyBorder="1" applyAlignment="1">
      <alignment horizontal="center" vertical="center" wrapText="1" readingOrder="1"/>
    </xf>
    <xf numFmtId="0" fontId="68" fillId="29" borderId="72" xfId="0" applyFont="1" applyFill="1" applyBorder="1" applyAlignment="1">
      <alignment horizontal="center" vertical="center" wrapText="1" readingOrder="1"/>
    </xf>
    <xf numFmtId="0" fontId="68" fillId="29" borderId="73" xfId="0" applyFont="1" applyFill="1" applyBorder="1" applyAlignment="1">
      <alignment horizontal="center" vertical="center" wrapText="1" readingOrder="1"/>
    </xf>
    <xf numFmtId="0" fontId="68" fillId="29" borderId="0" xfId="0" applyFont="1" applyFill="1" applyAlignment="1">
      <alignment horizontal="center" vertical="center" wrapText="1" readingOrder="1"/>
    </xf>
    <xf numFmtId="0" fontId="68" fillId="29" borderId="29" xfId="0" applyFont="1" applyFill="1" applyBorder="1" applyAlignment="1">
      <alignment horizontal="center" vertical="center" wrapText="1" readingOrder="1"/>
    </xf>
    <xf numFmtId="0" fontId="68" fillId="29" borderId="31" xfId="0" applyFont="1" applyFill="1" applyBorder="1" applyAlignment="1">
      <alignment horizontal="center" vertical="center" wrapText="1" readingOrder="1"/>
    </xf>
    <xf numFmtId="0" fontId="7" fillId="29" borderId="34" xfId="0" applyFont="1" applyFill="1" applyBorder="1" applyAlignment="1">
      <alignment horizontal="center" vertical="center" wrapText="1" readingOrder="1"/>
    </xf>
    <xf numFmtId="0" fontId="7" fillId="29" borderId="77" xfId="0" applyFont="1" applyFill="1" applyBorder="1" applyAlignment="1">
      <alignment horizontal="center" vertical="center" wrapText="1" readingOrder="1"/>
    </xf>
    <xf numFmtId="0" fontId="7" fillId="29" borderId="78" xfId="0" applyFont="1" applyFill="1" applyBorder="1" applyAlignment="1">
      <alignment horizontal="center" vertical="center" wrapText="1" readingOrder="1"/>
    </xf>
    <xf numFmtId="0" fontId="7" fillId="29" borderId="79" xfId="0" applyFont="1" applyFill="1" applyBorder="1" applyAlignment="1">
      <alignment horizontal="center" vertical="center" wrapText="1" readingOrder="1"/>
    </xf>
    <xf numFmtId="0" fontId="35" fillId="29" borderId="0" xfId="0" applyFont="1" applyFill="1"/>
    <xf numFmtId="0" fontId="8" fillId="31" borderId="36" xfId="0" applyFont="1" applyFill="1" applyBorder="1" applyAlignment="1">
      <alignment horizontal="center" vertical="center" wrapText="1" readingOrder="1"/>
    </xf>
    <xf numFmtId="0" fontId="35" fillId="31" borderId="0" xfId="0" applyFont="1" applyFill="1"/>
    <xf numFmtId="0" fontId="9" fillId="31" borderId="36" xfId="0" applyFont="1" applyFill="1" applyBorder="1" applyAlignment="1">
      <alignment horizontal="center" vertical="center" wrapText="1" readingOrder="1"/>
    </xf>
    <xf numFmtId="0" fontId="33" fillId="31" borderId="0" xfId="0" applyFont="1" applyFill="1"/>
    <xf numFmtId="9" fontId="33" fillId="31" borderId="0" xfId="0" applyNumberFormat="1" applyFont="1" applyFill="1"/>
    <xf numFmtId="0" fontId="34" fillId="31" borderId="0" xfId="0" applyFont="1" applyFill="1"/>
    <xf numFmtId="0" fontId="81" fillId="31" borderId="68" xfId="0" applyFont="1" applyFill="1" applyBorder="1" applyAlignment="1">
      <alignment horizontal="center" vertical="center" wrapText="1"/>
    </xf>
    <xf numFmtId="0" fontId="9" fillId="31" borderId="92" xfId="0" applyFont="1" applyFill="1" applyBorder="1" applyAlignment="1">
      <alignment horizontal="left" wrapText="1" readingOrder="1"/>
    </xf>
    <xf numFmtId="0" fontId="9" fillId="31" borderId="90" xfId="0" applyFont="1" applyFill="1" applyBorder="1" applyAlignment="1">
      <alignment horizontal="center" wrapText="1" readingOrder="1"/>
    </xf>
    <xf numFmtId="0" fontId="9" fillId="31" borderId="68" xfId="0" applyFont="1" applyFill="1" applyBorder="1" applyAlignment="1">
      <alignment horizontal="left" wrapText="1" readingOrder="1"/>
    </xf>
    <xf numFmtId="0" fontId="9" fillId="31" borderId="66" xfId="0" applyFont="1" applyFill="1" applyBorder="1" applyAlignment="1">
      <alignment horizontal="center" wrapText="1" readingOrder="1"/>
    </xf>
    <xf numFmtId="0" fontId="7" fillId="29" borderId="71" xfId="0" applyFont="1" applyFill="1" applyBorder="1" applyAlignment="1">
      <alignment horizontal="center" wrapText="1" readingOrder="1"/>
    </xf>
    <xf numFmtId="0" fontId="7" fillId="29" borderId="73" xfId="0" applyFont="1" applyFill="1" applyBorder="1" applyAlignment="1">
      <alignment horizontal="center" wrapText="1" readingOrder="1"/>
    </xf>
    <xf numFmtId="0" fontId="7" fillId="29" borderId="72" xfId="0" applyFont="1" applyFill="1" applyBorder="1" applyAlignment="1">
      <alignment horizontal="center" wrapText="1" readingOrder="1"/>
    </xf>
    <xf numFmtId="0" fontId="7" fillId="29" borderId="89" xfId="0" applyFont="1" applyFill="1" applyBorder="1" applyAlignment="1">
      <alignment horizontal="center" wrapText="1" readingOrder="1"/>
    </xf>
    <xf numFmtId="0" fontId="14" fillId="31" borderId="66" xfId="0" applyFont="1" applyFill="1" applyBorder="1" applyAlignment="1">
      <alignment horizontal="left" vertical="center" wrapText="1" readingOrder="1"/>
    </xf>
    <xf numFmtId="0" fontId="14" fillId="31" borderId="67" xfId="0" applyFont="1" applyFill="1" applyBorder="1" applyAlignment="1">
      <alignment horizontal="left" vertical="center" wrapText="1" readingOrder="1"/>
    </xf>
    <xf numFmtId="0" fontId="13" fillId="29" borderId="71" xfId="0" applyFont="1" applyFill="1" applyBorder="1" applyAlignment="1">
      <alignment horizontal="center" vertical="center" wrapText="1" readingOrder="1"/>
    </xf>
    <xf numFmtId="0" fontId="13" fillId="29" borderId="72" xfId="0" applyFont="1" applyFill="1" applyBorder="1" applyAlignment="1">
      <alignment horizontal="center" vertical="center" wrapText="1" readingOrder="1"/>
    </xf>
    <xf numFmtId="3" fontId="13" fillId="29" borderId="72" xfId="0" applyNumberFormat="1" applyFont="1" applyFill="1" applyBorder="1" applyAlignment="1">
      <alignment horizontal="center" vertical="center" wrapText="1" readingOrder="1"/>
    </xf>
    <xf numFmtId="9" fontId="13" fillId="29" borderId="72" xfId="0" applyNumberFormat="1" applyFont="1" applyFill="1" applyBorder="1" applyAlignment="1">
      <alignment horizontal="center" vertical="center" wrapText="1" readingOrder="1"/>
    </xf>
    <xf numFmtId="3" fontId="13" fillId="29" borderId="73" xfId="0" applyNumberFormat="1" applyFont="1" applyFill="1" applyBorder="1" applyAlignment="1">
      <alignment horizontal="center" vertical="center" wrapText="1" readingOrder="1"/>
    </xf>
    <xf numFmtId="3" fontId="13" fillId="29" borderId="89" xfId="0" applyNumberFormat="1" applyFont="1" applyFill="1" applyBorder="1" applyAlignment="1">
      <alignment horizontal="center" vertical="center" wrapText="1" readingOrder="1"/>
    </xf>
    <xf numFmtId="0" fontId="14" fillId="31" borderId="66" xfId="0" applyFont="1" applyFill="1" applyBorder="1" applyAlignment="1">
      <alignment horizontal="center" vertical="center" wrapText="1" readingOrder="1"/>
    </xf>
    <xf numFmtId="0" fontId="14" fillId="31" borderId="68" xfId="0" applyFont="1" applyFill="1" applyBorder="1" applyAlignment="1">
      <alignment horizontal="left" vertical="center" wrapText="1" readingOrder="1"/>
    </xf>
    <xf numFmtId="0" fontId="0" fillId="31" borderId="0" xfId="0" applyFill="1"/>
    <xf numFmtId="0" fontId="13" fillId="29" borderId="69" xfId="0" applyFont="1" applyFill="1" applyBorder="1" applyAlignment="1">
      <alignment horizontal="center" vertical="center" wrapText="1" readingOrder="1"/>
    </xf>
    <xf numFmtId="0" fontId="13" fillId="29" borderId="70" xfId="0" applyFont="1" applyFill="1" applyBorder="1" applyAlignment="1">
      <alignment horizontal="center" vertical="center" wrapText="1" readingOrder="1"/>
    </xf>
    <xf numFmtId="0" fontId="13" fillId="29" borderId="88" xfId="0" applyFont="1" applyFill="1" applyBorder="1" applyAlignment="1">
      <alignment horizontal="center" vertical="center" wrapText="1" readingOrder="1"/>
    </xf>
    <xf numFmtId="0" fontId="13" fillId="29" borderId="65" xfId="0" applyFont="1" applyFill="1" applyBorder="1" applyAlignment="1">
      <alignment horizontal="center" vertical="center" wrapText="1" readingOrder="1"/>
    </xf>
    <xf numFmtId="0" fontId="0" fillId="29" borderId="0" xfId="0" applyFill="1"/>
    <xf numFmtId="0" fontId="9" fillId="31" borderId="90" xfId="0" applyFont="1" applyFill="1" applyBorder="1" applyAlignment="1">
      <alignment horizontal="left" wrapText="1" readingOrder="1"/>
    </xf>
    <xf numFmtId="0" fontId="9" fillId="31" borderId="91" xfId="0" applyFont="1" applyFill="1" applyBorder="1" applyAlignment="1">
      <alignment horizontal="left" wrapText="1" readingOrder="1"/>
    </xf>
    <xf numFmtId="0" fontId="9" fillId="31" borderId="66" xfId="0" applyFont="1" applyFill="1" applyBorder="1" applyAlignment="1">
      <alignment horizontal="left" wrapText="1" readingOrder="1"/>
    </xf>
    <xf numFmtId="0" fontId="9" fillId="31" borderId="67" xfId="0" applyFont="1" applyFill="1" applyBorder="1" applyAlignment="1">
      <alignment horizontal="left" wrapText="1" readingOrder="1"/>
    </xf>
    <xf numFmtId="0" fontId="7" fillId="29" borderId="98" xfId="0" applyFont="1" applyFill="1" applyBorder="1" applyAlignment="1">
      <alignment horizontal="center" wrapText="1" readingOrder="1"/>
    </xf>
    <xf numFmtId="0" fontId="14" fillId="31" borderId="36" xfId="0" applyFont="1" applyFill="1" applyBorder="1" applyAlignment="1">
      <alignment horizontal="left" vertical="center" wrapText="1" readingOrder="1"/>
    </xf>
    <xf numFmtId="0" fontId="14" fillId="31" borderId="38" xfId="0" applyFont="1" applyFill="1" applyBorder="1" applyAlignment="1">
      <alignment horizontal="left" vertical="center" wrapText="1" readingOrder="1"/>
    </xf>
    <xf numFmtId="0" fontId="14" fillId="31" borderId="21" xfId="0" applyFont="1" applyFill="1" applyBorder="1" applyAlignment="1">
      <alignment horizontal="center" vertical="center" wrapText="1" readingOrder="1"/>
    </xf>
    <xf numFmtId="0" fontId="13" fillId="29" borderId="36" xfId="0" applyFont="1" applyFill="1" applyBorder="1" applyAlignment="1">
      <alignment horizontal="center" vertical="center" wrapText="1" readingOrder="1"/>
    </xf>
    <xf numFmtId="0" fontId="13" fillId="29" borderId="38" xfId="0" applyFont="1" applyFill="1" applyBorder="1" applyAlignment="1">
      <alignment horizontal="center" vertical="center" wrapText="1" readingOrder="1"/>
    </xf>
    <xf numFmtId="0" fontId="13" fillId="29" borderId="37" xfId="0" applyFont="1" applyFill="1" applyBorder="1" applyAlignment="1">
      <alignment horizontal="center" vertical="center" wrapText="1" readingOrder="1"/>
    </xf>
    <xf numFmtId="0" fontId="13" fillId="29" borderId="21" xfId="0" applyFont="1" applyFill="1" applyBorder="1" applyAlignment="1">
      <alignment horizontal="center" vertical="center" wrapText="1" readingOrder="1"/>
    </xf>
    <xf numFmtId="0" fontId="13" fillId="29" borderId="19" xfId="0" applyFont="1" applyFill="1" applyBorder="1" applyAlignment="1">
      <alignment horizontal="center" vertical="center" wrapText="1" readingOrder="1"/>
    </xf>
    <xf numFmtId="0" fontId="13" fillId="29" borderId="22" xfId="0" applyFont="1" applyFill="1" applyBorder="1" applyAlignment="1">
      <alignment horizontal="center" vertical="center" wrapText="1" readingOrder="1"/>
    </xf>
    <xf numFmtId="0" fontId="13" fillId="29" borderId="20" xfId="0" applyFont="1" applyFill="1" applyBorder="1" applyAlignment="1">
      <alignment horizontal="center" vertical="center" wrapText="1" readingOrder="1"/>
    </xf>
    <xf numFmtId="1" fontId="25" fillId="0" borderId="125" xfId="0" applyNumberFormat="1" applyFont="1" applyBorder="1" applyAlignment="1" applyProtection="1">
      <alignment horizontal="center" wrapText="1"/>
      <protection locked="0"/>
    </xf>
    <xf numFmtId="165" fontId="26" fillId="0" borderId="32" xfId="1" applyNumberFormat="1" applyFont="1" applyFill="1" applyBorder="1" applyAlignment="1" applyProtection="1">
      <alignment horizontal="right" vertical="center"/>
      <protection locked="0"/>
    </xf>
    <xf numFmtId="43" fontId="25" fillId="0" borderId="29" xfId="1" applyFont="1" applyFill="1" applyBorder="1" applyAlignment="1" applyProtection="1">
      <alignment horizontal="center" wrapText="1"/>
      <protection locked="0"/>
    </xf>
    <xf numFmtId="43" fontId="26" fillId="0" borderId="0" xfId="1" applyFont="1" applyFill="1" applyBorder="1" applyAlignment="1" applyProtection="1">
      <alignment vertical="center" wrapText="1"/>
      <protection locked="0"/>
    </xf>
    <xf numFmtId="43" fontId="26" fillId="0" borderId="0" xfId="1" applyFont="1" applyFill="1" applyBorder="1" applyAlignment="1" applyProtection="1">
      <alignment vertical="center" wrapText="1"/>
    </xf>
    <xf numFmtId="43" fontId="26" fillId="0" borderId="29" xfId="1" applyFont="1" applyFill="1" applyBorder="1" applyAlignment="1" applyProtection="1">
      <alignment vertical="center" wrapText="1"/>
      <protection locked="0"/>
    </xf>
    <xf numFmtId="43" fontId="26" fillId="0" borderId="29" xfId="1" applyFont="1" applyFill="1" applyBorder="1" applyAlignment="1" applyProtection="1">
      <alignment vertical="center" wrapText="1"/>
    </xf>
    <xf numFmtId="43" fontId="26" fillId="0" borderId="121" xfId="1" applyFont="1" applyFill="1" applyBorder="1" applyAlignment="1" applyProtection="1">
      <alignment vertical="center" wrapText="1"/>
      <protection locked="0"/>
    </xf>
    <xf numFmtId="43" fontId="26" fillId="0" borderId="121" xfId="1" applyFont="1" applyFill="1" applyBorder="1" applyAlignment="1" applyProtection="1">
      <alignment vertical="center" wrapText="1"/>
    </xf>
    <xf numFmtId="4" fontId="35" fillId="0" borderId="0" xfId="0" applyNumberFormat="1" applyFont="1"/>
    <xf numFmtId="3" fontId="35" fillId="0" borderId="0" xfId="0" applyNumberFormat="1" applyFont="1" applyAlignment="1">
      <alignment horizontal="left"/>
    </xf>
    <xf numFmtId="9" fontId="35" fillId="12" borderId="28" xfId="4" applyNumberFormat="1" applyFont="1" applyFill="1" applyBorder="1" applyAlignment="1">
      <alignment horizontal="center" vertical="center"/>
    </xf>
    <xf numFmtId="9" fontId="35" fillId="12" borderId="28" xfId="0" applyNumberFormat="1" applyFont="1" applyFill="1" applyBorder="1" applyAlignment="1">
      <alignment horizontal="center"/>
    </xf>
    <xf numFmtId="173" fontId="45" fillId="14" borderId="28" xfId="4" applyNumberFormat="1" applyFont="1" applyFill="1" applyBorder="1" applyAlignment="1">
      <alignment horizontal="center" vertical="center"/>
    </xf>
    <xf numFmtId="0" fontId="34" fillId="6" borderId="0" xfId="0" applyFont="1" applyFill="1"/>
    <xf numFmtId="0" fontId="33" fillId="11" borderId="0" xfId="0" applyFont="1" applyFill="1"/>
    <xf numFmtId="9" fontId="34" fillId="24" borderId="0" xfId="0" applyNumberFormat="1" applyFont="1" applyFill="1" applyAlignment="1">
      <alignment horizontal="left"/>
    </xf>
    <xf numFmtId="0" fontId="13" fillId="29" borderId="77" xfId="0" applyFont="1" applyFill="1" applyBorder="1" applyAlignment="1">
      <alignment horizontal="left" vertical="center" wrapText="1" readingOrder="1"/>
    </xf>
    <xf numFmtId="0" fontId="13" fillId="29" borderId="78" xfId="0" applyFont="1" applyFill="1" applyBorder="1" applyAlignment="1">
      <alignment horizontal="center" vertical="center" wrapText="1" readingOrder="1"/>
    </xf>
    <xf numFmtId="0" fontId="13" fillId="29" borderId="79" xfId="0" applyFont="1" applyFill="1" applyBorder="1" applyAlignment="1">
      <alignment horizontal="center" vertical="center" wrapText="1" readingOrder="1"/>
    </xf>
    <xf numFmtId="0" fontId="13" fillId="29" borderId="0" xfId="0" applyFont="1" applyFill="1" applyAlignment="1">
      <alignment horizontal="left" vertical="center" wrapText="1" readingOrder="1"/>
    </xf>
    <xf numFmtId="0" fontId="13" fillId="29" borderId="0" xfId="0" applyFont="1" applyFill="1" applyAlignment="1">
      <alignment horizontal="center" vertical="center" wrapText="1" readingOrder="1"/>
    </xf>
    <xf numFmtId="0" fontId="14" fillId="30" borderId="74" xfId="0" applyFont="1" applyFill="1" applyBorder="1" applyAlignment="1">
      <alignment horizontal="left" vertical="center" wrapText="1" readingOrder="1"/>
    </xf>
    <xf numFmtId="3" fontId="15" fillId="0" borderId="75" xfId="0" applyNumberFormat="1" applyFont="1" applyBorder="1" applyAlignment="1">
      <alignment horizontal="center" vertical="center" wrapText="1" readingOrder="1"/>
    </xf>
    <xf numFmtId="9" fontId="15" fillId="0" borderId="76" xfId="2" applyFont="1" applyBorder="1" applyAlignment="1">
      <alignment horizontal="center" vertical="center" wrapText="1" readingOrder="1"/>
    </xf>
    <xf numFmtId="0" fontId="14" fillId="30" borderId="0" xfId="0" applyFont="1" applyFill="1" applyAlignment="1">
      <alignment horizontal="left" vertical="center" wrapText="1" readingOrder="1"/>
    </xf>
    <xf numFmtId="9" fontId="15" fillId="0" borderId="0" xfId="2" applyFont="1" applyAlignment="1">
      <alignment horizontal="center" vertical="center" wrapText="1" readingOrder="1"/>
    </xf>
    <xf numFmtId="0" fontId="14" fillId="30" borderId="80" xfId="0" applyFont="1" applyFill="1" applyBorder="1" applyAlignment="1">
      <alignment horizontal="left" vertical="center" wrapText="1" readingOrder="1"/>
    </xf>
    <xf numFmtId="3" fontId="15" fillId="0" borderId="81" xfId="0" applyNumberFormat="1" applyFont="1" applyBorder="1" applyAlignment="1">
      <alignment horizontal="center" vertical="center" wrapText="1" readingOrder="1"/>
    </xf>
    <xf numFmtId="9" fontId="15" fillId="0" borderId="82" xfId="2" applyFont="1" applyBorder="1" applyAlignment="1">
      <alignment horizontal="center" vertical="center" wrapText="1" readingOrder="1"/>
    </xf>
    <xf numFmtId="0" fontId="14" fillId="31" borderId="77" xfId="0" applyFont="1" applyFill="1" applyBorder="1" applyAlignment="1">
      <alignment horizontal="left" vertical="center" wrapText="1" readingOrder="1"/>
    </xf>
    <xf numFmtId="3" fontId="14" fillId="31" borderId="78" xfId="0" applyNumberFormat="1" applyFont="1" applyFill="1" applyBorder="1" applyAlignment="1">
      <alignment horizontal="center" vertical="center" wrapText="1" readingOrder="1"/>
    </xf>
    <xf numFmtId="9" fontId="14" fillId="31" borderId="79" xfId="2" applyFont="1" applyFill="1" applyBorder="1" applyAlignment="1">
      <alignment horizontal="center" vertical="center" wrapText="1" readingOrder="1"/>
    </xf>
    <xf numFmtId="0" fontId="14" fillId="31" borderId="0" xfId="0" applyFont="1" applyFill="1" applyAlignment="1">
      <alignment horizontal="left" vertical="center" wrapText="1" readingOrder="1"/>
    </xf>
    <xf numFmtId="3" fontId="14" fillId="31" borderId="0" xfId="0" applyNumberFormat="1" applyFont="1" applyFill="1" applyAlignment="1">
      <alignment horizontal="center" vertical="center" wrapText="1" readingOrder="1"/>
    </xf>
    <xf numFmtId="9" fontId="14" fillId="31" borderId="0" xfId="2" applyFont="1" applyFill="1" applyAlignment="1">
      <alignment horizontal="center" vertical="center" wrapText="1" readingOrder="1"/>
    </xf>
    <xf numFmtId="0" fontId="14" fillId="29" borderId="0" xfId="0" applyFont="1" applyFill="1" applyAlignment="1">
      <alignment horizontal="left" vertical="center" wrapText="1" readingOrder="1"/>
    </xf>
    <xf numFmtId="0" fontId="35" fillId="7" borderId="0" xfId="0" applyFont="1" applyFill="1" applyAlignment="1">
      <alignment horizontal="center"/>
    </xf>
    <xf numFmtId="0" fontId="35" fillId="7" borderId="0" xfId="0" applyFont="1" applyFill="1" applyAlignment="1">
      <alignment horizontal="center" vertical="center"/>
    </xf>
    <xf numFmtId="3" fontId="35" fillId="7" borderId="0" xfId="0" applyNumberFormat="1" applyFont="1" applyFill="1" applyAlignment="1">
      <alignment horizontal="center" vertical="center"/>
    </xf>
    <xf numFmtId="9" fontId="35" fillId="7" borderId="0" xfId="0" applyNumberFormat="1" applyFont="1" applyFill="1" applyAlignment="1">
      <alignment horizontal="center" vertical="center"/>
    </xf>
    <xf numFmtId="9" fontId="33" fillId="7" borderId="0" xfId="2" applyFont="1" applyFill="1"/>
    <xf numFmtId="0" fontId="36" fillId="7" borderId="0" xfId="0" applyFont="1" applyFill="1" applyAlignment="1">
      <alignment horizontal="center" vertical="center"/>
    </xf>
    <xf numFmtId="0" fontId="7" fillId="29" borderId="83" xfId="0" applyFont="1" applyFill="1" applyBorder="1" applyAlignment="1">
      <alignment horizontal="left" vertical="center" wrapText="1" readingOrder="1"/>
    </xf>
    <xf numFmtId="0" fontId="7" fillId="29" borderId="66" xfId="0" applyFont="1" applyFill="1" applyBorder="1" applyAlignment="1">
      <alignment horizontal="center" vertical="center" wrapText="1" readingOrder="1"/>
    </xf>
    <xf numFmtId="0" fontId="7" fillId="29" borderId="67" xfId="0" applyFont="1" applyFill="1" applyBorder="1" applyAlignment="1">
      <alignment horizontal="center" vertical="center" wrapText="1" readingOrder="1"/>
    </xf>
    <xf numFmtId="0" fontId="7" fillId="29" borderId="68" xfId="0" applyFont="1" applyFill="1" applyBorder="1" applyAlignment="1">
      <alignment horizontal="center" vertical="center" wrapText="1" readingOrder="1"/>
    </xf>
    <xf numFmtId="0" fontId="16" fillId="29" borderId="0" xfId="0" applyFont="1" applyFill="1" applyAlignment="1">
      <alignment horizontal="left" vertical="center" wrapText="1" readingOrder="1"/>
    </xf>
    <xf numFmtId="0" fontId="16" fillId="29" borderId="0" xfId="0" applyFont="1" applyFill="1" applyAlignment="1">
      <alignment horizontal="center" vertical="center" wrapText="1" readingOrder="1"/>
    </xf>
    <xf numFmtId="3" fontId="12" fillId="0" borderId="65" xfId="0" applyNumberFormat="1" applyFont="1" applyBorder="1" applyAlignment="1">
      <alignment horizontal="center" vertical="center" wrapText="1" readingOrder="1"/>
    </xf>
    <xf numFmtId="0" fontId="32" fillId="30" borderId="0" xfId="0" applyFont="1" applyFill="1" applyAlignment="1">
      <alignment horizontal="left" vertical="center" wrapText="1" readingOrder="1"/>
    </xf>
    <xf numFmtId="0" fontId="32" fillId="0" borderId="0" xfId="0" applyFont="1" applyAlignment="1">
      <alignment horizontal="center" vertical="center" wrapText="1" readingOrder="1"/>
    </xf>
    <xf numFmtId="3" fontId="12" fillId="0" borderId="0" xfId="0" applyNumberFormat="1" applyFont="1" applyAlignment="1">
      <alignment horizontal="center" vertical="center" wrapText="1" readingOrder="1"/>
    </xf>
    <xf numFmtId="9" fontId="12" fillId="0" borderId="0" xfId="2" applyFont="1" applyAlignment="1">
      <alignment horizontal="center" vertical="center" wrapText="1" readingOrder="1"/>
    </xf>
    <xf numFmtId="0" fontId="32" fillId="31" borderId="71" xfId="0" applyFont="1" applyFill="1" applyBorder="1" applyAlignment="1">
      <alignment horizontal="left" vertical="center" wrapText="1" readingOrder="1"/>
    </xf>
    <xf numFmtId="3" fontId="32" fillId="31" borderId="72" xfId="0" applyNumberFormat="1"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3" fontId="32" fillId="31" borderId="0" xfId="0" applyNumberFormat="1" applyFont="1" applyFill="1" applyAlignment="1">
      <alignment horizontal="center" vertical="center" wrapText="1" readingOrder="1"/>
    </xf>
    <xf numFmtId="3" fontId="12" fillId="0" borderId="75" xfId="0" applyNumberFormat="1" applyFont="1" applyBorder="1" applyAlignment="1">
      <alignment horizontal="center" vertical="center" wrapText="1" readingOrder="1"/>
    </xf>
    <xf numFmtId="9" fontId="12" fillId="0" borderId="76" xfId="2" applyFont="1" applyBorder="1" applyAlignment="1">
      <alignment horizontal="center" vertical="center" wrapText="1" readingOrder="1"/>
    </xf>
    <xf numFmtId="0" fontId="32" fillId="31" borderId="85" xfId="0" applyFont="1" applyFill="1" applyBorder="1" applyAlignment="1">
      <alignment vertical="center" wrapText="1" readingOrder="1"/>
    </xf>
    <xf numFmtId="0" fontId="35" fillId="7" borderId="0" xfId="0" applyFont="1" applyFill="1"/>
    <xf numFmtId="0" fontId="74" fillId="7" borderId="0" xfId="0" applyFont="1" applyFill="1"/>
    <xf numFmtId="0" fontId="74" fillId="29" borderId="70" xfId="0" applyFont="1" applyFill="1" applyBorder="1" applyAlignment="1">
      <alignment horizontal="center" vertical="center"/>
    </xf>
    <xf numFmtId="0" fontId="74" fillId="29" borderId="33" xfId="0" applyFont="1" applyFill="1" applyBorder="1" applyAlignment="1">
      <alignment horizontal="center" vertical="center"/>
    </xf>
    <xf numFmtId="0" fontId="74" fillId="31" borderId="69" xfId="0" applyFont="1" applyFill="1" applyBorder="1" applyAlignment="1">
      <alignment horizontal="center" vertical="center"/>
    </xf>
    <xf numFmtId="0" fontId="74" fillId="31" borderId="70" xfId="0" applyFont="1" applyFill="1" applyBorder="1" applyAlignment="1">
      <alignment horizontal="center" vertical="center"/>
    </xf>
    <xf numFmtId="0" fontId="74" fillId="31" borderId="88" xfId="0" applyFont="1" applyFill="1" applyBorder="1" applyAlignment="1">
      <alignment horizontal="center" vertical="center"/>
    </xf>
    <xf numFmtId="0" fontId="74" fillId="31" borderId="65" xfId="0" applyFont="1" applyFill="1" applyBorder="1" applyAlignment="1">
      <alignment horizontal="center" vertical="center"/>
    </xf>
    <xf numFmtId="0" fontId="74" fillId="31" borderId="81" xfId="0" applyFont="1" applyFill="1" applyBorder="1" applyAlignment="1">
      <alignment horizontal="center" vertical="center"/>
    </xf>
    <xf numFmtId="0" fontId="74" fillId="7" borderId="70" xfId="0" applyFont="1" applyFill="1" applyBorder="1" applyAlignment="1">
      <alignment horizontal="center" vertical="center"/>
    </xf>
    <xf numFmtId="0" fontId="74" fillId="31" borderId="33" xfId="0" applyFont="1" applyFill="1" applyBorder="1" applyAlignment="1">
      <alignment horizontal="center" vertical="center"/>
    </xf>
    <xf numFmtId="0" fontId="74" fillId="31" borderId="34" xfId="0" applyFont="1" applyFill="1" applyBorder="1" applyAlignment="1">
      <alignment horizontal="center" vertical="center"/>
    </xf>
    <xf numFmtId="0" fontId="74" fillId="7" borderId="33" xfId="0" applyFont="1" applyFill="1" applyBorder="1" applyAlignment="1">
      <alignment horizontal="center" vertical="center"/>
    </xf>
    <xf numFmtId="0" fontId="74" fillId="31" borderId="35" xfId="0" applyFont="1" applyFill="1" applyBorder="1" applyAlignment="1">
      <alignment horizontal="center" vertical="center"/>
    </xf>
    <xf numFmtId="9" fontId="35" fillId="23" borderId="88" xfId="2" applyFont="1" applyFill="1" applyBorder="1" applyAlignment="1">
      <alignment horizontal="center" vertical="center"/>
    </xf>
    <xf numFmtId="9" fontId="35" fillId="23" borderId="97" xfId="2" applyFont="1" applyFill="1" applyBorder="1" applyAlignment="1">
      <alignment horizontal="center" vertical="center"/>
    </xf>
    <xf numFmtId="9" fontId="35" fillId="23" borderId="65" xfId="2" applyFont="1" applyFill="1" applyBorder="1" applyAlignment="1">
      <alignment horizontal="center" vertical="center"/>
    </xf>
    <xf numFmtId="9" fontId="35" fillId="10" borderId="108" xfId="2" applyFont="1" applyFill="1" applyBorder="1" applyAlignment="1">
      <alignment horizontal="center" vertical="center"/>
    </xf>
    <xf numFmtId="9" fontId="35" fillId="23" borderId="111" xfId="2" applyFont="1" applyFill="1" applyBorder="1" applyAlignment="1">
      <alignment horizontal="center" vertical="center"/>
    </xf>
    <xf numFmtId="9" fontId="35" fillId="23" borderId="49" xfId="2" applyFont="1" applyFill="1" applyBorder="1" applyAlignment="1">
      <alignment horizontal="center" vertical="center"/>
    </xf>
    <xf numFmtId="9" fontId="35" fillId="23" borderId="48" xfId="2" applyFont="1" applyFill="1" applyBorder="1" applyAlignment="1">
      <alignment horizontal="center" vertical="center"/>
    </xf>
    <xf numFmtId="9" fontId="35" fillId="23" borderId="53" xfId="2" applyFont="1" applyFill="1" applyBorder="1" applyAlignment="1">
      <alignment horizontal="center" vertical="center"/>
    </xf>
    <xf numFmtId="9" fontId="35" fillId="10" borderId="59" xfId="2" applyFont="1" applyFill="1" applyBorder="1" applyAlignment="1">
      <alignment horizontal="center" vertical="center"/>
    </xf>
    <xf numFmtId="9" fontId="35" fillId="23" borderId="56" xfId="2" applyFont="1" applyFill="1" applyBorder="1" applyAlignment="1">
      <alignment horizontal="center" vertical="center"/>
    </xf>
    <xf numFmtId="9" fontId="35" fillId="23" borderId="50" xfId="2" applyFont="1" applyFill="1" applyBorder="1" applyAlignment="1">
      <alignment horizontal="center" vertical="center"/>
    </xf>
    <xf numFmtId="9" fontId="35" fillId="23" borderId="47" xfId="2" applyFont="1" applyFill="1" applyBorder="1" applyAlignment="1">
      <alignment horizontal="center" vertical="center"/>
    </xf>
    <xf numFmtId="9" fontId="35" fillId="23" borderId="54" xfId="2" applyFont="1" applyFill="1" applyBorder="1" applyAlignment="1">
      <alignment horizontal="center" vertical="center"/>
    </xf>
    <xf numFmtId="9" fontId="35" fillId="10" borderId="60" xfId="2" applyFont="1" applyFill="1" applyBorder="1" applyAlignment="1">
      <alignment horizontal="center" vertical="center"/>
    </xf>
    <xf numFmtId="9" fontId="35" fillId="23" borderId="57" xfId="2" applyFont="1" applyFill="1" applyBorder="1" applyAlignment="1">
      <alignment horizontal="center" vertical="center"/>
    </xf>
    <xf numFmtId="9" fontId="35" fillId="23" borderId="89" xfId="2" applyFont="1" applyFill="1" applyBorder="1" applyAlignment="1">
      <alignment horizontal="center" vertical="center"/>
    </xf>
    <xf numFmtId="9" fontId="35" fillId="23" borderId="98" xfId="2" applyFont="1" applyFill="1" applyBorder="1" applyAlignment="1">
      <alignment horizontal="center" vertical="center"/>
    </xf>
    <xf numFmtId="9" fontId="35" fillId="23" borderId="107" xfId="2" applyFont="1" applyFill="1" applyBorder="1" applyAlignment="1">
      <alignment horizontal="center" vertical="center"/>
    </xf>
    <xf numFmtId="9" fontId="35" fillId="10" borderId="106" xfId="2" applyFont="1" applyFill="1" applyBorder="1" applyAlignment="1">
      <alignment horizontal="center" vertical="center"/>
    </xf>
    <xf numFmtId="9" fontId="35" fillId="23" borderId="112" xfId="2" applyFont="1" applyFill="1" applyBorder="1" applyAlignment="1">
      <alignment horizontal="center" vertical="center"/>
    </xf>
    <xf numFmtId="9" fontId="35" fillId="23" borderId="51" xfId="2" applyFont="1" applyFill="1" applyBorder="1" applyAlignment="1">
      <alignment horizontal="center" vertical="center"/>
    </xf>
    <xf numFmtId="9" fontId="35" fillId="23" borderId="52" xfId="2" applyFont="1" applyFill="1" applyBorder="1" applyAlignment="1">
      <alignment horizontal="center" vertical="center"/>
    </xf>
    <xf numFmtId="9" fontId="35" fillId="23" borderId="55" xfId="2" applyFont="1" applyFill="1" applyBorder="1" applyAlignment="1">
      <alignment horizontal="center" vertical="center"/>
    </xf>
    <xf numFmtId="9" fontId="35" fillId="10" borderId="61" xfId="2" applyFont="1" applyFill="1" applyBorder="1" applyAlignment="1">
      <alignment horizontal="center" vertical="center"/>
    </xf>
    <xf numFmtId="9" fontId="35" fillId="23" borderId="58" xfId="2" applyFont="1" applyFill="1" applyBorder="1" applyAlignment="1">
      <alignment horizontal="center" vertical="center"/>
    </xf>
    <xf numFmtId="3" fontId="35" fillId="23" borderId="88" xfId="2" applyNumberFormat="1" applyFont="1" applyFill="1" applyBorder="1" applyAlignment="1">
      <alignment horizontal="center" vertical="center"/>
    </xf>
    <xf numFmtId="3" fontId="35" fillId="23" borderId="65" xfId="2" applyNumberFormat="1" applyFont="1" applyFill="1" applyBorder="1" applyAlignment="1">
      <alignment horizontal="center" vertical="center"/>
    </xf>
    <xf numFmtId="3" fontId="35" fillId="10" borderId="70" xfId="2" applyNumberFormat="1" applyFont="1" applyFill="1" applyBorder="1" applyAlignment="1">
      <alignment horizontal="center" vertical="center"/>
    </xf>
    <xf numFmtId="3" fontId="35" fillId="23" borderId="97" xfId="2" applyNumberFormat="1" applyFont="1" applyFill="1" applyBorder="1" applyAlignment="1">
      <alignment horizontal="center" vertical="center"/>
    </xf>
    <xf numFmtId="3" fontId="35" fillId="10" borderId="108" xfId="2" applyNumberFormat="1" applyFont="1" applyFill="1" applyBorder="1" applyAlignment="1">
      <alignment horizontal="center" vertical="center"/>
    </xf>
    <xf numFmtId="168" fontId="35" fillId="23" borderId="49" xfId="1" applyNumberFormat="1" applyFont="1" applyFill="1" applyBorder="1" applyAlignment="1">
      <alignment horizontal="center" vertical="center"/>
    </xf>
    <xf numFmtId="168" fontId="35" fillId="23" borderId="48" xfId="1" applyNumberFormat="1" applyFont="1" applyFill="1" applyBorder="1" applyAlignment="1">
      <alignment horizontal="center" vertical="center"/>
    </xf>
    <xf numFmtId="168" fontId="35" fillId="23" borderId="53" xfId="1" applyNumberFormat="1" applyFont="1" applyFill="1" applyBorder="1" applyAlignment="1">
      <alignment horizontal="center" vertical="center"/>
    </xf>
    <xf numFmtId="168" fontId="35" fillId="10" borderId="59" xfId="1" applyNumberFormat="1" applyFont="1" applyFill="1" applyBorder="1" applyAlignment="1">
      <alignment horizontal="center" vertical="center"/>
    </xf>
    <xf numFmtId="168" fontId="35" fillId="23" borderId="56" xfId="1" applyNumberFormat="1" applyFont="1" applyFill="1" applyBorder="1" applyAlignment="1">
      <alignment horizontal="center" vertical="center"/>
    </xf>
    <xf numFmtId="168" fontId="35" fillId="23" borderId="50" xfId="1" applyNumberFormat="1" applyFont="1" applyFill="1" applyBorder="1" applyAlignment="1">
      <alignment horizontal="center" vertical="center"/>
    </xf>
    <xf numFmtId="168" fontId="35" fillId="23" borderId="47" xfId="1" applyNumberFormat="1" applyFont="1" applyFill="1" applyBorder="1" applyAlignment="1">
      <alignment horizontal="center" vertical="center"/>
    </xf>
    <xf numFmtId="168" fontId="35" fillId="23" borderId="54" xfId="1" applyNumberFormat="1" applyFont="1" applyFill="1" applyBorder="1" applyAlignment="1">
      <alignment horizontal="center" vertical="center"/>
    </xf>
    <xf numFmtId="168" fontId="35" fillId="10" borderId="60" xfId="1" applyNumberFormat="1" applyFont="1" applyFill="1" applyBorder="1" applyAlignment="1">
      <alignment horizontal="center" vertical="center"/>
    </xf>
    <xf numFmtId="168" fontId="35" fillId="23" borderId="57" xfId="1" applyNumberFormat="1" applyFont="1" applyFill="1" applyBorder="1" applyAlignment="1">
      <alignment horizontal="center" vertical="center"/>
    </xf>
    <xf numFmtId="3" fontId="35" fillId="23" borderId="81" xfId="2" applyNumberFormat="1" applyFont="1" applyFill="1" applyBorder="1" applyAlignment="1">
      <alignment horizontal="center" vertical="center"/>
    </xf>
    <xf numFmtId="3" fontId="35" fillId="23" borderId="89" xfId="2" applyNumberFormat="1" applyFont="1" applyFill="1" applyBorder="1" applyAlignment="1">
      <alignment horizontal="center" vertical="center"/>
    </xf>
    <xf numFmtId="3" fontId="35" fillId="23" borderId="98" xfId="2" applyNumberFormat="1" applyFont="1" applyFill="1" applyBorder="1" applyAlignment="1">
      <alignment horizontal="center" vertical="center"/>
    </xf>
    <xf numFmtId="3" fontId="35" fillId="23" borderId="107" xfId="2" applyNumberFormat="1" applyFont="1" applyFill="1" applyBorder="1" applyAlignment="1">
      <alignment horizontal="center" vertical="center"/>
    </xf>
    <xf numFmtId="3" fontId="35" fillId="10" borderId="106" xfId="2" applyNumberFormat="1" applyFont="1" applyFill="1" applyBorder="1" applyAlignment="1">
      <alignment horizontal="center" vertical="center"/>
    </xf>
    <xf numFmtId="3" fontId="35" fillId="23" borderId="109" xfId="2" applyNumberFormat="1" applyFont="1" applyFill="1" applyBorder="1" applyAlignment="1">
      <alignment horizontal="center" vertical="center"/>
    </xf>
    <xf numFmtId="3" fontId="35" fillId="23" borderId="110" xfId="2" applyNumberFormat="1" applyFont="1" applyFill="1" applyBorder="1" applyAlignment="1">
      <alignment horizontal="center" vertical="center"/>
    </xf>
    <xf numFmtId="168" fontId="35" fillId="23" borderId="51" xfId="1" applyNumberFormat="1" applyFont="1" applyFill="1" applyBorder="1" applyAlignment="1">
      <alignment horizontal="center" vertical="center"/>
    </xf>
    <xf numFmtId="168" fontId="35" fillId="23" borderId="52" xfId="1" applyNumberFormat="1" applyFont="1" applyFill="1" applyBorder="1" applyAlignment="1">
      <alignment horizontal="center" vertical="center"/>
    </xf>
    <xf numFmtId="168" fontId="35" fillId="23" borderId="55" xfId="1" applyNumberFormat="1" applyFont="1" applyFill="1" applyBorder="1" applyAlignment="1">
      <alignment horizontal="center" vertical="center"/>
    </xf>
    <xf numFmtId="168" fontId="35" fillId="10" borderId="61" xfId="1" applyNumberFormat="1" applyFont="1" applyFill="1" applyBorder="1" applyAlignment="1">
      <alignment horizontal="center" vertical="center"/>
    </xf>
    <xf numFmtId="168" fontId="35" fillId="23" borderId="58" xfId="1" applyNumberFormat="1" applyFont="1" applyFill="1" applyBorder="1" applyAlignment="1">
      <alignment horizontal="center" vertical="center"/>
    </xf>
    <xf numFmtId="3" fontId="35" fillId="23" borderId="111" xfId="2" applyNumberFormat="1" applyFont="1" applyFill="1" applyBorder="1" applyAlignment="1">
      <alignment horizontal="center" vertical="center"/>
    </xf>
    <xf numFmtId="3" fontId="35" fillId="23" borderId="112" xfId="2" applyNumberFormat="1" applyFont="1" applyFill="1" applyBorder="1" applyAlignment="1">
      <alignment horizontal="center" vertical="center"/>
    </xf>
    <xf numFmtId="0" fontId="73" fillId="0" borderId="0" xfId="0" applyFont="1"/>
    <xf numFmtId="0" fontId="9" fillId="31" borderId="66" xfId="0" applyFont="1" applyFill="1" applyBorder="1" applyAlignment="1">
      <alignment horizontal="center" vertical="center" wrapText="1" readingOrder="1"/>
    </xf>
    <xf numFmtId="0" fontId="7" fillId="29" borderId="71" xfId="0" applyFont="1" applyFill="1" applyBorder="1" applyAlignment="1">
      <alignment horizontal="center" vertical="center" wrapText="1" readingOrder="1"/>
    </xf>
    <xf numFmtId="0" fontId="7" fillId="29" borderId="73" xfId="0" applyFont="1" applyFill="1" applyBorder="1" applyAlignment="1">
      <alignment horizontal="center" vertical="center" wrapText="1" readingOrder="1"/>
    </xf>
    <xf numFmtId="0" fontId="7" fillId="29" borderId="89" xfId="0" applyFont="1" applyFill="1" applyBorder="1" applyAlignment="1">
      <alignment horizontal="center" vertical="center" wrapText="1" readingOrder="1"/>
    </xf>
    <xf numFmtId="0" fontId="7" fillId="29" borderId="72" xfId="0" applyFont="1" applyFill="1" applyBorder="1" applyAlignment="1">
      <alignment horizontal="center" vertical="center" wrapText="1" readingOrder="1"/>
    </xf>
    <xf numFmtId="0" fontId="8" fillId="0" borderId="74" xfId="0" applyFont="1" applyBorder="1" applyAlignment="1">
      <alignment horizontal="center" vertical="center" wrapText="1" readingOrder="1"/>
    </xf>
    <xf numFmtId="0" fontId="8" fillId="0" borderId="76" xfId="0" applyFont="1" applyBorder="1" applyAlignment="1">
      <alignment horizontal="center" vertical="center" wrapText="1" readingOrder="1"/>
    </xf>
    <xf numFmtId="3" fontId="8" fillId="0" borderId="99" xfId="0" applyNumberFormat="1" applyFont="1" applyBorder="1" applyAlignment="1">
      <alignment horizontal="center" vertical="center" wrapText="1" readingOrder="1"/>
    </xf>
    <xf numFmtId="0" fontId="8" fillId="0" borderId="69" xfId="0" applyFont="1" applyBorder="1" applyAlignment="1">
      <alignment horizontal="center" vertical="center" wrapText="1" readingOrder="1"/>
    </xf>
    <xf numFmtId="0" fontId="8" fillId="0" borderId="70" xfId="0" applyFont="1" applyBorder="1" applyAlignment="1">
      <alignment horizontal="center" vertical="center" wrapText="1" readingOrder="1"/>
    </xf>
    <xf numFmtId="3" fontId="8" fillId="0" borderId="88" xfId="0" applyNumberFormat="1" applyFont="1" applyBorder="1" applyAlignment="1">
      <alignment horizontal="center" vertical="center" wrapText="1" readingOrder="1"/>
    </xf>
    <xf numFmtId="0" fontId="8" fillId="0" borderId="71" xfId="0" applyFont="1" applyBorder="1" applyAlignment="1">
      <alignment horizontal="center" vertical="center" wrapText="1" readingOrder="1"/>
    </xf>
    <xf numFmtId="0" fontId="8" fillId="0" borderId="73" xfId="0" applyFont="1" applyBorder="1" applyAlignment="1">
      <alignment horizontal="center" vertical="center" wrapText="1" readingOrder="1"/>
    </xf>
    <xf numFmtId="3" fontId="8" fillId="0" borderId="89" xfId="0" applyNumberFormat="1" applyFont="1" applyBorder="1" applyAlignment="1">
      <alignment horizontal="center" vertical="center" wrapText="1" readingOrder="1"/>
    </xf>
    <xf numFmtId="3" fontId="8" fillId="0" borderId="72" xfId="0" applyNumberFormat="1" applyFont="1" applyBorder="1" applyAlignment="1">
      <alignment horizontal="center" vertical="center" wrapText="1" readingOrder="1"/>
    </xf>
    <xf numFmtId="9" fontId="8" fillId="0" borderId="73" xfId="0" applyNumberFormat="1" applyFont="1" applyBorder="1" applyAlignment="1">
      <alignment horizontal="center" vertical="center" wrapText="1" readingOrder="1"/>
    </xf>
    <xf numFmtId="0" fontId="8" fillId="9" borderId="93" xfId="0" applyFont="1" applyFill="1" applyBorder="1" applyAlignment="1">
      <alignment horizontal="center" vertical="center" wrapText="1" readingOrder="1"/>
    </xf>
    <xf numFmtId="0" fontId="8" fillId="9" borderId="95" xfId="0" applyFont="1" applyFill="1" applyBorder="1" applyAlignment="1">
      <alignment horizontal="center" vertical="center" wrapText="1" readingOrder="1"/>
    </xf>
    <xf numFmtId="3" fontId="8" fillId="9" borderId="100" xfId="0" applyNumberFormat="1" applyFont="1" applyFill="1" applyBorder="1" applyAlignment="1">
      <alignment horizontal="center" vertical="center" wrapText="1" readingOrder="1"/>
    </xf>
    <xf numFmtId="3" fontId="8" fillId="9" borderId="94" xfId="0" applyNumberFormat="1" applyFont="1" applyFill="1" applyBorder="1" applyAlignment="1">
      <alignment horizontal="center" vertical="center" wrapText="1" readingOrder="1"/>
    </xf>
    <xf numFmtId="9" fontId="8" fillId="9" borderId="95" xfId="0" applyNumberFormat="1" applyFont="1" applyFill="1" applyBorder="1" applyAlignment="1">
      <alignment horizontal="center" vertical="center" wrapText="1" readingOrder="1"/>
    </xf>
    <xf numFmtId="0" fontId="9" fillId="0" borderId="0" xfId="0" applyFont="1" applyAlignment="1">
      <alignment vertical="top" wrapText="1"/>
    </xf>
    <xf numFmtId="0" fontId="9" fillId="0" borderId="0" xfId="0" applyFont="1" applyAlignment="1">
      <alignment horizontal="left" vertical="top" wrapText="1"/>
    </xf>
    <xf numFmtId="0" fontId="35" fillId="0" borderId="0" xfId="0" applyFont="1" applyAlignment="1">
      <alignment wrapText="1"/>
    </xf>
    <xf numFmtId="0" fontId="9" fillId="0" borderId="0" xfId="0" applyFont="1" applyAlignment="1">
      <alignment horizontal="left" vertical="center" readingOrder="1"/>
    </xf>
    <xf numFmtId="0" fontId="8" fillId="0" borderId="0" xfId="0" applyFont="1" applyAlignment="1">
      <alignment horizontal="left" readingOrder="1"/>
    </xf>
    <xf numFmtId="0" fontId="5" fillId="0" borderId="0" xfId="0" applyFont="1"/>
    <xf numFmtId="0" fontId="0" fillId="30" borderId="0" xfId="0" applyFill="1" applyAlignment="1">
      <alignment horizontal="left"/>
    </xf>
    <xf numFmtId="3" fontId="0" fillId="30" borderId="0" xfId="0" applyNumberFormat="1" applyFill="1" applyAlignment="1">
      <alignment horizontal="left"/>
    </xf>
    <xf numFmtId="3" fontId="0" fillId="8" borderId="0" xfId="0" applyNumberFormat="1" applyFill="1" applyAlignment="1">
      <alignment horizontal="left"/>
    </xf>
    <xf numFmtId="0" fontId="4" fillId="0" borderId="0" xfId="0" applyFont="1"/>
    <xf numFmtId="0" fontId="36" fillId="12" borderId="28" xfId="0" applyFont="1" applyFill="1" applyBorder="1" applyAlignment="1">
      <alignment horizontal="left"/>
    </xf>
    <xf numFmtId="9" fontId="79" fillId="12" borderId="28" xfId="7" applyNumberFormat="1" applyFont="1" applyFill="1" applyBorder="1" applyAlignment="1">
      <alignment horizontal="center"/>
    </xf>
    <xf numFmtId="0" fontId="36" fillId="12" borderId="28" xfId="0" applyFont="1" applyFill="1" applyBorder="1" applyAlignment="1">
      <alignment horizontal="center"/>
    </xf>
    <xf numFmtId="9" fontId="86" fillId="12" borderId="28" xfId="4" applyNumberFormat="1" applyFont="1" applyFill="1" applyBorder="1" applyAlignment="1">
      <alignment horizontal="center" vertical="center"/>
    </xf>
    <xf numFmtId="0" fontId="42" fillId="12" borderId="28" xfId="0" applyFont="1" applyFill="1" applyBorder="1" applyAlignment="1">
      <alignment vertical="center"/>
    </xf>
    <xf numFmtId="171" fontId="42" fillId="12" borderId="28" xfId="4" applyNumberFormat="1" applyFont="1" applyFill="1" applyBorder="1" applyAlignment="1">
      <alignment horizontal="left" vertical="center"/>
    </xf>
    <xf numFmtId="171" fontId="86" fillId="12" borderId="28" xfId="0" applyNumberFormat="1" applyFont="1" applyFill="1" applyBorder="1" applyAlignment="1">
      <alignment horizontal="center" vertical="center"/>
    </xf>
    <xf numFmtId="0" fontId="42" fillId="14" borderId="28" xfId="4" applyFont="1" applyFill="1" applyBorder="1" applyAlignment="1">
      <alignment vertical="center"/>
    </xf>
    <xf numFmtId="0" fontId="42" fillId="14" borderId="28" xfId="4" applyFont="1" applyFill="1" applyBorder="1" applyAlignment="1">
      <alignment horizontal="left" vertical="center"/>
    </xf>
    <xf numFmtId="9" fontId="86" fillId="14" borderId="28" xfId="4" applyNumberFormat="1" applyFont="1" applyFill="1" applyBorder="1" applyAlignment="1">
      <alignment horizontal="center" vertical="center"/>
    </xf>
    <xf numFmtId="1" fontId="86" fillId="14" borderId="28" xfId="4" applyNumberFormat="1" applyFont="1" applyFill="1" applyBorder="1" applyAlignment="1">
      <alignment horizontal="center" vertical="center"/>
    </xf>
    <xf numFmtId="1" fontId="42" fillId="14" borderId="28" xfId="4" applyNumberFormat="1" applyFont="1" applyFill="1" applyBorder="1" applyAlignment="1">
      <alignment horizontal="left" vertical="center"/>
    </xf>
    <xf numFmtId="9" fontId="86" fillId="14" borderId="28" xfId="2" applyFont="1" applyFill="1" applyBorder="1" applyAlignment="1" applyProtection="1">
      <alignment horizontal="center" vertical="center"/>
    </xf>
    <xf numFmtId="9" fontId="35" fillId="0" borderId="28" xfId="4" applyNumberFormat="1" applyFont="1" applyBorder="1" applyAlignment="1">
      <alignment horizontal="center" vertical="center"/>
    </xf>
    <xf numFmtId="0" fontId="44" fillId="0" borderId="28" xfId="4" applyFont="1" applyBorder="1" applyAlignment="1">
      <alignment horizontal="center" vertical="center"/>
    </xf>
    <xf numFmtId="0" fontId="36" fillId="0" borderId="28" xfId="0" applyFont="1" applyBorder="1" applyAlignment="1">
      <alignment horizontal="center"/>
    </xf>
    <xf numFmtId="172" fontId="44" fillId="0" borderId="28" xfId="4" applyNumberFormat="1" applyFont="1" applyBorder="1" applyAlignment="1">
      <alignment horizontal="center" vertical="center"/>
    </xf>
    <xf numFmtId="9" fontId="35" fillId="0" borderId="28" xfId="0" applyNumberFormat="1" applyFont="1" applyBorder="1" applyAlignment="1">
      <alignment horizontal="center"/>
    </xf>
    <xf numFmtId="171" fontId="44" fillId="0" borderId="28" xfId="0" applyNumberFormat="1" applyFont="1" applyBorder="1" applyAlignment="1">
      <alignment horizontal="center" vertical="center"/>
    </xf>
    <xf numFmtId="171" fontId="86" fillId="0" borderId="28" xfId="0" applyNumberFormat="1" applyFont="1" applyBorder="1" applyAlignment="1">
      <alignment horizontal="center" vertical="center"/>
    </xf>
    <xf numFmtId="9" fontId="44" fillId="0" borderId="28" xfId="0" applyNumberFormat="1" applyFont="1" applyBorder="1" applyAlignment="1">
      <alignment horizontal="center"/>
    </xf>
    <xf numFmtId="171" fontId="44" fillId="0" borderId="28" xfId="4" applyNumberFormat="1" applyFont="1" applyBorder="1" applyAlignment="1">
      <alignment horizontal="center" vertical="center"/>
    </xf>
    <xf numFmtId="1" fontId="86" fillId="0" borderId="28" xfId="4" applyNumberFormat="1" applyFont="1" applyBorder="1" applyAlignment="1">
      <alignment horizontal="center" vertical="center"/>
    </xf>
    <xf numFmtId="1" fontId="44" fillId="0" borderId="28" xfId="4" applyNumberFormat="1" applyFont="1" applyBorder="1" applyAlignment="1">
      <alignment horizontal="center" vertical="center"/>
    </xf>
    <xf numFmtId="171" fontId="35" fillId="0" borderId="28" xfId="4" applyNumberFormat="1" applyFont="1" applyBorder="1" applyAlignment="1">
      <alignment horizontal="center" vertical="center"/>
    </xf>
    <xf numFmtId="172" fontId="35" fillId="0" borderId="28" xfId="4" applyNumberFormat="1" applyFont="1" applyBorder="1" applyAlignment="1">
      <alignment horizontal="center" vertical="center"/>
    </xf>
    <xf numFmtId="173" fontId="35" fillId="0" borderId="28" xfId="4" applyNumberFormat="1" applyFont="1" applyBorder="1" applyAlignment="1">
      <alignment horizontal="center" vertical="center"/>
    </xf>
    <xf numFmtId="3" fontId="0" fillId="0" borderId="0" xfId="0" applyNumberFormat="1" applyAlignment="1">
      <alignment horizontal="left"/>
    </xf>
    <xf numFmtId="3" fontId="0" fillId="29" borderId="0" xfId="1" applyNumberFormat="1" applyFont="1" applyFill="1" applyAlignment="1">
      <alignment horizontal="left"/>
    </xf>
    <xf numFmtId="0" fontId="0" fillId="0" borderId="0" xfId="0" quotePrefix="1"/>
    <xf numFmtId="169" fontId="0" fillId="29" borderId="0" xfId="0" applyNumberFormat="1" applyFill="1" applyAlignment="1">
      <alignment horizontal="left"/>
    </xf>
    <xf numFmtId="169" fontId="0" fillId="29" borderId="0" xfId="2" applyNumberFormat="1" applyFont="1" applyFill="1" applyAlignment="1">
      <alignment horizontal="left"/>
    </xf>
    <xf numFmtId="0" fontId="0" fillId="29" borderId="0" xfId="0" applyFill="1" applyAlignment="1">
      <alignment horizontal="left"/>
    </xf>
    <xf numFmtId="0" fontId="4" fillId="30" borderId="0" xfId="0" applyFont="1" applyFill="1"/>
    <xf numFmtId="0" fontId="0" fillId="30" borderId="0" xfId="0" applyFill="1"/>
    <xf numFmtId="9" fontId="0" fillId="0" borderId="0" xfId="0" applyNumberFormat="1" applyAlignment="1">
      <alignment horizontal="left"/>
    </xf>
    <xf numFmtId="0" fontId="0" fillId="30" borderId="0" xfId="0" applyFill="1" applyAlignment="1">
      <alignment horizontal="left" vertical="top"/>
    </xf>
    <xf numFmtId="3" fontId="0" fillId="29" borderId="0" xfId="0" applyNumberFormat="1" applyFill="1" applyAlignment="1">
      <alignment horizontal="left"/>
    </xf>
    <xf numFmtId="10" fontId="0" fillId="0" borderId="0" xfId="0" applyNumberFormat="1" applyAlignment="1">
      <alignment horizontal="left"/>
    </xf>
    <xf numFmtId="169" fontId="92" fillId="0" borderId="0" xfId="0" applyNumberFormat="1" applyFont="1" applyAlignment="1">
      <alignment horizontal="left"/>
    </xf>
    <xf numFmtId="9" fontId="0" fillId="29" borderId="0" xfId="0" applyNumberFormat="1" applyFill="1" applyAlignment="1">
      <alignment horizontal="left"/>
    </xf>
    <xf numFmtId="3" fontId="90" fillId="30" borderId="0" xfId="4" applyNumberFormat="1" applyFont="1" applyFill="1" applyAlignment="1">
      <alignment horizontal="left" vertical="center"/>
    </xf>
    <xf numFmtId="3" fontId="1" fillId="30" borderId="0" xfId="4" applyNumberFormat="1" applyFont="1" applyFill="1" applyAlignment="1">
      <alignment horizontal="left" vertical="center" wrapText="1"/>
    </xf>
    <xf numFmtId="3" fontId="0" fillId="30" borderId="0" xfId="0" applyNumberFormat="1" applyFill="1" applyAlignment="1">
      <alignment horizontal="left" wrapText="1"/>
    </xf>
    <xf numFmtId="3" fontId="2" fillId="30" borderId="0" xfId="0" applyNumberFormat="1" applyFont="1" applyFill="1" applyAlignment="1">
      <alignment horizontal="left"/>
    </xf>
    <xf numFmtId="0" fontId="0" fillId="33" borderId="0" xfId="0" applyFill="1"/>
    <xf numFmtId="9" fontId="0" fillId="33" borderId="0" xfId="0" applyNumberFormat="1" applyFill="1" applyAlignment="1">
      <alignment horizontal="center"/>
    </xf>
    <xf numFmtId="9" fontId="0" fillId="0" borderId="0" xfId="0" applyNumberFormat="1" applyAlignment="1">
      <alignment horizontal="center"/>
    </xf>
    <xf numFmtId="9" fontId="0" fillId="0" borderId="0" xfId="0" applyNumberFormat="1"/>
    <xf numFmtId="0" fontId="42" fillId="32" borderId="28" xfId="4" applyFont="1" applyFill="1" applyBorder="1" applyAlignment="1">
      <alignment vertical="center"/>
    </xf>
    <xf numFmtId="0" fontId="42" fillId="32" borderId="28" xfId="5" applyFont="1" applyFill="1" applyBorder="1" applyAlignment="1">
      <alignment vertical="center"/>
    </xf>
    <xf numFmtId="9" fontId="86" fillId="32" borderId="28" xfId="2" applyFont="1" applyFill="1" applyBorder="1" applyAlignment="1" applyProtection="1">
      <alignment horizontal="center" vertical="center" wrapText="1"/>
    </xf>
    <xf numFmtId="9" fontId="42" fillId="32" borderId="28" xfId="2" applyFont="1" applyFill="1" applyBorder="1" applyAlignment="1" applyProtection="1">
      <alignment horizontal="center" vertical="center"/>
    </xf>
    <xf numFmtId="0" fontId="0" fillId="32" borderId="0" xfId="0" applyFill="1"/>
    <xf numFmtId="9" fontId="86" fillId="32" borderId="28" xfId="2" applyFont="1" applyFill="1" applyBorder="1" applyAlignment="1" applyProtection="1">
      <alignment horizontal="center" vertical="center"/>
    </xf>
    <xf numFmtId="0" fontId="42" fillId="32" borderId="28" xfId="4" applyFont="1" applyFill="1" applyBorder="1" applyAlignment="1">
      <alignment horizontal="center" vertical="center"/>
    </xf>
    <xf numFmtId="0" fontId="5" fillId="32" borderId="0" xfId="0" applyFont="1" applyFill="1"/>
    <xf numFmtId="9" fontId="35" fillId="0" borderId="28" xfId="2" applyFont="1" applyBorder="1" applyAlignment="1">
      <alignment horizontal="center" vertical="center"/>
    </xf>
    <xf numFmtId="171" fontId="93" fillId="34" borderId="21" xfId="13" applyNumberFormat="1" applyBorder="1" applyAlignment="1">
      <alignment horizontal="center" vertical="center" wrapText="1" readingOrder="1"/>
    </xf>
    <xf numFmtId="171" fontId="85" fillId="35" borderId="21" xfId="0" applyNumberFormat="1" applyFont="1" applyFill="1" applyBorder="1" applyAlignment="1">
      <alignment horizontal="center" vertical="center" wrapText="1" readingOrder="1"/>
    </xf>
    <xf numFmtId="174" fontId="90" fillId="36" borderId="134" xfId="0" applyNumberFormat="1" applyFont="1" applyFill="1" applyBorder="1"/>
    <xf numFmtId="174" fontId="0" fillId="0" borderId="0" xfId="0" applyNumberFormat="1"/>
    <xf numFmtId="174" fontId="90" fillId="0" borderId="135" xfId="0" applyNumberFormat="1" applyFont="1" applyBorder="1"/>
    <xf numFmtId="166" fontId="15" fillId="0" borderId="10" xfId="0" applyNumberFormat="1" applyFont="1" applyBorder="1" applyAlignment="1">
      <alignment horizontal="center" vertical="center" wrapText="1" readingOrder="1"/>
    </xf>
    <xf numFmtId="166" fontId="15" fillId="0" borderId="11" xfId="0" applyNumberFormat="1" applyFont="1" applyBorder="1" applyAlignment="1">
      <alignment horizontal="center" vertical="center" wrapText="1" readingOrder="1"/>
    </xf>
    <xf numFmtId="168" fontId="0" fillId="23" borderId="28" xfId="1" applyNumberFormat="1" applyFont="1" applyFill="1" applyBorder="1" applyAlignment="1">
      <alignment vertical="center"/>
    </xf>
    <xf numFmtId="0" fontId="0" fillId="23" borderId="28" xfId="0" applyFill="1" applyBorder="1" applyAlignment="1">
      <alignment vertical="center"/>
    </xf>
    <xf numFmtId="43" fontId="0" fillId="23" borderId="28" xfId="1" applyFont="1" applyFill="1" applyBorder="1" applyAlignment="1">
      <alignment vertical="center"/>
    </xf>
    <xf numFmtId="168" fontId="0" fillId="23" borderId="28" xfId="1" applyNumberFormat="1" applyFont="1" applyFill="1" applyBorder="1" applyAlignment="1">
      <alignment horizontal="right" vertical="center"/>
    </xf>
    <xf numFmtId="0" fontId="90" fillId="36" borderId="134" xfId="0" applyFont="1" applyFill="1" applyBorder="1"/>
    <xf numFmtId="0" fontId="90" fillId="0" borderId="135" xfId="0" applyFont="1" applyBorder="1"/>
    <xf numFmtId="3" fontId="34" fillId="0" borderId="0" xfId="0" applyNumberFormat="1" applyFont="1"/>
    <xf numFmtId="3" fontId="35" fillId="0" borderId="0" xfId="0" applyNumberFormat="1" applyFont="1" applyAlignment="1">
      <alignment horizontal="center"/>
    </xf>
    <xf numFmtId="3" fontId="35" fillId="8" borderId="0" xfId="0" applyNumberFormat="1" applyFont="1" applyFill="1"/>
    <xf numFmtId="3" fontId="7" fillId="29" borderId="89" xfId="0" applyNumberFormat="1" applyFont="1" applyFill="1" applyBorder="1" applyAlignment="1">
      <alignment horizontal="center" wrapText="1" readingOrder="1"/>
    </xf>
    <xf numFmtId="3" fontId="7" fillId="29" borderId="72" xfId="0" applyNumberFormat="1" applyFont="1" applyFill="1" applyBorder="1" applyAlignment="1">
      <alignment horizontal="center" wrapText="1" readingOrder="1"/>
    </xf>
    <xf numFmtId="3" fontId="0" fillId="0" borderId="0" xfId="0" applyNumberFormat="1"/>
    <xf numFmtId="0" fontId="94" fillId="9" borderId="93" xfId="0" applyFont="1" applyFill="1" applyBorder="1" applyAlignment="1">
      <alignment horizontal="center" vertical="center" wrapText="1" readingOrder="1"/>
    </xf>
    <xf numFmtId="3" fontId="35" fillId="0" borderId="0" xfId="0" applyNumberFormat="1" applyFont="1" applyAlignment="1">
      <alignment horizontal="center" vertical="center"/>
    </xf>
    <xf numFmtId="0" fontId="82" fillId="31" borderId="37" xfId="0" applyFont="1" applyFill="1" applyBorder="1" applyAlignment="1">
      <alignment horizontal="center" vertical="center" wrapText="1" readingOrder="1"/>
    </xf>
    <xf numFmtId="0" fontId="7" fillId="29" borderId="132" xfId="0" applyFont="1" applyFill="1" applyBorder="1" applyAlignment="1">
      <alignment horizontal="center" vertical="center" wrapText="1" readingOrder="1"/>
    </xf>
    <xf numFmtId="9" fontId="8" fillId="0" borderId="113" xfId="0" applyNumberFormat="1" applyFont="1" applyBorder="1" applyAlignment="1">
      <alignment horizontal="center" vertical="center" wrapText="1" readingOrder="1"/>
    </xf>
    <xf numFmtId="9" fontId="8" fillId="0" borderId="111" xfId="0" applyNumberFormat="1" applyFont="1" applyBorder="1" applyAlignment="1">
      <alignment horizontal="center" vertical="center" wrapText="1" readingOrder="1"/>
    </xf>
    <xf numFmtId="9" fontId="8" fillId="10" borderId="112" xfId="0" applyNumberFormat="1" applyFont="1" applyFill="1" applyBorder="1" applyAlignment="1">
      <alignment horizontal="center" vertical="center" wrapText="1" readingOrder="1"/>
    </xf>
    <xf numFmtId="9" fontId="8" fillId="5" borderId="112" xfId="0" applyNumberFormat="1" applyFont="1" applyFill="1" applyBorder="1" applyAlignment="1">
      <alignment horizontal="center" vertical="center" wrapText="1" readingOrder="1"/>
    </xf>
    <xf numFmtId="0" fontId="82" fillId="31" borderId="90" xfId="0" applyFont="1" applyFill="1" applyBorder="1" applyAlignment="1">
      <alignment vertical="center" wrapText="1" readingOrder="1"/>
    </xf>
    <xf numFmtId="0" fontId="82" fillId="31" borderId="92" xfId="0" applyFont="1" applyFill="1" applyBorder="1" applyAlignment="1">
      <alignment vertical="center" wrapText="1" readingOrder="1"/>
    </xf>
    <xf numFmtId="14" fontId="82" fillId="31" borderId="90" xfId="0" applyNumberFormat="1" applyFont="1" applyFill="1" applyBorder="1" applyAlignment="1">
      <alignment vertical="center" wrapText="1" readingOrder="1"/>
    </xf>
    <xf numFmtId="0" fontId="9" fillId="31" borderId="92" xfId="0" applyFont="1" applyFill="1" applyBorder="1" applyAlignment="1">
      <alignment vertical="center" wrapText="1" readingOrder="1"/>
    </xf>
    <xf numFmtId="0" fontId="9" fillId="31" borderId="68" xfId="0" applyFont="1" applyFill="1" applyBorder="1" applyAlignment="1">
      <alignment vertical="center" wrapText="1" readingOrder="1"/>
    </xf>
    <xf numFmtId="0" fontId="9" fillId="31" borderId="68" xfId="0" applyFont="1" applyFill="1" applyBorder="1" applyAlignment="1">
      <alignment wrapText="1" readingOrder="1"/>
    </xf>
    <xf numFmtId="0" fontId="14" fillId="31" borderId="67" xfId="0" applyFont="1" applyFill="1" applyBorder="1" applyAlignment="1">
      <alignment vertical="center" wrapText="1" readingOrder="1"/>
    </xf>
    <xf numFmtId="0" fontId="14" fillId="31" borderId="68" xfId="0" applyFont="1" applyFill="1" applyBorder="1" applyAlignment="1">
      <alignment vertical="center" wrapText="1" readingOrder="1"/>
    </xf>
    <xf numFmtId="0" fontId="9" fillId="31" borderId="102" xfId="0" applyFont="1" applyFill="1" applyBorder="1" applyAlignment="1">
      <alignment wrapText="1" readingOrder="1"/>
    </xf>
    <xf numFmtId="0" fontId="14" fillId="31" borderId="38" xfId="0" applyFont="1" applyFill="1" applyBorder="1" applyAlignment="1">
      <alignment vertical="center" wrapText="1" readingOrder="1"/>
    </xf>
    <xf numFmtId="9" fontId="95" fillId="21" borderId="0" xfId="0" applyNumberFormat="1" applyFont="1" applyFill="1" applyAlignment="1">
      <alignment horizontal="center"/>
    </xf>
    <xf numFmtId="9" fontId="71" fillId="21" borderId="0" xfId="0" applyNumberFormat="1" applyFont="1" applyFill="1" applyAlignment="1">
      <alignment horizontal="center" vertical="center"/>
    </xf>
    <xf numFmtId="0" fontId="53" fillId="21" borderId="37" xfId="0" applyFont="1" applyFill="1" applyBorder="1" applyAlignment="1">
      <alignment vertical="center" wrapText="1" readingOrder="1"/>
    </xf>
    <xf numFmtId="0" fontId="96" fillId="21" borderId="65" xfId="0" applyFont="1" applyFill="1" applyBorder="1" applyAlignment="1">
      <alignment horizontal="center" vertical="center" wrapText="1" readingOrder="1"/>
    </xf>
    <xf numFmtId="9" fontId="97" fillId="21" borderId="99" xfId="2" applyFont="1" applyFill="1" applyBorder="1" applyAlignment="1">
      <alignment horizontal="center" vertical="center"/>
    </xf>
    <xf numFmtId="9" fontId="97" fillId="21" borderId="88" xfId="2" applyFont="1" applyFill="1" applyBorder="1" applyAlignment="1">
      <alignment horizontal="center" vertical="center"/>
    </xf>
    <xf numFmtId="9" fontId="97" fillId="21" borderId="65" xfId="2" applyFont="1" applyFill="1" applyBorder="1" applyAlignment="1">
      <alignment horizontal="center" vertical="center"/>
    </xf>
    <xf numFmtId="9" fontId="97" fillId="21" borderId="105" xfId="2" applyFont="1" applyFill="1" applyBorder="1" applyAlignment="1">
      <alignment horizontal="center" vertical="center"/>
    </xf>
    <xf numFmtId="9" fontId="71" fillId="21" borderId="32" xfId="0" applyNumberFormat="1" applyFont="1" applyFill="1" applyBorder="1" applyAlignment="1">
      <alignment horizontal="center" vertical="center"/>
    </xf>
    <xf numFmtId="9" fontId="34" fillId="21" borderId="0" xfId="0" applyNumberFormat="1" applyFont="1" applyFill="1" applyAlignment="1">
      <alignment horizontal="center"/>
    </xf>
    <xf numFmtId="9" fontId="35" fillId="21" borderId="0" xfId="0" applyNumberFormat="1" applyFont="1" applyFill="1" applyAlignment="1">
      <alignment horizontal="center" vertical="center"/>
    </xf>
    <xf numFmtId="0" fontId="14" fillId="21" borderId="0" xfId="0" applyFont="1" applyFill="1" applyAlignment="1">
      <alignment vertical="center" wrapText="1" readingOrder="1"/>
    </xf>
    <xf numFmtId="0" fontId="13" fillId="21" borderId="65" xfId="0" applyFont="1" applyFill="1" applyBorder="1" applyAlignment="1">
      <alignment horizontal="center" vertical="center" wrapText="1" readingOrder="1"/>
    </xf>
    <xf numFmtId="9" fontId="37" fillId="21" borderId="0" xfId="2" applyFont="1" applyFill="1" applyBorder="1" applyAlignment="1">
      <alignment horizontal="center" vertical="center"/>
    </xf>
    <xf numFmtId="0" fontId="9" fillId="31" borderId="92" xfId="0" applyFont="1" applyFill="1" applyBorder="1" applyAlignment="1">
      <alignment vertical="top" wrapText="1" readingOrder="1"/>
    </xf>
    <xf numFmtId="14" fontId="53" fillId="31" borderId="90" xfId="0" applyNumberFormat="1" applyFont="1" applyFill="1" applyBorder="1" applyAlignment="1">
      <alignment vertical="center" wrapText="1" readingOrder="1"/>
    </xf>
    <xf numFmtId="0" fontId="8" fillId="0" borderId="39" xfId="0" applyFont="1" applyBorder="1" applyAlignment="1">
      <alignment horizontal="center" vertical="center" readingOrder="1"/>
    </xf>
    <xf numFmtId="0" fontId="9" fillId="31" borderId="91" xfId="0" applyFont="1" applyFill="1" applyBorder="1" applyAlignment="1">
      <alignment vertical="top" readingOrder="1"/>
    </xf>
    <xf numFmtId="0" fontId="9" fillId="31" borderId="92" xfId="0" applyFont="1" applyFill="1" applyBorder="1" applyAlignment="1">
      <alignment vertical="top" readingOrder="1"/>
    </xf>
    <xf numFmtId="0" fontId="0" fillId="37" borderId="28" xfId="0" applyFill="1" applyBorder="1"/>
    <xf numFmtId="0" fontId="98" fillId="37" borderId="133" xfId="0" applyFont="1" applyFill="1" applyBorder="1"/>
    <xf numFmtId="0" fontId="7" fillId="29" borderId="80" xfId="0" applyFont="1" applyFill="1" applyBorder="1" applyAlignment="1">
      <alignment horizontal="center" wrapText="1" readingOrder="1"/>
    </xf>
    <xf numFmtId="0" fontId="7" fillId="29" borderId="81" xfId="0" applyFont="1" applyFill="1" applyBorder="1" applyAlignment="1">
      <alignment horizontal="center" wrapText="1" readingOrder="1"/>
    </xf>
    <xf numFmtId="0" fontId="7" fillId="29" borderId="82" xfId="0" applyFont="1" applyFill="1" applyBorder="1" applyAlignment="1">
      <alignment horizontal="center" wrapText="1" readingOrder="1"/>
    </xf>
    <xf numFmtId="49" fontId="53" fillId="31" borderId="90" xfId="0" applyNumberFormat="1" applyFont="1" applyFill="1" applyBorder="1" applyAlignment="1">
      <alignment vertical="center" wrapText="1" readingOrder="1"/>
    </xf>
    <xf numFmtId="0" fontId="2" fillId="39" borderId="0" xfId="17"/>
    <xf numFmtId="0" fontId="2" fillId="38" borderId="28" xfId="16" applyBorder="1"/>
    <xf numFmtId="49" fontId="2" fillId="38" borderId="0" xfId="16" applyNumberFormat="1"/>
    <xf numFmtId="0" fontId="2" fillId="38" borderId="0" xfId="16"/>
    <xf numFmtId="0" fontId="4" fillId="38" borderId="0" xfId="16" applyFont="1"/>
    <xf numFmtId="49" fontId="0" fillId="38" borderId="0" xfId="16" applyNumberFormat="1" applyFont="1"/>
    <xf numFmtId="0" fontId="8" fillId="0" borderId="76" xfId="0" applyFont="1" applyBorder="1" applyAlignment="1">
      <alignment horizontal="center" readingOrder="1"/>
    </xf>
    <xf numFmtId="49" fontId="99" fillId="30" borderId="84" xfId="0" applyNumberFormat="1" applyFont="1" applyFill="1" applyBorder="1" applyAlignment="1">
      <alignment vertical="center" wrapText="1"/>
    </xf>
    <xf numFmtId="49" fontId="32" fillId="30" borderId="86" xfId="0" applyNumberFormat="1" applyFont="1" applyFill="1" applyBorder="1" applyAlignment="1">
      <alignment horizontal="left" vertical="center" wrapText="1" readingOrder="1"/>
    </xf>
    <xf numFmtId="0" fontId="99" fillId="30" borderId="84" xfId="0" applyFont="1" applyFill="1" applyBorder="1" applyAlignment="1">
      <alignment vertical="center" wrapText="1"/>
    </xf>
    <xf numFmtId="0" fontId="77" fillId="30" borderId="84" xfId="0" applyFont="1" applyFill="1" applyBorder="1" applyAlignment="1">
      <alignment vertical="center" wrapText="1"/>
    </xf>
    <xf numFmtId="0" fontId="32" fillId="31" borderId="85" xfId="0" applyFont="1" applyFill="1" applyBorder="1" applyAlignment="1">
      <alignment horizontal="left" vertical="center" wrapText="1" readingOrder="1"/>
    </xf>
    <xf numFmtId="0" fontId="32" fillId="20" borderId="69" xfId="0" applyFont="1" applyFill="1" applyBorder="1" applyAlignment="1">
      <alignment horizontal="center" vertical="center" wrapText="1" readingOrder="1"/>
    </xf>
    <xf numFmtId="0" fontId="32" fillId="20" borderId="74" xfId="0" applyFont="1" applyFill="1" applyBorder="1" applyAlignment="1">
      <alignment horizontal="center" vertical="center" wrapText="1" readingOrder="1"/>
    </xf>
    <xf numFmtId="0" fontId="8" fillId="20" borderId="39" xfId="0" applyFont="1" applyFill="1" applyBorder="1" applyAlignment="1">
      <alignment horizontal="center" vertical="center" wrapText="1" readingOrder="1"/>
    </xf>
    <xf numFmtId="0" fontId="8" fillId="20" borderId="86" xfId="0" applyFont="1" applyFill="1" applyBorder="1" applyAlignment="1">
      <alignment horizontal="center" vertical="center" wrapText="1" readingOrder="1"/>
    </xf>
    <xf numFmtId="0" fontId="8" fillId="20" borderId="84" xfId="0" applyFont="1" applyFill="1" applyBorder="1" applyAlignment="1">
      <alignment horizontal="center" vertical="center" wrapText="1" readingOrder="1"/>
    </xf>
    <xf numFmtId="0" fontId="8" fillId="20" borderId="74" xfId="0" applyFont="1" applyFill="1" applyBorder="1" applyAlignment="1">
      <alignment horizontal="center" vertical="center" wrapText="1" readingOrder="1"/>
    </xf>
    <xf numFmtId="0" fontId="0" fillId="38" borderId="28" xfId="16" applyFont="1" applyBorder="1"/>
    <xf numFmtId="9" fontId="12" fillId="0" borderId="70" xfId="2" applyFont="1" applyBorder="1" applyAlignment="1">
      <alignment horizontal="center" vertical="center" wrapText="1" readingOrder="1"/>
    </xf>
    <xf numFmtId="0" fontId="101" fillId="0" borderId="0" xfId="0" applyFont="1"/>
    <xf numFmtId="0" fontId="102" fillId="0" borderId="0" xfId="0" applyFont="1"/>
    <xf numFmtId="0" fontId="103" fillId="40" borderId="36" xfId="0" applyFont="1" applyFill="1" applyBorder="1" applyAlignment="1">
      <alignment horizontal="center" vertical="center" wrapText="1" readingOrder="1"/>
    </xf>
    <xf numFmtId="49" fontId="104" fillId="40" borderId="90" xfId="0" applyNumberFormat="1" applyFont="1" applyFill="1" applyBorder="1" applyAlignment="1">
      <alignment vertical="center" wrapText="1" readingOrder="1"/>
    </xf>
    <xf numFmtId="0" fontId="105" fillId="40" borderId="92" xfId="0" applyFont="1" applyFill="1" applyBorder="1" applyAlignment="1">
      <alignment vertical="center" wrapText="1" readingOrder="1"/>
    </xf>
    <xf numFmtId="0" fontId="105" fillId="40" borderId="37" xfId="0" applyFont="1" applyFill="1" applyBorder="1" applyAlignment="1">
      <alignment horizontal="center" vertical="center" wrapText="1" readingOrder="1"/>
    </xf>
    <xf numFmtId="14" fontId="104" fillId="40" borderId="90" xfId="0" applyNumberFormat="1" applyFont="1" applyFill="1" applyBorder="1" applyAlignment="1">
      <alignment vertical="center" wrapText="1" readingOrder="1"/>
    </xf>
    <xf numFmtId="0" fontId="103" fillId="40" borderId="92" xfId="0" applyFont="1" applyFill="1" applyBorder="1" applyAlignment="1">
      <alignment vertical="center" wrapText="1" readingOrder="1"/>
    </xf>
    <xf numFmtId="0" fontId="106" fillId="28" borderId="34" xfId="0" applyFont="1" applyFill="1" applyBorder="1" applyAlignment="1">
      <alignment horizontal="center" vertical="center" wrapText="1" readingOrder="1"/>
    </xf>
    <xf numFmtId="0" fontId="106" fillId="28" borderId="77" xfId="0" applyFont="1" applyFill="1" applyBorder="1" applyAlignment="1">
      <alignment horizontal="center" vertical="center" wrapText="1" readingOrder="1"/>
    </xf>
    <xf numFmtId="0" fontId="106" fillId="28" borderId="78" xfId="0" applyFont="1" applyFill="1" applyBorder="1" applyAlignment="1">
      <alignment horizontal="center" vertical="center" wrapText="1" readingOrder="1"/>
    </xf>
    <xf numFmtId="0" fontId="106" fillId="28" borderId="79" xfId="0" applyFont="1" applyFill="1" applyBorder="1" applyAlignment="1">
      <alignment horizontal="center" vertical="center" wrapText="1" readingOrder="1"/>
    </xf>
    <xf numFmtId="0" fontId="106" fillId="28" borderId="37" xfId="0" applyFont="1" applyFill="1" applyBorder="1" applyAlignment="1">
      <alignment horizontal="center" vertical="center" wrapText="1" readingOrder="1"/>
    </xf>
    <xf numFmtId="0" fontId="100" fillId="20" borderId="84" xfId="0" applyFont="1" applyFill="1" applyBorder="1" applyAlignment="1">
      <alignment horizontal="center" vertical="center" readingOrder="1"/>
    </xf>
    <xf numFmtId="3" fontId="100" fillId="0" borderId="99" xfId="0" applyNumberFormat="1" applyFont="1" applyBorder="1" applyAlignment="1">
      <alignment horizontal="center" vertical="center" wrapText="1" readingOrder="1"/>
    </xf>
    <xf numFmtId="3" fontId="100" fillId="37" borderId="75" xfId="0" applyNumberFormat="1" applyFont="1" applyFill="1" applyBorder="1" applyAlignment="1">
      <alignment horizontal="center" vertical="center" wrapText="1" readingOrder="1"/>
    </xf>
    <xf numFmtId="9" fontId="100" fillId="0" borderId="144" xfId="0" applyNumberFormat="1" applyFont="1" applyBorder="1" applyAlignment="1">
      <alignment horizontal="center" vertical="center" wrapText="1" readingOrder="1"/>
    </xf>
    <xf numFmtId="9" fontId="100" fillId="37" borderId="76" xfId="0" applyNumberFormat="1" applyFont="1" applyFill="1" applyBorder="1" applyAlignment="1">
      <alignment horizontal="center" vertical="center" wrapText="1" readingOrder="1"/>
    </xf>
    <xf numFmtId="9" fontId="100" fillId="0" borderId="145" xfId="0" applyNumberFormat="1" applyFont="1" applyBorder="1" applyAlignment="1">
      <alignment horizontal="center" vertical="center" wrapText="1" readingOrder="1"/>
    </xf>
    <xf numFmtId="3" fontId="100" fillId="37" borderId="65" xfId="0" applyNumberFormat="1" applyFont="1" applyFill="1" applyBorder="1" applyAlignment="1">
      <alignment horizontal="center" vertical="center" wrapText="1" readingOrder="1"/>
    </xf>
    <xf numFmtId="3" fontId="100" fillId="0" borderId="88" xfId="0" applyNumberFormat="1" applyFont="1" applyBorder="1" applyAlignment="1">
      <alignment horizontal="center" vertical="center" wrapText="1" readingOrder="1"/>
    </xf>
    <xf numFmtId="9" fontId="100" fillId="37" borderId="70" xfId="0" applyNumberFormat="1" applyFont="1" applyFill="1" applyBorder="1" applyAlignment="1">
      <alignment horizontal="center" vertical="center" wrapText="1" readingOrder="1"/>
    </xf>
    <xf numFmtId="0" fontId="100" fillId="5" borderId="85" xfId="0" applyFont="1" applyFill="1" applyBorder="1" applyAlignment="1">
      <alignment horizontal="center" vertical="center" wrapText="1" readingOrder="1"/>
    </xf>
    <xf numFmtId="3" fontId="100" fillId="37" borderId="72" xfId="0" applyNumberFormat="1" applyFont="1" applyFill="1" applyBorder="1" applyAlignment="1">
      <alignment horizontal="center" vertical="center" wrapText="1" readingOrder="1"/>
    </xf>
    <xf numFmtId="9" fontId="100" fillId="10" borderId="146" xfId="0" applyNumberFormat="1" applyFont="1" applyFill="1" applyBorder="1" applyAlignment="1">
      <alignment horizontal="center" vertical="center" wrapText="1" readingOrder="1"/>
    </xf>
    <xf numFmtId="3" fontId="100" fillId="5" borderId="89" xfId="0" applyNumberFormat="1" applyFont="1" applyFill="1" applyBorder="1" applyAlignment="1">
      <alignment horizontal="center" vertical="center" wrapText="1" readingOrder="1"/>
    </xf>
    <xf numFmtId="9" fontId="100" fillId="37" borderId="73" xfId="0" applyNumberFormat="1" applyFont="1" applyFill="1" applyBorder="1" applyAlignment="1">
      <alignment horizontal="center" vertical="center" wrapText="1" readingOrder="1"/>
    </xf>
    <xf numFmtId="0" fontId="15" fillId="23" borderId="69" xfId="0" applyFont="1" applyFill="1" applyBorder="1" applyAlignment="1">
      <alignment horizontal="center" vertical="center" wrapText="1" readingOrder="1"/>
    </xf>
    <xf numFmtId="0" fontId="15" fillId="23" borderId="70" xfId="0" applyFont="1" applyFill="1" applyBorder="1" applyAlignment="1">
      <alignment horizontal="center" vertical="center" wrapText="1" readingOrder="1"/>
    </xf>
    <xf numFmtId="0" fontId="7" fillId="29" borderId="90" xfId="0" applyFont="1" applyFill="1" applyBorder="1" applyAlignment="1">
      <alignment horizontal="center" vertical="center" wrapText="1" readingOrder="1"/>
    </xf>
    <xf numFmtId="0" fontId="7" fillId="29" borderId="91" xfId="0" applyFont="1" applyFill="1" applyBorder="1" applyAlignment="1">
      <alignment horizontal="center" vertical="center" wrapText="1" readingOrder="1"/>
    </xf>
    <xf numFmtId="0" fontId="7" fillId="29" borderId="92" xfId="0" applyFont="1" applyFill="1" applyBorder="1" applyAlignment="1">
      <alignment horizontal="center" vertical="center" wrapText="1" readingOrder="1"/>
    </xf>
    <xf numFmtId="0" fontId="35" fillId="0" borderId="147" xfId="0" applyFont="1" applyBorder="1"/>
    <xf numFmtId="3" fontId="8" fillId="0" borderId="137" xfId="0" applyNumberFormat="1" applyFont="1" applyBorder="1" applyAlignment="1">
      <alignment horizontal="center" vertical="center" wrapText="1" readingOrder="1"/>
    </xf>
    <xf numFmtId="9" fontId="8" fillId="0" borderId="138" xfId="0" applyNumberFormat="1" applyFont="1" applyBorder="1" applyAlignment="1">
      <alignment horizontal="center" vertical="center" wrapText="1" readingOrder="1"/>
    </xf>
    <xf numFmtId="3" fontId="8" fillId="0" borderId="141" xfId="0" applyNumberFormat="1" applyFont="1" applyBorder="1" applyAlignment="1">
      <alignment horizontal="center" vertical="center" wrapText="1" readingOrder="1"/>
    </xf>
    <xf numFmtId="3" fontId="8" fillId="5" borderId="148" xfId="0" applyNumberFormat="1" applyFont="1" applyFill="1" applyBorder="1" applyAlignment="1">
      <alignment horizontal="center" vertical="center" wrapText="1" readingOrder="1"/>
    </xf>
    <xf numFmtId="3" fontId="8" fillId="5" borderId="107" xfId="0" applyNumberFormat="1" applyFont="1" applyFill="1" applyBorder="1" applyAlignment="1">
      <alignment horizontal="center" vertical="center" wrapText="1" readingOrder="1"/>
    </xf>
    <xf numFmtId="9" fontId="8" fillId="5" borderId="149" xfId="0" applyNumberFormat="1" applyFont="1" applyFill="1" applyBorder="1" applyAlignment="1">
      <alignment horizontal="center" vertical="center" wrapText="1" readingOrder="1"/>
    </xf>
    <xf numFmtId="0" fontId="106" fillId="28" borderId="90" xfId="0" applyFont="1" applyFill="1" applyBorder="1" applyAlignment="1">
      <alignment horizontal="center" vertical="center" wrapText="1" readingOrder="1"/>
    </xf>
    <xf numFmtId="0" fontId="106" fillId="28" borderId="91" xfId="0" applyFont="1" applyFill="1" applyBorder="1" applyAlignment="1">
      <alignment horizontal="center" vertical="center" wrapText="1" readingOrder="1"/>
    </xf>
    <xf numFmtId="0" fontId="106" fillId="28" borderId="92" xfId="0" applyFont="1" applyFill="1" applyBorder="1" applyAlignment="1">
      <alignment horizontal="center" vertical="center" wrapText="1" readingOrder="1"/>
    </xf>
    <xf numFmtId="3" fontId="100" fillId="0" borderId="136" xfId="0" applyNumberFormat="1" applyFont="1" applyBorder="1" applyAlignment="1">
      <alignment horizontal="center" vertical="center" wrapText="1" readingOrder="1"/>
    </xf>
    <xf numFmtId="3" fontId="100" fillId="37" borderId="137" xfId="0" applyNumberFormat="1" applyFont="1" applyFill="1" applyBorder="1" applyAlignment="1">
      <alignment horizontal="center" vertical="center" wrapText="1" readingOrder="1"/>
    </xf>
    <xf numFmtId="9" fontId="100" fillId="37" borderId="138" xfId="0" applyNumberFormat="1" applyFont="1" applyFill="1" applyBorder="1" applyAlignment="1">
      <alignment horizontal="center" vertical="center" wrapText="1" readingOrder="1"/>
    </xf>
    <xf numFmtId="3" fontId="100" fillId="0" borderId="139" xfId="0" applyNumberFormat="1" applyFont="1" applyBorder="1" applyAlignment="1">
      <alignment horizontal="center" vertical="center" wrapText="1" readingOrder="1"/>
    </xf>
    <xf numFmtId="9" fontId="100" fillId="37" borderId="140" xfId="0" applyNumberFormat="1" applyFont="1" applyFill="1" applyBorder="1" applyAlignment="1">
      <alignment horizontal="center" vertical="center" wrapText="1" readingOrder="1"/>
    </xf>
    <xf numFmtId="3" fontId="100" fillId="0" borderId="141" xfId="0" applyNumberFormat="1" applyFont="1" applyBorder="1" applyAlignment="1">
      <alignment horizontal="center" vertical="center" wrapText="1" readingOrder="1"/>
    </xf>
    <xf numFmtId="9" fontId="100" fillId="37" borderId="142" xfId="0" applyNumberFormat="1" applyFont="1" applyFill="1" applyBorder="1" applyAlignment="1">
      <alignment horizontal="center" vertical="center" wrapText="1" readingOrder="1"/>
    </xf>
    <xf numFmtId="3" fontId="100" fillId="5" borderId="148" xfId="0" applyNumberFormat="1" applyFont="1" applyFill="1" applyBorder="1" applyAlignment="1">
      <alignment horizontal="center" vertical="center" wrapText="1" readingOrder="1"/>
    </xf>
    <xf numFmtId="3" fontId="100" fillId="37" borderId="107" xfId="0" applyNumberFormat="1" applyFont="1" applyFill="1" applyBorder="1" applyAlignment="1">
      <alignment horizontal="center" vertical="center" wrapText="1" readingOrder="1"/>
    </xf>
    <xf numFmtId="9" fontId="100" fillId="37" borderId="143" xfId="0" applyNumberFormat="1" applyFont="1" applyFill="1" applyBorder="1" applyAlignment="1">
      <alignment horizontal="center" vertical="center" wrapText="1" readingOrder="1"/>
    </xf>
    <xf numFmtId="3" fontId="8" fillId="5" borderId="150" xfId="0" applyNumberFormat="1" applyFont="1" applyFill="1" applyBorder="1" applyAlignment="1">
      <alignment horizontal="center" vertical="center" wrapText="1" readingOrder="1"/>
    </xf>
    <xf numFmtId="3" fontId="8" fillId="5" borderId="151" xfId="0" applyNumberFormat="1" applyFont="1" applyFill="1" applyBorder="1" applyAlignment="1">
      <alignment horizontal="center" vertical="center" wrapText="1" readingOrder="1"/>
    </xf>
    <xf numFmtId="9" fontId="8" fillId="0" borderId="26" xfId="0" applyNumberFormat="1" applyFont="1" applyBorder="1" applyAlignment="1">
      <alignment horizontal="center" vertical="center" wrapText="1" readingOrder="1"/>
    </xf>
    <xf numFmtId="9" fontId="8" fillId="0" borderId="152" xfId="0" applyNumberFormat="1" applyFont="1" applyBorder="1" applyAlignment="1">
      <alignment horizontal="center" vertical="center" wrapText="1" readingOrder="1"/>
    </xf>
    <xf numFmtId="3" fontId="8" fillId="0" borderId="136" xfId="0" applyNumberFormat="1" applyFont="1" applyBorder="1" applyAlignment="1">
      <alignment horizontal="center" vertical="center" wrapText="1" readingOrder="1"/>
    </xf>
    <xf numFmtId="3" fontId="8" fillId="0" borderId="153" xfId="0" applyNumberFormat="1" applyFont="1" applyBorder="1" applyAlignment="1">
      <alignment horizontal="center" vertical="center" wrapText="1" readingOrder="1"/>
    </xf>
    <xf numFmtId="3" fontId="8" fillId="0" borderId="154" xfId="0" applyNumberFormat="1" applyFont="1" applyBorder="1" applyAlignment="1">
      <alignment horizontal="center" vertical="center" wrapText="1" readingOrder="1"/>
    </xf>
    <xf numFmtId="3" fontId="8" fillId="0" borderId="155" xfId="0" applyNumberFormat="1" applyFont="1" applyBorder="1" applyAlignment="1">
      <alignment horizontal="center" vertical="center" wrapText="1" readingOrder="1"/>
    </xf>
    <xf numFmtId="9" fontId="8" fillId="5" borderId="156" xfId="0" applyNumberFormat="1" applyFont="1" applyFill="1" applyBorder="1" applyAlignment="1">
      <alignment horizontal="center" vertical="center" wrapText="1" readingOrder="1"/>
    </xf>
    <xf numFmtId="0" fontId="8" fillId="20" borderId="157" xfId="0" applyFont="1" applyFill="1" applyBorder="1" applyAlignment="1">
      <alignment horizontal="center" vertical="center" readingOrder="1"/>
    </xf>
    <xf numFmtId="0" fontId="8" fillId="20" borderId="158" xfId="0" applyFont="1" applyFill="1" applyBorder="1" applyAlignment="1">
      <alignment horizontal="center" vertical="center" readingOrder="1"/>
    </xf>
    <xf numFmtId="3" fontId="35" fillId="0" borderId="66" xfId="1" applyNumberFormat="1" applyFont="1" applyFill="1" applyBorder="1" applyAlignment="1">
      <alignment horizontal="center" wrapText="1" readingOrder="1"/>
    </xf>
    <xf numFmtId="3" fontId="35" fillId="0" borderId="67" xfId="1" applyNumberFormat="1" applyFont="1" applyFill="1" applyBorder="1" applyAlignment="1">
      <alignment horizontal="center" wrapText="1" readingOrder="1"/>
    </xf>
    <xf numFmtId="9" fontId="8" fillId="0" borderId="68" xfId="2" applyFont="1" applyFill="1" applyBorder="1" applyAlignment="1">
      <alignment horizontal="center" wrapText="1" readingOrder="1"/>
    </xf>
    <xf numFmtId="0" fontId="8" fillId="0" borderId="66" xfId="0" applyFont="1" applyBorder="1" applyAlignment="1">
      <alignment horizontal="center" wrapText="1" readingOrder="1"/>
    </xf>
    <xf numFmtId="0" fontId="8" fillId="0" borderId="68" xfId="0" applyFont="1" applyBorder="1" applyAlignment="1">
      <alignment horizontal="center" readingOrder="1"/>
    </xf>
    <xf numFmtId="3" fontId="35" fillId="0" borderId="87" xfId="1" applyNumberFormat="1" applyFont="1" applyFill="1" applyBorder="1" applyAlignment="1">
      <alignment horizontal="center" wrapText="1" readingOrder="1"/>
    </xf>
    <xf numFmtId="3" fontId="35" fillId="0" borderId="88" xfId="1" applyNumberFormat="1" applyFont="1" applyFill="1" applyBorder="1" applyAlignment="1">
      <alignment horizontal="center" wrapText="1"/>
    </xf>
    <xf numFmtId="0" fontId="8" fillId="10" borderId="88" xfId="0" applyFont="1" applyFill="1" applyBorder="1" applyAlignment="1">
      <alignment horizontal="center" wrapText="1" readingOrder="1"/>
    </xf>
    <xf numFmtId="0" fontId="8" fillId="0" borderId="88" xfId="0" applyFont="1" applyBorder="1" applyAlignment="1">
      <alignment horizontal="center" wrapText="1" readingOrder="1"/>
    </xf>
    <xf numFmtId="0" fontId="8" fillId="0" borderId="99" xfId="0" applyFont="1" applyBorder="1" applyAlignment="1">
      <alignment horizontal="center" wrapText="1" readingOrder="1"/>
    </xf>
    <xf numFmtId="0" fontId="8" fillId="0" borderId="67" xfId="0" applyFont="1" applyBorder="1" applyAlignment="1">
      <alignment horizontal="center" wrapText="1" readingOrder="1"/>
    </xf>
    <xf numFmtId="0" fontId="8" fillId="10" borderId="89" xfId="0" applyFont="1" applyFill="1" applyBorder="1" applyAlignment="1">
      <alignment horizontal="center" wrapText="1" readingOrder="1"/>
    </xf>
    <xf numFmtId="167" fontId="20" fillId="0" borderId="0" xfId="3" applyNumberFormat="1" applyFont="1" applyAlignment="1">
      <alignment horizontal="center"/>
    </xf>
    <xf numFmtId="1" fontId="20" fillId="0" borderId="115" xfId="3" applyNumberFormat="1" applyFont="1" applyBorder="1" applyAlignment="1">
      <alignment horizontal="center"/>
    </xf>
    <xf numFmtId="1" fontId="20" fillId="0" borderId="27" xfId="3" applyNumberFormat="1" applyFont="1" applyBorder="1" applyAlignment="1">
      <alignment horizontal="center"/>
    </xf>
    <xf numFmtId="1" fontId="20" fillId="0" borderId="116" xfId="3" applyNumberFormat="1" applyFont="1" applyBorder="1" applyAlignment="1">
      <alignment horizontal="center"/>
    </xf>
    <xf numFmtId="0" fontId="12" fillId="0" borderId="42" xfId="0" applyFont="1" applyBorder="1" applyAlignment="1">
      <alignment horizontal="center" vertical="center" wrapText="1" readingOrder="1"/>
    </xf>
    <xf numFmtId="0" fontId="12" fillId="0" borderId="45" xfId="0" applyFont="1" applyBorder="1" applyAlignment="1">
      <alignment horizontal="center" vertical="center" wrapText="1" readingOrder="1"/>
    </xf>
    <xf numFmtId="0" fontId="12" fillId="0" borderId="43" xfId="0" applyFont="1" applyBorder="1" applyAlignment="1">
      <alignment horizontal="center" vertical="center" wrapText="1" readingOrder="1"/>
    </xf>
    <xf numFmtId="0" fontId="12" fillId="0" borderId="46" xfId="0" applyFont="1" applyBorder="1" applyAlignment="1">
      <alignment horizontal="center" vertical="center" wrapText="1" readingOrder="1"/>
    </xf>
    <xf numFmtId="164" fontId="12" fillId="0" borderId="2" xfId="0" applyNumberFormat="1" applyFont="1" applyBorder="1" applyAlignment="1">
      <alignment horizontal="center" vertical="center" wrapText="1" readingOrder="1"/>
    </xf>
    <xf numFmtId="164" fontId="12" fillId="0" borderId="44" xfId="0" applyNumberFormat="1" applyFont="1" applyBorder="1" applyAlignment="1">
      <alignment horizontal="center" vertical="center" wrapText="1" readingOrder="1"/>
    </xf>
    <xf numFmtId="0" fontId="16" fillId="28" borderId="2" xfId="0" applyFont="1" applyFill="1" applyBorder="1" applyAlignment="1">
      <alignment horizontal="center" vertical="center" wrapText="1" readingOrder="1"/>
    </xf>
    <xf numFmtId="0" fontId="16" fillId="28" borderId="44" xfId="0" applyFont="1" applyFill="1" applyBorder="1" applyAlignment="1">
      <alignment horizontal="center" vertical="center" wrapText="1" readingOrder="1"/>
    </xf>
    <xf numFmtId="0" fontId="32" fillId="0" borderId="2" xfId="0" applyFont="1" applyBorder="1" applyAlignment="1">
      <alignment horizontal="center" vertical="center" wrapText="1" readingOrder="1"/>
    </xf>
    <xf numFmtId="0" fontId="32" fillId="0" borderId="44" xfId="0" applyFont="1" applyBorder="1" applyAlignment="1">
      <alignment horizontal="center" vertical="center" wrapText="1" readingOrder="1"/>
    </xf>
    <xf numFmtId="0" fontId="12" fillId="0" borderId="2" xfId="0" applyFont="1" applyBorder="1" applyAlignment="1">
      <alignment horizontal="center" vertical="center" wrapText="1" readingOrder="1"/>
    </xf>
    <xf numFmtId="0" fontId="12" fillId="0" borderId="44" xfId="0" applyFont="1" applyBorder="1" applyAlignment="1">
      <alignment horizontal="center" vertical="center" wrapText="1" readingOrder="1"/>
    </xf>
    <xf numFmtId="0" fontId="12" fillId="0" borderId="3" xfId="0" applyFont="1" applyBorder="1" applyAlignment="1">
      <alignment horizontal="center" vertical="center" wrapText="1" readingOrder="1"/>
    </xf>
    <xf numFmtId="0" fontId="12" fillId="0" borderId="4" xfId="0" applyFont="1" applyBorder="1" applyAlignment="1">
      <alignment horizontal="center" vertical="center" wrapText="1" readingOrder="1"/>
    </xf>
    <xf numFmtId="0" fontId="35" fillId="7" borderId="0" xfId="0" applyFont="1" applyFill="1" applyAlignment="1">
      <alignment horizontal="center" vertical="center"/>
    </xf>
    <xf numFmtId="0" fontId="74" fillId="29" borderId="34" xfId="0" applyFont="1" applyFill="1" applyBorder="1" applyAlignment="1">
      <alignment horizontal="center" vertical="center"/>
    </xf>
    <xf numFmtId="0" fontId="74" fillId="29" borderId="132" xfId="0" applyFont="1" applyFill="1" applyBorder="1" applyAlignment="1">
      <alignment horizontal="center" vertical="center"/>
    </xf>
    <xf numFmtId="0" fontId="74" fillId="29" borderId="35" xfId="0" applyFont="1" applyFill="1" applyBorder="1" applyAlignment="1">
      <alignment horizontal="center" vertical="center"/>
    </xf>
    <xf numFmtId="0" fontId="74" fillId="29" borderId="33" xfId="0" applyFont="1" applyFill="1" applyBorder="1" applyAlignment="1">
      <alignment horizontal="center" vertical="center"/>
    </xf>
    <xf numFmtId="0" fontId="74" fillId="29" borderId="88" xfId="0" applyFont="1" applyFill="1" applyBorder="1" applyAlignment="1">
      <alignment horizontal="center" vertical="center"/>
    </xf>
    <xf numFmtId="0" fontId="74" fillId="29" borderId="65" xfId="0" applyFont="1" applyFill="1" applyBorder="1" applyAlignment="1">
      <alignment horizontal="center" vertical="center"/>
    </xf>
    <xf numFmtId="0" fontId="74" fillId="29" borderId="70" xfId="0" applyFont="1" applyFill="1" applyBorder="1" applyAlignment="1">
      <alignment horizontal="center" vertical="center"/>
    </xf>
    <xf numFmtId="0" fontId="74" fillId="29" borderId="69" xfId="0" applyFont="1" applyFill="1" applyBorder="1" applyAlignment="1">
      <alignment horizontal="center" vertical="center"/>
    </xf>
    <xf numFmtId="0" fontId="74" fillId="7" borderId="113" xfId="0" applyFont="1" applyFill="1" applyBorder="1" applyAlignment="1">
      <alignment horizontal="left"/>
    </xf>
    <xf numFmtId="0" fontId="74" fillId="7" borderId="114" xfId="0" applyFont="1" applyFill="1" applyBorder="1" applyAlignment="1">
      <alignment horizontal="left"/>
    </xf>
    <xf numFmtId="0" fontId="67" fillId="31" borderId="66" xfId="0" applyFont="1" applyFill="1" applyBorder="1" applyAlignment="1">
      <alignment horizontal="center" vertical="center" wrapText="1" readingOrder="1"/>
    </xf>
    <xf numFmtId="0" fontId="67" fillId="31" borderId="67" xfId="0" applyFont="1" applyFill="1" applyBorder="1" applyAlignment="1">
      <alignment horizontal="center" vertical="center" wrapText="1" readingOrder="1"/>
    </xf>
    <xf numFmtId="0" fontId="67" fillId="31" borderId="68" xfId="0" applyFont="1" applyFill="1" applyBorder="1" applyAlignment="1">
      <alignment horizontal="center" vertical="center" wrapText="1" readingOrder="1"/>
    </xf>
    <xf numFmtId="0" fontId="67" fillId="31" borderId="0" xfId="0" applyFont="1" applyFill="1" applyAlignment="1">
      <alignment horizontal="center" vertical="center" wrapText="1" readingOrder="1"/>
    </xf>
    <xf numFmtId="0" fontId="67" fillId="31" borderId="83" xfId="0" applyFont="1" applyFill="1" applyBorder="1" applyAlignment="1">
      <alignment horizontal="center" vertical="center" wrapText="1" readingOrder="1"/>
    </xf>
    <xf numFmtId="0" fontId="67" fillId="31" borderId="103" xfId="0" applyFont="1" applyFill="1" applyBorder="1" applyAlignment="1">
      <alignment horizontal="center" vertical="center" wrapText="1" readingOrder="1"/>
    </xf>
    <xf numFmtId="0" fontId="67" fillId="31" borderId="104" xfId="0"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0" fontId="82" fillId="31" borderId="90" xfId="0" applyFont="1" applyFill="1" applyBorder="1" applyAlignment="1">
      <alignment horizontal="center" vertical="center" wrapText="1" readingOrder="1"/>
    </xf>
    <xf numFmtId="0" fontId="82" fillId="31" borderId="91" xfId="0" applyFont="1" applyFill="1" applyBorder="1" applyAlignment="1">
      <alignment horizontal="center" vertical="center" wrapText="1" readingOrder="1"/>
    </xf>
    <xf numFmtId="0" fontId="82" fillId="31" borderId="92" xfId="0" applyFont="1" applyFill="1" applyBorder="1" applyAlignment="1">
      <alignment horizontal="center" vertical="center" wrapText="1" readingOrder="1"/>
    </xf>
    <xf numFmtId="0" fontId="9" fillId="31" borderId="90" xfId="0" applyFont="1" applyFill="1" applyBorder="1" applyAlignment="1">
      <alignment horizontal="center" vertical="center" wrapText="1" readingOrder="1"/>
    </xf>
    <xf numFmtId="0" fontId="9" fillId="31" borderId="91" xfId="0" applyFont="1" applyFill="1" applyBorder="1" applyAlignment="1">
      <alignment horizontal="center" vertical="center" wrapText="1" readingOrder="1"/>
    </xf>
    <xf numFmtId="0" fontId="9" fillId="31" borderId="92" xfId="0" applyFont="1" applyFill="1" applyBorder="1" applyAlignment="1">
      <alignment horizontal="center" vertical="center" wrapText="1" readingOrder="1"/>
    </xf>
    <xf numFmtId="0" fontId="9" fillId="31" borderId="87" xfId="0" applyFont="1" applyFill="1" applyBorder="1" applyAlignment="1">
      <alignment horizontal="center" vertical="center" wrapText="1" readingOrder="1"/>
    </xf>
    <xf numFmtId="0" fontId="9" fillId="31" borderId="67" xfId="0" applyFont="1" applyFill="1" applyBorder="1" applyAlignment="1">
      <alignment horizontal="center" vertical="center" wrapText="1" readingOrder="1"/>
    </xf>
    <xf numFmtId="0" fontId="9" fillId="31" borderId="68" xfId="0" applyFont="1" applyFill="1" applyBorder="1" applyAlignment="1">
      <alignment horizontal="center" vertical="center" wrapText="1" readingOrder="1"/>
    </xf>
    <xf numFmtId="0" fontId="9" fillId="31" borderId="66" xfId="0" applyFont="1" applyFill="1" applyBorder="1" applyAlignment="1">
      <alignment horizontal="center" wrapText="1" readingOrder="1"/>
    </xf>
    <xf numFmtId="0" fontId="9" fillId="31" borderId="67" xfId="0" applyFont="1" applyFill="1" applyBorder="1" applyAlignment="1">
      <alignment horizontal="center" wrapText="1" readingOrder="1"/>
    </xf>
    <xf numFmtId="0" fontId="9" fillId="31" borderId="68" xfId="0" applyFont="1" applyFill="1" applyBorder="1" applyAlignment="1">
      <alignment horizontal="center" wrapText="1" readingOrder="1"/>
    </xf>
    <xf numFmtId="0" fontId="9" fillId="31" borderId="87" xfId="0" applyFont="1" applyFill="1" applyBorder="1" applyAlignment="1">
      <alignment horizontal="center" wrapText="1" readingOrder="1"/>
    </xf>
    <xf numFmtId="0" fontId="9" fillId="31" borderId="101" xfId="0" applyFont="1" applyFill="1" applyBorder="1" applyAlignment="1">
      <alignment horizontal="center" vertical="top" wrapText="1" readingOrder="1"/>
    </xf>
    <xf numFmtId="0" fontId="9" fillId="31" borderId="91" xfId="0" applyFont="1" applyFill="1" applyBorder="1" applyAlignment="1">
      <alignment horizontal="center" vertical="top" wrapText="1" readingOrder="1"/>
    </xf>
    <xf numFmtId="0" fontId="9" fillId="31" borderId="92" xfId="0" applyFont="1" applyFill="1" applyBorder="1" applyAlignment="1">
      <alignment horizontal="center" vertical="top" wrapText="1" readingOrder="1"/>
    </xf>
    <xf numFmtId="0" fontId="14" fillId="31" borderId="87" xfId="0" applyFont="1" applyFill="1" applyBorder="1" applyAlignment="1">
      <alignment horizontal="center" vertical="center" wrapText="1" readingOrder="1"/>
    </xf>
    <xf numFmtId="0" fontId="14" fillId="31" borderId="67" xfId="0" applyFont="1" applyFill="1" applyBorder="1" applyAlignment="1">
      <alignment horizontal="center" vertical="center" wrapText="1" readingOrder="1"/>
    </xf>
    <xf numFmtId="0" fontId="14" fillId="31" borderId="68" xfId="0" applyFont="1" applyFill="1" applyBorder="1" applyAlignment="1">
      <alignment horizontal="center" vertical="center" wrapText="1" readingOrder="1"/>
    </xf>
    <xf numFmtId="0" fontId="9" fillId="31" borderId="102" xfId="0" applyFont="1" applyFill="1" applyBorder="1" applyAlignment="1">
      <alignment horizontal="center" wrapText="1" readingOrder="1"/>
    </xf>
    <xf numFmtId="0" fontId="14" fillId="31" borderId="19" xfId="0" applyFont="1" applyFill="1" applyBorder="1" applyAlignment="1">
      <alignment horizontal="center" vertical="center" wrapText="1" readingOrder="1"/>
    </xf>
    <xf numFmtId="0" fontId="14" fillId="31" borderId="22" xfId="0" applyFont="1" applyFill="1" applyBorder="1" applyAlignment="1">
      <alignment horizontal="center" vertical="center" wrapText="1" readingOrder="1"/>
    </xf>
    <xf numFmtId="0" fontId="14" fillId="31" borderId="20" xfId="0" applyFont="1" applyFill="1" applyBorder="1" applyAlignment="1">
      <alignment horizontal="center" vertical="center" wrapText="1" readingOrder="1"/>
    </xf>
  </cellXfs>
  <cellStyles count="18">
    <cellStyle name="20% - Accent1" xfId="16" builtinId="30"/>
    <cellStyle name="20% - Accent5" xfId="17" builtinId="46"/>
    <cellStyle name="Bad" xfId="13" builtinId="27"/>
    <cellStyle name="Comma" xfId="1" builtinId="3"/>
    <cellStyle name="Comma 3" xfId="14" xr:uid="{C91D5765-F491-4241-AA50-74FF28782F84}"/>
    <cellStyle name="Hyperlink" xfId="9" builtinId="8"/>
    <cellStyle name="Normal" xfId="0" builtinId="0"/>
    <cellStyle name="Normal 2" xfId="7" xr:uid="{FFD33681-2263-9540-8068-470D4F546C21}"/>
    <cellStyle name="Normal 2 2" xfId="8" xr:uid="{01A633F6-7067-FB4B-BB73-24B97DB9DDEC}"/>
    <cellStyle name="Normal 3" xfId="11" xr:uid="{2A8007CE-785B-064B-A87C-7926F8879D7D}"/>
    <cellStyle name="Normal 4" xfId="12" xr:uid="{4CF0BB29-BF2D-1941-A438-7F1F65781FCC}"/>
    <cellStyle name="Normal_Loss Ratio" xfId="3" xr:uid="{5E949634-F7F6-5741-9B03-6569488B0B58}"/>
    <cellStyle name="Per cent 2" xfId="10" xr:uid="{195EC8D8-4613-7B43-9A86-1B6222824B1D}"/>
    <cellStyle name="Per cent 3" xfId="15" xr:uid="{A4538ABC-D47D-4069-83B9-D5A567C88F2D}"/>
    <cellStyle name="Percent" xfId="2" builtinId="5"/>
    <cellStyle name="一般 4" xfId="5" xr:uid="{29A48F4C-9CAF-694A-BA6F-B6103CA2576C}"/>
    <cellStyle name="一般_5.1 Benefit Schedule vs Market Survey" xfId="4" xr:uid="{BDF5426B-2D4A-E848-BABB-4C4E21FF29DC}"/>
    <cellStyle name="一般_Template_EB Benefit Comparison" xfId="6" xr:uid="{93A9C8C7-C00B-FF40-B450-2DF19DDC9974}"/>
  </cellStyles>
  <dxfs count="965">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9C0006"/>
      </font>
    </dxf>
    <dxf>
      <font>
        <color rgb="FF9C0006"/>
      </font>
    </dxf>
    <dxf>
      <font>
        <color rgb="FF9C0006"/>
      </font>
      <fill>
        <patternFill>
          <bgColor rgb="FFFFC7CE"/>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dxf>
    <dxf>
      <font>
        <color theme="0"/>
      </font>
    </dxf>
    <dxf>
      <font>
        <color theme="0"/>
      </font>
    </dxf>
    <dxf>
      <font>
        <color theme="0"/>
      </font>
    </dxf>
    <dxf>
      <font>
        <color theme="0"/>
      </font>
    </dxf>
    <dxf>
      <font>
        <color theme="0"/>
      </font>
    </dxf>
    <dxf>
      <font>
        <color theme="0"/>
      </font>
    </dxf>
    <dxf>
      <font>
        <color theme="0"/>
      </font>
    </dxf>
  </dxfs>
  <tableStyles count="1" defaultTableStyle="TableStyleMedium2" defaultPivotStyle="PivotStyleLight16">
    <tableStyle name="Invisible" pivot="0" table="0" count="0" xr9:uid="{FC5A74C1-A4B3-4573-AC32-11372F87DAD6}"/>
  </tableStyles>
  <colors>
    <mruColors>
      <color rgb="FFC6F1CF"/>
      <color rgb="FF006101"/>
      <color rgb="FF548235"/>
      <color rgb="FFC47F29"/>
      <color rgb="FFC17D28"/>
      <color rgb="FF75B560"/>
      <color rgb="FF95841B"/>
      <color rgb="FF2D7585"/>
      <color rgb="FFD1CECE"/>
      <color rgb="FF6EAA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microsoft.com/office/2017/06/relationships/rdRichValueStructure" Target="richData/rdrichvaluestructure.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tyles" Target="styles.xml"/><Relationship Id="rId46" Type="http://schemas.openxmlformats.org/officeDocument/2006/relationships/customXml" Target="../customXml/item2.xml"/><Relationship Id="rId20" Type="http://schemas.openxmlformats.org/officeDocument/2006/relationships/worksheet" Target="worksheets/sheet20.xml"/><Relationship Id="rId41" Type="http://schemas.microsoft.com/office/2017/06/relationships/rdRichValue" Target="richData/rdrichvalue.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b="1"/>
              <a:t>Employee Profile</a:t>
            </a:r>
          </a:p>
        </c:rich>
      </c:tx>
      <c:overlay val="0"/>
      <c:spPr>
        <a:noFill/>
        <a:ln>
          <a:noFill/>
        </a:ln>
        <a:effectLst/>
      </c:spPr>
    </c:title>
    <c:autoTitleDeleted val="0"/>
    <c:plotArea>
      <c:layout>
        <c:manualLayout>
          <c:layoutTarget val="inner"/>
          <c:xMode val="edge"/>
          <c:yMode val="edge"/>
          <c:x val="1.7322834645669291E-2"/>
          <c:y val="0.16727521108054264"/>
          <c:w val="0.94100112485939258"/>
          <c:h val="0.80621876482307187"/>
        </c:manualLayout>
      </c:layout>
      <c:barChart>
        <c:barDir val="bar"/>
        <c:grouping val="stacked"/>
        <c:varyColors val="0"/>
        <c:ser>
          <c:idx val="3"/>
          <c:order val="0"/>
          <c:tx>
            <c:strRef>
              <c:f>'P5_Policy Summary'!$M$29</c:f>
              <c:strCache>
                <c:ptCount val="1"/>
                <c:pt idx="0">
                  <c:v>Padding</c:v>
                </c:pt>
              </c:strCache>
            </c:strRef>
          </c:tx>
          <c:spPr>
            <a:noFill/>
            <a:ln>
              <a:noFill/>
            </a:ln>
            <a:effectLst/>
          </c:spPr>
          <c:invertIfNegative val="0"/>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Summary'!$M$30:$M$41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68C-DB45-BA36-6F92413C5FAA}"/>
            </c:ext>
          </c:extLst>
        </c:ser>
        <c:ser>
          <c:idx val="1"/>
          <c:order val="1"/>
          <c:tx>
            <c:strRef>
              <c:f>'P5_Policy Summary'!$K$29</c:f>
              <c:strCache>
                <c:ptCount val="1"/>
                <c:pt idx="0">
                  <c:v>F</c:v>
                </c:pt>
              </c:strCache>
            </c:strRef>
          </c:tx>
          <c:spPr>
            <a:solidFill>
              <a:srgbClr val="C00000">
                <a:alpha val="69804"/>
              </a:srgbClr>
            </a:solidFill>
            <a:ln>
              <a:noFill/>
            </a:ln>
            <a:effectLst/>
          </c:spPr>
          <c:invertIfNegative val="0"/>
          <c:dLbls>
            <c:spPr>
              <a:noFill/>
              <a:ln>
                <a:noFill/>
              </a:ln>
              <a:effectLst/>
            </c:spPr>
            <c:txPr>
              <a:bodyPr rot="0" spcFirstLastPara="1" vertOverflow="clip" horzOverflow="clip" vert="horz" wrap="square" lIns="457200" anchor="ctr" anchorCtr="1">
                <a:spAutoFit/>
              </a:bodyPr>
              <a:lstStyle/>
              <a:p>
                <a:pPr>
                  <a:defRPr sz="1400" b="0" i="0" u="none" strike="noStrike" kern="1200" baseline="0">
                    <a:solidFill>
                      <a:schemeClr val="tx1"/>
                    </a:solidFill>
                    <a:latin typeface="+mn-lt"/>
                    <a:ea typeface="+mn-ea"/>
                    <a:cs typeface="+mn-cs"/>
                  </a:defRPr>
                </a:pPr>
                <a:endParaRPr lang="zh-HK"/>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Summary'!$K$30:$K$41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F68C-DB45-BA36-6F92413C5FAA}"/>
            </c:ext>
          </c:extLst>
        </c:ser>
        <c:ser>
          <c:idx val="0"/>
          <c:order val="2"/>
          <c:tx>
            <c:strRef>
              <c:f>'P5_Policy Summary'!$N$29</c:f>
              <c:strCache>
                <c:ptCount val="1"/>
                <c:pt idx="0">
                  <c:v>Gap</c:v>
                </c:pt>
              </c:strCache>
            </c:strRef>
          </c:tx>
          <c:spPr>
            <a:noFill/>
            <a:ln>
              <a:noFill/>
            </a:ln>
            <a:effectLst/>
          </c:spPr>
          <c:invertIfNegative val="0"/>
          <c:dLbls>
            <c:spPr>
              <a:noFill/>
              <a:ln>
                <a:noFill/>
              </a:ln>
              <a:effectLst/>
            </c:spPr>
            <c:txPr>
              <a:bodyPr rot="0" vert="horz" lIns="38100" tIns="19050" rIns="38100" bIns="19050">
                <a:spAutoFit/>
              </a:bodyPr>
              <a:lstStyle/>
              <a:p>
                <a:pPr>
                  <a:defRPr/>
                </a:pPr>
                <a:endParaRPr lang="zh-HK"/>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Summary'!$N$30:$N$41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F68C-DB45-BA36-6F92413C5FAA}"/>
            </c:ext>
          </c:extLst>
        </c:ser>
        <c:ser>
          <c:idx val="2"/>
          <c:order val="3"/>
          <c:tx>
            <c:strRef>
              <c:f>'P5_Policy Summary'!$L$29</c:f>
              <c:strCache>
                <c:ptCount val="1"/>
                <c:pt idx="0">
                  <c:v>M</c:v>
                </c:pt>
              </c:strCache>
            </c:strRef>
          </c:tx>
          <c:spPr>
            <a:solidFill>
              <a:srgbClr val="0070C0">
                <a:alpha val="69804"/>
              </a:srgb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zh-HK"/>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Summary'!$L$30:$L$41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F68C-DB45-BA36-6F92413C5FAA}"/>
            </c:ext>
          </c:extLst>
        </c:ser>
        <c:dLbls>
          <c:showLegendKey val="0"/>
          <c:showVal val="0"/>
          <c:showCatName val="0"/>
          <c:showSerName val="0"/>
          <c:showPercent val="0"/>
          <c:showBubbleSize val="0"/>
        </c:dLbls>
        <c:gapWidth val="0"/>
        <c:overlap val="100"/>
        <c:axId val="1242676239"/>
        <c:axId val="1242677871"/>
      </c:barChart>
      <c:catAx>
        <c:axId val="1242676239"/>
        <c:scaling>
          <c:orientation val="minMax"/>
        </c:scaling>
        <c:delete val="1"/>
        <c:axPos val="l"/>
        <c:numFmt formatCode="General" sourceLinked="1"/>
        <c:majorTickMark val="none"/>
        <c:minorTickMark val="none"/>
        <c:tickLblPos val="nextTo"/>
        <c:crossAx val="1242677871"/>
        <c:crosses val="autoZero"/>
        <c:auto val="1"/>
        <c:lblAlgn val="ctr"/>
        <c:lblOffset val="100"/>
        <c:noMultiLvlLbl val="0"/>
      </c:catAx>
      <c:valAx>
        <c:axId val="1242677871"/>
        <c:scaling>
          <c:orientation val="minMax"/>
        </c:scaling>
        <c:delete val="1"/>
        <c:axPos val="b"/>
        <c:numFmt formatCode="General" sourceLinked="1"/>
        <c:majorTickMark val="out"/>
        <c:minorTickMark val="none"/>
        <c:tickLblPos val="nextTo"/>
        <c:crossAx val="1242676239"/>
        <c:crosses val="autoZero"/>
        <c:crossBetween val="between"/>
      </c:valAx>
      <c:spPr>
        <a:noFill/>
        <a:ln>
          <a:noFill/>
        </a:ln>
        <a:effectLst/>
      </c:spPr>
    </c:plotArea>
    <c:legend>
      <c:legendPos val="t"/>
      <c:legendEntry>
        <c:idx val="0"/>
        <c:delete val="1"/>
      </c:legendEntry>
      <c:legendEntry>
        <c:idx val="2"/>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Claim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HK"/>
        </a:p>
      </c:txPr>
    </c:title>
    <c:autoTitleDeleted val="0"/>
    <c:plotArea>
      <c:layout/>
      <c:barChart>
        <c:barDir val="col"/>
        <c:grouping val="clustered"/>
        <c:varyColors val="0"/>
        <c:ser>
          <c:idx val="0"/>
          <c:order val="0"/>
          <c:tx>
            <c:strRef>
              <c:f>'P15_LR Summary and Chart'!$D$28</c:f>
              <c:strCache>
                <c:ptCount val="1"/>
                <c:pt idx="0">
                  <c:v>Annualized Premium</c:v>
                </c:pt>
              </c:strCache>
            </c:strRef>
          </c:tx>
          <c:spPr>
            <a:solidFill>
              <a:schemeClr val="accent1"/>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Chart'!$D$29:$D$34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19C-3A4D-8FEA-DDAD62B07B86}"/>
            </c:ext>
          </c:extLst>
        </c:ser>
        <c:ser>
          <c:idx val="1"/>
          <c:order val="1"/>
          <c:tx>
            <c:strRef>
              <c:f>'P15_LR Summary and Chart'!$E$28</c:f>
              <c:strCache>
                <c:ptCount val="1"/>
                <c:pt idx="0">
                  <c:v>Annualized Claims with IBNR</c:v>
                </c:pt>
              </c:strCache>
            </c:strRef>
          </c:tx>
          <c:spPr>
            <a:solidFill>
              <a:schemeClr val="accent2"/>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Chart'!$E$29:$E$34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719C-3A4D-8FEA-DDAD62B07B86}"/>
            </c:ext>
          </c:extLst>
        </c:ser>
        <c:dLbls>
          <c:showLegendKey val="0"/>
          <c:showVal val="0"/>
          <c:showCatName val="0"/>
          <c:showSerName val="0"/>
          <c:showPercent val="0"/>
          <c:showBubbleSize val="0"/>
        </c:dLbls>
        <c:gapWidth val="219"/>
        <c:axId val="2088059840"/>
        <c:axId val="2088583792"/>
      </c:barChart>
      <c:lineChart>
        <c:grouping val="standard"/>
        <c:varyColors val="0"/>
        <c:ser>
          <c:idx val="2"/>
          <c:order val="2"/>
          <c:tx>
            <c:strRef>
              <c:f>'P15_LR Summary and Chart'!$F$28</c:f>
              <c:strCache>
                <c:ptCount val="1"/>
                <c:pt idx="0">
                  <c:v>Loss Ratio</c:v>
                </c:pt>
              </c:strCache>
            </c:strRef>
          </c:tx>
          <c:spPr>
            <a:ln w="28575" cap="rnd">
              <a:solidFill>
                <a:schemeClr val="accent3"/>
              </a:solidFill>
              <a:round/>
            </a:ln>
            <a:effectLst/>
          </c:spPr>
          <c:marker>
            <c:symbol val="none"/>
          </c:marker>
          <c:dPt>
            <c:idx val="2"/>
            <c:marker>
              <c:symbol val="none"/>
            </c:marker>
            <c:bubble3D val="0"/>
            <c:spPr>
              <a:ln w="28575" cap="rnd">
                <a:noFill/>
                <a:round/>
              </a:ln>
              <a:effectLst/>
            </c:spPr>
            <c:extLst>
              <c:ext xmlns:c16="http://schemas.microsoft.com/office/drawing/2014/chart" uri="{C3380CC4-5D6E-409C-BE32-E72D297353CC}">
                <c16:uniqueId val="{00000003-719C-3A4D-8FEA-DDAD62B07B86}"/>
              </c:ext>
            </c:extLst>
          </c:dPt>
          <c:dPt>
            <c:idx val="4"/>
            <c:marker>
              <c:symbol val="none"/>
            </c:marker>
            <c:bubble3D val="0"/>
            <c:spPr>
              <a:ln w="28575" cap="rnd">
                <a:noFill/>
                <a:round/>
              </a:ln>
              <a:effectLst/>
            </c:spPr>
            <c:extLst>
              <c:ext xmlns:c16="http://schemas.microsoft.com/office/drawing/2014/chart" uri="{C3380CC4-5D6E-409C-BE32-E72D297353CC}">
                <c16:uniqueId val="{00000005-719C-3A4D-8FEA-DDAD62B07B86}"/>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Chart'!$F$29:$F$34</c:f>
              <c:numCache>
                <c:formatCode>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719C-3A4D-8FEA-DDAD62B07B86}"/>
            </c:ext>
          </c:extLst>
        </c:ser>
        <c:dLbls>
          <c:showLegendKey val="0"/>
          <c:showVal val="0"/>
          <c:showCatName val="0"/>
          <c:showSerName val="0"/>
          <c:showPercent val="0"/>
          <c:showBubbleSize val="0"/>
        </c:dLbls>
        <c:marker val="1"/>
        <c:smooth val="0"/>
        <c:axId val="1787544671"/>
        <c:axId val="1786979567"/>
      </c:lineChart>
      <c:catAx>
        <c:axId val="208805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583792"/>
        <c:crosses val="autoZero"/>
        <c:auto val="1"/>
        <c:lblAlgn val="ctr"/>
        <c:lblOffset val="100"/>
        <c:noMultiLvlLbl val="0"/>
      </c:catAx>
      <c:valAx>
        <c:axId val="208858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059840"/>
        <c:crosses val="autoZero"/>
        <c:crossBetween val="between"/>
      </c:valAx>
      <c:valAx>
        <c:axId val="178697956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1787544671"/>
        <c:crosses val="max"/>
        <c:crossBetween val="between"/>
      </c:valAx>
      <c:catAx>
        <c:axId val="1787544671"/>
        <c:scaling>
          <c:orientation val="minMax"/>
        </c:scaling>
        <c:delete val="1"/>
        <c:axPos val="b"/>
        <c:numFmt formatCode="General" sourceLinked="1"/>
        <c:majorTickMark val="out"/>
        <c:minorTickMark val="none"/>
        <c:tickLblPos val="nextTo"/>
        <c:crossAx val="17869795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242360</xdr:colOff>
      <xdr:row>0</xdr:row>
      <xdr:rowOff>80433</xdr:rowOff>
    </xdr:from>
    <xdr:to>
      <xdr:col>14</xdr:col>
      <xdr:colOff>17943</xdr:colOff>
      <xdr:row>6</xdr:row>
      <xdr:rowOff>169333</xdr:rowOff>
    </xdr:to>
    <xdr:pic>
      <xdr:nvPicPr>
        <xdr:cNvPr id="2" name="Picture 8">
          <a:extLst>
            <a:ext uri="{FF2B5EF4-FFF2-40B4-BE49-F238E27FC236}">
              <a16:creationId xmlns:a16="http://schemas.microsoft.com/office/drawing/2014/main" id="{2237B32D-89A2-0E40-BDE4-F4AECDE6B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30</xdr:col>
      <xdr:colOff>0</xdr:colOff>
      <xdr:row>6</xdr:row>
      <xdr:rowOff>67733</xdr:rowOff>
    </xdr:to>
    <xdr:pic>
      <xdr:nvPicPr>
        <xdr:cNvPr id="3" name="Picture 8">
          <a:extLst>
            <a:ext uri="{FF2B5EF4-FFF2-40B4-BE49-F238E27FC236}">
              <a16:creationId xmlns:a16="http://schemas.microsoft.com/office/drawing/2014/main" id="{959FC3DD-D38A-0E44-8A13-16112B8AE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4" name="Picture 8">
          <a:extLst>
            <a:ext uri="{FF2B5EF4-FFF2-40B4-BE49-F238E27FC236}">
              <a16:creationId xmlns:a16="http://schemas.microsoft.com/office/drawing/2014/main" id="{DF0DB453-DFA7-C343-BB83-919AC960C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5" name="Picture 8">
          <a:extLst>
            <a:ext uri="{FF2B5EF4-FFF2-40B4-BE49-F238E27FC236}">
              <a16:creationId xmlns:a16="http://schemas.microsoft.com/office/drawing/2014/main" id="{05963743-731C-4049-B858-72CDC368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6" name="Picture 8">
          <a:extLst>
            <a:ext uri="{FF2B5EF4-FFF2-40B4-BE49-F238E27FC236}">
              <a16:creationId xmlns:a16="http://schemas.microsoft.com/office/drawing/2014/main" id="{656CD392-012C-904D-807E-87F75CE3B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8" name="Picture 8">
          <a:extLst>
            <a:ext uri="{FF2B5EF4-FFF2-40B4-BE49-F238E27FC236}">
              <a16:creationId xmlns:a16="http://schemas.microsoft.com/office/drawing/2014/main" id="{D8BA09AA-4526-D04F-BC24-71BA482A2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9" name="Picture 8">
          <a:extLst>
            <a:ext uri="{FF2B5EF4-FFF2-40B4-BE49-F238E27FC236}">
              <a16:creationId xmlns:a16="http://schemas.microsoft.com/office/drawing/2014/main" id="{6700E6CF-FD87-E14C-BC69-55586610F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0" name="Picture 8">
          <a:extLst>
            <a:ext uri="{FF2B5EF4-FFF2-40B4-BE49-F238E27FC236}">
              <a16:creationId xmlns:a16="http://schemas.microsoft.com/office/drawing/2014/main" id="{91E04E1B-D3CB-DB4C-9F5D-ED4977C60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1" name="Picture 8">
          <a:extLst>
            <a:ext uri="{FF2B5EF4-FFF2-40B4-BE49-F238E27FC236}">
              <a16:creationId xmlns:a16="http://schemas.microsoft.com/office/drawing/2014/main" id="{E4887F5C-473F-3F4F-ADEA-FB5BF654E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2" name="Picture 8">
          <a:extLst>
            <a:ext uri="{FF2B5EF4-FFF2-40B4-BE49-F238E27FC236}">
              <a16:creationId xmlns:a16="http://schemas.microsoft.com/office/drawing/2014/main" id="{93967DC5-3CD6-FE4B-B3BE-926919313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3" name="Picture 8">
          <a:extLst>
            <a:ext uri="{FF2B5EF4-FFF2-40B4-BE49-F238E27FC236}">
              <a16:creationId xmlns:a16="http://schemas.microsoft.com/office/drawing/2014/main" id="{F1A93927-18CD-0F41-8D1C-A7C09C6E7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4" name="Picture 8">
          <a:extLst>
            <a:ext uri="{FF2B5EF4-FFF2-40B4-BE49-F238E27FC236}">
              <a16:creationId xmlns:a16="http://schemas.microsoft.com/office/drawing/2014/main" id="{CAA92ADD-ED27-FA4A-94A7-8A0783C76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5" name="Picture 8">
          <a:extLst>
            <a:ext uri="{FF2B5EF4-FFF2-40B4-BE49-F238E27FC236}">
              <a16:creationId xmlns:a16="http://schemas.microsoft.com/office/drawing/2014/main" id="{C68439AD-D95E-1E44-BE6B-C21274A3B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6" name="Picture 8">
          <a:extLst>
            <a:ext uri="{FF2B5EF4-FFF2-40B4-BE49-F238E27FC236}">
              <a16:creationId xmlns:a16="http://schemas.microsoft.com/office/drawing/2014/main" id="{B6C9A4FE-8893-4843-AD00-E17217BE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7" name="Picture 8">
          <a:extLst>
            <a:ext uri="{FF2B5EF4-FFF2-40B4-BE49-F238E27FC236}">
              <a16:creationId xmlns:a16="http://schemas.microsoft.com/office/drawing/2014/main" id="{2ED6CDA1-F264-1C43-9DF2-67D94AF6D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8" name="Picture 8">
          <a:extLst>
            <a:ext uri="{FF2B5EF4-FFF2-40B4-BE49-F238E27FC236}">
              <a16:creationId xmlns:a16="http://schemas.microsoft.com/office/drawing/2014/main" id="{896F43CE-C3DA-0144-99B6-B91192A5C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9" name="Picture 8">
          <a:extLst>
            <a:ext uri="{FF2B5EF4-FFF2-40B4-BE49-F238E27FC236}">
              <a16:creationId xmlns:a16="http://schemas.microsoft.com/office/drawing/2014/main" id="{57A5FE23-0375-5D4D-91D1-25B8938F4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0" name="Picture 8">
          <a:extLst>
            <a:ext uri="{FF2B5EF4-FFF2-40B4-BE49-F238E27FC236}">
              <a16:creationId xmlns:a16="http://schemas.microsoft.com/office/drawing/2014/main" id="{7752EE3B-B2CA-A042-9D99-ED2E95ABEC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1" name="Picture 8">
          <a:extLst>
            <a:ext uri="{FF2B5EF4-FFF2-40B4-BE49-F238E27FC236}">
              <a16:creationId xmlns:a16="http://schemas.microsoft.com/office/drawing/2014/main" id="{5F2F3743-62B5-E54B-B1CA-85C19295C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2" name="Picture 8">
          <a:extLst>
            <a:ext uri="{FF2B5EF4-FFF2-40B4-BE49-F238E27FC236}">
              <a16:creationId xmlns:a16="http://schemas.microsoft.com/office/drawing/2014/main" id="{27925FC2-AEFC-AE4D-8971-C94ADF27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3" name="Picture 8">
          <a:extLst>
            <a:ext uri="{FF2B5EF4-FFF2-40B4-BE49-F238E27FC236}">
              <a16:creationId xmlns:a16="http://schemas.microsoft.com/office/drawing/2014/main" id="{E238D352-0B5A-BD4C-A030-BA4008704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4" name="Picture 8">
          <a:extLst>
            <a:ext uri="{FF2B5EF4-FFF2-40B4-BE49-F238E27FC236}">
              <a16:creationId xmlns:a16="http://schemas.microsoft.com/office/drawing/2014/main" id="{B741B54F-BA81-6D4A-94EA-507CF41F6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5" name="Picture 8">
          <a:extLst>
            <a:ext uri="{FF2B5EF4-FFF2-40B4-BE49-F238E27FC236}">
              <a16:creationId xmlns:a16="http://schemas.microsoft.com/office/drawing/2014/main" id="{D73947E0-A794-E945-B9FA-A2B7FC3AC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14</xdr:col>
      <xdr:colOff>14767</xdr:colOff>
      <xdr:row>6</xdr:row>
      <xdr:rowOff>152400</xdr:rowOff>
    </xdr:to>
    <xdr:pic>
      <xdr:nvPicPr>
        <xdr:cNvPr id="26" name="Picture 8">
          <a:extLst>
            <a:ext uri="{FF2B5EF4-FFF2-40B4-BE49-F238E27FC236}">
              <a16:creationId xmlns:a16="http://schemas.microsoft.com/office/drawing/2014/main" id="{177490B1-636B-EA40-8726-F95FA0E1B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600200" cy="139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30</xdr:col>
      <xdr:colOff>0</xdr:colOff>
      <xdr:row>6</xdr:row>
      <xdr:rowOff>50800</xdr:rowOff>
    </xdr:to>
    <xdr:pic>
      <xdr:nvPicPr>
        <xdr:cNvPr id="27" name="Picture 8">
          <a:extLst>
            <a:ext uri="{FF2B5EF4-FFF2-40B4-BE49-F238E27FC236}">
              <a16:creationId xmlns:a16="http://schemas.microsoft.com/office/drawing/2014/main" id="{0AB7A320-C078-164A-B6D0-3642C10A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6002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8" name="Picture 8">
          <a:extLst>
            <a:ext uri="{FF2B5EF4-FFF2-40B4-BE49-F238E27FC236}">
              <a16:creationId xmlns:a16="http://schemas.microsoft.com/office/drawing/2014/main" id="{A1188A9C-D96F-6841-AFA1-C8C7D3BEE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9" name="Picture 8">
          <a:extLst>
            <a:ext uri="{FF2B5EF4-FFF2-40B4-BE49-F238E27FC236}">
              <a16:creationId xmlns:a16="http://schemas.microsoft.com/office/drawing/2014/main" id="{8630A90A-F974-454F-BB2B-694A9F136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0" name="Picture 8">
          <a:extLst>
            <a:ext uri="{FF2B5EF4-FFF2-40B4-BE49-F238E27FC236}">
              <a16:creationId xmlns:a16="http://schemas.microsoft.com/office/drawing/2014/main" id="{5EC11AFA-43F5-F64F-88A5-02B231ABF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1" name="Picture 8">
          <a:extLst>
            <a:ext uri="{FF2B5EF4-FFF2-40B4-BE49-F238E27FC236}">
              <a16:creationId xmlns:a16="http://schemas.microsoft.com/office/drawing/2014/main" id="{0157C01F-08E0-8845-BACC-305525440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2" name="Picture 8">
          <a:extLst>
            <a:ext uri="{FF2B5EF4-FFF2-40B4-BE49-F238E27FC236}">
              <a16:creationId xmlns:a16="http://schemas.microsoft.com/office/drawing/2014/main" id="{94A62B90-1B4A-1E4C-A35C-E2DEF5E1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3" name="Picture 8">
          <a:extLst>
            <a:ext uri="{FF2B5EF4-FFF2-40B4-BE49-F238E27FC236}">
              <a16:creationId xmlns:a16="http://schemas.microsoft.com/office/drawing/2014/main" id="{74E199E9-BE9E-224A-AEFA-C18A0659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4" name="Picture 8">
          <a:extLst>
            <a:ext uri="{FF2B5EF4-FFF2-40B4-BE49-F238E27FC236}">
              <a16:creationId xmlns:a16="http://schemas.microsoft.com/office/drawing/2014/main" id="{47DFFBD2-2114-B04D-8EC1-5C5127366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5" name="Picture 8">
          <a:extLst>
            <a:ext uri="{FF2B5EF4-FFF2-40B4-BE49-F238E27FC236}">
              <a16:creationId xmlns:a16="http://schemas.microsoft.com/office/drawing/2014/main" id="{C984F805-6553-4B4C-845A-7A5027AC0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6" name="Picture 8">
          <a:extLst>
            <a:ext uri="{FF2B5EF4-FFF2-40B4-BE49-F238E27FC236}">
              <a16:creationId xmlns:a16="http://schemas.microsoft.com/office/drawing/2014/main" id="{F801D7B3-49DD-3B4A-A9C2-5210A43F1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7" name="Picture 8">
          <a:extLst>
            <a:ext uri="{FF2B5EF4-FFF2-40B4-BE49-F238E27FC236}">
              <a16:creationId xmlns:a16="http://schemas.microsoft.com/office/drawing/2014/main" id="{2861719E-C148-6A42-90F0-982112ABF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8" name="Picture 8">
          <a:extLst>
            <a:ext uri="{FF2B5EF4-FFF2-40B4-BE49-F238E27FC236}">
              <a16:creationId xmlns:a16="http://schemas.microsoft.com/office/drawing/2014/main" id="{C01366FA-7454-D64A-B221-A9063DF96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9" name="Picture 8">
          <a:extLst>
            <a:ext uri="{FF2B5EF4-FFF2-40B4-BE49-F238E27FC236}">
              <a16:creationId xmlns:a16="http://schemas.microsoft.com/office/drawing/2014/main" id="{5D3FA513-F1AA-C340-9C61-BBCB3B9C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0" name="Picture 8">
          <a:extLst>
            <a:ext uri="{FF2B5EF4-FFF2-40B4-BE49-F238E27FC236}">
              <a16:creationId xmlns:a16="http://schemas.microsoft.com/office/drawing/2014/main" id="{42A360D5-9D66-CB47-A7AA-0BDED64FE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1" name="Picture 8">
          <a:extLst>
            <a:ext uri="{FF2B5EF4-FFF2-40B4-BE49-F238E27FC236}">
              <a16:creationId xmlns:a16="http://schemas.microsoft.com/office/drawing/2014/main" id="{2C2D33CF-D19A-6E4D-B670-751BA8276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2" name="Picture 8">
          <a:extLst>
            <a:ext uri="{FF2B5EF4-FFF2-40B4-BE49-F238E27FC236}">
              <a16:creationId xmlns:a16="http://schemas.microsoft.com/office/drawing/2014/main" id="{89330F05-8B69-2D44-9598-CD74E66DD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3" name="Picture 8">
          <a:extLst>
            <a:ext uri="{FF2B5EF4-FFF2-40B4-BE49-F238E27FC236}">
              <a16:creationId xmlns:a16="http://schemas.microsoft.com/office/drawing/2014/main" id="{7A39D5C9-9118-2349-BE60-16274F307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4" name="Picture 8">
          <a:extLst>
            <a:ext uri="{FF2B5EF4-FFF2-40B4-BE49-F238E27FC236}">
              <a16:creationId xmlns:a16="http://schemas.microsoft.com/office/drawing/2014/main" id="{63A3BF0E-70E5-0348-BEE2-D1C39C60E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5" name="Picture 8">
          <a:extLst>
            <a:ext uri="{FF2B5EF4-FFF2-40B4-BE49-F238E27FC236}">
              <a16:creationId xmlns:a16="http://schemas.microsoft.com/office/drawing/2014/main" id="{1AF8B79F-338E-F941-B524-763547BDF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6" name="Picture 8">
          <a:extLst>
            <a:ext uri="{FF2B5EF4-FFF2-40B4-BE49-F238E27FC236}">
              <a16:creationId xmlns:a16="http://schemas.microsoft.com/office/drawing/2014/main" id="{47F2653C-1FE1-E247-95A1-5C89C9873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7" name="Picture 8">
          <a:extLst>
            <a:ext uri="{FF2B5EF4-FFF2-40B4-BE49-F238E27FC236}">
              <a16:creationId xmlns:a16="http://schemas.microsoft.com/office/drawing/2014/main" id="{BE479F9B-07AE-444F-899B-A7CE6F3C9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8" name="Picture 8">
          <a:extLst>
            <a:ext uri="{FF2B5EF4-FFF2-40B4-BE49-F238E27FC236}">
              <a16:creationId xmlns:a16="http://schemas.microsoft.com/office/drawing/2014/main" id="{90E3FD0E-9CDB-6440-B738-E85913C6B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647701</xdr:colOff>
      <xdr:row>6</xdr:row>
      <xdr:rowOff>48683</xdr:rowOff>
    </xdr:to>
    <xdr:pic>
      <xdr:nvPicPr>
        <xdr:cNvPr id="49" name="Picture 8">
          <a:extLst>
            <a:ext uri="{FF2B5EF4-FFF2-40B4-BE49-F238E27FC236}">
              <a16:creationId xmlns:a16="http://schemas.microsoft.com/office/drawing/2014/main" id="{15FD7F88-7CF0-D640-95BC-09C187B1B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0" name="Picture 8">
          <a:extLst>
            <a:ext uri="{FF2B5EF4-FFF2-40B4-BE49-F238E27FC236}">
              <a16:creationId xmlns:a16="http://schemas.microsoft.com/office/drawing/2014/main" id="{7BBFD017-734C-4E47-8242-98E14615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647701</xdr:colOff>
      <xdr:row>6</xdr:row>
      <xdr:rowOff>48683</xdr:rowOff>
    </xdr:to>
    <xdr:pic>
      <xdr:nvPicPr>
        <xdr:cNvPr id="51" name="Picture 8">
          <a:extLst>
            <a:ext uri="{FF2B5EF4-FFF2-40B4-BE49-F238E27FC236}">
              <a16:creationId xmlns:a16="http://schemas.microsoft.com/office/drawing/2014/main" id="{8411C891-A470-244E-872B-80CF74B03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660401</xdr:colOff>
      <xdr:row>6</xdr:row>
      <xdr:rowOff>48683</xdr:rowOff>
    </xdr:to>
    <xdr:pic>
      <xdr:nvPicPr>
        <xdr:cNvPr id="52" name="Picture 8">
          <a:extLst>
            <a:ext uri="{FF2B5EF4-FFF2-40B4-BE49-F238E27FC236}">
              <a16:creationId xmlns:a16="http://schemas.microsoft.com/office/drawing/2014/main" id="{088FECC1-C815-C441-9690-EA79FBA08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3" name="Picture 8">
          <a:extLst>
            <a:ext uri="{FF2B5EF4-FFF2-40B4-BE49-F238E27FC236}">
              <a16:creationId xmlns:a16="http://schemas.microsoft.com/office/drawing/2014/main" id="{497262F8-179E-8748-ACB0-461EE3D84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51859</xdr:colOff>
      <xdr:row>0</xdr:row>
      <xdr:rowOff>122766</xdr:rowOff>
    </xdr:from>
    <xdr:to>
      <xdr:col>7</xdr:col>
      <xdr:colOff>640292</xdr:colOff>
      <xdr:row>7</xdr:row>
      <xdr:rowOff>8466</xdr:rowOff>
    </xdr:to>
    <xdr:pic>
      <xdr:nvPicPr>
        <xdr:cNvPr id="2" name="Picture 8">
          <a:extLst>
            <a:ext uri="{FF2B5EF4-FFF2-40B4-BE49-F238E27FC236}">
              <a16:creationId xmlns:a16="http://schemas.microsoft.com/office/drawing/2014/main" id="{CF054A25-B586-8447-8FD4-8CF947CC5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16</xdr:col>
      <xdr:colOff>51859</xdr:colOff>
      <xdr:row>0</xdr:row>
      <xdr:rowOff>122766</xdr:rowOff>
    </xdr:from>
    <xdr:ext cx="1460500" cy="1409700"/>
    <xdr:pic>
      <xdr:nvPicPr>
        <xdr:cNvPr id="3" name="Picture 8">
          <a:extLst>
            <a:ext uri="{FF2B5EF4-FFF2-40B4-BE49-F238E27FC236}">
              <a16:creationId xmlns:a16="http://schemas.microsoft.com/office/drawing/2014/main" id="{5AEF0523-D277-7D4D-B15E-80910CBA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16</xdr:col>
      <xdr:colOff>51859</xdr:colOff>
      <xdr:row>0</xdr:row>
      <xdr:rowOff>122766</xdr:rowOff>
    </xdr:from>
    <xdr:to>
      <xdr:col>17</xdr:col>
      <xdr:colOff>576792</xdr:colOff>
      <xdr:row>6</xdr:row>
      <xdr:rowOff>110066</xdr:rowOff>
    </xdr:to>
    <xdr:pic>
      <xdr:nvPicPr>
        <xdr:cNvPr id="4" name="Picture 8">
          <a:extLst>
            <a:ext uri="{FF2B5EF4-FFF2-40B4-BE49-F238E27FC236}">
              <a16:creationId xmlns:a16="http://schemas.microsoft.com/office/drawing/2014/main" id="{2B554A33-7CFF-6F42-A733-3FB3C9647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5" name="Picture 8">
          <a:extLst>
            <a:ext uri="{FF2B5EF4-FFF2-40B4-BE49-F238E27FC236}">
              <a16:creationId xmlns:a16="http://schemas.microsoft.com/office/drawing/2014/main" id="{31CA2707-4060-C64E-B33C-A2DC97A35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6" name="Picture 8">
          <a:extLst>
            <a:ext uri="{FF2B5EF4-FFF2-40B4-BE49-F238E27FC236}">
              <a16:creationId xmlns:a16="http://schemas.microsoft.com/office/drawing/2014/main" id="{8FF0AB0F-F877-2B4F-BED0-C149ABEE7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7" name="Picture 8">
          <a:extLst>
            <a:ext uri="{FF2B5EF4-FFF2-40B4-BE49-F238E27FC236}">
              <a16:creationId xmlns:a16="http://schemas.microsoft.com/office/drawing/2014/main" id="{AEC842D2-F031-3F4E-94FC-2AB38FD4D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8" name="Picture 8">
          <a:extLst>
            <a:ext uri="{FF2B5EF4-FFF2-40B4-BE49-F238E27FC236}">
              <a16:creationId xmlns:a16="http://schemas.microsoft.com/office/drawing/2014/main" id="{549EE136-9255-8948-83A8-4526C002F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9" name="Picture 8">
          <a:extLst>
            <a:ext uri="{FF2B5EF4-FFF2-40B4-BE49-F238E27FC236}">
              <a16:creationId xmlns:a16="http://schemas.microsoft.com/office/drawing/2014/main" id="{EF087A11-58CA-454C-A45D-82FC06DB9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0" name="Picture 8">
          <a:extLst>
            <a:ext uri="{FF2B5EF4-FFF2-40B4-BE49-F238E27FC236}">
              <a16:creationId xmlns:a16="http://schemas.microsoft.com/office/drawing/2014/main" id="{2C0A98CE-BC9B-7F4A-92EA-D8B541C81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1" name="Picture 8">
          <a:extLst>
            <a:ext uri="{FF2B5EF4-FFF2-40B4-BE49-F238E27FC236}">
              <a16:creationId xmlns:a16="http://schemas.microsoft.com/office/drawing/2014/main" id="{D85ABFCF-7D2A-6545-AB8B-DD4FB9B67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12" name="Picture 8">
          <a:extLst>
            <a:ext uri="{FF2B5EF4-FFF2-40B4-BE49-F238E27FC236}">
              <a16:creationId xmlns:a16="http://schemas.microsoft.com/office/drawing/2014/main" id="{A8E351F5-E4AE-3F4E-8006-CA3D6A2DB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547159</xdr:colOff>
      <xdr:row>6</xdr:row>
      <xdr:rowOff>110066</xdr:rowOff>
    </xdr:to>
    <xdr:pic>
      <xdr:nvPicPr>
        <xdr:cNvPr id="13" name="Picture 8">
          <a:extLst>
            <a:ext uri="{FF2B5EF4-FFF2-40B4-BE49-F238E27FC236}">
              <a16:creationId xmlns:a16="http://schemas.microsoft.com/office/drawing/2014/main" id="{AE946BFD-693D-BA4A-8382-06B382DA8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635000</xdr:colOff>
      <xdr:row>7</xdr:row>
      <xdr:rowOff>12700</xdr:rowOff>
    </xdr:to>
    <xdr:pic>
      <xdr:nvPicPr>
        <xdr:cNvPr id="14" name="Picture 8">
          <a:extLst>
            <a:ext uri="{FF2B5EF4-FFF2-40B4-BE49-F238E27FC236}">
              <a16:creationId xmlns:a16="http://schemas.microsoft.com/office/drawing/2014/main" id="{7D648284-97BC-5A4B-B567-43CAA3CC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626534</xdr:colOff>
      <xdr:row>7</xdr:row>
      <xdr:rowOff>12700</xdr:rowOff>
    </xdr:to>
    <xdr:pic>
      <xdr:nvPicPr>
        <xdr:cNvPr id="15" name="Picture 8">
          <a:extLst>
            <a:ext uri="{FF2B5EF4-FFF2-40B4-BE49-F238E27FC236}">
              <a16:creationId xmlns:a16="http://schemas.microsoft.com/office/drawing/2014/main" id="{18842161-D3CD-9844-A19C-42254C6A6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4478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575734</xdr:colOff>
      <xdr:row>6</xdr:row>
      <xdr:rowOff>114300</xdr:rowOff>
    </xdr:to>
    <xdr:pic>
      <xdr:nvPicPr>
        <xdr:cNvPr id="16" name="Picture 8">
          <a:extLst>
            <a:ext uri="{FF2B5EF4-FFF2-40B4-BE49-F238E27FC236}">
              <a16:creationId xmlns:a16="http://schemas.microsoft.com/office/drawing/2014/main" id="{F0270868-37B9-0041-B68B-AD4235D46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7" name="Picture 8">
          <a:extLst>
            <a:ext uri="{FF2B5EF4-FFF2-40B4-BE49-F238E27FC236}">
              <a16:creationId xmlns:a16="http://schemas.microsoft.com/office/drawing/2014/main" id="{4BD28C79-5A43-AF43-8863-752C6EA57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8" name="Picture 8">
          <a:extLst>
            <a:ext uri="{FF2B5EF4-FFF2-40B4-BE49-F238E27FC236}">
              <a16:creationId xmlns:a16="http://schemas.microsoft.com/office/drawing/2014/main" id="{93A1A1D0-CF2C-1745-B85C-07BBC020D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1" name="Picture 8">
          <a:extLst>
            <a:ext uri="{FF2B5EF4-FFF2-40B4-BE49-F238E27FC236}">
              <a16:creationId xmlns:a16="http://schemas.microsoft.com/office/drawing/2014/main" id="{8A14581E-DFB7-8946-BEDB-F44E3F020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2" name="Picture 8">
          <a:extLst>
            <a:ext uri="{FF2B5EF4-FFF2-40B4-BE49-F238E27FC236}">
              <a16:creationId xmlns:a16="http://schemas.microsoft.com/office/drawing/2014/main" id="{D00C64BE-3820-F149-9071-79359CB26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3" name="Picture 8">
          <a:extLst>
            <a:ext uri="{FF2B5EF4-FFF2-40B4-BE49-F238E27FC236}">
              <a16:creationId xmlns:a16="http://schemas.microsoft.com/office/drawing/2014/main" id="{D899CF35-8383-C743-B979-AB8200962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232834</xdr:colOff>
      <xdr:row>0</xdr:row>
      <xdr:rowOff>37041</xdr:rowOff>
    </xdr:from>
    <xdr:to>
      <xdr:col>7</xdr:col>
      <xdr:colOff>740834</xdr:colOff>
      <xdr:row>6</xdr:row>
      <xdr:rowOff>24341</xdr:rowOff>
    </xdr:to>
    <xdr:pic>
      <xdr:nvPicPr>
        <xdr:cNvPr id="26" name="Picture 8">
          <a:extLst>
            <a:ext uri="{FF2B5EF4-FFF2-40B4-BE49-F238E27FC236}">
              <a16:creationId xmlns:a16="http://schemas.microsoft.com/office/drawing/2014/main" id="{60C72C61-0C32-DA4E-A388-077F78D9D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232834</xdr:colOff>
      <xdr:row>0</xdr:row>
      <xdr:rowOff>37041</xdr:rowOff>
    </xdr:from>
    <xdr:to>
      <xdr:col>17</xdr:col>
      <xdr:colOff>728134</xdr:colOff>
      <xdr:row>6</xdr:row>
      <xdr:rowOff>24341</xdr:rowOff>
    </xdr:to>
    <xdr:pic>
      <xdr:nvPicPr>
        <xdr:cNvPr id="27" name="Picture 8">
          <a:extLst>
            <a:ext uri="{FF2B5EF4-FFF2-40B4-BE49-F238E27FC236}">
              <a16:creationId xmlns:a16="http://schemas.microsoft.com/office/drawing/2014/main" id="{30815EA6-2F72-E548-B768-70FC5B7AD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1179287</xdr:colOff>
      <xdr:row>46</xdr:row>
      <xdr:rowOff>147410</xdr:rowOff>
    </xdr:from>
    <xdr:to>
      <xdr:col>3</xdr:col>
      <xdr:colOff>1100819</xdr:colOff>
      <xdr:row>51</xdr:row>
      <xdr:rowOff>200478</xdr:rowOff>
    </xdr:to>
    <xdr:sp macro="" textlink="">
      <xdr:nvSpPr>
        <xdr:cNvPr id="2" name="TextBox 1">
          <a:extLst>
            <a:ext uri="{FF2B5EF4-FFF2-40B4-BE49-F238E27FC236}">
              <a16:creationId xmlns:a16="http://schemas.microsoft.com/office/drawing/2014/main" id="{142F8E9D-73F8-744C-B73A-621DD71F145E}"/>
            </a:ext>
          </a:extLst>
        </xdr:cNvPr>
        <xdr:cNvSpPr txBox="1"/>
      </xdr:nvSpPr>
      <xdr:spPr>
        <a:xfrm>
          <a:off x="4014108" y="9785803"/>
          <a:ext cx="3289300" cy="107360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898072</xdr:colOff>
      <xdr:row>46</xdr:row>
      <xdr:rowOff>72571</xdr:rowOff>
    </xdr:from>
    <xdr:to>
      <xdr:col>7</xdr:col>
      <xdr:colOff>1767776</xdr:colOff>
      <xdr:row>51</xdr:row>
      <xdr:rowOff>107084</xdr:rowOff>
    </xdr:to>
    <xdr:sp macro="" textlink="">
      <xdr:nvSpPr>
        <xdr:cNvPr id="2" name="TextBox 1">
          <a:extLst>
            <a:ext uri="{FF2B5EF4-FFF2-40B4-BE49-F238E27FC236}">
              <a16:creationId xmlns:a16="http://schemas.microsoft.com/office/drawing/2014/main" id="{CEDA65B0-F1CD-7340-AA07-91CA5ADFCAF0}"/>
            </a:ext>
          </a:extLst>
        </xdr:cNvPr>
        <xdr:cNvSpPr txBox="1"/>
      </xdr:nvSpPr>
      <xdr:spPr>
        <a:xfrm>
          <a:off x="14360072" y="9461500"/>
          <a:ext cx="3291775" cy="103237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46665</xdr:colOff>
      <xdr:row>2</xdr:row>
      <xdr:rowOff>1634</xdr:rowOff>
    </xdr:from>
    <xdr:to>
      <xdr:col>1</xdr:col>
      <xdr:colOff>2295410</xdr:colOff>
      <xdr:row>9</xdr:row>
      <xdr:rowOff>48662</xdr:rowOff>
    </xdr:to>
    <xdr:sp macro="" textlink="$B$30">
      <xdr:nvSpPr>
        <xdr:cNvPr id="5" name="Rectangle: Rounded Corners 6">
          <a:extLst>
            <a:ext uri="{FF2B5EF4-FFF2-40B4-BE49-F238E27FC236}">
              <a16:creationId xmlns:a16="http://schemas.microsoft.com/office/drawing/2014/main" id="{BE26A6A1-A446-C349-B3EF-2ABCCFB6F95A}"/>
            </a:ext>
          </a:extLst>
        </xdr:cNvPr>
        <xdr:cNvSpPr/>
      </xdr:nvSpPr>
      <xdr:spPr>
        <a:xfrm>
          <a:off x="401084" y="415122"/>
          <a:ext cx="2248745" cy="1494238"/>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FD155E5C-3204-E24F-B975-FD4B79E47A53}" type="TxLink">
            <a:rPr lang="en-US" sz="2000" b="1" i="0" u="none" strike="noStrike">
              <a:solidFill>
                <a:schemeClr val="bg1"/>
              </a:solidFill>
              <a:latin typeface="Calibri"/>
              <a:cs typeface="Calibri"/>
            </a:rPr>
            <a:pPr algn="ctr"/>
            <a:t>#REF!</a:t>
          </a:fld>
          <a:endParaRPr lang="en-US" sz="5400" b="1" i="0">
            <a:solidFill>
              <a:schemeClr val="bg1"/>
            </a:solidFill>
          </a:endParaRPr>
        </a:p>
      </xdr:txBody>
    </xdr:sp>
    <xdr:clientData/>
  </xdr:twoCellAnchor>
  <xdr:twoCellAnchor>
    <xdr:from>
      <xdr:col>2</xdr:col>
      <xdr:colOff>678060</xdr:colOff>
      <xdr:row>1</xdr:row>
      <xdr:rowOff>178845</xdr:rowOff>
    </xdr:from>
    <xdr:to>
      <xdr:col>2</xdr:col>
      <xdr:colOff>2986731</xdr:colOff>
      <xdr:row>9</xdr:row>
      <xdr:rowOff>19129</xdr:rowOff>
    </xdr:to>
    <xdr:sp macro="" textlink="$B$31">
      <xdr:nvSpPr>
        <xdr:cNvPr id="6" name="Rectangle: Rounded Corners 7">
          <a:extLst>
            <a:ext uri="{FF2B5EF4-FFF2-40B4-BE49-F238E27FC236}">
              <a16:creationId xmlns:a16="http://schemas.microsoft.com/office/drawing/2014/main" id="{D9ACEFB8-8CE1-F149-954B-BE267FAE1F2E}"/>
            </a:ext>
          </a:extLst>
        </xdr:cNvPr>
        <xdr:cNvSpPr/>
      </xdr:nvSpPr>
      <xdr:spPr>
        <a:xfrm>
          <a:off x="3587246" y="385589"/>
          <a:ext cx="2308671" cy="1494238"/>
        </a:xfrm>
        <a:prstGeom prst="roundRect">
          <a:avLst/>
        </a:prstGeom>
        <a:solidFill>
          <a:schemeClr val="accent4">
            <a:lumMod val="60000"/>
            <a:lumOff val="4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466896DB-CEBF-2446-84A1-869F80FFA766}" type="TxLink">
            <a:rPr lang="en-US" sz="2000" b="1" i="0" u="none" strike="noStrike">
              <a:solidFill>
                <a:schemeClr val="bg1"/>
              </a:solidFill>
              <a:latin typeface="Calibri"/>
              <a:cs typeface="Calibri"/>
            </a:rPr>
            <a:pPr algn="ctr"/>
            <a:t>#REF!</a:t>
          </a:fld>
          <a:endParaRPr lang="en-US" sz="5400" b="1">
            <a:solidFill>
              <a:schemeClr val="bg1"/>
            </a:solidFill>
          </a:endParaRPr>
        </a:p>
      </xdr:txBody>
    </xdr:sp>
    <xdr:clientData/>
  </xdr:twoCellAnchor>
  <xdr:twoCellAnchor>
    <xdr:from>
      <xdr:col>3</xdr:col>
      <xdr:colOff>719612</xdr:colOff>
      <xdr:row>1</xdr:row>
      <xdr:rowOff>193612</xdr:rowOff>
    </xdr:from>
    <xdr:to>
      <xdr:col>3</xdr:col>
      <xdr:colOff>2972492</xdr:colOff>
      <xdr:row>9</xdr:row>
      <xdr:rowOff>33896</xdr:rowOff>
    </xdr:to>
    <xdr:sp macro="" textlink="$B$32">
      <xdr:nvSpPr>
        <xdr:cNvPr id="7" name="Rounded Rectangle 6">
          <a:extLst>
            <a:ext uri="{FF2B5EF4-FFF2-40B4-BE49-F238E27FC236}">
              <a16:creationId xmlns:a16="http://schemas.microsoft.com/office/drawing/2014/main" id="{3B432C0D-F123-A54C-BC7A-2AFE968B12FF}"/>
            </a:ext>
          </a:extLst>
        </xdr:cNvPr>
        <xdr:cNvSpPr/>
      </xdr:nvSpPr>
      <xdr:spPr>
        <a:xfrm>
          <a:off x="6154031" y="400356"/>
          <a:ext cx="2252880" cy="1494238"/>
        </a:xfrm>
        <a:prstGeom prst="roundRect">
          <a:avLst/>
        </a:prstGeom>
        <a:solidFill>
          <a:schemeClr val="accent4">
            <a:lumMod val="75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5"/>
        </a:fillRef>
        <a:effectRef idx="1">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66A43DF5-2DDD-1F45-A480-788CF3E64748}" type="TxLink">
            <a:rPr lang="en-US" sz="2000" b="1" i="0" u="none" strike="noStrike">
              <a:solidFill>
                <a:schemeClr val="bg1"/>
              </a:solidFill>
              <a:latin typeface="Calibri"/>
              <a:cs typeface="Calibri"/>
            </a:rPr>
            <a:pPr algn="ctr"/>
            <a:t>Dependent Ratio   NA</a:t>
          </a:fld>
          <a:endParaRPr lang="en-US" sz="4800" b="1">
            <a:solidFill>
              <a:schemeClr val="bg1"/>
            </a:solidFill>
          </a:endParaRPr>
        </a:p>
      </xdr:txBody>
    </xdr:sp>
    <xdr:clientData/>
  </xdr:twoCellAnchor>
  <xdr:twoCellAnchor>
    <xdr:from>
      <xdr:col>1</xdr:col>
      <xdr:colOff>0</xdr:colOff>
      <xdr:row>36</xdr:row>
      <xdr:rowOff>14767</xdr:rowOff>
    </xdr:from>
    <xdr:to>
      <xdr:col>4</xdr:col>
      <xdr:colOff>88605</xdr:colOff>
      <xdr:row>59</xdr:row>
      <xdr:rowOff>118140</xdr:rowOff>
    </xdr:to>
    <xdr:graphicFrame macro="">
      <xdr:nvGraphicFramePr>
        <xdr:cNvPr id="2" name="Chart 4">
          <a:extLst>
            <a:ext uri="{FF2B5EF4-FFF2-40B4-BE49-F238E27FC236}">
              <a16:creationId xmlns:a16="http://schemas.microsoft.com/office/drawing/2014/main" id="{07ACF975-0059-4B49-95C3-D5328E4D8C13}"/>
            </a:ext>
            <a:ext uri="{147F2762-F138-4A5C-976F-8EAC2B608ADB}">
              <a16:predDERef xmlns:a16="http://schemas.microsoft.com/office/drawing/2014/main" pred="{3B432C0D-F123-A54C-BC7A-2AFE968B1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73837</xdr:colOff>
      <xdr:row>0</xdr:row>
      <xdr:rowOff>177209</xdr:rowOff>
    </xdr:from>
    <xdr:to>
      <xdr:col>7</xdr:col>
      <xdr:colOff>2466163</xdr:colOff>
      <xdr:row>9</xdr:row>
      <xdr:rowOff>103372</xdr:rowOff>
    </xdr:to>
    <xdr:sp macro="" textlink="">
      <xdr:nvSpPr>
        <xdr:cNvPr id="3" name="TextBox 2">
          <a:extLst>
            <a:ext uri="{FF2B5EF4-FFF2-40B4-BE49-F238E27FC236}">
              <a16:creationId xmlns:a16="http://schemas.microsoft.com/office/drawing/2014/main" id="{68446C9B-92C7-2D33-5D8D-B56FAC25717E}"/>
            </a:ext>
          </a:extLst>
        </xdr:cNvPr>
        <xdr:cNvSpPr txBox="1"/>
      </xdr:nvSpPr>
      <xdr:spPr>
        <a:xfrm>
          <a:off x="9392093" y="177209"/>
          <a:ext cx="4400698" cy="1905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FF0000"/>
              </a:solidFill>
            </a:rPr>
            <a:t>@9</a:t>
          </a:r>
          <a:r>
            <a:rPr lang="en-GB" sz="1600" b="1" baseline="0">
              <a:solidFill>
                <a:srgbClr val="FF0000"/>
              </a:solidFill>
            </a:rPr>
            <a:t> May 2023</a:t>
          </a:r>
        </a:p>
        <a:p>
          <a:r>
            <a:rPr lang="en-GB" sz="1600" b="1" baseline="0">
              <a:solidFill>
                <a:srgbClr val="FF0000"/>
              </a:solidFill>
            </a:rPr>
            <a:t>Kelby: I have updated this tab to show all the information on employee level</a:t>
          </a:r>
        </a:p>
        <a:p>
          <a:r>
            <a:rPr lang="en-GB" sz="1600" b="1" baseline="0">
              <a:solidFill>
                <a:srgbClr val="FF0000"/>
              </a:solidFill>
            </a:rPr>
            <a:t>- Average age / buterfly chart / gender mix all considering Employee ONLY</a:t>
          </a:r>
        </a:p>
        <a:p>
          <a:endParaRPr lang="en-GB" sz="1600" b="1" baseline="0">
            <a:solidFill>
              <a:srgbClr val="FF0000"/>
            </a:solidFill>
          </a:endParaRPr>
        </a:p>
        <a:p>
          <a:r>
            <a:rPr lang="en-GB" sz="1600" b="1" baseline="0">
              <a:solidFill>
                <a:srgbClr val="FF0000"/>
              </a:solidFill>
            </a:rPr>
            <a:t>PLeases make sure this figures are correct</a:t>
          </a:r>
          <a:endParaRPr lang="en-GB" sz="16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652162</xdr:colOff>
      <xdr:row>7</xdr:row>
      <xdr:rowOff>99608</xdr:rowOff>
    </xdr:from>
    <xdr:to>
      <xdr:col>4</xdr:col>
      <xdr:colOff>1959515</xdr:colOff>
      <xdr:row>9</xdr:row>
      <xdr:rowOff>137962</xdr:rowOff>
    </xdr:to>
    <xdr:sp macro="" textlink="">
      <xdr:nvSpPr>
        <xdr:cNvPr id="3" name="TextBox 17">
          <a:extLst>
            <a:ext uri="{FF2B5EF4-FFF2-40B4-BE49-F238E27FC236}">
              <a16:creationId xmlns:a16="http://schemas.microsoft.com/office/drawing/2014/main" id="{523E1CE0-C513-8B47-A949-853A4D7C7B09}"/>
            </a:ext>
          </a:extLst>
        </xdr:cNvPr>
        <xdr:cNvSpPr txBox="1"/>
      </xdr:nvSpPr>
      <xdr:spPr>
        <a:xfrm>
          <a:off x="8912883" y="1964563"/>
          <a:ext cx="1307353" cy="450246"/>
        </a:xfrm>
        <a:prstGeom prst="rect">
          <a:avLst/>
        </a:prstGeom>
        <a:solidFill>
          <a:schemeClr val="accent4">
            <a:lumMod val="40000"/>
            <a:lumOff val="6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sz="1100"/>
            <a:t>Healthy LR% Thresholds  at 75%</a:t>
          </a:r>
        </a:p>
      </xdr:txBody>
    </xdr:sp>
    <xdr:clientData/>
  </xdr:twoCellAnchor>
  <xdr:twoCellAnchor>
    <xdr:from>
      <xdr:col>1</xdr:col>
      <xdr:colOff>0</xdr:colOff>
      <xdr:row>10</xdr:row>
      <xdr:rowOff>0</xdr:rowOff>
    </xdr:from>
    <xdr:to>
      <xdr:col>4</xdr:col>
      <xdr:colOff>2036576</xdr:colOff>
      <xdr:row>23</xdr:row>
      <xdr:rowOff>194505</xdr:rowOff>
    </xdr:to>
    <xdr:graphicFrame macro="">
      <xdr:nvGraphicFramePr>
        <xdr:cNvPr id="17" name="Chart 16">
          <a:extLst>
            <a:ext uri="{FF2B5EF4-FFF2-40B4-BE49-F238E27FC236}">
              <a16:creationId xmlns:a16="http://schemas.microsoft.com/office/drawing/2014/main" id="{7946FC3C-9B6D-F641-A6CF-8D8F1C8A46F0}"/>
            </a:ext>
            <a:ext uri="{147F2762-F138-4A5C-976F-8EAC2B608ADB}">
              <a16:predDERef xmlns:a16="http://schemas.microsoft.com/office/drawing/2014/main" pred="{523E1CE0-C513-8B47-A949-853A4D7C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gainmileshk.sharepoint.com/var/folders/ns/nb5kz60j0t91011qjdhqrldw0000gp/T/com.microsoft.Outlook/Outlook%20Temp/LVMH%20Group%20GMED%20Costing%20Summ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ainmileshk.sharepoint.com/sites/ProductandResearch/Shared%20Documents/General/GMI%20-%20MCR/Archive/EB%20Proposal%20Tool/EB%20Proposal%20TemplateVer05Feb202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gainmileshk-my.sharepoint.com/Users/BryanMak/Downloads/Hermes_MCR_PY2023.xlsx" TargetMode="External"/><Relationship Id="rId1" Type="http://schemas.openxmlformats.org/officeDocument/2006/relationships/externalLinkPath" Target="https://gainmileshk-my.sharepoint.com/Users/BryanMak/Downloads/Hermes_MCR_PY202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gainmileshk-my.sharepoint.com/Users/BryanMak/Downloads/GMI_template%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Description"/>
      <sheetName val="AIA Premium"/>
      <sheetName val="Bupa Renewal Premium"/>
      <sheetName val="Bupa Current Premium"/>
      <sheetName val="Headcount"/>
      <sheetName val="Master"/>
      <sheetName val="Premium Adj AIA for new benefit"/>
      <sheetName val="Working"/>
      <sheetName val="001771"/>
      <sheetName val="009853"/>
      <sheetName val="009983"/>
      <sheetName val="011031"/>
      <sheetName val="011032"/>
      <sheetName val="011908"/>
      <sheetName val="011909"/>
      <sheetName val="012410"/>
      <sheetName val="013060"/>
      <sheetName val="014461"/>
      <sheetName val="014493"/>
      <sheetName val="014497"/>
      <sheetName val="014498"/>
      <sheetName val="014499"/>
      <sheetName val="014500"/>
      <sheetName val="014507"/>
      <sheetName val="014755"/>
      <sheetName val="015147"/>
      <sheetName val="015148"/>
      <sheetName val="015614"/>
      <sheetName val="LVMH Group GMED Costing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 Guideline"/>
      <sheetName val="Ref"/>
      <sheetName val="Master Input"/>
      <sheetName val="Raw_Med Census (Current Year)"/>
      <sheetName val="Raw_Life Census (Current Year)"/>
      <sheetName val="Raw Claim-Usage (2 Year)"/>
      <sheetName val="Raw Claims Exp-LR-(2 Year)"/>
      <sheetName val="Working-UR"/>
      <sheetName val="1. Cover"/>
      <sheetName val="2. Content"/>
      <sheetName val="p.3 Med Policy"/>
      <sheetName val="p.3 Life Policy"/>
      <sheetName val="P.4 LR% (Overall)"/>
      <sheetName val="P.5 CY LR% (Plan)"/>
      <sheetName val="P.6 UR"/>
      <sheetName val="P.7 Existing Ben"/>
      <sheetName val="P.8 BM (Overall)"/>
      <sheetName val="P.9 BM (Industry)"/>
      <sheetName val="P.10 RFQ List"/>
      <sheetName val="P.11 MedCS_Exist"/>
      <sheetName val="P.12 LifeCS_Exist"/>
      <sheetName val="Appendix"/>
      <sheetName val="Overall"/>
      <sheetName val="IP_All"/>
      <sheetName val="IP_Plan"/>
      <sheetName val="IP Dx"/>
      <sheetName val="OP_Plan"/>
      <sheetName val="EB Proposal TemplateVer05Feb2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_Census (2)"/>
      <sheetName val="Input_SOB"/>
      <sheetName val="Input_General Info"/>
      <sheetName val="SOB data"/>
      <sheetName val="Costing Summary"/>
      <sheetName val="Costing PPT"/>
      <sheetName val="BRT"/>
      <sheetName val="Input_Censu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6_LR by Benefits"/>
      <sheetName val="P18_TopHosDiag"/>
      <sheetName val="Bupa Diagnosis"/>
      <sheetName val="P20_Usage Overview"/>
      <sheetName val="P21_Usage by Class"/>
      <sheetName val="P22_Usage by Class by Ben"/>
      <sheetName val="P23_Usage_Hos"/>
      <sheetName val="工作表1"/>
      <sheetName val="工作表2"/>
      <sheetName val="P24_Usage_Clinical"/>
      <sheetName val="P25_UsageByplanBynetworkByben"/>
      <sheetName val="P26_Usage_Clinical by Network"/>
    </sheetNames>
    <sheetDataSet>
      <sheetData sheetId="0"/>
      <sheetData sheetId="1"/>
      <sheetData sheetId="2">
        <row r="3">
          <cell r="B3" t="str">
            <v>LOUIS VUITTON PACIFIC LTD</v>
          </cell>
        </row>
        <row r="8">
          <cell r="B8" t="str">
            <v>15147</v>
          </cell>
        </row>
        <row r="9">
          <cell r="B9" t="str">
            <v>2022(9M)</v>
          </cell>
        </row>
        <row r="10">
          <cell r="B10">
            <v>2021</v>
          </cell>
        </row>
        <row r="14">
          <cell r="B14">
            <v>0.17499999999999999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4">
          <cell r="M4" t="str">
            <v>Clinical</v>
          </cell>
          <cell r="S4">
            <v>1071920.6399999999</v>
          </cell>
          <cell r="U4">
            <v>748492.27000000037</v>
          </cell>
        </row>
        <row r="5">
          <cell r="M5" t="str">
            <v>Hospital</v>
          </cell>
          <cell r="S5">
            <v>957845.24</v>
          </cell>
          <cell r="U5">
            <v>776454.26</v>
          </cell>
        </row>
        <row r="6">
          <cell r="M6" t="str">
            <v>Maternity</v>
          </cell>
          <cell r="S6">
            <v>26434.91</v>
          </cell>
          <cell r="U6">
            <v>0</v>
          </cell>
        </row>
        <row r="7">
          <cell r="M7" t="str">
            <v>Optical</v>
          </cell>
          <cell r="S7">
            <v>0</v>
          </cell>
          <cell r="U7">
            <v>1200</v>
          </cell>
        </row>
        <row r="8">
          <cell r="M8" t="str">
            <v>Hospital</v>
          </cell>
          <cell r="S8">
            <v>168936.39</v>
          </cell>
          <cell r="U8">
            <v>100115.99999999999</v>
          </cell>
        </row>
        <row r="9">
          <cell r="M9" t="str">
            <v>Clinical</v>
          </cell>
          <cell r="S9">
            <v>1212162.73</v>
          </cell>
          <cell r="U9">
            <v>1069026.7600000002</v>
          </cell>
        </row>
        <row r="10">
          <cell r="M10" t="str">
            <v>Hospital</v>
          </cell>
          <cell r="S10">
            <v>1114263.6100000001</v>
          </cell>
          <cell r="U10">
            <v>2633053.04</v>
          </cell>
        </row>
        <row r="11">
          <cell r="M11" t="str">
            <v>Maternity</v>
          </cell>
          <cell r="S11">
            <v>11249.62</v>
          </cell>
          <cell r="U11">
            <v>0</v>
          </cell>
        </row>
        <row r="12">
          <cell r="M12" t="str">
            <v>Optical</v>
          </cell>
          <cell r="S12">
            <v>0</v>
          </cell>
          <cell r="U12">
            <v>300</v>
          </cell>
        </row>
        <row r="13">
          <cell r="M13" t="str">
            <v>Hospital</v>
          </cell>
          <cell r="S13">
            <v>180554.36</v>
          </cell>
          <cell r="U13">
            <v>364668.93000000005</v>
          </cell>
        </row>
        <row r="14">
          <cell r="M14" t="str">
            <v>Clinical</v>
          </cell>
          <cell r="S14">
            <v>882625.66</v>
          </cell>
          <cell r="U14">
            <v>191509.7900000001</v>
          </cell>
        </row>
        <row r="15">
          <cell r="M15" t="str">
            <v>Hospital</v>
          </cell>
          <cell r="S15">
            <v>813906.4</v>
          </cell>
          <cell r="U15">
            <v>261312.32</v>
          </cell>
        </row>
        <row r="16">
          <cell r="M16" t="str">
            <v>Hospital</v>
          </cell>
          <cell r="S16">
            <v>128221.46</v>
          </cell>
          <cell r="U16">
            <v>15316.08</v>
          </cell>
        </row>
        <row r="17">
          <cell r="M17" t="str">
            <v/>
          </cell>
        </row>
        <row r="18">
          <cell r="M18" t="str">
            <v/>
          </cell>
        </row>
        <row r="19">
          <cell r="M19" t="str">
            <v/>
          </cell>
        </row>
        <row r="20">
          <cell r="M20" t="str">
            <v/>
          </cell>
        </row>
        <row r="21">
          <cell r="M21" t="str">
            <v/>
          </cell>
        </row>
        <row r="22">
          <cell r="M22" t="str">
            <v/>
          </cell>
        </row>
        <row r="23">
          <cell r="M23" t="str">
            <v/>
          </cell>
        </row>
        <row r="24">
          <cell r="M24" t="str">
            <v/>
          </cell>
        </row>
        <row r="25">
          <cell r="M25" t="str">
            <v/>
          </cell>
        </row>
        <row r="26">
          <cell r="M26" t="str">
            <v/>
          </cell>
        </row>
        <row r="27">
          <cell r="M27" t="str">
            <v/>
          </cell>
        </row>
        <row r="28">
          <cell r="M28" t="str">
            <v/>
          </cell>
        </row>
        <row r="29">
          <cell r="M29" t="str">
            <v/>
          </cell>
        </row>
        <row r="30">
          <cell r="M30" t="str">
            <v/>
          </cell>
        </row>
        <row r="31">
          <cell r="M31" t="str">
            <v/>
          </cell>
        </row>
        <row r="32">
          <cell r="M32" t="str">
            <v/>
          </cell>
        </row>
        <row r="33">
          <cell r="M33" t="str">
            <v/>
          </cell>
        </row>
        <row r="34">
          <cell r="M34" t="str">
            <v/>
          </cell>
        </row>
        <row r="35">
          <cell r="M35" t="str">
            <v/>
          </cell>
        </row>
        <row r="36">
          <cell r="M36" t="str">
            <v/>
          </cell>
        </row>
        <row r="37">
          <cell r="M37" t="str">
            <v/>
          </cell>
        </row>
        <row r="38">
          <cell r="M38" t="str">
            <v/>
          </cell>
        </row>
        <row r="39">
          <cell r="M39" t="str">
            <v/>
          </cell>
        </row>
        <row r="40">
          <cell r="M40" t="str">
            <v/>
          </cell>
        </row>
        <row r="41">
          <cell r="M41" t="str">
            <v/>
          </cell>
        </row>
        <row r="42">
          <cell r="M42" t="str">
            <v/>
          </cell>
        </row>
        <row r="43">
          <cell r="M43" t="str">
            <v/>
          </cell>
        </row>
        <row r="44">
          <cell r="M44" t="str">
            <v/>
          </cell>
        </row>
        <row r="45">
          <cell r="M45" t="str">
            <v/>
          </cell>
        </row>
        <row r="46">
          <cell r="M46" t="str">
            <v/>
          </cell>
        </row>
        <row r="47">
          <cell r="M47" t="str">
            <v/>
          </cell>
        </row>
        <row r="48">
          <cell r="M48" t="str">
            <v/>
          </cell>
        </row>
        <row r="49">
          <cell r="M49" t="str">
            <v/>
          </cell>
        </row>
        <row r="50">
          <cell r="M50" t="str">
            <v/>
          </cell>
        </row>
        <row r="51">
          <cell r="M51" t="str">
            <v/>
          </cell>
        </row>
        <row r="52">
          <cell r="M52" t="str">
            <v/>
          </cell>
        </row>
        <row r="53">
          <cell r="M53" t="str">
            <v/>
          </cell>
        </row>
        <row r="54">
          <cell r="M54" t="str">
            <v/>
          </cell>
        </row>
        <row r="55">
          <cell r="M55" t="str">
            <v/>
          </cell>
        </row>
        <row r="56">
          <cell r="M56" t="str">
            <v/>
          </cell>
        </row>
        <row r="57">
          <cell r="M57" t="str">
            <v/>
          </cell>
        </row>
        <row r="58">
          <cell r="M58" t="str">
            <v/>
          </cell>
        </row>
        <row r="59">
          <cell r="M59" t="str">
            <v/>
          </cell>
        </row>
        <row r="60">
          <cell r="M60" t="str">
            <v/>
          </cell>
        </row>
        <row r="61">
          <cell r="M61" t="str">
            <v/>
          </cell>
        </row>
        <row r="62">
          <cell r="M62" t="str">
            <v/>
          </cell>
        </row>
        <row r="63">
          <cell r="M63" t="str">
            <v/>
          </cell>
        </row>
        <row r="64">
          <cell r="M64" t="str">
            <v/>
          </cell>
        </row>
        <row r="65">
          <cell r="M65" t="str">
            <v/>
          </cell>
        </row>
        <row r="66">
          <cell r="M66" t="str">
            <v/>
          </cell>
        </row>
        <row r="67">
          <cell r="M67" t="str">
            <v/>
          </cell>
        </row>
        <row r="68">
          <cell r="M68" t="str">
            <v/>
          </cell>
        </row>
        <row r="69">
          <cell r="M69" t="str">
            <v/>
          </cell>
        </row>
        <row r="70">
          <cell r="M70" t="str">
            <v/>
          </cell>
        </row>
        <row r="71">
          <cell r="M71" t="str">
            <v/>
          </cell>
        </row>
        <row r="72">
          <cell r="M72" t="str">
            <v/>
          </cell>
        </row>
        <row r="73">
          <cell r="M73" t="str">
            <v/>
          </cell>
        </row>
        <row r="74">
          <cell r="M74" t="str">
            <v/>
          </cell>
        </row>
        <row r="75">
          <cell r="M75" t="str">
            <v/>
          </cell>
        </row>
        <row r="76">
          <cell r="M76" t="str">
            <v/>
          </cell>
        </row>
        <row r="77">
          <cell r="M77" t="str">
            <v/>
          </cell>
        </row>
        <row r="78">
          <cell r="M78" t="str">
            <v/>
          </cell>
        </row>
        <row r="79">
          <cell r="M79" t="str">
            <v/>
          </cell>
        </row>
        <row r="80">
          <cell r="M80" t="str">
            <v/>
          </cell>
        </row>
        <row r="81">
          <cell r="M81" t="str">
            <v/>
          </cell>
        </row>
        <row r="82">
          <cell r="M82" t="str">
            <v/>
          </cell>
        </row>
        <row r="83">
          <cell r="M83" t="str">
            <v/>
          </cell>
        </row>
        <row r="84">
          <cell r="M84" t="str">
            <v/>
          </cell>
        </row>
        <row r="85">
          <cell r="M85" t="str">
            <v/>
          </cell>
        </row>
        <row r="86">
          <cell r="M86" t="str">
            <v/>
          </cell>
        </row>
        <row r="87">
          <cell r="M87" t="str">
            <v/>
          </cell>
        </row>
        <row r="88">
          <cell r="M88" t="str">
            <v/>
          </cell>
        </row>
        <row r="89">
          <cell r="M89" t="str">
            <v/>
          </cell>
        </row>
        <row r="90">
          <cell r="M90" t="str">
            <v/>
          </cell>
        </row>
        <row r="91">
          <cell r="M91" t="str">
            <v/>
          </cell>
        </row>
        <row r="92">
          <cell r="M92" t="str">
            <v/>
          </cell>
        </row>
        <row r="93">
          <cell r="M93" t="str">
            <v/>
          </cell>
        </row>
        <row r="94">
          <cell r="M94" t="str">
            <v/>
          </cell>
        </row>
        <row r="95">
          <cell r="M95" t="str">
            <v/>
          </cell>
        </row>
        <row r="96">
          <cell r="M96" t="str">
            <v/>
          </cell>
        </row>
        <row r="97">
          <cell r="M97" t="str">
            <v/>
          </cell>
        </row>
        <row r="98">
          <cell r="M98" t="str">
            <v/>
          </cell>
        </row>
        <row r="99">
          <cell r="M99" t="str">
            <v/>
          </cell>
        </row>
        <row r="100">
          <cell r="M100" t="str">
            <v/>
          </cell>
        </row>
        <row r="101">
          <cell r="M101" t="str">
            <v/>
          </cell>
        </row>
        <row r="102">
          <cell r="M102" t="str">
            <v/>
          </cell>
        </row>
        <row r="103">
          <cell r="M103" t="str">
            <v/>
          </cell>
        </row>
        <row r="104">
          <cell r="M104" t="str">
            <v/>
          </cell>
        </row>
        <row r="105">
          <cell r="M105" t="str">
            <v/>
          </cell>
        </row>
        <row r="106">
          <cell r="M106" t="str">
            <v/>
          </cell>
        </row>
        <row r="107">
          <cell r="M107" t="str">
            <v/>
          </cell>
        </row>
        <row r="108">
          <cell r="M108" t="str">
            <v/>
          </cell>
        </row>
        <row r="109">
          <cell r="M109" t="str">
            <v/>
          </cell>
        </row>
        <row r="110">
          <cell r="M110" t="str">
            <v/>
          </cell>
        </row>
        <row r="111">
          <cell r="M111" t="str">
            <v/>
          </cell>
        </row>
        <row r="112">
          <cell r="M112" t="str">
            <v/>
          </cell>
        </row>
        <row r="113">
          <cell r="M113" t="str">
            <v/>
          </cell>
        </row>
        <row r="114">
          <cell r="M114" t="str">
            <v/>
          </cell>
        </row>
        <row r="115">
          <cell r="M115" t="str">
            <v/>
          </cell>
        </row>
        <row r="116">
          <cell r="M116" t="str">
            <v/>
          </cell>
        </row>
        <row r="117">
          <cell r="M117" t="str">
            <v/>
          </cell>
        </row>
        <row r="118">
          <cell r="M118" t="str">
            <v/>
          </cell>
        </row>
        <row r="119">
          <cell r="M119" t="str">
            <v/>
          </cell>
        </row>
        <row r="120">
          <cell r="M120" t="str">
            <v/>
          </cell>
        </row>
        <row r="121">
          <cell r="M121" t="str">
            <v/>
          </cell>
        </row>
        <row r="122">
          <cell r="M122" t="str">
            <v/>
          </cell>
        </row>
        <row r="123">
          <cell r="M123" t="str">
            <v/>
          </cell>
        </row>
        <row r="124">
          <cell r="M124" t="str">
            <v/>
          </cell>
        </row>
        <row r="125">
          <cell r="M125" t="str">
            <v/>
          </cell>
        </row>
        <row r="126">
          <cell r="M126" t="str">
            <v/>
          </cell>
        </row>
        <row r="127">
          <cell r="M127" t="str">
            <v/>
          </cell>
        </row>
        <row r="128">
          <cell r="M128" t="str">
            <v/>
          </cell>
        </row>
        <row r="129">
          <cell r="M129" t="str">
            <v/>
          </cell>
        </row>
        <row r="130">
          <cell r="M130" t="str">
            <v/>
          </cell>
        </row>
        <row r="131">
          <cell r="M131" t="str">
            <v/>
          </cell>
        </row>
        <row r="132">
          <cell r="M132" t="str">
            <v/>
          </cell>
        </row>
        <row r="133">
          <cell r="M133" t="str">
            <v/>
          </cell>
        </row>
        <row r="134">
          <cell r="M134" t="str">
            <v/>
          </cell>
        </row>
        <row r="135">
          <cell r="M135" t="str">
            <v/>
          </cell>
        </row>
        <row r="136">
          <cell r="M136" t="str">
            <v/>
          </cell>
        </row>
        <row r="137">
          <cell r="M137" t="str">
            <v/>
          </cell>
        </row>
        <row r="138">
          <cell r="M138" t="str">
            <v/>
          </cell>
        </row>
        <row r="139">
          <cell r="M139" t="str">
            <v/>
          </cell>
        </row>
        <row r="140">
          <cell r="M140" t="str">
            <v/>
          </cell>
        </row>
        <row r="141">
          <cell r="M141" t="str">
            <v/>
          </cell>
        </row>
        <row r="142">
          <cell r="M142" t="str">
            <v/>
          </cell>
        </row>
        <row r="143">
          <cell r="M143" t="str">
            <v/>
          </cell>
        </row>
        <row r="144">
          <cell r="M144" t="str">
            <v/>
          </cell>
        </row>
        <row r="145">
          <cell r="M145" t="str">
            <v/>
          </cell>
        </row>
        <row r="146">
          <cell r="M146" t="str">
            <v/>
          </cell>
        </row>
        <row r="147">
          <cell r="M147" t="str">
            <v/>
          </cell>
        </row>
        <row r="148">
          <cell r="M148" t="str">
            <v/>
          </cell>
        </row>
        <row r="149">
          <cell r="M149" t="str">
            <v/>
          </cell>
        </row>
        <row r="150">
          <cell r="M150" t="str">
            <v/>
          </cell>
        </row>
        <row r="151">
          <cell r="M151" t="str">
            <v/>
          </cell>
        </row>
        <row r="152">
          <cell r="M152" t="str">
            <v/>
          </cell>
        </row>
        <row r="153">
          <cell r="M153" t="str">
            <v/>
          </cell>
        </row>
        <row r="154">
          <cell r="M154" t="str">
            <v/>
          </cell>
        </row>
        <row r="155">
          <cell r="M155" t="str">
            <v/>
          </cell>
        </row>
        <row r="156">
          <cell r="M156" t="str">
            <v/>
          </cell>
        </row>
        <row r="157">
          <cell r="M157" t="str">
            <v/>
          </cell>
        </row>
        <row r="158">
          <cell r="M158" t="str">
            <v/>
          </cell>
        </row>
        <row r="159">
          <cell r="M159" t="str">
            <v/>
          </cell>
        </row>
        <row r="160">
          <cell r="M160" t="str">
            <v/>
          </cell>
        </row>
        <row r="161">
          <cell r="M161" t="str">
            <v/>
          </cell>
        </row>
        <row r="162">
          <cell r="M162" t="str">
            <v/>
          </cell>
        </row>
        <row r="163">
          <cell r="M163" t="str">
            <v/>
          </cell>
        </row>
        <row r="164">
          <cell r="M164" t="str">
            <v/>
          </cell>
        </row>
        <row r="165">
          <cell r="M165" t="str">
            <v/>
          </cell>
        </row>
        <row r="166">
          <cell r="M166" t="str">
            <v/>
          </cell>
        </row>
        <row r="167">
          <cell r="M167" t="str">
            <v/>
          </cell>
        </row>
        <row r="168">
          <cell r="M168" t="str">
            <v/>
          </cell>
        </row>
        <row r="169">
          <cell r="M169" t="str">
            <v/>
          </cell>
        </row>
        <row r="170">
          <cell r="M170" t="str">
            <v/>
          </cell>
        </row>
        <row r="171">
          <cell r="M171" t="str">
            <v/>
          </cell>
        </row>
        <row r="172">
          <cell r="M172" t="str">
            <v/>
          </cell>
        </row>
        <row r="173">
          <cell r="M173" t="str">
            <v/>
          </cell>
        </row>
        <row r="174">
          <cell r="M174" t="str">
            <v/>
          </cell>
        </row>
        <row r="175">
          <cell r="M175" t="str">
            <v/>
          </cell>
        </row>
        <row r="176">
          <cell r="M176" t="str">
            <v/>
          </cell>
        </row>
        <row r="177">
          <cell r="M177" t="str">
            <v/>
          </cell>
        </row>
        <row r="178">
          <cell r="M178" t="str">
            <v/>
          </cell>
        </row>
        <row r="179">
          <cell r="M179" t="str">
            <v/>
          </cell>
        </row>
        <row r="180">
          <cell r="M180" t="str">
            <v/>
          </cell>
        </row>
        <row r="181">
          <cell r="M181" t="str">
            <v/>
          </cell>
        </row>
        <row r="182">
          <cell r="M182" t="str">
            <v/>
          </cell>
        </row>
        <row r="183">
          <cell r="M183" t="str">
            <v/>
          </cell>
        </row>
        <row r="184">
          <cell r="M184" t="str">
            <v/>
          </cell>
        </row>
        <row r="185">
          <cell r="M185" t="str">
            <v/>
          </cell>
        </row>
        <row r="186">
          <cell r="M186" t="str">
            <v/>
          </cell>
        </row>
        <row r="187">
          <cell r="M187" t="str">
            <v/>
          </cell>
        </row>
        <row r="188">
          <cell r="M188" t="str">
            <v/>
          </cell>
        </row>
        <row r="189">
          <cell r="M189" t="str">
            <v/>
          </cell>
        </row>
        <row r="190">
          <cell r="M190" t="str">
            <v/>
          </cell>
        </row>
        <row r="191">
          <cell r="M191" t="str">
            <v/>
          </cell>
        </row>
        <row r="192">
          <cell r="M192" t="str">
            <v/>
          </cell>
        </row>
        <row r="193">
          <cell r="M193" t="str">
            <v/>
          </cell>
        </row>
        <row r="194">
          <cell r="M194" t="str">
            <v/>
          </cell>
        </row>
        <row r="195">
          <cell r="M195" t="str">
            <v/>
          </cell>
        </row>
        <row r="196">
          <cell r="M196" t="str">
            <v/>
          </cell>
        </row>
        <row r="197">
          <cell r="M197" t="str">
            <v/>
          </cell>
        </row>
        <row r="198">
          <cell r="M198" t="str">
            <v/>
          </cell>
        </row>
        <row r="199">
          <cell r="M199" t="str">
            <v/>
          </cell>
        </row>
        <row r="200">
          <cell r="M200" t="str">
            <v/>
          </cell>
        </row>
      </sheetData>
      <sheetData sheetId="19"/>
      <sheetData sheetId="20">
        <row r="9">
          <cell r="G9" t="str">
            <v>Plan 1</v>
          </cell>
        </row>
        <row r="10">
          <cell r="G10" t="str">
            <v>Plan 2</v>
          </cell>
        </row>
        <row r="11">
          <cell r="G11" t="str">
            <v>Plan 3</v>
          </cell>
        </row>
        <row r="12">
          <cell r="G12" t="str">
            <v>Plan 4</v>
          </cell>
        </row>
        <row r="13">
          <cell r="G13" t="str">
            <v>Plan 5</v>
          </cell>
        </row>
        <row r="14">
          <cell r="G14" t="str">
            <v>Plan 6</v>
          </cell>
        </row>
        <row r="15">
          <cell r="G15" t="str">
            <v>Plan 7</v>
          </cell>
        </row>
        <row r="16">
          <cell r="G16" t="str">
            <v>Plan 8</v>
          </cell>
        </row>
        <row r="17">
          <cell r="G17" t="str">
            <v>Plan 9</v>
          </cell>
        </row>
        <row r="18">
          <cell r="G18" t="str">
            <v>Plan 10</v>
          </cell>
        </row>
        <row r="19">
          <cell r="G19" t="str">
            <v>Plan 11</v>
          </cell>
        </row>
        <row r="20">
          <cell r="G20" t="str">
            <v>Plan 12</v>
          </cell>
        </row>
        <row r="21">
          <cell r="G21" t="str">
            <v>Plan 13</v>
          </cell>
        </row>
        <row r="22">
          <cell r="G22" t="str">
            <v>Plan 14</v>
          </cell>
        </row>
        <row r="23">
          <cell r="G23" t="str">
            <v>Plan 15</v>
          </cell>
        </row>
        <row r="24">
          <cell r="G24" t="str">
            <v>Plan 16</v>
          </cell>
        </row>
        <row r="25">
          <cell r="G25" t="str">
            <v>Plan 17</v>
          </cell>
        </row>
        <row r="26">
          <cell r="G26" t="str">
            <v>Plan 18</v>
          </cell>
        </row>
        <row r="27">
          <cell r="G27" t="str">
            <v>Plan 19</v>
          </cell>
        </row>
        <row r="28">
          <cell r="G28" t="str">
            <v>Plan 20</v>
          </cell>
        </row>
        <row r="29">
          <cell r="G29" t="str">
            <v>Plan 21</v>
          </cell>
        </row>
        <row r="30">
          <cell r="G30" t="str">
            <v>Plan 22</v>
          </cell>
        </row>
        <row r="31">
          <cell r="G31" t="str">
            <v>Plan 23</v>
          </cell>
        </row>
        <row r="32">
          <cell r="G32" t="str">
            <v>Plan 24</v>
          </cell>
        </row>
        <row r="33">
          <cell r="G33" t="str">
            <v>Plan 25</v>
          </cell>
        </row>
        <row r="34">
          <cell r="G34" t="str">
            <v>Plan 26</v>
          </cell>
        </row>
        <row r="35">
          <cell r="G35" t="str">
            <v>Plan 27</v>
          </cell>
        </row>
        <row r="36">
          <cell r="G36" t="str">
            <v>Plan 28</v>
          </cell>
        </row>
        <row r="37">
          <cell r="G37" t="str">
            <v>Plan 29</v>
          </cell>
        </row>
        <row r="38">
          <cell r="G38" t="str">
            <v>Plan 30</v>
          </cell>
        </row>
        <row r="39">
          <cell r="G39" t="str">
            <v>Plan 31</v>
          </cell>
        </row>
        <row r="40">
          <cell r="G40" t="str">
            <v>Plan 32</v>
          </cell>
        </row>
        <row r="41">
          <cell r="G41" t="str">
            <v>Plan 33</v>
          </cell>
        </row>
        <row r="42">
          <cell r="G42" t="str">
            <v>Plan 34</v>
          </cell>
        </row>
        <row r="43">
          <cell r="G43" t="str">
            <v>Plan 35</v>
          </cell>
        </row>
        <row r="44">
          <cell r="G44" t="str">
            <v>Plan 36</v>
          </cell>
        </row>
        <row r="45">
          <cell r="G45" t="str">
            <v>Plan 37</v>
          </cell>
        </row>
        <row r="46">
          <cell r="G46" t="str">
            <v>Plan 38</v>
          </cell>
        </row>
        <row r="47">
          <cell r="G47" t="str">
            <v>Plan 39</v>
          </cell>
        </row>
        <row r="48">
          <cell r="G48" t="str">
            <v>Plan 40</v>
          </cell>
        </row>
        <row r="49">
          <cell r="G49" t="str">
            <v>Plan 41</v>
          </cell>
        </row>
        <row r="50">
          <cell r="G50" t="str">
            <v>Plan 42</v>
          </cell>
        </row>
        <row r="51">
          <cell r="G51" t="str">
            <v>Plan 43</v>
          </cell>
        </row>
        <row r="52">
          <cell r="G52" t="str">
            <v>Plan 44</v>
          </cell>
        </row>
        <row r="53">
          <cell r="G53" t="str">
            <v>Plan 45</v>
          </cell>
        </row>
        <row r="54">
          <cell r="G54" t="str">
            <v>Plan 46</v>
          </cell>
        </row>
        <row r="55">
          <cell r="G55" t="str">
            <v>Plan 47</v>
          </cell>
        </row>
        <row r="56">
          <cell r="G56" t="str">
            <v>Plan 48</v>
          </cell>
        </row>
        <row r="57">
          <cell r="G57" t="str">
            <v>Plan 49</v>
          </cell>
        </row>
        <row r="58">
          <cell r="G58" t="str">
            <v>Plan 50</v>
          </cell>
        </row>
        <row r="59">
          <cell r="G59" t="str">
            <v>Plan 51</v>
          </cell>
        </row>
        <row r="60">
          <cell r="G60" t="str">
            <v>Plan 52</v>
          </cell>
        </row>
        <row r="61">
          <cell r="G61" t="str">
            <v>Plan 53</v>
          </cell>
        </row>
        <row r="62">
          <cell r="G62" t="str">
            <v>Plan 54</v>
          </cell>
        </row>
        <row r="63">
          <cell r="G63" t="str">
            <v>Plan 55</v>
          </cell>
        </row>
        <row r="64">
          <cell r="G64" t="str">
            <v>Plan 56</v>
          </cell>
        </row>
        <row r="65">
          <cell r="G65" t="str">
            <v>Plan 57</v>
          </cell>
        </row>
        <row r="66">
          <cell r="G66" t="str">
            <v>Plan 58</v>
          </cell>
        </row>
        <row r="67">
          <cell r="G67" t="str">
            <v>Plan 59</v>
          </cell>
        </row>
        <row r="68">
          <cell r="G68" t="str">
            <v>Plan 60</v>
          </cell>
        </row>
        <row r="69">
          <cell r="G69" t="str">
            <v>Plan 61</v>
          </cell>
        </row>
        <row r="70">
          <cell r="G70" t="str">
            <v>Plan 62</v>
          </cell>
        </row>
        <row r="71">
          <cell r="G71" t="str">
            <v>Plan 63</v>
          </cell>
        </row>
        <row r="72">
          <cell r="G72" t="str">
            <v>Plan 64</v>
          </cell>
        </row>
        <row r="73">
          <cell r="G73" t="str">
            <v>Plan 65</v>
          </cell>
        </row>
        <row r="74">
          <cell r="G74" t="str">
            <v>Plan 66</v>
          </cell>
        </row>
        <row r="75">
          <cell r="G75" t="str">
            <v>Plan 67</v>
          </cell>
        </row>
        <row r="76">
          <cell r="G76" t="str">
            <v>Plan 68</v>
          </cell>
        </row>
        <row r="77">
          <cell r="G77" t="str">
            <v>Plan 69</v>
          </cell>
        </row>
        <row r="78">
          <cell r="G78" t="str">
            <v>Plan 70</v>
          </cell>
        </row>
        <row r="79">
          <cell r="G79" t="str">
            <v>Plan 71</v>
          </cell>
        </row>
        <row r="80">
          <cell r="G80" t="str">
            <v>Plan 72</v>
          </cell>
        </row>
        <row r="81">
          <cell r="G81" t="str">
            <v>Plan 73</v>
          </cell>
        </row>
        <row r="82">
          <cell r="G82" t="str">
            <v>Plan 74</v>
          </cell>
        </row>
        <row r="83">
          <cell r="G83" t="str">
            <v>Plan 75</v>
          </cell>
        </row>
        <row r="84">
          <cell r="G84" t="str">
            <v>Plan 76</v>
          </cell>
        </row>
        <row r="85">
          <cell r="G85" t="str">
            <v>Plan 77</v>
          </cell>
        </row>
        <row r="86">
          <cell r="G86" t="str">
            <v>Plan 78</v>
          </cell>
        </row>
        <row r="87">
          <cell r="G87" t="str">
            <v>Plan 79</v>
          </cell>
        </row>
        <row r="88">
          <cell r="G88" t="str">
            <v>Plan 80</v>
          </cell>
        </row>
        <row r="89">
          <cell r="G89" t="str">
            <v>Plan 81</v>
          </cell>
        </row>
        <row r="90">
          <cell r="G90" t="str">
            <v>Plan 82</v>
          </cell>
        </row>
        <row r="91">
          <cell r="G91" t="str">
            <v>Plan 83</v>
          </cell>
        </row>
        <row r="92">
          <cell r="G92" t="str">
            <v>Plan 84</v>
          </cell>
        </row>
        <row r="93">
          <cell r="G93" t="str">
            <v>Plan 85</v>
          </cell>
        </row>
        <row r="94">
          <cell r="G94" t="str">
            <v>Plan 86</v>
          </cell>
        </row>
        <row r="95">
          <cell r="G95" t="str">
            <v>Plan 87</v>
          </cell>
        </row>
        <row r="96">
          <cell r="G96" t="str">
            <v>Plan 88</v>
          </cell>
        </row>
        <row r="97">
          <cell r="G97" t="str">
            <v>Plan 89</v>
          </cell>
        </row>
        <row r="98">
          <cell r="G98" t="str">
            <v>Plan 90</v>
          </cell>
        </row>
        <row r="99">
          <cell r="G99" t="str">
            <v>Plan 91</v>
          </cell>
        </row>
        <row r="100">
          <cell r="G100" t="str">
            <v>Plan 92</v>
          </cell>
        </row>
        <row r="101">
          <cell r="G101" t="str">
            <v>Plan 93</v>
          </cell>
        </row>
        <row r="102">
          <cell r="G102" t="str">
            <v>Plan 94</v>
          </cell>
        </row>
        <row r="103">
          <cell r="G103" t="str">
            <v>Plan 95</v>
          </cell>
        </row>
        <row r="104">
          <cell r="G104" t="str">
            <v>Plan 96</v>
          </cell>
        </row>
        <row r="105">
          <cell r="G105" t="str">
            <v>Plan 97</v>
          </cell>
        </row>
        <row r="106">
          <cell r="G106" t="str">
            <v>Plan 98</v>
          </cell>
        </row>
        <row r="107">
          <cell r="G107" t="str">
            <v>Plan 99</v>
          </cell>
        </row>
        <row r="108">
          <cell r="G108" t="str">
            <v>Plan 100</v>
          </cell>
        </row>
        <row r="109">
          <cell r="G109" t="str">
            <v>Plan 101</v>
          </cell>
        </row>
        <row r="110">
          <cell r="G110" t="str">
            <v>Plan 102</v>
          </cell>
        </row>
        <row r="111">
          <cell r="G111" t="str">
            <v>Plan 103</v>
          </cell>
        </row>
        <row r="112">
          <cell r="G112" t="str">
            <v>Plan 104</v>
          </cell>
        </row>
        <row r="113">
          <cell r="G113" t="str">
            <v>Plan 105</v>
          </cell>
        </row>
        <row r="114">
          <cell r="G114" t="str">
            <v>Plan 106</v>
          </cell>
        </row>
        <row r="115">
          <cell r="G115" t="str">
            <v>Plan 107</v>
          </cell>
        </row>
        <row r="116">
          <cell r="G116" t="str">
            <v>Plan 108</v>
          </cell>
        </row>
        <row r="117">
          <cell r="G117" t="str">
            <v>Plan 109</v>
          </cell>
        </row>
        <row r="118">
          <cell r="G118" t="str">
            <v>Plan 110</v>
          </cell>
        </row>
        <row r="119">
          <cell r="G119" t="str">
            <v>Plan 111</v>
          </cell>
        </row>
        <row r="120">
          <cell r="G120" t="str">
            <v>Plan 112</v>
          </cell>
        </row>
        <row r="121">
          <cell r="G121" t="str">
            <v>Plan 113</v>
          </cell>
        </row>
        <row r="122">
          <cell r="G122" t="str">
            <v>Plan 114</v>
          </cell>
        </row>
        <row r="123">
          <cell r="G123" t="str">
            <v>Plan 115</v>
          </cell>
        </row>
        <row r="124">
          <cell r="G124" t="str">
            <v>Plan 116</v>
          </cell>
        </row>
        <row r="125">
          <cell r="G125" t="str">
            <v>Plan 117</v>
          </cell>
        </row>
        <row r="126">
          <cell r="G126" t="str">
            <v>Plan 118</v>
          </cell>
        </row>
        <row r="127">
          <cell r="G127" t="str">
            <v>Plan 119</v>
          </cell>
        </row>
        <row r="128">
          <cell r="G128" t="str">
            <v>Plan 120</v>
          </cell>
        </row>
        <row r="129">
          <cell r="G129" t="str">
            <v>Plan 121</v>
          </cell>
        </row>
        <row r="130">
          <cell r="G130" t="str">
            <v>Plan 122</v>
          </cell>
        </row>
        <row r="131">
          <cell r="G131" t="str">
            <v>Plan 123</v>
          </cell>
        </row>
        <row r="132">
          <cell r="G132" t="str">
            <v>Plan 124</v>
          </cell>
        </row>
        <row r="133">
          <cell r="G133" t="str">
            <v>Plan 125</v>
          </cell>
        </row>
        <row r="134">
          <cell r="G134" t="str">
            <v>Plan 126</v>
          </cell>
        </row>
        <row r="135">
          <cell r="G135" t="str">
            <v>Plan 127</v>
          </cell>
        </row>
        <row r="136">
          <cell r="G136" t="str">
            <v>Plan 128</v>
          </cell>
        </row>
        <row r="137">
          <cell r="G137" t="str">
            <v>Plan 129</v>
          </cell>
        </row>
        <row r="138">
          <cell r="G138" t="str">
            <v>Plan 130</v>
          </cell>
        </row>
        <row r="139">
          <cell r="G139" t="str">
            <v>Plan 131</v>
          </cell>
        </row>
        <row r="140">
          <cell r="G140" t="str">
            <v>Plan 132</v>
          </cell>
        </row>
        <row r="141">
          <cell r="G141" t="str">
            <v>Plan 133</v>
          </cell>
        </row>
        <row r="142">
          <cell r="G142" t="str">
            <v>Plan 134</v>
          </cell>
        </row>
        <row r="143">
          <cell r="G143" t="str">
            <v>Plan 135</v>
          </cell>
        </row>
        <row r="144">
          <cell r="G144" t="str">
            <v>Plan 136</v>
          </cell>
        </row>
        <row r="145">
          <cell r="G145" t="str">
            <v>Plan 137</v>
          </cell>
        </row>
        <row r="146">
          <cell r="G146" t="str">
            <v>Plan 138</v>
          </cell>
        </row>
        <row r="147">
          <cell r="G147" t="str">
            <v>Plan 139</v>
          </cell>
        </row>
        <row r="148">
          <cell r="G148" t="str">
            <v>Plan 140</v>
          </cell>
        </row>
        <row r="149">
          <cell r="G149" t="str">
            <v>Plan 141</v>
          </cell>
        </row>
        <row r="150">
          <cell r="G150" t="str">
            <v>Plan 142</v>
          </cell>
        </row>
        <row r="151">
          <cell r="G151" t="str">
            <v>Plan 143</v>
          </cell>
        </row>
        <row r="152">
          <cell r="G152" t="str">
            <v>Plan 144</v>
          </cell>
        </row>
        <row r="153">
          <cell r="G153" t="str">
            <v>Plan 145</v>
          </cell>
        </row>
        <row r="154">
          <cell r="G154" t="str">
            <v>Plan 146</v>
          </cell>
        </row>
        <row r="155">
          <cell r="G155" t="str">
            <v>Plan 147</v>
          </cell>
        </row>
        <row r="156">
          <cell r="G156" t="str">
            <v>Plan 148</v>
          </cell>
        </row>
        <row r="157">
          <cell r="G157" t="str">
            <v>Plan 149</v>
          </cell>
        </row>
        <row r="158">
          <cell r="G158" t="str">
            <v>Plan 150</v>
          </cell>
        </row>
        <row r="159">
          <cell r="G159" t="str">
            <v>Plan 151</v>
          </cell>
        </row>
        <row r="160">
          <cell r="G160" t="str">
            <v>Plan 152</v>
          </cell>
        </row>
        <row r="161">
          <cell r="G161" t="str">
            <v>Plan 153</v>
          </cell>
        </row>
        <row r="162">
          <cell r="G162" t="str">
            <v>Plan 154</v>
          </cell>
        </row>
        <row r="163">
          <cell r="G163" t="str">
            <v>Plan 155</v>
          </cell>
        </row>
        <row r="164">
          <cell r="G164" t="str">
            <v>Plan 156</v>
          </cell>
        </row>
        <row r="165">
          <cell r="G165" t="str">
            <v>Plan 157</v>
          </cell>
        </row>
        <row r="166">
          <cell r="G166" t="str">
            <v>Plan 158</v>
          </cell>
        </row>
        <row r="167">
          <cell r="G167" t="str">
            <v>Plan 159</v>
          </cell>
        </row>
        <row r="168">
          <cell r="G168" t="str">
            <v>Plan 160</v>
          </cell>
        </row>
        <row r="169">
          <cell r="G169" t="str">
            <v>Plan 161</v>
          </cell>
        </row>
        <row r="170">
          <cell r="G170" t="str">
            <v>Plan 162</v>
          </cell>
        </row>
        <row r="171">
          <cell r="G171" t="str">
            <v>Plan 163</v>
          </cell>
        </row>
        <row r="172">
          <cell r="G172" t="str">
            <v>Plan 164</v>
          </cell>
        </row>
        <row r="173">
          <cell r="G173" t="str">
            <v>Plan 165</v>
          </cell>
        </row>
        <row r="174">
          <cell r="G174" t="str">
            <v>Plan 166</v>
          </cell>
        </row>
        <row r="175">
          <cell r="G175" t="str">
            <v>Plan 167</v>
          </cell>
        </row>
        <row r="176">
          <cell r="G176" t="str">
            <v>Plan 168</v>
          </cell>
        </row>
        <row r="177">
          <cell r="G177" t="str">
            <v>Plan 169</v>
          </cell>
        </row>
        <row r="178">
          <cell r="G178" t="str">
            <v>Plan 170</v>
          </cell>
        </row>
        <row r="179">
          <cell r="G179" t="str">
            <v>Plan 171</v>
          </cell>
        </row>
        <row r="180">
          <cell r="G180" t="str">
            <v>Plan 172</v>
          </cell>
        </row>
        <row r="181">
          <cell r="G181" t="str">
            <v>Plan 173</v>
          </cell>
        </row>
        <row r="182">
          <cell r="G182" t="str">
            <v>Plan 174</v>
          </cell>
        </row>
        <row r="183">
          <cell r="G183" t="str">
            <v>Plan 175</v>
          </cell>
        </row>
        <row r="184">
          <cell r="G184" t="str">
            <v>Plan 176</v>
          </cell>
        </row>
        <row r="185">
          <cell r="G185" t="str">
            <v>Plan 177</v>
          </cell>
        </row>
        <row r="186">
          <cell r="G186" t="str">
            <v>Plan 178</v>
          </cell>
        </row>
        <row r="187">
          <cell r="G187" t="str">
            <v>Plan 179</v>
          </cell>
        </row>
        <row r="188">
          <cell r="G188" t="str">
            <v>Plan 180</v>
          </cell>
        </row>
        <row r="189">
          <cell r="G189" t="str">
            <v>Plan 181</v>
          </cell>
        </row>
        <row r="190">
          <cell r="G190" t="str">
            <v>Plan 182</v>
          </cell>
        </row>
        <row r="191">
          <cell r="G191" t="str">
            <v>Plan 183</v>
          </cell>
        </row>
        <row r="192">
          <cell r="G192" t="str">
            <v>Plan 184</v>
          </cell>
        </row>
        <row r="193">
          <cell r="G193" t="str">
            <v>Plan 185</v>
          </cell>
        </row>
        <row r="194">
          <cell r="G194" t="str">
            <v>Plan 186</v>
          </cell>
        </row>
        <row r="195">
          <cell r="G195" t="str">
            <v>Plan 187</v>
          </cell>
        </row>
        <row r="196">
          <cell r="G196" t="str">
            <v>Plan 188</v>
          </cell>
        </row>
        <row r="197">
          <cell r="G197" t="str">
            <v>Plan 189</v>
          </cell>
        </row>
        <row r="198">
          <cell r="G198" t="str">
            <v>Plan 190</v>
          </cell>
        </row>
        <row r="199">
          <cell r="G199" t="str">
            <v>Plan 191</v>
          </cell>
        </row>
        <row r="200">
          <cell r="G200" t="str">
            <v>Plan 192</v>
          </cell>
        </row>
        <row r="201">
          <cell r="G201" t="str">
            <v>Plan 193</v>
          </cell>
        </row>
        <row r="202">
          <cell r="G202" t="str">
            <v>Plan 194</v>
          </cell>
        </row>
        <row r="203">
          <cell r="G203" t="str">
            <v>Plan 195</v>
          </cell>
        </row>
        <row r="204">
          <cell r="G204" t="str">
            <v>Plan 196</v>
          </cell>
        </row>
        <row r="205">
          <cell r="G205" t="str">
            <v>Plan 197</v>
          </cell>
        </row>
        <row r="206">
          <cell r="G206" t="str">
            <v>Plan 198</v>
          </cell>
        </row>
        <row r="207">
          <cell r="G207" t="str">
            <v>Plan 199</v>
          </cell>
        </row>
        <row r="208">
          <cell r="G208" t="str">
            <v>Plan 200</v>
          </cell>
        </row>
        <row r="209">
          <cell r="G209" t="str">
            <v>Plan 201</v>
          </cell>
        </row>
        <row r="210">
          <cell r="G210" t="str">
            <v>Plan 202</v>
          </cell>
        </row>
        <row r="211">
          <cell r="G211" t="str">
            <v>Plan 203</v>
          </cell>
        </row>
        <row r="212">
          <cell r="G212" t="str">
            <v>Plan 204</v>
          </cell>
        </row>
        <row r="213">
          <cell r="G213" t="str">
            <v>Plan 205</v>
          </cell>
        </row>
        <row r="214">
          <cell r="G214" t="str">
            <v>Plan 206</v>
          </cell>
        </row>
        <row r="215">
          <cell r="G215" t="str">
            <v>Plan 207</v>
          </cell>
        </row>
        <row r="216">
          <cell r="G216" t="str">
            <v>Plan 208</v>
          </cell>
        </row>
        <row r="217">
          <cell r="G217" t="str">
            <v>Plan 209</v>
          </cell>
        </row>
        <row r="218">
          <cell r="G218" t="str">
            <v>Plan 210</v>
          </cell>
        </row>
        <row r="219">
          <cell r="G219" t="str">
            <v>Plan 211</v>
          </cell>
        </row>
        <row r="220">
          <cell r="G220" t="str">
            <v>Plan 212</v>
          </cell>
        </row>
        <row r="221">
          <cell r="G221" t="str">
            <v>Plan 213</v>
          </cell>
        </row>
        <row r="222">
          <cell r="G222" t="str">
            <v>Plan 214</v>
          </cell>
        </row>
        <row r="223">
          <cell r="G223" t="str">
            <v>Plan 215</v>
          </cell>
        </row>
        <row r="224">
          <cell r="G224" t="str">
            <v>Plan 216</v>
          </cell>
        </row>
        <row r="225">
          <cell r="G225" t="str">
            <v>Plan 217</v>
          </cell>
        </row>
        <row r="226">
          <cell r="G226" t="str">
            <v>Plan 218</v>
          </cell>
        </row>
        <row r="227">
          <cell r="G227" t="str">
            <v>Plan 219</v>
          </cell>
        </row>
        <row r="228">
          <cell r="G228" t="str">
            <v>Plan 220</v>
          </cell>
        </row>
        <row r="229">
          <cell r="G229" t="str">
            <v>Plan 221</v>
          </cell>
        </row>
        <row r="230">
          <cell r="G230" t="str">
            <v>Plan 222</v>
          </cell>
        </row>
        <row r="231">
          <cell r="G231" t="str">
            <v>Plan 223</v>
          </cell>
        </row>
        <row r="232">
          <cell r="G232" t="str">
            <v>Plan 224</v>
          </cell>
        </row>
        <row r="233">
          <cell r="G233" t="str">
            <v>Plan 225</v>
          </cell>
        </row>
        <row r="234">
          <cell r="G234" t="str">
            <v>Plan 226</v>
          </cell>
        </row>
        <row r="235">
          <cell r="G235" t="str">
            <v>Plan 227</v>
          </cell>
        </row>
        <row r="236">
          <cell r="G236" t="str">
            <v>Plan 228</v>
          </cell>
        </row>
        <row r="237">
          <cell r="G237" t="str">
            <v>Plan 229</v>
          </cell>
        </row>
        <row r="238">
          <cell r="G238" t="str">
            <v>Plan 230</v>
          </cell>
        </row>
        <row r="239">
          <cell r="G239" t="str">
            <v>Plan 231</v>
          </cell>
        </row>
        <row r="240">
          <cell r="G240" t="str">
            <v>Plan 232</v>
          </cell>
        </row>
        <row r="241">
          <cell r="G241" t="str">
            <v>Plan 233</v>
          </cell>
        </row>
        <row r="242">
          <cell r="G242" t="str">
            <v>Plan 234</v>
          </cell>
        </row>
        <row r="243">
          <cell r="G243" t="str">
            <v>Plan 235</v>
          </cell>
        </row>
        <row r="244">
          <cell r="G244" t="str">
            <v>Plan 236</v>
          </cell>
        </row>
        <row r="245">
          <cell r="G245" t="str">
            <v>Plan 237</v>
          </cell>
        </row>
        <row r="246">
          <cell r="G246" t="str">
            <v>Plan 238</v>
          </cell>
        </row>
        <row r="247">
          <cell r="G247" t="str">
            <v>Plan 239</v>
          </cell>
        </row>
        <row r="248">
          <cell r="G248" t="str">
            <v>Plan 240</v>
          </cell>
        </row>
        <row r="249">
          <cell r="G249" t="str">
            <v>Plan 241</v>
          </cell>
        </row>
        <row r="250">
          <cell r="G250" t="str">
            <v>Plan 242</v>
          </cell>
        </row>
        <row r="251">
          <cell r="G251" t="str">
            <v>Plan 243</v>
          </cell>
        </row>
        <row r="252">
          <cell r="G252" t="str">
            <v>Plan 244</v>
          </cell>
        </row>
        <row r="253">
          <cell r="G253" t="str">
            <v>Plan 245</v>
          </cell>
        </row>
        <row r="254">
          <cell r="G254" t="str">
            <v>Plan 246</v>
          </cell>
        </row>
        <row r="255">
          <cell r="G255" t="str">
            <v>Plan 247</v>
          </cell>
        </row>
        <row r="256">
          <cell r="G256" t="str">
            <v>Plan 248</v>
          </cell>
        </row>
        <row r="257">
          <cell r="G257" t="str">
            <v>Plan 249</v>
          </cell>
        </row>
        <row r="258">
          <cell r="G258" t="str">
            <v>Plan 250</v>
          </cell>
        </row>
        <row r="259">
          <cell r="G259" t="str">
            <v>Plan 251</v>
          </cell>
        </row>
        <row r="260">
          <cell r="G260" t="str">
            <v>Plan 252</v>
          </cell>
        </row>
        <row r="261">
          <cell r="G261" t="str">
            <v>Plan 253</v>
          </cell>
        </row>
        <row r="262">
          <cell r="G262" t="str">
            <v>Plan 254</v>
          </cell>
        </row>
        <row r="263">
          <cell r="G263" t="str">
            <v>Plan 255</v>
          </cell>
        </row>
        <row r="264">
          <cell r="G264" t="str">
            <v>Plan 256</v>
          </cell>
        </row>
        <row r="265">
          <cell r="G265" t="str">
            <v>Plan 257</v>
          </cell>
        </row>
        <row r="266">
          <cell r="G266" t="str">
            <v>Plan 258</v>
          </cell>
        </row>
        <row r="267">
          <cell r="G267" t="str">
            <v>Plan 259</v>
          </cell>
        </row>
        <row r="268">
          <cell r="G268" t="str">
            <v>Plan 260</v>
          </cell>
        </row>
        <row r="269">
          <cell r="G269" t="str">
            <v>Plan 261</v>
          </cell>
        </row>
        <row r="270">
          <cell r="G270" t="str">
            <v>Plan 262</v>
          </cell>
        </row>
        <row r="271">
          <cell r="G271" t="str">
            <v>Plan 263</v>
          </cell>
        </row>
        <row r="272">
          <cell r="G272" t="str">
            <v>Plan 264</v>
          </cell>
        </row>
        <row r="273">
          <cell r="G273" t="str">
            <v>Plan 265</v>
          </cell>
        </row>
        <row r="274">
          <cell r="G274" t="str">
            <v>Plan 266</v>
          </cell>
        </row>
        <row r="275">
          <cell r="G275" t="str">
            <v>Plan 267</v>
          </cell>
        </row>
        <row r="276">
          <cell r="G276" t="str">
            <v>Plan 268</v>
          </cell>
        </row>
        <row r="277">
          <cell r="G277" t="str">
            <v>Plan 269</v>
          </cell>
        </row>
        <row r="278">
          <cell r="G278" t="str">
            <v>Plan 270</v>
          </cell>
        </row>
        <row r="279">
          <cell r="G279" t="str">
            <v>Plan 271</v>
          </cell>
        </row>
        <row r="280">
          <cell r="G280" t="str">
            <v>Plan 272</v>
          </cell>
        </row>
        <row r="281">
          <cell r="G281" t="str">
            <v>Plan 273</v>
          </cell>
        </row>
        <row r="282">
          <cell r="G282" t="str">
            <v>Plan 274</v>
          </cell>
        </row>
        <row r="283">
          <cell r="G283" t="str">
            <v>Plan 275</v>
          </cell>
        </row>
        <row r="284">
          <cell r="G284" t="str">
            <v>Plan 276</v>
          </cell>
        </row>
        <row r="285">
          <cell r="G285" t="str">
            <v>Plan 277</v>
          </cell>
        </row>
        <row r="286">
          <cell r="G286" t="str">
            <v>Plan 278</v>
          </cell>
        </row>
        <row r="287">
          <cell r="G287" t="str">
            <v>Plan 279</v>
          </cell>
        </row>
        <row r="288">
          <cell r="G288" t="str">
            <v>Plan 280</v>
          </cell>
        </row>
        <row r="289">
          <cell r="G289" t="str">
            <v>Plan 281</v>
          </cell>
        </row>
        <row r="290">
          <cell r="G290" t="str">
            <v>Plan 282</v>
          </cell>
        </row>
        <row r="291">
          <cell r="G291" t="str">
            <v>Plan 283</v>
          </cell>
        </row>
        <row r="292">
          <cell r="G292" t="str">
            <v>Plan 284</v>
          </cell>
        </row>
        <row r="293">
          <cell r="G293" t="str">
            <v>Plan 285</v>
          </cell>
        </row>
        <row r="294">
          <cell r="G294" t="str">
            <v>Plan 286</v>
          </cell>
        </row>
        <row r="295">
          <cell r="G295" t="str">
            <v>Plan 287</v>
          </cell>
        </row>
        <row r="296">
          <cell r="G296" t="str">
            <v>Plan 288</v>
          </cell>
        </row>
        <row r="297">
          <cell r="G297" t="str">
            <v>Plan 289</v>
          </cell>
        </row>
        <row r="298">
          <cell r="G298" t="str">
            <v>Plan 290</v>
          </cell>
        </row>
        <row r="299">
          <cell r="G299" t="str">
            <v>Plan 291</v>
          </cell>
        </row>
        <row r="300">
          <cell r="G300" t="str">
            <v>Plan 292</v>
          </cell>
        </row>
        <row r="301">
          <cell r="G301" t="str">
            <v>Plan 293</v>
          </cell>
        </row>
        <row r="302">
          <cell r="G302" t="str">
            <v>Plan 294</v>
          </cell>
        </row>
        <row r="303">
          <cell r="G303" t="str">
            <v>Plan 295</v>
          </cell>
        </row>
        <row r="304">
          <cell r="G304" t="str">
            <v>Plan 296</v>
          </cell>
        </row>
        <row r="305">
          <cell r="G305" t="str">
            <v>Plan 297</v>
          </cell>
        </row>
        <row r="306">
          <cell r="G306" t="str">
            <v>Plan 298</v>
          </cell>
        </row>
        <row r="307">
          <cell r="G307" t="str">
            <v>Plan 299</v>
          </cell>
        </row>
        <row r="308">
          <cell r="G308" t="str">
            <v>Plan 300</v>
          </cell>
        </row>
        <row r="309">
          <cell r="G309" t="str">
            <v>Plan 301</v>
          </cell>
        </row>
        <row r="310">
          <cell r="G310" t="str">
            <v>Plan 302</v>
          </cell>
        </row>
        <row r="311">
          <cell r="G311" t="str">
            <v>Plan 303</v>
          </cell>
        </row>
        <row r="312">
          <cell r="G312" t="str">
            <v>Plan 304</v>
          </cell>
        </row>
        <row r="313">
          <cell r="G313" t="str">
            <v>Plan 305</v>
          </cell>
        </row>
        <row r="314">
          <cell r="G314" t="str">
            <v>Plan 306</v>
          </cell>
        </row>
        <row r="315">
          <cell r="G315" t="str">
            <v>Plan 307</v>
          </cell>
        </row>
        <row r="316">
          <cell r="G316" t="str">
            <v>Plan 308</v>
          </cell>
        </row>
        <row r="317">
          <cell r="G317" t="str">
            <v>Plan 309</v>
          </cell>
        </row>
        <row r="318">
          <cell r="G318" t="str">
            <v>Plan 310</v>
          </cell>
        </row>
        <row r="319">
          <cell r="G319" t="str">
            <v>Plan 311</v>
          </cell>
        </row>
        <row r="320">
          <cell r="G320" t="str">
            <v>Plan 312</v>
          </cell>
        </row>
        <row r="321">
          <cell r="G321" t="str">
            <v>Plan 313</v>
          </cell>
        </row>
        <row r="322">
          <cell r="G322" t="str">
            <v>Plan 314</v>
          </cell>
        </row>
        <row r="323">
          <cell r="G323" t="str">
            <v>Plan 315</v>
          </cell>
        </row>
        <row r="324">
          <cell r="G324" t="str">
            <v>Plan 316</v>
          </cell>
        </row>
        <row r="325">
          <cell r="G325" t="str">
            <v>Plan 317</v>
          </cell>
        </row>
        <row r="326">
          <cell r="G326" t="str">
            <v>Plan 318</v>
          </cell>
        </row>
        <row r="327">
          <cell r="G327" t="str">
            <v>Plan 319</v>
          </cell>
        </row>
        <row r="328">
          <cell r="G328" t="str">
            <v>Plan 320</v>
          </cell>
        </row>
        <row r="329">
          <cell r="G329" t="str">
            <v>Plan 321</v>
          </cell>
        </row>
        <row r="330">
          <cell r="G330" t="str">
            <v>Plan 322</v>
          </cell>
        </row>
        <row r="331">
          <cell r="G331" t="str">
            <v>Plan 323</v>
          </cell>
        </row>
        <row r="332">
          <cell r="G332" t="str">
            <v>Plan 324</v>
          </cell>
        </row>
        <row r="333">
          <cell r="G333" t="str">
            <v>Plan 325</v>
          </cell>
        </row>
        <row r="334">
          <cell r="G334" t="str">
            <v>Plan 326</v>
          </cell>
        </row>
        <row r="335">
          <cell r="G335" t="str">
            <v>Plan 327</v>
          </cell>
        </row>
        <row r="336">
          <cell r="G336" t="str">
            <v>Plan 328</v>
          </cell>
        </row>
        <row r="337">
          <cell r="G337" t="str">
            <v>Plan 329</v>
          </cell>
        </row>
        <row r="338">
          <cell r="G338" t="str">
            <v>Plan 330</v>
          </cell>
        </row>
        <row r="339">
          <cell r="G339" t="str">
            <v>Plan 331</v>
          </cell>
        </row>
        <row r="340">
          <cell r="G340" t="str">
            <v>Plan 332</v>
          </cell>
        </row>
        <row r="341">
          <cell r="G341" t="str">
            <v>Plan 333</v>
          </cell>
        </row>
        <row r="342">
          <cell r="G342" t="str">
            <v>Plan 334</v>
          </cell>
        </row>
        <row r="343">
          <cell r="G343" t="str">
            <v>Plan 335</v>
          </cell>
        </row>
        <row r="344">
          <cell r="G344" t="str">
            <v>Plan 336</v>
          </cell>
        </row>
        <row r="345">
          <cell r="G345" t="str">
            <v>Plan 337</v>
          </cell>
        </row>
        <row r="346">
          <cell r="G346" t="str">
            <v>Plan 338</v>
          </cell>
        </row>
        <row r="347">
          <cell r="G347" t="str">
            <v>Plan 339</v>
          </cell>
        </row>
        <row r="348">
          <cell r="G348" t="str">
            <v>Plan 340</v>
          </cell>
        </row>
        <row r="349">
          <cell r="G349" t="str">
            <v>Plan 341</v>
          </cell>
        </row>
        <row r="350">
          <cell r="G350" t="str">
            <v>Plan 342</v>
          </cell>
        </row>
        <row r="351">
          <cell r="G351" t="str">
            <v>Plan 343</v>
          </cell>
        </row>
        <row r="352">
          <cell r="G352" t="str">
            <v>Plan 344</v>
          </cell>
        </row>
        <row r="353">
          <cell r="G353" t="str">
            <v>Plan 345</v>
          </cell>
        </row>
        <row r="354">
          <cell r="G354" t="str">
            <v>Plan 346</v>
          </cell>
        </row>
        <row r="355">
          <cell r="G355" t="str">
            <v>Plan 347</v>
          </cell>
        </row>
        <row r="356">
          <cell r="G356" t="str">
            <v>Plan 348</v>
          </cell>
        </row>
        <row r="357">
          <cell r="G357" t="str">
            <v>Plan 349</v>
          </cell>
        </row>
        <row r="358">
          <cell r="G358" t="str">
            <v>Plan 350</v>
          </cell>
        </row>
        <row r="359">
          <cell r="G359" t="str">
            <v>Plan 351</v>
          </cell>
        </row>
        <row r="360">
          <cell r="G360" t="str">
            <v>Plan 352</v>
          </cell>
        </row>
        <row r="361">
          <cell r="G361" t="str">
            <v>Plan 353</v>
          </cell>
        </row>
        <row r="362">
          <cell r="G362" t="str">
            <v>Plan 354</v>
          </cell>
        </row>
        <row r="363">
          <cell r="G363" t="str">
            <v>Plan 355</v>
          </cell>
        </row>
        <row r="364">
          <cell r="G364" t="str">
            <v>Plan 356</v>
          </cell>
        </row>
        <row r="365">
          <cell r="G365" t="str">
            <v>Plan 357</v>
          </cell>
        </row>
        <row r="366">
          <cell r="G366" t="str">
            <v>Plan 358</v>
          </cell>
        </row>
        <row r="367">
          <cell r="G367" t="str">
            <v>Plan 359</v>
          </cell>
        </row>
        <row r="368">
          <cell r="G368" t="str">
            <v>Plan 360</v>
          </cell>
        </row>
        <row r="369">
          <cell r="G369" t="str">
            <v>Plan 361</v>
          </cell>
        </row>
        <row r="370">
          <cell r="G370" t="str">
            <v>Plan 362</v>
          </cell>
        </row>
        <row r="371">
          <cell r="G371" t="str">
            <v>Plan 363</v>
          </cell>
        </row>
        <row r="372">
          <cell r="G372" t="str">
            <v>Plan 364</v>
          </cell>
        </row>
        <row r="373">
          <cell r="G373" t="str">
            <v>Plan 365</v>
          </cell>
        </row>
        <row r="374">
          <cell r="G374" t="str">
            <v>Plan 366</v>
          </cell>
        </row>
        <row r="375">
          <cell r="G375" t="str">
            <v>Plan 367</v>
          </cell>
        </row>
        <row r="376">
          <cell r="G376" t="str">
            <v>Plan 368</v>
          </cell>
        </row>
        <row r="377">
          <cell r="G377" t="str">
            <v>Plan 369</v>
          </cell>
        </row>
        <row r="378">
          <cell r="G378" t="str">
            <v>Plan 370</v>
          </cell>
        </row>
        <row r="379">
          <cell r="G379" t="str">
            <v>Plan 371</v>
          </cell>
        </row>
        <row r="380">
          <cell r="G380" t="str">
            <v>Plan 372</v>
          </cell>
        </row>
        <row r="381">
          <cell r="G381" t="str">
            <v>Plan 373</v>
          </cell>
        </row>
        <row r="382">
          <cell r="G382" t="str">
            <v>Plan 374</v>
          </cell>
        </row>
        <row r="383">
          <cell r="G383" t="str">
            <v>Plan 375</v>
          </cell>
        </row>
        <row r="384">
          <cell r="G384" t="str">
            <v>Plan 376</v>
          </cell>
        </row>
        <row r="385">
          <cell r="G385" t="str">
            <v>Plan 377</v>
          </cell>
        </row>
        <row r="386">
          <cell r="G386" t="str">
            <v>Plan 378</v>
          </cell>
        </row>
        <row r="387">
          <cell r="G387" t="str">
            <v>Plan 379</v>
          </cell>
        </row>
        <row r="388">
          <cell r="G388" t="str">
            <v>Plan 380</v>
          </cell>
        </row>
        <row r="389">
          <cell r="G389" t="str">
            <v>Plan 381</v>
          </cell>
        </row>
        <row r="390">
          <cell r="G390" t="str">
            <v>Plan 382</v>
          </cell>
        </row>
        <row r="391">
          <cell r="G391" t="str">
            <v>Plan 383</v>
          </cell>
        </row>
        <row r="392">
          <cell r="G392" t="str">
            <v>Plan 384</v>
          </cell>
        </row>
        <row r="393">
          <cell r="G393" t="str">
            <v>Plan 385</v>
          </cell>
        </row>
        <row r="394">
          <cell r="G394" t="str">
            <v>Plan 386</v>
          </cell>
        </row>
        <row r="395">
          <cell r="G395" t="str">
            <v>Plan 387</v>
          </cell>
        </row>
        <row r="396">
          <cell r="G396" t="str">
            <v>Plan 388</v>
          </cell>
        </row>
        <row r="397">
          <cell r="G397" t="str">
            <v>Plan 389</v>
          </cell>
        </row>
        <row r="398">
          <cell r="G398" t="str">
            <v>Plan 390</v>
          </cell>
        </row>
        <row r="399">
          <cell r="G399" t="str">
            <v>Plan 391</v>
          </cell>
        </row>
        <row r="400">
          <cell r="G400" t="str">
            <v>Plan 392</v>
          </cell>
        </row>
        <row r="401">
          <cell r="G401" t="str">
            <v>Plan 393</v>
          </cell>
        </row>
        <row r="402">
          <cell r="G402" t="str">
            <v>Plan 394</v>
          </cell>
        </row>
        <row r="403">
          <cell r="G403" t="str">
            <v>Plan 395</v>
          </cell>
        </row>
        <row r="404">
          <cell r="G404" t="str">
            <v>Plan 396</v>
          </cell>
        </row>
        <row r="405">
          <cell r="G405" t="str">
            <v>Plan 397</v>
          </cell>
        </row>
        <row r="406">
          <cell r="G406" t="str">
            <v>Plan 398</v>
          </cell>
        </row>
        <row r="407">
          <cell r="G407" t="str">
            <v>Plan 399</v>
          </cell>
        </row>
        <row r="408">
          <cell r="G408" t="str">
            <v>Plan 400</v>
          </cell>
        </row>
        <row r="409">
          <cell r="G409" t="str">
            <v>Plan 401</v>
          </cell>
        </row>
        <row r="410">
          <cell r="G410" t="str">
            <v>Plan 402</v>
          </cell>
        </row>
        <row r="411">
          <cell r="G411" t="str">
            <v>Plan 403</v>
          </cell>
        </row>
        <row r="412">
          <cell r="G412" t="str">
            <v>Plan 404</v>
          </cell>
        </row>
        <row r="413">
          <cell r="G413" t="str">
            <v>Plan 405</v>
          </cell>
        </row>
        <row r="414">
          <cell r="G414" t="str">
            <v>Plan 406</v>
          </cell>
        </row>
        <row r="415">
          <cell r="G415" t="str">
            <v>Plan 407</v>
          </cell>
        </row>
        <row r="416">
          <cell r="G416" t="str">
            <v>Plan 408</v>
          </cell>
        </row>
        <row r="417">
          <cell r="G417" t="str">
            <v>Plan 409</v>
          </cell>
        </row>
        <row r="418">
          <cell r="G418" t="str">
            <v>Plan 410</v>
          </cell>
        </row>
        <row r="419">
          <cell r="G419" t="str">
            <v>Plan 411</v>
          </cell>
        </row>
        <row r="420">
          <cell r="G420" t="str">
            <v>Plan 412</v>
          </cell>
        </row>
        <row r="421">
          <cell r="G421" t="str">
            <v>Plan 413</v>
          </cell>
        </row>
        <row r="422">
          <cell r="G422" t="str">
            <v>Plan 414</v>
          </cell>
        </row>
        <row r="423">
          <cell r="G423" t="str">
            <v>Plan 415</v>
          </cell>
        </row>
        <row r="424">
          <cell r="G424" t="str">
            <v>Plan 416</v>
          </cell>
        </row>
        <row r="425">
          <cell r="G425" t="str">
            <v>Plan 417</v>
          </cell>
        </row>
        <row r="426">
          <cell r="G426" t="str">
            <v>Plan 418</v>
          </cell>
        </row>
        <row r="427">
          <cell r="G427" t="str">
            <v>Plan 419</v>
          </cell>
        </row>
        <row r="428">
          <cell r="G428" t="str">
            <v>Plan 420</v>
          </cell>
        </row>
        <row r="429">
          <cell r="G429" t="str">
            <v>Plan 421</v>
          </cell>
        </row>
        <row r="430">
          <cell r="G430" t="str">
            <v>Plan 422</v>
          </cell>
        </row>
        <row r="431">
          <cell r="G431" t="str">
            <v>Plan 423</v>
          </cell>
        </row>
        <row r="432">
          <cell r="G432" t="str">
            <v>Plan 424</v>
          </cell>
        </row>
        <row r="433">
          <cell r="G433" t="str">
            <v>Plan 425</v>
          </cell>
        </row>
        <row r="434">
          <cell r="G434" t="str">
            <v>Plan 426</v>
          </cell>
        </row>
        <row r="435">
          <cell r="G435" t="str">
            <v>Plan 427</v>
          </cell>
        </row>
        <row r="436">
          <cell r="G436" t="str">
            <v>Plan 428</v>
          </cell>
        </row>
        <row r="437">
          <cell r="G437" t="str">
            <v>Plan 429</v>
          </cell>
        </row>
        <row r="438">
          <cell r="G438" t="str">
            <v>Plan 430</v>
          </cell>
        </row>
        <row r="439">
          <cell r="G439" t="str">
            <v>Plan 431</v>
          </cell>
        </row>
        <row r="440">
          <cell r="G440" t="str">
            <v>Plan 432</v>
          </cell>
        </row>
        <row r="441">
          <cell r="G441" t="str">
            <v>Plan 433</v>
          </cell>
        </row>
        <row r="442">
          <cell r="G442" t="str">
            <v>Plan 434</v>
          </cell>
        </row>
        <row r="443">
          <cell r="G443" t="str">
            <v>Plan 435</v>
          </cell>
        </row>
        <row r="444">
          <cell r="G444" t="str">
            <v>Plan 436</v>
          </cell>
        </row>
        <row r="445">
          <cell r="G445" t="str">
            <v>Plan 437</v>
          </cell>
        </row>
        <row r="446">
          <cell r="G446" t="str">
            <v>Plan 438</v>
          </cell>
        </row>
        <row r="447">
          <cell r="G447" t="str">
            <v>Plan 439</v>
          </cell>
        </row>
        <row r="448">
          <cell r="G448" t="str">
            <v>Plan 440</v>
          </cell>
        </row>
        <row r="449">
          <cell r="G449" t="str">
            <v>Plan 441</v>
          </cell>
        </row>
        <row r="450">
          <cell r="G450" t="str">
            <v>Plan 442</v>
          </cell>
        </row>
        <row r="451">
          <cell r="G451" t="str">
            <v>Plan 443</v>
          </cell>
        </row>
        <row r="452">
          <cell r="G452" t="str">
            <v>Plan 444</v>
          </cell>
        </row>
        <row r="453">
          <cell r="G453" t="str">
            <v>Plan 445</v>
          </cell>
        </row>
        <row r="454">
          <cell r="G454" t="str">
            <v>Plan 446</v>
          </cell>
        </row>
        <row r="455">
          <cell r="G455" t="str">
            <v>Plan 447</v>
          </cell>
        </row>
        <row r="456">
          <cell r="G456" t="str">
            <v>Plan 448</v>
          </cell>
        </row>
        <row r="457">
          <cell r="G457" t="str">
            <v>Plan 449</v>
          </cell>
        </row>
        <row r="458">
          <cell r="G458" t="str">
            <v>Plan 450</v>
          </cell>
        </row>
        <row r="459">
          <cell r="G459" t="str">
            <v>Plan 451</v>
          </cell>
        </row>
        <row r="460">
          <cell r="G460" t="str">
            <v>Plan 452</v>
          </cell>
        </row>
        <row r="461">
          <cell r="G461" t="str">
            <v>Plan 453</v>
          </cell>
        </row>
        <row r="462">
          <cell r="G462" t="str">
            <v>Plan 454</v>
          </cell>
        </row>
        <row r="463">
          <cell r="G463" t="str">
            <v>Plan 455</v>
          </cell>
        </row>
        <row r="464">
          <cell r="G464" t="str">
            <v>Plan 456</v>
          </cell>
        </row>
        <row r="465">
          <cell r="G465" t="str">
            <v>Plan 457</v>
          </cell>
        </row>
        <row r="466">
          <cell r="G466" t="str">
            <v>Plan 458</v>
          </cell>
        </row>
        <row r="467">
          <cell r="G467" t="str">
            <v>Plan 459</v>
          </cell>
        </row>
        <row r="468">
          <cell r="G468" t="str">
            <v>Plan 460</v>
          </cell>
        </row>
        <row r="469">
          <cell r="G469" t="str">
            <v>Plan 461</v>
          </cell>
        </row>
        <row r="470">
          <cell r="G470" t="str">
            <v>Plan 462</v>
          </cell>
        </row>
        <row r="471">
          <cell r="G471" t="str">
            <v>Plan 463</v>
          </cell>
        </row>
        <row r="472">
          <cell r="G472" t="str">
            <v>Plan 464</v>
          </cell>
        </row>
        <row r="473">
          <cell r="G473" t="str">
            <v>Plan 465</v>
          </cell>
        </row>
        <row r="474">
          <cell r="G474" t="str">
            <v>Plan 466</v>
          </cell>
        </row>
        <row r="475">
          <cell r="G475" t="str">
            <v>Plan 467</v>
          </cell>
        </row>
        <row r="476">
          <cell r="G476" t="str">
            <v>Plan 468</v>
          </cell>
        </row>
        <row r="477">
          <cell r="G477" t="str">
            <v>Plan 469</v>
          </cell>
        </row>
        <row r="478">
          <cell r="G478" t="str">
            <v>Plan 470</v>
          </cell>
        </row>
        <row r="479">
          <cell r="G479" t="str">
            <v>Plan 471</v>
          </cell>
        </row>
        <row r="480">
          <cell r="G480" t="str">
            <v>Plan 472</v>
          </cell>
        </row>
        <row r="481">
          <cell r="G481" t="str">
            <v>Plan 473</v>
          </cell>
        </row>
        <row r="482">
          <cell r="G482" t="str">
            <v>Plan 474</v>
          </cell>
        </row>
        <row r="483">
          <cell r="G483" t="str">
            <v>Plan 475</v>
          </cell>
        </row>
        <row r="484">
          <cell r="G484" t="str">
            <v>Plan 476</v>
          </cell>
        </row>
        <row r="485">
          <cell r="G485" t="str">
            <v>Plan 477</v>
          </cell>
        </row>
        <row r="486">
          <cell r="G486" t="str">
            <v>Plan 478</v>
          </cell>
        </row>
        <row r="487">
          <cell r="G487" t="str">
            <v>Plan 479</v>
          </cell>
        </row>
        <row r="488">
          <cell r="G488" t="str">
            <v>Plan 480</v>
          </cell>
        </row>
        <row r="489">
          <cell r="G489" t="str">
            <v>Plan 481</v>
          </cell>
        </row>
        <row r="490">
          <cell r="G490" t="str">
            <v>Plan 482</v>
          </cell>
        </row>
        <row r="491">
          <cell r="G491" t="str">
            <v>Plan 483</v>
          </cell>
        </row>
        <row r="492">
          <cell r="G492" t="str">
            <v>Plan 484</v>
          </cell>
        </row>
        <row r="493">
          <cell r="G493" t="str">
            <v>Plan 485</v>
          </cell>
        </row>
        <row r="494">
          <cell r="G494" t="str">
            <v>Plan 486</v>
          </cell>
        </row>
        <row r="495">
          <cell r="G495" t="str">
            <v>Plan 487</v>
          </cell>
        </row>
        <row r="496">
          <cell r="G496" t="str">
            <v>Plan 488</v>
          </cell>
        </row>
        <row r="497">
          <cell r="G497" t="str">
            <v>Plan 489</v>
          </cell>
        </row>
        <row r="498">
          <cell r="G498" t="str">
            <v>Plan 490</v>
          </cell>
        </row>
        <row r="499">
          <cell r="G499" t="str">
            <v>Plan 491</v>
          </cell>
        </row>
        <row r="500">
          <cell r="G500" t="str">
            <v>Plan 492</v>
          </cell>
        </row>
        <row r="501">
          <cell r="G501" t="str">
            <v>Plan 493</v>
          </cell>
        </row>
        <row r="502">
          <cell r="G502" t="str">
            <v>Plan 494</v>
          </cell>
        </row>
        <row r="503">
          <cell r="G503" t="str">
            <v>Plan 495</v>
          </cell>
        </row>
        <row r="504">
          <cell r="G504" t="str">
            <v>Plan 496</v>
          </cell>
        </row>
        <row r="505">
          <cell r="G505" t="str">
            <v>Plan 497</v>
          </cell>
        </row>
        <row r="506">
          <cell r="G506" t="str">
            <v>Plan 498</v>
          </cell>
        </row>
        <row r="507">
          <cell r="G507" t="str">
            <v>Plan 499</v>
          </cell>
        </row>
        <row r="508">
          <cell r="G508" t="str">
            <v>Plan 500</v>
          </cell>
        </row>
        <row r="509">
          <cell r="G509" t="str">
            <v>Plan 501</v>
          </cell>
        </row>
        <row r="510">
          <cell r="G510" t="str">
            <v>Plan 502</v>
          </cell>
        </row>
        <row r="511">
          <cell r="G511" t="str">
            <v>Plan 503</v>
          </cell>
        </row>
        <row r="512">
          <cell r="G512" t="str">
            <v>Plan 504</v>
          </cell>
        </row>
        <row r="513">
          <cell r="G513" t="str">
            <v>Plan 505</v>
          </cell>
        </row>
        <row r="514">
          <cell r="G514" t="str">
            <v>Plan 506</v>
          </cell>
        </row>
        <row r="515">
          <cell r="G515" t="str">
            <v>Plan 507</v>
          </cell>
        </row>
        <row r="516">
          <cell r="G516" t="str">
            <v>Plan 508</v>
          </cell>
        </row>
        <row r="517">
          <cell r="G517" t="str">
            <v>Plan 509</v>
          </cell>
        </row>
        <row r="518">
          <cell r="G518" t="str">
            <v>Plan 510</v>
          </cell>
        </row>
        <row r="519">
          <cell r="G519" t="str">
            <v>Plan 511</v>
          </cell>
        </row>
        <row r="520">
          <cell r="G520" t="str">
            <v>Plan 512</v>
          </cell>
        </row>
        <row r="521">
          <cell r="G521" t="str">
            <v>Plan 513</v>
          </cell>
        </row>
        <row r="522">
          <cell r="G522" t="str">
            <v>Plan 514</v>
          </cell>
        </row>
        <row r="523">
          <cell r="G523" t="str">
            <v>Plan 515</v>
          </cell>
        </row>
        <row r="524">
          <cell r="G524" t="str">
            <v>Plan 516</v>
          </cell>
        </row>
        <row r="525">
          <cell r="G525" t="str">
            <v>Plan 517</v>
          </cell>
        </row>
        <row r="526">
          <cell r="G526" t="str">
            <v>Plan 518</v>
          </cell>
        </row>
        <row r="527">
          <cell r="G527" t="str">
            <v>Plan 519</v>
          </cell>
        </row>
        <row r="528">
          <cell r="G528" t="str">
            <v>Plan 520</v>
          </cell>
        </row>
        <row r="529">
          <cell r="G529" t="str">
            <v>Plan 521</v>
          </cell>
        </row>
        <row r="530">
          <cell r="G530" t="str">
            <v>Plan 522</v>
          </cell>
        </row>
        <row r="531">
          <cell r="G531" t="str">
            <v>Plan 523</v>
          </cell>
        </row>
        <row r="532">
          <cell r="G532" t="str">
            <v>Plan 524</v>
          </cell>
        </row>
        <row r="533">
          <cell r="G533" t="str">
            <v>Plan 525</v>
          </cell>
        </row>
        <row r="534">
          <cell r="G534" t="str">
            <v>Plan 526</v>
          </cell>
        </row>
        <row r="535">
          <cell r="G535" t="str">
            <v>Plan 527</v>
          </cell>
        </row>
        <row r="536">
          <cell r="G536" t="str">
            <v>Plan 528</v>
          </cell>
        </row>
        <row r="537">
          <cell r="G537" t="str">
            <v>Plan 529</v>
          </cell>
        </row>
        <row r="538">
          <cell r="G538" t="str">
            <v>Plan 530</v>
          </cell>
        </row>
        <row r="539">
          <cell r="G539" t="str">
            <v>Plan 531</v>
          </cell>
        </row>
        <row r="540">
          <cell r="G540" t="str">
            <v>Plan 532</v>
          </cell>
        </row>
        <row r="541">
          <cell r="G541" t="str">
            <v>Plan 533</v>
          </cell>
        </row>
        <row r="542">
          <cell r="G542" t="str">
            <v>Plan 534</v>
          </cell>
        </row>
        <row r="543">
          <cell r="G543" t="str">
            <v>Plan 535</v>
          </cell>
        </row>
        <row r="544">
          <cell r="G544" t="str">
            <v>Plan 536</v>
          </cell>
        </row>
        <row r="545">
          <cell r="G545" t="str">
            <v>Plan 537</v>
          </cell>
        </row>
        <row r="546">
          <cell r="G546" t="str">
            <v>Plan 538</v>
          </cell>
        </row>
        <row r="547">
          <cell r="G547" t="str">
            <v>Plan 539</v>
          </cell>
        </row>
        <row r="548">
          <cell r="G548" t="str">
            <v>Plan 540</v>
          </cell>
        </row>
        <row r="549">
          <cell r="G549" t="str">
            <v>Plan 541</v>
          </cell>
        </row>
        <row r="550">
          <cell r="G550" t="str">
            <v>Plan 542</v>
          </cell>
        </row>
        <row r="551">
          <cell r="G551" t="str">
            <v>Plan 543</v>
          </cell>
        </row>
        <row r="552">
          <cell r="G552" t="str">
            <v>Plan 544</v>
          </cell>
        </row>
        <row r="553">
          <cell r="G553" t="str">
            <v>Plan 545</v>
          </cell>
        </row>
        <row r="554">
          <cell r="G554" t="str">
            <v>Plan 546</v>
          </cell>
        </row>
        <row r="555">
          <cell r="G555" t="str">
            <v>Plan 547</v>
          </cell>
        </row>
        <row r="556">
          <cell r="G556" t="str">
            <v>Plan 548</v>
          </cell>
        </row>
        <row r="557">
          <cell r="G557" t="str">
            <v>Plan 549</v>
          </cell>
        </row>
        <row r="558">
          <cell r="G558" t="str">
            <v>Plan 550</v>
          </cell>
        </row>
        <row r="559">
          <cell r="G559" t="str">
            <v>Plan 551</v>
          </cell>
        </row>
        <row r="560">
          <cell r="G560" t="str">
            <v>Plan 552</v>
          </cell>
        </row>
        <row r="561">
          <cell r="G561" t="str">
            <v>Plan 553</v>
          </cell>
        </row>
        <row r="562">
          <cell r="G562" t="str">
            <v>Plan 554</v>
          </cell>
        </row>
        <row r="563">
          <cell r="G563" t="str">
            <v>Plan 555</v>
          </cell>
        </row>
        <row r="564">
          <cell r="G564" t="str">
            <v>Plan 556</v>
          </cell>
        </row>
        <row r="565">
          <cell r="G565" t="str">
            <v>Plan 557</v>
          </cell>
        </row>
        <row r="566">
          <cell r="G566" t="str">
            <v>Plan 558</v>
          </cell>
        </row>
        <row r="567">
          <cell r="G567" t="str">
            <v>Plan 559</v>
          </cell>
        </row>
        <row r="568">
          <cell r="G568" t="str">
            <v>Plan 560</v>
          </cell>
        </row>
        <row r="569">
          <cell r="G569" t="str">
            <v>Plan 561</v>
          </cell>
        </row>
        <row r="570">
          <cell r="G570" t="str">
            <v>Plan 562</v>
          </cell>
        </row>
        <row r="571">
          <cell r="G571" t="str">
            <v>Plan 563</v>
          </cell>
        </row>
        <row r="572">
          <cell r="G572" t="str">
            <v>Plan 564</v>
          </cell>
        </row>
        <row r="573">
          <cell r="G573" t="str">
            <v>Plan 565</v>
          </cell>
        </row>
        <row r="574">
          <cell r="G574" t="str">
            <v>Plan 566</v>
          </cell>
        </row>
        <row r="575">
          <cell r="G575" t="str">
            <v>Plan 567</v>
          </cell>
        </row>
        <row r="576">
          <cell r="G576" t="str">
            <v>Plan 568</v>
          </cell>
        </row>
        <row r="577">
          <cell r="G577" t="str">
            <v>Plan 569</v>
          </cell>
        </row>
        <row r="578">
          <cell r="G578" t="str">
            <v>Plan 570</v>
          </cell>
        </row>
        <row r="579">
          <cell r="G579" t="str">
            <v>Plan 571</v>
          </cell>
        </row>
        <row r="580">
          <cell r="G580" t="str">
            <v>Plan 572</v>
          </cell>
        </row>
        <row r="581">
          <cell r="G581" t="str">
            <v>Plan 573</v>
          </cell>
        </row>
        <row r="582">
          <cell r="G582" t="str">
            <v>Plan 574</v>
          </cell>
        </row>
        <row r="583">
          <cell r="G583" t="str">
            <v>Plan 575</v>
          </cell>
        </row>
        <row r="584">
          <cell r="G584" t="str">
            <v>Plan 576</v>
          </cell>
        </row>
        <row r="585">
          <cell r="G585" t="str">
            <v>Plan 577</v>
          </cell>
        </row>
        <row r="586">
          <cell r="G586" t="str">
            <v>Plan 578</v>
          </cell>
        </row>
        <row r="587">
          <cell r="G587" t="str">
            <v>Plan 579</v>
          </cell>
        </row>
        <row r="588">
          <cell r="G588" t="str">
            <v>Plan 580</v>
          </cell>
        </row>
        <row r="589">
          <cell r="G589" t="str">
            <v>Plan 581</v>
          </cell>
        </row>
        <row r="590">
          <cell r="G590" t="str">
            <v>Plan 582</v>
          </cell>
        </row>
        <row r="591">
          <cell r="G591" t="str">
            <v>Plan 583</v>
          </cell>
        </row>
        <row r="592">
          <cell r="G592" t="str">
            <v>Plan 584</v>
          </cell>
        </row>
        <row r="593">
          <cell r="G593" t="str">
            <v>Plan 585</v>
          </cell>
        </row>
        <row r="594">
          <cell r="G594" t="str">
            <v>Plan 586</v>
          </cell>
        </row>
        <row r="595">
          <cell r="G595" t="str">
            <v>Plan 587</v>
          </cell>
        </row>
        <row r="596">
          <cell r="G596" t="str">
            <v>Plan 588</v>
          </cell>
        </row>
        <row r="597">
          <cell r="G597" t="str">
            <v>Plan 589</v>
          </cell>
        </row>
        <row r="598">
          <cell r="G598" t="str">
            <v>Plan 590</v>
          </cell>
        </row>
        <row r="599">
          <cell r="G599" t="str">
            <v>Plan 591</v>
          </cell>
        </row>
        <row r="600">
          <cell r="G600" t="str">
            <v>Plan 592</v>
          </cell>
        </row>
        <row r="601">
          <cell r="G601" t="str">
            <v>Plan 593</v>
          </cell>
        </row>
        <row r="602">
          <cell r="G602" t="str">
            <v>Plan 594</v>
          </cell>
        </row>
        <row r="603">
          <cell r="G603" t="str">
            <v>Plan 595</v>
          </cell>
        </row>
        <row r="604">
          <cell r="G604" t="str">
            <v>Plan 596</v>
          </cell>
        </row>
        <row r="605">
          <cell r="G605" t="str">
            <v>Plan 597</v>
          </cell>
        </row>
        <row r="606">
          <cell r="G606" t="str">
            <v>Plan 598</v>
          </cell>
        </row>
        <row r="607">
          <cell r="G607" t="str">
            <v>Plan 599</v>
          </cell>
        </row>
        <row r="608">
          <cell r="G608" t="str">
            <v>Plan 600</v>
          </cell>
        </row>
        <row r="609">
          <cell r="G609" t="str">
            <v>Plan 601</v>
          </cell>
        </row>
        <row r="610">
          <cell r="G610" t="str">
            <v>Plan 602</v>
          </cell>
        </row>
        <row r="611">
          <cell r="G611" t="str">
            <v>Plan 603</v>
          </cell>
        </row>
        <row r="612">
          <cell r="G612" t="str">
            <v>Plan 604</v>
          </cell>
        </row>
        <row r="613">
          <cell r="G613" t="str">
            <v>Plan 605</v>
          </cell>
        </row>
        <row r="614">
          <cell r="G614" t="str">
            <v>Plan 606</v>
          </cell>
        </row>
        <row r="615">
          <cell r="G615" t="str">
            <v>Plan 607</v>
          </cell>
        </row>
        <row r="616">
          <cell r="G616" t="str">
            <v>Plan 608</v>
          </cell>
        </row>
        <row r="617">
          <cell r="G617" t="str">
            <v>Plan 609</v>
          </cell>
        </row>
        <row r="618">
          <cell r="G618" t="str">
            <v>Plan 610</v>
          </cell>
        </row>
        <row r="619">
          <cell r="G619" t="str">
            <v>Plan 611</v>
          </cell>
        </row>
        <row r="620">
          <cell r="G620" t="str">
            <v>Plan 612</v>
          </cell>
        </row>
        <row r="621">
          <cell r="G621" t="str">
            <v>Plan 613</v>
          </cell>
        </row>
        <row r="622">
          <cell r="G622" t="str">
            <v>Plan 614</v>
          </cell>
        </row>
        <row r="623">
          <cell r="G623" t="str">
            <v>Plan 615</v>
          </cell>
        </row>
        <row r="624">
          <cell r="G624" t="str">
            <v>Plan 616</v>
          </cell>
        </row>
        <row r="625">
          <cell r="G625" t="str">
            <v>Plan 617</v>
          </cell>
        </row>
        <row r="626">
          <cell r="G626" t="str">
            <v>Plan 618</v>
          </cell>
        </row>
        <row r="627">
          <cell r="G627" t="str">
            <v>Plan 619</v>
          </cell>
        </row>
        <row r="628">
          <cell r="G628" t="str">
            <v>Plan 620</v>
          </cell>
        </row>
        <row r="629">
          <cell r="G629" t="str">
            <v>Plan 621</v>
          </cell>
        </row>
        <row r="630">
          <cell r="G630" t="str">
            <v>Plan 622</v>
          </cell>
        </row>
        <row r="631">
          <cell r="G631" t="str">
            <v>Plan 623</v>
          </cell>
        </row>
        <row r="632">
          <cell r="G632" t="str">
            <v>Plan 624</v>
          </cell>
        </row>
        <row r="633">
          <cell r="G633" t="str">
            <v>Plan 625</v>
          </cell>
        </row>
        <row r="634">
          <cell r="G634" t="str">
            <v>Plan 626</v>
          </cell>
        </row>
        <row r="635">
          <cell r="G635" t="str">
            <v>Plan 627</v>
          </cell>
        </row>
        <row r="636">
          <cell r="G636" t="str">
            <v>Plan 628</v>
          </cell>
        </row>
        <row r="637">
          <cell r="G637" t="str">
            <v>Plan 629</v>
          </cell>
        </row>
        <row r="638">
          <cell r="G638" t="str">
            <v>Plan 630</v>
          </cell>
        </row>
        <row r="639">
          <cell r="G639" t="str">
            <v>Plan 631</v>
          </cell>
        </row>
        <row r="640">
          <cell r="G640" t="str">
            <v>Plan 632</v>
          </cell>
        </row>
        <row r="641">
          <cell r="G641" t="str">
            <v>Plan 633</v>
          </cell>
        </row>
        <row r="642">
          <cell r="G642" t="str">
            <v>Plan 634</v>
          </cell>
        </row>
        <row r="643">
          <cell r="G643" t="str">
            <v>Plan 635</v>
          </cell>
        </row>
        <row r="644">
          <cell r="G644" t="str">
            <v>Plan 636</v>
          </cell>
        </row>
        <row r="645">
          <cell r="G645" t="str">
            <v>Plan 637</v>
          </cell>
        </row>
        <row r="646">
          <cell r="G646" t="str">
            <v>Plan 638</v>
          </cell>
        </row>
        <row r="647">
          <cell r="G647" t="str">
            <v>Plan 639</v>
          </cell>
        </row>
        <row r="648">
          <cell r="G648" t="str">
            <v>Plan 640</v>
          </cell>
        </row>
        <row r="649">
          <cell r="G649" t="str">
            <v>Plan 641</v>
          </cell>
        </row>
        <row r="650">
          <cell r="G650" t="str">
            <v>Plan 642</v>
          </cell>
        </row>
        <row r="651">
          <cell r="G651" t="str">
            <v>Plan 643</v>
          </cell>
        </row>
        <row r="652">
          <cell r="G652" t="str">
            <v>Plan 644</v>
          </cell>
        </row>
        <row r="653">
          <cell r="G653" t="str">
            <v>Plan 645</v>
          </cell>
        </row>
        <row r="654">
          <cell r="G654" t="str">
            <v>Plan 646</v>
          </cell>
        </row>
        <row r="655">
          <cell r="G655" t="str">
            <v>Plan 647</v>
          </cell>
        </row>
        <row r="656">
          <cell r="G656" t="str">
            <v>Plan 648</v>
          </cell>
        </row>
        <row r="657">
          <cell r="G657" t="str">
            <v>Plan 649</v>
          </cell>
        </row>
        <row r="658">
          <cell r="G658" t="str">
            <v>Plan 650</v>
          </cell>
        </row>
        <row r="659">
          <cell r="G659" t="str">
            <v>Plan 651</v>
          </cell>
        </row>
        <row r="660">
          <cell r="G660" t="str">
            <v>Plan 652</v>
          </cell>
        </row>
        <row r="661">
          <cell r="G661" t="str">
            <v>Plan 653</v>
          </cell>
        </row>
        <row r="662">
          <cell r="G662" t="str">
            <v>Plan 654</v>
          </cell>
        </row>
        <row r="663">
          <cell r="G663" t="str">
            <v>Plan 655</v>
          </cell>
        </row>
        <row r="664">
          <cell r="G664" t="str">
            <v>Plan 656</v>
          </cell>
        </row>
        <row r="665">
          <cell r="G665" t="str">
            <v>Plan 657</v>
          </cell>
        </row>
        <row r="666">
          <cell r="G666" t="str">
            <v>Plan 658</v>
          </cell>
        </row>
        <row r="667">
          <cell r="G667" t="str">
            <v>Plan 659</v>
          </cell>
        </row>
        <row r="668">
          <cell r="G668" t="str">
            <v>Plan 660</v>
          </cell>
        </row>
        <row r="669">
          <cell r="G669" t="str">
            <v>Plan 661</v>
          </cell>
        </row>
        <row r="670">
          <cell r="G670" t="str">
            <v>Plan 662</v>
          </cell>
        </row>
        <row r="671">
          <cell r="G671" t="str">
            <v>Plan 663</v>
          </cell>
        </row>
        <row r="672">
          <cell r="G672" t="str">
            <v>Plan 664</v>
          </cell>
        </row>
        <row r="673">
          <cell r="G673" t="str">
            <v>Plan 665</v>
          </cell>
        </row>
        <row r="674">
          <cell r="G674" t="str">
            <v>Plan 666</v>
          </cell>
        </row>
        <row r="675">
          <cell r="G675" t="str">
            <v>Plan 667</v>
          </cell>
        </row>
        <row r="676">
          <cell r="G676" t="str">
            <v>Plan 668</v>
          </cell>
        </row>
        <row r="677">
          <cell r="G677" t="str">
            <v>Plan 669</v>
          </cell>
        </row>
        <row r="678">
          <cell r="G678" t="str">
            <v>Plan 670</v>
          </cell>
        </row>
        <row r="679">
          <cell r="G679" t="str">
            <v>Plan 671</v>
          </cell>
        </row>
        <row r="680">
          <cell r="G680" t="str">
            <v>Plan 672</v>
          </cell>
        </row>
        <row r="681">
          <cell r="G681" t="str">
            <v>Plan 673</v>
          </cell>
        </row>
        <row r="682">
          <cell r="G682" t="str">
            <v>Plan 674</v>
          </cell>
        </row>
        <row r="683">
          <cell r="G683" t="str">
            <v>Plan 675</v>
          </cell>
        </row>
        <row r="684">
          <cell r="G684" t="str">
            <v>Plan 676</v>
          </cell>
        </row>
        <row r="685">
          <cell r="G685" t="str">
            <v>Plan 677</v>
          </cell>
        </row>
        <row r="686">
          <cell r="G686" t="str">
            <v>Plan 678</v>
          </cell>
        </row>
        <row r="687">
          <cell r="G687" t="str">
            <v>Plan 679</v>
          </cell>
        </row>
        <row r="688">
          <cell r="G688" t="str">
            <v>Plan 680</v>
          </cell>
        </row>
        <row r="689">
          <cell r="G689" t="str">
            <v>Plan 681</v>
          </cell>
        </row>
        <row r="690">
          <cell r="G690" t="str">
            <v>Plan 682</v>
          </cell>
        </row>
        <row r="691">
          <cell r="G691" t="str">
            <v>Plan 683</v>
          </cell>
        </row>
        <row r="692">
          <cell r="G692" t="str">
            <v>Plan 684</v>
          </cell>
        </row>
        <row r="693">
          <cell r="G693" t="str">
            <v>Plan 685</v>
          </cell>
        </row>
        <row r="694">
          <cell r="G694" t="str">
            <v>Plan 686</v>
          </cell>
        </row>
        <row r="695">
          <cell r="G695" t="str">
            <v>Plan 687</v>
          </cell>
        </row>
        <row r="696">
          <cell r="G696" t="str">
            <v>Plan 688</v>
          </cell>
        </row>
        <row r="697">
          <cell r="G697" t="str">
            <v>Plan 689</v>
          </cell>
        </row>
        <row r="698">
          <cell r="G698" t="str">
            <v>Plan 690</v>
          </cell>
        </row>
        <row r="699">
          <cell r="G699" t="str">
            <v>Plan 691</v>
          </cell>
        </row>
        <row r="700">
          <cell r="G700" t="str">
            <v>Plan 692</v>
          </cell>
        </row>
        <row r="701">
          <cell r="G701" t="str">
            <v>Plan 693</v>
          </cell>
        </row>
        <row r="702">
          <cell r="G702" t="str">
            <v>Plan 694</v>
          </cell>
        </row>
        <row r="703">
          <cell r="G703" t="str">
            <v>Plan 695</v>
          </cell>
        </row>
        <row r="704">
          <cell r="G704" t="str">
            <v>Plan 696</v>
          </cell>
        </row>
        <row r="705">
          <cell r="G705" t="str">
            <v>Plan 697</v>
          </cell>
        </row>
        <row r="706">
          <cell r="G706" t="str">
            <v>Plan 698</v>
          </cell>
        </row>
        <row r="707">
          <cell r="G707" t="str">
            <v>Plan 699</v>
          </cell>
        </row>
        <row r="708">
          <cell r="G708" t="str">
            <v>Plan 700</v>
          </cell>
        </row>
        <row r="709">
          <cell r="G709" t="str">
            <v>Plan 701</v>
          </cell>
        </row>
        <row r="710">
          <cell r="G710" t="str">
            <v>Plan 702</v>
          </cell>
        </row>
        <row r="711">
          <cell r="G711" t="str">
            <v>Plan 703</v>
          </cell>
        </row>
        <row r="712">
          <cell r="G712" t="str">
            <v>Plan 704</v>
          </cell>
        </row>
        <row r="713">
          <cell r="G713" t="str">
            <v>Plan 705</v>
          </cell>
        </row>
        <row r="714">
          <cell r="G714" t="str">
            <v>Plan 706</v>
          </cell>
        </row>
        <row r="715">
          <cell r="G715" t="str">
            <v>Plan 707</v>
          </cell>
        </row>
        <row r="716">
          <cell r="G716" t="str">
            <v>Plan 708</v>
          </cell>
        </row>
        <row r="717">
          <cell r="G717" t="str">
            <v>Plan 709</v>
          </cell>
        </row>
        <row r="718">
          <cell r="G718" t="str">
            <v>Plan 710</v>
          </cell>
        </row>
        <row r="719">
          <cell r="G719" t="str">
            <v>Plan 711</v>
          </cell>
        </row>
        <row r="720">
          <cell r="G720" t="str">
            <v>Plan 712</v>
          </cell>
        </row>
        <row r="721">
          <cell r="G721" t="str">
            <v>Plan 713</v>
          </cell>
        </row>
        <row r="722">
          <cell r="G722" t="str">
            <v>Plan 714</v>
          </cell>
        </row>
        <row r="723">
          <cell r="G723" t="str">
            <v>Plan 715</v>
          </cell>
        </row>
        <row r="724">
          <cell r="G724" t="str">
            <v>Plan 716</v>
          </cell>
        </row>
        <row r="725">
          <cell r="G725" t="str">
            <v>Plan 717</v>
          </cell>
        </row>
        <row r="726">
          <cell r="G726" t="str">
            <v>Plan 718</v>
          </cell>
        </row>
        <row r="727">
          <cell r="G727" t="str">
            <v>Plan 719</v>
          </cell>
        </row>
        <row r="728">
          <cell r="G728" t="str">
            <v>Plan 720</v>
          </cell>
        </row>
        <row r="729">
          <cell r="G729" t="str">
            <v>Plan 721</v>
          </cell>
        </row>
        <row r="730">
          <cell r="G730" t="str">
            <v>Plan 722</v>
          </cell>
        </row>
        <row r="731">
          <cell r="G731" t="str">
            <v>Plan 723</v>
          </cell>
        </row>
        <row r="732">
          <cell r="G732" t="str">
            <v>Plan 724</v>
          </cell>
        </row>
        <row r="733">
          <cell r="G733" t="str">
            <v>Plan 725</v>
          </cell>
        </row>
        <row r="734">
          <cell r="G734" t="str">
            <v>Plan 726</v>
          </cell>
        </row>
        <row r="735">
          <cell r="G735" t="str">
            <v>Plan 727</v>
          </cell>
        </row>
        <row r="736">
          <cell r="G736" t="str">
            <v>Plan 728</v>
          </cell>
        </row>
        <row r="737">
          <cell r="G737" t="str">
            <v>Plan 729</v>
          </cell>
        </row>
        <row r="738">
          <cell r="G738" t="str">
            <v>Plan 730</v>
          </cell>
        </row>
        <row r="739">
          <cell r="G739" t="str">
            <v>Plan 731</v>
          </cell>
        </row>
        <row r="740">
          <cell r="G740" t="str">
            <v>Plan 732</v>
          </cell>
        </row>
        <row r="741">
          <cell r="G741" t="str">
            <v>Plan 733</v>
          </cell>
        </row>
        <row r="742">
          <cell r="G742" t="str">
            <v>Plan 734</v>
          </cell>
        </row>
        <row r="743">
          <cell r="G743" t="str">
            <v>Plan 735</v>
          </cell>
        </row>
        <row r="744">
          <cell r="G744" t="str">
            <v>Plan 736</v>
          </cell>
        </row>
        <row r="745">
          <cell r="G745" t="str">
            <v>Plan 737</v>
          </cell>
        </row>
        <row r="746">
          <cell r="G746" t="str">
            <v>Plan 738</v>
          </cell>
        </row>
        <row r="747">
          <cell r="G747" t="str">
            <v>Plan 739</v>
          </cell>
        </row>
        <row r="748">
          <cell r="G748" t="str">
            <v>Plan 740</v>
          </cell>
        </row>
        <row r="749">
          <cell r="G749" t="str">
            <v>Plan 741</v>
          </cell>
        </row>
        <row r="750">
          <cell r="G750" t="str">
            <v>Plan 742</v>
          </cell>
        </row>
        <row r="751">
          <cell r="G751" t="str">
            <v>Plan 743</v>
          </cell>
        </row>
        <row r="752">
          <cell r="G752" t="str">
            <v>Plan 744</v>
          </cell>
        </row>
        <row r="753">
          <cell r="G753" t="str">
            <v>Plan 745</v>
          </cell>
        </row>
        <row r="754">
          <cell r="G754" t="str">
            <v>Plan 746</v>
          </cell>
        </row>
        <row r="755">
          <cell r="G755" t="str">
            <v>Plan 747</v>
          </cell>
        </row>
        <row r="756">
          <cell r="G756" t="str">
            <v>Plan 748</v>
          </cell>
        </row>
        <row r="757">
          <cell r="G757" t="str">
            <v>Plan 749</v>
          </cell>
        </row>
        <row r="758">
          <cell r="G758" t="str">
            <v>Plan 750</v>
          </cell>
        </row>
        <row r="759">
          <cell r="G759" t="str">
            <v>Plan 751</v>
          </cell>
        </row>
        <row r="760">
          <cell r="G760" t="str">
            <v>Plan 752</v>
          </cell>
        </row>
        <row r="761">
          <cell r="G761" t="str">
            <v>Plan 753</v>
          </cell>
        </row>
        <row r="762">
          <cell r="G762" t="str">
            <v>Plan 754</v>
          </cell>
        </row>
        <row r="763">
          <cell r="G763" t="str">
            <v>Plan 755</v>
          </cell>
        </row>
        <row r="764">
          <cell r="G764" t="str">
            <v>Plan 756</v>
          </cell>
        </row>
        <row r="765">
          <cell r="G765" t="str">
            <v>Plan 757</v>
          </cell>
        </row>
        <row r="766">
          <cell r="G766" t="str">
            <v>Plan 758</v>
          </cell>
        </row>
        <row r="767">
          <cell r="G767" t="str">
            <v>Plan 759</v>
          </cell>
        </row>
        <row r="768">
          <cell r="G768" t="str">
            <v>Plan 760</v>
          </cell>
        </row>
        <row r="769">
          <cell r="G769" t="str">
            <v>Plan 761</v>
          </cell>
        </row>
        <row r="770">
          <cell r="G770" t="str">
            <v>Plan 762</v>
          </cell>
        </row>
        <row r="771">
          <cell r="G771" t="str">
            <v>Plan 763</v>
          </cell>
        </row>
        <row r="772">
          <cell r="G772" t="str">
            <v>Plan 764</v>
          </cell>
        </row>
        <row r="773">
          <cell r="G773" t="str">
            <v>Plan 765</v>
          </cell>
        </row>
        <row r="774">
          <cell r="G774" t="str">
            <v>Plan 766</v>
          </cell>
        </row>
        <row r="775">
          <cell r="G775" t="str">
            <v>Plan 767</v>
          </cell>
        </row>
        <row r="776">
          <cell r="G776" t="str">
            <v>Plan 768</v>
          </cell>
        </row>
        <row r="777">
          <cell r="G777" t="str">
            <v>Plan 769</v>
          </cell>
        </row>
        <row r="778">
          <cell r="G778" t="str">
            <v>Plan 770</v>
          </cell>
        </row>
        <row r="779">
          <cell r="G779" t="str">
            <v>Plan 771</v>
          </cell>
        </row>
        <row r="780">
          <cell r="G780" t="str">
            <v>Plan 772</v>
          </cell>
        </row>
        <row r="781">
          <cell r="G781" t="str">
            <v>Plan 773</v>
          </cell>
        </row>
        <row r="782">
          <cell r="G782" t="str">
            <v>Plan 774</v>
          </cell>
        </row>
        <row r="783">
          <cell r="G783" t="str">
            <v>Plan 775</v>
          </cell>
        </row>
        <row r="784">
          <cell r="G784" t="str">
            <v>Plan 776</v>
          </cell>
        </row>
        <row r="785">
          <cell r="G785" t="str">
            <v>Plan 777</v>
          </cell>
        </row>
        <row r="786">
          <cell r="G786" t="str">
            <v>Plan 778</v>
          </cell>
        </row>
        <row r="787">
          <cell r="G787" t="str">
            <v>Plan 779</v>
          </cell>
        </row>
        <row r="788">
          <cell r="G788" t="str">
            <v>Plan 780</v>
          </cell>
        </row>
        <row r="789">
          <cell r="G789" t="str">
            <v>Plan 781</v>
          </cell>
        </row>
        <row r="790">
          <cell r="G790" t="str">
            <v>Plan 782</v>
          </cell>
        </row>
        <row r="791">
          <cell r="G791" t="str">
            <v>Plan 783</v>
          </cell>
        </row>
        <row r="792">
          <cell r="G792" t="str">
            <v>Plan 784</v>
          </cell>
        </row>
        <row r="793">
          <cell r="G793" t="str">
            <v>Plan 785</v>
          </cell>
        </row>
        <row r="794">
          <cell r="G794" t="str">
            <v>Plan 786</v>
          </cell>
        </row>
        <row r="795">
          <cell r="G795" t="str">
            <v>Plan 787</v>
          </cell>
        </row>
        <row r="796">
          <cell r="G796" t="str">
            <v>Plan 788</v>
          </cell>
        </row>
        <row r="797">
          <cell r="G797" t="str">
            <v>Plan 789</v>
          </cell>
        </row>
        <row r="798">
          <cell r="G798" t="str">
            <v>Plan 790</v>
          </cell>
        </row>
        <row r="799">
          <cell r="G799" t="str">
            <v>Plan 791</v>
          </cell>
        </row>
        <row r="800">
          <cell r="G800" t="str">
            <v>Plan 792</v>
          </cell>
        </row>
        <row r="801">
          <cell r="G801" t="str">
            <v>Plan 793</v>
          </cell>
        </row>
        <row r="802">
          <cell r="G802" t="str">
            <v>Plan 794</v>
          </cell>
        </row>
        <row r="803">
          <cell r="G803" t="str">
            <v>Plan 795</v>
          </cell>
        </row>
        <row r="804">
          <cell r="G804" t="str">
            <v>Plan 796</v>
          </cell>
        </row>
        <row r="805">
          <cell r="G805" t="str">
            <v>Plan 797</v>
          </cell>
        </row>
        <row r="806">
          <cell r="G806" t="str">
            <v>Plan 798</v>
          </cell>
        </row>
        <row r="807">
          <cell r="G807" t="str">
            <v>Plan 799</v>
          </cell>
        </row>
        <row r="808">
          <cell r="G808" t="str">
            <v>Plan 800</v>
          </cell>
        </row>
        <row r="809">
          <cell r="G809" t="str">
            <v>Plan 801</v>
          </cell>
        </row>
        <row r="810">
          <cell r="G810" t="str">
            <v>Plan 802</v>
          </cell>
        </row>
        <row r="811">
          <cell r="G811" t="str">
            <v>Plan 803</v>
          </cell>
        </row>
        <row r="812">
          <cell r="G812" t="str">
            <v>Plan 804</v>
          </cell>
        </row>
        <row r="813">
          <cell r="G813" t="str">
            <v>Plan 805</v>
          </cell>
        </row>
        <row r="814">
          <cell r="G814" t="str">
            <v>Plan 806</v>
          </cell>
        </row>
        <row r="815">
          <cell r="G815" t="str">
            <v>Plan 807</v>
          </cell>
        </row>
        <row r="816">
          <cell r="G816" t="str">
            <v>Plan 808</v>
          </cell>
        </row>
        <row r="817">
          <cell r="G817" t="str">
            <v>Plan 809</v>
          </cell>
        </row>
        <row r="818">
          <cell r="G818" t="str">
            <v>Plan 810</v>
          </cell>
        </row>
        <row r="819">
          <cell r="G819" t="str">
            <v>Plan 811</v>
          </cell>
        </row>
        <row r="820">
          <cell r="G820" t="str">
            <v>Plan 812</v>
          </cell>
        </row>
        <row r="821">
          <cell r="G821" t="str">
            <v>Plan 813</v>
          </cell>
        </row>
        <row r="822">
          <cell r="G822" t="str">
            <v>Plan 814</v>
          </cell>
        </row>
        <row r="823">
          <cell r="G823" t="str">
            <v>Plan 815</v>
          </cell>
        </row>
        <row r="824">
          <cell r="G824" t="str">
            <v>Plan 816</v>
          </cell>
        </row>
        <row r="825">
          <cell r="G825" t="str">
            <v>Plan 817</v>
          </cell>
        </row>
        <row r="826">
          <cell r="G826" t="str">
            <v>Plan 818</v>
          </cell>
        </row>
        <row r="827">
          <cell r="G827" t="str">
            <v>Plan 819</v>
          </cell>
        </row>
        <row r="828">
          <cell r="G828" t="str">
            <v>Plan 820</v>
          </cell>
        </row>
        <row r="829">
          <cell r="G829" t="str">
            <v>Plan 821</v>
          </cell>
        </row>
        <row r="830">
          <cell r="G830" t="str">
            <v>Plan 822</v>
          </cell>
        </row>
        <row r="831">
          <cell r="G831" t="str">
            <v>Plan 823</v>
          </cell>
        </row>
        <row r="832">
          <cell r="G832" t="str">
            <v>Plan 824</v>
          </cell>
        </row>
        <row r="833">
          <cell r="G833" t="str">
            <v>Plan 825</v>
          </cell>
        </row>
        <row r="834">
          <cell r="G834" t="str">
            <v>Plan 826</v>
          </cell>
        </row>
        <row r="835">
          <cell r="G835" t="str">
            <v>Plan 827</v>
          </cell>
        </row>
        <row r="836">
          <cell r="G836" t="str">
            <v>Plan 828</v>
          </cell>
        </row>
        <row r="837">
          <cell r="G837" t="str">
            <v>Plan 829</v>
          </cell>
        </row>
        <row r="838">
          <cell r="G838" t="str">
            <v>Plan 830</v>
          </cell>
        </row>
        <row r="839">
          <cell r="G839" t="str">
            <v>Plan 831</v>
          </cell>
        </row>
        <row r="840">
          <cell r="G840" t="str">
            <v>Plan 832</v>
          </cell>
        </row>
        <row r="841">
          <cell r="G841" t="str">
            <v>Plan 833</v>
          </cell>
        </row>
        <row r="842">
          <cell r="G842" t="str">
            <v>Plan 834</v>
          </cell>
        </row>
        <row r="843">
          <cell r="G843" t="str">
            <v>Plan 835</v>
          </cell>
        </row>
        <row r="844">
          <cell r="G844" t="str">
            <v>Plan 836</v>
          </cell>
        </row>
        <row r="845">
          <cell r="G845" t="str">
            <v>Plan 837</v>
          </cell>
        </row>
        <row r="846">
          <cell r="G846" t="str">
            <v>Plan 838</v>
          </cell>
        </row>
        <row r="847">
          <cell r="G847" t="str">
            <v>Plan 839</v>
          </cell>
        </row>
        <row r="848">
          <cell r="G848" t="str">
            <v>Plan 840</v>
          </cell>
        </row>
        <row r="849">
          <cell r="G849" t="str">
            <v>Plan 841</v>
          </cell>
        </row>
        <row r="850">
          <cell r="G850" t="str">
            <v>Plan 842</v>
          </cell>
        </row>
        <row r="851">
          <cell r="G851" t="str">
            <v>Plan 843</v>
          </cell>
        </row>
        <row r="852">
          <cell r="G852" t="str">
            <v>Plan 844</v>
          </cell>
        </row>
        <row r="853">
          <cell r="G853" t="str">
            <v>Plan 845</v>
          </cell>
        </row>
        <row r="854">
          <cell r="G854" t="str">
            <v>Plan 846</v>
          </cell>
        </row>
        <row r="855">
          <cell r="G855" t="str">
            <v>Plan 847</v>
          </cell>
        </row>
        <row r="856">
          <cell r="G856" t="str">
            <v>Plan 848</v>
          </cell>
        </row>
        <row r="857">
          <cell r="G857" t="str">
            <v>Plan 849</v>
          </cell>
        </row>
        <row r="858">
          <cell r="G858" t="str">
            <v>Plan 850</v>
          </cell>
        </row>
        <row r="859">
          <cell r="G859" t="str">
            <v>Plan 851</v>
          </cell>
        </row>
        <row r="860">
          <cell r="G860" t="str">
            <v>Plan 852</v>
          </cell>
        </row>
        <row r="861">
          <cell r="G861" t="str">
            <v>Plan 853</v>
          </cell>
        </row>
        <row r="862">
          <cell r="G862" t="str">
            <v>Plan 854</v>
          </cell>
        </row>
        <row r="863">
          <cell r="G863" t="str">
            <v>Plan 855</v>
          </cell>
        </row>
        <row r="864">
          <cell r="G864" t="str">
            <v>Plan 856</v>
          </cell>
        </row>
        <row r="865">
          <cell r="G865" t="str">
            <v>Plan 857</v>
          </cell>
        </row>
        <row r="866">
          <cell r="G866" t="str">
            <v>Plan 858</v>
          </cell>
        </row>
        <row r="867">
          <cell r="G867" t="str">
            <v>Plan 859</v>
          </cell>
        </row>
        <row r="868">
          <cell r="G868" t="str">
            <v>Plan 860</v>
          </cell>
        </row>
        <row r="869">
          <cell r="G869" t="str">
            <v>Plan 861</v>
          </cell>
        </row>
        <row r="870">
          <cell r="G870" t="str">
            <v>Plan 862</v>
          </cell>
        </row>
        <row r="871">
          <cell r="G871" t="str">
            <v>Plan 863</v>
          </cell>
        </row>
        <row r="872">
          <cell r="G872" t="str">
            <v>Plan 864</v>
          </cell>
        </row>
        <row r="873">
          <cell r="G873" t="str">
            <v>Plan 865</v>
          </cell>
        </row>
        <row r="874">
          <cell r="G874" t="str">
            <v>Plan 866</v>
          </cell>
        </row>
        <row r="875">
          <cell r="G875" t="str">
            <v>Plan 867</v>
          </cell>
        </row>
        <row r="876">
          <cell r="G876" t="str">
            <v>Plan 868</v>
          </cell>
        </row>
        <row r="877">
          <cell r="G877" t="str">
            <v>Plan 869</v>
          </cell>
        </row>
        <row r="878">
          <cell r="G878" t="str">
            <v>Plan 870</v>
          </cell>
        </row>
        <row r="879">
          <cell r="G879" t="str">
            <v>Plan 871</v>
          </cell>
        </row>
        <row r="880">
          <cell r="G880" t="str">
            <v>Plan 872</v>
          </cell>
        </row>
        <row r="881">
          <cell r="G881" t="str">
            <v>Plan 873</v>
          </cell>
        </row>
        <row r="882">
          <cell r="G882" t="str">
            <v>Plan 874</v>
          </cell>
        </row>
        <row r="883">
          <cell r="G883" t="str">
            <v>Plan 875</v>
          </cell>
        </row>
        <row r="884">
          <cell r="G884" t="str">
            <v>Plan 876</v>
          </cell>
        </row>
        <row r="885">
          <cell r="G885" t="str">
            <v>Plan 877</v>
          </cell>
        </row>
        <row r="886">
          <cell r="G886" t="str">
            <v>Plan 878</v>
          </cell>
        </row>
        <row r="887">
          <cell r="G887" t="str">
            <v>Plan 879</v>
          </cell>
        </row>
        <row r="888">
          <cell r="G888" t="str">
            <v>Plan 880</v>
          </cell>
        </row>
        <row r="889">
          <cell r="G889" t="str">
            <v>Plan 881</v>
          </cell>
        </row>
        <row r="890">
          <cell r="G890" t="str">
            <v>Plan 882</v>
          </cell>
        </row>
        <row r="891">
          <cell r="G891" t="str">
            <v>Plan 883</v>
          </cell>
        </row>
        <row r="892">
          <cell r="G892" t="str">
            <v>Plan 884</v>
          </cell>
        </row>
        <row r="893">
          <cell r="G893" t="str">
            <v>Plan 885</v>
          </cell>
        </row>
        <row r="894">
          <cell r="G894" t="str">
            <v>Plan 886</v>
          </cell>
        </row>
        <row r="895">
          <cell r="G895" t="str">
            <v>Plan 887</v>
          </cell>
        </row>
        <row r="896">
          <cell r="G896" t="str">
            <v>Plan 888</v>
          </cell>
        </row>
        <row r="897">
          <cell r="G897" t="str">
            <v>Plan 889</v>
          </cell>
        </row>
        <row r="898">
          <cell r="G898" t="str">
            <v>Plan 890</v>
          </cell>
        </row>
        <row r="899">
          <cell r="G899" t="str">
            <v>Plan 891</v>
          </cell>
        </row>
        <row r="900">
          <cell r="G900" t="str">
            <v>Plan 892</v>
          </cell>
        </row>
        <row r="901">
          <cell r="G901" t="str">
            <v>Plan 893</v>
          </cell>
        </row>
        <row r="902">
          <cell r="G902" t="str">
            <v>Plan 894</v>
          </cell>
        </row>
        <row r="903">
          <cell r="G903" t="str">
            <v>Plan 895</v>
          </cell>
        </row>
        <row r="904">
          <cell r="G904" t="str">
            <v>Plan 896</v>
          </cell>
        </row>
        <row r="905">
          <cell r="G905" t="str">
            <v>Plan 897</v>
          </cell>
        </row>
        <row r="906">
          <cell r="G906" t="str">
            <v>Plan 898</v>
          </cell>
        </row>
        <row r="907">
          <cell r="G907" t="str">
            <v>Plan 899</v>
          </cell>
        </row>
        <row r="908">
          <cell r="G908" t="str">
            <v>Plan 900</v>
          </cell>
        </row>
        <row r="909">
          <cell r="G909" t="str">
            <v>Plan 901</v>
          </cell>
        </row>
        <row r="910">
          <cell r="G910" t="str">
            <v>Plan 902</v>
          </cell>
        </row>
        <row r="911">
          <cell r="G911" t="str">
            <v>Plan 903</v>
          </cell>
        </row>
        <row r="912">
          <cell r="G912" t="str">
            <v>Plan 904</v>
          </cell>
        </row>
        <row r="913">
          <cell r="G913" t="str">
            <v>Plan 905</v>
          </cell>
        </row>
        <row r="914">
          <cell r="G914" t="str">
            <v>Plan 906</v>
          </cell>
        </row>
        <row r="915">
          <cell r="G915" t="str">
            <v>Plan 907</v>
          </cell>
        </row>
        <row r="916">
          <cell r="G916" t="str">
            <v>Plan 908</v>
          </cell>
        </row>
        <row r="917">
          <cell r="G917" t="str">
            <v>Plan 909</v>
          </cell>
        </row>
        <row r="918">
          <cell r="G918" t="str">
            <v>Plan 910</v>
          </cell>
        </row>
        <row r="919">
          <cell r="G919" t="str">
            <v>Plan 911</v>
          </cell>
        </row>
        <row r="920">
          <cell r="G920" t="str">
            <v>Plan 912</v>
          </cell>
        </row>
        <row r="921">
          <cell r="G921" t="str">
            <v>Plan 913</v>
          </cell>
        </row>
        <row r="922">
          <cell r="G922" t="str">
            <v>Plan 914</v>
          </cell>
        </row>
        <row r="923">
          <cell r="G923" t="str">
            <v>Plan 915</v>
          </cell>
        </row>
        <row r="924">
          <cell r="G924" t="str">
            <v>Plan 916</v>
          </cell>
        </row>
        <row r="925">
          <cell r="G925" t="str">
            <v>Plan 917</v>
          </cell>
        </row>
        <row r="926">
          <cell r="G926" t="str">
            <v>Plan 918</v>
          </cell>
        </row>
        <row r="927">
          <cell r="G927" t="str">
            <v>Plan 919</v>
          </cell>
        </row>
        <row r="928">
          <cell r="G928" t="str">
            <v>Plan 920</v>
          </cell>
        </row>
        <row r="929">
          <cell r="G929" t="str">
            <v>Plan 921</v>
          </cell>
        </row>
        <row r="930">
          <cell r="G930" t="str">
            <v>Plan 922</v>
          </cell>
        </row>
        <row r="931">
          <cell r="G931" t="str">
            <v>Plan 923</v>
          </cell>
        </row>
        <row r="932">
          <cell r="G932" t="str">
            <v>Plan 924</v>
          </cell>
        </row>
        <row r="933">
          <cell r="G933" t="str">
            <v>Plan 925</v>
          </cell>
        </row>
        <row r="934">
          <cell r="G934" t="str">
            <v>Plan 926</v>
          </cell>
        </row>
        <row r="935">
          <cell r="G935" t="str">
            <v>Plan 927</v>
          </cell>
        </row>
        <row r="936">
          <cell r="G936" t="str">
            <v>Plan 928</v>
          </cell>
        </row>
        <row r="937">
          <cell r="G937" t="str">
            <v>Plan 929</v>
          </cell>
        </row>
        <row r="938">
          <cell r="G938" t="str">
            <v>Plan 930</v>
          </cell>
        </row>
        <row r="939">
          <cell r="G939" t="str">
            <v>Plan 931</v>
          </cell>
        </row>
        <row r="940">
          <cell r="G940" t="str">
            <v>Plan 932</v>
          </cell>
        </row>
        <row r="941">
          <cell r="G941" t="str">
            <v>Plan 933</v>
          </cell>
        </row>
        <row r="942">
          <cell r="G942" t="str">
            <v>Plan 934</v>
          </cell>
        </row>
        <row r="943">
          <cell r="G943" t="str">
            <v>Plan 935</v>
          </cell>
        </row>
        <row r="944">
          <cell r="G944" t="str">
            <v>Plan 936</v>
          </cell>
        </row>
        <row r="945">
          <cell r="G945" t="str">
            <v>Plan 937</v>
          </cell>
        </row>
        <row r="946">
          <cell r="G946" t="str">
            <v>Plan 938</v>
          </cell>
        </row>
        <row r="947">
          <cell r="G947" t="str">
            <v>Plan 939</v>
          </cell>
        </row>
        <row r="948">
          <cell r="G948" t="str">
            <v>Plan 940</v>
          </cell>
        </row>
        <row r="949">
          <cell r="G949" t="str">
            <v>Plan 941</v>
          </cell>
        </row>
        <row r="950">
          <cell r="G950" t="str">
            <v>Plan 942</v>
          </cell>
        </row>
        <row r="951">
          <cell r="G951" t="str">
            <v>Plan 943</v>
          </cell>
        </row>
        <row r="952">
          <cell r="G952" t="str">
            <v>Plan 944</v>
          </cell>
        </row>
        <row r="953">
          <cell r="G953" t="str">
            <v>Plan 945</v>
          </cell>
        </row>
        <row r="954">
          <cell r="G954" t="str">
            <v>Plan 946</v>
          </cell>
        </row>
        <row r="955">
          <cell r="G955" t="str">
            <v>Plan 947</v>
          </cell>
        </row>
        <row r="956">
          <cell r="G956" t="str">
            <v>Plan 948</v>
          </cell>
        </row>
        <row r="957">
          <cell r="G957" t="str">
            <v>Plan 949</v>
          </cell>
        </row>
        <row r="958">
          <cell r="G958" t="str">
            <v>Plan 950</v>
          </cell>
        </row>
        <row r="959">
          <cell r="G959" t="str">
            <v>Plan 951</v>
          </cell>
        </row>
        <row r="960">
          <cell r="G960" t="str">
            <v>Plan 952</v>
          </cell>
        </row>
        <row r="961">
          <cell r="G961" t="str">
            <v>Plan 953</v>
          </cell>
        </row>
        <row r="962">
          <cell r="G962" t="str">
            <v>Plan 954</v>
          </cell>
        </row>
        <row r="963">
          <cell r="G963" t="str">
            <v>Plan 955</v>
          </cell>
        </row>
        <row r="964">
          <cell r="G964" t="str">
            <v>Plan 956</v>
          </cell>
        </row>
        <row r="965">
          <cell r="G965" t="str">
            <v>Plan 957</v>
          </cell>
        </row>
        <row r="966">
          <cell r="G966" t="str">
            <v>Plan 958</v>
          </cell>
        </row>
        <row r="967">
          <cell r="G967" t="str">
            <v>Plan 959</v>
          </cell>
        </row>
        <row r="968">
          <cell r="G968" t="str">
            <v>Plan 960</v>
          </cell>
        </row>
        <row r="969">
          <cell r="G969" t="str">
            <v>Plan 961</v>
          </cell>
        </row>
        <row r="970">
          <cell r="G970" t="str">
            <v>Plan 962</v>
          </cell>
        </row>
        <row r="971">
          <cell r="G971" t="str">
            <v>Plan 963</v>
          </cell>
        </row>
        <row r="972">
          <cell r="G972" t="str">
            <v>Plan 964</v>
          </cell>
        </row>
        <row r="973">
          <cell r="G973" t="str">
            <v>Plan 965</v>
          </cell>
        </row>
        <row r="974">
          <cell r="G974" t="str">
            <v>Plan 966</v>
          </cell>
        </row>
        <row r="975">
          <cell r="G975" t="str">
            <v>Plan 967</v>
          </cell>
        </row>
        <row r="976">
          <cell r="G976" t="str">
            <v>Plan 968</v>
          </cell>
        </row>
        <row r="977">
          <cell r="G977" t="str">
            <v>Plan 969</v>
          </cell>
        </row>
        <row r="978">
          <cell r="G978" t="str">
            <v>Plan 970</v>
          </cell>
        </row>
        <row r="979">
          <cell r="G979" t="str">
            <v>Plan 971</v>
          </cell>
        </row>
        <row r="980">
          <cell r="G980" t="str">
            <v>Plan 972</v>
          </cell>
        </row>
        <row r="981">
          <cell r="G981" t="str">
            <v>Plan 973</v>
          </cell>
        </row>
        <row r="982">
          <cell r="G982" t="str">
            <v>Plan 974</v>
          </cell>
        </row>
        <row r="983">
          <cell r="G983" t="str">
            <v>Plan 975</v>
          </cell>
        </row>
        <row r="984">
          <cell r="G984" t="str">
            <v>Plan 976</v>
          </cell>
        </row>
        <row r="985">
          <cell r="G985" t="str">
            <v>Plan 977</v>
          </cell>
        </row>
        <row r="986">
          <cell r="G986" t="str">
            <v>Plan 978</v>
          </cell>
        </row>
        <row r="987">
          <cell r="G987" t="str">
            <v>Plan 979</v>
          </cell>
        </row>
        <row r="988">
          <cell r="G988" t="str">
            <v>Plan 980</v>
          </cell>
        </row>
        <row r="989">
          <cell r="G989" t="str">
            <v>Plan 981</v>
          </cell>
        </row>
        <row r="990">
          <cell r="G990" t="str">
            <v>Plan 982</v>
          </cell>
        </row>
        <row r="991">
          <cell r="G991" t="str">
            <v>Plan 983</v>
          </cell>
        </row>
        <row r="992">
          <cell r="G992" t="str">
            <v>Plan 984</v>
          </cell>
        </row>
        <row r="993">
          <cell r="G993" t="str">
            <v>Plan 985</v>
          </cell>
        </row>
        <row r="994">
          <cell r="G994" t="str">
            <v>Plan 986</v>
          </cell>
        </row>
        <row r="995">
          <cell r="G995" t="str">
            <v>Plan 987</v>
          </cell>
        </row>
        <row r="996">
          <cell r="G996" t="str">
            <v>Plan 988</v>
          </cell>
        </row>
        <row r="997">
          <cell r="G997" t="str">
            <v>Plan 989</v>
          </cell>
        </row>
        <row r="998">
          <cell r="G998" t="str">
            <v>Plan 990</v>
          </cell>
        </row>
        <row r="999">
          <cell r="G999" t="str">
            <v>Plan 991</v>
          </cell>
        </row>
        <row r="1000">
          <cell r="G1000" t="str">
            <v>Plan 992</v>
          </cell>
        </row>
        <row r="1001">
          <cell r="G1001" t="str">
            <v>Plan 993</v>
          </cell>
        </row>
        <row r="1002">
          <cell r="G1002" t="str">
            <v>Plan 994</v>
          </cell>
        </row>
        <row r="1003">
          <cell r="G1003" t="str">
            <v>Plan 995</v>
          </cell>
        </row>
        <row r="1004">
          <cell r="G1004" t="str">
            <v>Plan 996</v>
          </cell>
        </row>
        <row r="1005">
          <cell r="G1005" t="str">
            <v>Plan 997</v>
          </cell>
        </row>
        <row r="1006">
          <cell r="G1006" t="str">
            <v>Plan 998</v>
          </cell>
        </row>
        <row r="1007">
          <cell r="G1007" t="str">
            <v>Plan 999</v>
          </cell>
        </row>
      </sheetData>
      <sheetData sheetId="21"/>
      <sheetData sheetId="22">
        <row r="2">
          <cell r="F2">
            <v>9600</v>
          </cell>
        </row>
        <row r="4">
          <cell r="F4">
            <v>0.69734040787840268</v>
          </cell>
        </row>
        <row r="5">
          <cell r="F5">
            <v>0.30572547330067018</v>
          </cell>
        </row>
        <row r="6">
          <cell r="F6">
            <v>0.5</v>
          </cell>
        </row>
        <row r="11">
          <cell r="E11">
            <v>1440</v>
          </cell>
          <cell r="G11">
            <v>0.125</v>
          </cell>
        </row>
        <row r="12">
          <cell r="E12">
            <v>23760</v>
          </cell>
          <cell r="G12">
            <v>0.125</v>
          </cell>
        </row>
        <row r="13">
          <cell r="E13">
            <v>83440</v>
          </cell>
          <cell r="G13">
            <v>0.125</v>
          </cell>
        </row>
        <row r="14">
          <cell r="E14">
            <v>126000</v>
          </cell>
          <cell r="G14">
            <v>0.125</v>
          </cell>
        </row>
        <row r="15">
          <cell r="E15">
            <v>470</v>
          </cell>
          <cell r="G15">
            <v>0.125</v>
          </cell>
        </row>
        <row r="16">
          <cell r="E16">
            <v>820</v>
          </cell>
          <cell r="G16">
            <v>0.125</v>
          </cell>
        </row>
        <row r="17">
          <cell r="E17">
            <v>380</v>
          </cell>
          <cell r="G17">
            <v>0.125</v>
          </cell>
        </row>
        <row r="18">
          <cell r="E18">
            <v>2890</v>
          </cell>
          <cell r="G18">
            <v>0.125</v>
          </cell>
        </row>
      </sheetData>
      <sheetData sheetId="23"/>
      <sheetData sheetId="24"/>
      <sheetData sheetId="25">
        <row r="2">
          <cell r="A2" t="str">
            <v>Loss Ratio Healthy Threeshold</v>
          </cell>
          <cell r="C2">
            <v>0.75</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8_TopHosDiag"/>
      <sheetName val="Bupa Diagnosis"/>
      <sheetName val="ClaimInfo"/>
      <sheetName val="P16_LR by Benefits"/>
      <sheetName val="P20_Usage Overview"/>
      <sheetName val="P21_Usage by Class"/>
      <sheetName val="P22_Usage by Class by Ben"/>
      <sheetName val="工作表1"/>
      <sheetName val="工作表2"/>
      <sheetName val="P24_Usage_Clinical"/>
      <sheetName val="P23_Usage_H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G2" t="str">
            <v>IN-PATIENT (HOSPITALIZATION)</v>
          </cell>
        </row>
        <row r="7">
          <cell r="G7" t="str">
            <v/>
          </cell>
        </row>
      </sheetData>
      <sheetData sheetId="22"/>
      <sheetData sheetId="23">
        <row r="11">
          <cell r="A11" t="str">
            <v>NA</v>
          </cell>
        </row>
      </sheetData>
      <sheetData sheetId="24"/>
      <sheetData sheetId="25"/>
      <sheetData sheetId="26"/>
      <sheetData sheetId="27"/>
      <sheetData sheetId="28"/>
      <sheetData sheetId="2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46D1-462A-BC40-B07E-24D4817C6B3A}">
  <sheetPr codeName="Sheet3">
    <tabColor rgb="FFFFFF00"/>
  </sheetPr>
  <dimension ref="A1:AD118"/>
  <sheetViews>
    <sheetView zoomScale="86" workbookViewId="0">
      <selection activeCell="G24" sqref="G24"/>
    </sheetView>
  </sheetViews>
  <sheetFormatPr baseColWidth="10" defaultColWidth="0" defaultRowHeight="16" outlineLevelCol="1"/>
  <cols>
    <col min="1" max="1" width="15.83203125" style="406" customWidth="1"/>
    <col min="2" max="2" width="9.5" style="406" customWidth="1"/>
    <col min="3" max="3" width="9" style="406" customWidth="1"/>
    <col min="4" max="4" width="35.5" style="407" customWidth="1"/>
    <col min="5" max="5" width="10.5" style="408" customWidth="1"/>
    <col min="6" max="6" width="10.83203125" style="408" customWidth="1"/>
    <col min="7" max="8" width="13.5" style="409" customWidth="1"/>
    <col min="9" max="9" width="10.5" style="410" customWidth="1"/>
    <col min="10" max="11" width="10.5" style="408" customWidth="1"/>
    <col min="12" max="13" width="13.5" style="409" customWidth="1"/>
    <col min="14" max="14" width="10.5" style="410" customWidth="1"/>
    <col min="15" max="15" width="14" style="18" bestFit="1" customWidth="1"/>
    <col min="16" max="16" width="11.6640625" style="18" customWidth="1"/>
    <col min="17" max="17" width="15.83203125" style="406" customWidth="1"/>
    <col min="18" max="18" width="9.5" style="406" customWidth="1"/>
    <col min="19" max="19" width="9" style="406" customWidth="1"/>
    <col min="20" max="20" width="35.5" style="407" customWidth="1"/>
    <col min="21" max="21" width="10.5" style="408" customWidth="1"/>
    <col min="22" max="22" width="10.83203125" style="408" customWidth="1"/>
    <col min="23" max="24" width="13.5" style="409" customWidth="1"/>
    <col min="25" max="25" width="10.5" style="410" customWidth="1"/>
    <col min="26" max="27" width="10.5" style="408" customWidth="1"/>
    <col min="28" max="29" width="13.5" style="409" customWidth="1"/>
    <col min="30" max="30" width="10.5" style="410" customWidth="1"/>
    <col min="31" max="16384" width="0" hidden="1" outlineLevel="1"/>
  </cols>
  <sheetData>
    <row r="1" spans="1:30" ht="20">
      <c r="A1" s="356"/>
      <c r="B1" s="357"/>
      <c r="C1" s="358"/>
      <c r="D1" s="358"/>
      <c r="E1" s="359"/>
      <c r="F1" s="359"/>
      <c r="G1" s="360"/>
      <c r="H1" s="360"/>
      <c r="I1" s="361"/>
      <c r="J1" s="359"/>
      <c r="K1" s="359"/>
      <c r="L1" s="360"/>
      <c r="M1" s="360"/>
      <c r="N1" s="361"/>
      <c r="O1" s="180" t="s">
        <v>0</v>
      </c>
      <c r="P1" s="180" t="s">
        <v>1</v>
      </c>
      <c r="Q1" s="356"/>
      <c r="R1" s="357"/>
      <c r="S1" s="358"/>
      <c r="T1" s="358"/>
      <c r="U1" s="359"/>
      <c r="V1" s="359"/>
      <c r="W1" s="360"/>
      <c r="X1" s="360"/>
      <c r="Y1" s="361"/>
      <c r="Z1" s="359"/>
      <c r="AA1" s="359"/>
      <c r="AB1" s="360"/>
      <c r="AC1" s="360"/>
      <c r="AD1" s="361"/>
    </row>
    <row r="2" spans="1:30" ht="20">
      <c r="A2" s="356"/>
      <c r="B2" s="357"/>
      <c r="C2" s="358"/>
      <c r="D2" s="358"/>
      <c r="E2" s="359"/>
      <c r="F2" s="359"/>
      <c r="G2" s="360"/>
      <c r="H2" s="360"/>
      <c r="I2" s="361"/>
      <c r="J2" s="359"/>
      <c r="K2" s="359"/>
      <c r="L2" s="360"/>
      <c r="M2" s="360"/>
      <c r="N2" s="361"/>
      <c r="O2" s="180" t="s">
        <v>2</v>
      </c>
      <c r="P2" s="180" t="s">
        <v>3</v>
      </c>
      <c r="Q2" s="356"/>
      <c r="R2" s="357"/>
      <c r="S2" s="358"/>
      <c r="T2" s="358"/>
      <c r="U2" s="359"/>
      <c r="V2" s="359"/>
      <c r="W2" s="360"/>
      <c r="X2" s="360"/>
      <c r="Y2" s="361"/>
      <c r="Z2" s="359"/>
      <c r="AA2" s="359"/>
      <c r="AB2" s="360"/>
      <c r="AC2" s="360"/>
      <c r="AD2" s="361"/>
    </row>
    <row r="3" spans="1:30">
      <c r="A3" s="362"/>
      <c r="B3" s="357"/>
      <c r="C3" s="363"/>
      <c r="D3" s="362"/>
      <c r="E3" s="362"/>
      <c r="F3" s="362"/>
      <c r="G3" s="362"/>
      <c r="H3" s="362"/>
      <c r="I3" s="362"/>
      <c r="J3" s="362"/>
      <c r="K3" s="362"/>
      <c r="L3" s="362"/>
      <c r="M3" s="362"/>
      <c r="N3" s="362"/>
      <c r="Q3" s="362"/>
      <c r="R3" s="357"/>
      <c r="S3" s="363"/>
      <c r="T3" s="362"/>
      <c r="U3" s="362"/>
      <c r="V3" s="362"/>
      <c r="W3" s="362"/>
      <c r="X3" s="362"/>
      <c r="Y3" s="362"/>
      <c r="Z3" s="362"/>
      <c r="AA3" s="362"/>
      <c r="AB3" s="362"/>
      <c r="AC3" s="362"/>
      <c r="AD3" s="362"/>
    </row>
    <row r="4" spans="1:30">
      <c r="A4" s="362"/>
      <c r="B4" s="363"/>
      <c r="C4" s="363"/>
      <c r="D4" s="362"/>
      <c r="E4" s="362"/>
      <c r="F4" s="362"/>
      <c r="G4" s="362"/>
      <c r="H4" s="362"/>
      <c r="I4" s="362"/>
      <c r="J4" s="362"/>
      <c r="K4" s="362"/>
      <c r="L4" s="362"/>
      <c r="M4" s="362"/>
      <c r="N4" s="362"/>
      <c r="Q4" s="362"/>
      <c r="R4" s="363"/>
      <c r="S4" s="363"/>
      <c r="T4" s="362"/>
      <c r="U4" s="362"/>
      <c r="V4" s="362"/>
      <c r="W4" s="362"/>
      <c r="X4" s="362"/>
      <c r="Y4" s="362"/>
      <c r="Z4" s="362"/>
      <c r="AA4" s="362"/>
      <c r="AB4" s="362"/>
      <c r="AC4" s="362"/>
      <c r="AD4" s="362"/>
    </row>
    <row r="5" spans="1:30">
      <c r="A5" s="362"/>
      <c r="B5" s="364"/>
      <c r="C5" s="364"/>
      <c r="D5" s="365"/>
      <c r="E5" s="923"/>
      <c r="F5" s="923"/>
      <c r="G5" s="360"/>
      <c r="H5" s="360"/>
      <c r="I5" s="361"/>
      <c r="J5" s="359"/>
      <c r="K5" s="359"/>
      <c r="L5" s="360"/>
      <c r="M5" s="360"/>
      <c r="N5" s="361"/>
      <c r="Q5" s="362"/>
      <c r="R5" s="364"/>
      <c r="S5" s="364"/>
      <c r="T5" s="365"/>
      <c r="U5" s="923"/>
      <c r="V5" s="923"/>
      <c r="W5" s="360"/>
      <c r="X5" s="360"/>
      <c r="Y5" s="361"/>
      <c r="Z5" s="359"/>
      <c r="AA5" s="359"/>
      <c r="AB5" s="360"/>
      <c r="AC5" s="360"/>
      <c r="AD5" s="361"/>
    </row>
    <row r="6" spans="1:30">
      <c r="A6" s="366"/>
      <c r="B6" s="367"/>
      <c r="C6" s="367"/>
      <c r="D6" s="368"/>
      <c r="E6" s="369"/>
      <c r="F6" s="369"/>
      <c r="G6" s="360"/>
      <c r="H6" s="370"/>
      <c r="I6" s="371"/>
      <c r="J6" s="359"/>
      <c r="K6" s="369"/>
      <c r="L6" s="360"/>
      <c r="M6" s="370"/>
      <c r="N6" s="361"/>
      <c r="Q6" s="366"/>
      <c r="R6" s="367"/>
      <c r="S6" s="367"/>
      <c r="T6" s="368"/>
      <c r="U6" s="369"/>
      <c r="V6" s="369"/>
      <c r="W6" s="360"/>
      <c r="X6" s="370"/>
      <c r="Y6" s="371"/>
      <c r="Z6" s="359"/>
      <c r="AA6" s="369"/>
      <c r="AB6" s="360"/>
      <c r="AC6" s="370"/>
      <c r="AD6" s="361"/>
    </row>
    <row r="7" spans="1:30">
      <c r="A7" s="372"/>
      <c r="B7" s="368"/>
      <c r="C7" s="368"/>
      <c r="D7" s="368"/>
      <c r="E7" s="369"/>
      <c r="F7" s="369"/>
      <c r="G7" s="360"/>
      <c r="H7" s="370"/>
      <c r="I7" s="371"/>
      <c r="J7" s="359"/>
      <c r="K7" s="369"/>
      <c r="L7" s="360"/>
      <c r="M7" s="370"/>
      <c r="N7" s="361"/>
      <c r="Q7" s="372"/>
      <c r="R7" s="368"/>
      <c r="S7" s="368"/>
      <c r="T7" s="368"/>
      <c r="U7" s="369"/>
      <c r="V7" s="369"/>
      <c r="W7" s="360"/>
      <c r="X7" s="370"/>
      <c r="Y7" s="371"/>
      <c r="Z7" s="359"/>
      <c r="AA7" s="369"/>
      <c r="AB7" s="360"/>
      <c r="AC7" s="370"/>
      <c r="AD7" s="361"/>
    </row>
    <row r="8" spans="1:30" ht="17" thickBot="1">
      <c r="A8" s="372"/>
      <c r="B8" s="357"/>
      <c r="C8" s="358"/>
      <c r="D8" s="358"/>
      <c r="E8" s="359"/>
      <c r="F8" s="359"/>
      <c r="G8" s="360"/>
      <c r="H8" s="360"/>
      <c r="I8" s="361"/>
      <c r="J8" s="359"/>
      <c r="K8" s="359"/>
      <c r="L8" s="360"/>
      <c r="M8" s="360"/>
      <c r="N8" s="361"/>
      <c r="Q8" s="372"/>
      <c r="R8" s="357"/>
      <c r="S8" s="358"/>
      <c r="T8" s="358"/>
      <c r="U8" s="359"/>
      <c r="V8" s="359"/>
      <c r="W8" s="360"/>
      <c r="X8" s="360"/>
      <c r="Y8" s="361"/>
      <c r="Z8" s="359"/>
      <c r="AA8" s="359"/>
      <c r="AB8" s="360"/>
      <c r="AC8" s="360"/>
      <c r="AD8" s="361"/>
    </row>
    <row r="9" spans="1:30">
      <c r="A9" s="373"/>
      <c r="B9" s="374"/>
      <c r="C9" s="375"/>
      <c r="D9" s="375"/>
      <c r="E9" s="924"/>
      <c r="F9" s="925"/>
      <c r="G9" s="925"/>
      <c r="H9" s="925"/>
      <c r="I9" s="925"/>
      <c r="J9" s="924"/>
      <c r="K9" s="925"/>
      <c r="L9" s="925"/>
      <c r="M9" s="925"/>
      <c r="N9" s="926"/>
      <c r="Q9" s="373"/>
      <c r="R9" s="374"/>
      <c r="S9" s="375"/>
      <c r="T9" s="375"/>
      <c r="U9" s="924"/>
      <c r="V9" s="925"/>
      <c r="W9" s="925"/>
      <c r="X9" s="925"/>
      <c r="Y9" s="925"/>
      <c r="Z9" s="924"/>
      <c r="AA9" s="925"/>
      <c r="AB9" s="925"/>
      <c r="AC9" s="925"/>
      <c r="AD9" s="926"/>
    </row>
    <row r="10" spans="1:30">
      <c r="A10" s="376"/>
      <c r="B10" s="376"/>
      <c r="C10" s="376"/>
      <c r="D10" s="377"/>
      <c r="E10" s="378"/>
      <c r="F10" s="379"/>
      <c r="G10" s="549"/>
      <c r="H10" s="549"/>
      <c r="I10" s="380"/>
      <c r="J10" s="378"/>
      <c r="K10" s="381"/>
      <c r="L10" s="549"/>
      <c r="M10" s="549"/>
      <c r="N10" s="382"/>
      <c r="Q10" s="376"/>
      <c r="R10" s="376"/>
      <c r="S10" s="376"/>
      <c r="T10" s="377"/>
      <c r="U10" s="378"/>
      <c r="V10" s="379"/>
      <c r="W10" s="549"/>
      <c r="X10" s="549"/>
      <c r="Y10" s="380"/>
      <c r="Z10" s="378"/>
      <c r="AA10" s="381"/>
      <c r="AB10" s="549"/>
      <c r="AC10" s="549"/>
      <c r="AD10" s="382"/>
    </row>
    <row r="11" spans="1:30">
      <c r="A11" s="383"/>
      <c r="B11" s="383"/>
      <c r="C11" s="383"/>
      <c r="D11" s="384"/>
      <c r="E11" s="385"/>
      <c r="F11" s="19"/>
      <c r="G11" s="550"/>
      <c r="H11" s="550"/>
      <c r="I11" s="20"/>
      <c r="J11" s="386"/>
      <c r="K11" s="19"/>
      <c r="L11" s="551"/>
      <c r="M11" s="550"/>
      <c r="N11" s="387"/>
      <c r="Q11" s="383"/>
      <c r="R11" s="383"/>
      <c r="S11" s="383"/>
      <c r="T11" s="384"/>
      <c r="U11" s="385"/>
      <c r="V11" s="19"/>
      <c r="W11" s="550"/>
      <c r="X11" s="550"/>
      <c r="Y11" s="20"/>
      <c r="Z11" s="386"/>
      <c r="AA11" s="19"/>
      <c r="AB11" s="551"/>
      <c r="AC11" s="550"/>
      <c r="AD11" s="387"/>
    </row>
    <row r="12" spans="1:30">
      <c r="A12" s="383"/>
      <c r="B12" s="383"/>
      <c r="C12" s="383"/>
      <c r="D12" s="384"/>
      <c r="E12" s="385"/>
      <c r="F12" s="19"/>
      <c r="G12" s="550"/>
      <c r="H12" s="550"/>
      <c r="I12" s="21"/>
      <c r="J12" s="386"/>
      <c r="K12" s="22"/>
      <c r="L12" s="551"/>
      <c r="M12" s="551"/>
      <c r="N12" s="387"/>
      <c r="Q12" s="383"/>
      <c r="R12" s="383"/>
      <c r="S12" s="383"/>
      <c r="T12" s="384"/>
      <c r="U12" s="385"/>
      <c r="V12" s="19"/>
      <c r="W12" s="550"/>
      <c r="X12" s="550"/>
      <c r="Y12" s="21"/>
      <c r="Z12" s="386"/>
      <c r="AA12" s="22"/>
      <c r="AB12" s="551"/>
      <c r="AC12" s="551"/>
      <c r="AD12" s="387"/>
    </row>
    <row r="13" spans="1:30">
      <c r="A13" s="383"/>
      <c r="B13" s="383"/>
      <c r="C13" s="383"/>
      <c r="D13" s="384"/>
      <c r="E13" s="385"/>
      <c r="F13" s="19"/>
      <c r="G13" s="550"/>
      <c r="H13" s="550"/>
      <c r="I13" s="21"/>
      <c r="J13" s="386"/>
      <c r="K13" s="22"/>
      <c r="L13" s="551"/>
      <c r="M13" s="551"/>
      <c r="N13" s="387"/>
      <c r="Q13" s="383"/>
      <c r="R13" s="383"/>
      <c r="S13" s="383"/>
      <c r="T13" s="384"/>
      <c r="U13" s="385"/>
      <c r="V13" s="19"/>
      <c r="W13" s="550"/>
      <c r="X13" s="550"/>
      <c r="Y13" s="21"/>
      <c r="Z13" s="386"/>
      <c r="AA13" s="22"/>
      <c r="AB13" s="551"/>
      <c r="AC13" s="551"/>
      <c r="AD13" s="387"/>
    </row>
    <row r="14" spans="1:30">
      <c r="A14" s="388"/>
      <c r="B14" s="389"/>
      <c r="C14" s="388"/>
      <c r="D14" s="390"/>
      <c r="E14" s="391"/>
      <c r="F14" s="392"/>
      <c r="G14" s="552"/>
      <c r="H14" s="552"/>
      <c r="I14" s="393"/>
      <c r="J14" s="394"/>
      <c r="K14" s="395"/>
      <c r="L14" s="553"/>
      <c r="M14" s="553"/>
      <c r="N14" s="396"/>
      <c r="Q14" s="388"/>
      <c r="R14" s="389"/>
      <c r="S14" s="388"/>
      <c r="T14" s="390"/>
      <c r="U14" s="391"/>
      <c r="V14" s="392"/>
      <c r="W14" s="552"/>
      <c r="X14" s="552"/>
      <c r="Y14" s="393"/>
      <c r="Z14" s="394"/>
      <c r="AA14" s="395"/>
      <c r="AB14" s="553"/>
      <c r="AC14" s="553"/>
      <c r="AD14" s="396"/>
    </row>
    <row r="15" spans="1:30">
      <c r="A15" s="383"/>
      <c r="B15" s="383"/>
      <c r="C15" s="383"/>
      <c r="D15" s="384"/>
      <c r="E15" s="385"/>
      <c r="F15" s="19"/>
      <c r="G15" s="550"/>
      <c r="H15" s="550"/>
      <c r="I15" s="21"/>
      <c r="J15" s="386"/>
      <c r="K15" s="22"/>
      <c r="L15" s="551"/>
      <c r="M15" s="551"/>
      <c r="N15" s="387"/>
      <c r="Q15" s="383"/>
      <c r="R15" s="383"/>
      <c r="S15" s="383"/>
      <c r="T15" s="384"/>
      <c r="U15" s="385"/>
      <c r="V15" s="19"/>
      <c r="W15" s="550"/>
      <c r="X15" s="550"/>
      <c r="Y15" s="21"/>
      <c r="Z15" s="386"/>
      <c r="AA15" s="22"/>
      <c r="AB15" s="551"/>
      <c r="AC15" s="551"/>
      <c r="AD15" s="387"/>
    </row>
    <row r="16" spans="1:30">
      <c r="A16" s="383"/>
      <c r="B16" s="383"/>
      <c r="C16" s="383"/>
      <c r="D16" s="384"/>
      <c r="E16" s="385"/>
      <c r="F16" s="19"/>
      <c r="G16" s="550"/>
      <c r="H16" s="550"/>
      <c r="I16" s="21"/>
      <c r="J16" s="386"/>
      <c r="K16" s="22"/>
      <c r="L16" s="551"/>
      <c r="M16" s="551"/>
      <c r="N16" s="387"/>
      <c r="Q16" s="383"/>
      <c r="R16" s="383"/>
      <c r="S16" s="383"/>
      <c r="T16" s="384"/>
      <c r="U16" s="385"/>
      <c r="V16" s="19"/>
      <c r="W16" s="550"/>
      <c r="X16" s="550"/>
      <c r="Y16" s="21"/>
      <c r="Z16" s="386"/>
      <c r="AA16" s="22"/>
      <c r="AB16" s="551"/>
      <c r="AC16" s="551"/>
      <c r="AD16" s="387"/>
    </row>
    <row r="17" spans="1:30">
      <c r="A17" s="383"/>
      <c r="B17" s="383"/>
      <c r="C17" s="383"/>
      <c r="D17" s="384"/>
      <c r="E17" s="385"/>
      <c r="F17" s="19"/>
      <c r="G17" s="550"/>
      <c r="H17" s="550"/>
      <c r="I17" s="21"/>
      <c r="J17" s="386"/>
      <c r="K17" s="22"/>
      <c r="L17" s="551"/>
      <c r="M17" s="551"/>
      <c r="N17" s="387"/>
      <c r="Q17" s="388"/>
      <c r="R17" s="389"/>
      <c r="S17" s="388"/>
      <c r="T17" s="390"/>
      <c r="U17" s="391"/>
      <c r="V17" s="392"/>
      <c r="W17" s="552"/>
      <c r="X17" s="552"/>
      <c r="Y17" s="393"/>
      <c r="Z17" s="394"/>
      <c r="AA17" s="395"/>
      <c r="AB17" s="553"/>
      <c r="AC17" s="553"/>
      <c r="AD17" s="396"/>
    </row>
    <row r="18" spans="1:30">
      <c r="A18" s="383"/>
      <c r="B18" s="383"/>
      <c r="C18" s="383"/>
      <c r="D18" s="384"/>
      <c r="E18" s="385"/>
      <c r="F18" s="19"/>
      <c r="G18" s="550"/>
      <c r="H18" s="550"/>
      <c r="I18" s="21"/>
      <c r="J18" s="386"/>
      <c r="K18" s="22"/>
      <c r="L18" s="551"/>
      <c r="M18" s="551"/>
      <c r="N18" s="387"/>
      <c r="Q18" s="383"/>
      <c r="R18" s="383"/>
      <c r="S18" s="383"/>
      <c r="T18" s="384"/>
      <c r="U18" s="385"/>
      <c r="V18" s="19"/>
      <c r="W18" s="550"/>
      <c r="X18" s="550"/>
      <c r="Y18" s="21"/>
      <c r="Z18" s="386"/>
      <c r="AA18" s="22"/>
      <c r="AB18" s="551"/>
      <c r="AC18" s="551"/>
      <c r="AD18" s="387"/>
    </row>
    <row r="19" spans="1:30">
      <c r="A19" s="383"/>
      <c r="B19" s="383"/>
      <c r="C19" s="383"/>
      <c r="D19" s="384"/>
      <c r="E19" s="385"/>
      <c r="F19" s="19"/>
      <c r="G19" s="550"/>
      <c r="H19" s="550"/>
      <c r="I19" s="21"/>
      <c r="J19" s="386"/>
      <c r="K19" s="22"/>
      <c r="L19" s="551"/>
      <c r="M19" s="551"/>
      <c r="N19" s="387"/>
      <c r="Q19" s="383"/>
      <c r="R19" s="383"/>
      <c r="S19" s="383"/>
      <c r="T19" s="384"/>
      <c r="U19" s="385"/>
      <c r="V19" s="19"/>
      <c r="W19" s="550"/>
      <c r="X19" s="550"/>
      <c r="Y19" s="21"/>
      <c r="Z19" s="386"/>
      <c r="AA19" s="22"/>
      <c r="AB19" s="551"/>
      <c r="AC19" s="551"/>
      <c r="AD19" s="387"/>
    </row>
    <row r="20" spans="1:30">
      <c r="A20" s="383"/>
      <c r="B20" s="383"/>
      <c r="C20" s="383"/>
      <c r="D20" s="384"/>
      <c r="E20" s="385"/>
      <c r="F20" s="19"/>
      <c r="G20" s="550"/>
      <c r="H20" s="550"/>
      <c r="I20" s="21"/>
      <c r="J20" s="386"/>
      <c r="K20" s="22"/>
      <c r="L20" s="551"/>
      <c r="M20" s="551"/>
      <c r="N20" s="387"/>
      <c r="Q20" s="383"/>
      <c r="R20" s="383"/>
      <c r="S20" s="383"/>
      <c r="T20" s="384"/>
      <c r="U20" s="385"/>
      <c r="V20" s="19"/>
      <c r="W20" s="550"/>
      <c r="X20" s="550"/>
      <c r="Y20" s="21"/>
      <c r="Z20" s="386"/>
      <c r="AA20" s="22"/>
      <c r="AB20" s="551"/>
      <c r="AC20" s="551"/>
      <c r="AD20" s="387"/>
    </row>
    <row r="21" spans="1:30">
      <c r="A21" s="388"/>
      <c r="B21" s="389"/>
      <c r="C21" s="388"/>
      <c r="D21" s="390"/>
      <c r="E21" s="391"/>
      <c r="F21" s="392"/>
      <c r="G21" s="552"/>
      <c r="H21" s="552"/>
      <c r="I21" s="393"/>
      <c r="J21" s="394"/>
      <c r="K21" s="395"/>
      <c r="L21" s="553"/>
      <c r="M21" s="553"/>
      <c r="N21" s="396"/>
      <c r="Q21" s="383"/>
      <c r="R21" s="383"/>
      <c r="S21" s="383"/>
      <c r="T21" s="384"/>
      <c r="U21" s="385"/>
      <c r="V21" s="19"/>
      <c r="W21" s="550"/>
      <c r="X21" s="550"/>
      <c r="Y21" s="21"/>
      <c r="Z21" s="386"/>
      <c r="AA21" s="22"/>
      <c r="AB21" s="551"/>
      <c r="AC21" s="551"/>
      <c r="AD21" s="387"/>
    </row>
    <row r="22" spans="1:30">
      <c r="A22" s="383"/>
      <c r="B22" s="383"/>
      <c r="C22" s="383"/>
      <c r="D22" s="384"/>
      <c r="E22" s="385"/>
      <c r="F22" s="19"/>
      <c r="G22" s="550"/>
      <c r="H22" s="550"/>
      <c r="I22" s="21"/>
      <c r="J22" s="386"/>
      <c r="K22" s="22"/>
      <c r="L22" s="551"/>
      <c r="M22" s="551"/>
      <c r="N22" s="387"/>
      <c r="Q22" s="383"/>
      <c r="R22" s="383"/>
      <c r="S22" s="383"/>
      <c r="T22" s="384"/>
      <c r="U22" s="385"/>
      <c r="V22" s="19"/>
      <c r="W22" s="550"/>
      <c r="X22" s="550"/>
      <c r="Y22" s="21"/>
      <c r="Z22" s="386"/>
      <c r="AA22" s="22"/>
      <c r="AB22" s="551"/>
      <c r="AC22" s="551"/>
      <c r="AD22" s="387"/>
    </row>
    <row r="23" spans="1:30">
      <c r="A23" s="383"/>
      <c r="B23" s="383"/>
      <c r="C23" s="383"/>
      <c r="D23" s="384"/>
      <c r="E23" s="385"/>
      <c r="F23" s="19"/>
      <c r="G23" s="550"/>
      <c r="H23" s="550"/>
      <c r="I23" s="21"/>
      <c r="J23" s="386"/>
      <c r="K23" s="22"/>
      <c r="L23" s="551"/>
      <c r="M23" s="551"/>
      <c r="N23" s="387"/>
      <c r="Q23" s="383"/>
      <c r="R23" s="383"/>
      <c r="S23" s="383"/>
      <c r="T23" s="384"/>
      <c r="U23" s="385"/>
      <c r="V23" s="19"/>
      <c r="W23" s="550"/>
      <c r="X23" s="550"/>
      <c r="Y23" s="21"/>
      <c r="Z23" s="386"/>
      <c r="AA23" s="22"/>
      <c r="AB23" s="551"/>
      <c r="AC23" s="551"/>
      <c r="AD23" s="387"/>
    </row>
    <row r="24" spans="1:30">
      <c r="A24" s="383"/>
      <c r="B24" s="383"/>
      <c r="C24" s="383"/>
      <c r="D24" s="384"/>
      <c r="E24" s="385"/>
      <c r="F24" s="19"/>
      <c r="G24" s="550"/>
      <c r="H24" s="550"/>
      <c r="I24" s="21"/>
      <c r="J24" s="386"/>
      <c r="K24" s="22"/>
      <c r="L24" s="551"/>
      <c r="M24" s="551"/>
      <c r="N24" s="387"/>
      <c r="Q24" s="383"/>
      <c r="R24" s="383"/>
      <c r="S24" s="383"/>
      <c r="T24" s="384"/>
      <c r="U24" s="385"/>
      <c r="V24" s="19"/>
      <c r="W24" s="550"/>
      <c r="X24" s="550"/>
      <c r="Y24" s="21"/>
      <c r="Z24" s="386"/>
      <c r="AA24" s="22"/>
      <c r="AB24" s="551"/>
      <c r="AC24" s="551"/>
      <c r="AD24" s="387"/>
    </row>
    <row r="25" spans="1:30">
      <c r="A25" s="383"/>
      <c r="B25" s="383"/>
      <c r="C25" s="383"/>
      <c r="D25" s="384"/>
      <c r="E25" s="385"/>
      <c r="F25" s="19"/>
      <c r="G25" s="550"/>
      <c r="H25" s="550"/>
      <c r="I25" s="21"/>
      <c r="J25" s="386"/>
      <c r="K25" s="22"/>
      <c r="L25" s="551"/>
      <c r="M25" s="551"/>
      <c r="N25" s="387"/>
      <c r="Q25" s="383"/>
      <c r="R25" s="383"/>
      <c r="S25" s="383"/>
      <c r="T25" s="384"/>
      <c r="U25" s="385"/>
      <c r="V25" s="19"/>
      <c r="W25" s="550"/>
      <c r="X25" s="550"/>
      <c r="Y25" s="21"/>
      <c r="Z25" s="386"/>
      <c r="AA25" s="22"/>
      <c r="AB25" s="551"/>
      <c r="AC25" s="551"/>
      <c r="AD25" s="387"/>
    </row>
    <row r="26" spans="1:30">
      <c r="A26" s="383"/>
      <c r="B26" s="383"/>
      <c r="C26" s="383"/>
      <c r="D26" s="384"/>
      <c r="E26" s="385"/>
      <c r="F26" s="19"/>
      <c r="G26" s="550"/>
      <c r="H26" s="550"/>
      <c r="I26" s="21"/>
      <c r="J26" s="386"/>
      <c r="K26" s="22"/>
      <c r="L26" s="551"/>
      <c r="M26" s="551"/>
      <c r="N26" s="387"/>
      <c r="Q26" s="383"/>
      <c r="R26" s="383"/>
      <c r="S26" s="383"/>
      <c r="T26" s="384"/>
      <c r="U26" s="385"/>
      <c r="V26" s="19"/>
      <c r="W26" s="550"/>
      <c r="X26" s="550"/>
      <c r="Y26" s="21"/>
      <c r="Z26" s="386"/>
      <c r="AA26" s="22"/>
      <c r="AB26" s="551"/>
      <c r="AC26" s="551"/>
      <c r="AD26" s="387"/>
    </row>
    <row r="27" spans="1:30">
      <c r="A27" s="383"/>
      <c r="B27" s="383"/>
      <c r="C27" s="383"/>
      <c r="D27" s="384"/>
      <c r="E27" s="385"/>
      <c r="F27" s="19"/>
      <c r="G27" s="550"/>
      <c r="H27" s="550"/>
      <c r="I27" s="21"/>
      <c r="J27" s="386"/>
      <c r="K27" s="22"/>
      <c r="L27" s="551"/>
      <c r="M27" s="551"/>
      <c r="N27" s="387"/>
      <c r="Q27" s="383"/>
      <c r="R27" s="383"/>
      <c r="S27" s="383"/>
      <c r="T27" s="384"/>
      <c r="U27" s="385"/>
      <c r="V27" s="19"/>
      <c r="W27" s="550"/>
      <c r="X27" s="550"/>
      <c r="Y27" s="21"/>
      <c r="Z27" s="386"/>
      <c r="AA27" s="22"/>
      <c r="AB27" s="551"/>
      <c r="AC27" s="551"/>
      <c r="AD27" s="387"/>
    </row>
    <row r="28" spans="1:30">
      <c r="A28" s="383"/>
      <c r="B28" s="383"/>
      <c r="C28" s="383"/>
      <c r="D28" s="384"/>
      <c r="E28" s="385"/>
      <c r="F28" s="19"/>
      <c r="G28" s="550"/>
      <c r="H28" s="550"/>
      <c r="I28" s="21"/>
      <c r="J28" s="386"/>
      <c r="K28" s="22"/>
      <c r="L28" s="551"/>
      <c r="M28" s="551"/>
      <c r="N28" s="387"/>
      <c r="Q28" s="383"/>
      <c r="R28" s="383"/>
      <c r="S28" s="383"/>
      <c r="T28" s="384"/>
      <c r="U28" s="385"/>
      <c r="V28" s="19"/>
      <c r="W28" s="550"/>
      <c r="X28" s="550"/>
      <c r="Y28" s="21"/>
      <c r="Z28" s="386"/>
      <c r="AA28" s="22"/>
      <c r="AB28" s="551"/>
      <c r="AC28" s="551"/>
      <c r="AD28" s="387"/>
    </row>
    <row r="29" spans="1:30">
      <c r="A29" s="383"/>
      <c r="B29" s="383"/>
      <c r="C29" s="383"/>
      <c r="D29" s="384"/>
      <c r="E29" s="385"/>
      <c r="F29" s="19"/>
      <c r="G29" s="550"/>
      <c r="H29" s="550"/>
      <c r="I29" s="21"/>
      <c r="J29" s="386"/>
      <c r="K29" s="22"/>
      <c r="L29" s="551"/>
      <c r="M29" s="551"/>
      <c r="N29" s="387"/>
      <c r="Q29" s="383"/>
      <c r="R29" s="383"/>
      <c r="S29" s="383"/>
      <c r="T29" s="384"/>
      <c r="U29" s="385"/>
      <c r="V29" s="19"/>
      <c r="W29" s="550"/>
      <c r="X29" s="550"/>
      <c r="Y29" s="21"/>
      <c r="Z29" s="386"/>
      <c r="AA29" s="22"/>
      <c r="AB29" s="551"/>
      <c r="AC29" s="551"/>
      <c r="AD29" s="387"/>
    </row>
    <row r="30" spans="1:30">
      <c r="A30" s="383"/>
      <c r="B30" s="383"/>
      <c r="C30" s="383"/>
      <c r="D30" s="384"/>
      <c r="E30" s="385"/>
      <c r="F30" s="19"/>
      <c r="G30" s="550"/>
      <c r="H30" s="550"/>
      <c r="I30" s="21"/>
      <c r="J30" s="386"/>
      <c r="K30" s="22"/>
      <c r="L30" s="551"/>
      <c r="M30" s="551"/>
      <c r="N30" s="387"/>
      <c r="Q30" s="383"/>
      <c r="R30" s="383"/>
      <c r="S30" s="383"/>
      <c r="T30" s="384"/>
      <c r="U30" s="385"/>
      <c r="V30" s="19"/>
      <c r="W30" s="550"/>
      <c r="X30" s="550"/>
      <c r="Y30" s="21"/>
      <c r="Z30" s="386"/>
      <c r="AA30" s="22"/>
      <c r="AB30" s="551"/>
      <c r="AC30" s="551"/>
      <c r="AD30" s="387"/>
    </row>
    <row r="31" spans="1:30">
      <c r="A31" s="383"/>
      <c r="B31" s="383"/>
      <c r="C31" s="383"/>
      <c r="D31" s="384"/>
      <c r="E31" s="385"/>
      <c r="F31" s="19"/>
      <c r="G31" s="550"/>
      <c r="H31" s="550"/>
      <c r="I31" s="21"/>
      <c r="J31" s="386"/>
      <c r="K31" s="22"/>
      <c r="L31" s="551"/>
      <c r="M31" s="551"/>
      <c r="N31" s="387"/>
      <c r="Q31" s="383"/>
      <c r="R31" s="383"/>
      <c r="S31" s="383"/>
      <c r="T31" s="384"/>
      <c r="U31" s="385"/>
      <c r="V31" s="19"/>
      <c r="W31" s="550"/>
      <c r="X31" s="550"/>
      <c r="Y31" s="21"/>
      <c r="Z31" s="386"/>
      <c r="AA31" s="22"/>
      <c r="AB31" s="551"/>
      <c r="AC31" s="551"/>
      <c r="AD31" s="387"/>
    </row>
    <row r="32" spans="1:30">
      <c r="A32" s="383"/>
      <c r="B32" s="383"/>
      <c r="C32" s="383"/>
      <c r="D32" s="384"/>
      <c r="E32" s="385"/>
      <c r="F32" s="19"/>
      <c r="G32" s="550"/>
      <c r="H32" s="550"/>
      <c r="I32" s="21"/>
      <c r="J32" s="386"/>
      <c r="K32" s="22"/>
      <c r="L32" s="551"/>
      <c r="M32" s="551"/>
      <c r="N32" s="387"/>
      <c r="Q32" s="388"/>
      <c r="R32" s="389"/>
      <c r="S32" s="388"/>
      <c r="T32" s="390"/>
      <c r="U32" s="391"/>
      <c r="V32" s="392"/>
      <c r="W32" s="552"/>
      <c r="X32" s="552"/>
      <c r="Y32" s="393"/>
      <c r="Z32" s="394"/>
      <c r="AA32" s="395"/>
      <c r="AB32" s="553"/>
      <c r="AC32" s="553"/>
      <c r="AD32" s="396"/>
    </row>
    <row r="33" spans="1:30">
      <c r="A33" s="388"/>
      <c r="B33" s="389"/>
      <c r="C33" s="388"/>
      <c r="D33" s="390"/>
      <c r="E33" s="391"/>
      <c r="F33" s="392"/>
      <c r="G33" s="552"/>
      <c r="H33" s="552"/>
      <c r="I33" s="393"/>
      <c r="J33" s="394"/>
      <c r="K33" s="395"/>
      <c r="L33" s="553"/>
      <c r="M33" s="553"/>
      <c r="N33" s="396"/>
      <c r="Q33" s="383"/>
      <c r="R33" s="383"/>
      <c r="S33" s="383"/>
      <c r="T33" s="384"/>
      <c r="U33" s="385"/>
      <c r="V33" s="19"/>
      <c r="W33" s="550"/>
      <c r="X33" s="550"/>
      <c r="Y33" s="21"/>
      <c r="Z33" s="386"/>
      <c r="AA33" s="22"/>
      <c r="AB33" s="551"/>
      <c r="AC33" s="551"/>
      <c r="AD33" s="387"/>
    </row>
    <row r="34" spans="1:30">
      <c r="A34" s="383"/>
      <c r="B34" s="383"/>
      <c r="C34" s="383"/>
      <c r="D34" s="384"/>
      <c r="E34" s="385"/>
      <c r="F34" s="19"/>
      <c r="G34" s="550"/>
      <c r="H34" s="550"/>
      <c r="I34" s="21"/>
      <c r="J34" s="386"/>
      <c r="K34" s="22"/>
      <c r="L34" s="551"/>
      <c r="M34" s="551"/>
      <c r="N34" s="387"/>
      <c r="Q34" s="383"/>
      <c r="R34" s="383"/>
      <c r="S34" s="383"/>
      <c r="T34" s="384"/>
      <c r="U34" s="385"/>
      <c r="V34" s="19"/>
      <c r="W34" s="550"/>
      <c r="X34" s="550"/>
      <c r="Y34" s="21"/>
      <c r="Z34" s="386"/>
      <c r="AA34" s="22"/>
      <c r="AB34" s="551"/>
      <c r="AC34" s="551"/>
      <c r="AD34" s="387"/>
    </row>
    <row r="35" spans="1:30">
      <c r="A35" s="383"/>
      <c r="B35" s="383"/>
      <c r="C35" s="383"/>
      <c r="D35" s="384"/>
      <c r="E35" s="385"/>
      <c r="F35" s="19"/>
      <c r="G35" s="550"/>
      <c r="H35" s="550"/>
      <c r="I35" s="21"/>
      <c r="J35" s="386"/>
      <c r="K35" s="22"/>
      <c r="L35" s="551"/>
      <c r="M35" s="551"/>
      <c r="N35" s="387"/>
      <c r="Q35" s="383"/>
      <c r="R35" s="383"/>
      <c r="S35" s="383"/>
      <c r="T35" s="384"/>
      <c r="U35" s="385"/>
      <c r="V35" s="19"/>
      <c r="W35" s="550"/>
      <c r="X35" s="550"/>
      <c r="Y35" s="21"/>
      <c r="Z35" s="386"/>
      <c r="AA35" s="22"/>
      <c r="AB35" s="551"/>
      <c r="AC35" s="551"/>
      <c r="AD35" s="387"/>
    </row>
    <row r="36" spans="1:30">
      <c r="A36" s="383"/>
      <c r="B36" s="383"/>
      <c r="C36" s="383"/>
      <c r="D36" s="384"/>
      <c r="E36" s="385"/>
      <c r="F36" s="19"/>
      <c r="G36" s="550"/>
      <c r="H36" s="550"/>
      <c r="I36" s="21"/>
      <c r="J36" s="386"/>
      <c r="K36" s="22"/>
      <c r="L36" s="551"/>
      <c r="M36" s="551"/>
      <c r="N36" s="387"/>
      <c r="Q36" s="383"/>
      <c r="R36" s="383"/>
      <c r="S36" s="383"/>
      <c r="T36" s="384"/>
      <c r="U36" s="385"/>
      <c r="V36" s="19"/>
      <c r="W36" s="550"/>
      <c r="X36" s="550"/>
      <c r="Y36" s="21"/>
      <c r="Z36" s="386"/>
      <c r="AA36" s="22"/>
      <c r="AB36" s="551"/>
      <c r="AC36" s="551"/>
      <c r="AD36" s="387"/>
    </row>
    <row r="37" spans="1:30">
      <c r="A37" s="383"/>
      <c r="B37" s="383"/>
      <c r="C37" s="383"/>
      <c r="D37" s="384"/>
      <c r="E37" s="385"/>
      <c r="F37" s="19"/>
      <c r="G37" s="550"/>
      <c r="H37" s="550"/>
      <c r="I37" s="21"/>
      <c r="J37" s="386"/>
      <c r="K37" s="22"/>
      <c r="L37" s="551"/>
      <c r="M37" s="551"/>
      <c r="N37" s="387"/>
      <c r="Q37" s="383"/>
      <c r="R37" s="383"/>
      <c r="S37" s="383"/>
      <c r="T37" s="384"/>
      <c r="U37" s="385"/>
      <c r="V37" s="19"/>
      <c r="W37" s="550"/>
      <c r="X37" s="550"/>
      <c r="Y37" s="21"/>
      <c r="Z37" s="386"/>
      <c r="AA37" s="22"/>
      <c r="AB37" s="551"/>
      <c r="AC37" s="551"/>
      <c r="AD37" s="387"/>
    </row>
    <row r="38" spans="1:30">
      <c r="A38" s="383"/>
      <c r="B38" s="383"/>
      <c r="C38" s="383"/>
      <c r="D38" s="384"/>
      <c r="E38" s="385"/>
      <c r="F38" s="19"/>
      <c r="G38" s="550"/>
      <c r="H38" s="550"/>
      <c r="I38" s="21"/>
      <c r="J38" s="386"/>
      <c r="K38" s="22"/>
      <c r="L38" s="551"/>
      <c r="M38" s="551"/>
      <c r="N38" s="387"/>
      <c r="Q38" s="383"/>
      <c r="R38" s="383"/>
      <c r="S38" s="383"/>
      <c r="T38" s="384"/>
      <c r="U38" s="385"/>
      <c r="V38" s="19"/>
      <c r="W38" s="550"/>
      <c r="X38" s="550"/>
      <c r="Y38" s="21"/>
      <c r="Z38" s="386"/>
      <c r="AA38" s="22"/>
      <c r="AB38" s="551"/>
      <c r="AC38" s="551"/>
      <c r="AD38" s="387"/>
    </row>
    <row r="39" spans="1:30">
      <c r="A39" s="383"/>
      <c r="B39" s="383"/>
      <c r="C39" s="383"/>
      <c r="D39" s="384"/>
      <c r="E39" s="385"/>
      <c r="F39" s="19"/>
      <c r="G39" s="550"/>
      <c r="H39" s="550"/>
      <c r="I39" s="21"/>
      <c r="J39" s="386"/>
      <c r="K39" s="22"/>
      <c r="L39" s="551"/>
      <c r="M39" s="551"/>
      <c r="N39" s="387"/>
      <c r="Q39" s="383"/>
      <c r="R39" s="383"/>
      <c r="S39" s="383"/>
      <c r="T39" s="384"/>
      <c r="U39" s="385"/>
      <c r="V39" s="19"/>
      <c r="W39" s="550"/>
      <c r="X39" s="550"/>
      <c r="Y39" s="21"/>
      <c r="Z39" s="386"/>
      <c r="AA39" s="22"/>
      <c r="AB39" s="551"/>
      <c r="AC39" s="551"/>
      <c r="AD39" s="387"/>
    </row>
    <row r="40" spans="1:30">
      <c r="A40" s="383"/>
      <c r="B40" s="383"/>
      <c r="C40" s="383"/>
      <c r="D40" s="384"/>
      <c r="E40" s="385"/>
      <c r="F40" s="19"/>
      <c r="G40" s="550"/>
      <c r="H40" s="550"/>
      <c r="I40" s="21"/>
      <c r="J40" s="386"/>
      <c r="K40" s="22"/>
      <c r="L40" s="551"/>
      <c r="M40" s="551"/>
      <c r="N40" s="387"/>
      <c r="Q40" s="383"/>
      <c r="R40" s="383"/>
      <c r="S40" s="383"/>
      <c r="T40" s="384"/>
      <c r="U40" s="385"/>
      <c r="V40" s="19"/>
      <c r="W40" s="550"/>
      <c r="X40" s="550"/>
      <c r="Y40" s="21"/>
      <c r="Z40" s="386"/>
      <c r="AA40" s="22"/>
      <c r="AB40" s="551"/>
      <c r="AC40" s="551"/>
      <c r="AD40" s="387"/>
    </row>
    <row r="41" spans="1:30">
      <c r="A41" s="383"/>
      <c r="B41" s="383"/>
      <c r="C41" s="383"/>
      <c r="D41" s="384"/>
      <c r="E41" s="385"/>
      <c r="F41" s="19"/>
      <c r="G41" s="550"/>
      <c r="H41" s="550"/>
      <c r="I41" s="21"/>
      <c r="J41" s="386"/>
      <c r="K41" s="22"/>
      <c r="L41" s="551"/>
      <c r="M41" s="551"/>
      <c r="N41" s="387"/>
      <c r="Q41" s="383"/>
      <c r="R41" s="383"/>
      <c r="S41" s="383"/>
      <c r="T41" s="384"/>
      <c r="U41" s="385"/>
      <c r="V41" s="19"/>
      <c r="W41" s="550"/>
      <c r="X41" s="550"/>
      <c r="Y41" s="21"/>
      <c r="Z41" s="386"/>
      <c r="AA41" s="22"/>
      <c r="AB41" s="551"/>
      <c r="AC41" s="551"/>
      <c r="AD41" s="387"/>
    </row>
    <row r="42" spans="1:30">
      <c r="A42" s="383"/>
      <c r="B42" s="383"/>
      <c r="C42" s="383"/>
      <c r="D42" s="384"/>
      <c r="E42" s="385"/>
      <c r="F42" s="19"/>
      <c r="G42" s="550"/>
      <c r="H42" s="550"/>
      <c r="I42" s="21"/>
      <c r="J42" s="386"/>
      <c r="K42" s="22"/>
      <c r="L42" s="551"/>
      <c r="M42" s="551"/>
      <c r="N42" s="387"/>
      <c r="Q42" s="388"/>
      <c r="R42" s="389"/>
      <c r="S42" s="388"/>
      <c r="T42" s="390"/>
      <c r="U42" s="391"/>
      <c r="V42" s="392"/>
      <c r="W42" s="552"/>
      <c r="X42" s="552"/>
      <c r="Y42" s="393"/>
      <c r="Z42" s="394"/>
      <c r="AA42" s="395"/>
      <c r="AB42" s="553"/>
      <c r="AC42" s="553"/>
      <c r="AD42" s="396"/>
    </row>
    <row r="43" spans="1:30">
      <c r="A43" s="388"/>
      <c r="B43" s="389"/>
      <c r="C43" s="388"/>
      <c r="D43" s="390"/>
      <c r="E43" s="391"/>
      <c r="F43" s="392"/>
      <c r="G43" s="552"/>
      <c r="H43" s="552"/>
      <c r="I43" s="393"/>
      <c r="J43" s="394"/>
      <c r="K43" s="395"/>
      <c r="L43" s="553"/>
      <c r="M43" s="553"/>
      <c r="N43" s="396"/>
      <c r="Q43" s="383"/>
      <c r="R43" s="383"/>
      <c r="S43" s="383"/>
      <c r="T43" s="384"/>
      <c r="U43" s="385"/>
      <c r="V43" s="19"/>
      <c r="W43" s="550"/>
      <c r="X43" s="550"/>
      <c r="Y43" s="21"/>
      <c r="Z43" s="386"/>
      <c r="AA43" s="22"/>
      <c r="AB43" s="551"/>
      <c r="AC43" s="551"/>
      <c r="AD43" s="387"/>
    </row>
    <row r="44" spans="1:30">
      <c r="A44" s="383"/>
      <c r="B44" s="383"/>
      <c r="C44" s="383"/>
      <c r="D44" s="384"/>
      <c r="E44" s="385"/>
      <c r="F44" s="19"/>
      <c r="G44" s="550"/>
      <c r="H44" s="550"/>
      <c r="I44" s="21"/>
      <c r="J44" s="386"/>
      <c r="K44" s="22"/>
      <c r="L44" s="551"/>
      <c r="M44" s="551"/>
      <c r="N44" s="387"/>
      <c r="Q44" s="383"/>
      <c r="R44" s="383"/>
      <c r="S44" s="383"/>
      <c r="T44" s="384"/>
      <c r="U44" s="385"/>
      <c r="V44" s="19"/>
      <c r="W44" s="550"/>
      <c r="X44" s="550"/>
      <c r="Y44" s="21"/>
      <c r="Z44" s="386"/>
      <c r="AA44" s="22"/>
      <c r="AB44" s="551"/>
      <c r="AC44" s="551"/>
      <c r="AD44" s="387"/>
    </row>
    <row r="45" spans="1:30">
      <c r="A45" s="383"/>
      <c r="B45" s="383"/>
      <c r="C45" s="383"/>
      <c r="D45" s="384"/>
      <c r="E45" s="385"/>
      <c r="F45" s="19"/>
      <c r="G45" s="550"/>
      <c r="H45" s="550"/>
      <c r="I45" s="21"/>
      <c r="J45" s="386"/>
      <c r="K45" s="22"/>
      <c r="L45" s="551"/>
      <c r="M45" s="551"/>
      <c r="N45" s="387"/>
      <c r="Q45" s="383"/>
      <c r="R45" s="383"/>
      <c r="S45" s="383"/>
      <c r="T45" s="384"/>
      <c r="U45" s="385"/>
      <c r="V45" s="19"/>
      <c r="W45" s="550"/>
      <c r="X45" s="550"/>
      <c r="Y45" s="21"/>
      <c r="Z45" s="386"/>
      <c r="AA45" s="22"/>
      <c r="AB45" s="551"/>
      <c r="AC45" s="551"/>
      <c r="AD45" s="387"/>
    </row>
    <row r="46" spans="1:30">
      <c r="A46" s="383"/>
      <c r="B46" s="383"/>
      <c r="C46" s="383"/>
      <c r="D46" s="384"/>
      <c r="E46" s="385"/>
      <c r="F46" s="19"/>
      <c r="G46" s="550"/>
      <c r="H46" s="550"/>
      <c r="I46" s="21"/>
      <c r="J46" s="386"/>
      <c r="K46" s="22"/>
      <c r="L46" s="551"/>
      <c r="M46" s="551"/>
      <c r="N46" s="387"/>
      <c r="Q46" s="388"/>
      <c r="R46" s="389"/>
      <c r="S46" s="388"/>
      <c r="T46" s="390"/>
      <c r="U46" s="391"/>
      <c r="V46" s="392"/>
      <c r="W46" s="552"/>
      <c r="X46" s="552"/>
      <c r="Y46" s="393"/>
      <c r="Z46" s="394"/>
      <c r="AA46" s="395"/>
      <c r="AB46" s="553"/>
      <c r="AC46" s="553"/>
      <c r="AD46" s="396"/>
    </row>
    <row r="47" spans="1:30">
      <c r="A47" s="383"/>
      <c r="B47" s="383"/>
      <c r="C47" s="383"/>
      <c r="D47" s="384"/>
      <c r="E47" s="385"/>
      <c r="F47" s="19"/>
      <c r="G47" s="550"/>
      <c r="H47" s="550"/>
      <c r="I47" s="21"/>
      <c r="J47" s="386"/>
      <c r="K47" s="22"/>
      <c r="L47" s="551"/>
      <c r="M47" s="551"/>
      <c r="N47" s="387"/>
      <c r="Q47" s="383"/>
      <c r="R47" s="383"/>
      <c r="S47" s="383"/>
      <c r="T47" s="384"/>
      <c r="U47" s="385"/>
      <c r="V47" s="19"/>
      <c r="W47" s="550"/>
      <c r="X47" s="550"/>
      <c r="Y47" s="21"/>
      <c r="Z47" s="386"/>
      <c r="AA47" s="22"/>
      <c r="AB47" s="551"/>
      <c r="AC47" s="551"/>
      <c r="AD47" s="387"/>
    </row>
    <row r="48" spans="1:30">
      <c r="A48" s="383"/>
      <c r="B48" s="383"/>
      <c r="C48" s="383"/>
      <c r="D48" s="384"/>
      <c r="E48" s="385"/>
      <c r="F48" s="19"/>
      <c r="G48" s="550"/>
      <c r="H48" s="550"/>
      <c r="I48" s="21"/>
      <c r="J48" s="386"/>
      <c r="K48" s="22"/>
      <c r="L48" s="551"/>
      <c r="M48" s="551"/>
      <c r="N48" s="387"/>
      <c r="Q48" s="383"/>
      <c r="R48" s="383"/>
      <c r="S48" s="383"/>
      <c r="T48" s="384"/>
      <c r="U48" s="385"/>
      <c r="V48" s="19"/>
      <c r="W48" s="550"/>
      <c r="X48" s="550"/>
      <c r="Y48" s="21"/>
      <c r="Z48" s="386"/>
      <c r="AA48" s="22"/>
      <c r="AB48" s="551"/>
      <c r="AC48" s="551"/>
      <c r="AD48" s="387"/>
    </row>
    <row r="49" spans="1:30">
      <c r="A49" s="383"/>
      <c r="B49" s="383"/>
      <c r="C49" s="383"/>
      <c r="D49" s="384"/>
      <c r="E49" s="385"/>
      <c r="F49" s="19"/>
      <c r="G49" s="550"/>
      <c r="H49" s="550"/>
      <c r="I49" s="21"/>
      <c r="J49" s="386"/>
      <c r="K49" s="22"/>
      <c r="L49" s="551"/>
      <c r="M49" s="551"/>
      <c r="N49" s="387"/>
      <c r="Q49" s="383"/>
      <c r="R49" s="383"/>
      <c r="S49" s="383"/>
      <c r="T49" s="384"/>
      <c r="U49" s="385"/>
      <c r="V49" s="19"/>
      <c r="W49" s="550"/>
      <c r="X49" s="550"/>
      <c r="Y49" s="21"/>
      <c r="Z49" s="386"/>
      <c r="AA49" s="22"/>
      <c r="AB49" s="551"/>
      <c r="AC49" s="551"/>
      <c r="AD49" s="387"/>
    </row>
    <row r="50" spans="1:30">
      <c r="A50" s="383"/>
      <c r="B50" s="383"/>
      <c r="C50" s="383"/>
      <c r="D50" s="384"/>
      <c r="E50" s="385"/>
      <c r="F50" s="19"/>
      <c r="G50" s="550"/>
      <c r="H50" s="550"/>
      <c r="I50" s="21"/>
      <c r="J50" s="386"/>
      <c r="K50" s="22"/>
      <c r="L50" s="551"/>
      <c r="M50" s="551"/>
      <c r="N50" s="387"/>
      <c r="Q50" s="383"/>
      <c r="R50" s="383"/>
      <c r="S50" s="383"/>
      <c r="T50" s="384"/>
      <c r="U50" s="385"/>
      <c r="V50" s="19"/>
      <c r="W50" s="550"/>
      <c r="X50" s="550"/>
      <c r="Y50" s="21"/>
      <c r="Z50" s="386"/>
      <c r="AA50" s="22"/>
      <c r="AB50" s="551"/>
      <c r="AC50" s="551"/>
      <c r="AD50" s="387"/>
    </row>
    <row r="51" spans="1:30">
      <c r="A51" s="388"/>
      <c r="B51" s="389"/>
      <c r="C51" s="388"/>
      <c r="D51" s="390"/>
      <c r="E51" s="391"/>
      <c r="F51" s="392"/>
      <c r="G51" s="552"/>
      <c r="H51" s="552"/>
      <c r="I51" s="393"/>
      <c r="J51" s="394"/>
      <c r="K51" s="395"/>
      <c r="L51" s="553"/>
      <c r="M51" s="553"/>
      <c r="N51" s="396"/>
      <c r="Q51" s="383"/>
      <c r="R51" s="383"/>
      <c r="S51" s="383"/>
      <c r="T51" s="384"/>
      <c r="U51" s="385"/>
      <c r="V51" s="19"/>
      <c r="W51" s="550"/>
      <c r="X51" s="550"/>
      <c r="Y51" s="21"/>
      <c r="Z51" s="386"/>
      <c r="AA51" s="22"/>
      <c r="AB51" s="551"/>
      <c r="AC51" s="551"/>
      <c r="AD51" s="387"/>
    </row>
    <row r="52" spans="1:30">
      <c r="A52" s="383"/>
      <c r="B52" s="383"/>
      <c r="C52" s="383"/>
      <c r="D52" s="384"/>
      <c r="E52" s="385"/>
      <c r="F52" s="19"/>
      <c r="G52" s="550"/>
      <c r="H52" s="550"/>
      <c r="I52" s="21"/>
      <c r="J52" s="386"/>
      <c r="K52" s="22"/>
      <c r="L52" s="551"/>
      <c r="M52" s="551"/>
      <c r="N52" s="387"/>
      <c r="Q52" s="383"/>
      <c r="R52" s="383"/>
      <c r="S52" s="383"/>
      <c r="T52" s="384"/>
      <c r="U52" s="385"/>
      <c r="V52" s="19"/>
      <c r="W52" s="550"/>
      <c r="X52" s="550"/>
      <c r="Y52" s="21"/>
      <c r="Z52" s="386"/>
      <c r="AA52" s="22"/>
      <c r="AB52" s="551"/>
      <c r="AC52" s="551"/>
      <c r="AD52" s="387"/>
    </row>
    <row r="53" spans="1:30">
      <c r="A53" s="383"/>
      <c r="B53" s="383"/>
      <c r="C53" s="383"/>
      <c r="D53" s="384"/>
      <c r="E53" s="385"/>
      <c r="F53" s="19"/>
      <c r="G53" s="550"/>
      <c r="H53" s="550"/>
      <c r="I53" s="21"/>
      <c r="J53" s="386"/>
      <c r="K53" s="22"/>
      <c r="L53" s="551"/>
      <c r="M53" s="551"/>
      <c r="N53" s="387"/>
      <c r="Q53" s="383"/>
      <c r="R53" s="383"/>
      <c r="S53" s="383"/>
      <c r="T53" s="384"/>
      <c r="U53" s="385"/>
      <c r="V53" s="19"/>
      <c r="W53" s="550"/>
      <c r="X53" s="550"/>
      <c r="Y53" s="21"/>
      <c r="Z53" s="386"/>
      <c r="AA53" s="22"/>
      <c r="AB53" s="551"/>
      <c r="AC53" s="551"/>
      <c r="AD53" s="387"/>
    </row>
    <row r="54" spans="1:30">
      <c r="A54" s="383"/>
      <c r="B54" s="383"/>
      <c r="C54" s="383"/>
      <c r="D54" s="384"/>
      <c r="E54" s="385"/>
      <c r="F54" s="19"/>
      <c r="G54" s="550"/>
      <c r="H54" s="550"/>
      <c r="I54" s="21"/>
      <c r="J54" s="386"/>
      <c r="K54" s="22"/>
      <c r="L54" s="551"/>
      <c r="M54" s="551"/>
      <c r="N54" s="387"/>
      <c r="Q54" s="383"/>
      <c r="R54" s="383"/>
      <c r="S54" s="383"/>
      <c r="T54" s="384"/>
      <c r="U54" s="385"/>
      <c r="V54" s="19"/>
      <c r="W54" s="550"/>
      <c r="X54" s="550"/>
      <c r="Y54" s="21"/>
      <c r="Z54" s="386"/>
      <c r="AA54" s="22"/>
      <c r="AB54" s="551"/>
      <c r="AC54" s="551"/>
      <c r="AD54" s="387"/>
    </row>
    <row r="55" spans="1:30">
      <c r="A55" s="383"/>
      <c r="B55" s="383"/>
      <c r="C55" s="383"/>
      <c r="D55" s="384"/>
      <c r="E55" s="385"/>
      <c r="F55" s="19"/>
      <c r="G55" s="550"/>
      <c r="H55" s="550"/>
      <c r="I55" s="21"/>
      <c r="J55" s="386"/>
      <c r="K55" s="22"/>
      <c r="L55" s="551"/>
      <c r="M55" s="551"/>
      <c r="N55" s="387"/>
      <c r="Q55" s="383"/>
      <c r="R55" s="383"/>
      <c r="S55" s="383"/>
      <c r="T55" s="384"/>
      <c r="U55" s="385"/>
      <c r="V55" s="19"/>
      <c r="W55" s="550"/>
      <c r="X55" s="550"/>
      <c r="Y55" s="21"/>
      <c r="Z55" s="386"/>
      <c r="AA55" s="22"/>
      <c r="AB55" s="551"/>
      <c r="AC55" s="551"/>
      <c r="AD55" s="387"/>
    </row>
    <row r="56" spans="1:30">
      <c r="A56" s="383"/>
      <c r="B56" s="383"/>
      <c r="C56" s="383"/>
      <c r="D56" s="384"/>
      <c r="E56" s="385"/>
      <c r="F56" s="19"/>
      <c r="G56" s="550"/>
      <c r="H56" s="550"/>
      <c r="I56" s="21"/>
      <c r="J56" s="386"/>
      <c r="K56" s="22"/>
      <c r="L56" s="551"/>
      <c r="M56" s="551"/>
      <c r="N56" s="387"/>
      <c r="Q56" s="388"/>
      <c r="R56" s="389"/>
      <c r="S56" s="388"/>
      <c r="T56" s="390"/>
      <c r="U56" s="391"/>
      <c r="V56" s="392"/>
      <c r="W56" s="552"/>
      <c r="X56" s="552"/>
      <c r="Y56" s="393"/>
      <c r="Z56" s="394"/>
      <c r="AA56" s="395"/>
      <c r="AB56" s="553"/>
      <c r="AC56" s="553"/>
      <c r="AD56" s="396"/>
    </row>
    <row r="57" spans="1:30">
      <c r="A57" s="388"/>
      <c r="B57" s="389"/>
      <c r="C57" s="388"/>
      <c r="D57" s="390"/>
      <c r="E57" s="391"/>
      <c r="F57" s="392"/>
      <c r="G57" s="552"/>
      <c r="H57" s="552"/>
      <c r="I57" s="393"/>
      <c r="J57" s="394"/>
      <c r="K57" s="395"/>
      <c r="L57" s="553"/>
      <c r="M57" s="553"/>
      <c r="N57" s="396"/>
      <c r="Q57" s="389"/>
      <c r="R57" s="388"/>
      <c r="S57" s="388"/>
      <c r="T57" s="390"/>
      <c r="U57" s="391"/>
      <c r="V57" s="392"/>
      <c r="W57" s="552"/>
      <c r="X57" s="552"/>
      <c r="Y57" s="393"/>
      <c r="Z57" s="394"/>
      <c r="AA57" s="395"/>
      <c r="AB57" s="553"/>
      <c r="AC57" s="553"/>
      <c r="AD57" s="396"/>
    </row>
    <row r="58" spans="1:30">
      <c r="A58" s="389"/>
      <c r="B58" s="388"/>
      <c r="C58" s="388"/>
      <c r="D58" s="390"/>
      <c r="E58" s="391"/>
      <c r="F58" s="392"/>
      <c r="G58" s="552"/>
      <c r="H58" s="552"/>
      <c r="I58" s="393"/>
      <c r="J58" s="394"/>
      <c r="K58" s="395"/>
      <c r="L58" s="553"/>
      <c r="M58" s="553"/>
      <c r="N58" s="396"/>
      <c r="Q58" s="383"/>
      <c r="R58" s="383"/>
      <c r="S58" s="383"/>
      <c r="T58" s="384"/>
      <c r="U58" s="385"/>
      <c r="V58" s="19"/>
      <c r="W58" s="550"/>
      <c r="X58" s="550"/>
      <c r="Y58" s="21"/>
      <c r="Z58" s="386"/>
      <c r="AA58" s="22"/>
      <c r="AB58" s="551"/>
      <c r="AC58" s="551"/>
      <c r="AD58" s="387"/>
    </row>
    <row r="59" spans="1:30">
      <c r="A59" s="383"/>
      <c r="B59" s="383"/>
      <c r="C59" s="383"/>
      <c r="D59" s="384"/>
      <c r="E59" s="385"/>
      <c r="F59" s="19"/>
      <c r="G59" s="550"/>
      <c r="H59" s="550"/>
      <c r="I59" s="21"/>
      <c r="J59" s="386"/>
      <c r="K59" s="22"/>
      <c r="L59" s="551"/>
      <c r="M59" s="551"/>
      <c r="N59" s="387"/>
      <c r="Q59" s="383"/>
      <c r="R59" s="383"/>
      <c r="S59" s="383"/>
      <c r="T59" s="384"/>
      <c r="U59" s="385"/>
      <c r="V59" s="19"/>
      <c r="W59" s="550"/>
      <c r="X59" s="550"/>
      <c r="Y59" s="21"/>
      <c r="Z59" s="386"/>
      <c r="AA59" s="22"/>
      <c r="AB59" s="551"/>
      <c r="AC59" s="551"/>
      <c r="AD59" s="387"/>
    </row>
    <row r="60" spans="1:30">
      <c r="A60" s="383"/>
      <c r="B60" s="383"/>
      <c r="C60" s="383"/>
      <c r="D60" s="384"/>
      <c r="E60" s="385"/>
      <c r="F60" s="19"/>
      <c r="G60" s="550"/>
      <c r="H60" s="550"/>
      <c r="I60" s="21"/>
      <c r="J60" s="386"/>
      <c r="K60" s="22"/>
      <c r="L60" s="551"/>
      <c r="M60" s="551"/>
      <c r="N60" s="387"/>
      <c r="Q60" s="383"/>
      <c r="R60" s="383"/>
      <c r="S60" s="383"/>
      <c r="T60" s="384"/>
      <c r="U60" s="385"/>
      <c r="V60" s="19"/>
      <c r="W60" s="550"/>
      <c r="X60" s="550"/>
      <c r="Y60" s="21"/>
      <c r="Z60" s="386"/>
      <c r="AA60" s="22"/>
      <c r="AB60" s="551"/>
      <c r="AC60" s="551"/>
      <c r="AD60" s="387"/>
    </row>
    <row r="61" spans="1:30">
      <c r="A61" s="383"/>
      <c r="B61" s="383"/>
      <c r="C61" s="383"/>
      <c r="D61" s="384"/>
      <c r="E61" s="385"/>
      <c r="F61" s="19"/>
      <c r="G61" s="550"/>
      <c r="H61" s="550"/>
      <c r="I61" s="21"/>
      <c r="J61" s="386"/>
      <c r="K61" s="22"/>
      <c r="L61" s="551"/>
      <c r="M61" s="551"/>
      <c r="N61" s="387"/>
      <c r="Q61" s="383"/>
      <c r="R61" s="383"/>
      <c r="S61" s="383"/>
      <c r="T61" s="384"/>
      <c r="U61" s="385"/>
      <c r="V61" s="19"/>
      <c r="W61" s="550"/>
      <c r="X61" s="550"/>
      <c r="Y61" s="21"/>
      <c r="Z61" s="386"/>
      <c r="AA61" s="22"/>
      <c r="AB61" s="551"/>
      <c r="AC61" s="551"/>
      <c r="AD61" s="387"/>
    </row>
    <row r="62" spans="1:30">
      <c r="A62" s="383"/>
      <c r="B62" s="383"/>
      <c r="C62" s="383"/>
      <c r="D62" s="384"/>
      <c r="E62" s="385"/>
      <c r="F62" s="19"/>
      <c r="G62" s="550"/>
      <c r="H62" s="550"/>
      <c r="I62" s="21"/>
      <c r="J62" s="386"/>
      <c r="K62" s="22"/>
      <c r="L62" s="551"/>
      <c r="M62" s="551"/>
      <c r="N62" s="387"/>
      <c r="Q62" s="383"/>
      <c r="R62" s="383"/>
      <c r="S62" s="383"/>
      <c r="T62" s="384"/>
      <c r="U62" s="385"/>
      <c r="V62" s="19"/>
      <c r="W62" s="550"/>
      <c r="X62" s="550"/>
      <c r="Y62" s="21"/>
      <c r="Z62" s="386"/>
      <c r="AA62" s="22"/>
      <c r="AB62" s="551"/>
      <c r="AC62" s="551"/>
      <c r="AD62" s="387"/>
    </row>
    <row r="63" spans="1:30">
      <c r="A63" s="383"/>
      <c r="B63" s="383"/>
      <c r="C63" s="383"/>
      <c r="D63" s="384"/>
      <c r="E63" s="385"/>
      <c r="F63" s="19"/>
      <c r="G63" s="550"/>
      <c r="H63" s="550"/>
      <c r="I63" s="21"/>
      <c r="J63" s="386"/>
      <c r="K63" s="22"/>
      <c r="L63" s="551"/>
      <c r="M63" s="551"/>
      <c r="N63" s="387"/>
      <c r="Q63" s="383"/>
      <c r="R63" s="383"/>
      <c r="S63" s="383"/>
      <c r="T63" s="384"/>
      <c r="U63" s="385"/>
      <c r="V63" s="19"/>
      <c r="W63" s="550"/>
      <c r="X63" s="550"/>
      <c r="Y63" s="21"/>
      <c r="Z63" s="386"/>
      <c r="AA63" s="22"/>
      <c r="AB63" s="551"/>
      <c r="AC63" s="551"/>
      <c r="AD63" s="387"/>
    </row>
    <row r="64" spans="1:30">
      <c r="A64" s="383"/>
      <c r="B64" s="383"/>
      <c r="C64" s="383"/>
      <c r="D64" s="384"/>
      <c r="E64" s="385"/>
      <c r="F64" s="19"/>
      <c r="G64" s="550"/>
      <c r="H64" s="550"/>
      <c r="I64" s="21"/>
      <c r="J64" s="386"/>
      <c r="K64" s="22"/>
      <c r="L64" s="551"/>
      <c r="M64" s="551"/>
      <c r="N64" s="387"/>
      <c r="Q64" s="383"/>
      <c r="R64" s="383"/>
      <c r="S64" s="383"/>
      <c r="T64" s="384"/>
      <c r="U64" s="385"/>
      <c r="V64" s="19"/>
      <c r="W64" s="550"/>
      <c r="X64" s="550"/>
      <c r="Y64" s="21"/>
      <c r="Z64" s="386"/>
      <c r="AA64" s="22"/>
      <c r="AB64" s="551"/>
      <c r="AC64" s="551"/>
      <c r="AD64" s="387"/>
    </row>
    <row r="65" spans="1:30">
      <c r="A65" s="388"/>
      <c r="B65" s="389"/>
      <c r="C65" s="388"/>
      <c r="D65" s="390"/>
      <c r="E65" s="391"/>
      <c r="F65" s="392"/>
      <c r="G65" s="552"/>
      <c r="H65" s="552"/>
      <c r="I65" s="393"/>
      <c r="J65" s="394"/>
      <c r="K65" s="395"/>
      <c r="L65" s="553"/>
      <c r="M65" s="553"/>
      <c r="N65" s="396"/>
      <c r="Q65" s="383"/>
      <c r="R65" s="383"/>
      <c r="S65" s="383"/>
      <c r="T65" s="384"/>
      <c r="U65" s="385"/>
      <c r="V65" s="19"/>
      <c r="W65" s="550"/>
      <c r="X65" s="550"/>
      <c r="Y65" s="21"/>
      <c r="Z65" s="386"/>
      <c r="AA65" s="22"/>
      <c r="AB65" s="551"/>
      <c r="AC65" s="551"/>
      <c r="AD65" s="387"/>
    </row>
    <row r="66" spans="1:30">
      <c r="A66" s="383"/>
      <c r="B66" s="383"/>
      <c r="C66" s="383"/>
      <c r="D66" s="384"/>
      <c r="E66" s="385"/>
      <c r="F66" s="19"/>
      <c r="G66" s="550"/>
      <c r="H66" s="550"/>
      <c r="I66" s="21"/>
      <c r="J66" s="386"/>
      <c r="K66" s="22"/>
      <c r="L66" s="551"/>
      <c r="M66" s="551"/>
      <c r="N66" s="387"/>
      <c r="Q66" s="388"/>
      <c r="R66" s="389"/>
      <c r="S66" s="388"/>
      <c r="T66" s="390"/>
      <c r="U66" s="391"/>
      <c r="V66" s="392"/>
      <c r="W66" s="552"/>
      <c r="X66" s="552"/>
      <c r="Y66" s="393"/>
      <c r="Z66" s="394"/>
      <c r="AA66" s="395"/>
      <c r="AB66" s="553"/>
      <c r="AC66" s="553"/>
      <c r="AD66" s="396"/>
    </row>
    <row r="67" spans="1:30">
      <c r="A67" s="383"/>
      <c r="B67" s="383"/>
      <c r="C67" s="383"/>
      <c r="D67" s="384"/>
      <c r="E67" s="385"/>
      <c r="F67" s="19"/>
      <c r="G67" s="550"/>
      <c r="H67" s="550"/>
      <c r="I67" s="21"/>
      <c r="J67" s="386"/>
      <c r="K67" s="22"/>
      <c r="L67" s="551"/>
      <c r="M67" s="551"/>
      <c r="N67" s="387"/>
      <c r="Q67" s="383"/>
      <c r="R67" s="383"/>
      <c r="S67" s="383"/>
      <c r="T67" s="384"/>
      <c r="U67" s="385"/>
      <c r="V67" s="19"/>
      <c r="W67" s="550"/>
      <c r="X67" s="550"/>
      <c r="Y67" s="21"/>
      <c r="Z67" s="386"/>
      <c r="AA67" s="22"/>
      <c r="AB67" s="551"/>
      <c r="AC67" s="551"/>
      <c r="AD67" s="387"/>
    </row>
    <row r="68" spans="1:30">
      <c r="A68" s="383"/>
      <c r="B68" s="383"/>
      <c r="C68" s="383"/>
      <c r="D68" s="384"/>
      <c r="E68" s="385"/>
      <c r="F68" s="19"/>
      <c r="G68" s="550"/>
      <c r="H68" s="550"/>
      <c r="I68" s="21"/>
      <c r="J68" s="386"/>
      <c r="K68" s="22"/>
      <c r="L68" s="551"/>
      <c r="M68" s="551"/>
      <c r="N68" s="387"/>
      <c r="Q68" s="383"/>
      <c r="R68" s="383"/>
      <c r="S68" s="383"/>
      <c r="T68" s="384"/>
      <c r="U68" s="385"/>
      <c r="V68" s="19"/>
      <c r="W68" s="550"/>
      <c r="X68" s="550"/>
      <c r="Y68" s="21"/>
      <c r="Z68" s="386"/>
      <c r="AA68" s="22"/>
      <c r="AB68" s="551"/>
      <c r="AC68" s="551"/>
      <c r="AD68" s="387"/>
    </row>
    <row r="69" spans="1:30">
      <c r="A69" s="383"/>
      <c r="B69" s="383"/>
      <c r="C69" s="383"/>
      <c r="D69" s="384"/>
      <c r="E69" s="385"/>
      <c r="F69" s="19"/>
      <c r="G69" s="550"/>
      <c r="H69" s="550"/>
      <c r="I69" s="21"/>
      <c r="J69" s="386"/>
      <c r="K69" s="22"/>
      <c r="L69" s="551"/>
      <c r="M69" s="551"/>
      <c r="N69" s="387"/>
      <c r="Q69" s="383"/>
      <c r="R69" s="383"/>
      <c r="S69" s="383"/>
      <c r="T69" s="384"/>
      <c r="U69" s="385"/>
      <c r="V69" s="19"/>
      <c r="W69" s="550"/>
      <c r="X69" s="550"/>
      <c r="Y69" s="21"/>
      <c r="Z69" s="386"/>
      <c r="AA69" s="22"/>
      <c r="AB69" s="551"/>
      <c r="AC69" s="551"/>
      <c r="AD69" s="387"/>
    </row>
    <row r="70" spans="1:30">
      <c r="A70" s="383"/>
      <c r="B70" s="383"/>
      <c r="C70" s="383"/>
      <c r="D70" s="384"/>
      <c r="E70" s="385"/>
      <c r="F70" s="19"/>
      <c r="G70" s="550"/>
      <c r="H70" s="550"/>
      <c r="I70" s="21"/>
      <c r="J70" s="386"/>
      <c r="K70" s="22"/>
      <c r="L70" s="551"/>
      <c r="M70" s="551"/>
      <c r="N70" s="387"/>
      <c r="Q70" s="383"/>
      <c r="R70" s="383"/>
      <c r="S70" s="383"/>
      <c r="T70" s="384"/>
      <c r="U70" s="385"/>
      <c r="V70" s="19"/>
      <c r="W70" s="550"/>
      <c r="X70" s="550"/>
      <c r="Y70" s="21"/>
      <c r="Z70" s="386"/>
      <c r="AA70" s="22"/>
      <c r="AB70" s="551"/>
      <c r="AC70" s="551"/>
      <c r="AD70" s="387"/>
    </row>
    <row r="71" spans="1:30">
      <c r="A71" s="383"/>
      <c r="B71" s="383"/>
      <c r="C71" s="383"/>
      <c r="D71" s="384"/>
      <c r="E71" s="385"/>
      <c r="F71" s="19"/>
      <c r="G71" s="550"/>
      <c r="H71" s="550"/>
      <c r="I71" s="21"/>
      <c r="J71" s="386"/>
      <c r="K71" s="22"/>
      <c r="L71" s="551"/>
      <c r="M71" s="551"/>
      <c r="N71" s="387"/>
      <c r="Q71" s="383"/>
      <c r="R71" s="383"/>
      <c r="S71" s="383"/>
      <c r="T71" s="384"/>
      <c r="U71" s="385"/>
      <c r="V71" s="19"/>
      <c r="W71" s="550"/>
      <c r="X71" s="550"/>
      <c r="Y71" s="21"/>
      <c r="Z71" s="386"/>
      <c r="AA71" s="22"/>
      <c r="AB71" s="551"/>
      <c r="AC71" s="551"/>
      <c r="AD71" s="387"/>
    </row>
    <row r="72" spans="1:30">
      <c r="A72" s="383"/>
      <c r="B72" s="383"/>
      <c r="C72" s="383"/>
      <c r="D72" s="384"/>
      <c r="E72" s="385"/>
      <c r="F72" s="19"/>
      <c r="G72" s="550"/>
      <c r="H72" s="550"/>
      <c r="I72" s="21"/>
      <c r="J72" s="386"/>
      <c r="K72" s="22"/>
      <c r="L72" s="551"/>
      <c r="M72" s="551"/>
      <c r="N72" s="387"/>
      <c r="Q72" s="383"/>
      <c r="R72" s="383"/>
      <c r="S72" s="383"/>
      <c r="T72" s="384"/>
      <c r="U72" s="385"/>
      <c r="V72" s="19"/>
      <c r="W72" s="550"/>
      <c r="X72" s="550"/>
      <c r="Y72" s="21"/>
      <c r="Z72" s="386"/>
      <c r="AA72" s="22"/>
      <c r="AB72" s="551"/>
      <c r="AC72" s="551"/>
      <c r="AD72" s="387"/>
    </row>
    <row r="73" spans="1:30">
      <c r="A73" s="383"/>
      <c r="B73" s="383"/>
      <c r="C73" s="383"/>
      <c r="D73" s="384"/>
      <c r="E73" s="385"/>
      <c r="F73" s="19"/>
      <c r="G73" s="550"/>
      <c r="H73" s="550"/>
      <c r="I73" s="21"/>
      <c r="J73" s="386"/>
      <c r="K73" s="22"/>
      <c r="L73" s="551"/>
      <c r="M73" s="551"/>
      <c r="N73" s="387"/>
      <c r="Q73" s="383"/>
      <c r="R73" s="383"/>
      <c r="S73" s="383"/>
      <c r="T73" s="384"/>
      <c r="U73" s="385"/>
      <c r="V73" s="19"/>
      <c r="W73" s="550"/>
      <c r="X73" s="550"/>
      <c r="Y73" s="21"/>
      <c r="Z73" s="386"/>
      <c r="AA73" s="22"/>
      <c r="AB73" s="551"/>
      <c r="AC73" s="551"/>
      <c r="AD73" s="387"/>
    </row>
    <row r="74" spans="1:30">
      <c r="A74" s="383"/>
      <c r="B74" s="383"/>
      <c r="C74" s="383"/>
      <c r="D74" s="384"/>
      <c r="E74" s="385"/>
      <c r="F74" s="19"/>
      <c r="G74" s="550"/>
      <c r="H74" s="550"/>
      <c r="I74" s="21"/>
      <c r="J74" s="386"/>
      <c r="K74" s="22"/>
      <c r="L74" s="551"/>
      <c r="M74" s="551"/>
      <c r="N74" s="387"/>
      <c r="Q74" s="383"/>
      <c r="R74" s="383"/>
      <c r="S74" s="383"/>
      <c r="T74" s="384"/>
      <c r="U74" s="385"/>
      <c r="V74" s="19"/>
      <c r="W74" s="550"/>
      <c r="X74" s="550"/>
      <c r="Y74" s="21"/>
      <c r="Z74" s="386"/>
      <c r="AA74" s="22"/>
      <c r="AB74" s="551"/>
      <c r="AC74" s="551"/>
      <c r="AD74" s="387"/>
    </row>
    <row r="75" spans="1:30">
      <c r="A75" s="388"/>
      <c r="B75" s="389"/>
      <c r="C75" s="388"/>
      <c r="D75" s="390"/>
      <c r="E75" s="391"/>
      <c r="F75" s="392"/>
      <c r="G75" s="552"/>
      <c r="H75" s="552"/>
      <c r="I75" s="393"/>
      <c r="J75" s="394"/>
      <c r="K75" s="395"/>
      <c r="L75" s="553"/>
      <c r="M75" s="553"/>
      <c r="N75" s="396"/>
      <c r="Q75" s="383"/>
      <c r="R75" s="383"/>
      <c r="S75" s="383"/>
      <c r="T75" s="384"/>
      <c r="U75" s="385"/>
      <c r="V75" s="19"/>
      <c r="W75" s="550"/>
      <c r="X75" s="550"/>
      <c r="Y75" s="21"/>
      <c r="Z75" s="386"/>
      <c r="AA75" s="22"/>
      <c r="AB75" s="551"/>
      <c r="AC75" s="551"/>
      <c r="AD75" s="387"/>
    </row>
    <row r="76" spans="1:30">
      <c r="A76" s="383"/>
      <c r="B76" s="383"/>
      <c r="C76" s="383"/>
      <c r="D76" s="384"/>
      <c r="E76" s="385"/>
      <c r="F76" s="19"/>
      <c r="G76" s="550"/>
      <c r="H76" s="550"/>
      <c r="I76" s="21"/>
      <c r="J76" s="386"/>
      <c r="K76" s="22"/>
      <c r="L76" s="551"/>
      <c r="M76" s="551"/>
      <c r="N76" s="387"/>
      <c r="Q76" s="383"/>
      <c r="R76" s="383"/>
      <c r="S76" s="383"/>
      <c r="T76" s="384"/>
      <c r="U76" s="385"/>
      <c r="V76" s="19"/>
      <c r="W76" s="550"/>
      <c r="X76" s="550"/>
      <c r="Y76" s="21"/>
      <c r="Z76" s="386"/>
      <c r="AA76" s="22"/>
      <c r="AB76" s="551"/>
      <c r="AC76" s="551"/>
      <c r="AD76" s="387"/>
    </row>
    <row r="77" spans="1:30">
      <c r="A77" s="383"/>
      <c r="B77" s="383"/>
      <c r="C77" s="383"/>
      <c r="D77" s="384"/>
      <c r="E77" s="385"/>
      <c r="F77" s="19"/>
      <c r="G77" s="550"/>
      <c r="H77" s="550"/>
      <c r="I77" s="21"/>
      <c r="J77" s="386"/>
      <c r="K77" s="22"/>
      <c r="L77" s="551"/>
      <c r="M77" s="551"/>
      <c r="N77" s="387"/>
      <c r="Q77" s="388"/>
      <c r="R77" s="389"/>
      <c r="S77" s="388"/>
      <c r="T77" s="390"/>
      <c r="U77" s="391"/>
      <c r="V77" s="392"/>
      <c r="W77" s="552"/>
      <c r="X77" s="552"/>
      <c r="Y77" s="393"/>
      <c r="Z77" s="394"/>
      <c r="AA77" s="395"/>
      <c r="AB77" s="553"/>
      <c r="AC77" s="553"/>
      <c r="AD77" s="396"/>
    </row>
    <row r="78" spans="1:30">
      <c r="A78" s="383"/>
      <c r="B78" s="383"/>
      <c r="C78" s="383"/>
      <c r="D78" s="384"/>
      <c r="E78" s="385"/>
      <c r="F78" s="19"/>
      <c r="G78" s="550"/>
      <c r="H78" s="550"/>
      <c r="I78" s="21"/>
      <c r="J78" s="386"/>
      <c r="K78" s="22"/>
      <c r="L78" s="551"/>
      <c r="M78" s="551"/>
      <c r="N78" s="387"/>
      <c r="Q78" s="383"/>
      <c r="R78" s="383"/>
      <c r="S78" s="383"/>
      <c r="T78" s="384"/>
      <c r="U78" s="385"/>
      <c r="V78" s="19"/>
      <c r="W78" s="550"/>
      <c r="X78" s="550"/>
      <c r="Y78" s="21"/>
      <c r="Z78" s="386"/>
      <c r="AA78" s="22"/>
      <c r="AB78" s="551"/>
      <c r="AC78" s="551"/>
      <c r="AD78" s="387"/>
    </row>
    <row r="79" spans="1:30">
      <c r="A79" s="383"/>
      <c r="B79" s="383"/>
      <c r="C79" s="383"/>
      <c r="D79" s="384"/>
      <c r="E79" s="385"/>
      <c r="F79" s="19"/>
      <c r="G79" s="550"/>
      <c r="H79" s="550"/>
      <c r="I79" s="21"/>
      <c r="J79" s="386"/>
      <c r="K79" s="22"/>
      <c r="L79" s="551"/>
      <c r="M79" s="551"/>
      <c r="N79" s="387"/>
      <c r="Q79" s="383"/>
      <c r="R79" s="383"/>
      <c r="S79" s="383"/>
      <c r="T79" s="384"/>
      <c r="U79" s="385"/>
      <c r="V79" s="19"/>
      <c r="W79" s="550"/>
      <c r="X79" s="550"/>
      <c r="Y79" s="21"/>
      <c r="Z79" s="386"/>
      <c r="AA79" s="22"/>
      <c r="AB79" s="551"/>
      <c r="AC79" s="551"/>
      <c r="AD79" s="387"/>
    </row>
    <row r="80" spans="1:30">
      <c r="A80" s="383"/>
      <c r="B80" s="383"/>
      <c r="C80" s="383"/>
      <c r="D80" s="384"/>
      <c r="E80" s="385"/>
      <c r="F80" s="19"/>
      <c r="G80" s="550"/>
      <c r="H80" s="550"/>
      <c r="I80" s="21"/>
      <c r="J80" s="386"/>
      <c r="K80" s="22"/>
      <c r="L80" s="551"/>
      <c r="M80" s="551"/>
      <c r="N80" s="387"/>
      <c r="Q80" s="383"/>
      <c r="R80" s="383"/>
      <c r="S80" s="383"/>
      <c r="T80" s="384"/>
      <c r="U80" s="385"/>
      <c r="V80" s="19"/>
      <c r="W80" s="550"/>
      <c r="X80" s="550"/>
      <c r="Y80" s="21"/>
      <c r="Z80" s="386"/>
      <c r="AA80" s="22"/>
      <c r="AB80" s="551"/>
      <c r="AC80" s="551"/>
      <c r="AD80" s="387"/>
    </row>
    <row r="81" spans="1:30">
      <c r="A81" s="383"/>
      <c r="B81" s="383"/>
      <c r="C81" s="383"/>
      <c r="D81" s="384"/>
      <c r="E81" s="385"/>
      <c r="F81" s="19"/>
      <c r="G81" s="550"/>
      <c r="H81" s="550"/>
      <c r="I81" s="21"/>
      <c r="J81" s="386"/>
      <c r="K81" s="22"/>
      <c r="L81" s="551"/>
      <c r="M81" s="551"/>
      <c r="N81" s="387"/>
      <c r="Q81" s="383"/>
      <c r="R81" s="383"/>
      <c r="S81" s="383"/>
      <c r="T81" s="384"/>
      <c r="U81" s="385"/>
      <c r="V81" s="19"/>
      <c r="W81" s="550"/>
      <c r="X81" s="550"/>
      <c r="Y81" s="21"/>
      <c r="Z81" s="386"/>
      <c r="AA81" s="22"/>
      <c r="AB81" s="551"/>
      <c r="AC81" s="551"/>
      <c r="AD81" s="387"/>
    </row>
    <row r="82" spans="1:30">
      <c r="A82" s="388"/>
      <c r="B82" s="389"/>
      <c r="C82" s="388"/>
      <c r="D82" s="390"/>
      <c r="E82" s="391"/>
      <c r="F82" s="392"/>
      <c r="G82" s="552"/>
      <c r="H82" s="552"/>
      <c r="I82" s="393"/>
      <c r="J82" s="394"/>
      <c r="K82" s="395"/>
      <c r="L82" s="553"/>
      <c r="M82" s="553"/>
      <c r="N82" s="396"/>
      <c r="Q82" s="383"/>
      <c r="R82" s="383"/>
      <c r="S82" s="383"/>
      <c r="T82" s="384"/>
      <c r="U82" s="385"/>
      <c r="V82" s="19"/>
      <c r="W82" s="550"/>
      <c r="X82" s="550"/>
      <c r="Y82" s="21"/>
      <c r="Z82" s="386"/>
      <c r="AA82" s="22"/>
      <c r="AB82" s="551"/>
      <c r="AC82" s="551"/>
      <c r="AD82" s="387"/>
    </row>
    <row r="83" spans="1:30">
      <c r="A83" s="383"/>
      <c r="B83" s="383"/>
      <c r="C83" s="383"/>
      <c r="D83" s="384"/>
      <c r="E83" s="385"/>
      <c r="F83" s="19"/>
      <c r="G83" s="550"/>
      <c r="H83" s="550"/>
      <c r="I83" s="21"/>
      <c r="J83" s="386"/>
      <c r="K83" s="22"/>
      <c r="L83" s="551"/>
      <c r="M83" s="551"/>
      <c r="N83" s="387"/>
      <c r="Q83" s="383"/>
      <c r="R83" s="383"/>
      <c r="S83" s="383"/>
      <c r="T83" s="384"/>
      <c r="U83" s="385"/>
      <c r="V83" s="19"/>
      <c r="W83" s="550"/>
      <c r="X83" s="550"/>
      <c r="Y83" s="21"/>
      <c r="Z83" s="386"/>
      <c r="AA83" s="22"/>
      <c r="AB83" s="551"/>
      <c r="AC83" s="551"/>
      <c r="AD83" s="387"/>
    </row>
    <row r="84" spans="1:30">
      <c r="A84" s="383"/>
      <c r="B84" s="383"/>
      <c r="C84" s="383"/>
      <c r="D84" s="384"/>
      <c r="E84" s="385"/>
      <c r="F84" s="19"/>
      <c r="G84" s="550"/>
      <c r="H84" s="550"/>
      <c r="I84" s="21"/>
      <c r="J84" s="386"/>
      <c r="K84" s="22"/>
      <c r="L84" s="551"/>
      <c r="M84" s="551"/>
      <c r="N84" s="387"/>
      <c r="Q84" s="383"/>
      <c r="R84" s="383"/>
      <c r="S84" s="383"/>
      <c r="T84" s="384"/>
      <c r="U84" s="385"/>
      <c r="V84" s="19"/>
      <c r="W84" s="550"/>
      <c r="X84" s="550"/>
      <c r="Y84" s="21"/>
      <c r="Z84" s="386"/>
      <c r="AA84" s="22"/>
      <c r="AB84" s="551"/>
      <c r="AC84" s="551"/>
      <c r="AD84" s="387"/>
    </row>
    <row r="85" spans="1:30">
      <c r="A85" s="383"/>
      <c r="B85" s="383"/>
      <c r="C85" s="383"/>
      <c r="D85" s="384"/>
      <c r="E85" s="385"/>
      <c r="F85" s="19"/>
      <c r="G85" s="550"/>
      <c r="H85" s="550"/>
      <c r="I85" s="21"/>
      <c r="J85" s="386"/>
      <c r="K85" s="22"/>
      <c r="L85" s="551"/>
      <c r="M85" s="551"/>
      <c r="N85" s="387"/>
      <c r="Q85" s="388"/>
      <c r="R85" s="389"/>
      <c r="S85" s="388"/>
      <c r="T85" s="390"/>
      <c r="U85" s="391"/>
      <c r="V85" s="392"/>
      <c r="W85" s="552"/>
      <c r="X85" s="552"/>
      <c r="Y85" s="393"/>
      <c r="Z85" s="394"/>
      <c r="AA85" s="395"/>
      <c r="AB85" s="553"/>
      <c r="AC85" s="553"/>
      <c r="AD85" s="396"/>
    </row>
    <row r="86" spans="1:30">
      <c r="A86" s="383"/>
      <c r="B86" s="383"/>
      <c r="C86" s="383"/>
      <c r="D86" s="384"/>
      <c r="E86" s="385"/>
      <c r="F86" s="19"/>
      <c r="G86" s="550"/>
      <c r="H86" s="550"/>
      <c r="I86" s="21"/>
      <c r="J86" s="386"/>
      <c r="K86" s="22"/>
      <c r="L86" s="551"/>
      <c r="M86" s="551"/>
      <c r="N86" s="387"/>
      <c r="Q86" s="383"/>
      <c r="R86" s="383"/>
      <c r="S86" s="383"/>
      <c r="T86" s="384"/>
      <c r="U86" s="385"/>
      <c r="V86" s="19"/>
      <c r="W86" s="550"/>
      <c r="X86" s="550"/>
      <c r="Y86" s="21"/>
      <c r="Z86" s="386"/>
      <c r="AA86" s="22"/>
      <c r="AB86" s="551"/>
      <c r="AC86" s="551"/>
      <c r="AD86" s="387"/>
    </row>
    <row r="87" spans="1:30">
      <c r="A87" s="388"/>
      <c r="B87" s="389"/>
      <c r="C87" s="388"/>
      <c r="D87" s="390"/>
      <c r="E87" s="391"/>
      <c r="F87" s="392"/>
      <c r="G87" s="552"/>
      <c r="H87" s="552"/>
      <c r="I87" s="393"/>
      <c r="J87" s="394"/>
      <c r="K87" s="395"/>
      <c r="L87" s="553"/>
      <c r="M87" s="553"/>
      <c r="N87" s="396"/>
      <c r="Q87" s="383"/>
      <c r="R87" s="383"/>
      <c r="S87" s="383"/>
      <c r="T87" s="384"/>
      <c r="U87" s="385"/>
      <c r="V87" s="19"/>
      <c r="W87" s="550"/>
      <c r="X87" s="550"/>
      <c r="Y87" s="21"/>
      <c r="Z87" s="386"/>
      <c r="AA87" s="22"/>
      <c r="AB87" s="551"/>
      <c r="AC87" s="551"/>
      <c r="AD87" s="387"/>
    </row>
    <row r="88" spans="1:30">
      <c r="A88" s="383"/>
      <c r="B88" s="383"/>
      <c r="C88" s="383"/>
      <c r="D88" s="384"/>
      <c r="E88" s="385"/>
      <c r="F88" s="19"/>
      <c r="G88" s="550"/>
      <c r="H88" s="550"/>
      <c r="I88" s="21"/>
      <c r="J88" s="386"/>
      <c r="K88" s="22"/>
      <c r="L88" s="551"/>
      <c r="M88" s="551"/>
      <c r="N88" s="387"/>
      <c r="Q88" s="383"/>
      <c r="R88" s="383"/>
      <c r="S88" s="383"/>
      <c r="T88" s="384"/>
      <c r="U88" s="385"/>
      <c r="V88" s="19"/>
      <c r="W88" s="550"/>
      <c r="X88" s="550"/>
      <c r="Y88" s="21"/>
      <c r="Z88" s="386"/>
      <c r="AA88" s="22"/>
      <c r="AB88" s="551"/>
      <c r="AC88" s="551"/>
      <c r="AD88" s="387"/>
    </row>
    <row r="89" spans="1:30">
      <c r="A89" s="383"/>
      <c r="B89" s="383"/>
      <c r="C89" s="383"/>
      <c r="D89" s="384"/>
      <c r="E89" s="385"/>
      <c r="F89" s="19"/>
      <c r="G89" s="550"/>
      <c r="H89" s="550"/>
      <c r="I89" s="21"/>
      <c r="J89" s="386"/>
      <c r="K89" s="22"/>
      <c r="L89" s="551"/>
      <c r="M89" s="551"/>
      <c r="N89" s="387"/>
      <c r="Q89" s="383"/>
      <c r="R89" s="383"/>
      <c r="S89" s="383"/>
      <c r="T89" s="384"/>
      <c r="U89" s="385"/>
      <c r="V89" s="19"/>
      <c r="W89" s="550"/>
      <c r="X89" s="550"/>
      <c r="Y89" s="21"/>
      <c r="Z89" s="386"/>
      <c r="AA89" s="22"/>
      <c r="AB89" s="551"/>
      <c r="AC89" s="551"/>
      <c r="AD89" s="387"/>
    </row>
    <row r="90" spans="1:30">
      <c r="A90" s="383"/>
      <c r="B90" s="383"/>
      <c r="C90" s="383"/>
      <c r="D90" s="384"/>
      <c r="E90" s="385"/>
      <c r="F90" s="19"/>
      <c r="G90" s="550"/>
      <c r="H90" s="550"/>
      <c r="I90" s="21"/>
      <c r="J90" s="386"/>
      <c r="K90" s="22"/>
      <c r="L90" s="551"/>
      <c r="M90" s="551"/>
      <c r="N90" s="387"/>
      <c r="Q90" s="383"/>
      <c r="R90" s="383"/>
      <c r="S90" s="383"/>
      <c r="T90" s="384"/>
      <c r="U90" s="385"/>
      <c r="V90" s="19"/>
      <c r="W90" s="550"/>
      <c r="X90" s="550"/>
      <c r="Y90" s="21"/>
      <c r="Z90" s="386"/>
      <c r="AA90" s="22"/>
      <c r="AB90" s="551"/>
      <c r="AC90" s="551"/>
      <c r="AD90" s="387"/>
    </row>
    <row r="91" spans="1:30">
      <c r="A91" s="383"/>
      <c r="B91" s="383"/>
      <c r="C91" s="383"/>
      <c r="D91" s="384"/>
      <c r="E91" s="385"/>
      <c r="F91" s="19"/>
      <c r="G91" s="550"/>
      <c r="H91" s="550"/>
      <c r="I91" s="21"/>
      <c r="J91" s="386"/>
      <c r="K91" s="22"/>
      <c r="L91" s="551"/>
      <c r="M91" s="551"/>
      <c r="N91" s="387"/>
      <c r="Q91" s="388"/>
      <c r="R91" s="389"/>
      <c r="S91" s="388"/>
      <c r="T91" s="390"/>
      <c r="U91" s="391"/>
      <c r="V91" s="392"/>
      <c r="W91" s="552"/>
      <c r="X91" s="552"/>
      <c r="Y91" s="393"/>
      <c r="Z91" s="394"/>
      <c r="AA91" s="395"/>
      <c r="AB91" s="553"/>
      <c r="AC91" s="553"/>
      <c r="AD91" s="396"/>
    </row>
    <row r="92" spans="1:30">
      <c r="A92" s="383"/>
      <c r="B92" s="383"/>
      <c r="C92" s="383"/>
      <c r="D92" s="384"/>
      <c r="E92" s="385"/>
      <c r="F92" s="19"/>
      <c r="G92" s="550"/>
      <c r="H92" s="550"/>
      <c r="I92" s="21"/>
      <c r="J92" s="386"/>
      <c r="K92" s="22"/>
      <c r="L92" s="551"/>
      <c r="M92" s="551"/>
      <c r="N92" s="387"/>
      <c r="Q92" s="383"/>
      <c r="R92" s="383"/>
      <c r="S92" s="383"/>
      <c r="T92" s="384"/>
      <c r="U92" s="385"/>
      <c r="V92" s="19"/>
      <c r="W92" s="550"/>
      <c r="X92" s="550"/>
      <c r="Y92" s="21"/>
      <c r="Z92" s="386"/>
      <c r="AA92" s="22"/>
      <c r="AB92" s="551"/>
      <c r="AC92" s="551"/>
      <c r="AD92" s="387"/>
    </row>
    <row r="93" spans="1:30">
      <c r="A93" s="388"/>
      <c r="B93" s="389"/>
      <c r="C93" s="388"/>
      <c r="D93" s="390"/>
      <c r="E93" s="391"/>
      <c r="F93" s="392"/>
      <c r="G93" s="552"/>
      <c r="H93" s="552"/>
      <c r="I93" s="393"/>
      <c r="J93" s="394"/>
      <c r="K93" s="395"/>
      <c r="L93" s="553"/>
      <c r="M93" s="553"/>
      <c r="N93" s="396"/>
      <c r="Q93" s="383"/>
      <c r="R93" s="383"/>
      <c r="S93" s="383"/>
      <c r="T93" s="384"/>
      <c r="U93" s="385"/>
      <c r="V93" s="19"/>
      <c r="W93" s="550"/>
      <c r="X93" s="550"/>
      <c r="Y93" s="21"/>
      <c r="Z93" s="386"/>
      <c r="AA93" s="22"/>
      <c r="AB93" s="551"/>
      <c r="AC93" s="551"/>
      <c r="AD93" s="387"/>
    </row>
    <row r="94" spans="1:30">
      <c r="A94" s="383"/>
      <c r="B94" s="383"/>
      <c r="C94" s="383"/>
      <c r="D94" s="384"/>
      <c r="E94" s="385"/>
      <c r="F94" s="19"/>
      <c r="G94" s="550"/>
      <c r="H94" s="550"/>
      <c r="I94" s="21"/>
      <c r="J94" s="386"/>
      <c r="K94" s="22"/>
      <c r="L94" s="551"/>
      <c r="M94" s="551"/>
      <c r="N94" s="387"/>
      <c r="Q94" s="383"/>
      <c r="R94" s="383"/>
      <c r="S94" s="383"/>
      <c r="T94" s="384"/>
      <c r="U94" s="385"/>
      <c r="V94" s="19"/>
      <c r="W94" s="550"/>
      <c r="X94" s="550"/>
      <c r="Y94" s="21"/>
      <c r="Z94" s="386"/>
      <c r="AA94" s="22"/>
      <c r="AB94" s="551"/>
      <c r="AC94" s="551"/>
      <c r="AD94" s="387"/>
    </row>
    <row r="95" spans="1:30">
      <c r="A95" s="383"/>
      <c r="B95" s="383"/>
      <c r="C95" s="383"/>
      <c r="D95" s="384"/>
      <c r="E95" s="385"/>
      <c r="F95" s="19"/>
      <c r="G95" s="550"/>
      <c r="H95" s="550"/>
      <c r="I95" s="21"/>
      <c r="J95" s="386"/>
      <c r="K95" s="22"/>
      <c r="L95" s="551"/>
      <c r="M95" s="551"/>
      <c r="N95" s="387"/>
      <c r="Q95" s="383"/>
      <c r="R95" s="383"/>
      <c r="S95" s="383"/>
      <c r="T95" s="384"/>
      <c r="U95" s="385"/>
      <c r="V95" s="19"/>
      <c r="W95" s="550"/>
      <c r="X95" s="550"/>
      <c r="Y95" s="21"/>
      <c r="Z95" s="386"/>
      <c r="AA95" s="22"/>
      <c r="AB95" s="551"/>
      <c r="AC95" s="551"/>
      <c r="AD95" s="387"/>
    </row>
    <row r="96" spans="1:30">
      <c r="A96" s="383"/>
      <c r="B96" s="383"/>
      <c r="C96" s="383"/>
      <c r="D96" s="384"/>
      <c r="E96" s="385"/>
      <c r="F96" s="19"/>
      <c r="G96" s="550"/>
      <c r="H96" s="550"/>
      <c r="I96" s="21"/>
      <c r="J96" s="386"/>
      <c r="K96" s="22"/>
      <c r="L96" s="551"/>
      <c r="M96" s="551"/>
      <c r="N96" s="387"/>
      <c r="Q96" s="388"/>
      <c r="R96" s="389"/>
      <c r="S96" s="388"/>
      <c r="T96" s="390"/>
      <c r="U96" s="391"/>
      <c r="V96" s="392"/>
      <c r="W96" s="552"/>
      <c r="X96" s="552"/>
      <c r="Y96" s="393"/>
      <c r="Z96" s="394"/>
      <c r="AA96" s="395"/>
      <c r="AB96" s="553"/>
      <c r="AC96" s="553"/>
      <c r="AD96" s="396"/>
    </row>
    <row r="97" spans="1:30">
      <c r="A97" s="383"/>
      <c r="B97" s="383"/>
      <c r="C97" s="383"/>
      <c r="D97" s="384"/>
      <c r="E97" s="385"/>
      <c r="F97" s="19"/>
      <c r="G97" s="550"/>
      <c r="H97" s="550"/>
      <c r="I97" s="21"/>
      <c r="J97" s="386"/>
      <c r="K97" s="22"/>
      <c r="L97" s="551"/>
      <c r="M97" s="551"/>
      <c r="N97" s="387"/>
      <c r="Q97" s="383"/>
      <c r="R97" s="383"/>
      <c r="S97" s="383"/>
      <c r="T97" s="384"/>
      <c r="U97" s="385"/>
      <c r="V97" s="19"/>
      <c r="W97" s="550"/>
      <c r="X97" s="550"/>
      <c r="Y97" s="21"/>
      <c r="Z97" s="386"/>
      <c r="AA97" s="22"/>
      <c r="AB97" s="551"/>
      <c r="AC97" s="551"/>
      <c r="AD97" s="387"/>
    </row>
    <row r="98" spans="1:30">
      <c r="A98" s="383"/>
      <c r="B98" s="383"/>
      <c r="C98" s="383"/>
      <c r="D98" s="384"/>
      <c r="E98" s="385"/>
      <c r="F98" s="19"/>
      <c r="G98" s="550"/>
      <c r="H98" s="550"/>
      <c r="I98" s="21"/>
      <c r="J98" s="386"/>
      <c r="K98" s="22"/>
      <c r="L98" s="551"/>
      <c r="M98" s="551"/>
      <c r="N98" s="387"/>
      <c r="Q98" s="383"/>
      <c r="R98" s="383"/>
      <c r="S98" s="383"/>
      <c r="T98" s="384"/>
      <c r="U98" s="385"/>
      <c r="V98" s="19"/>
      <c r="W98" s="550"/>
      <c r="X98" s="550"/>
      <c r="Y98" s="21"/>
      <c r="Z98" s="386"/>
      <c r="AA98" s="22"/>
      <c r="AB98" s="551"/>
      <c r="AC98" s="551"/>
      <c r="AD98" s="387"/>
    </row>
    <row r="99" spans="1:30">
      <c r="A99" s="383"/>
      <c r="B99" s="383"/>
      <c r="C99" s="383"/>
      <c r="D99" s="384"/>
      <c r="E99" s="385"/>
      <c r="F99" s="19"/>
      <c r="G99" s="550"/>
      <c r="H99" s="550"/>
      <c r="I99" s="21"/>
      <c r="J99" s="386"/>
      <c r="K99" s="22"/>
      <c r="L99" s="551"/>
      <c r="M99" s="551"/>
      <c r="N99" s="387"/>
      <c r="Q99" s="383"/>
      <c r="R99" s="383"/>
      <c r="S99" s="383"/>
      <c r="T99" s="384"/>
      <c r="U99" s="385"/>
      <c r="V99" s="19"/>
      <c r="W99" s="550"/>
      <c r="X99" s="550"/>
      <c r="Y99" s="21"/>
      <c r="Z99" s="386"/>
      <c r="AA99" s="22"/>
      <c r="AB99" s="551"/>
      <c r="AC99" s="551"/>
      <c r="AD99" s="387"/>
    </row>
    <row r="100" spans="1:30">
      <c r="A100" s="383"/>
      <c r="B100" s="383"/>
      <c r="C100" s="383"/>
      <c r="D100" s="384"/>
      <c r="E100" s="385"/>
      <c r="F100" s="19"/>
      <c r="G100" s="550"/>
      <c r="H100" s="550"/>
      <c r="I100" s="21"/>
      <c r="J100" s="386"/>
      <c r="K100" s="22"/>
      <c r="L100" s="551"/>
      <c r="M100" s="551"/>
      <c r="N100" s="387"/>
      <c r="Q100" s="383"/>
      <c r="R100" s="383"/>
      <c r="S100" s="383"/>
      <c r="T100" s="384"/>
      <c r="U100" s="385"/>
      <c r="V100" s="19"/>
      <c r="W100" s="550"/>
      <c r="X100" s="550"/>
      <c r="Y100" s="21"/>
      <c r="Z100" s="386"/>
      <c r="AA100" s="22"/>
      <c r="AB100" s="551"/>
      <c r="AC100" s="551"/>
      <c r="AD100" s="387"/>
    </row>
    <row r="101" spans="1:30">
      <c r="A101" s="383"/>
      <c r="B101" s="383"/>
      <c r="C101" s="383"/>
      <c r="D101" s="384"/>
      <c r="E101" s="385"/>
      <c r="F101" s="19"/>
      <c r="G101" s="550"/>
      <c r="H101" s="550"/>
      <c r="I101" s="21"/>
      <c r="J101" s="386"/>
      <c r="K101" s="22"/>
      <c r="L101" s="551"/>
      <c r="M101" s="551"/>
      <c r="N101" s="387"/>
      <c r="Q101" s="383"/>
      <c r="R101" s="383"/>
      <c r="S101" s="383"/>
      <c r="T101" s="384"/>
      <c r="U101" s="385"/>
      <c r="V101" s="19"/>
      <c r="W101" s="550"/>
      <c r="X101" s="550"/>
      <c r="Y101" s="21"/>
      <c r="Z101" s="386"/>
      <c r="AA101" s="22"/>
      <c r="AB101" s="551"/>
      <c r="AC101" s="551"/>
      <c r="AD101" s="387"/>
    </row>
    <row r="102" spans="1:30">
      <c r="A102" s="388"/>
      <c r="B102" s="389"/>
      <c r="C102" s="388"/>
      <c r="D102" s="390"/>
      <c r="E102" s="391"/>
      <c r="F102" s="392"/>
      <c r="G102" s="552"/>
      <c r="H102" s="552"/>
      <c r="I102" s="393"/>
      <c r="J102" s="394"/>
      <c r="K102" s="395"/>
      <c r="L102" s="553"/>
      <c r="M102" s="553"/>
      <c r="N102" s="396"/>
      <c r="Q102" s="383"/>
      <c r="R102" s="383"/>
      <c r="S102" s="383"/>
      <c r="T102" s="384"/>
      <c r="U102" s="385"/>
      <c r="V102" s="19"/>
      <c r="W102" s="550"/>
      <c r="X102" s="550"/>
      <c r="Y102" s="21"/>
      <c r="Z102" s="386"/>
      <c r="AA102" s="22"/>
      <c r="AB102" s="551"/>
      <c r="AC102" s="551"/>
      <c r="AD102" s="387"/>
    </row>
    <row r="103" spans="1:30">
      <c r="A103" s="383"/>
      <c r="B103" s="383"/>
      <c r="C103" s="383"/>
      <c r="D103" s="384"/>
      <c r="E103" s="385"/>
      <c r="F103" s="19"/>
      <c r="G103" s="550"/>
      <c r="H103" s="550"/>
      <c r="I103" s="21"/>
      <c r="J103" s="386"/>
      <c r="K103" s="22"/>
      <c r="L103" s="551"/>
      <c r="M103" s="551"/>
      <c r="N103" s="387"/>
      <c r="Q103" s="383"/>
      <c r="R103" s="383"/>
      <c r="S103" s="383"/>
      <c r="T103" s="384"/>
      <c r="U103" s="385"/>
      <c r="V103" s="19"/>
      <c r="W103" s="550"/>
      <c r="X103" s="550"/>
      <c r="Y103" s="21"/>
      <c r="Z103" s="386"/>
      <c r="AA103" s="22"/>
      <c r="AB103" s="551"/>
      <c r="AC103" s="551"/>
      <c r="AD103" s="387"/>
    </row>
    <row r="104" spans="1:30">
      <c r="A104" s="383"/>
      <c r="B104" s="383"/>
      <c r="C104" s="383"/>
      <c r="D104" s="384"/>
      <c r="E104" s="385"/>
      <c r="F104" s="19"/>
      <c r="G104" s="550"/>
      <c r="H104" s="550"/>
      <c r="I104" s="21"/>
      <c r="J104" s="386"/>
      <c r="K104" s="22"/>
      <c r="L104" s="551"/>
      <c r="M104" s="551"/>
      <c r="N104" s="387"/>
      <c r="Q104" s="388"/>
      <c r="R104" s="389"/>
      <c r="S104" s="388"/>
      <c r="T104" s="390"/>
      <c r="U104" s="391"/>
      <c r="V104" s="392"/>
      <c r="W104" s="552"/>
      <c r="X104" s="552"/>
      <c r="Y104" s="393"/>
      <c r="Z104" s="394"/>
      <c r="AA104" s="395"/>
      <c r="AB104" s="553"/>
      <c r="AC104" s="553"/>
      <c r="AD104" s="396"/>
    </row>
    <row r="105" spans="1:30">
      <c r="A105" s="383"/>
      <c r="B105" s="383"/>
      <c r="C105" s="383"/>
      <c r="D105" s="384"/>
      <c r="E105" s="385"/>
      <c r="F105" s="19"/>
      <c r="G105" s="550"/>
      <c r="H105" s="550"/>
      <c r="I105" s="21"/>
      <c r="J105" s="386"/>
      <c r="K105" s="22"/>
      <c r="L105" s="551"/>
      <c r="M105" s="551"/>
      <c r="N105" s="387"/>
      <c r="Q105" s="389"/>
      <c r="R105" s="388"/>
      <c r="S105" s="388"/>
      <c r="T105" s="390"/>
      <c r="U105" s="391"/>
      <c r="V105" s="392"/>
      <c r="W105" s="552"/>
      <c r="X105" s="552"/>
      <c r="Y105" s="393"/>
      <c r="Z105" s="394"/>
      <c r="AA105" s="395"/>
      <c r="AB105" s="553"/>
      <c r="AC105" s="553"/>
      <c r="AD105" s="396"/>
    </row>
    <row r="106" spans="1:30">
      <c r="A106" s="388"/>
      <c r="B106" s="389"/>
      <c r="C106" s="388"/>
      <c r="D106" s="390"/>
      <c r="E106" s="391"/>
      <c r="F106" s="392"/>
      <c r="G106" s="552"/>
      <c r="H106" s="552"/>
      <c r="I106" s="393"/>
      <c r="J106" s="394"/>
      <c r="K106" s="395"/>
      <c r="L106" s="553"/>
      <c r="M106" s="553"/>
      <c r="N106" s="396"/>
      <c r="Q106" s="383"/>
      <c r="R106" s="383"/>
      <c r="S106" s="383"/>
      <c r="T106" s="384"/>
      <c r="U106" s="385"/>
      <c r="V106" s="19"/>
      <c r="W106" s="550"/>
      <c r="X106" s="550"/>
      <c r="Y106" s="21"/>
      <c r="Z106" s="386"/>
      <c r="AA106" s="22"/>
      <c r="AB106" s="551"/>
      <c r="AC106" s="551"/>
      <c r="AD106" s="387"/>
    </row>
    <row r="107" spans="1:30">
      <c r="A107" s="389"/>
      <c r="B107" s="388"/>
      <c r="C107" s="388"/>
      <c r="D107" s="390"/>
      <c r="E107" s="391"/>
      <c r="F107" s="392"/>
      <c r="G107" s="552"/>
      <c r="H107" s="552"/>
      <c r="I107" s="393"/>
      <c r="J107" s="394"/>
      <c r="K107" s="395"/>
      <c r="L107" s="553"/>
      <c r="M107" s="553"/>
      <c r="N107" s="396"/>
      <c r="Q107" s="383"/>
      <c r="R107" s="383"/>
      <c r="S107" s="383"/>
      <c r="T107" s="384"/>
      <c r="U107" s="385"/>
      <c r="V107" s="19"/>
      <c r="W107" s="550"/>
      <c r="X107" s="550"/>
      <c r="Y107" s="21"/>
      <c r="Z107" s="386"/>
      <c r="AA107" s="22"/>
      <c r="AB107" s="551"/>
      <c r="AC107" s="551"/>
      <c r="AD107" s="387"/>
    </row>
    <row r="108" spans="1:30">
      <c r="A108" s="383"/>
      <c r="B108" s="383"/>
      <c r="C108" s="383"/>
      <c r="D108" s="384"/>
      <c r="E108" s="385"/>
      <c r="F108" s="19"/>
      <c r="G108" s="550"/>
      <c r="H108" s="550"/>
      <c r="I108" s="21"/>
      <c r="J108" s="386"/>
      <c r="K108" s="22"/>
      <c r="L108" s="551"/>
      <c r="M108" s="551"/>
      <c r="N108" s="387"/>
      <c r="Q108" s="388"/>
      <c r="R108" s="389"/>
      <c r="S108" s="388"/>
      <c r="T108" s="390"/>
      <c r="U108" s="391"/>
      <c r="V108" s="392"/>
      <c r="W108" s="552"/>
      <c r="X108" s="552"/>
      <c r="Y108" s="393"/>
      <c r="Z108" s="394"/>
      <c r="AA108" s="395"/>
      <c r="AB108" s="553"/>
      <c r="AC108" s="553"/>
      <c r="AD108" s="396"/>
    </row>
    <row r="109" spans="1:30">
      <c r="A109" s="383"/>
      <c r="B109" s="383"/>
      <c r="C109" s="383"/>
      <c r="D109" s="384"/>
      <c r="E109" s="385"/>
      <c r="F109" s="19"/>
      <c r="G109" s="550"/>
      <c r="H109" s="550"/>
      <c r="I109" s="21"/>
      <c r="J109" s="386"/>
      <c r="K109" s="22"/>
      <c r="L109" s="551"/>
      <c r="M109" s="551"/>
      <c r="N109" s="387"/>
      <c r="Q109" s="383"/>
      <c r="R109" s="383"/>
      <c r="S109" s="383"/>
      <c r="T109" s="384"/>
      <c r="U109" s="385"/>
      <c r="V109" s="19"/>
      <c r="W109" s="550"/>
      <c r="X109" s="550"/>
      <c r="Y109" s="21"/>
      <c r="Z109" s="386"/>
      <c r="AA109" s="22"/>
      <c r="AB109" s="551"/>
      <c r="AC109" s="551"/>
      <c r="AD109" s="387"/>
    </row>
    <row r="110" spans="1:30">
      <c r="A110" s="388"/>
      <c r="B110" s="389"/>
      <c r="C110" s="388"/>
      <c r="D110" s="390"/>
      <c r="E110" s="391"/>
      <c r="F110" s="392"/>
      <c r="G110" s="552"/>
      <c r="H110" s="552"/>
      <c r="I110" s="393"/>
      <c r="J110" s="394"/>
      <c r="K110" s="395"/>
      <c r="L110" s="553"/>
      <c r="M110" s="553"/>
      <c r="N110" s="396"/>
      <c r="Q110" s="383"/>
      <c r="R110" s="383"/>
      <c r="S110" s="383"/>
      <c r="T110" s="384"/>
      <c r="U110" s="385"/>
      <c r="V110" s="19"/>
      <c r="W110" s="550"/>
      <c r="X110" s="550"/>
      <c r="Y110" s="21"/>
      <c r="Z110" s="386"/>
      <c r="AA110" s="22"/>
      <c r="AB110" s="551"/>
      <c r="AC110" s="551"/>
      <c r="AD110" s="387"/>
    </row>
    <row r="111" spans="1:30">
      <c r="A111" s="383"/>
      <c r="B111" s="383"/>
      <c r="C111" s="383"/>
      <c r="D111" s="384"/>
      <c r="E111" s="385"/>
      <c r="F111" s="19"/>
      <c r="G111" s="550"/>
      <c r="H111" s="550"/>
      <c r="I111" s="21"/>
      <c r="J111" s="386"/>
      <c r="K111" s="22"/>
      <c r="L111" s="551"/>
      <c r="M111" s="551"/>
      <c r="N111" s="387"/>
      <c r="Q111" s="388"/>
      <c r="R111" s="389"/>
      <c r="S111" s="388"/>
      <c r="T111" s="390"/>
      <c r="U111" s="391"/>
      <c r="V111" s="392"/>
      <c r="W111" s="552"/>
      <c r="X111" s="552"/>
      <c r="Y111" s="393"/>
      <c r="Z111" s="394"/>
      <c r="AA111" s="395"/>
      <c r="AB111" s="553"/>
      <c r="AC111" s="553"/>
      <c r="AD111" s="396"/>
    </row>
    <row r="112" spans="1:30">
      <c r="A112" s="383"/>
      <c r="B112" s="383"/>
      <c r="C112" s="383"/>
      <c r="D112" s="384"/>
      <c r="E112" s="385"/>
      <c r="F112" s="19"/>
      <c r="G112" s="550"/>
      <c r="H112" s="550"/>
      <c r="I112" s="21"/>
      <c r="J112" s="386"/>
      <c r="K112" s="22"/>
      <c r="L112" s="551"/>
      <c r="M112" s="551"/>
      <c r="N112" s="387"/>
      <c r="Q112" s="383"/>
      <c r="R112" s="383"/>
      <c r="S112" s="383"/>
      <c r="T112" s="384"/>
      <c r="U112" s="385"/>
      <c r="V112" s="19"/>
      <c r="W112" s="550"/>
      <c r="X112" s="550"/>
      <c r="Y112" s="21"/>
      <c r="Z112" s="386"/>
      <c r="AA112" s="22"/>
      <c r="AB112" s="551"/>
      <c r="AC112" s="551"/>
      <c r="AD112" s="387"/>
    </row>
    <row r="113" spans="1:30">
      <c r="A113" s="388"/>
      <c r="B113" s="389"/>
      <c r="C113" s="388"/>
      <c r="D113" s="390"/>
      <c r="E113" s="391"/>
      <c r="F113" s="392"/>
      <c r="G113" s="552"/>
      <c r="H113" s="552"/>
      <c r="I113" s="393"/>
      <c r="J113" s="394"/>
      <c r="K113" s="395"/>
      <c r="L113" s="553"/>
      <c r="M113" s="553"/>
      <c r="N113" s="396"/>
      <c r="Q113" s="383"/>
      <c r="R113" s="383"/>
      <c r="S113" s="383"/>
      <c r="T113" s="384"/>
      <c r="U113" s="385"/>
      <c r="V113" s="19"/>
      <c r="W113" s="550"/>
      <c r="X113" s="550"/>
      <c r="Y113" s="21"/>
      <c r="Z113" s="386"/>
      <c r="AA113" s="22"/>
      <c r="AB113" s="551"/>
      <c r="AC113" s="551"/>
      <c r="AD113" s="387"/>
    </row>
    <row r="114" spans="1:30">
      <c r="A114" s="383"/>
      <c r="B114" s="383"/>
      <c r="C114" s="383"/>
      <c r="D114" s="384"/>
      <c r="E114" s="385"/>
      <c r="F114" s="19"/>
      <c r="G114" s="550"/>
      <c r="H114" s="550"/>
      <c r="I114" s="21"/>
      <c r="J114" s="386"/>
      <c r="K114" s="22"/>
      <c r="L114" s="551"/>
      <c r="M114" s="551"/>
      <c r="N114" s="387"/>
      <c r="Q114" s="388"/>
      <c r="R114" s="389"/>
      <c r="S114" s="388"/>
      <c r="T114" s="390"/>
      <c r="U114" s="391"/>
      <c r="V114" s="392"/>
      <c r="W114" s="552"/>
      <c r="X114" s="552"/>
      <c r="Y114" s="393"/>
      <c r="Z114" s="394"/>
      <c r="AA114" s="395"/>
      <c r="AB114" s="553"/>
      <c r="AC114" s="553"/>
      <c r="AD114" s="396"/>
    </row>
    <row r="115" spans="1:30">
      <c r="A115" s="383"/>
      <c r="B115" s="383"/>
      <c r="C115" s="383"/>
      <c r="D115" s="384"/>
      <c r="E115" s="385"/>
      <c r="F115" s="19"/>
      <c r="G115" s="550"/>
      <c r="H115" s="550"/>
      <c r="I115" s="21"/>
      <c r="J115" s="386"/>
      <c r="K115" s="22"/>
      <c r="L115" s="551"/>
      <c r="M115" s="551"/>
      <c r="N115" s="387"/>
      <c r="Q115" s="389"/>
      <c r="R115" s="388"/>
      <c r="S115" s="388"/>
      <c r="T115" s="390"/>
      <c r="U115" s="391"/>
      <c r="V115" s="392"/>
      <c r="W115" s="552"/>
      <c r="X115" s="552"/>
      <c r="Y115" s="393"/>
      <c r="Z115" s="394"/>
      <c r="AA115" s="395"/>
      <c r="AB115" s="553"/>
      <c r="AC115" s="553"/>
      <c r="AD115" s="396"/>
    </row>
    <row r="116" spans="1:30" ht="17" thickBot="1">
      <c r="A116" s="388"/>
      <c r="B116" s="389"/>
      <c r="C116" s="388"/>
      <c r="D116" s="390"/>
      <c r="E116" s="391"/>
      <c r="F116" s="392"/>
      <c r="G116" s="552"/>
      <c r="H116" s="552"/>
      <c r="I116" s="393"/>
      <c r="J116" s="394"/>
      <c r="K116" s="395"/>
      <c r="L116" s="553"/>
      <c r="M116" s="553"/>
      <c r="N116" s="396"/>
      <c r="Q116" s="397"/>
      <c r="R116" s="398"/>
      <c r="S116" s="398"/>
      <c r="T116" s="399"/>
      <c r="U116" s="400"/>
      <c r="V116" s="401"/>
      <c r="W116" s="554"/>
      <c r="X116" s="554"/>
      <c r="Y116" s="402"/>
      <c r="Z116" s="403"/>
      <c r="AA116" s="404"/>
      <c r="AB116" s="555"/>
      <c r="AC116" s="555"/>
      <c r="AD116" s="405"/>
    </row>
    <row r="117" spans="1:30">
      <c r="A117" s="389"/>
      <c r="B117" s="388"/>
      <c r="C117" s="388"/>
      <c r="D117" s="390"/>
      <c r="E117" s="391"/>
      <c r="F117" s="392"/>
      <c r="G117" s="552"/>
      <c r="H117" s="552"/>
      <c r="I117" s="393"/>
      <c r="J117" s="394"/>
      <c r="K117" s="395"/>
      <c r="L117" s="553"/>
      <c r="M117" s="553"/>
      <c r="N117" s="396"/>
    </row>
    <row r="118" spans="1:30" ht="17" thickBot="1">
      <c r="A118" s="397"/>
      <c r="B118" s="398"/>
      <c r="C118" s="398"/>
      <c r="D118" s="399"/>
      <c r="E118" s="400"/>
      <c r="F118" s="401"/>
      <c r="G118" s="554"/>
      <c r="H118" s="554"/>
      <c r="I118" s="402"/>
      <c r="J118" s="403"/>
      <c r="K118" s="404"/>
      <c r="L118" s="555"/>
      <c r="M118" s="555"/>
      <c r="N118" s="405"/>
    </row>
  </sheetData>
  <mergeCells count="6">
    <mergeCell ref="U5:V5"/>
    <mergeCell ref="U9:Y9"/>
    <mergeCell ref="Z9:AD9"/>
    <mergeCell ref="E5:F5"/>
    <mergeCell ref="E9:I9"/>
    <mergeCell ref="J9:N9"/>
  </mergeCells>
  <phoneticPr fontId="38" type="noConversion"/>
  <conditionalFormatting sqref="C3:N3">
    <cfRule type="cellIs" dxfId="964" priority="1" operator="equal">
      <formula>0</formula>
    </cfRule>
  </conditionalFormatting>
  <conditionalFormatting sqref="S3:AD3">
    <cfRule type="cellIs" dxfId="963" priority="2" operator="equal">
      <formula>0</formula>
    </cfRule>
  </conditionalFormatting>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C20B-C2FA-9E40-B9EE-2EC6F7BB6D93}">
  <sheetPr codeName="Sheet4">
    <tabColor rgb="FFFFFF00"/>
  </sheetPr>
  <dimension ref="A1:Z68"/>
  <sheetViews>
    <sheetView zoomScale="75" workbookViewId="0">
      <selection activeCell="G24" sqref="G24"/>
    </sheetView>
  </sheetViews>
  <sheetFormatPr baseColWidth="10" defaultColWidth="0" defaultRowHeight="16" outlineLevelRow="1" outlineLevelCol="1"/>
  <cols>
    <col min="1" max="1" width="15.83203125" style="71" customWidth="1"/>
    <col min="2" max="2" width="17.33203125" style="71" customWidth="1"/>
    <col min="3" max="3" width="28.6640625" style="72" customWidth="1"/>
    <col min="4" max="10" width="28.6640625" style="69" customWidth="1"/>
    <col min="11" max="12" width="15" style="70" customWidth="1"/>
    <col min="13" max="13" width="14" style="18" bestFit="1" customWidth="1"/>
    <col min="14" max="14" width="11.6640625" style="18" customWidth="1"/>
    <col min="15" max="15" width="15.83203125" style="71" customWidth="1"/>
    <col min="16" max="16" width="17.33203125" style="71" customWidth="1"/>
    <col min="17" max="17" width="28.6640625" style="72" customWidth="1"/>
    <col min="18" max="21" width="28.6640625" style="69" customWidth="1"/>
    <col min="22" max="23" width="15" style="70" customWidth="1"/>
    <col min="24" max="24" width="12.6640625" bestFit="1" customWidth="1"/>
    <col min="25" max="25" width="15.6640625" bestFit="1" customWidth="1"/>
    <col min="26" max="26" width="10.83203125" customWidth="1"/>
    <col min="27" max="16384" width="0" hidden="1" outlineLevel="1"/>
  </cols>
  <sheetData>
    <row r="1" spans="1:26" ht="68">
      <c r="A1" s="411" t="s">
        <v>4</v>
      </c>
      <c r="B1" s="411" t="s">
        <v>5</v>
      </c>
      <c r="C1" s="411" t="s">
        <v>6</v>
      </c>
      <c r="D1" s="411" t="s">
        <v>7</v>
      </c>
      <c r="E1" s="411" t="s">
        <v>8</v>
      </c>
      <c r="F1" s="411" t="s">
        <v>9</v>
      </c>
      <c r="G1" s="412" t="s">
        <v>10</v>
      </c>
      <c r="H1" s="412" t="s">
        <v>11</v>
      </c>
      <c r="I1" s="412" t="s">
        <v>12</v>
      </c>
      <c r="J1" s="412" t="s">
        <v>13</v>
      </c>
      <c r="K1" s="412" t="s">
        <v>14</v>
      </c>
      <c r="L1" s="413" t="s">
        <v>15</v>
      </c>
      <c r="M1" s="78" t="s">
        <v>0</v>
      </c>
      <c r="N1" s="78" t="s">
        <v>1</v>
      </c>
      <c r="O1" s="411" t="s">
        <v>4</v>
      </c>
      <c r="P1" s="411" t="s">
        <v>5</v>
      </c>
      <c r="Q1" s="411" t="s">
        <v>6</v>
      </c>
      <c r="R1" s="411" t="s">
        <v>7</v>
      </c>
      <c r="S1" s="411" t="s">
        <v>8</v>
      </c>
      <c r="T1" s="411" t="s">
        <v>9</v>
      </c>
      <c r="U1" s="412" t="s">
        <v>10</v>
      </c>
      <c r="V1" s="412" t="s">
        <v>11</v>
      </c>
      <c r="W1" s="412" t="s">
        <v>12</v>
      </c>
      <c r="X1" s="412" t="s">
        <v>13</v>
      </c>
      <c r="Y1" s="412" t="s">
        <v>14</v>
      </c>
      <c r="Z1" s="413" t="s">
        <v>15</v>
      </c>
    </row>
    <row r="2" spans="1:26">
      <c r="A2" s="414"/>
      <c r="B2" s="414"/>
      <c r="C2" s="414"/>
      <c r="D2" s="414"/>
      <c r="E2" s="414"/>
      <c r="F2" s="414"/>
      <c r="G2" s="415"/>
      <c r="H2" s="415"/>
      <c r="I2" s="415"/>
      <c r="J2" s="415"/>
      <c r="K2" s="415"/>
      <c r="L2" s="416"/>
      <c r="M2" s="180" t="s">
        <v>2</v>
      </c>
      <c r="N2" s="180" t="s">
        <v>3</v>
      </c>
      <c r="O2" s="414"/>
      <c r="P2" s="414"/>
      <c r="Q2" s="414"/>
      <c r="R2" s="414"/>
      <c r="S2" s="414"/>
      <c r="T2" s="414"/>
      <c r="U2" s="415"/>
      <c r="V2" s="415"/>
      <c r="W2" s="415"/>
      <c r="X2" s="415"/>
      <c r="Y2" s="415"/>
      <c r="Z2" s="416"/>
    </row>
    <row r="3" spans="1:26">
      <c r="A3" s="414"/>
      <c r="B3" s="414"/>
      <c r="C3" s="414"/>
      <c r="D3" s="414"/>
      <c r="E3" s="414"/>
      <c r="F3" s="414"/>
      <c r="G3" s="415"/>
      <c r="H3" s="415"/>
      <c r="I3" s="415"/>
      <c r="J3" s="415"/>
      <c r="K3" s="415"/>
      <c r="L3" s="416"/>
      <c r="O3" s="414"/>
      <c r="P3" s="414"/>
      <c r="Q3" s="414"/>
      <c r="R3" s="414"/>
      <c r="S3" s="414"/>
      <c r="T3" s="414"/>
      <c r="U3" s="415"/>
      <c r="V3" s="415"/>
      <c r="W3" s="415"/>
      <c r="X3" s="415"/>
      <c r="Y3" s="415"/>
      <c r="Z3" s="416"/>
    </row>
    <row r="4" spans="1:26">
      <c r="A4" s="414"/>
      <c r="B4" s="414"/>
      <c r="C4" s="414"/>
      <c r="D4" s="414"/>
      <c r="E4" s="414"/>
      <c r="F4" s="414"/>
      <c r="G4" s="415"/>
      <c r="H4" s="415"/>
      <c r="I4" s="415"/>
      <c r="J4" s="415"/>
      <c r="K4" s="415"/>
      <c r="L4" s="416"/>
      <c r="O4" s="414"/>
      <c r="P4" s="414"/>
      <c r="Q4" s="414"/>
      <c r="R4" s="414"/>
      <c r="S4" s="414"/>
      <c r="T4" s="414"/>
      <c r="U4" s="415"/>
      <c r="V4" s="415"/>
      <c r="W4" s="415"/>
      <c r="X4" s="415"/>
      <c r="Y4" s="415"/>
      <c r="Z4" s="416"/>
    </row>
    <row r="5" spans="1:26">
      <c r="A5" s="414"/>
      <c r="B5" s="414"/>
      <c r="C5" s="414"/>
      <c r="D5" s="414"/>
      <c r="E5" s="414"/>
      <c r="F5" s="414"/>
      <c r="G5" s="415"/>
      <c r="H5" s="415"/>
      <c r="I5" s="415"/>
      <c r="J5" s="415"/>
      <c r="K5" s="415"/>
      <c r="L5" s="416"/>
      <c r="O5" s="414"/>
      <c r="P5" s="414"/>
      <c r="Q5" s="414"/>
      <c r="R5" s="414"/>
      <c r="S5" s="414"/>
      <c r="T5" s="414"/>
      <c r="U5" s="415"/>
      <c r="V5" s="415"/>
      <c r="W5" s="415"/>
      <c r="X5" s="415"/>
      <c r="Y5" s="415"/>
      <c r="Z5" s="416"/>
    </row>
    <row r="6" spans="1:26">
      <c r="A6" s="414"/>
      <c r="B6" s="414"/>
      <c r="C6" s="414"/>
      <c r="D6" s="414"/>
      <c r="E6" s="414"/>
      <c r="F6" s="414"/>
      <c r="G6" s="415"/>
      <c r="H6" s="415"/>
      <c r="I6" s="415"/>
      <c r="J6" s="415"/>
      <c r="K6" s="415"/>
      <c r="L6" s="416"/>
      <c r="O6" s="79"/>
      <c r="P6" s="79"/>
      <c r="Q6" s="79"/>
      <c r="R6" s="79"/>
      <c r="S6" s="79"/>
      <c r="T6" s="79"/>
      <c r="U6" s="80"/>
      <c r="V6" s="80"/>
      <c r="W6" s="80"/>
      <c r="X6" s="80"/>
      <c r="Y6" s="80"/>
      <c r="Z6" s="81"/>
    </row>
    <row r="7" spans="1:26">
      <c r="A7" s="414"/>
      <c r="B7" s="414"/>
      <c r="C7" s="414"/>
      <c r="D7" s="414"/>
      <c r="E7" s="414"/>
      <c r="F7" s="414"/>
      <c r="G7" s="415"/>
      <c r="H7" s="415"/>
      <c r="I7" s="415"/>
      <c r="J7" s="415"/>
      <c r="K7" s="415"/>
      <c r="L7" s="416"/>
      <c r="O7" s="79"/>
      <c r="P7" s="79"/>
      <c r="Q7" s="79"/>
      <c r="R7" s="79"/>
      <c r="S7" s="79"/>
      <c r="T7" s="79"/>
      <c r="U7" s="80"/>
      <c r="V7" s="80"/>
      <c r="W7" s="80"/>
      <c r="X7" s="80"/>
      <c r="Y7" s="80"/>
      <c r="Z7" s="81"/>
    </row>
    <row r="8" spans="1:26">
      <c r="A8" s="414"/>
      <c r="B8" s="414"/>
      <c r="C8" s="414"/>
      <c r="D8" s="414"/>
      <c r="E8" s="414"/>
      <c r="F8" s="414"/>
      <c r="G8" s="415"/>
      <c r="H8" s="415"/>
      <c r="I8" s="415"/>
      <c r="J8" s="415"/>
      <c r="K8" s="415"/>
      <c r="L8" s="416"/>
      <c r="O8" s="79"/>
      <c r="P8" s="79"/>
      <c r="Q8" s="79"/>
      <c r="R8" s="79"/>
      <c r="S8" s="79"/>
      <c r="T8" s="79"/>
      <c r="U8" s="80"/>
      <c r="V8" s="80"/>
      <c r="W8" s="80"/>
      <c r="X8" s="80"/>
      <c r="Y8" s="80"/>
      <c r="Z8" s="81"/>
    </row>
    <row r="9" spans="1:26">
      <c r="A9" s="414"/>
      <c r="B9" s="414"/>
      <c r="C9" s="414"/>
      <c r="D9" s="414"/>
      <c r="E9" s="414"/>
      <c r="F9" s="414"/>
      <c r="G9" s="415"/>
      <c r="H9" s="415"/>
      <c r="I9" s="415"/>
      <c r="J9" s="415"/>
      <c r="K9" s="415"/>
      <c r="L9" s="416"/>
      <c r="O9" s="79"/>
      <c r="P9" s="79"/>
      <c r="Q9" s="79"/>
      <c r="R9" s="79"/>
      <c r="S9" s="79"/>
      <c r="T9" s="79"/>
      <c r="U9" s="80"/>
      <c r="V9" s="80"/>
      <c r="W9" s="80"/>
      <c r="X9" s="80"/>
      <c r="Y9" s="80"/>
      <c r="Z9" s="81"/>
    </row>
    <row r="10" spans="1:26">
      <c r="A10" s="414"/>
      <c r="B10" s="414"/>
      <c r="C10" s="414"/>
      <c r="D10" s="414"/>
      <c r="E10" s="414"/>
      <c r="F10" s="414"/>
      <c r="G10" s="415"/>
      <c r="H10" s="415"/>
      <c r="I10" s="415"/>
      <c r="J10" s="415"/>
      <c r="K10" s="415"/>
      <c r="L10" s="416"/>
      <c r="O10" s="79"/>
      <c r="P10" s="79"/>
      <c r="Q10" s="79"/>
      <c r="R10" s="79"/>
      <c r="S10" s="79"/>
      <c r="T10" s="79"/>
      <c r="U10" s="80"/>
      <c r="V10" s="80"/>
      <c r="W10" s="80"/>
      <c r="X10" s="80"/>
      <c r="Y10" s="80"/>
      <c r="Z10" s="81"/>
    </row>
    <row r="11" spans="1:26">
      <c r="A11" s="414"/>
      <c r="B11" s="414"/>
      <c r="C11" s="414"/>
      <c r="D11" s="414"/>
      <c r="E11" s="414"/>
      <c r="F11" s="414"/>
      <c r="G11" s="415"/>
      <c r="H11" s="415"/>
      <c r="I11" s="415"/>
      <c r="J11" s="415"/>
      <c r="K11" s="415"/>
      <c r="L11" s="416"/>
      <c r="O11" s="79"/>
      <c r="P11" s="79"/>
      <c r="Q11" s="79"/>
      <c r="R11" s="79"/>
      <c r="S11" s="79"/>
      <c r="T11" s="79"/>
      <c r="U11" s="80"/>
      <c r="V11" s="80"/>
      <c r="W11" s="80"/>
      <c r="X11" s="80"/>
      <c r="Y11" s="80"/>
      <c r="Z11" s="81"/>
    </row>
    <row r="12" spans="1:26">
      <c r="A12" s="414"/>
      <c r="B12" s="414"/>
      <c r="C12" s="414"/>
      <c r="D12" s="414"/>
      <c r="E12" s="414"/>
      <c r="F12" s="414"/>
      <c r="G12" s="415"/>
      <c r="H12" s="415"/>
      <c r="I12" s="415"/>
      <c r="J12" s="415"/>
      <c r="K12" s="415"/>
      <c r="L12" s="416"/>
      <c r="O12" s="79"/>
      <c r="P12" s="79"/>
      <c r="Q12" s="79"/>
      <c r="R12" s="79"/>
      <c r="S12" s="79"/>
      <c r="T12" s="79"/>
      <c r="U12" s="80"/>
      <c r="V12" s="80"/>
      <c r="W12" s="80"/>
      <c r="X12" s="80"/>
      <c r="Y12" s="80"/>
      <c r="Z12" s="81"/>
    </row>
    <row r="13" spans="1:26">
      <c r="A13" s="414"/>
      <c r="B13" s="414"/>
      <c r="C13" s="414"/>
      <c r="D13" s="414"/>
      <c r="E13" s="414"/>
      <c r="F13" s="414"/>
      <c r="G13" s="415"/>
      <c r="H13" s="415"/>
      <c r="I13" s="415"/>
      <c r="J13" s="415"/>
      <c r="K13" s="415"/>
      <c r="L13" s="416"/>
      <c r="O13" s="79"/>
      <c r="P13" s="79"/>
      <c r="Q13" s="79"/>
      <c r="R13" s="79"/>
      <c r="S13" s="79"/>
      <c r="T13" s="79"/>
      <c r="U13" s="80"/>
      <c r="V13" s="80"/>
      <c r="W13" s="80"/>
      <c r="X13" s="80"/>
      <c r="Y13" s="80"/>
      <c r="Z13" s="81"/>
    </row>
    <row r="14" spans="1:26">
      <c r="A14" s="414"/>
      <c r="B14" s="414"/>
      <c r="C14" s="414"/>
      <c r="D14" s="414"/>
      <c r="E14" s="414"/>
      <c r="F14" s="414"/>
      <c r="G14" s="415"/>
      <c r="H14" s="415"/>
      <c r="I14" s="415"/>
      <c r="J14" s="415"/>
      <c r="K14" s="415"/>
      <c r="L14" s="416"/>
      <c r="O14" s="79"/>
      <c r="P14" s="79"/>
      <c r="Q14" s="79"/>
      <c r="R14" s="79"/>
      <c r="S14" s="79"/>
      <c r="T14" s="79"/>
      <c r="U14" s="80"/>
      <c r="V14" s="80"/>
      <c r="W14" s="80"/>
      <c r="X14" s="80"/>
      <c r="Y14" s="80"/>
      <c r="Z14" s="81"/>
    </row>
    <row r="15" spans="1:26">
      <c r="A15" s="414"/>
      <c r="B15" s="414"/>
      <c r="C15" s="414"/>
      <c r="D15" s="414"/>
      <c r="E15" s="414"/>
      <c r="F15" s="414"/>
      <c r="G15" s="415"/>
      <c r="H15" s="415"/>
      <c r="I15" s="415"/>
      <c r="J15" s="415"/>
      <c r="K15" s="415"/>
      <c r="L15" s="416"/>
      <c r="O15" s="79"/>
      <c r="P15" s="79"/>
      <c r="Q15" s="79"/>
      <c r="R15" s="79"/>
      <c r="S15" s="79"/>
      <c r="T15" s="79"/>
      <c r="U15" s="80"/>
      <c r="V15" s="80"/>
      <c r="W15" s="80"/>
      <c r="X15" s="80"/>
      <c r="Y15" s="80"/>
      <c r="Z15" s="81"/>
    </row>
    <row r="16" spans="1:26">
      <c r="A16" s="414"/>
      <c r="B16" s="414"/>
      <c r="C16" s="414"/>
      <c r="D16" s="414"/>
      <c r="E16" s="414"/>
      <c r="F16" s="414"/>
      <c r="G16" s="415"/>
      <c r="H16" s="415"/>
      <c r="I16" s="415"/>
      <c r="J16" s="415"/>
      <c r="K16" s="415"/>
      <c r="L16" s="416"/>
      <c r="O16" s="79"/>
      <c r="P16" s="79"/>
      <c r="Q16" s="79"/>
      <c r="R16" s="79"/>
      <c r="S16" s="79"/>
      <c r="T16" s="79"/>
      <c r="U16" s="80"/>
      <c r="V16" s="80"/>
      <c r="W16" s="80"/>
      <c r="X16" s="80"/>
      <c r="Y16" s="80"/>
      <c r="Z16" s="81"/>
    </row>
    <row r="17" spans="1:15">
      <c r="A17" s="414"/>
      <c r="B17" s="414"/>
      <c r="C17" s="414"/>
      <c r="D17" s="414"/>
      <c r="E17" s="414"/>
      <c r="F17" s="414"/>
      <c r="G17" s="415"/>
      <c r="H17" s="415"/>
      <c r="I17" s="415"/>
      <c r="J17" s="415"/>
      <c r="K17" s="415"/>
      <c r="L17" s="416"/>
    </row>
    <row r="18" spans="1:15">
      <c r="A18" s="414"/>
      <c r="B18" s="414"/>
      <c r="C18" s="414"/>
      <c r="D18" s="414"/>
      <c r="E18" s="414"/>
      <c r="F18" s="414"/>
      <c r="G18" s="415"/>
      <c r="H18" s="415"/>
      <c r="I18" s="415"/>
      <c r="J18" s="415"/>
      <c r="K18" s="415"/>
      <c r="L18" s="416"/>
    </row>
    <row r="19" spans="1:15">
      <c r="A19" s="414"/>
      <c r="B19" s="414"/>
      <c r="C19" s="414"/>
      <c r="D19" s="414"/>
      <c r="E19" s="414"/>
      <c r="F19" s="414"/>
      <c r="G19" s="415"/>
      <c r="H19" s="415"/>
      <c r="I19" s="415"/>
      <c r="J19" s="415"/>
      <c r="K19" s="415"/>
      <c r="L19" s="416"/>
    </row>
    <row r="20" spans="1:15">
      <c r="A20" s="414"/>
      <c r="B20" s="414"/>
      <c r="C20" s="414"/>
      <c r="D20" s="414"/>
      <c r="E20" s="414"/>
      <c r="F20" s="414"/>
      <c r="G20" s="415"/>
      <c r="H20" s="415"/>
      <c r="I20" s="415"/>
      <c r="J20" s="415"/>
      <c r="K20" s="415"/>
      <c r="L20" s="416"/>
    </row>
    <row r="21" spans="1:15">
      <c r="A21" s="414"/>
      <c r="B21" s="414"/>
      <c r="C21" s="414"/>
      <c r="D21" s="414"/>
      <c r="E21" s="414"/>
      <c r="F21" s="414"/>
      <c r="G21" s="415"/>
      <c r="H21" s="415"/>
      <c r="I21" s="415"/>
      <c r="J21" s="415"/>
      <c r="K21" s="415"/>
      <c r="L21" s="416"/>
      <c r="O21" s="73"/>
    </row>
    <row r="26" spans="1:15">
      <c r="A26" s="73"/>
      <c r="O26" s="73"/>
    </row>
    <row r="31" spans="1:15">
      <c r="A31" s="73"/>
      <c r="O31" s="73"/>
    </row>
    <row r="36" spans="1:15">
      <c r="A36" s="73"/>
      <c r="O36" s="73"/>
    </row>
    <row r="41" spans="1:15">
      <c r="A41" s="73"/>
      <c r="O41" s="73"/>
    </row>
    <row r="45" spans="1:15">
      <c r="A45" s="73"/>
      <c r="O45" s="73"/>
    </row>
    <row r="49" spans="1:23">
      <c r="A49" s="73"/>
      <c r="O49" s="73"/>
    </row>
    <row r="51" spans="1:23" s="18" customFormat="1">
      <c r="A51" s="74"/>
      <c r="B51" s="74"/>
      <c r="C51" s="75"/>
      <c r="D51" s="76"/>
      <c r="E51" s="76"/>
      <c r="F51" s="76"/>
      <c r="G51" s="76"/>
      <c r="H51" s="76"/>
      <c r="I51" s="76"/>
      <c r="J51" s="76"/>
      <c r="K51" s="77"/>
      <c r="L51" s="77"/>
      <c r="O51" s="74"/>
      <c r="P51" s="74"/>
      <c r="Q51" s="75"/>
      <c r="R51" s="76"/>
      <c r="S51" s="76"/>
      <c r="T51" s="76"/>
      <c r="U51" s="76"/>
      <c r="V51" s="77"/>
      <c r="W51" s="77"/>
    </row>
    <row r="53" spans="1:23">
      <c r="A53" s="73"/>
      <c r="O53" s="73"/>
    </row>
    <row r="57" spans="1:23">
      <c r="A57" s="73"/>
      <c r="O57" s="73"/>
    </row>
    <row r="61" spans="1:23">
      <c r="A61" s="73"/>
      <c r="O61" s="73"/>
    </row>
    <row r="67" spans="1:15">
      <c r="A67" s="73"/>
      <c r="O67" s="73"/>
    </row>
    <row r="68" spans="1:15">
      <c r="A68" s="73"/>
      <c r="O68" s="73"/>
    </row>
  </sheetData>
  <phoneticPr fontId="38" type="noConversion"/>
  <conditionalFormatting sqref="D3">
    <cfRule type="cellIs" dxfId="962" priority="8" operator="equal">
      <formula>0</formula>
    </cfRule>
  </conditionalFormatting>
  <conditionalFormatting sqref="I3:L3">
    <cfRule type="cellIs" dxfId="961" priority="7" operator="equal">
      <formula>0</formula>
    </cfRule>
  </conditionalFormatting>
  <conditionalFormatting sqref="R3">
    <cfRule type="cellIs" dxfId="960" priority="2" operator="equal">
      <formula>0</formula>
    </cfRule>
  </conditionalFormatting>
  <conditionalFormatting sqref="W3:Z3">
    <cfRule type="cellIs" dxfId="959" priority="1" operator="equal">
      <formula>0</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C2B7-7339-1845-BE6E-B272C1E72060}">
  <sheetPr codeName="Sheet5">
    <tabColor rgb="FFFFFF00"/>
  </sheetPr>
  <dimension ref="A1:R46"/>
  <sheetViews>
    <sheetView zoomScale="75" workbookViewId="0">
      <selection activeCell="G24" sqref="G24"/>
    </sheetView>
  </sheetViews>
  <sheetFormatPr baseColWidth="10" defaultColWidth="0" defaultRowHeight="16" outlineLevelCol="1"/>
  <cols>
    <col min="1" max="1" width="66.5" style="446" customWidth="1"/>
    <col min="2" max="2" width="53.1640625" style="71" hidden="1" customWidth="1"/>
    <col min="3" max="6" width="10.5" style="447" customWidth="1"/>
    <col min="7" max="8" width="11.5" style="447" customWidth="1"/>
    <col min="9" max="9" width="14" style="18" bestFit="1" customWidth="1"/>
    <col min="10" max="10" width="11.6640625" style="18" customWidth="1"/>
    <col min="11" max="11" width="66.5" style="446" customWidth="1"/>
    <col min="12" max="12" width="53.1640625" style="71" hidden="1" customWidth="1"/>
    <col min="13" max="16" width="10.5" style="447" customWidth="1"/>
    <col min="17" max="18" width="11.5" style="447" customWidth="1"/>
    <col min="19" max="16384" width="0" hidden="1" outlineLevel="1"/>
  </cols>
  <sheetData>
    <row r="1" spans="1:18" ht="20">
      <c r="A1" s="417"/>
      <c r="B1" s="418"/>
      <c r="C1" s="419"/>
      <c r="D1" s="419"/>
      <c r="E1" s="419"/>
      <c r="F1" s="419"/>
      <c r="G1" s="419"/>
      <c r="H1" s="419"/>
      <c r="I1" s="180" t="s">
        <v>0</v>
      </c>
      <c r="J1" s="180" t="s">
        <v>1</v>
      </c>
      <c r="K1" s="417"/>
      <c r="L1" s="418"/>
      <c r="M1" s="419"/>
      <c r="N1" s="419"/>
      <c r="O1" s="419"/>
      <c r="P1" s="419"/>
      <c r="Q1" s="419"/>
      <c r="R1" s="419"/>
    </row>
    <row r="2" spans="1:18" ht="20">
      <c r="A2" s="417"/>
      <c r="B2" s="418"/>
      <c r="C2" s="419"/>
      <c r="D2" s="419"/>
      <c r="E2" s="419"/>
      <c r="F2" s="419"/>
      <c r="G2" s="419"/>
      <c r="H2" s="419"/>
      <c r="I2" s="180" t="s">
        <v>2</v>
      </c>
      <c r="J2" s="180" t="s">
        <v>3</v>
      </c>
      <c r="K2" s="417"/>
      <c r="L2" s="418"/>
      <c r="M2" s="419"/>
      <c r="N2" s="419"/>
      <c r="O2" s="419"/>
      <c r="P2" s="419"/>
      <c r="Q2" s="419"/>
      <c r="R2" s="419"/>
    </row>
    <row r="3" spans="1:18">
      <c r="A3" s="362"/>
      <c r="B3" s="418"/>
      <c r="C3" s="363"/>
      <c r="D3" s="362"/>
      <c r="E3" s="362"/>
      <c r="F3" s="362"/>
      <c r="G3" s="362"/>
      <c r="H3" s="362"/>
      <c r="K3" s="362"/>
      <c r="L3" s="418"/>
      <c r="M3" s="363"/>
      <c r="N3" s="362"/>
      <c r="O3" s="362"/>
      <c r="P3" s="362"/>
      <c r="Q3" s="362"/>
      <c r="R3" s="362"/>
    </row>
    <row r="4" spans="1:18">
      <c r="A4" s="362"/>
      <c r="B4" s="362"/>
      <c r="C4" s="362"/>
      <c r="D4" s="362"/>
      <c r="E4" s="362"/>
      <c r="F4" s="362"/>
      <c r="G4" s="362"/>
      <c r="H4" s="362"/>
      <c r="K4" s="362"/>
      <c r="L4" s="362"/>
      <c r="M4" s="362"/>
      <c r="N4" s="362"/>
      <c r="O4" s="362"/>
      <c r="P4" s="362"/>
      <c r="Q4" s="362"/>
      <c r="R4" s="362"/>
    </row>
    <row r="5" spans="1:18">
      <c r="A5" s="362"/>
      <c r="B5" s="418"/>
      <c r="C5" s="420"/>
      <c r="D5" s="421"/>
      <c r="E5" s="420"/>
      <c r="F5" s="419"/>
      <c r="G5" s="419"/>
      <c r="H5" s="419"/>
      <c r="K5" s="362"/>
      <c r="L5" s="418"/>
      <c r="M5" s="420"/>
      <c r="N5" s="421"/>
      <c r="O5" s="420"/>
      <c r="P5" s="419"/>
      <c r="Q5" s="419"/>
      <c r="R5" s="419"/>
    </row>
    <row r="6" spans="1:18">
      <c r="A6" s="366"/>
      <c r="B6" s="422"/>
      <c r="C6" s="423"/>
      <c r="D6" s="423"/>
      <c r="E6" s="424"/>
      <c r="F6" s="424"/>
      <c r="G6" s="419"/>
      <c r="H6" s="424"/>
      <c r="K6" s="366"/>
      <c r="L6" s="422"/>
      <c r="M6" s="423"/>
      <c r="N6" s="423"/>
      <c r="O6" s="424"/>
      <c r="P6" s="424"/>
      <c r="Q6" s="419"/>
      <c r="R6" s="424"/>
    </row>
    <row r="7" spans="1:18">
      <c r="A7" s="366"/>
      <c r="B7" s="423"/>
      <c r="C7" s="423"/>
      <c r="D7" s="423"/>
      <c r="E7" s="424"/>
      <c r="F7" s="424"/>
      <c r="G7" s="419"/>
      <c r="H7" s="424"/>
      <c r="K7" s="366"/>
      <c r="L7" s="423"/>
      <c r="M7" s="423"/>
      <c r="N7" s="423"/>
      <c r="O7" s="424"/>
      <c r="P7" s="424"/>
      <c r="Q7" s="419"/>
      <c r="R7" s="424"/>
    </row>
    <row r="8" spans="1:18">
      <c r="A8" s="425"/>
      <c r="B8" s="423"/>
      <c r="C8" s="423"/>
      <c r="D8" s="423"/>
      <c r="E8" s="424"/>
      <c r="F8" s="424"/>
      <c r="G8" s="419"/>
      <c r="H8" s="424"/>
      <c r="K8" s="425"/>
      <c r="L8" s="423"/>
      <c r="M8" s="423"/>
      <c r="N8" s="423"/>
      <c r="O8" s="424"/>
      <c r="P8" s="424"/>
      <c r="Q8" s="419"/>
      <c r="R8" s="424"/>
    </row>
    <row r="9" spans="1:18" ht="17" thickBot="1">
      <c r="A9" s="426"/>
      <c r="B9" s="418"/>
      <c r="C9" s="419"/>
      <c r="D9" s="419"/>
      <c r="E9" s="419"/>
      <c r="F9" s="419"/>
      <c r="G9" s="419"/>
      <c r="H9" s="419"/>
      <c r="K9" s="426"/>
      <c r="L9" s="418"/>
      <c r="M9" s="419"/>
      <c r="N9" s="419"/>
      <c r="O9" s="419"/>
      <c r="P9" s="419"/>
      <c r="Q9" s="419"/>
      <c r="R9" s="419"/>
    </row>
    <row r="10" spans="1:18">
      <c r="A10" s="427"/>
      <c r="B10" s="428"/>
      <c r="C10" s="428"/>
      <c r="D10" s="429"/>
      <c r="E10" s="430"/>
      <c r="F10" s="547"/>
      <c r="G10" s="431"/>
      <c r="H10" s="432"/>
      <c r="K10" s="427"/>
      <c r="L10" s="428"/>
      <c r="M10" s="428"/>
      <c r="N10" s="429"/>
      <c r="O10" s="430"/>
      <c r="P10" s="547"/>
      <c r="Q10" s="431"/>
      <c r="R10" s="432"/>
    </row>
    <row r="11" spans="1:18">
      <c r="A11" s="433"/>
      <c r="B11" s="434"/>
      <c r="C11" s="435"/>
      <c r="D11" s="17"/>
      <c r="E11" s="436"/>
      <c r="F11" s="548"/>
      <c r="G11" s="17"/>
      <c r="H11" s="437"/>
      <c r="K11" s="433"/>
      <c r="L11" s="434"/>
      <c r="M11" s="435"/>
      <c r="N11" s="17"/>
      <c r="O11" s="436"/>
      <c r="P11" s="548"/>
      <c r="Q11" s="17"/>
      <c r="R11" s="437"/>
    </row>
    <row r="12" spans="1:18">
      <c r="A12" s="433"/>
      <c r="B12" s="434"/>
      <c r="C12" s="435"/>
      <c r="D12" s="17"/>
      <c r="E12" s="436"/>
      <c r="F12" s="17"/>
      <c r="G12" s="17"/>
      <c r="H12" s="437"/>
      <c r="K12" s="433"/>
      <c r="L12" s="434"/>
      <c r="M12" s="435"/>
      <c r="N12" s="17"/>
      <c r="O12" s="436"/>
      <c r="P12" s="17"/>
      <c r="Q12" s="17"/>
      <c r="R12" s="437"/>
    </row>
    <row r="13" spans="1:18">
      <c r="A13" s="433"/>
      <c r="B13" s="434"/>
      <c r="C13" s="435"/>
      <c r="D13" s="17"/>
      <c r="E13" s="436"/>
      <c r="F13" s="17"/>
      <c r="G13" s="17"/>
      <c r="H13" s="437"/>
      <c r="K13" s="433"/>
      <c r="L13" s="434"/>
      <c r="M13" s="435"/>
      <c r="N13" s="17"/>
      <c r="O13" s="436"/>
      <c r="P13" s="17"/>
      <c r="Q13" s="17"/>
      <c r="R13" s="437"/>
    </row>
    <row r="14" spans="1:18">
      <c r="A14" s="433"/>
      <c r="B14" s="434"/>
      <c r="C14" s="435"/>
      <c r="D14" s="17"/>
      <c r="E14" s="436"/>
      <c r="F14" s="17"/>
      <c r="G14" s="17"/>
      <c r="H14" s="437"/>
      <c r="K14" s="433"/>
      <c r="L14" s="434"/>
      <c r="M14" s="435"/>
      <c r="N14" s="17"/>
      <c r="O14" s="436"/>
      <c r="P14" s="17"/>
      <c r="Q14" s="17"/>
      <c r="R14" s="437"/>
    </row>
    <row r="15" spans="1:18">
      <c r="A15" s="433"/>
      <c r="B15" s="434"/>
      <c r="C15" s="435"/>
      <c r="D15" s="17"/>
      <c r="E15" s="436"/>
      <c r="F15" s="17"/>
      <c r="G15" s="17"/>
      <c r="H15" s="437"/>
      <c r="K15" s="433"/>
      <c r="L15" s="434"/>
      <c r="M15" s="435"/>
      <c r="N15" s="17"/>
      <c r="O15" s="436"/>
      <c r="P15" s="17"/>
      <c r="Q15" s="17"/>
      <c r="R15" s="437"/>
    </row>
    <row r="16" spans="1:18">
      <c r="A16" s="433"/>
      <c r="B16" s="434"/>
      <c r="C16" s="435"/>
      <c r="D16" s="17"/>
      <c r="E16" s="436"/>
      <c r="F16" s="17"/>
      <c r="G16" s="17"/>
      <c r="H16" s="437"/>
      <c r="K16" s="433"/>
      <c r="L16" s="434"/>
      <c r="M16" s="435"/>
      <c r="N16" s="17"/>
      <c r="O16" s="436"/>
      <c r="P16" s="17"/>
      <c r="Q16" s="17"/>
      <c r="R16" s="437"/>
    </row>
    <row r="17" spans="1:18">
      <c r="A17" s="433"/>
      <c r="B17" s="434"/>
      <c r="C17" s="435"/>
      <c r="D17" s="17"/>
      <c r="E17" s="436"/>
      <c r="F17" s="17"/>
      <c r="G17" s="17"/>
      <c r="H17" s="437"/>
      <c r="K17" s="433"/>
      <c r="L17" s="434"/>
      <c r="M17" s="435"/>
      <c r="N17" s="17"/>
      <c r="O17" s="436"/>
      <c r="P17" s="17"/>
      <c r="Q17" s="17"/>
      <c r="R17" s="437"/>
    </row>
    <row r="18" spans="1:18">
      <c r="A18" s="433"/>
      <c r="B18" s="434"/>
      <c r="C18" s="435"/>
      <c r="D18" s="17"/>
      <c r="E18" s="436"/>
      <c r="F18" s="17"/>
      <c r="G18" s="17"/>
      <c r="H18" s="437"/>
      <c r="K18" s="433"/>
      <c r="L18" s="434"/>
      <c r="M18" s="435"/>
      <c r="N18" s="17"/>
      <c r="O18" s="436"/>
      <c r="P18" s="17"/>
      <c r="Q18" s="17"/>
      <c r="R18" s="437"/>
    </row>
    <row r="19" spans="1:18">
      <c r="A19" s="433"/>
      <c r="B19" s="434"/>
      <c r="C19" s="435"/>
      <c r="D19" s="17"/>
      <c r="E19" s="436"/>
      <c r="F19" s="17"/>
      <c r="G19" s="17"/>
      <c r="H19" s="437"/>
      <c r="K19" s="433"/>
      <c r="L19" s="434"/>
      <c r="M19" s="435"/>
      <c r="N19" s="17"/>
      <c r="O19" s="436"/>
      <c r="P19" s="17"/>
      <c r="Q19" s="17"/>
      <c r="R19" s="437"/>
    </row>
    <row r="20" spans="1:18">
      <c r="A20" s="433"/>
      <c r="B20" s="434"/>
      <c r="C20" s="435"/>
      <c r="D20" s="17"/>
      <c r="E20" s="436"/>
      <c r="F20" s="17"/>
      <c r="G20" s="17"/>
      <c r="H20" s="437"/>
      <c r="K20" s="433"/>
      <c r="L20" s="434"/>
      <c r="M20" s="435"/>
      <c r="N20" s="17"/>
      <c r="O20" s="436"/>
      <c r="P20" s="17"/>
      <c r="Q20" s="17"/>
      <c r="R20" s="437"/>
    </row>
    <row r="21" spans="1:18">
      <c r="A21" s="433"/>
      <c r="B21" s="434"/>
      <c r="C21" s="435"/>
      <c r="D21" s="17"/>
      <c r="E21" s="436"/>
      <c r="F21" s="17"/>
      <c r="G21" s="17"/>
      <c r="H21" s="437"/>
      <c r="K21" s="433"/>
      <c r="L21" s="434"/>
      <c r="M21" s="435"/>
      <c r="N21" s="17"/>
      <c r="O21" s="436"/>
      <c r="P21" s="17"/>
      <c r="Q21" s="17"/>
      <c r="R21" s="437"/>
    </row>
    <row r="22" spans="1:18">
      <c r="A22" s="433"/>
      <c r="B22" s="434"/>
      <c r="C22" s="435"/>
      <c r="D22" s="17"/>
      <c r="E22" s="436"/>
      <c r="F22" s="17"/>
      <c r="G22" s="17"/>
      <c r="H22" s="437"/>
      <c r="K22" s="433"/>
      <c r="L22" s="434"/>
      <c r="M22" s="435"/>
      <c r="N22" s="17"/>
      <c r="O22" s="436"/>
      <c r="P22" s="17"/>
      <c r="Q22" s="17"/>
      <c r="R22" s="437"/>
    </row>
    <row r="23" spans="1:18">
      <c r="A23" s="433"/>
      <c r="B23" s="434"/>
      <c r="C23" s="435"/>
      <c r="D23" s="17"/>
      <c r="E23" s="436"/>
      <c r="F23" s="17"/>
      <c r="G23" s="17"/>
      <c r="H23" s="437"/>
      <c r="K23" s="433"/>
      <c r="L23" s="434"/>
      <c r="M23" s="435"/>
      <c r="N23" s="17"/>
      <c r="O23" s="436"/>
      <c r="P23" s="17"/>
      <c r="Q23" s="17"/>
      <c r="R23" s="437"/>
    </row>
    <row r="24" spans="1:18">
      <c r="A24" s="433"/>
      <c r="B24" s="434"/>
      <c r="C24" s="435"/>
      <c r="D24" s="17"/>
      <c r="E24" s="436"/>
      <c r="F24" s="17"/>
      <c r="G24" s="17"/>
      <c r="H24" s="437"/>
      <c r="K24" s="433"/>
      <c r="L24" s="434"/>
      <c r="M24" s="435"/>
      <c r="N24" s="17"/>
      <c r="O24" s="436"/>
      <c r="P24" s="17"/>
      <c r="Q24" s="17"/>
      <c r="R24" s="437"/>
    </row>
    <row r="25" spans="1:18">
      <c r="A25" s="433"/>
      <c r="B25" s="434"/>
      <c r="C25" s="435"/>
      <c r="D25" s="17"/>
      <c r="E25" s="436"/>
      <c r="F25" s="17"/>
      <c r="G25" s="17"/>
      <c r="H25" s="437"/>
      <c r="K25" s="433"/>
      <c r="L25" s="434"/>
      <c r="M25" s="435"/>
      <c r="N25" s="17"/>
      <c r="O25" s="436"/>
      <c r="P25" s="17"/>
      <c r="Q25" s="17"/>
      <c r="R25" s="437"/>
    </row>
    <row r="26" spans="1:18">
      <c r="A26" s="433"/>
      <c r="B26" s="434"/>
      <c r="C26" s="435"/>
      <c r="D26" s="17"/>
      <c r="E26" s="436"/>
      <c r="F26" s="17"/>
      <c r="G26" s="17"/>
      <c r="H26" s="437"/>
      <c r="K26" s="433"/>
      <c r="L26" s="434"/>
      <c r="M26" s="435"/>
      <c r="N26" s="17"/>
      <c r="O26" s="436"/>
      <c r="P26" s="17"/>
      <c r="Q26" s="17"/>
      <c r="R26" s="437"/>
    </row>
    <row r="27" spans="1:18">
      <c r="A27" s="433"/>
      <c r="B27" s="434"/>
      <c r="C27" s="435"/>
      <c r="D27" s="17"/>
      <c r="E27" s="436"/>
      <c r="F27" s="17"/>
      <c r="G27" s="17"/>
      <c r="H27" s="437"/>
      <c r="K27" s="433"/>
      <c r="L27" s="434"/>
      <c r="M27" s="435"/>
      <c r="N27" s="17"/>
      <c r="O27" s="436"/>
      <c r="P27" s="17"/>
      <c r="Q27" s="17"/>
      <c r="R27" s="437"/>
    </row>
    <row r="28" spans="1:18">
      <c r="A28" s="433"/>
      <c r="B28" s="434"/>
      <c r="C28" s="435"/>
      <c r="D28" s="17"/>
      <c r="E28" s="436"/>
      <c r="F28" s="17"/>
      <c r="G28" s="17"/>
      <c r="H28" s="437"/>
      <c r="K28" s="433"/>
      <c r="L28" s="434"/>
      <c r="M28" s="435"/>
      <c r="N28" s="17"/>
      <c r="O28" s="436"/>
      <c r="P28" s="17"/>
      <c r="Q28" s="17"/>
      <c r="R28" s="437"/>
    </row>
    <row r="29" spans="1:18">
      <c r="A29" s="433"/>
      <c r="B29" s="434"/>
      <c r="C29" s="435"/>
      <c r="D29" s="17"/>
      <c r="E29" s="436"/>
      <c r="F29" s="17"/>
      <c r="G29" s="17"/>
      <c r="H29" s="437"/>
      <c r="K29" s="433"/>
      <c r="L29" s="434"/>
      <c r="M29" s="435"/>
      <c r="N29" s="17"/>
      <c r="O29" s="436"/>
      <c r="P29" s="17"/>
      <c r="Q29" s="17"/>
      <c r="R29" s="437"/>
    </row>
    <row r="30" spans="1:18">
      <c r="A30" s="433"/>
      <c r="B30" s="434"/>
      <c r="C30" s="435"/>
      <c r="D30" s="17"/>
      <c r="E30" s="436"/>
      <c r="F30" s="17"/>
      <c r="G30" s="17"/>
      <c r="H30" s="437"/>
      <c r="K30" s="433"/>
      <c r="L30" s="434"/>
      <c r="M30" s="435"/>
      <c r="N30" s="17"/>
      <c r="O30" s="436"/>
      <c r="P30" s="17"/>
      <c r="Q30" s="17"/>
      <c r="R30" s="437"/>
    </row>
    <row r="31" spans="1:18">
      <c r="A31" s="433"/>
      <c r="B31" s="434"/>
      <c r="C31" s="435"/>
      <c r="D31" s="17"/>
      <c r="E31" s="436"/>
      <c r="F31" s="17"/>
      <c r="G31" s="17"/>
      <c r="H31" s="437"/>
      <c r="K31" s="433"/>
      <c r="L31" s="434"/>
      <c r="M31" s="435"/>
      <c r="N31" s="17"/>
      <c r="O31" s="436"/>
      <c r="P31" s="17"/>
      <c r="Q31" s="17"/>
      <c r="R31" s="437"/>
    </row>
    <row r="32" spans="1:18">
      <c r="A32" s="433"/>
      <c r="B32" s="434"/>
      <c r="C32" s="435"/>
      <c r="D32" s="17"/>
      <c r="E32" s="436"/>
      <c r="F32" s="17"/>
      <c r="G32" s="17"/>
      <c r="H32" s="437"/>
      <c r="K32" s="433"/>
      <c r="L32" s="434"/>
      <c r="M32" s="435"/>
      <c r="N32" s="17"/>
      <c r="O32" s="436"/>
      <c r="P32" s="17"/>
      <c r="Q32" s="17"/>
      <c r="R32" s="437"/>
    </row>
    <row r="33" spans="1:18">
      <c r="A33" s="433"/>
      <c r="B33" s="434"/>
      <c r="C33" s="435"/>
      <c r="D33" s="17"/>
      <c r="E33" s="436"/>
      <c r="F33" s="17"/>
      <c r="G33" s="17"/>
      <c r="H33" s="437"/>
      <c r="K33" s="433"/>
      <c r="L33" s="434"/>
      <c r="M33" s="435"/>
      <c r="N33" s="17"/>
      <c r="O33" s="436"/>
      <c r="P33" s="17"/>
      <c r="Q33" s="17"/>
      <c r="R33" s="437"/>
    </row>
    <row r="34" spans="1:18">
      <c r="A34" s="433"/>
      <c r="B34" s="434"/>
      <c r="C34" s="435"/>
      <c r="D34" s="17"/>
      <c r="E34" s="436"/>
      <c r="F34" s="17"/>
      <c r="G34" s="17"/>
      <c r="H34" s="437"/>
      <c r="K34" s="433"/>
      <c r="L34" s="434"/>
      <c r="M34" s="435"/>
      <c r="N34" s="17"/>
      <c r="O34" s="436"/>
      <c r="P34" s="17"/>
      <c r="Q34" s="17"/>
      <c r="R34" s="437"/>
    </row>
    <row r="35" spans="1:18" ht="17" thickBot="1">
      <c r="A35" s="433"/>
      <c r="B35" s="434"/>
      <c r="C35" s="435"/>
      <c r="D35" s="17"/>
      <c r="E35" s="436"/>
      <c r="F35" s="17"/>
      <c r="G35" s="17"/>
      <c r="H35" s="437"/>
      <c r="K35" s="433"/>
      <c r="L35" s="434"/>
      <c r="M35" s="435"/>
      <c r="N35" s="17"/>
      <c r="O35" s="436"/>
      <c r="P35" s="17"/>
      <c r="Q35" s="17"/>
      <c r="R35" s="437"/>
    </row>
    <row r="36" spans="1:18" ht="17" thickBot="1">
      <c r="A36" s="439"/>
      <c r="B36" s="440"/>
      <c r="C36" s="441"/>
      <c r="D36" s="441"/>
      <c r="E36" s="442"/>
      <c r="F36" s="444"/>
      <c r="G36" s="444"/>
      <c r="H36" s="445"/>
      <c r="K36" s="433"/>
      <c r="L36" s="434"/>
      <c r="M36" s="435"/>
      <c r="N36" s="17"/>
      <c r="O36" s="436"/>
      <c r="P36" s="17"/>
      <c r="Q36" s="17"/>
      <c r="R36" s="437"/>
    </row>
    <row r="37" spans="1:18">
      <c r="K37" s="433"/>
      <c r="L37" s="434"/>
      <c r="M37" s="435"/>
      <c r="N37" s="17"/>
      <c r="O37" s="436"/>
      <c r="P37" s="17"/>
      <c r="Q37" s="17"/>
      <c r="R37" s="437"/>
    </row>
    <row r="38" spans="1:18">
      <c r="K38" s="433"/>
      <c r="L38" s="434"/>
      <c r="M38" s="435"/>
      <c r="N38" s="17"/>
      <c r="O38" s="436"/>
      <c r="P38" s="17"/>
      <c r="Q38" s="17"/>
      <c r="R38" s="437"/>
    </row>
    <row r="39" spans="1:18">
      <c r="K39" s="433"/>
      <c r="L39" s="434"/>
      <c r="M39" s="435"/>
      <c r="N39" s="17"/>
      <c r="O39" s="436"/>
      <c r="P39" s="17"/>
      <c r="Q39" s="17"/>
      <c r="R39" s="437"/>
    </row>
    <row r="40" spans="1:18" ht="17" thickBot="1">
      <c r="K40" s="433"/>
      <c r="L40" s="434"/>
      <c r="M40" s="435"/>
      <c r="N40" s="17"/>
      <c r="O40" s="436"/>
      <c r="P40" s="17"/>
      <c r="Q40" s="17"/>
      <c r="R40" s="437"/>
    </row>
    <row r="41" spans="1:18" ht="17" thickBot="1">
      <c r="K41" s="439"/>
      <c r="L41" s="440"/>
      <c r="M41" s="441"/>
      <c r="N41" s="441"/>
      <c r="O41" s="442"/>
      <c r="P41" s="444"/>
      <c r="Q41" s="444"/>
      <c r="R41" s="445"/>
    </row>
    <row r="42" spans="1:18">
      <c r="K42" s="433"/>
      <c r="L42" s="434"/>
      <c r="M42" s="435"/>
      <c r="N42" s="17"/>
      <c r="O42" s="436"/>
      <c r="P42" s="438"/>
      <c r="Q42" s="17"/>
      <c r="R42" s="437"/>
    </row>
    <row r="43" spans="1:18">
      <c r="K43" s="433"/>
      <c r="L43" s="434"/>
      <c r="M43" s="435"/>
      <c r="N43" s="17"/>
      <c r="O43" s="436"/>
      <c r="P43" s="438"/>
      <c r="Q43" s="17"/>
      <c r="R43" s="437"/>
    </row>
    <row r="44" spans="1:18">
      <c r="K44" s="433"/>
      <c r="L44" s="434"/>
      <c r="M44" s="435"/>
      <c r="N44" s="17"/>
      <c r="O44" s="436"/>
      <c r="P44" s="438"/>
      <c r="Q44" s="17"/>
      <c r="R44" s="437"/>
    </row>
    <row r="45" spans="1:18" ht="17" thickBot="1">
      <c r="K45" s="433"/>
      <c r="L45" s="434"/>
      <c r="M45" s="435"/>
      <c r="N45" s="17"/>
      <c r="O45" s="436"/>
      <c r="P45" s="438"/>
      <c r="Q45" s="17"/>
      <c r="R45" s="437"/>
    </row>
    <row r="46" spans="1:18" ht="17" thickBot="1">
      <c r="K46" s="439"/>
      <c r="L46" s="440"/>
      <c r="M46" s="441"/>
      <c r="N46" s="441"/>
      <c r="O46" s="442"/>
      <c r="P46" s="443"/>
      <c r="Q46" s="444"/>
      <c r="R46" s="445"/>
    </row>
  </sheetData>
  <phoneticPr fontId="38" type="noConversion"/>
  <conditionalFormatting sqref="C3:H3">
    <cfRule type="cellIs" dxfId="958" priority="1" operator="equal">
      <formula>0</formula>
    </cfRule>
  </conditionalFormatting>
  <conditionalFormatting sqref="M3:R3">
    <cfRule type="cellIs" dxfId="957" priority="3" operator="equal">
      <formula>0</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5ACE4-B9B5-4D4D-86D3-831E3019D589}">
  <sheetPr codeName="Sheet7">
    <tabColor rgb="FFFFFF00"/>
  </sheetPr>
  <dimension ref="A1:XFD156"/>
  <sheetViews>
    <sheetView showGridLines="0" topLeftCell="A93" zoomScale="112" zoomScaleNormal="70" workbookViewId="0">
      <selection activeCell="A117" sqref="A117"/>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tr" cm="1">
        <f t="array" ref="E6">IFERROR(_xlfn._xlws.FILTER(#REF!,(#REF!="yes")*((#REF!=CompanyName)+(#REF!=CompanyName2)+(#REF!=CompanyName3)+(#REF!=CompanyName4)+(#REF!=CompanyName5))),"")</f>
        <v/>
      </c>
      <c r="F6" s="182"/>
      <c r="G6" s="182"/>
      <c r="H6" s="182"/>
      <c r="I6" s="182"/>
      <c r="J6" s="182"/>
      <c r="K6" s="182"/>
      <c r="L6" s="182"/>
      <c r="M6" s="182"/>
      <c r="N6" s="182"/>
      <c r="O6" s="182"/>
      <c r="P6" s="182"/>
    </row>
    <row r="7" spans="1:16" s="761" customFormat="1" ht="30">
      <c r="A7" s="757" t="s">
        <v>21</v>
      </c>
      <c r="B7" s="758"/>
      <c r="C7" s="759" t="s">
        <v>22</v>
      </c>
      <c r="D7" s="760" t="s">
        <v>23</v>
      </c>
      <c r="E7" s="760" t="str" cm="1">
        <f t="array" ref="E7">IFERROR(_xlfn._xlws.FILTER(#REF!,(#REF!="yes")*((#REF!=CompanyName)+(#REF!=CompanyName2)+(#REF!=CompanyName3)+(#REF!=CompanyName4)+(#REF!=CompanyName5))),"")</f>
        <v/>
      </c>
      <c r="F7" s="760"/>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t="str" cm="1">
        <f t="array" ref="E9">IFERROR(_xlfn._xlws.FILTER(#REF!,(#REF!="yes")*((#REF!=CompanyName)+(#REF!=CompanyName2)+(#REF!=CompanyName3)+(#REF!=CompanyName4)+(#REF!=CompanyName5))),"")</f>
        <v/>
      </c>
      <c r="F9" s="721"/>
      <c r="G9" s="721"/>
      <c r="H9" s="721"/>
      <c r="I9" s="721"/>
      <c r="J9" s="721"/>
      <c r="K9" s="721"/>
      <c r="L9" s="721"/>
      <c r="M9" s="721"/>
      <c r="N9" s="721"/>
      <c r="O9" s="721"/>
      <c r="P9" s="721"/>
    </row>
    <row r="10" spans="1:16">
      <c r="A10" s="86"/>
      <c r="B10" s="88" t="s">
        <v>26</v>
      </c>
      <c r="C10" s="451"/>
      <c r="D10" s="90">
        <v>369020</v>
      </c>
      <c r="E10" s="732"/>
      <c r="F10" s="732"/>
      <c r="G10" s="732"/>
      <c r="H10" s="732"/>
      <c r="I10" s="732"/>
      <c r="J10" s="732"/>
      <c r="K10" s="732"/>
      <c r="L10" s="732"/>
      <c r="M10" s="732"/>
      <c r="N10" s="732"/>
      <c r="O10" s="732"/>
      <c r="P10" s="732"/>
    </row>
    <row r="11" spans="1:16">
      <c r="A11" s="86"/>
      <c r="B11" s="87" t="s">
        <v>27</v>
      </c>
      <c r="C11" s="451"/>
      <c r="D11" s="91" t="s">
        <v>28</v>
      </c>
      <c r="E11" s="722"/>
      <c r="F11" s="722"/>
      <c r="G11" s="722"/>
      <c r="H11" s="722"/>
      <c r="I11" s="722"/>
      <c r="J11" s="722"/>
      <c r="K11" s="722"/>
      <c r="L11" s="722"/>
      <c r="M11" s="722"/>
      <c r="N11" s="722"/>
      <c r="O11" s="722"/>
      <c r="P11" s="722"/>
    </row>
    <row r="12" spans="1:16" s="703" customFormat="1">
      <c r="A12" s="708"/>
      <c r="B12" s="708"/>
      <c r="C12" s="709"/>
      <c r="D12" s="710"/>
      <c r="E12" s="723"/>
      <c r="F12" s="723"/>
      <c r="G12" s="723"/>
      <c r="H12" s="723"/>
      <c r="I12" s="723"/>
      <c r="J12" s="723"/>
      <c r="K12" s="723"/>
      <c r="L12" s="723"/>
      <c r="M12" s="723"/>
      <c r="N12" s="723"/>
      <c r="O12" s="723"/>
      <c r="P12" s="723"/>
    </row>
    <row r="13" spans="1:16">
      <c r="A13" s="86" t="s">
        <v>29</v>
      </c>
      <c r="B13" s="87" t="s">
        <v>30</v>
      </c>
      <c r="C13" s="451">
        <v>0.79470198675496684</v>
      </c>
      <c r="D13" s="91" t="s">
        <v>31</v>
      </c>
      <c r="E13" s="722"/>
      <c r="F13" s="722"/>
      <c r="G13" s="722"/>
      <c r="H13" s="722"/>
      <c r="I13" s="722"/>
      <c r="J13" s="722"/>
      <c r="K13" s="722"/>
      <c r="L13" s="722"/>
      <c r="M13" s="722"/>
      <c r="N13" s="722"/>
      <c r="O13" s="722"/>
      <c r="P13" s="722"/>
    </row>
    <row r="14" spans="1:16">
      <c r="A14" s="86"/>
      <c r="B14" s="88" t="s">
        <v>26</v>
      </c>
      <c r="C14" s="451"/>
      <c r="D14" s="90">
        <v>800</v>
      </c>
      <c r="E14" s="732"/>
      <c r="F14" s="732"/>
      <c r="G14" s="732"/>
      <c r="H14" s="732"/>
      <c r="I14" s="732"/>
      <c r="J14" s="732"/>
      <c r="K14" s="732"/>
      <c r="L14" s="732"/>
      <c r="M14" s="732"/>
      <c r="N14" s="732"/>
      <c r="O14" s="732"/>
      <c r="P14" s="732"/>
    </row>
    <row r="15" spans="1:16">
      <c r="A15" s="86"/>
      <c r="B15" s="87" t="s">
        <v>27</v>
      </c>
      <c r="C15" s="451"/>
      <c r="D15" s="91" t="s">
        <v>32</v>
      </c>
      <c r="E15" s="722"/>
      <c r="F15" s="722"/>
      <c r="G15" s="722"/>
      <c r="H15" s="722"/>
      <c r="I15" s="722"/>
      <c r="J15" s="722"/>
      <c r="K15" s="722"/>
      <c r="L15" s="722"/>
      <c r="M15" s="722"/>
      <c r="N15" s="722"/>
      <c r="O15" s="722"/>
      <c r="P15" s="722"/>
    </row>
    <row r="16" spans="1:16">
      <c r="A16" s="92"/>
      <c r="B16" s="93" t="s">
        <v>33</v>
      </c>
      <c r="C16" s="451"/>
      <c r="D16" s="94">
        <v>182</v>
      </c>
      <c r="E16" s="724"/>
      <c r="F16" s="724"/>
      <c r="G16" s="724"/>
      <c r="H16" s="724"/>
      <c r="I16" s="724"/>
      <c r="J16" s="724"/>
      <c r="K16" s="724"/>
      <c r="L16" s="724"/>
      <c r="M16" s="724"/>
      <c r="N16" s="724"/>
      <c r="O16" s="724"/>
      <c r="P16" s="724"/>
    </row>
    <row r="17" spans="1:16">
      <c r="A17" s="86"/>
      <c r="B17" s="87" t="s">
        <v>34</v>
      </c>
      <c r="C17" s="451"/>
      <c r="D17" s="91" t="s">
        <v>28</v>
      </c>
      <c r="E17" s="722"/>
      <c r="F17" s="722"/>
      <c r="G17" s="722"/>
      <c r="H17" s="722"/>
      <c r="I17" s="722"/>
      <c r="J17" s="722"/>
      <c r="K17" s="722"/>
      <c r="L17" s="722"/>
      <c r="M17" s="722"/>
      <c r="N17" s="722"/>
      <c r="O17" s="722"/>
      <c r="P17" s="722"/>
    </row>
    <row r="18" spans="1:16" s="703" customFormat="1">
      <c r="A18" s="708"/>
      <c r="B18" s="708"/>
      <c r="C18" s="709"/>
      <c r="D18" s="710"/>
      <c r="E18" s="723"/>
      <c r="F18" s="723"/>
      <c r="G18" s="723"/>
      <c r="H18" s="723"/>
      <c r="I18" s="723"/>
      <c r="J18" s="723"/>
      <c r="K18" s="723"/>
      <c r="L18" s="723"/>
      <c r="M18" s="723"/>
      <c r="N18" s="723"/>
      <c r="O18" s="723"/>
      <c r="P18" s="723"/>
    </row>
    <row r="19" spans="1:16">
      <c r="A19" s="95" t="s">
        <v>35</v>
      </c>
      <c r="B19" s="88" t="s">
        <v>26</v>
      </c>
      <c r="C19" s="451">
        <v>0.85651214128035325</v>
      </c>
      <c r="D19" s="90">
        <v>800</v>
      </c>
      <c r="E19" s="732"/>
      <c r="F19" s="732"/>
      <c r="G19" s="732"/>
      <c r="H19" s="732"/>
      <c r="I19" s="732"/>
      <c r="J19" s="732"/>
      <c r="K19" s="732"/>
      <c r="L19" s="732"/>
      <c r="M19" s="732"/>
      <c r="N19" s="732"/>
      <c r="O19" s="732"/>
      <c r="P19" s="732"/>
    </row>
    <row r="20" spans="1:16">
      <c r="A20" s="96"/>
      <c r="B20" s="87" t="s">
        <v>27</v>
      </c>
      <c r="C20" s="451"/>
      <c r="D20" s="91" t="s">
        <v>32</v>
      </c>
      <c r="E20" s="722"/>
      <c r="F20" s="722"/>
      <c r="G20" s="722"/>
      <c r="H20" s="722"/>
      <c r="I20" s="722"/>
      <c r="J20" s="722"/>
      <c r="K20" s="722"/>
      <c r="L20" s="722"/>
      <c r="M20" s="722"/>
      <c r="N20" s="722"/>
      <c r="O20" s="722"/>
      <c r="P20" s="722"/>
    </row>
    <row r="21" spans="1:16">
      <c r="A21" s="92"/>
      <c r="B21" s="93" t="s">
        <v>33</v>
      </c>
      <c r="C21" s="451"/>
      <c r="D21" s="94">
        <v>91</v>
      </c>
      <c r="E21" s="733"/>
      <c r="F21" s="733"/>
      <c r="G21" s="733"/>
      <c r="H21" s="733"/>
      <c r="I21" s="733"/>
      <c r="J21" s="733"/>
      <c r="K21" s="733"/>
      <c r="L21" s="733"/>
      <c r="M21" s="733"/>
      <c r="N21" s="733"/>
      <c r="O21" s="733"/>
      <c r="P21" s="733"/>
    </row>
    <row r="22" spans="1:16">
      <c r="A22" s="96"/>
      <c r="B22" s="87" t="s">
        <v>34</v>
      </c>
      <c r="C22" s="451"/>
      <c r="D22" s="91" t="s">
        <v>28</v>
      </c>
      <c r="E22" s="722"/>
      <c r="F22" s="722"/>
      <c r="G22" s="722"/>
      <c r="H22" s="722"/>
      <c r="I22" s="722"/>
      <c r="J22" s="722"/>
      <c r="K22" s="722"/>
      <c r="L22" s="722"/>
      <c r="M22" s="722"/>
      <c r="N22" s="722"/>
      <c r="O22" s="722"/>
      <c r="P22" s="722"/>
    </row>
    <row r="23" spans="1:16" s="703" customFormat="1">
      <c r="A23" s="708"/>
      <c r="B23" s="708"/>
      <c r="C23" s="709"/>
      <c r="D23" s="710"/>
      <c r="E23" s="723"/>
      <c r="F23" s="723"/>
      <c r="G23" s="723"/>
      <c r="H23" s="723"/>
      <c r="I23" s="723"/>
      <c r="J23" s="723"/>
      <c r="K23" s="723"/>
      <c r="L23" s="723"/>
      <c r="M23" s="723"/>
      <c r="N23" s="723"/>
      <c r="O23" s="723"/>
      <c r="P23" s="723"/>
    </row>
    <row r="24" spans="1:16">
      <c r="A24" s="95" t="s">
        <v>36</v>
      </c>
      <c r="B24" s="88" t="s">
        <v>26</v>
      </c>
      <c r="C24" s="451">
        <v>0.8454746136865342</v>
      </c>
      <c r="D24" s="90">
        <v>15000</v>
      </c>
      <c r="E24" s="732"/>
      <c r="F24" s="732"/>
      <c r="G24" s="732"/>
      <c r="H24" s="732"/>
      <c r="I24" s="732"/>
      <c r="J24" s="732"/>
      <c r="K24" s="732"/>
      <c r="L24" s="732"/>
      <c r="M24" s="732"/>
      <c r="N24" s="732"/>
      <c r="O24" s="732"/>
      <c r="P24" s="732"/>
    </row>
    <row r="25" spans="1:16">
      <c r="A25" s="96" t="s">
        <v>37</v>
      </c>
      <c r="B25" s="87" t="s">
        <v>27</v>
      </c>
      <c r="C25" s="451"/>
      <c r="D25" s="91" t="s">
        <v>28</v>
      </c>
      <c r="E25" s="722"/>
      <c r="F25" s="722"/>
      <c r="G25" s="722"/>
      <c r="H25" s="722"/>
      <c r="I25" s="722"/>
      <c r="J25" s="722"/>
      <c r="K25" s="722"/>
      <c r="L25" s="722"/>
      <c r="M25" s="722"/>
      <c r="N25" s="722"/>
      <c r="O25" s="722"/>
      <c r="P25" s="722"/>
    </row>
    <row r="26" spans="1:16" s="703" customFormat="1">
      <c r="A26" s="708"/>
      <c r="B26" s="708"/>
      <c r="C26" s="709"/>
      <c r="D26" s="710"/>
      <c r="E26" s="723"/>
      <c r="F26" s="723"/>
      <c r="G26" s="723"/>
      <c r="H26" s="723"/>
      <c r="I26" s="723"/>
      <c r="J26" s="723"/>
      <c r="K26" s="723"/>
      <c r="L26" s="723"/>
      <c r="M26" s="723"/>
      <c r="N26" s="723"/>
      <c r="O26" s="723"/>
      <c r="P26" s="723"/>
    </row>
    <row r="27" spans="1:16">
      <c r="A27" s="95" t="s">
        <v>38</v>
      </c>
      <c r="B27" s="87" t="s">
        <v>27</v>
      </c>
      <c r="C27" s="451">
        <v>0.82781456953642385</v>
      </c>
      <c r="D27" s="91" t="s">
        <v>28</v>
      </c>
      <c r="E27" s="722"/>
      <c r="F27" s="722"/>
      <c r="G27" s="722"/>
      <c r="H27" s="722"/>
      <c r="I27" s="722"/>
      <c r="J27" s="722"/>
      <c r="K27" s="722"/>
      <c r="L27" s="722"/>
      <c r="M27" s="722"/>
      <c r="N27" s="722"/>
      <c r="O27" s="722"/>
      <c r="P27" s="722"/>
    </row>
    <row r="28" spans="1:16">
      <c r="A28" s="95"/>
      <c r="B28" s="88" t="s">
        <v>39</v>
      </c>
      <c r="C28" s="451"/>
      <c r="D28" s="90">
        <v>50000</v>
      </c>
      <c r="E28" s="732"/>
      <c r="F28" s="732"/>
      <c r="G28" s="732"/>
      <c r="H28" s="732"/>
      <c r="I28" s="732"/>
      <c r="J28" s="732"/>
      <c r="K28" s="732"/>
      <c r="L28" s="732"/>
      <c r="M28" s="732"/>
      <c r="N28" s="732"/>
      <c r="O28" s="732"/>
      <c r="P28" s="732"/>
    </row>
    <row r="29" spans="1:16">
      <c r="A29" s="95"/>
      <c r="B29" s="88" t="s">
        <v>40</v>
      </c>
      <c r="C29" s="451"/>
      <c r="D29" s="90">
        <v>26000</v>
      </c>
      <c r="E29" s="732"/>
      <c r="F29" s="732"/>
      <c r="G29" s="732"/>
      <c r="H29" s="732"/>
      <c r="I29" s="732"/>
      <c r="J29" s="732"/>
      <c r="K29" s="732"/>
      <c r="L29" s="732"/>
      <c r="M29" s="732"/>
      <c r="N29" s="732"/>
      <c r="O29" s="732"/>
      <c r="P29" s="732"/>
    </row>
    <row r="30" spans="1:16">
      <c r="A30" s="95"/>
      <c r="B30" s="88" t="s">
        <v>41</v>
      </c>
      <c r="C30" s="451"/>
      <c r="D30" s="90">
        <v>12950</v>
      </c>
      <c r="E30" s="732"/>
      <c r="F30" s="732"/>
      <c r="G30" s="732"/>
      <c r="H30" s="732"/>
      <c r="I30" s="732"/>
      <c r="J30" s="732"/>
      <c r="K30" s="732"/>
      <c r="L30" s="732"/>
      <c r="M30" s="732"/>
      <c r="N30" s="732"/>
      <c r="O30" s="732"/>
      <c r="P30" s="732"/>
    </row>
    <row r="31" spans="1:16">
      <c r="A31" s="95"/>
      <c r="B31" s="88" t="s">
        <v>42</v>
      </c>
      <c r="C31" s="451"/>
      <c r="D31" s="90">
        <v>6000</v>
      </c>
      <c r="E31" s="732"/>
      <c r="F31" s="732"/>
      <c r="G31" s="732"/>
      <c r="H31" s="732"/>
      <c r="I31" s="732"/>
      <c r="J31" s="732"/>
      <c r="K31" s="732"/>
      <c r="L31" s="732"/>
      <c r="M31" s="732"/>
      <c r="N31" s="732"/>
      <c r="O31" s="732"/>
      <c r="P31" s="732"/>
    </row>
    <row r="32" spans="1:16" s="703" customFormat="1">
      <c r="A32" s="708"/>
      <c r="B32" s="708"/>
      <c r="C32" s="709"/>
      <c r="D32" s="710"/>
      <c r="E32" s="723"/>
      <c r="F32" s="723"/>
      <c r="G32" s="723"/>
      <c r="H32" s="723"/>
      <c r="I32" s="723"/>
      <c r="J32" s="723"/>
      <c r="K32" s="723"/>
      <c r="L32" s="723"/>
      <c r="M32" s="723"/>
      <c r="N32" s="723"/>
      <c r="O32" s="723"/>
      <c r="P32" s="723"/>
    </row>
    <row r="33" spans="1:16">
      <c r="A33" s="95" t="s">
        <v>43</v>
      </c>
      <c r="B33" s="88" t="s">
        <v>39</v>
      </c>
      <c r="C33" s="451">
        <v>0.85209713024282563</v>
      </c>
      <c r="D33" s="90">
        <v>15000</v>
      </c>
      <c r="E33" s="732"/>
      <c r="F33" s="732"/>
      <c r="G33" s="732"/>
      <c r="H33" s="732"/>
      <c r="I33" s="732"/>
      <c r="J33" s="732"/>
      <c r="K33" s="732"/>
      <c r="L33" s="732"/>
      <c r="M33" s="732"/>
      <c r="N33" s="732"/>
      <c r="O33" s="732"/>
      <c r="P33" s="732"/>
    </row>
    <row r="34" spans="1:16">
      <c r="A34" s="95"/>
      <c r="B34" s="88" t="s">
        <v>40</v>
      </c>
      <c r="C34" s="451"/>
      <c r="D34" s="90">
        <v>8000</v>
      </c>
      <c r="E34" s="732"/>
      <c r="F34" s="732"/>
      <c r="G34" s="732"/>
      <c r="H34" s="732"/>
      <c r="I34" s="732"/>
      <c r="J34" s="732"/>
      <c r="K34" s="732"/>
      <c r="L34" s="732"/>
      <c r="M34" s="732"/>
      <c r="N34" s="732"/>
      <c r="O34" s="732"/>
      <c r="P34" s="732"/>
    </row>
    <row r="35" spans="1:16">
      <c r="A35" s="95"/>
      <c r="B35" s="88" t="s">
        <v>41</v>
      </c>
      <c r="C35" s="451"/>
      <c r="D35" s="90">
        <v>4375</v>
      </c>
      <c r="E35" s="732"/>
      <c r="F35" s="732"/>
      <c r="G35" s="732"/>
      <c r="H35" s="732"/>
      <c r="I35" s="732"/>
      <c r="J35" s="732"/>
      <c r="K35" s="732"/>
      <c r="L35" s="732"/>
      <c r="M35" s="732"/>
      <c r="N35" s="732"/>
      <c r="O35" s="732"/>
      <c r="P35" s="732"/>
    </row>
    <row r="36" spans="1:16">
      <c r="A36" s="95"/>
      <c r="B36" s="88" t="s">
        <v>42</v>
      </c>
      <c r="C36" s="451"/>
      <c r="D36" s="90">
        <v>1875</v>
      </c>
      <c r="E36" s="732"/>
      <c r="F36" s="732"/>
      <c r="G36" s="732"/>
      <c r="H36" s="732"/>
      <c r="I36" s="732"/>
      <c r="J36" s="732"/>
      <c r="K36" s="732"/>
      <c r="L36" s="732"/>
      <c r="M36" s="732"/>
      <c r="N36" s="732"/>
      <c r="O36" s="732"/>
      <c r="P36" s="732"/>
    </row>
    <row r="37" spans="1:16" s="703" customFormat="1">
      <c r="A37" s="708"/>
      <c r="B37" s="708"/>
      <c r="C37" s="709"/>
      <c r="D37" s="710"/>
      <c r="E37" s="723"/>
      <c r="F37" s="723"/>
      <c r="G37" s="723"/>
      <c r="H37" s="723"/>
      <c r="I37" s="723"/>
      <c r="J37" s="723"/>
      <c r="K37" s="723"/>
      <c r="L37" s="723"/>
      <c r="M37" s="723"/>
      <c r="N37" s="723"/>
      <c r="O37" s="723"/>
      <c r="P37" s="723"/>
    </row>
    <row r="38" spans="1:16">
      <c r="A38" s="95" t="s">
        <v>44</v>
      </c>
      <c r="B38" s="88" t="s">
        <v>39</v>
      </c>
      <c r="C38" s="451">
        <v>0.84988962472406182</v>
      </c>
      <c r="D38" s="90">
        <v>15000</v>
      </c>
      <c r="E38" s="732"/>
      <c r="F38" s="732"/>
      <c r="G38" s="732"/>
      <c r="H38" s="732"/>
      <c r="I38" s="732"/>
      <c r="J38" s="732"/>
      <c r="K38" s="732"/>
      <c r="L38" s="732"/>
      <c r="M38" s="732"/>
      <c r="N38" s="732"/>
      <c r="O38" s="732"/>
      <c r="P38" s="732"/>
    </row>
    <row r="39" spans="1:16">
      <c r="A39" s="95"/>
      <c r="B39" s="88" t="s">
        <v>40</v>
      </c>
      <c r="C39" s="451"/>
      <c r="D39" s="90">
        <v>8000</v>
      </c>
      <c r="E39" s="732"/>
      <c r="F39" s="732"/>
      <c r="G39" s="732"/>
      <c r="H39" s="732"/>
      <c r="I39" s="732"/>
      <c r="J39" s="732"/>
      <c r="K39" s="732"/>
      <c r="L39" s="732"/>
      <c r="M39" s="732"/>
      <c r="N39" s="732"/>
      <c r="O39" s="732"/>
      <c r="P39" s="732"/>
    </row>
    <row r="40" spans="1:16">
      <c r="A40" s="95"/>
      <c r="B40" s="88" t="s">
        <v>41</v>
      </c>
      <c r="C40" s="451"/>
      <c r="D40" s="90">
        <v>4375</v>
      </c>
      <c r="E40" s="732"/>
      <c r="F40" s="732"/>
      <c r="G40" s="732"/>
      <c r="H40" s="732"/>
      <c r="I40" s="732"/>
      <c r="J40" s="732"/>
      <c r="K40" s="732"/>
      <c r="L40" s="732"/>
      <c r="M40" s="732"/>
      <c r="N40" s="732"/>
      <c r="O40" s="732"/>
      <c r="P40" s="732"/>
    </row>
    <row r="41" spans="1:16">
      <c r="A41" s="95"/>
      <c r="B41" s="88" t="s">
        <v>42</v>
      </c>
      <c r="C41" s="451"/>
      <c r="D41" s="90">
        <v>1875</v>
      </c>
      <c r="E41" s="732"/>
      <c r="F41" s="732"/>
      <c r="G41" s="732"/>
      <c r="H41" s="732"/>
      <c r="I41" s="732"/>
      <c r="J41" s="732"/>
      <c r="K41" s="732"/>
      <c r="L41" s="732"/>
      <c r="M41" s="732"/>
      <c r="N41" s="732"/>
      <c r="O41" s="732"/>
      <c r="P41" s="732"/>
    </row>
    <row r="42" spans="1:16" s="703" customFormat="1">
      <c r="A42" s="708"/>
      <c r="B42" s="708"/>
      <c r="C42" s="709"/>
      <c r="D42" s="710"/>
      <c r="E42" s="723"/>
      <c r="F42" s="723"/>
      <c r="G42" s="723"/>
      <c r="H42" s="723"/>
      <c r="I42" s="723"/>
      <c r="J42" s="723"/>
      <c r="K42" s="723"/>
      <c r="L42" s="723"/>
      <c r="M42" s="723"/>
      <c r="N42" s="723"/>
      <c r="O42" s="723"/>
      <c r="P42" s="723"/>
    </row>
    <row r="43" spans="1:16">
      <c r="A43" s="97" t="s">
        <v>45</v>
      </c>
      <c r="B43" s="88" t="s">
        <v>26</v>
      </c>
      <c r="C43" s="451">
        <v>0.73509933774834435</v>
      </c>
      <c r="D43" s="90">
        <v>5000</v>
      </c>
      <c r="E43" s="732"/>
      <c r="F43" s="732"/>
      <c r="G43" s="732"/>
      <c r="H43" s="732"/>
      <c r="I43" s="732"/>
      <c r="J43" s="732"/>
      <c r="K43" s="732"/>
      <c r="L43" s="732"/>
      <c r="M43" s="732"/>
      <c r="N43" s="732"/>
      <c r="O43" s="732"/>
      <c r="P43" s="732"/>
    </row>
    <row r="44" spans="1:16">
      <c r="A44" s="97"/>
      <c r="B44" s="87" t="s">
        <v>27</v>
      </c>
      <c r="C44" s="451"/>
      <c r="D44" s="91" t="s">
        <v>28</v>
      </c>
      <c r="E44" s="722"/>
      <c r="F44" s="722"/>
      <c r="G44" s="722"/>
      <c r="H44" s="722"/>
      <c r="I44" s="722"/>
      <c r="J44" s="722"/>
      <c r="K44" s="722"/>
      <c r="L44" s="722"/>
      <c r="M44" s="722"/>
      <c r="N44" s="722"/>
      <c r="O44" s="722"/>
      <c r="P44" s="722"/>
    </row>
    <row r="45" spans="1:16">
      <c r="A45" s="97"/>
      <c r="B45" s="93" t="s">
        <v>33</v>
      </c>
      <c r="C45" s="451"/>
      <c r="D45" s="94" t="s">
        <v>46</v>
      </c>
      <c r="E45" s="732"/>
      <c r="F45" s="732"/>
      <c r="G45" s="732"/>
      <c r="H45" s="732"/>
      <c r="I45" s="732"/>
      <c r="J45" s="732"/>
      <c r="K45" s="732"/>
      <c r="L45" s="732"/>
      <c r="M45" s="732"/>
      <c r="N45" s="732"/>
      <c r="O45" s="732"/>
      <c r="P45" s="732"/>
    </row>
    <row r="46" spans="1:16">
      <c r="A46" s="97"/>
      <c r="B46" s="87" t="s">
        <v>34</v>
      </c>
      <c r="C46" s="451"/>
      <c r="D46" s="94" t="s">
        <v>46</v>
      </c>
      <c r="E46" s="732"/>
      <c r="F46" s="732"/>
      <c r="G46" s="732"/>
      <c r="H46" s="732"/>
      <c r="I46" s="732"/>
      <c r="J46" s="732"/>
      <c r="K46" s="732"/>
      <c r="L46" s="732"/>
      <c r="M46" s="732"/>
      <c r="N46" s="732"/>
      <c r="O46" s="732"/>
      <c r="P46" s="732"/>
    </row>
    <row r="47" spans="1:16" s="703" customFormat="1">
      <c r="A47" s="708"/>
      <c r="B47" s="708"/>
      <c r="C47" s="709"/>
      <c r="D47" s="710"/>
      <c r="E47" s="723"/>
      <c r="F47" s="723"/>
      <c r="G47" s="723"/>
      <c r="H47" s="723"/>
      <c r="I47" s="723"/>
      <c r="J47" s="723"/>
      <c r="K47" s="723"/>
      <c r="L47" s="723"/>
      <c r="M47" s="723"/>
      <c r="N47" s="723"/>
      <c r="O47" s="723"/>
      <c r="P47" s="723"/>
    </row>
    <row r="48" spans="1:16">
      <c r="A48" s="86" t="s">
        <v>47</v>
      </c>
      <c r="B48" s="88" t="s">
        <v>26</v>
      </c>
      <c r="C48" s="451">
        <v>0.77704194260485648</v>
      </c>
      <c r="D48" s="90">
        <v>2000</v>
      </c>
      <c r="E48" s="732"/>
      <c r="F48" s="732"/>
      <c r="G48" s="732"/>
      <c r="H48" s="732"/>
      <c r="I48" s="732"/>
      <c r="J48" s="732"/>
      <c r="K48" s="732"/>
      <c r="L48" s="732"/>
      <c r="M48" s="732"/>
      <c r="N48" s="732"/>
      <c r="O48" s="732"/>
      <c r="P48" s="732"/>
    </row>
    <row r="49" spans="1:16">
      <c r="A49" s="86"/>
      <c r="B49" s="87" t="s">
        <v>27</v>
      </c>
      <c r="C49" s="451"/>
      <c r="D49" s="91" t="s">
        <v>32</v>
      </c>
      <c r="E49" s="722"/>
      <c r="F49" s="722"/>
      <c r="G49" s="722"/>
      <c r="H49" s="722"/>
      <c r="I49" s="722"/>
      <c r="J49" s="722"/>
      <c r="K49" s="722"/>
      <c r="L49" s="722"/>
      <c r="M49" s="722"/>
      <c r="N49" s="722"/>
      <c r="O49" s="722"/>
      <c r="P49" s="722"/>
    </row>
    <row r="50" spans="1:16">
      <c r="A50" s="86"/>
      <c r="B50" s="93" t="s">
        <v>33</v>
      </c>
      <c r="C50" s="451"/>
      <c r="D50" s="94">
        <v>10</v>
      </c>
      <c r="E50" s="733"/>
      <c r="F50" s="733"/>
      <c r="G50" s="733"/>
      <c r="H50" s="733"/>
      <c r="I50" s="733"/>
      <c r="J50" s="733"/>
      <c r="K50" s="733"/>
      <c r="L50" s="733"/>
      <c r="M50" s="733"/>
      <c r="N50" s="733"/>
      <c r="O50" s="733"/>
      <c r="P50" s="733"/>
    </row>
    <row r="51" spans="1:16">
      <c r="A51" s="86"/>
      <c r="B51" s="87" t="s">
        <v>34</v>
      </c>
      <c r="C51" s="451"/>
      <c r="D51" s="91" t="s">
        <v>28</v>
      </c>
      <c r="E51" s="722"/>
      <c r="F51" s="722"/>
      <c r="G51" s="722"/>
      <c r="H51" s="722"/>
      <c r="I51" s="722"/>
      <c r="J51" s="722"/>
      <c r="K51" s="722"/>
      <c r="L51" s="722"/>
      <c r="M51" s="722"/>
      <c r="N51" s="722"/>
      <c r="O51" s="722"/>
      <c r="P51" s="722"/>
    </row>
    <row r="52" spans="1:16" s="703" customFormat="1">
      <c r="A52" s="708"/>
      <c r="B52" s="708"/>
      <c r="C52" s="709"/>
      <c r="D52" s="710"/>
      <c r="E52" s="723"/>
      <c r="F52" s="723"/>
      <c r="G52" s="723"/>
      <c r="H52" s="723"/>
      <c r="I52" s="723"/>
      <c r="J52" s="723"/>
      <c r="K52" s="723"/>
      <c r="L52" s="723"/>
      <c r="M52" s="723"/>
      <c r="N52" s="723"/>
      <c r="O52" s="723"/>
      <c r="P52" s="723"/>
    </row>
    <row r="53" spans="1:16">
      <c r="A53" s="86" t="s">
        <v>48</v>
      </c>
      <c r="B53" s="88" t="s">
        <v>26</v>
      </c>
      <c r="C53" s="451">
        <v>0.61147902869757176</v>
      </c>
      <c r="D53" s="90">
        <v>280</v>
      </c>
      <c r="E53" s="732"/>
      <c r="F53" s="732"/>
      <c r="G53" s="732"/>
      <c r="H53" s="732"/>
      <c r="I53" s="732"/>
      <c r="J53" s="732"/>
      <c r="K53" s="732"/>
      <c r="L53" s="732"/>
      <c r="M53" s="732"/>
      <c r="N53" s="732"/>
      <c r="O53" s="732"/>
      <c r="P53" s="732"/>
    </row>
    <row r="54" spans="1:16">
      <c r="A54" s="86"/>
      <c r="B54" s="87" t="s">
        <v>27</v>
      </c>
      <c r="C54" s="451"/>
      <c r="D54" s="91" t="s">
        <v>32</v>
      </c>
      <c r="E54" s="722"/>
      <c r="F54" s="722"/>
      <c r="G54" s="722"/>
      <c r="H54" s="722"/>
      <c r="I54" s="722"/>
      <c r="J54" s="722"/>
      <c r="K54" s="722"/>
      <c r="L54" s="722"/>
      <c r="M54" s="722"/>
      <c r="N54" s="722"/>
      <c r="O54" s="722"/>
      <c r="P54" s="722"/>
    </row>
    <row r="55" spans="1:16">
      <c r="A55" s="86"/>
      <c r="B55" s="93" t="s">
        <v>33</v>
      </c>
      <c r="C55" s="451"/>
      <c r="D55" s="94">
        <v>91</v>
      </c>
      <c r="E55" s="733"/>
      <c r="F55" s="733"/>
      <c r="G55" s="733"/>
      <c r="H55" s="733"/>
      <c r="I55" s="733"/>
      <c r="J55" s="733"/>
      <c r="K55" s="733"/>
      <c r="L55" s="733"/>
      <c r="M55" s="733"/>
      <c r="N55" s="733"/>
      <c r="O55" s="733"/>
      <c r="P55" s="733"/>
    </row>
    <row r="56" spans="1:16">
      <c r="A56" s="86"/>
      <c r="B56" s="87" t="s">
        <v>34</v>
      </c>
      <c r="C56" s="451"/>
      <c r="D56" s="91" t="s">
        <v>49</v>
      </c>
      <c r="E56" s="722"/>
      <c r="F56" s="722"/>
      <c r="G56" s="722"/>
      <c r="H56" s="722"/>
      <c r="I56" s="722"/>
      <c r="J56" s="722"/>
      <c r="K56" s="722"/>
      <c r="L56" s="722"/>
      <c r="M56" s="722"/>
      <c r="N56" s="722"/>
      <c r="O56" s="722"/>
      <c r="P56" s="722"/>
    </row>
    <row r="57" spans="1:16" s="703" customFormat="1">
      <c r="A57" s="708"/>
      <c r="B57" s="708"/>
      <c r="C57" s="709"/>
      <c r="D57" s="710"/>
      <c r="E57" s="723"/>
      <c r="F57" s="723"/>
      <c r="G57" s="723"/>
      <c r="H57" s="723"/>
      <c r="I57" s="723"/>
      <c r="J57" s="723"/>
      <c r="K57" s="723"/>
      <c r="L57" s="723"/>
      <c r="M57" s="723"/>
      <c r="N57" s="723"/>
      <c r="O57" s="723"/>
      <c r="P57" s="723"/>
    </row>
    <row r="58" spans="1:16">
      <c r="A58" s="98" t="s">
        <v>50</v>
      </c>
      <c r="B58" s="88" t="s">
        <v>25</v>
      </c>
      <c r="C58" s="451">
        <v>0.17880794701986755</v>
      </c>
      <c r="D58" s="559">
        <v>1</v>
      </c>
      <c r="E58" s="725"/>
      <c r="F58" s="725"/>
      <c r="G58" s="725"/>
      <c r="H58" s="725"/>
      <c r="I58" s="725"/>
      <c r="J58" s="725"/>
      <c r="K58" s="725"/>
      <c r="L58" s="725"/>
      <c r="M58" s="725"/>
      <c r="N58" s="725"/>
      <c r="O58" s="725"/>
      <c r="P58" s="725"/>
    </row>
    <row r="59" spans="1:16">
      <c r="A59" s="86"/>
      <c r="B59" s="88" t="s">
        <v>26</v>
      </c>
      <c r="C59" s="451"/>
      <c r="D59" s="90">
        <v>250</v>
      </c>
      <c r="E59" s="732"/>
      <c r="F59" s="732"/>
      <c r="G59" s="732"/>
      <c r="H59" s="732"/>
      <c r="I59" s="732"/>
      <c r="J59" s="732"/>
      <c r="K59" s="732"/>
      <c r="L59" s="732"/>
      <c r="M59" s="732"/>
      <c r="N59" s="732"/>
      <c r="O59" s="732"/>
      <c r="P59" s="732"/>
    </row>
    <row r="60" spans="1:16">
      <c r="A60" s="86"/>
      <c r="B60" s="87" t="s">
        <v>27</v>
      </c>
      <c r="C60" s="451"/>
      <c r="D60" s="94" t="s">
        <v>32</v>
      </c>
      <c r="E60" s="724"/>
      <c r="F60" s="724"/>
      <c r="G60" s="724"/>
      <c r="H60" s="724"/>
      <c r="I60" s="724"/>
      <c r="J60" s="724"/>
      <c r="K60" s="724"/>
      <c r="L60" s="724"/>
      <c r="M60" s="724"/>
      <c r="N60" s="724"/>
      <c r="O60" s="724"/>
      <c r="P60" s="724"/>
    </row>
    <row r="61" spans="1:16">
      <c r="A61" s="86"/>
      <c r="B61" s="93" t="s">
        <v>33</v>
      </c>
      <c r="C61" s="451"/>
      <c r="D61" s="94">
        <v>91</v>
      </c>
      <c r="E61" s="724"/>
      <c r="F61" s="724"/>
      <c r="G61" s="724"/>
      <c r="H61" s="724"/>
      <c r="I61" s="724"/>
      <c r="J61" s="724"/>
      <c r="K61" s="724"/>
      <c r="L61" s="724"/>
      <c r="M61" s="724"/>
      <c r="N61" s="724"/>
      <c r="O61" s="724"/>
      <c r="P61" s="724"/>
    </row>
    <row r="62" spans="1:16">
      <c r="A62" s="86"/>
      <c r="B62" s="87" t="s">
        <v>34</v>
      </c>
      <c r="C62" s="451"/>
      <c r="D62" s="91" t="s">
        <v>51</v>
      </c>
      <c r="E62" s="722"/>
      <c r="F62" s="722"/>
      <c r="G62" s="722"/>
      <c r="H62" s="722"/>
      <c r="I62" s="722"/>
      <c r="J62" s="722"/>
      <c r="K62" s="722"/>
      <c r="L62" s="722"/>
      <c r="M62" s="722"/>
      <c r="N62" s="722"/>
      <c r="O62" s="722"/>
      <c r="P62" s="722"/>
    </row>
    <row r="63" spans="1:16" s="703" customFormat="1">
      <c r="A63" s="708"/>
      <c r="B63" s="708"/>
      <c r="C63" s="709"/>
      <c r="D63" s="710"/>
      <c r="E63" s="723"/>
      <c r="F63" s="723"/>
      <c r="G63" s="723"/>
      <c r="H63" s="723"/>
      <c r="I63" s="723"/>
      <c r="J63" s="723"/>
      <c r="K63" s="723"/>
      <c r="L63" s="723"/>
      <c r="M63" s="723"/>
      <c r="N63" s="723"/>
      <c r="O63" s="723"/>
      <c r="P63" s="723"/>
    </row>
    <row r="64" spans="1:16">
      <c r="A64" s="86" t="s">
        <v>52</v>
      </c>
      <c r="B64" s="88" t="s">
        <v>26</v>
      </c>
      <c r="C64" s="451">
        <v>0.8432671081677704</v>
      </c>
      <c r="D64" s="90">
        <v>462.5</v>
      </c>
      <c r="E64" s="732"/>
      <c r="F64" s="732"/>
      <c r="G64" s="732"/>
      <c r="H64" s="732"/>
      <c r="I64" s="732"/>
      <c r="J64" s="732"/>
      <c r="K64" s="732"/>
      <c r="L64" s="732"/>
      <c r="M64" s="732"/>
      <c r="N64" s="732"/>
      <c r="O64" s="732"/>
      <c r="P64" s="732"/>
    </row>
    <row r="65" spans="1:16">
      <c r="A65" s="86"/>
      <c r="B65" s="87" t="s">
        <v>27</v>
      </c>
      <c r="C65" s="451"/>
      <c r="D65" s="91" t="s">
        <v>32</v>
      </c>
      <c r="E65" s="722"/>
      <c r="F65" s="722"/>
      <c r="G65" s="722"/>
      <c r="H65" s="722"/>
      <c r="I65" s="722"/>
      <c r="J65" s="722"/>
      <c r="K65" s="722"/>
      <c r="L65" s="722"/>
      <c r="M65" s="722"/>
      <c r="N65" s="722"/>
      <c r="O65" s="722"/>
      <c r="P65" s="722"/>
    </row>
    <row r="66" spans="1:16">
      <c r="A66" s="86"/>
      <c r="B66" s="93" t="s">
        <v>33</v>
      </c>
      <c r="C66" s="451"/>
      <c r="D66" s="94">
        <v>182</v>
      </c>
      <c r="E66" s="733"/>
      <c r="F66" s="733"/>
      <c r="G66" s="733"/>
      <c r="H66" s="733"/>
      <c r="I66" s="733"/>
      <c r="J66" s="733"/>
      <c r="K66" s="733"/>
      <c r="L66" s="733"/>
      <c r="M66" s="733"/>
      <c r="N66" s="733"/>
      <c r="O66" s="733"/>
      <c r="P66" s="733"/>
    </row>
    <row r="67" spans="1:16" s="149" customFormat="1" ht="14">
      <c r="A67" s="86"/>
      <c r="B67" s="87" t="s">
        <v>34</v>
      </c>
      <c r="C67" s="451"/>
      <c r="D67" s="91" t="s">
        <v>28</v>
      </c>
      <c r="E67" s="722"/>
      <c r="F67" s="722"/>
      <c r="G67" s="722"/>
      <c r="H67" s="722"/>
      <c r="I67" s="722"/>
      <c r="J67" s="722"/>
      <c r="K67" s="722"/>
      <c r="L67" s="722"/>
      <c r="M67" s="722"/>
      <c r="N67" s="722"/>
      <c r="O67" s="722"/>
      <c r="P67" s="722"/>
    </row>
    <row r="68" spans="1:16" s="703" customFormat="1">
      <c r="A68" s="708"/>
      <c r="B68" s="708"/>
      <c r="C68" s="709"/>
      <c r="D68" s="710"/>
      <c r="E68" s="723"/>
      <c r="F68" s="723"/>
      <c r="G68" s="723"/>
      <c r="H68" s="723"/>
      <c r="I68" s="723"/>
      <c r="J68" s="723"/>
      <c r="K68" s="723"/>
      <c r="L68" s="723"/>
      <c r="M68" s="723"/>
      <c r="N68" s="723"/>
      <c r="O68" s="723"/>
      <c r="P68" s="723"/>
    </row>
    <row r="69" spans="1:16">
      <c r="A69" s="86" t="s">
        <v>53</v>
      </c>
      <c r="B69" s="88" t="s">
        <v>26</v>
      </c>
      <c r="C69" s="451">
        <v>0.19867549668874171</v>
      </c>
      <c r="D69" s="90">
        <v>250</v>
      </c>
      <c r="E69" s="732"/>
      <c r="F69" s="732"/>
      <c r="G69" s="732"/>
      <c r="H69" s="732"/>
      <c r="I69" s="732"/>
      <c r="J69" s="732"/>
      <c r="K69" s="732"/>
      <c r="L69" s="732"/>
      <c r="M69" s="732"/>
      <c r="N69" s="732"/>
      <c r="O69" s="732"/>
      <c r="P69" s="732"/>
    </row>
    <row r="70" spans="1:16">
      <c r="A70" s="86" t="s">
        <v>54</v>
      </c>
      <c r="B70" s="87" t="s">
        <v>27</v>
      </c>
      <c r="C70" s="451"/>
      <c r="D70" s="91" t="s">
        <v>32</v>
      </c>
      <c r="E70" s="722"/>
      <c r="F70" s="722"/>
      <c r="G70" s="722"/>
      <c r="H70" s="722"/>
      <c r="I70" s="722"/>
      <c r="J70" s="722"/>
      <c r="K70" s="722"/>
      <c r="L70" s="722"/>
      <c r="M70" s="722"/>
      <c r="N70" s="722"/>
      <c r="O70" s="722"/>
      <c r="P70" s="722"/>
    </row>
    <row r="71" spans="1:16">
      <c r="A71" s="86"/>
      <c r="B71" s="93" t="s">
        <v>33</v>
      </c>
      <c r="C71" s="451"/>
      <c r="D71" s="94">
        <v>90</v>
      </c>
      <c r="E71" s="733"/>
      <c r="F71" s="733"/>
      <c r="G71" s="733"/>
      <c r="H71" s="733"/>
      <c r="I71" s="733"/>
      <c r="J71" s="733"/>
      <c r="K71" s="733"/>
      <c r="L71" s="733"/>
      <c r="M71" s="733"/>
      <c r="N71" s="733"/>
      <c r="O71" s="733"/>
      <c r="P71" s="733"/>
    </row>
    <row r="72" spans="1:16">
      <c r="A72" s="86"/>
      <c r="B72" s="87" t="s">
        <v>34</v>
      </c>
      <c r="C72" s="450"/>
      <c r="D72" s="91" t="s">
        <v>28</v>
      </c>
      <c r="E72" s="722"/>
      <c r="F72" s="722"/>
      <c r="G72" s="722"/>
      <c r="H72" s="722"/>
      <c r="I72" s="722"/>
      <c r="J72" s="722"/>
      <c r="K72" s="722"/>
      <c r="L72" s="722"/>
      <c r="M72" s="722"/>
      <c r="N72" s="722"/>
      <c r="O72" s="722"/>
      <c r="P72" s="722"/>
    </row>
    <row r="73" spans="1:16" s="703" customFormat="1">
      <c r="A73" s="708"/>
      <c r="B73" s="708"/>
      <c r="C73" s="711"/>
      <c r="D73" s="710"/>
      <c r="E73" s="723"/>
      <c r="F73" s="723"/>
      <c r="G73" s="723"/>
      <c r="H73" s="723"/>
      <c r="I73" s="723"/>
      <c r="J73" s="723"/>
      <c r="K73" s="723"/>
      <c r="L73" s="723"/>
      <c r="M73" s="723"/>
      <c r="N73" s="723"/>
      <c r="O73" s="723"/>
      <c r="P73" s="723"/>
    </row>
    <row r="74" spans="1:16">
      <c r="A74" s="86" t="s">
        <v>55</v>
      </c>
      <c r="B74" s="88" t="s">
        <v>26</v>
      </c>
      <c r="C74" s="451">
        <v>0.65342163355408389</v>
      </c>
      <c r="D74" s="99" t="s">
        <v>56</v>
      </c>
      <c r="E74" s="726"/>
      <c r="F74" s="726"/>
      <c r="G74" s="726"/>
      <c r="H74" s="726"/>
      <c r="I74" s="726"/>
      <c r="J74" s="726"/>
      <c r="K74" s="726"/>
      <c r="L74" s="726"/>
      <c r="M74" s="726"/>
      <c r="N74" s="726"/>
      <c r="O74" s="726"/>
      <c r="P74" s="726"/>
    </row>
    <row r="75" spans="1:16" s="703" customFormat="1">
      <c r="A75" s="712"/>
      <c r="B75" s="713"/>
      <c r="C75" s="711"/>
      <c r="D75" s="714"/>
      <c r="E75" s="727"/>
      <c r="F75" s="727"/>
      <c r="G75" s="727"/>
      <c r="H75" s="727"/>
      <c r="I75" s="727"/>
      <c r="J75" s="727"/>
      <c r="K75" s="727"/>
      <c r="L75" s="727"/>
      <c r="M75" s="727"/>
      <c r="N75" s="727"/>
      <c r="O75" s="727"/>
      <c r="P75" s="727"/>
    </row>
    <row r="76" spans="1:16">
      <c r="A76" s="86" t="s">
        <v>57</v>
      </c>
      <c r="B76" s="88" t="s">
        <v>26</v>
      </c>
      <c r="C76" s="451">
        <v>0.32671081677704195</v>
      </c>
      <c r="D76" s="90">
        <v>30000</v>
      </c>
      <c r="E76" s="732"/>
      <c r="F76" s="732"/>
      <c r="G76" s="732"/>
      <c r="H76" s="732"/>
      <c r="I76" s="732"/>
      <c r="J76" s="732"/>
      <c r="K76" s="732"/>
      <c r="L76" s="732"/>
      <c r="M76" s="732"/>
      <c r="N76" s="732"/>
      <c r="O76" s="732"/>
      <c r="P76" s="732"/>
    </row>
    <row r="77" spans="1:16">
      <c r="A77" s="86"/>
      <c r="B77" s="87" t="s">
        <v>58</v>
      </c>
      <c r="C77" s="451"/>
      <c r="D77" s="89">
        <v>1</v>
      </c>
      <c r="E77" s="721"/>
      <c r="F77" s="721"/>
      <c r="G77" s="721"/>
      <c r="H77" s="721"/>
      <c r="I77" s="721"/>
      <c r="J77" s="721"/>
      <c r="K77" s="721"/>
      <c r="L77" s="721"/>
      <c r="M77" s="721"/>
      <c r="N77" s="721"/>
      <c r="O77" s="721"/>
      <c r="P77" s="721"/>
    </row>
    <row r="78" spans="1:16" s="764" customFormat="1">
      <c r="A78" s="757" t="s">
        <v>59</v>
      </c>
      <c r="B78" s="757"/>
      <c r="C78" s="762"/>
      <c r="D78" s="763"/>
      <c r="E78" s="763"/>
      <c r="F78" s="763"/>
      <c r="G78" s="763"/>
      <c r="H78" s="763"/>
      <c r="I78" s="763"/>
      <c r="J78" s="763"/>
      <c r="K78" s="763"/>
      <c r="L78" s="763"/>
      <c r="M78" s="763"/>
      <c r="N78" s="763"/>
      <c r="O78" s="763"/>
      <c r="P78" s="763"/>
    </row>
    <row r="79" spans="1:16">
      <c r="A79" s="100" t="s">
        <v>18</v>
      </c>
      <c r="B79" s="101" t="s">
        <v>30</v>
      </c>
      <c r="C79" s="102">
        <v>0.73509933774834435</v>
      </c>
      <c r="D79" s="103" t="s">
        <v>60</v>
      </c>
      <c r="E79" s="728"/>
      <c r="F79" s="728"/>
      <c r="G79" s="728"/>
      <c r="H79" s="728"/>
      <c r="I79" s="728"/>
      <c r="J79" s="728"/>
      <c r="K79" s="728"/>
      <c r="L79" s="728"/>
      <c r="M79" s="728"/>
      <c r="N79" s="728"/>
      <c r="O79" s="728"/>
      <c r="P79" s="728"/>
    </row>
    <row r="80" spans="1:16">
      <c r="A80" s="100"/>
      <c r="B80" s="104" t="s">
        <v>61</v>
      </c>
      <c r="C80" s="102"/>
      <c r="D80" s="103">
        <v>0.8</v>
      </c>
      <c r="E80" s="721"/>
      <c r="F80" s="721"/>
      <c r="G80" s="721"/>
      <c r="H80" s="721"/>
      <c r="I80" s="721"/>
      <c r="J80" s="721"/>
      <c r="K80" s="721"/>
      <c r="L80" s="721"/>
      <c r="M80" s="721"/>
      <c r="N80" s="721"/>
      <c r="O80" s="721"/>
      <c r="P80" s="721"/>
    </row>
    <row r="81" spans="1:16">
      <c r="A81" s="100"/>
      <c r="B81" s="101" t="s">
        <v>62</v>
      </c>
      <c r="C81" s="102"/>
      <c r="D81" s="105">
        <v>500</v>
      </c>
      <c r="E81" s="732"/>
      <c r="F81" s="732"/>
      <c r="G81" s="732"/>
      <c r="H81" s="732"/>
      <c r="I81" s="732"/>
      <c r="J81" s="732"/>
      <c r="K81" s="732"/>
      <c r="L81" s="732"/>
      <c r="M81" s="732"/>
      <c r="N81" s="732"/>
      <c r="O81" s="732"/>
      <c r="P81" s="732"/>
    </row>
    <row r="82" spans="1:16">
      <c r="A82" s="100"/>
      <c r="B82" s="106" t="s">
        <v>26</v>
      </c>
      <c r="C82" s="102"/>
      <c r="D82" s="105">
        <v>105000</v>
      </c>
      <c r="E82" s="732"/>
      <c r="F82" s="732"/>
      <c r="G82" s="732"/>
      <c r="H82" s="732"/>
      <c r="I82" s="732"/>
      <c r="J82" s="732"/>
      <c r="K82" s="732"/>
      <c r="L82" s="732"/>
      <c r="M82" s="732"/>
      <c r="N82" s="732"/>
      <c r="O82" s="732"/>
      <c r="P82" s="732"/>
    </row>
    <row r="83" spans="1:16">
      <c r="A83" s="104"/>
      <c r="B83" s="101" t="s">
        <v>27</v>
      </c>
      <c r="C83" s="102"/>
      <c r="D83" s="107" t="s">
        <v>51</v>
      </c>
      <c r="E83" s="722"/>
      <c r="F83" s="722"/>
      <c r="G83" s="722"/>
      <c r="H83" s="722"/>
      <c r="I83" s="722"/>
      <c r="J83" s="722"/>
      <c r="K83" s="722"/>
      <c r="L83" s="722"/>
      <c r="M83" s="722"/>
      <c r="N83" s="722"/>
      <c r="O83" s="722"/>
      <c r="P83" s="722"/>
    </row>
    <row r="84" spans="1:16" s="764" customFormat="1" ht="17" customHeight="1">
      <c r="A84" s="757" t="s">
        <v>63</v>
      </c>
      <c r="B84" s="757"/>
      <c r="C84" s="762"/>
      <c r="D84" s="763"/>
      <c r="E84" s="763"/>
      <c r="F84" s="763"/>
      <c r="G84" s="763"/>
      <c r="H84" s="763"/>
      <c r="I84" s="763"/>
      <c r="J84" s="763"/>
      <c r="K84" s="763"/>
      <c r="L84" s="763"/>
      <c r="M84" s="763"/>
      <c r="N84" s="763"/>
      <c r="O84" s="763"/>
      <c r="P84" s="763"/>
    </row>
    <row r="85" spans="1:16">
      <c r="A85" s="108" t="s">
        <v>64</v>
      </c>
      <c r="B85" s="109" t="s">
        <v>65</v>
      </c>
      <c r="C85" s="452">
        <v>0.79690949227373065</v>
      </c>
      <c r="D85" s="111">
        <v>250</v>
      </c>
      <c r="E85" s="732"/>
      <c r="F85" s="732"/>
      <c r="G85" s="732"/>
      <c r="H85" s="732"/>
      <c r="I85" s="732"/>
      <c r="J85" s="732"/>
      <c r="K85" s="732"/>
      <c r="L85" s="732"/>
      <c r="M85" s="732"/>
      <c r="N85" s="732"/>
      <c r="O85" s="732"/>
      <c r="P85" s="732"/>
    </row>
    <row r="86" spans="1:16">
      <c r="A86" s="112"/>
      <c r="B86" s="113" t="s">
        <v>66</v>
      </c>
      <c r="C86" s="453"/>
      <c r="D86" s="110">
        <v>0.8</v>
      </c>
      <c r="E86" s="721"/>
      <c r="F86" s="721"/>
      <c r="G86" s="721"/>
      <c r="H86" s="721"/>
      <c r="I86" s="721"/>
      <c r="J86" s="721"/>
      <c r="K86" s="721"/>
      <c r="L86" s="721"/>
      <c r="M86" s="721"/>
      <c r="N86" s="721"/>
      <c r="O86" s="721"/>
      <c r="P86" s="721"/>
    </row>
    <row r="87" spans="1:16">
      <c r="A87" s="108"/>
      <c r="B87" s="114" t="s">
        <v>67</v>
      </c>
      <c r="C87" s="452"/>
      <c r="D87" s="111">
        <v>0</v>
      </c>
      <c r="E87" s="732"/>
      <c r="F87" s="732"/>
      <c r="G87" s="732"/>
      <c r="H87" s="732"/>
      <c r="I87" s="732"/>
      <c r="J87" s="732"/>
      <c r="K87" s="732"/>
      <c r="L87" s="732"/>
      <c r="M87" s="732"/>
      <c r="N87" s="732"/>
      <c r="O87" s="732"/>
      <c r="P87" s="732"/>
    </row>
    <row r="88" spans="1:16">
      <c r="A88" s="108"/>
      <c r="B88" s="115" t="s">
        <v>33</v>
      </c>
      <c r="C88" s="452"/>
      <c r="D88" s="116">
        <v>30</v>
      </c>
      <c r="E88" s="733"/>
      <c r="F88" s="733"/>
      <c r="G88" s="733"/>
      <c r="H88" s="733"/>
      <c r="I88" s="733"/>
      <c r="J88" s="733"/>
      <c r="K88" s="733"/>
      <c r="L88" s="733"/>
      <c r="M88" s="733"/>
      <c r="N88" s="733"/>
      <c r="O88" s="733"/>
      <c r="P88" s="733"/>
    </row>
    <row r="89" spans="1:16" s="703" customFormat="1">
      <c r="A89" s="715"/>
      <c r="B89" s="716"/>
      <c r="C89" s="717"/>
      <c r="D89" s="718"/>
      <c r="E89" s="730"/>
      <c r="F89" s="730"/>
      <c r="G89" s="730"/>
      <c r="H89" s="730"/>
      <c r="I89" s="730"/>
      <c r="J89" s="730"/>
      <c r="K89" s="730"/>
      <c r="L89" s="730"/>
      <c r="M89" s="730"/>
      <c r="N89" s="730"/>
      <c r="O89" s="730"/>
      <c r="P89" s="730"/>
    </row>
    <row r="90" spans="1:16">
      <c r="A90" s="108" t="s">
        <v>68</v>
      </c>
      <c r="B90" s="109" t="s">
        <v>65</v>
      </c>
      <c r="C90" s="452">
        <v>0.79690949227373065</v>
      </c>
      <c r="D90" s="111">
        <v>500</v>
      </c>
      <c r="E90" s="732"/>
      <c r="F90" s="732"/>
      <c r="G90" s="732"/>
      <c r="H90" s="732"/>
      <c r="I90" s="732"/>
      <c r="J90" s="732"/>
      <c r="K90" s="732"/>
      <c r="L90" s="732"/>
      <c r="M90" s="732"/>
      <c r="N90" s="732"/>
      <c r="O90" s="732"/>
      <c r="P90" s="732"/>
    </row>
    <row r="91" spans="1:16">
      <c r="A91" s="112"/>
      <c r="B91" s="113" t="s">
        <v>66</v>
      </c>
      <c r="C91" s="453"/>
      <c r="D91" s="110">
        <v>0.8</v>
      </c>
      <c r="E91" s="721"/>
      <c r="F91" s="721"/>
      <c r="G91" s="721"/>
      <c r="H91" s="721"/>
      <c r="I91" s="721"/>
      <c r="J91" s="721"/>
      <c r="K91" s="721"/>
      <c r="L91" s="721"/>
      <c r="M91" s="721"/>
      <c r="N91" s="721"/>
      <c r="O91" s="721"/>
      <c r="P91" s="721"/>
    </row>
    <row r="92" spans="1:16">
      <c r="A92" s="108"/>
      <c r="B92" s="114" t="s">
        <v>67</v>
      </c>
      <c r="C92" s="452"/>
      <c r="D92" s="111">
        <v>0</v>
      </c>
      <c r="E92" s="732"/>
      <c r="F92" s="732"/>
      <c r="G92" s="732"/>
      <c r="H92" s="732"/>
      <c r="I92" s="732"/>
      <c r="J92" s="732"/>
      <c r="K92" s="732"/>
      <c r="L92" s="732"/>
      <c r="M92" s="732"/>
      <c r="N92" s="732"/>
      <c r="O92" s="732"/>
      <c r="P92" s="732"/>
    </row>
    <row r="93" spans="1:16">
      <c r="A93" s="108"/>
      <c r="B93" s="115" t="s">
        <v>33</v>
      </c>
      <c r="C93" s="452"/>
      <c r="D93" s="116">
        <v>20</v>
      </c>
      <c r="E93" s="733"/>
      <c r="F93" s="733"/>
      <c r="G93" s="733"/>
      <c r="H93" s="733"/>
      <c r="I93" s="733"/>
      <c r="J93" s="733"/>
      <c r="K93" s="733"/>
      <c r="L93" s="733"/>
      <c r="M93" s="733"/>
      <c r="N93" s="733"/>
      <c r="O93" s="733"/>
      <c r="P93" s="733"/>
    </row>
    <row r="94" spans="1:16" s="703" customFormat="1">
      <c r="A94" s="715"/>
      <c r="B94" s="716"/>
      <c r="C94" s="717"/>
      <c r="D94" s="718"/>
      <c r="E94" s="730"/>
      <c r="F94" s="730"/>
      <c r="G94" s="730"/>
      <c r="H94" s="730"/>
      <c r="I94" s="730"/>
      <c r="J94" s="730"/>
      <c r="K94" s="730"/>
      <c r="L94" s="730"/>
      <c r="M94" s="730"/>
      <c r="N94" s="730"/>
      <c r="O94" s="730"/>
      <c r="P94" s="730"/>
    </row>
    <row r="95" spans="1:16">
      <c r="A95" s="108" t="s">
        <v>69</v>
      </c>
      <c r="B95" s="117" t="s">
        <v>70</v>
      </c>
      <c r="C95" s="454">
        <v>0.76379690949227375</v>
      </c>
      <c r="D95" s="118" t="s">
        <v>71</v>
      </c>
      <c r="E95" s="731"/>
      <c r="F95" s="731"/>
      <c r="G95" s="731"/>
      <c r="H95" s="731"/>
      <c r="I95" s="731"/>
      <c r="J95" s="731"/>
      <c r="K95" s="731"/>
      <c r="L95" s="731"/>
      <c r="M95" s="731"/>
      <c r="N95" s="731"/>
      <c r="O95" s="731"/>
      <c r="P95" s="731"/>
    </row>
    <row r="96" spans="1:16">
      <c r="A96" s="108"/>
      <c r="B96" s="109" t="s">
        <v>65</v>
      </c>
      <c r="C96" s="452"/>
      <c r="D96" s="111">
        <v>400</v>
      </c>
      <c r="E96" s="732"/>
      <c r="F96" s="732"/>
      <c r="G96" s="732"/>
      <c r="H96" s="732"/>
      <c r="I96" s="732"/>
      <c r="J96" s="732"/>
      <c r="K96" s="732"/>
      <c r="L96" s="732"/>
      <c r="M96" s="732"/>
      <c r="N96" s="732"/>
      <c r="O96" s="732"/>
      <c r="P96" s="732"/>
    </row>
    <row r="97" spans="1:16">
      <c r="A97" s="108"/>
      <c r="B97" s="113" t="s">
        <v>66</v>
      </c>
      <c r="C97" s="453"/>
      <c r="D97" s="110">
        <v>1</v>
      </c>
      <c r="E97" s="721"/>
      <c r="F97" s="721"/>
      <c r="G97" s="721"/>
      <c r="H97" s="721"/>
      <c r="I97" s="721"/>
      <c r="J97" s="721"/>
      <c r="K97" s="721"/>
      <c r="L97" s="721"/>
      <c r="M97" s="721"/>
      <c r="N97" s="721"/>
      <c r="O97" s="721"/>
      <c r="P97" s="721"/>
    </row>
    <row r="98" spans="1:16">
      <c r="A98" s="108"/>
      <c r="B98" s="114" t="s">
        <v>67</v>
      </c>
      <c r="C98" s="452"/>
      <c r="D98" s="111">
        <v>0</v>
      </c>
      <c r="E98" s="732"/>
      <c r="F98" s="732"/>
      <c r="G98" s="732"/>
      <c r="H98" s="732"/>
      <c r="I98" s="732"/>
      <c r="J98" s="732"/>
      <c r="K98" s="732"/>
      <c r="L98" s="732"/>
      <c r="M98" s="732"/>
      <c r="N98" s="732"/>
      <c r="O98" s="732"/>
      <c r="P98" s="732"/>
    </row>
    <row r="99" spans="1:16">
      <c r="A99" s="108"/>
      <c r="B99" s="115" t="s">
        <v>33</v>
      </c>
      <c r="C99" s="452"/>
      <c r="D99" s="116">
        <v>30</v>
      </c>
      <c r="E99" s="733"/>
      <c r="F99" s="733"/>
      <c r="G99" s="733"/>
      <c r="H99" s="733"/>
      <c r="I99" s="733"/>
      <c r="J99" s="733"/>
      <c r="K99" s="733"/>
      <c r="L99" s="733"/>
      <c r="M99" s="733"/>
      <c r="N99" s="733"/>
      <c r="O99" s="733"/>
      <c r="P99" s="733"/>
    </row>
    <row r="100" spans="1:16" s="703" customFormat="1">
      <c r="A100" s="715"/>
      <c r="B100" s="716"/>
      <c r="C100" s="717"/>
      <c r="D100" s="718"/>
      <c r="E100" s="730"/>
      <c r="F100" s="730"/>
      <c r="G100" s="730"/>
      <c r="H100" s="730"/>
      <c r="I100" s="730"/>
      <c r="J100" s="730"/>
      <c r="K100" s="730"/>
      <c r="L100" s="730"/>
      <c r="M100" s="730"/>
      <c r="N100" s="730"/>
      <c r="O100" s="730"/>
      <c r="P100" s="730"/>
    </row>
    <row r="101" spans="1:16">
      <c r="A101" s="108" t="s">
        <v>72</v>
      </c>
      <c r="B101" s="109" t="s">
        <v>65</v>
      </c>
      <c r="C101" s="452">
        <v>0.76379690949227375</v>
      </c>
      <c r="D101" s="111">
        <v>400</v>
      </c>
      <c r="E101" s="732"/>
      <c r="F101" s="732"/>
      <c r="G101" s="732"/>
      <c r="H101" s="732"/>
      <c r="I101" s="732"/>
      <c r="J101" s="732"/>
      <c r="K101" s="732"/>
      <c r="L101" s="732"/>
      <c r="M101" s="732"/>
      <c r="N101" s="732"/>
      <c r="O101" s="732"/>
      <c r="P101" s="732"/>
    </row>
    <row r="102" spans="1:16">
      <c r="A102" s="108"/>
      <c r="B102" s="113" t="s">
        <v>66</v>
      </c>
      <c r="C102" s="453"/>
      <c r="D102" s="110">
        <v>1</v>
      </c>
      <c r="E102" s="721"/>
      <c r="F102" s="721"/>
      <c r="G102" s="721"/>
      <c r="H102" s="721"/>
      <c r="I102" s="721"/>
      <c r="J102" s="721"/>
      <c r="K102" s="721"/>
      <c r="L102" s="721"/>
      <c r="M102" s="721"/>
      <c r="N102" s="721"/>
      <c r="O102" s="721"/>
      <c r="P102" s="721"/>
    </row>
    <row r="103" spans="1:16">
      <c r="A103" s="108"/>
      <c r="B103" s="114" t="s">
        <v>67</v>
      </c>
      <c r="C103" s="452"/>
      <c r="D103" s="111">
        <v>0</v>
      </c>
      <c r="E103" s="732"/>
      <c r="F103" s="732"/>
      <c r="G103" s="732"/>
      <c r="H103" s="732"/>
      <c r="I103" s="732"/>
      <c r="J103" s="732"/>
      <c r="K103" s="732"/>
      <c r="L103" s="732"/>
      <c r="M103" s="732"/>
      <c r="N103" s="732"/>
      <c r="O103" s="732"/>
      <c r="P103" s="732"/>
    </row>
    <row r="104" spans="1:16">
      <c r="A104" s="108"/>
      <c r="B104" s="115" t="s">
        <v>33</v>
      </c>
      <c r="C104" s="452"/>
      <c r="D104" s="116">
        <v>30</v>
      </c>
      <c r="E104" s="733"/>
      <c r="F104" s="733"/>
      <c r="G104" s="733"/>
      <c r="H104" s="733"/>
      <c r="I104" s="733"/>
      <c r="J104" s="733"/>
      <c r="K104" s="733"/>
      <c r="L104" s="733"/>
      <c r="M104" s="733"/>
      <c r="N104" s="733"/>
      <c r="O104" s="733"/>
      <c r="P104" s="733"/>
    </row>
    <row r="105" spans="1:16" s="703" customFormat="1">
      <c r="A105" s="715"/>
      <c r="B105" s="716"/>
      <c r="C105" s="717"/>
      <c r="D105" s="718"/>
      <c r="E105" s="730"/>
      <c r="F105" s="730"/>
      <c r="G105" s="730"/>
      <c r="H105" s="730"/>
      <c r="I105" s="730"/>
      <c r="J105" s="730"/>
      <c r="K105" s="730"/>
      <c r="L105" s="730"/>
      <c r="M105" s="730"/>
      <c r="N105" s="730"/>
      <c r="O105" s="730"/>
      <c r="P105" s="730"/>
    </row>
    <row r="106" spans="1:16">
      <c r="A106" s="108" t="s">
        <v>73</v>
      </c>
      <c r="B106" s="109" t="s">
        <v>65</v>
      </c>
      <c r="C106" s="452">
        <v>0.7814569536423841</v>
      </c>
      <c r="D106" s="111">
        <v>235</v>
      </c>
      <c r="E106" s="732"/>
      <c r="F106" s="732"/>
      <c r="G106" s="732"/>
      <c r="H106" s="732"/>
      <c r="I106" s="732"/>
      <c r="J106" s="732"/>
      <c r="K106" s="732"/>
      <c r="L106" s="732"/>
      <c r="M106" s="732"/>
      <c r="N106" s="732"/>
      <c r="O106" s="732"/>
      <c r="P106" s="732"/>
    </row>
    <row r="107" spans="1:16">
      <c r="A107" s="108"/>
      <c r="B107" s="113" t="s">
        <v>66</v>
      </c>
      <c r="C107" s="453"/>
      <c r="D107" s="110">
        <v>0.9</v>
      </c>
      <c r="E107" s="721"/>
      <c r="F107" s="721"/>
      <c r="G107" s="721"/>
      <c r="H107" s="721"/>
      <c r="I107" s="721"/>
      <c r="J107" s="721"/>
      <c r="K107" s="721"/>
      <c r="L107" s="721"/>
      <c r="M107" s="721"/>
      <c r="N107" s="721"/>
      <c r="O107" s="721"/>
      <c r="P107" s="721"/>
    </row>
    <row r="108" spans="1:16">
      <c r="A108" s="108"/>
      <c r="B108" s="114" t="s">
        <v>67</v>
      </c>
      <c r="C108" s="452"/>
      <c r="D108" s="111">
        <v>0</v>
      </c>
      <c r="E108" s="732"/>
      <c r="F108" s="732"/>
      <c r="G108" s="732"/>
      <c r="H108" s="732"/>
      <c r="I108" s="732"/>
      <c r="J108" s="732"/>
      <c r="K108" s="732"/>
      <c r="L108" s="732"/>
      <c r="M108" s="732"/>
      <c r="N108" s="732"/>
      <c r="O108" s="732"/>
      <c r="P108" s="732"/>
    </row>
    <row r="109" spans="1:16">
      <c r="A109" s="108"/>
      <c r="B109" s="115" t="s">
        <v>33</v>
      </c>
      <c r="C109" s="452"/>
      <c r="D109" s="116">
        <v>15</v>
      </c>
      <c r="E109" s="733"/>
      <c r="F109" s="733"/>
      <c r="G109" s="733"/>
      <c r="H109" s="733"/>
      <c r="I109" s="733"/>
      <c r="J109" s="733"/>
      <c r="K109" s="733"/>
      <c r="L109" s="733"/>
      <c r="M109" s="733"/>
      <c r="N109" s="733"/>
      <c r="O109" s="733"/>
      <c r="P109" s="733"/>
    </row>
    <row r="110" spans="1:16" s="703" customFormat="1">
      <c r="A110" s="715"/>
      <c r="B110" s="716"/>
      <c r="C110" s="717"/>
      <c r="D110" s="718">
        <v>0</v>
      </c>
      <c r="E110" s="730"/>
      <c r="F110" s="730"/>
      <c r="G110" s="730"/>
      <c r="H110" s="730"/>
      <c r="I110" s="730"/>
      <c r="J110" s="730"/>
      <c r="K110" s="730"/>
      <c r="L110" s="730"/>
      <c r="M110" s="730"/>
      <c r="N110" s="730"/>
      <c r="O110" s="730"/>
      <c r="P110" s="730"/>
    </row>
    <row r="111" spans="1:16">
      <c r="A111" s="108" t="s">
        <v>74</v>
      </c>
      <c r="B111" s="109" t="s">
        <v>65</v>
      </c>
      <c r="C111" s="452">
        <v>0.38410596026490068</v>
      </c>
      <c r="D111" s="111">
        <v>300</v>
      </c>
      <c r="E111" s="732"/>
      <c r="F111" s="732"/>
      <c r="G111" s="732"/>
      <c r="H111" s="732"/>
      <c r="I111" s="732"/>
      <c r="J111" s="732"/>
      <c r="K111" s="732"/>
      <c r="L111" s="732"/>
      <c r="M111" s="732"/>
      <c r="N111" s="732"/>
      <c r="O111" s="732"/>
      <c r="P111" s="732"/>
    </row>
    <row r="112" spans="1:16">
      <c r="A112" s="108"/>
      <c r="B112" s="113" t="s">
        <v>66</v>
      </c>
      <c r="C112" s="453"/>
      <c r="D112" s="110">
        <v>1</v>
      </c>
      <c r="E112" s="721"/>
      <c r="F112" s="721"/>
      <c r="G112" s="721"/>
      <c r="H112" s="721"/>
      <c r="I112" s="721"/>
      <c r="J112" s="721"/>
      <c r="K112" s="721"/>
      <c r="L112" s="721"/>
      <c r="M112" s="721"/>
      <c r="N112" s="721"/>
      <c r="O112" s="721"/>
      <c r="P112" s="721"/>
    </row>
    <row r="113" spans="1:16">
      <c r="A113" s="108"/>
      <c r="B113" s="114" t="s">
        <v>67</v>
      </c>
      <c r="C113" s="452"/>
      <c r="D113" s="111">
        <v>0</v>
      </c>
      <c r="E113" s="732"/>
      <c r="F113" s="732"/>
      <c r="G113" s="732"/>
      <c r="H113" s="732"/>
      <c r="I113" s="732"/>
      <c r="J113" s="732"/>
      <c r="K113" s="732"/>
      <c r="L113" s="732"/>
      <c r="M113" s="732"/>
      <c r="N113" s="732"/>
      <c r="O113" s="732"/>
      <c r="P113" s="732"/>
    </row>
    <row r="114" spans="1:16">
      <c r="A114" s="108"/>
      <c r="B114" s="115" t="s">
        <v>33</v>
      </c>
      <c r="C114" s="452"/>
      <c r="D114" s="116">
        <v>10</v>
      </c>
      <c r="E114" s="733"/>
      <c r="F114" s="733"/>
      <c r="G114" s="733"/>
      <c r="H114" s="733"/>
      <c r="I114" s="733"/>
      <c r="J114" s="733"/>
      <c r="K114" s="733"/>
      <c r="L114" s="733"/>
      <c r="M114" s="733"/>
      <c r="N114" s="733"/>
      <c r="O114" s="733"/>
      <c r="P114" s="733"/>
    </row>
    <row r="115" spans="1:16" s="703" customFormat="1">
      <c r="A115" s="715"/>
      <c r="B115" s="719"/>
      <c r="C115" s="717"/>
      <c r="D115" s="720"/>
      <c r="E115" s="455"/>
      <c r="F115" s="455"/>
      <c r="G115" s="455"/>
      <c r="H115" s="455"/>
      <c r="I115" s="455"/>
      <c r="J115" s="455"/>
      <c r="K115" s="455"/>
      <c r="L115" s="455"/>
      <c r="M115" s="455"/>
      <c r="N115" s="455"/>
      <c r="O115" s="455"/>
      <c r="P115" s="455"/>
    </row>
    <row r="116" spans="1:16">
      <c r="A116" s="108" t="s">
        <v>75</v>
      </c>
      <c r="B116" s="109" t="s">
        <v>65</v>
      </c>
      <c r="C116" s="449">
        <v>0.37748344370860926</v>
      </c>
      <c r="D116" s="111">
        <v>300</v>
      </c>
      <c r="E116" s="732"/>
      <c r="F116" s="732"/>
      <c r="G116" s="732"/>
      <c r="H116" s="732"/>
      <c r="I116" s="732"/>
      <c r="J116" s="732"/>
      <c r="K116" s="732"/>
      <c r="L116" s="732"/>
      <c r="M116" s="732"/>
      <c r="N116" s="732"/>
      <c r="O116" s="732"/>
      <c r="P116" s="732"/>
    </row>
    <row r="117" spans="1:16">
      <c r="A117" s="108"/>
      <c r="B117" s="113" t="s">
        <v>66</v>
      </c>
      <c r="C117" s="449"/>
      <c r="D117" s="110">
        <v>1</v>
      </c>
      <c r="E117" s="721"/>
      <c r="F117" s="721"/>
      <c r="G117" s="721"/>
      <c r="H117" s="721"/>
      <c r="I117" s="721"/>
      <c r="J117" s="721"/>
      <c r="K117" s="721"/>
      <c r="L117" s="721"/>
      <c r="M117" s="721"/>
      <c r="N117" s="721"/>
      <c r="O117" s="721"/>
      <c r="P117" s="721"/>
    </row>
    <row r="118" spans="1:16">
      <c r="A118" s="108"/>
      <c r="B118" s="114" t="s">
        <v>67</v>
      </c>
      <c r="C118" s="452"/>
      <c r="D118" s="111">
        <v>0</v>
      </c>
      <c r="E118" s="732"/>
      <c r="F118" s="732"/>
      <c r="G118" s="732"/>
      <c r="H118" s="732"/>
      <c r="I118" s="732"/>
      <c r="J118" s="732"/>
      <c r="K118" s="732"/>
      <c r="L118" s="732"/>
      <c r="M118" s="732"/>
      <c r="N118" s="732"/>
      <c r="O118" s="732"/>
      <c r="P118" s="732"/>
    </row>
    <row r="119" spans="1:16">
      <c r="A119" s="108"/>
      <c r="B119" s="115" t="s">
        <v>33</v>
      </c>
      <c r="C119" s="449"/>
      <c r="D119" s="116">
        <v>10</v>
      </c>
      <c r="E119" s="733"/>
      <c r="F119" s="733"/>
      <c r="G119" s="733"/>
      <c r="H119" s="733"/>
      <c r="I119" s="733"/>
      <c r="J119" s="733"/>
      <c r="K119" s="733"/>
      <c r="L119" s="733"/>
      <c r="M119" s="733"/>
      <c r="N119" s="733"/>
      <c r="O119" s="733"/>
      <c r="P119" s="733"/>
    </row>
    <row r="120" spans="1:16" s="703" customFormat="1">
      <c r="A120" s="715"/>
      <c r="B120" s="719"/>
      <c r="C120" s="717"/>
      <c r="D120" s="720"/>
      <c r="E120" s="455"/>
      <c r="F120" s="455"/>
      <c r="G120" s="455"/>
      <c r="H120" s="455"/>
      <c r="I120" s="455"/>
      <c r="J120" s="455"/>
      <c r="K120" s="455"/>
      <c r="L120" s="455"/>
      <c r="M120" s="455"/>
      <c r="N120" s="455"/>
      <c r="O120" s="455"/>
      <c r="P120" s="455"/>
    </row>
    <row r="121" spans="1:16">
      <c r="A121" s="120" t="s">
        <v>76</v>
      </c>
      <c r="B121" s="117" t="s">
        <v>77</v>
      </c>
      <c r="C121" s="454">
        <v>0.76158940397350994</v>
      </c>
      <c r="D121" s="560">
        <v>30</v>
      </c>
      <c r="E121" s="734"/>
      <c r="F121" s="734"/>
      <c r="G121" s="734"/>
      <c r="H121" s="734"/>
      <c r="I121" s="734"/>
      <c r="J121" s="734"/>
      <c r="K121" s="734"/>
      <c r="L121" s="734"/>
      <c r="M121" s="734"/>
      <c r="N121" s="734"/>
      <c r="O121" s="734"/>
      <c r="P121" s="734"/>
    </row>
    <row r="122" spans="1:16" s="703" customFormat="1">
      <c r="A122" s="715"/>
      <c r="B122" s="716"/>
      <c r="C122" s="717"/>
      <c r="D122" s="718"/>
      <c r="E122" s="730"/>
      <c r="F122" s="730"/>
      <c r="G122" s="730"/>
      <c r="H122" s="730"/>
      <c r="I122" s="730"/>
      <c r="J122" s="730"/>
      <c r="K122" s="730"/>
      <c r="L122" s="730"/>
      <c r="M122" s="730"/>
      <c r="N122" s="730"/>
      <c r="O122" s="730"/>
      <c r="P122" s="730"/>
    </row>
    <row r="123" spans="1:16">
      <c r="A123" s="112" t="s">
        <v>78</v>
      </c>
      <c r="B123" s="117" t="s">
        <v>79</v>
      </c>
      <c r="C123" s="454">
        <v>0.80132450331125826</v>
      </c>
      <c r="D123" s="111">
        <v>2000</v>
      </c>
      <c r="E123" s="732"/>
      <c r="F123" s="732"/>
      <c r="G123" s="732"/>
      <c r="H123" s="732"/>
      <c r="I123" s="732"/>
      <c r="J123" s="732"/>
      <c r="K123" s="732"/>
      <c r="L123" s="732"/>
      <c r="M123" s="732"/>
      <c r="N123" s="732"/>
      <c r="O123" s="732"/>
      <c r="P123" s="732"/>
    </row>
    <row r="124" spans="1:16">
      <c r="A124" s="121"/>
      <c r="B124" s="113" t="s">
        <v>66</v>
      </c>
      <c r="C124" s="453"/>
      <c r="D124" s="119">
        <v>1</v>
      </c>
      <c r="E124" s="721"/>
      <c r="F124" s="721"/>
      <c r="G124" s="721"/>
      <c r="H124" s="721"/>
      <c r="I124" s="721"/>
      <c r="J124" s="721"/>
      <c r="K124" s="721"/>
      <c r="L124" s="721"/>
      <c r="M124" s="721"/>
      <c r="N124" s="721"/>
      <c r="O124" s="721"/>
      <c r="P124" s="721"/>
    </row>
    <row r="125" spans="1:16" s="703" customFormat="1">
      <c r="A125" s="715"/>
      <c r="B125" s="716"/>
      <c r="C125" s="717"/>
      <c r="D125" s="718"/>
      <c r="E125" s="730"/>
      <c r="F125" s="730"/>
      <c r="G125" s="730"/>
      <c r="H125" s="730"/>
      <c r="I125" s="730"/>
      <c r="J125" s="730"/>
      <c r="K125" s="730"/>
      <c r="L125" s="730"/>
      <c r="M125" s="730"/>
      <c r="N125" s="730"/>
      <c r="O125" s="730"/>
      <c r="P125" s="730"/>
    </row>
    <row r="126" spans="1:16">
      <c r="A126" s="112" t="s">
        <v>80</v>
      </c>
      <c r="B126" s="117" t="s">
        <v>79</v>
      </c>
      <c r="C126" s="454">
        <v>0.40176600441501104</v>
      </c>
      <c r="D126" s="111">
        <v>3000</v>
      </c>
      <c r="E126" s="732"/>
      <c r="F126" s="732"/>
      <c r="G126" s="732"/>
      <c r="H126" s="732"/>
      <c r="I126" s="732"/>
      <c r="J126" s="732"/>
      <c r="K126" s="732"/>
      <c r="L126" s="732"/>
      <c r="M126" s="732"/>
      <c r="N126" s="732"/>
      <c r="O126" s="732"/>
      <c r="P126" s="732"/>
    </row>
    <row r="127" spans="1:16">
      <c r="A127" s="120"/>
      <c r="B127" s="113" t="s">
        <v>66</v>
      </c>
      <c r="C127" s="453"/>
      <c r="D127" s="119">
        <v>1</v>
      </c>
      <c r="E127" s="721"/>
      <c r="F127" s="721"/>
      <c r="G127" s="721"/>
      <c r="H127" s="721"/>
      <c r="I127" s="721"/>
      <c r="J127" s="721"/>
      <c r="K127" s="721"/>
      <c r="L127" s="721"/>
      <c r="M127" s="721"/>
      <c r="N127" s="721"/>
      <c r="O127" s="721"/>
      <c r="P127" s="721"/>
    </row>
    <row r="128" spans="1:16" s="703" customFormat="1" ht="17" customHeight="1">
      <c r="A128" s="715"/>
      <c r="B128" s="716"/>
      <c r="C128" s="717"/>
      <c r="D128" s="718"/>
      <c r="E128" s="730"/>
      <c r="F128" s="730"/>
      <c r="G128" s="730"/>
      <c r="H128" s="730"/>
      <c r="I128" s="730"/>
      <c r="J128" s="730"/>
      <c r="K128" s="730"/>
      <c r="L128" s="730"/>
      <c r="M128" s="730"/>
      <c r="N128" s="730"/>
      <c r="O128" s="730"/>
      <c r="P128" s="730"/>
    </row>
    <row r="129" spans="1:16">
      <c r="A129" s="108" t="s">
        <v>81</v>
      </c>
      <c r="B129" s="117" t="s">
        <v>79</v>
      </c>
      <c r="C129" s="454">
        <v>0.42825607064017662</v>
      </c>
      <c r="D129" s="111">
        <v>1000</v>
      </c>
      <c r="E129" s="732"/>
      <c r="F129" s="732"/>
      <c r="G129" s="732"/>
      <c r="H129" s="732"/>
      <c r="I129" s="732"/>
      <c r="J129" s="732"/>
      <c r="K129" s="732"/>
      <c r="L129" s="732"/>
      <c r="M129" s="732"/>
      <c r="N129" s="732"/>
      <c r="O129" s="732"/>
      <c r="P129" s="732"/>
    </row>
    <row r="130" spans="1:16">
      <c r="A130" s="108"/>
      <c r="B130" s="113" t="s">
        <v>66</v>
      </c>
      <c r="C130" s="453"/>
      <c r="D130" s="119">
        <v>1</v>
      </c>
      <c r="E130" s="721"/>
      <c r="F130" s="721"/>
      <c r="G130" s="721"/>
      <c r="H130" s="721"/>
      <c r="I130" s="721"/>
      <c r="J130" s="721"/>
      <c r="K130" s="721"/>
      <c r="L130" s="721"/>
      <c r="M130" s="721"/>
      <c r="N130" s="721"/>
      <c r="O130" s="721"/>
      <c r="P130" s="721"/>
    </row>
    <row r="131" spans="1:16" s="703" customFormat="1">
      <c r="A131" s="715"/>
      <c r="B131" s="716"/>
      <c r="C131" s="717"/>
      <c r="D131" s="718"/>
      <c r="E131" s="730"/>
      <c r="F131" s="730"/>
      <c r="G131" s="730"/>
      <c r="H131" s="730"/>
      <c r="I131" s="730"/>
      <c r="J131" s="730"/>
      <c r="K131" s="730"/>
      <c r="L131" s="730"/>
      <c r="M131" s="730"/>
      <c r="N131" s="730"/>
      <c r="O131" s="730"/>
      <c r="P131" s="730"/>
    </row>
    <row r="132" spans="1:16">
      <c r="A132" s="108" t="s">
        <v>82</v>
      </c>
      <c r="B132" s="117" t="s">
        <v>79</v>
      </c>
      <c r="C132" s="454">
        <v>0.34216335540838855</v>
      </c>
      <c r="D132" s="111">
        <v>1200</v>
      </c>
      <c r="E132" s="732"/>
      <c r="F132" s="732"/>
      <c r="G132" s="732"/>
      <c r="H132" s="732"/>
      <c r="I132" s="732"/>
      <c r="J132" s="732"/>
      <c r="K132" s="732"/>
      <c r="L132" s="732"/>
      <c r="M132" s="732"/>
      <c r="N132" s="732"/>
      <c r="O132" s="732"/>
      <c r="P132" s="732"/>
    </row>
    <row r="133" spans="1:16">
      <c r="A133" s="108"/>
      <c r="B133" s="113" t="s">
        <v>66</v>
      </c>
      <c r="C133" s="453"/>
      <c r="D133" s="119">
        <v>1</v>
      </c>
      <c r="E133" s="721"/>
      <c r="F133" s="721"/>
      <c r="G133" s="721"/>
      <c r="H133" s="721"/>
      <c r="I133" s="721"/>
      <c r="J133" s="721"/>
      <c r="K133" s="721"/>
      <c r="L133" s="721"/>
      <c r="M133" s="721"/>
      <c r="N133" s="721"/>
      <c r="O133" s="721"/>
      <c r="P133" s="721"/>
    </row>
    <row r="134" spans="1:16" s="703" customFormat="1">
      <c r="A134" s="715"/>
      <c r="B134" s="716"/>
      <c r="C134" s="717"/>
      <c r="D134" s="718"/>
      <c r="E134" s="730"/>
      <c r="F134" s="730"/>
      <c r="G134" s="730"/>
      <c r="H134" s="730"/>
      <c r="I134" s="730"/>
      <c r="J134" s="730"/>
      <c r="K134" s="730"/>
      <c r="L134" s="730"/>
      <c r="M134" s="730"/>
      <c r="N134" s="730"/>
      <c r="O134" s="730"/>
      <c r="P134" s="730"/>
    </row>
    <row r="135" spans="1:16">
      <c r="A135" s="108" t="s">
        <v>83</v>
      </c>
      <c r="B135" s="117" t="s">
        <v>79</v>
      </c>
      <c r="C135" s="454">
        <v>0.29801324503311261</v>
      </c>
      <c r="D135" s="111">
        <v>600</v>
      </c>
      <c r="E135" s="732"/>
      <c r="F135" s="732"/>
      <c r="G135" s="732"/>
      <c r="H135" s="732"/>
      <c r="I135" s="732"/>
      <c r="J135" s="732"/>
      <c r="K135" s="732"/>
      <c r="L135" s="732"/>
      <c r="M135" s="732"/>
      <c r="N135" s="732"/>
      <c r="O135" s="732"/>
      <c r="P135" s="732"/>
    </row>
    <row r="136" spans="1:16">
      <c r="A136" s="108"/>
      <c r="B136" s="113" t="s">
        <v>66</v>
      </c>
      <c r="C136" s="119"/>
      <c r="D136" s="119">
        <v>1</v>
      </c>
      <c r="E136" s="721"/>
      <c r="F136" s="721"/>
      <c r="G136" s="721"/>
      <c r="H136" s="721"/>
      <c r="I136" s="721"/>
      <c r="J136" s="721"/>
      <c r="K136" s="721"/>
      <c r="L136" s="721"/>
      <c r="M136" s="721"/>
      <c r="N136" s="721"/>
      <c r="O136" s="721"/>
      <c r="P136" s="721"/>
    </row>
    <row r="137" spans="1:16" s="764" customFormat="1">
      <c r="A137" s="757" t="s">
        <v>84</v>
      </c>
      <c r="B137" s="757"/>
      <c r="C137" s="762">
        <v>0</v>
      </c>
      <c r="D137" s="763"/>
      <c r="E137" s="763"/>
      <c r="F137" s="763"/>
      <c r="G137" s="763"/>
      <c r="H137" s="763"/>
      <c r="I137" s="763"/>
      <c r="J137" s="763"/>
      <c r="K137" s="763"/>
      <c r="L137" s="763"/>
      <c r="M137" s="763"/>
      <c r="N137" s="763"/>
      <c r="O137" s="763"/>
      <c r="P137" s="763"/>
    </row>
    <row r="138" spans="1:16" hidden="1" outlineLevel="1">
      <c r="A138" s="122"/>
      <c r="B138" s="122"/>
      <c r="C138" s="455">
        <v>0.61589403973509937</v>
      </c>
      <c r="D138" s="123" t="s">
        <v>85</v>
      </c>
      <c r="E138" s="123"/>
      <c r="F138" s="123"/>
      <c r="G138" s="123"/>
      <c r="H138" s="123"/>
      <c r="I138" s="123"/>
      <c r="J138" s="123"/>
      <c r="K138" s="123"/>
      <c r="L138" s="123"/>
      <c r="M138" s="123"/>
      <c r="N138" s="123"/>
      <c r="O138" s="123"/>
      <c r="P138" s="123"/>
    </row>
    <row r="139" spans="1:16" collapsed="1">
      <c r="A139" s="124" t="s">
        <v>18</v>
      </c>
      <c r="B139" s="125" t="s">
        <v>25</v>
      </c>
      <c r="C139" s="126"/>
      <c r="D139" s="126">
        <v>1</v>
      </c>
      <c r="E139" s="721"/>
      <c r="F139" s="721"/>
      <c r="G139" s="721"/>
      <c r="H139" s="721"/>
      <c r="I139" s="721"/>
      <c r="J139" s="721"/>
      <c r="K139" s="721"/>
      <c r="L139" s="721"/>
      <c r="M139" s="721"/>
      <c r="N139" s="721"/>
      <c r="O139" s="721"/>
      <c r="P139" s="721"/>
    </row>
    <row r="140" spans="1:16">
      <c r="A140" s="127"/>
      <c r="B140" s="128" t="s">
        <v>86</v>
      </c>
      <c r="C140" s="129"/>
      <c r="D140" s="130">
        <v>1250</v>
      </c>
      <c r="E140" s="732"/>
      <c r="F140" s="732"/>
      <c r="G140" s="732"/>
      <c r="H140" s="732"/>
      <c r="I140" s="732"/>
      <c r="J140" s="732"/>
      <c r="K140" s="732"/>
      <c r="L140" s="732"/>
      <c r="M140" s="732"/>
      <c r="N140" s="732"/>
      <c r="O140" s="732"/>
      <c r="P140" s="732"/>
    </row>
    <row r="141" spans="1:16">
      <c r="A141" s="131"/>
      <c r="B141" s="128" t="s">
        <v>87</v>
      </c>
      <c r="C141" s="129"/>
      <c r="D141" s="132" t="s">
        <v>49</v>
      </c>
      <c r="E141" s="722"/>
      <c r="F141" s="722"/>
      <c r="G141" s="722"/>
      <c r="H141" s="722"/>
      <c r="I141" s="722"/>
      <c r="J141" s="722"/>
      <c r="K141" s="722"/>
      <c r="L141" s="722"/>
      <c r="M141" s="722"/>
      <c r="N141" s="722"/>
      <c r="O141" s="722"/>
      <c r="P141" s="722"/>
    </row>
    <row r="142" spans="1:16">
      <c r="A142" s="133" t="s">
        <v>88</v>
      </c>
      <c r="B142" s="128" t="s">
        <v>89</v>
      </c>
      <c r="C142" s="129">
        <v>0.38189845474613687</v>
      </c>
      <c r="D142" s="134" t="s">
        <v>85</v>
      </c>
      <c r="E142" s="729"/>
      <c r="F142" s="729"/>
      <c r="G142" s="729"/>
      <c r="H142" s="729"/>
      <c r="I142" s="729"/>
      <c r="J142" s="729"/>
      <c r="K142" s="729"/>
      <c r="L142" s="729"/>
      <c r="M142" s="729"/>
      <c r="N142" s="729"/>
      <c r="O142" s="729"/>
      <c r="P142" s="729"/>
    </row>
    <row r="143" spans="1:16">
      <c r="A143" s="133"/>
      <c r="B143" s="128" t="s">
        <v>90</v>
      </c>
      <c r="C143" s="129"/>
      <c r="D143" s="135">
        <v>1</v>
      </c>
      <c r="E143" s="733"/>
      <c r="F143" s="733"/>
      <c r="G143" s="733"/>
      <c r="H143" s="733"/>
      <c r="I143" s="733"/>
      <c r="J143" s="733"/>
      <c r="K143" s="733"/>
      <c r="L143" s="733"/>
      <c r="M143" s="733"/>
      <c r="N143" s="733"/>
      <c r="O143" s="733"/>
      <c r="P143" s="733"/>
    </row>
    <row r="144" spans="1:16" hidden="1" outlineLevel="1">
      <c r="A144" s="136"/>
      <c r="B144" s="137"/>
      <c r="C144" s="138">
        <v>0</v>
      </c>
      <c r="D144" s="139">
        <v>0</v>
      </c>
      <c r="E144" s="139"/>
      <c r="F144" s="139"/>
      <c r="G144" s="139"/>
      <c r="H144" s="139"/>
      <c r="I144" s="139"/>
      <c r="J144" s="139"/>
      <c r="K144" s="139"/>
      <c r="L144" s="139"/>
      <c r="M144" s="139"/>
      <c r="N144" s="139"/>
      <c r="O144" s="139"/>
      <c r="P144" s="139"/>
    </row>
    <row r="145" spans="1:16" hidden="1" outlineLevel="1">
      <c r="A145" s="136"/>
      <c r="B145" s="137"/>
      <c r="C145" s="138">
        <v>0.36865342163355408</v>
      </c>
      <c r="D145" s="139" t="s">
        <v>85</v>
      </c>
      <c r="E145" s="139"/>
      <c r="F145" s="139"/>
      <c r="G145" s="139"/>
      <c r="H145" s="139"/>
      <c r="I145" s="139"/>
      <c r="J145" s="139"/>
      <c r="K145" s="139"/>
      <c r="L145" s="139"/>
      <c r="M145" s="139"/>
      <c r="N145" s="139"/>
      <c r="O145" s="139"/>
      <c r="P145" s="139"/>
    </row>
    <row r="146" spans="1:16" hidden="1" outlineLevel="1">
      <c r="A146" s="136"/>
      <c r="B146" s="137"/>
      <c r="C146" s="138">
        <v>0.36865342163355408</v>
      </c>
      <c r="D146" s="139" t="s">
        <v>85</v>
      </c>
      <c r="E146" s="139"/>
      <c r="F146" s="139"/>
      <c r="G146" s="139"/>
      <c r="H146" s="139"/>
      <c r="I146" s="139"/>
      <c r="J146" s="139"/>
      <c r="K146" s="139"/>
      <c r="L146" s="139"/>
      <c r="M146" s="139"/>
      <c r="N146" s="139"/>
      <c r="O146" s="139"/>
      <c r="P146" s="139"/>
    </row>
    <row r="147" spans="1:16" hidden="1" outlineLevel="1">
      <c r="A147" s="136"/>
      <c r="B147" s="137"/>
      <c r="C147" s="138">
        <v>0.37086092715231789</v>
      </c>
      <c r="D147" s="139" t="s">
        <v>85</v>
      </c>
      <c r="E147" s="139"/>
      <c r="F147" s="139"/>
      <c r="G147" s="139"/>
      <c r="H147" s="139"/>
      <c r="I147" s="139"/>
      <c r="J147" s="139"/>
      <c r="K147" s="139"/>
      <c r="L147" s="139"/>
      <c r="M147" s="139"/>
      <c r="N147" s="139"/>
      <c r="O147" s="139"/>
      <c r="P147" s="139"/>
    </row>
    <row r="148" spans="1:16" s="764" customFormat="1" ht="17" customHeight="1" collapsed="1">
      <c r="A148" s="757" t="s">
        <v>91</v>
      </c>
      <c r="B148" s="757"/>
      <c r="C148" s="762">
        <v>0</v>
      </c>
      <c r="D148" s="763"/>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c r="F149" s="123"/>
      <c r="G149" s="123"/>
      <c r="H149" s="123"/>
      <c r="I149" s="123"/>
      <c r="J149" s="123"/>
      <c r="K149" s="123"/>
      <c r="L149" s="123"/>
      <c r="M149" s="123"/>
      <c r="N149" s="123"/>
      <c r="O149" s="123"/>
      <c r="P149" s="123"/>
    </row>
    <row r="150" spans="1:16" collapsed="1">
      <c r="A150" s="140" t="s">
        <v>18</v>
      </c>
      <c r="B150" s="141" t="s">
        <v>25</v>
      </c>
      <c r="C150" s="142"/>
      <c r="D150" s="142">
        <v>1</v>
      </c>
      <c r="E150" s="144"/>
      <c r="F150" s="144"/>
      <c r="G150" s="144"/>
      <c r="H150" s="144"/>
      <c r="I150" s="144"/>
      <c r="J150" s="144"/>
      <c r="K150" s="144"/>
      <c r="L150" s="144"/>
      <c r="M150" s="144"/>
      <c r="N150" s="144"/>
      <c r="O150" s="144"/>
      <c r="P150" s="144"/>
    </row>
    <row r="151" spans="1:16" hidden="1" outlineLevel="1">
      <c r="A151" s="143"/>
      <c r="B151" s="137"/>
      <c r="C151" s="144"/>
      <c r="D151" s="144" t="s">
        <v>92</v>
      </c>
      <c r="E151" s="144"/>
      <c r="F151" s="144"/>
      <c r="G151" s="144"/>
      <c r="H151" s="144"/>
      <c r="I151" s="144"/>
      <c r="J151" s="144"/>
      <c r="K151" s="144"/>
      <c r="L151" s="144"/>
      <c r="M151" s="144"/>
      <c r="N151" s="144"/>
      <c r="O151" s="144"/>
      <c r="P151" s="144"/>
    </row>
    <row r="152" spans="1:16" hidden="1" outlineLevel="1">
      <c r="A152" s="143"/>
      <c r="B152" s="137"/>
      <c r="C152" s="144">
        <v>2.2075055187637969E-3</v>
      </c>
      <c r="D152" s="144" t="s">
        <v>46</v>
      </c>
      <c r="E152" s="144"/>
      <c r="F152" s="144"/>
      <c r="G152" s="144"/>
      <c r="H152" s="144"/>
      <c r="I152" s="144"/>
      <c r="J152" s="144"/>
      <c r="K152" s="144"/>
      <c r="L152" s="144"/>
      <c r="M152" s="144"/>
      <c r="N152" s="144"/>
      <c r="O152" s="144"/>
      <c r="P152" s="144"/>
    </row>
    <row r="153" spans="1:16" collapsed="1">
      <c r="A153" s="140" t="s">
        <v>93</v>
      </c>
      <c r="B153" s="145" t="s">
        <v>26</v>
      </c>
      <c r="C153" s="146">
        <v>3.3112582781456956E-2</v>
      </c>
      <c r="D153" s="147">
        <v>12000</v>
      </c>
      <c r="E153" s="732"/>
      <c r="F153" s="732"/>
      <c r="G153" s="732"/>
      <c r="H153" s="732"/>
      <c r="I153" s="732"/>
      <c r="J153" s="732"/>
      <c r="K153" s="732"/>
      <c r="L153" s="732"/>
      <c r="M153" s="732"/>
      <c r="N153" s="732"/>
      <c r="O153" s="732"/>
      <c r="P153" s="732"/>
    </row>
    <row r="154" spans="1:16">
      <c r="A154" s="140" t="s">
        <v>94</v>
      </c>
      <c r="B154" s="145" t="s">
        <v>26</v>
      </c>
      <c r="C154" s="146">
        <v>3.3112582781456956E-2</v>
      </c>
      <c r="D154" s="147">
        <v>15800</v>
      </c>
      <c r="E154" s="732"/>
      <c r="F154" s="732"/>
      <c r="G154" s="732"/>
      <c r="H154" s="732"/>
      <c r="I154" s="732"/>
      <c r="J154" s="732"/>
      <c r="K154" s="732"/>
      <c r="L154" s="732"/>
      <c r="M154" s="732"/>
      <c r="N154" s="732"/>
      <c r="O154" s="732"/>
      <c r="P154" s="732"/>
    </row>
    <row r="155" spans="1:16">
      <c r="A155" s="140" t="s">
        <v>95</v>
      </c>
      <c r="B155" s="145" t="s">
        <v>26</v>
      </c>
      <c r="C155" s="146">
        <v>3.3112582781456956E-2</v>
      </c>
      <c r="D155" s="147">
        <v>5500</v>
      </c>
      <c r="E155" s="732"/>
      <c r="F155" s="732"/>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38" type="noConversion"/>
  <conditionalFormatting sqref="E9:P10">
    <cfRule type="containsText" dxfId="956" priority="144" operator="containsText" text="na">
      <formula>NOT(ISERROR(SEARCH("na",E9)))</formula>
    </cfRule>
    <cfRule type="expression" dxfId="955" priority="145">
      <formula>E9&gt;$D9</formula>
    </cfRule>
    <cfRule type="expression" dxfId="954" priority="146">
      <formula>E9&lt;$D9</formula>
    </cfRule>
  </conditionalFormatting>
  <conditionalFormatting sqref="E11:P11">
    <cfRule type="containsText" dxfId="953" priority="94" operator="containsText" text="na">
      <formula>NOT(ISERROR(SEARCH("na",E11)))</formula>
    </cfRule>
    <cfRule type="containsText" dxfId="952" priority="95" operator="containsText" text="Per Disability Per (Policy) Year">
      <formula>NOT(ISERROR(SEARCH("Per Disability Per (Policy) Year",E11)))</formula>
    </cfRule>
  </conditionalFormatting>
  <conditionalFormatting sqref="E14:P14">
    <cfRule type="containsText" dxfId="951" priority="216" operator="containsText" text="na">
      <formula>NOT(ISERROR(SEARCH("na",E14)))</formula>
    </cfRule>
    <cfRule type="expression" dxfId="950" priority="217">
      <formula>E14&gt;$D14</formula>
    </cfRule>
    <cfRule type="expression" dxfId="949" priority="218">
      <formula>E14&lt;$D14</formula>
    </cfRule>
  </conditionalFormatting>
  <conditionalFormatting sqref="E17:P17">
    <cfRule type="containsText" dxfId="948" priority="92" operator="containsText" text="na">
      <formula>NOT(ISERROR(SEARCH("na",E17)))</formula>
    </cfRule>
    <cfRule type="containsText" dxfId="947" priority="93" operator="containsText" text="Per Disability Per (Policy) Year">
      <formula>NOT(ISERROR(SEARCH("Per Disability Per (Policy) Year",E17)))</formula>
    </cfRule>
  </conditionalFormatting>
  <conditionalFormatting sqref="E19:P19">
    <cfRule type="containsText" dxfId="946" priority="213" operator="containsText" text="na">
      <formula>NOT(ISERROR(SEARCH("na",E19)))</formula>
    </cfRule>
    <cfRule type="expression" dxfId="945" priority="214">
      <formula>E19&gt;$D19</formula>
    </cfRule>
    <cfRule type="expression" dxfId="944" priority="215">
      <formula>E19&lt;$D19</formula>
    </cfRule>
  </conditionalFormatting>
  <conditionalFormatting sqref="E21:P21">
    <cfRule type="containsText" dxfId="943" priority="43" operator="containsText" text="na">
      <formula>NOT(ISERROR(SEARCH("na",E21)))</formula>
    </cfRule>
    <cfRule type="expression" dxfId="942" priority="44">
      <formula>E21&gt;$D21</formula>
    </cfRule>
    <cfRule type="expression" dxfId="941" priority="45">
      <formula>E21&lt;$D21</formula>
    </cfRule>
  </conditionalFormatting>
  <conditionalFormatting sqref="E22:P22">
    <cfRule type="containsText" dxfId="940" priority="90" operator="containsText" text="na">
      <formula>NOT(ISERROR(SEARCH("na",E22)))</formula>
    </cfRule>
    <cfRule type="containsText" dxfId="939" priority="91" operator="containsText" text="Per Disability Per (Policy) Year">
      <formula>NOT(ISERROR(SEARCH("Per Disability Per (Policy) Year",E22)))</formula>
    </cfRule>
  </conditionalFormatting>
  <conditionalFormatting sqref="E24:P24">
    <cfRule type="containsText" dxfId="938" priority="210" operator="containsText" text="na">
      <formula>NOT(ISERROR(SEARCH("na",E24)))</formula>
    </cfRule>
    <cfRule type="expression" dxfId="937" priority="211">
      <formula>E24&gt;$D24</formula>
    </cfRule>
    <cfRule type="expression" dxfId="936" priority="212">
      <formula>E24&lt;$D24</formula>
    </cfRule>
  </conditionalFormatting>
  <conditionalFormatting sqref="E25:P25">
    <cfRule type="containsText" dxfId="935" priority="88" operator="containsText" text="na">
      <formula>NOT(ISERROR(SEARCH("na",E25)))</formula>
    </cfRule>
    <cfRule type="containsText" dxfId="934" priority="89" operator="containsText" text="Per Disability Per (Policy) Year">
      <formula>NOT(ISERROR(SEARCH("Per Disability Per (Policy) Year",E25)))</formula>
    </cfRule>
  </conditionalFormatting>
  <conditionalFormatting sqref="E27:P27">
    <cfRule type="containsText" dxfId="933" priority="86" operator="containsText" text="na">
      <formula>NOT(ISERROR(SEARCH("na",E27)))</formula>
    </cfRule>
    <cfRule type="containsText" dxfId="932" priority="87" operator="containsText" text="Per Disability Per (Policy) Year">
      <formula>NOT(ISERROR(SEARCH("Per Disability Per (Policy) Year",E27)))</formula>
    </cfRule>
  </conditionalFormatting>
  <conditionalFormatting sqref="E28:P31">
    <cfRule type="containsText" dxfId="931" priority="207" operator="containsText" text="na">
      <formula>NOT(ISERROR(SEARCH("na",E28)))</formula>
    </cfRule>
    <cfRule type="expression" dxfId="930" priority="208">
      <formula>E28&gt;$D28</formula>
    </cfRule>
    <cfRule type="expression" dxfId="929" priority="209">
      <formula>E28&lt;$D28</formula>
    </cfRule>
  </conditionalFormatting>
  <conditionalFormatting sqref="E33:P36">
    <cfRule type="containsText" dxfId="928" priority="204" operator="containsText" text="na">
      <formula>NOT(ISERROR(SEARCH("na",E33)))</formula>
    </cfRule>
    <cfRule type="expression" dxfId="927" priority="205">
      <formula>E33&gt;$D33</formula>
    </cfRule>
    <cfRule type="expression" dxfId="926" priority="206">
      <formula>E33&lt;$D33</formula>
    </cfRule>
  </conditionalFormatting>
  <conditionalFormatting sqref="E38:P41">
    <cfRule type="containsText" dxfId="925" priority="201" operator="containsText" text="na">
      <formula>NOT(ISERROR(SEARCH("na",E38)))</formula>
    </cfRule>
    <cfRule type="expression" dxfId="924" priority="202">
      <formula>E38&gt;$D38</formula>
    </cfRule>
    <cfRule type="expression" dxfId="923" priority="203">
      <formula>E38&lt;$D38</formula>
    </cfRule>
  </conditionalFormatting>
  <conditionalFormatting sqref="E43:P43">
    <cfRule type="containsText" dxfId="922" priority="198" operator="containsText" text="na">
      <formula>NOT(ISERROR(SEARCH("na",E43)))</formula>
    </cfRule>
    <cfRule type="expression" dxfId="921" priority="199">
      <formula>E43&gt;$D43</formula>
    </cfRule>
    <cfRule type="expression" dxfId="920" priority="200">
      <formula>E43&lt;$D43</formula>
    </cfRule>
  </conditionalFormatting>
  <conditionalFormatting sqref="E44:P44">
    <cfRule type="containsText" dxfId="919" priority="84" operator="containsText" text="na">
      <formula>NOT(ISERROR(SEARCH("na",E44)))</formula>
    </cfRule>
    <cfRule type="containsText" dxfId="918" priority="85" operator="containsText" text="Per Disability Per (Policy) Year">
      <formula>NOT(ISERROR(SEARCH("Per Disability Per (Policy) Year",E44)))</formula>
    </cfRule>
  </conditionalFormatting>
  <conditionalFormatting sqref="E45:P46">
    <cfRule type="expression" dxfId="917" priority="234" stopIfTrue="1">
      <formula>E45&gt;$D45</formula>
    </cfRule>
    <cfRule type="containsText" dxfId="916" priority="235" operator="containsText" text="na">
      <formula>NOT(ISERROR(SEARCH("na",E45)))</formula>
    </cfRule>
    <cfRule type="expression" dxfId="915" priority="236">
      <formula>E45&lt;$D45</formula>
    </cfRule>
  </conditionalFormatting>
  <conditionalFormatting sqref="E48:P48">
    <cfRule type="containsText" dxfId="914" priority="228" operator="containsText" text="na">
      <formula>NOT(ISERROR(SEARCH("na",E48)))</formula>
    </cfRule>
    <cfRule type="expression" dxfId="913" priority="229">
      <formula>E48&gt;$D48</formula>
    </cfRule>
    <cfRule type="expression" dxfId="912" priority="230">
      <formula>E48&lt;$D48</formula>
    </cfRule>
  </conditionalFormatting>
  <conditionalFormatting sqref="E50:P50">
    <cfRule type="containsText" dxfId="911" priority="40" operator="containsText" text="na">
      <formula>NOT(ISERROR(SEARCH("na",E50)))</formula>
    </cfRule>
    <cfRule type="expression" dxfId="910" priority="41">
      <formula>E50&gt;$D50</formula>
    </cfRule>
    <cfRule type="expression" dxfId="909" priority="42">
      <formula>E50&lt;$D50</formula>
    </cfRule>
  </conditionalFormatting>
  <conditionalFormatting sqref="E51:P51">
    <cfRule type="containsText" dxfId="908" priority="82" operator="containsText" text="na">
      <formula>NOT(ISERROR(SEARCH("na",E51)))</formula>
    </cfRule>
    <cfRule type="containsText" dxfId="907" priority="83" operator="containsText" text="Per Disability Per (Policy) Year">
      <formula>NOT(ISERROR(SEARCH("Per Disability Per (Policy) Year",E51)))</formula>
    </cfRule>
  </conditionalFormatting>
  <conditionalFormatting sqref="E53:P53">
    <cfRule type="containsText" dxfId="906" priority="225" operator="containsText" text="na">
      <formula>NOT(ISERROR(SEARCH("na",E53)))</formula>
    </cfRule>
    <cfRule type="expression" dxfId="905" priority="226">
      <formula>E53&gt;$D53</formula>
    </cfRule>
    <cfRule type="expression" dxfId="904" priority="227">
      <formula>E53&lt;$D53</formula>
    </cfRule>
  </conditionalFormatting>
  <conditionalFormatting sqref="E55:P55">
    <cfRule type="containsText" dxfId="903" priority="37" operator="containsText" text="na">
      <formula>NOT(ISERROR(SEARCH("na",E55)))</formula>
    </cfRule>
    <cfRule type="expression" dxfId="902" priority="38">
      <formula>E55&gt;$D55</formula>
    </cfRule>
    <cfRule type="expression" dxfId="901" priority="39">
      <formula>E55&lt;$D55</formula>
    </cfRule>
  </conditionalFormatting>
  <conditionalFormatting sqref="E56:P56">
    <cfRule type="containsText" dxfId="900" priority="80" operator="containsText" text="na">
      <formula>NOT(ISERROR(SEARCH("na",E56)))</formula>
    </cfRule>
    <cfRule type="containsText" dxfId="899" priority="81" operator="containsText" text="Per Disability Per (Policy) Year">
      <formula>NOT(ISERROR(SEARCH("Per Disability Per (Policy) Year",E56)))</formula>
    </cfRule>
  </conditionalFormatting>
  <conditionalFormatting sqref="E59:P59">
    <cfRule type="containsText" dxfId="898" priority="231" operator="containsText" text="na">
      <formula>NOT(ISERROR(SEARCH("na",E59)))</formula>
    </cfRule>
    <cfRule type="expression" dxfId="897" priority="232">
      <formula>E59&gt;$D59</formula>
    </cfRule>
    <cfRule type="expression" dxfId="896" priority="233">
      <formula>E59&lt;$D59</formula>
    </cfRule>
  </conditionalFormatting>
  <conditionalFormatting sqref="E62:P62">
    <cfRule type="containsText" dxfId="895" priority="70" operator="containsText" text="na">
      <formula>NOT(ISERROR(SEARCH("na",E62)))</formula>
    </cfRule>
    <cfRule type="notContainsText" dxfId="894" priority="71" stopIfTrue="1" operator="notContains" text="Per Disability Per (Policy) Year">
      <formula>ISERROR(SEARCH("Per Disability Per (Policy) Year",E62))</formula>
    </cfRule>
  </conditionalFormatting>
  <conditionalFormatting sqref="E64:P64">
    <cfRule type="containsText" dxfId="893" priority="222" operator="containsText" text="na">
      <formula>NOT(ISERROR(SEARCH("na",E64)))</formula>
    </cfRule>
    <cfRule type="expression" dxfId="892" priority="223">
      <formula>E64&gt;$D64</formula>
    </cfRule>
    <cfRule type="expression" dxfId="891" priority="224">
      <formula>E64&lt;$D64</formula>
    </cfRule>
  </conditionalFormatting>
  <conditionalFormatting sqref="E66:P66">
    <cfRule type="containsText" dxfId="890" priority="34" operator="containsText" text="na">
      <formula>NOT(ISERROR(SEARCH("na",E66)))</formula>
    </cfRule>
    <cfRule type="expression" dxfId="889" priority="35">
      <formula>E66&gt;$D66</formula>
    </cfRule>
    <cfRule type="expression" dxfId="888" priority="36">
      <formula>E66&lt;$D66</formula>
    </cfRule>
  </conditionalFormatting>
  <conditionalFormatting sqref="E67:P67">
    <cfRule type="containsText" dxfId="887" priority="78" operator="containsText" text="na">
      <formula>NOT(ISERROR(SEARCH("na",E67)))</formula>
    </cfRule>
    <cfRule type="containsText" dxfId="886" priority="79" operator="containsText" text="Per Disability Per (Policy) Year">
      <formula>NOT(ISERROR(SEARCH("Per Disability Per (Policy) Year",E67)))</formula>
    </cfRule>
  </conditionalFormatting>
  <conditionalFormatting sqref="E69:P69">
    <cfRule type="containsText" dxfId="885" priority="195" operator="containsText" text="na">
      <formula>NOT(ISERROR(SEARCH("na",E69)))</formula>
    </cfRule>
    <cfRule type="expression" dxfId="884" priority="196">
      <formula>E69&gt;$D69</formula>
    </cfRule>
    <cfRule type="expression" dxfId="883" priority="197">
      <formula>E69&lt;$D69</formula>
    </cfRule>
  </conditionalFormatting>
  <conditionalFormatting sqref="E71:P71">
    <cfRule type="containsText" dxfId="882" priority="31" operator="containsText" text="na">
      <formula>NOT(ISERROR(SEARCH("na",E71)))</formula>
    </cfRule>
    <cfRule type="expression" dxfId="881" priority="32">
      <formula>E71&gt;$D71</formula>
    </cfRule>
    <cfRule type="expression" dxfId="880" priority="33">
      <formula>E71&lt;$D71</formula>
    </cfRule>
  </conditionalFormatting>
  <conditionalFormatting sqref="E72:P72">
    <cfRule type="containsText" dxfId="879" priority="76" operator="containsText" text="na">
      <formula>NOT(ISERROR(SEARCH("na",E72)))</formula>
    </cfRule>
    <cfRule type="containsText" dxfId="878" priority="77" operator="containsText" text="Per Disability Per (Policy) Year">
      <formula>NOT(ISERROR(SEARCH("Per Disability Per (Policy) Year",E72)))</formula>
    </cfRule>
  </conditionalFormatting>
  <conditionalFormatting sqref="E76:P77">
    <cfRule type="containsText" dxfId="877" priority="141" operator="containsText" text="na">
      <formula>NOT(ISERROR(SEARCH("na",E76)))</formula>
    </cfRule>
    <cfRule type="expression" dxfId="876" priority="142">
      <formula>E76&gt;$D76</formula>
    </cfRule>
    <cfRule type="expression" dxfId="875" priority="143">
      <formula>E76&lt;$D76</formula>
    </cfRule>
  </conditionalFormatting>
  <conditionalFormatting sqref="E80:P80">
    <cfRule type="expression" dxfId="874" priority="139">
      <formula>E80&gt;$D80</formula>
    </cfRule>
    <cfRule type="expression" dxfId="873" priority="140">
      <formula>E80&lt;$D80</formula>
    </cfRule>
  </conditionalFormatting>
  <conditionalFormatting sqref="E80:P82">
    <cfRule type="containsText" dxfId="872" priority="67" operator="containsText" text="na">
      <formula>NOT(ISERROR(SEARCH("na",E80)))</formula>
    </cfRule>
  </conditionalFormatting>
  <conditionalFormatting sqref="E81:P81">
    <cfRule type="expression" dxfId="871" priority="68">
      <formula>E81&gt;$D81</formula>
    </cfRule>
    <cfRule type="expression" dxfId="870" priority="69" stopIfTrue="1">
      <formula>E81&lt;$D81</formula>
    </cfRule>
  </conditionalFormatting>
  <conditionalFormatting sqref="E82:P82">
    <cfRule type="expression" dxfId="869" priority="190">
      <formula>E82&gt;$D82</formula>
    </cfRule>
    <cfRule type="expression" dxfId="868" priority="191">
      <formula>E82&lt;$D82</formula>
    </cfRule>
  </conditionalFormatting>
  <conditionalFormatting sqref="E83:P83">
    <cfRule type="containsText" dxfId="867" priority="74" operator="containsText" text="na">
      <formula>NOT(ISERROR(SEARCH("na",E83)))</formula>
    </cfRule>
    <cfRule type="notContainsText" dxfId="866" priority="75" stopIfTrue="1" operator="notContains" text="Per Disability Per (Policy) Year">
      <formula>ISERROR(SEARCH("Per Disability Per (Policy) Year",E83))</formula>
    </cfRule>
  </conditionalFormatting>
  <conditionalFormatting sqref="E85:P86">
    <cfRule type="expression" dxfId="865" priority="136">
      <formula>E85&gt;$D85</formula>
    </cfRule>
    <cfRule type="expression" dxfId="864" priority="137">
      <formula>E85&lt;$D85</formula>
    </cfRule>
  </conditionalFormatting>
  <conditionalFormatting sqref="E85:P88">
    <cfRule type="containsText" dxfId="863" priority="28" operator="containsText" text="na">
      <formula>NOT(ISERROR(SEARCH("na",E85)))</formula>
    </cfRule>
  </conditionalFormatting>
  <conditionalFormatting sqref="E87:P87">
    <cfRule type="expression" dxfId="862" priority="65">
      <formula>E87&gt;$D87</formula>
    </cfRule>
    <cfRule type="expression" dxfId="861" priority="66" stopIfTrue="1">
      <formula>E87&lt;$D87</formula>
    </cfRule>
  </conditionalFormatting>
  <conditionalFormatting sqref="E88:P88">
    <cfRule type="expression" dxfId="860" priority="29">
      <formula>E88&gt;$D88</formula>
    </cfRule>
    <cfRule type="expression" dxfId="859" priority="30">
      <formula>E88&lt;$D88</formula>
    </cfRule>
  </conditionalFormatting>
  <conditionalFormatting sqref="E90:P91">
    <cfRule type="expression" dxfId="858" priority="133">
      <formula>E90&gt;$D90</formula>
    </cfRule>
    <cfRule type="expression" dxfId="857" priority="134">
      <formula>E90&lt;$D90</formula>
    </cfRule>
  </conditionalFormatting>
  <conditionalFormatting sqref="E90:P93">
    <cfRule type="containsText" dxfId="856" priority="25" operator="containsText" text="na">
      <formula>NOT(ISERROR(SEARCH("na",E90)))</formula>
    </cfRule>
  </conditionalFormatting>
  <conditionalFormatting sqref="E92:P92">
    <cfRule type="expression" dxfId="855" priority="62">
      <formula>E92&gt;$D92</formula>
    </cfRule>
    <cfRule type="expression" dxfId="854" priority="63" stopIfTrue="1">
      <formula>E92&lt;$D92</formula>
    </cfRule>
  </conditionalFormatting>
  <conditionalFormatting sqref="E93:P93">
    <cfRule type="expression" dxfId="853" priority="26">
      <formula>E93&gt;$D93</formula>
    </cfRule>
    <cfRule type="expression" dxfId="852" priority="27">
      <formula>E93&lt;$D93</formula>
    </cfRule>
  </conditionalFormatting>
  <conditionalFormatting sqref="E96:P97">
    <cfRule type="expression" dxfId="851" priority="130">
      <formula>E96&gt;$D96</formula>
    </cfRule>
    <cfRule type="expression" dxfId="850" priority="131">
      <formula>E96&lt;$D96</formula>
    </cfRule>
  </conditionalFormatting>
  <conditionalFormatting sqref="E96:P99">
    <cfRule type="containsText" dxfId="849" priority="22" operator="containsText" text="na">
      <formula>NOT(ISERROR(SEARCH("na",E96)))</formula>
    </cfRule>
  </conditionalFormatting>
  <conditionalFormatting sqref="E98:P98">
    <cfRule type="expression" dxfId="848" priority="59">
      <formula>E98&gt;$D98</formula>
    </cfRule>
    <cfRule type="expression" dxfId="847" priority="60" stopIfTrue="1">
      <formula>E98&lt;$D98</formula>
    </cfRule>
  </conditionalFormatting>
  <conditionalFormatting sqref="E99:P99">
    <cfRule type="expression" dxfId="846" priority="23">
      <formula>E99&gt;$D99</formula>
    </cfRule>
    <cfRule type="expression" dxfId="845" priority="24">
      <formula>E99&lt;$D99</formula>
    </cfRule>
  </conditionalFormatting>
  <conditionalFormatting sqref="E101:P102">
    <cfRule type="expression" dxfId="844" priority="127">
      <formula>E101&gt;$D101</formula>
    </cfRule>
    <cfRule type="expression" dxfId="843" priority="128">
      <formula>E101&lt;$D101</formula>
    </cfRule>
  </conditionalFormatting>
  <conditionalFormatting sqref="E101:P104">
    <cfRule type="containsText" dxfId="842" priority="19" operator="containsText" text="na">
      <formula>NOT(ISERROR(SEARCH("na",E101)))</formula>
    </cfRule>
  </conditionalFormatting>
  <conditionalFormatting sqref="E103:P103">
    <cfRule type="expression" dxfId="841" priority="56">
      <formula>E103&gt;$D103</formula>
    </cfRule>
    <cfRule type="expression" dxfId="840" priority="57" stopIfTrue="1">
      <formula>E103&lt;$D103</formula>
    </cfRule>
  </conditionalFormatting>
  <conditionalFormatting sqref="E104:P104">
    <cfRule type="expression" dxfId="839" priority="20">
      <formula>E104&gt;$D104</formula>
    </cfRule>
    <cfRule type="expression" dxfId="838" priority="21">
      <formula>E104&lt;$D104</formula>
    </cfRule>
  </conditionalFormatting>
  <conditionalFormatting sqref="E106:P107">
    <cfRule type="expression" dxfId="837" priority="124">
      <formula>E106&gt;$D106</formula>
    </cfRule>
    <cfRule type="expression" dxfId="836" priority="125">
      <formula>E106&lt;$D106</formula>
    </cfRule>
  </conditionalFormatting>
  <conditionalFormatting sqref="E106:P109">
    <cfRule type="containsText" dxfId="835" priority="1" operator="containsText" text="na">
      <formula>NOT(ISERROR(SEARCH("na",E106)))</formula>
    </cfRule>
  </conditionalFormatting>
  <conditionalFormatting sqref="E108:P108">
    <cfRule type="expression" dxfId="834" priority="53">
      <formula>E108&gt;$D108</formula>
    </cfRule>
    <cfRule type="expression" dxfId="833" priority="54" stopIfTrue="1">
      <formula>E108&lt;$D108</formula>
    </cfRule>
  </conditionalFormatting>
  <conditionalFormatting sqref="E109:P109">
    <cfRule type="expression" dxfId="832" priority="2">
      <formula>E109&gt;$D109</formula>
    </cfRule>
    <cfRule type="expression" dxfId="831" priority="3">
      <formula>E109&lt;$D109</formula>
    </cfRule>
  </conditionalFormatting>
  <conditionalFormatting sqref="E111:P112">
    <cfRule type="expression" dxfId="830" priority="118">
      <formula>E111&gt;$D111</formula>
    </cfRule>
    <cfRule type="expression" dxfId="829" priority="119">
      <formula>E111&lt;$D111</formula>
    </cfRule>
  </conditionalFormatting>
  <conditionalFormatting sqref="E111:P114">
    <cfRule type="containsText" dxfId="828" priority="7" operator="containsText" text="na">
      <formula>NOT(ISERROR(SEARCH("na",E111)))</formula>
    </cfRule>
  </conditionalFormatting>
  <conditionalFormatting sqref="E113:P113">
    <cfRule type="expression" dxfId="827" priority="50">
      <formula>E113&gt;$D113</formula>
    </cfRule>
    <cfRule type="expression" dxfId="826" priority="51" stopIfTrue="1">
      <formula>E113&lt;$D113</formula>
    </cfRule>
  </conditionalFormatting>
  <conditionalFormatting sqref="E114:P114">
    <cfRule type="expression" dxfId="825" priority="8">
      <formula>E114&gt;$D114</formula>
    </cfRule>
    <cfRule type="expression" dxfId="824" priority="9">
      <formula>E114&lt;$D114</formula>
    </cfRule>
  </conditionalFormatting>
  <conditionalFormatting sqref="E116:P117">
    <cfRule type="expression" dxfId="823" priority="115">
      <formula>E116&gt;$D116</formula>
    </cfRule>
    <cfRule type="expression" dxfId="822" priority="116">
      <formula>E116&lt;$D116</formula>
    </cfRule>
  </conditionalFormatting>
  <conditionalFormatting sqref="E116:P119">
    <cfRule type="containsText" dxfId="821" priority="4" operator="containsText" text="na">
      <formula>NOT(ISERROR(SEARCH("na",E116)))</formula>
    </cfRule>
  </conditionalFormatting>
  <conditionalFormatting sqref="E118:P118">
    <cfRule type="expression" dxfId="820" priority="47">
      <formula>E118&gt;$D118</formula>
    </cfRule>
    <cfRule type="expression" dxfId="819" priority="48" stopIfTrue="1">
      <formula>E118&lt;$D118</formula>
    </cfRule>
  </conditionalFormatting>
  <conditionalFormatting sqref="E119:P119">
    <cfRule type="expression" dxfId="818" priority="5">
      <formula>E119&gt;$D119</formula>
    </cfRule>
    <cfRule type="expression" dxfId="817" priority="6">
      <formula>E119&lt;$D119</formula>
    </cfRule>
  </conditionalFormatting>
  <conditionalFormatting sqref="E121:P121">
    <cfRule type="containsText" dxfId="816" priority="13" operator="containsText" text="na">
      <formula>NOT(ISERROR(SEARCH("na",E121)))</formula>
    </cfRule>
    <cfRule type="expression" dxfId="815" priority="14">
      <formula>E121&gt;$D121</formula>
    </cfRule>
    <cfRule type="expression" dxfId="814" priority="15">
      <formula>E121&lt;$D121</formula>
    </cfRule>
  </conditionalFormatting>
  <conditionalFormatting sqref="E123:P124">
    <cfRule type="containsText" dxfId="813" priority="111" operator="containsText" text="na">
      <formula>NOT(ISERROR(SEARCH("na",E123)))</formula>
    </cfRule>
    <cfRule type="expression" dxfId="812" priority="112">
      <formula>E123&gt;$D123</formula>
    </cfRule>
    <cfRule type="expression" dxfId="811" priority="113">
      <formula>E123&lt;$D123</formula>
    </cfRule>
  </conditionalFormatting>
  <conditionalFormatting sqref="E126:P127">
    <cfRule type="containsText" dxfId="810" priority="108" operator="containsText" text="na">
      <formula>NOT(ISERROR(SEARCH("na",E126)))</formula>
    </cfRule>
    <cfRule type="expression" dxfId="809" priority="109">
      <formula>E126&gt;$D126</formula>
    </cfRule>
    <cfRule type="expression" dxfId="808" priority="110">
      <formula>E126&lt;$D126</formula>
    </cfRule>
  </conditionalFormatting>
  <conditionalFormatting sqref="E129:P130">
    <cfRule type="containsText" dxfId="807" priority="105" operator="containsText" text="na">
      <formula>NOT(ISERROR(SEARCH("na",E129)))</formula>
    </cfRule>
    <cfRule type="expression" dxfId="806" priority="106">
      <formula>E129&gt;$D129</formula>
    </cfRule>
    <cfRule type="expression" dxfId="805" priority="107">
      <formula>E129&lt;$D129</formula>
    </cfRule>
  </conditionalFormatting>
  <conditionalFormatting sqref="E132:P133">
    <cfRule type="containsText" dxfId="804" priority="102" operator="containsText" text="na">
      <formula>NOT(ISERROR(SEARCH("na",E132)))</formula>
    </cfRule>
    <cfRule type="expression" dxfId="803" priority="103">
      <formula>E132&gt;$D132</formula>
    </cfRule>
    <cfRule type="expression" dxfId="802" priority="104">
      <formula>E132&lt;$D132</formula>
    </cfRule>
  </conditionalFormatting>
  <conditionalFormatting sqref="E135:P136">
    <cfRule type="containsText" dxfId="801" priority="99" operator="containsText" text="na">
      <formula>NOT(ISERROR(SEARCH("na",E135)))</formula>
    </cfRule>
    <cfRule type="expression" dxfId="800" priority="100">
      <formula>E135&gt;$D135</formula>
    </cfRule>
    <cfRule type="expression" dxfId="799" priority="101">
      <formula>E135&lt;$D135</formula>
    </cfRule>
  </conditionalFormatting>
  <conditionalFormatting sqref="E139:P140">
    <cfRule type="containsText" dxfId="798" priority="96" operator="containsText" text="na">
      <formula>NOT(ISERROR(SEARCH("na",E139)))</formula>
    </cfRule>
    <cfRule type="expression" dxfId="797" priority="97">
      <formula>E139&gt;$D139</formula>
    </cfRule>
    <cfRule type="expression" dxfId="796" priority="98">
      <formula>E139&lt;$D139</formula>
    </cfRule>
  </conditionalFormatting>
  <conditionalFormatting sqref="E141:P141">
    <cfRule type="containsText" dxfId="795" priority="72" operator="containsText" text="na">
      <formula>NOT(ISERROR(SEARCH("na",E141)))</formula>
    </cfRule>
    <cfRule type="containsText" dxfId="794" priority="73" operator="containsText" text="Per Disability Per (Policy) Year">
      <formula>NOT(ISERROR(SEARCH("Per Disability Per (Policy) Year",E141)))</formula>
    </cfRule>
  </conditionalFormatting>
  <conditionalFormatting sqref="E143:P143">
    <cfRule type="containsText" dxfId="793" priority="10" operator="containsText" text="na">
      <formula>NOT(ISERROR(SEARCH("na",E143)))</formula>
    </cfRule>
    <cfRule type="expression" dxfId="792" priority="11">
      <formula>E143&gt;$D143</formula>
    </cfRule>
    <cfRule type="expression" dxfId="791" priority="12">
      <formula>E143&lt;$D143</formula>
    </cfRule>
  </conditionalFormatting>
  <conditionalFormatting sqref="E153:P155">
    <cfRule type="containsText" dxfId="790" priority="147" operator="containsText" text="na">
      <formula>NOT(ISERROR(SEARCH("na",E153)))</formula>
    </cfRule>
    <cfRule type="expression" dxfId="789" priority="148">
      <formula>E153&gt;$D153</formula>
    </cfRule>
    <cfRule type="expression" dxfId="788" priority="149">
      <formula>E153&lt;$D153</formula>
    </cfRule>
  </conditionalFormatting>
  <dataValidations count="5">
    <dataValidation type="list" allowBlank="1" showInputMessage="1" showErrorMessage="1" sqref="E27 E11 E17 E22 E25" xr:uid="{1E42B741-EBFB-6944-81E3-CFC7725D746E}">
      <formula1>"Per Disability, Per (Policy) Year, Per Disability Per (Policy) Year"</formula1>
    </dataValidation>
    <dataValidation type="list" allowBlank="1" showInputMessage="1" showErrorMessage="1" sqref="E13 E79" xr:uid="{2D4F49E3-0D56-8744-A6D4-AF97AA8341D7}">
      <formula1>"Ward,Semi-Private,Private"</formula1>
    </dataValidation>
    <dataValidation type="decimal" allowBlank="1" showInputMessage="1" showErrorMessage="1" sqref="C103:D103 C92:D92 C87:D87 C108:D108 C113:D113 D118 C98:D98" xr:uid="{B00468B0-47A7-1F49-BF51-6333FC76BAEA}">
      <formula1>0</formula1>
      <formula2>10000</formula2>
    </dataValidation>
    <dataValidation type="list" allowBlank="1" showInputMessage="1" showErrorMessage="1" sqref="E33" xr:uid="{9A268FB1-D2AB-4C58-8204-5ADACE05A01C}">
      <formula1>"Plan_No"</formula1>
    </dataValidation>
    <dataValidation type="list" allowBlank="1" showInputMessage="1" showErrorMessage="1" sqref="E7:P7" xr:uid="{ED88C647-211B-428C-828F-DD419A9A35A5}">
      <formula1>Plan_No</formula1>
    </dataValidation>
  </dataValidation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DAA58-11CD-C441-BC05-79595C31ED47}">
  <sheetPr>
    <tabColor rgb="FFFFFF00"/>
  </sheetPr>
  <dimension ref="A1:XFD156"/>
  <sheetViews>
    <sheetView showGridLines="0" zoomScale="75" zoomScaleNormal="55" workbookViewId="0">
      <selection activeCell="D27" sqref="D27:G42"/>
    </sheetView>
  </sheetViews>
  <sheetFormatPr baseColWidth="10" defaultColWidth="10.83203125"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10.83203125" outlineLevel="1"/>
    <col min="16384" max="16384" width="10.83203125"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61" customFormat="1" ht="30">
      <c r="A7" s="757" t="s">
        <v>21</v>
      </c>
      <c r="B7" s="758"/>
      <c r="C7" s="759" t="s">
        <v>22</v>
      </c>
      <c r="D7" s="760" t="s">
        <v>98</v>
      </c>
      <c r="E7" s="760" t="s">
        <v>99</v>
      </c>
      <c r="F7" s="760" t="s">
        <v>100</v>
      </c>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c r="H9" s="721"/>
      <c r="I9" s="721"/>
      <c r="J9" s="721"/>
      <c r="K9" s="721"/>
      <c r="L9" s="721"/>
      <c r="M9" s="721"/>
      <c r="N9" s="721"/>
      <c r="O9" s="721"/>
      <c r="P9" s="721"/>
    </row>
    <row r="10" spans="1:16">
      <c r="A10" s="86"/>
      <c r="B10" s="88" t="s">
        <v>26</v>
      </c>
      <c r="C10" s="451"/>
      <c r="D10" s="90">
        <v>215850</v>
      </c>
      <c r="E10" s="732" t="s">
        <v>46</v>
      </c>
      <c r="F10" s="732" t="s">
        <v>46</v>
      </c>
      <c r="G10" s="732"/>
      <c r="H10" s="732"/>
      <c r="I10" s="732"/>
      <c r="J10" s="732"/>
      <c r="K10" s="732"/>
      <c r="L10" s="732"/>
      <c r="M10" s="732"/>
      <c r="N10" s="732"/>
      <c r="O10" s="732"/>
      <c r="P10" s="732"/>
    </row>
    <row r="11" spans="1:16">
      <c r="A11" s="86"/>
      <c r="B11" s="87" t="s">
        <v>27</v>
      </c>
      <c r="C11" s="451"/>
      <c r="D11" s="91" t="s">
        <v>28</v>
      </c>
      <c r="E11" s="722" t="s">
        <v>46</v>
      </c>
      <c r="F11" s="722" t="s">
        <v>46</v>
      </c>
      <c r="G11" s="722"/>
      <c r="H11" s="722"/>
      <c r="I11" s="722"/>
      <c r="J11" s="722"/>
      <c r="K11" s="722"/>
      <c r="L11" s="722"/>
      <c r="M11" s="722"/>
      <c r="N11" s="722"/>
      <c r="O11" s="722"/>
      <c r="P11" s="722"/>
    </row>
    <row r="12" spans="1:16" s="703" customFormat="1">
      <c r="A12" s="708"/>
      <c r="B12" s="708"/>
      <c r="C12" s="709"/>
      <c r="D12" s="710"/>
      <c r="E12" s="723">
        <v>0</v>
      </c>
      <c r="F12" s="723">
        <v>0</v>
      </c>
      <c r="G12" s="723"/>
      <c r="H12" s="723"/>
      <c r="I12" s="723"/>
      <c r="J12" s="723"/>
      <c r="K12" s="723"/>
      <c r="L12" s="723"/>
      <c r="M12" s="723"/>
      <c r="N12" s="723"/>
      <c r="O12" s="723"/>
      <c r="P12" s="723"/>
    </row>
    <row r="13" spans="1:16">
      <c r="A13" s="86" t="s">
        <v>29</v>
      </c>
      <c r="B13" s="87" t="s">
        <v>30</v>
      </c>
      <c r="C13" s="451">
        <v>0.79470198675496684</v>
      </c>
      <c r="D13" s="91" t="s">
        <v>31</v>
      </c>
      <c r="E13" s="722" t="s">
        <v>31</v>
      </c>
      <c r="F13" s="722" t="s">
        <v>31</v>
      </c>
      <c r="G13" s="722"/>
      <c r="H13" s="722"/>
      <c r="I13" s="722"/>
      <c r="J13" s="722"/>
      <c r="K13" s="722"/>
      <c r="L13" s="722"/>
      <c r="M13" s="722"/>
      <c r="N13" s="722"/>
      <c r="O13" s="722"/>
      <c r="P13" s="722"/>
    </row>
    <row r="14" spans="1:16">
      <c r="A14" s="86"/>
      <c r="B14" s="88" t="s">
        <v>26</v>
      </c>
      <c r="C14" s="451"/>
      <c r="D14" s="90">
        <v>700</v>
      </c>
      <c r="E14" s="732">
        <v>450</v>
      </c>
      <c r="F14" s="732">
        <v>450</v>
      </c>
      <c r="G14" s="732"/>
      <c r="H14" s="732"/>
      <c r="I14" s="732"/>
      <c r="J14" s="732"/>
      <c r="K14" s="732"/>
      <c r="L14" s="732"/>
      <c r="M14" s="732"/>
      <c r="N14" s="732"/>
      <c r="O14" s="732"/>
      <c r="P14" s="732"/>
    </row>
    <row r="15" spans="1:16">
      <c r="A15" s="86"/>
      <c r="B15" s="87" t="s">
        <v>27</v>
      </c>
      <c r="C15" s="451"/>
      <c r="D15" s="91" t="s">
        <v>32</v>
      </c>
      <c r="E15" s="722" t="s">
        <v>32</v>
      </c>
      <c r="F15" s="722" t="s">
        <v>32</v>
      </c>
      <c r="G15" s="722"/>
      <c r="H15" s="722"/>
      <c r="I15" s="722"/>
      <c r="J15" s="722"/>
      <c r="K15" s="722"/>
      <c r="L15" s="722"/>
      <c r="M15" s="722"/>
      <c r="N15" s="722"/>
      <c r="O15" s="722"/>
      <c r="P15" s="722"/>
    </row>
    <row r="16" spans="1:16">
      <c r="A16" s="92"/>
      <c r="B16" s="93" t="s">
        <v>33</v>
      </c>
      <c r="C16" s="451"/>
      <c r="D16" s="94">
        <v>182</v>
      </c>
      <c r="E16" s="724">
        <v>45</v>
      </c>
      <c r="F16" s="724">
        <v>45</v>
      </c>
      <c r="G16" s="724"/>
      <c r="H16" s="724"/>
      <c r="I16" s="724"/>
      <c r="J16" s="724"/>
      <c r="K16" s="724"/>
      <c r="L16" s="724"/>
      <c r="M16" s="724"/>
      <c r="N16" s="724"/>
      <c r="O16" s="724"/>
      <c r="P16" s="724"/>
    </row>
    <row r="17" spans="1:16">
      <c r="A17" s="86"/>
      <c r="B17" s="87" t="s">
        <v>34</v>
      </c>
      <c r="C17" s="451"/>
      <c r="D17" s="91" t="s">
        <v>49</v>
      </c>
      <c r="E17" s="722" t="s">
        <v>51</v>
      </c>
      <c r="F17" s="722" t="s">
        <v>51</v>
      </c>
      <c r="G17" s="722"/>
      <c r="H17" s="722"/>
      <c r="I17" s="722"/>
      <c r="J17" s="722"/>
      <c r="K17" s="722"/>
      <c r="L17" s="722"/>
      <c r="M17" s="722"/>
      <c r="N17" s="722"/>
      <c r="O17" s="722"/>
      <c r="P17" s="722"/>
    </row>
    <row r="18" spans="1:16" s="703" customFormat="1">
      <c r="A18" s="708"/>
      <c r="B18" s="708"/>
      <c r="C18" s="709"/>
      <c r="D18" s="710"/>
      <c r="E18" s="723">
        <v>0</v>
      </c>
      <c r="F18" s="723">
        <v>0</v>
      </c>
      <c r="G18" s="723"/>
      <c r="H18" s="723"/>
      <c r="I18" s="723"/>
      <c r="J18" s="723"/>
      <c r="K18" s="723"/>
      <c r="L18" s="723"/>
      <c r="M18" s="723"/>
      <c r="N18" s="723"/>
      <c r="O18" s="723"/>
      <c r="P18" s="723"/>
    </row>
    <row r="19" spans="1:16">
      <c r="A19" s="95" t="s">
        <v>35</v>
      </c>
      <c r="B19" s="88" t="s">
        <v>26</v>
      </c>
      <c r="C19" s="451">
        <v>0.85651214128035325</v>
      </c>
      <c r="D19" s="90">
        <v>700</v>
      </c>
      <c r="E19" s="732">
        <v>450</v>
      </c>
      <c r="F19" s="732">
        <v>450</v>
      </c>
      <c r="G19" s="732"/>
      <c r="H19" s="732"/>
      <c r="I19" s="732"/>
      <c r="J19" s="732"/>
      <c r="K19" s="732"/>
      <c r="L19" s="732"/>
      <c r="M19" s="732"/>
      <c r="N19" s="732"/>
      <c r="O19" s="732"/>
      <c r="P19" s="732"/>
    </row>
    <row r="20" spans="1:16">
      <c r="A20" s="96"/>
      <c r="B20" s="87" t="s">
        <v>27</v>
      </c>
      <c r="C20" s="451"/>
      <c r="D20" s="91" t="s">
        <v>32</v>
      </c>
      <c r="E20" s="722" t="s">
        <v>32</v>
      </c>
      <c r="F20" s="722" t="s">
        <v>32</v>
      </c>
      <c r="G20" s="722"/>
      <c r="H20" s="722"/>
      <c r="I20" s="722"/>
      <c r="J20" s="722"/>
      <c r="K20" s="722"/>
      <c r="L20" s="722"/>
      <c r="M20" s="722"/>
      <c r="N20" s="722"/>
      <c r="O20" s="722"/>
      <c r="P20" s="722"/>
    </row>
    <row r="21" spans="1:16">
      <c r="A21" s="92"/>
      <c r="B21" s="93" t="s">
        <v>33</v>
      </c>
      <c r="C21" s="451"/>
      <c r="D21" s="94">
        <v>91</v>
      </c>
      <c r="E21" s="733">
        <v>45</v>
      </c>
      <c r="F21" s="733">
        <v>45</v>
      </c>
      <c r="G21" s="733"/>
      <c r="H21" s="733"/>
      <c r="I21" s="733"/>
      <c r="J21" s="733"/>
      <c r="K21" s="733"/>
      <c r="L21" s="733"/>
      <c r="M21" s="733"/>
      <c r="N21" s="733"/>
      <c r="O21" s="733"/>
      <c r="P21" s="733"/>
    </row>
    <row r="22" spans="1:16">
      <c r="A22" s="96"/>
      <c r="B22" s="87" t="s">
        <v>34</v>
      </c>
      <c r="C22" s="451"/>
      <c r="D22" s="91" t="s">
        <v>49</v>
      </c>
      <c r="E22" s="722" t="s">
        <v>51</v>
      </c>
      <c r="F22" s="722" t="s">
        <v>51</v>
      </c>
      <c r="G22" s="722"/>
      <c r="H22" s="722"/>
      <c r="I22" s="722"/>
      <c r="J22" s="722"/>
      <c r="K22" s="722"/>
      <c r="L22" s="722"/>
      <c r="M22" s="722"/>
      <c r="N22" s="722"/>
      <c r="O22" s="722"/>
      <c r="P22" s="722"/>
    </row>
    <row r="23" spans="1:16" s="703" customFormat="1">
      <c r="A23" s="708"/>
      <c r="B23" s="708"/>
      <c r="C23" s="709"/>
      <c r="D23" s="710"/>
      <c r="E23" s="723">
        <v>0</v>
      </c>
      <c r="F23" s="723">
        <v>0</v>
      </c>
      <c r="G23" s="723"/>
      <c r="H23" s="723"/>
      <c r="I23" s="723"/>
      <c r="J23" s="723"/>
      <c r="K23" s="723"/>
      <c r="L23" s="723"/>
      <c r="M23" s="723"/>
      <c r="N23" s="723"/>
      <c r="O23" s="723"/>
      <c r="P23" s="723"/>
    </row>
    <row r="24" spans="1:16">
      <c r="A24" s="95" t="s">
        <v>36</v>
      </c>
      <c r="B24" s="88" t="s">
        <v>26</v>
      </c>
      <c r="C24" s="451">
        <v>0.8454746136865342</v>
      </c>
      <c r="D24" s="90">
        <v>12000</v>
      </c>
      <c r="E24" s="732">
        <v>4500</v>
      </c>
      <c r="F24" s="732">
        <v>4500</v>
      </c>
      <c r="G24" s="732"/>
      <c r="H24" s="732"/>
      <c r="I24" s="732"/>
      <c r="J24" s="732"/>
      <c r="K24" s="732"/>
      <c r="L24" s="732"/>
      <c r="M24" s="732"/>
      <c r="N24" s="732"/>
      <c r="O24" s="732"/>
      <c r="P24" s="732"/>
    </row>
    <row r="25" spans="1:16">
      <c r="A25" s="96" t="s">
        <v>37</v>
      </c>
      <c r="B25" s="87" t="s">
        <v>27</v>
      </c>
      <c r="C25" s="451"/>
      <c r="D25" s="91" t="s">
        <v>49</v>
      </c>
      <c r="E25" s="722" t="s">
        <v>51</v>
      </c>
      <c r="F25" s="722" t="s">
        <v>51</v>
      </c>
      <c r="G25" s="722"/>
      <c r="H25" s="722"/>
      <c r="I25" s="722"/>
      <c r="J25" s="722"/>
      <c r="K25" s="722"/>
      <c r="L25" s="722"/>
      <c r="M25" s="722"/>
      <c r="N25" s="722"/>
      <c r="O25" s="722"/>
      <c r="P25" s="722"/>
    </row>
    <row r="26" spans="1:16" s="703" customFormat="1">
      <c r="A26" s="708"/>
      <c r="B26" s="708"/>
      <c r="C26" s="709"/>
      <c r="D26" s="710"/>
      <c r="E26" s="723">
        <v>0</v>
      </c>
      <c r="F26" s="723">
        <v>0</v>
      </c>
      <c r="G26" s="723"/>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c r="H27" s="722"/>
      <c r="I27" s="722"/>
      <c r="J27" s="722"/>
      <c r="K27" s="722"/>
      <c r="L27" s="722"/>
      <c r="M27" s="722"/>
      <c r="N27" s="722"/>
      <c r="O27" s="722"/>
      <c r="P27" s="722"/>
    </row>
    <row r="28" spans="1:16">
      <c r="A28" s="95"/>
      <c r="B28" s="88" t="s">
        <v>39</v>
      </c>
      <c r="C28" s="451"/>
      <c r="D28" s="90">
        <v>45000</v>
      </c>
      <c r="E28" s="732">
        <v>20250</v>
      </c>
      <c r="F28" s="732">
        <v>20250</v>
      </c>
      <c r="G28" s="732"/>
      <c r="H28" s="732"/>
      <c r="I28" s="732"/>
      <c r="J28" s="732"/>
      <c r="K28" s="732"/>
      <c r="L28" s="732"/>
      <c r="M28" s="732"/>
      <c r="N28" s="732"/>
      <c r="O28" s="732"/>
      <c r="P28" s="732"/>
    </row>
    <row r="29" spans="1:16">
      <c r="A29" s="95"/>
      <c r="B29" s="88" t="s">
        <v>40</v>
      </c>
      <c r="C29" s="451"/>
      <c r="D29" s="90">
        <v>25000</v>
      </c>
      <c r="E29" s="732">
        <v>13500</v>
      </c>
      <c r="F29" s="732">
        <v>13500</v>
      </c>
      <c r="G29" s="732"/>
      <c r="H29" s="732"/>
      <c r="I29" s="732"/>
      <c r="J29" s="732"/>
      <c r="K29" s="732"/>
      <c r="L29" s="732"/>
      <c r="M29" s="732"/>
      <c r="N29" s="732"/>
      <c r="O29" s="732"/>
      <c r="P29" s="732"/>
    </row>
    <row r="30" spans="1:16">
      <c r="A30" s="95"/>
      <c r="B30" s="88" t="s">
        <v>41</v>
      </c>
      <c r="C30" s="451"/>
      <c r="D30" s="90">
        <v>12000</v>
      </c>
      <c r="E30" s="732">
        <v>6750</v>
      </c>
      <c r="F30" s="732">
        <v>6750</v>
      </c>
      <c r="G30" s="732"/>
      <c r="H30" s="732"/>
      <c r="I30" s="732"/>
      <c r="J30" s="732"/>
      <c r="K30" s="732"/>
      <c r="L30" s="732"/>
      <c r="M30" s="732"/>
      <c r="N30" s="732"/>
      <c r="O30" s="732"/>
      <c r="P30" s="732"/>
    </row>
    <row r="31" spans="1:16">
      <c r="A31" s="95"/>
      <c r="B31" s="88" t="s">
        <v>42</v>
      </c>
      <c r="C31" s="451"/>
      <c r="D31" s="90">
        <v>5500</v>
      </c>
      <c r="E31" s="732">
        <v>2700</v>
      </c>
      <c r="F31" s="732">
        <v>2700</v>
      </c>
      <c r="G31" s="732"/>
      <c r="H31" s="732"/>
      <c r="I31" s="732"/>
      <c r="J31" s="732"/>
      <c r="K31" s="732"/>
      <c r="L31" s="732"/>
      <c r="M31" s="732"/>
      <c r="N31" s="732"/>
      <c r="O31" s="732"/>
      <c r="P31" s="732"/>
    </row>
    <row r="32" spans="1:16" s="703" customFormat="1">
      <c r="A32" s="708"/>
      <c r="B32" s="708"/>
      <c r="C32" s="709"/>
      <c r="D32" s="710"/>
      <c r="E32" s="723">
        <v>0</v>
      </c>
      <c r="F32" s="723">
        <v>0</v>
      </c>
      <c r="G32" s="723"/>
      <c r="H32" s="723"/>
      <c r="I32" s="723"/>
      <c r="J32" s="723"/>
      <c r="K32" s="723"/>
      <c r="L32" s="723"/>
      <c r="M32" s="723"/>
      <c r="N32" s="723"/>
      <c r="O32" s="723"/>
      <c r="P32" s="723"/>
    </row>
    <row r="33" spans="1:16">
      <c r="A33" s="95" t="s">
        <v>43</v>
      </c>
      <c r="B33" s="88" t="s">
        <v>39</v>
      </c>
      <c r="C33" s="451">
        <v>0.85209713024282563</v>
      </c>
      <c r="D33" s="90">
        <v>14400</v>
      </c>
      <c r="E33" s="732">
        <v>6075</v>
      </c>
      <c r="F33" s="732">
        <v>6075</v>
      </c>
      <c r="G33" s="732"/>
      <c r="H33" s="732"/>
      <c r="I33" s="732"/>
      <c r="J33" s="732"/>
      <c r="K33" s="732"/>
      <c r="L33" s="732"/>
      <c r="M33" s="732"/>
      <c r="N33" s="732"/>
      <c r="O33" s="732"/>
      <c r="P33" s="732"/>
    </row>
    <row r="34" spans="1:16">
      <c r="A34" s="95"/>
      <c r="B34" s="88" t="s">
        <v>40</v>
      </c>
      <c r="C34" s="451"/>
      <c r="D34" s="90">
        <v>7500</v>
      </c>
      <c r="E34" s="732">
        <v>4050</v>
      </c>
      <c r="F34" s="732">
        <v>4050</v>
      </c>
      <c r="G34" s="732"/>
      <c r="H34" s="732"/>
      <c r="I34" s="732"/>
      <c r="J34" s="732"/>
      <c r="K34" s="732"/>
      <c r="L34" s="732"/>
      <c r="M34" s="732"/>
      <c r="N34" s="732"/>
      <c r="O34" s="732"/>
      <c r="P34" s="732"/>
    </row>
    <row r="35" spans="1:16">
      <c r="A35" s="95"/>
      <c r="B35" s="88" t="s">
        <v>41</v>
      </c>
      <c r="C35" s="451"/>
      <c r="D35" s="90">
        <v>3750</v>
      </c>
      <c r="E35" s="732">
        <v>2025</v>
      </c>
      <c r="F35" s="732">
        <v>2025</v>
      </c>
      <c r="G35" s="732"/>
      <c r="H35" s="732"/>
      <c r="I35" s="732"/>
      <c r="J35" s="732"/>
      <c r="K35" s="732"/>
      <c r="L35" s="732"/>
      <c r="M35" s="732"/>
      <c r="N35" s="732"/>
      <c r="O35" s="732"/>
      <c r="P35" s="732"/>
    </row>
    <row r="36" spans="1:16">
      <c r="A36" s="95"/>
      <c r="B36" s="88" t="s">
        <v>42</v>
      </c>
      <c r="C36" s="451"/>
      <c r="D36" s="90">
        <v>1600</v>
      </c>
      <c r="E36" s="732">
        <v>810</v>
      </c>
      <c r="F36" s="732">
        <v>810</v>
      </c>
      <c r="G36" s="732"/>
      <c r="H36" s="732"/>
      <c r="I36" s="732"/>
      <c r="J36" s="732"/>
      <c r="K36" s="732"/>
      <c r="L36" s="732"/>
      <c r="M36" s="732"/>
      <c r="N36" s="732"/>
      <c r="O36" s="732"/>
      <c r="P36" s="732"/>
    </row>
    <row r="37" spans="1:16" s="703" customFormat="1">
      <c r="A37" s="708"/>
      <c r="B37" s="708"/>
      <c r="C37" s="709"/>
      <c r="D37" s="710"/>
      <c r="E37" s="723">
        <v>0</v>
      </c>
      <c r="F37" s="723">
        <v>0</v>
      </c>
      <c r="G37" s="723"/>
      <c r="H37" s="723"/>
      <c r="I37" s="723"/>
      <c r="J37" s="723"/>
      <c r="K37" s="723"/>
      <c r="L37" s="723"/>
      <c r="M37" s="723"/>
      <c r="N37" s="723"/>
      <c r="O37" s="723"/>
      <c r="P37" s="723"/>
    </row>
    <row r="38" spans="1:16">
      <c r="A38" s="95" t="s">
        <v>44</v>
      </c>
      <c r="B38" s="88" t="s">
        <v>39</v>
      </c>
      <c r="C38" s="451">
        <v>0.84988962472406182</v>
      </c>
      <c r="D38" s="90">
        <v>14400</v>
      </c>
      <c r="E38" s="732">
        <v>6075</v>
      </c>
      <c r="F38" s="732">
        <v>6075</v>
      </c>
      <c r="G38" s="732"/>
      <c r="H38" s="732"/>
      <c r="I38" s="732"/>
      <c r="J38" s="732"/>
      <c r="K38" s="732"/>
      <c r="L38" s="732"/>
      <c r="M38" s="732"/>
      <c r="N38" s="732"/>
      <c r="O38" s="732"/>
      <c r="P38" s="732"/>
    </row>
    <row r="39" spans="1:16">
      <c r="A39" s="95"/>
      <c r="B39" s="88" t="s">
        <v>40</v>
      </c>
      <c r="C39" s="451"/>
      <c r="D39" s="90">
        <v>7500</v>
      </c>
      <c r="E39" s="732">
        <v>4050</v>
      </c>
      <c r="F39" s="732">
        <v>4050</v>
      </c>
      <c r="G39" s="732"/>
      <c r="H39" s="732"/>
      <c r="I39" s="732"/>
      <c r="J39" s="732"/>
      <c r="K39" s="732"/>
      <c r="L39" s="732"/>
      <c r="M39" s="732"/>
      <c r="N39" s="732"/>
      <c r="O39" s="732"/>
      <c r="P39" s="732"/>
    </row>
    <row r="40" spans="1:16">
      <c r="A40" s="95"/>
      <c r="B40" s="88" t="s">
        <v>41</v>
      </c>
      <c r="C40" s="451"/>
      <c r="D40" s="90">
        <v>3750</v>
      </c>
      <c r="E40" s="732">
        <v>2025</v>
      </c>
      <c r="F40" s="732">
        <v>2025</v>
      </c>
      <c r="G40" s="732"/>
      <c r="H40" s="732"/>
      <c r="I40" s="732"/>
      <c r="J40" s="732"/>
      <c r="K40" s="732"/>
      <c r="L40" s="732"/>
      <c r="M40" s="732"/>
      <c r="N40" s="732"/>
      <c r="O40" s="732"/>
      <c r="P40" s="732"/>
    </row>
    <row r="41" spans="1:16">
      <c r="A41" s="95"/>
      <c r="B41" s="88" t="s">
        <v>42</v>
      </c>
      <c r="C41" s="451"/>
      <c r="D41" s="90">
        <v>1600</v>
      </c>
      <c r="E41" s="732">
        <v>810</v>
      </c>
      <c r="F41" s="732">
        <v>810</v>
      </c>
      <c r="G41" s="732"/>
      <c r="H41" s="732"/>
      <c r="I41" s="732"/>
      <c r="J41" s="732"/>
      <c r="K41" s="732"/>
      <c r="L41" s="732"/>
      <c r="M41" s="732"/>
      <c r="N41" s="732"/>
      <c r="O41" s="732"/>
      <c r="P41" s="732"/>
    </row>
    <row r="42" spans="1:16" s="703" customFormat="1">
      <c r="A42" s="708"/>
      <c r="B42" s="708"/>
      <c r="C42" s="709"/>
      <c r="D42" s="710"/>
      <c r="E42" s="723">
        <v>0</v>
      </c>
      <c r="F42" s="723">
        <v>0</v>
      </c>
      <c r="G42" s="723"/>
      <c r="H42" s="723"/>
      <c r="I42" s="723"/>
      <c r="J42" s="723"/>
      <c r="K42" s="723"/>
      <c r="L42" s="723"/>
      <c r="M42" s="723"/>
      <c r="N42" s="723"/>
      <c r="O42" s="723"/>
      <c r="P42" s="723"/>
    </row>
    <row r="43" spans="1:16">
      <c r="A43" s="97" t="s">
        <v>45</v>
      </c>
      <c r="B43" s="88" t="s">
        <v>26</v>
      </c>
      <c r="C43" s="451">
        <v>0.73509933774834435</v>
      </c>
      <c r="D43" s="90">
        <v>3200</v>
      </c>
      <c r="E43" s="732" t="s">
        <v>46</v>
      </c>
      <c r="F43" s="732" t="s">
        <v>46</v>
      </c>
      <c r="G43" s="732"/>
      <c r="H43" s="732"/>
      <c r="I43" s="732"/>
      <c r="J43" s="732"/>
      <c r="K43" s="732"/>
      <c r="L43" s="732"/>
      <c r="M43" s="732"/>
      <c r="N43" s="732"/>
      <c r="O43" s="732"/>
      <c r="P43" s="732"/>
    </row>
    <row r="44" spans="1:16">
      <c r="A44" s="97"/>
      <c r="B44" s="87" t="s">
        <v>27</v>
      </c>
      <c r="C44" s="451"/>
      <c r="D44" s="91" t="s">
        <v>49</v>
      </c>
      <c r="E44" s="722" t="s">
        <v>46</v>
      </c>
      <c r="F44" s="722" t="s">
        <v>46</v>
      </c>
      <c r="G44" s="722"/>
      <c r="H44" s="722"/>
      <c r="I44" s="722"/>
      <c r="J44" s="722"/>
      <c r="K44" s="722"/>
      <c r="L44" s="722"/>
      <c r="M44" s="722"/>
      <c r="N44" s="722"/>
      <c r="O44" s="722"/>
      <c r="P44" s="722"/>
    </row>
    <row r="45" spans="1:16">
      <c r="A45" s="97"/>
      <c r="B45" s="93" t="s">
        <v>33</v>
      </c>
      <c r="C45" s="451"/>
      <c r="D45" s="94" t="s">
        <v>46</v>
      </c>
      <c r="E45" s="732" t="s">
        <v>46</v>
      </c>
      <c r="F45" s="732" t="s">
        <v>46</v>
      </c>
      <c r="G45" s="732"/>
      <c r="H45" s="732"/>
      <c r="I45" s="732"/>
      <c r="J45" s="732"/>
      <c r="K45" s="732"/>
      <c r="L45" s="732"/>
      <c r="M45" s="732"/>
      <c r="N45" s="732"/>
      <c r="O45" s="732"/>
      <c r="P45" s="732"/>
    </row>
    <row r="46" spans="1:16">
      <c r="A46" s="97"/>
      <c r="B46" s="87" t="s">
        <v>34</v>
      </c>
      <c r="C46" s="451"/>
      <c r="D46" s="94" t="s">
        <v>46</v>
      </c>
      <c r="E46" s="732" t="s">
        <v>46</v>
      </c>
      <c r="F46" s="732" t="s">
        <v>46</v>
      </c>
      <c r="G46" s="732"/>
      <c r="H46" s="732"/>
      <c r="I46" s="732"/>
      <c r="J46" s="732"/>
      <c r="K46" s="732"/>
      <c r="L46" s="732"/>
      <c r="M46" s="732"/>
      <c r="N46" s="732"/>
      <c r="O46" s="732"/>
      <c r="P46" s="732"/>
    </row>
    <row r="47" spans="1:16" s="703" customFormat="1">
      <c r="A47" s="708"/>
      <c r="B47" s="708"/>
      <c r="C47" s="709"/>
      <c r="D47" s="710"/>
      <c r="E47" s="723">
        <v>0</v>
      </c>
      <c r="F47" s="723">
        <v>0</v>
      </c>
      <c r="G47" s="723"/>
      <c r="H47" s="723"/>
      <c r="I47" s="723"/>
      <c r="J47" s="723"/>
      <c r="K47" s="723"/>
      <c r="L47" s="723"/>
      <c r="M47" s="723"/>
      <c r="N47" s="723"/>
      <c r="O47" s="723"/>
      <c r="P47" s="723"/>
    </row>
    <row r="48" spans="1:16">
      <c r="A48" s="86" t="s">
        <v>47</v>
      </c>
      <c r="B48" s="88" t="s">
        <v>26</v>
      </c>
      <c r="C48" s="451">
        <v>0.77704194260485648</v>
      </c>
      <c r="D48" s="90">
        <v>5550</v>
      </c>
      <c r="E48" s="732">
        <v>40000</v>
      </c>
      <c r="F48" s="732">
        <v>40000</v>
      </c>
      <c r="G48" s="732"/>
      <c r="H48" s="732"/>
      <c r="I48" s="732"/>
      <c r="J48" s="732"/>
      <c r="K48" s="732"/>
      <c r="L48" s="732"/>
      <c r="M48" s="732"/>
      <c r="N48" s="732"/>
      <c r="O48" s="732"/>
      <c r="P48" s="732"/>
    </row>
    <row r="49" spans="1:16">
      <c r="A49" s="86"/>
      <c r="B49" s="87" t="s">
        <v>27</v>
      </c>
      <c r="C49" s="451"/>
      <c r="D49" s="91" t="s">
        <v>32</v>
      </c>
      <c r="E49" s="722" t="s">
        <v>32</v>
      </c>
      <c r="F49" s="722" t="s">
        <v>32</v>
      </c>
      <c r="G49" s="722"/>
      <c r="H49" s="722"/>
      <c r="I49" s="722"/>
      <c r="J49" s="722"/>
      <c r="K49" s="722"/>
      <c r="L49" s="722"/>
      <c r="M49" s="722"/>
      <c r="N49" s="722"/>
      <c r="O49" s="722"/>
      <c r="P49" s="722"/>
    </row>
    <row r="50" spans="1:16">
      <c r="A50" s="86"/>
      <c r="B50" s="93" t="s">
        <v>33</v>
      </c>
      <c r="C50" s="451"/>
      <c r="D50" s="94">
        <v>10</v>
      </c>
      <c r="E50" s="733">
        <v>10</v>
      </c>
      <c r="F50" s="733">
        <v>10</v>
      </c>
      <c r="G50" s="733"/>
      <c r="H50" s="733"/>
      <c r="I50" s="733"/>
      <c r="J50" s="733"/>
      <c r="K50" s="733"/>
      <c r="L50" s="733"/>
      <c r="M50" s="733"/>
      <c r="N50" s="733"/>
      <c r="O50" s="733"/>
      <c r="P50" s="733"/>
    </row>
    <row r="51" spans="1:16">
      <c r="A51" s="86"/>
      <c r="B51" s="87" t="s">
        <v>34</v>
      </c>
      <c r="C51" s="451"/>
      <c r="D51" s="91" t="s">
        <v>28</v>
      </c>
      <c r="E51" s="722" t="s">
        <v>51</v>
      </c>
      <c r="F51" s="722" t="s">
        <v>51</v>
      </c>
      <c r="G51" s="722"/>
      <c r="H51" s="722"/>
      <c r="I51" s="722"/>
      <c r="J51" s="722"/>
      <c r="K51" s="722"/>
      <c r="L51" s="722"/>
      <c r="M51" s="722"/>
      <c r="N51" s="722"/>
      <c r="O51" s="722"/>
      <c r="P51" s="722"/>
    </row>
    <row r="52" spans="1:16" s="703" customFormat="1">
      <c r="A52" s="708"/>
      <c r="B52" s="708"/>
      <c r="C52" s="709"/>
      <c r="D52" s="710"/>
      <c r="E52" s="723">
        <v>0</v>
      </c>
      <c r="F52" s="723">
        <v>0</v>
      </c>
      <c r="G52" s="723"/>
      <c r="H52" s="723"/>
      <c r="I52" s="723"/>
      <c r="J52" s="723"/>
      <c r="K52" s="723"/>
      <c r="L52" s="723"/>
      <c r="M52" s="723"/>
      <c r="N52" s="723"/>
      <c r="O52" s="723"/>
      <c r="P52" s="723"/>
    </row>
    <row r="53" spans="1:16">
      <c r="A53" s="86" t="s">
        <v>48</v>
      </c>
      <c r="B53" s="88" t="s">
        <v>26</v>
      </c>
      <c r="C53" s="451">
        <v>0.61147902869757176</v>
      </c>
      <c r="D53" s="90">
        <v>325</v>
      </c>
      <c r="E53" s="732">
        <v>225</v>
      </c>
      <c r="F53" s="732">
        <v>225</v>
      </c>
      <c r="G53" s="732"/>
      <c r="H53" s="732"/>
      <c r="I53" s="732"/>
      <c r="J53" s="732"/>
      <c r="K53" s="732"/>
      <c r="L53" s="732"/>
      <c r="M53" s="732"/>
      <c r="N53" s="732"/>
      <c r="O53" s="732"/>
      <c r="P53" s="732"/>
    </row>
    <row r="54" spans="1:16">
      <c r="A54" s="86"/>
      <c r="B54" s="87" t="s">
        <v>27</v>
      </c>
      <c r="C54" s="451"/>
      <c r="D54" s="91" t="s">
        <v>32</v>
      </c>
      <c r="E54" s="732" t="s">
        <v>32</v>
      </c>
      <c r="F54" s="722" t="s">
        <v>32</v>
      </c>
      <c r="G54" s="722"/>
      <c r="H54" s="722"/>
      <c r="I54" s="722"/>
      <c r="J54" s="722"/>
      <c r="K54" s="722"/>
      <c r="L54" s="722"/>
      <c r="M54" s="722"/>
      <c r="N54" s="722"/>
      <c r="O54" s="722"/>
      <c r="P54" s="722"/>
    </row>
    <row r="55" spans="1:16">
      <c r="A55" s="86"/>
      <c r="B55" s="93" t="s">
        <v>33</v>
      </c>
      <c r="C55" s="451"/>
      <c r="D55" s="94">
        <v>91</v>
      </c>
      <c r="E55" s="733">
        <v>45</v>
      </c>
      <c r="F55" s="733">
        <v>45</v>
      </c>
      <c r="G55" s="733"/>
      <c r="H55" s="733"/>
      <c r="I55" s="733"/>
      <c r="J55" s="733"/>
      <c r="K55" s="733"/>
      <c r="L55" s="733"/>
      <c r="M55" s="733"/>
      <c r="N55" s="733"/>
      <c r="O55" s="733"/>
      <c r="P55" s="733"/>
    </row>
    <row r="56" spans="1:16">
      <c r="A56" s="86"/>
      <c r="B56" s="87" t="s">
        <v>34</v>
      </c>
      <c r="C56" s="451"/>
      <c r="D56" s="91" t="s">
        <v>49</v>
      </c>
      <c r="E56" s="722" t="s">
        <v>51</v>
      </c>
      <c r="F56" s="722" t="s">
        <v>51</v>
      </c>
      <c r="G56" s="722"/>
      <c r="H56" s="722"/>
      <c r="I56" s="722"/>
      <c r="J56" s="722"/>
      <c r="K56" s="722"/>
      <c r="L56" s="722"/>
      <c r="M56" s="722"/>
      <c r="N56" s="722"/>
      <c r="O56" s="722"/>
      <c r="P56" s="722"/>
    </row>
    <row r="57" spans="1:16" s="703" customFormat="1">
      <c r="A57" s="708"/>
      <c r="B57" s="708"/>
      <c r="C57" s="709"/>
      <c r="D57" s="710"/>
      <c r="E57" s="723">
        <v>0</v>
      </c>
      <c r="F57" s="723">
        <v>0</v>
      </c>
      <c r="G57" s="723"/>
      <c r="H57" s="723"/>
      <c r="I57" s="723"/>
      <c r="J57" s="723"/>
      <c r="K57" s="723"/>
      <c r="L57" s="723"/>
      <c r="M57" s="723"/>
      <c r="N57" s="723"/>
      <c r="O57" s="723"/>
      <c r="P57" s="723"/>
    </row>
    <row r="58" spans="1:16">
      <c r="A58" s="98" t="s">
        <v>50</v>
      </c>
      <c r="B58" s="88" t="s">
        <v>25</v>
      </c>
      <c r="C58" s="451">
        <v>0.17880794701986755</v>
      </c>
      <c r="D58" s="559">
        <v>1</v>
      </c>
      <c r="E58" s="765">
        <v>1</v>
      </c>
      <c r="F58" s="725">
        <v>1</v>
      </c>
      <c r="G58" s="725"/>
      <c r="H58" s="725"/>
      <c r="I58" s="725"/>
      <c r="J58" s="725"/>
      <c r="K58" s="725"/>
      <c r="L58" s="725"/>
      <c r="M58" s="725"/>
      <c r="N58" s="725"/>
      <c r="O58" s="725"/>
      <c r="P58" s="725"/>
    </row>
    <row r="59" spans="1:16">
      <c r="A59" s="86"/>
      <c r="B59" s="88" t="s">
        <v>26</v>
      </c>
      <c r="C59" s="451"/>
      <c r="D59" s="90">
        <v>15500</v>
      </c>
      <c r="E59" s="732">
        <v>13500</v>
      </c>
      <c r="F59" s="732">
        <v>13500</v>
      </c>
      <c r="G59" s="732"/>
      <c r="H59" s="732"/>
      <c r="I59" s="732"/>
      <c r="J59" s="732"/>
      <c r="K59" s="732"/>
      <c r="L59" s="732"/>
      <c r="M59" s="732"/>
      <c r="N59" s="732"/>
      <c r="O59" s="732"/>
      <c r="P59" s="732"/>
    </row>
    <row r="60" spans="1:16">
      <c r="A60" s="86"/>
      <c r="B60" s="87" t="s">
        <v>27</v>
      </c>
      <c r="C60" s="451"/>
      <c r="D60" s="94" t="s">
        <v>28</v>
      </c>
      <c r="E60" s="732" t="s">
        <v>51</v>
      </c>
      <c r="F60" s="732" t="s">
        <v>51</v>
      </c>
      <c r="G60" s="724"/>
      <c r="H60" s="724"/>
      <c r="I60" s="724"/>
      <c r="J60" s="724"/>
      <c r="K60" s="724"/>
      <c r="L60" s="724"/>
      <c r="M60" s="724"/>
      <c r="N60" s="724"/>
      <c r="O60" s="724"/>
      <c r="P60" s="724"/>
    </row>
    <row r="61" spans="1:16">
      <c r="A61" s="86"/>
      <c r="B61" s="93" t="s">
        <v>33</v>
      </c>
      <c r="C61" s="451"/>
      <c r="D61" s="94">
        <v>91</v>
      </c>
      <c r="E61" s="732" t="s">
        <v>46</v>
      </c>
      <c r="F61" s="732" t="s">
        <v>46</v>
      </c>
      <c r="G61" s="724"/>
      <c r="H61" s="724"/>
      <c r="I61" s="724"/>
      <c r="J61" s="724"/>
      <c r="K61" s="724"/>
      <c r="L61" s="724"/>
      <c r="M61" s="724"/>
      <c r="N61" s="724"/>
      <c r="O61" s="724"/>
      <c r="P61" s="724"/>
    </row>
    <row r="62" spans="1:16">
      <c r="A62" s="86"/>
      <c r="B62" s="87" t="s">
        <v>34</v>
      </c>
      <c r="C62" s="451"/>
      <c r="D62" s="91" t="s">
        <v>28</v>
      </c>
      <c r="E62" s="722" t="s">
        <v>46</v>
      </c>
      <c r="F62" s="722" t="s">
        <v>46</v>
      </c>
      <c r="G62" s="722"/>
      <c r="H62" s="722"/>
      <c r="I62" s="722"/>
      <c r="J62" s="722"/>
      <c r="K62" s="722"/>
      <c r="L62" s="722"/>
      <c r="M62" s="722"/>
      <c r="N62" s="722"/>
      <c r="O62" s="722"/>
      <c r="P62" s="722"/>
    </row>
    <row r="63" spans="1:16" s="703" customFormat="1">
      <c r="A63" s="708"/>
      <c r="B63" s="708"/>
      <c r="C63" s="709"/>
      <c r="D63" s="710"/>
      <c r="E63" s="723">
        <v>0</v>
      </c>
      <c r="F63" s="723">
        <v>0</v>
      </c>
      <c r="G63" s="723"/>
      <c r="H63" s="723"/>
      <c r="I63" s="723"/>
      <c r="J63" s="723"/>
      <c r="K63" s="723"/>
      <c r="L63" s="723"/>
      <c r="M63" s="723"/>
      <c r="N63" s="723"/>
      <c r="O63" s="723"/>
      <c r="P63" s="723"/>
    </row>
    <row r="64" spans="1:16">
      <c r="A64" s="86" t="s">
        <v>52</v>
      </c>
      <c r="B64" s="88" t="s">
        <v>26</v>
      </c>
      <c r="C64" s="451">
        <v>0.8432671081677704</v>
      </c>
      <c r="D64" s="90">
        <v>300</v>
      </c>
      <c r="E64" s="732">
        <v>200</v>
      </c>
      <c r="F64" s="732">
        <v>200</v>
      </c>
      <c r="G64" s="732"/>
      <c r="H64" s="732"/>
      <c r="I64" s="732"/>
      <c r="J64" s="732"/>
      <c r="K64" s="732"/>
      <c r="L64" s="732"/>
      <c r="M64" s="732"/>
      <c r="N64" s="732"/>
      <c r="O64" s="732"/>
      <c r="P64" s="732"/>
    </row>
    <row r="65" spans="1:16">
      <c r="A65" s="86"/>
      <c r="B65" s="87" t="s">
        <v>27</v>
      </c>
      <c r="C65" s="451"/>
      <c r="D65" s="91" t="s">
        <v>32</v>
      </c>
      <c r="E65" s="722" t="s">
        <v>32</v>
      </c>
      <c r="F65" s="722" t="s">
        <v>32</v>
      </c>
      <c r="G65" s="722"/>
      <c r="H65" s="722"/>
      <c r="I65" s="722"/>
      <c r="J65" s="722"/>
      <c r="K65" s="722"/>
      <c r="L65" s="722"/>
      <c r="M65" s="722"/>
      <c r="N65" s="722"/>
      <c r="O65" s="722"/>
      <c r="P65" s="722"/>
    </row>
    <row r="66" spans="1:16">
      <c r="A66" s="86"/>
      <c r="B66" s="93" t="s">
        <v>33</v>
      </c>
      <c r="C66" s="451"/>
      <c r="D66" s="94">
        <v>182</v>
      </c>
      <c r="E66" s="733">
        <v>45</v>
      </c>
      <c r="F66" s="733">
        <v>45</v>
      </c>
      <c r="G66" s="733"/>
      <c r="H66" s="733"/>
      <c r="I66" s="733"/>
      <c r="J66" s="733"/>
      <c r="K66" s="733"/>
      <c r="L66" s="733"/>
      <c r="M66" s="733"/>
      <c r="N66" s="733"/>
      <c r="O66" s="733"/>
      <c r="P66" s="733"/>
    </row>
    <row r="67" spans="1:16" s="149" customFormat="1" ht="14">
      <c r="A67" s="86"/>
      <c r="B67" s="87" t="s">
        <v>34</v>
      </c>
      <c r="C67" s="451"/>
      <c r="D67" s="91" t="s">
        <v>49</v>
      </c>
      <c r="E67" s="722" t="s">
        <v>51</v>
      </c>
      <c r="F67" s="722" t="s">
        <v>51</v>
      </c>
      <c r="G67" s="722"/>
      <c r="H67" s="722"/>
      <c r="I67" s="722"/>
      <c r="J67" s="722"/>
      <c r="K67" s="722"/>
      <c r="L67" s="722"/>
      <c r="M67" s="722"/>
      <c r="N67" s="722"/>
      <c r="O67" s="722"/>
      <c r="P67" s="722"/>
    </row>
    <row r="68" spans="1:16" s="703" customFormat="1">
      <c r="A68" s="708"/>
      <c r="B68" s="708"/>
      <c r="C68" s="709"/>
      <c r="D68" s="710"/>
      <c r="E68" s="723">
        <v>0</v>
      </c>
      <c r="F68" s="723">
        <v>0</v>
      </c>
      <c r="G68" s="723"/>
      <c r="H68" s="723"/>
      <c r="I68" s="723"/>
      <c r="J68" s="723"/>
      <c r="K68" s="723"/>
      <c r="L68" s="723"/>
      <c r="M68" s="723"/>
      <c r="N68" s="723"/>
      <c r="O68" s="723"/>
      <c r="P68" s="723"/>
    </row>
    <row r="69" spans="1:16">
      <c r="A69" s="86" t="s">
        <v>53</v>
      </c>
      <c r="B69" s="88" t="s">
        <v>26</v>
      </c>
      <c r="C69" s="451">
        <v>0.19867549668874171</v>
      </c>
      <c r="D69" s="90">
        <v>550</v>
      </c>
      <c r="E69" s="732">
        <v>225</v>
      </c>
      <c r="F69" s="732">
        <v>225</v>
      </c>
      <c r="G69" s="732"/>
      <c r="H69" s="732"/>
      <c r="I69" s="732"/>
      <c r="J69" s="732"/>
      <c r="K69" s="732"/>
      <c r="L69" s="732"/>
      <c r="M69" s="732"/>
      <c r="N69" s="732"/>
      <c r="O69" s="732"/>
      <c r="P69" s="732"/>
    </row>
    <row r="70" spans="1:16">
      <c r="A70" s="86" t="s">
        <v>54</v>
      </c>
      <c r="B70" s="87" t="s">
        <v>27</v>
      </c>
      <c r="C70" s="451"/>
      <c r="D70" s="91" t="s">
        <v>32</v>
      </c>
      <c r="E70" s="722" t="s">
        <v>46</v>
      </c>
      <c r="F70" s="722" t="s">
        <v>46</v>
      </c>
      <c r="G70" s="722"/>
      <c r="H70" s="722"/>
      <c r="I70" s="722"/>
      <c r="J70" s="722"/>
      <c r="K70" s="722"/>
      <c r="L70" s="722"/>
      <c r="M70" s="722"/>
      <c r="N70" s="722"/>
      <c r="O70" s="722"/>
      <c r="P70" s="722"/>
    </row>
    <row r="71" spans="1:16">
      <c r="A71" s="86"/>
      <c r="B71" s="93" t="s">
        <v>33</v>
      </c>
      <c r="C71" s="451"/>
      <c r="D71" s="94">
        <v>90</v>
      </c>
      <c r="E71" s="733">
        <v>45</v>
      </c>
      <c r="F71" s="733">
        <v>45</v>
      </c>
      <c r="G71" s="733"/>
      <c r="H71" s="733"/>
      <c r="I71" s="733"/>
      <c r="J71" s="733"/>
      <c r="K71" s="733"/>
      <c r="L71" s="733"/>
      <c r="M71" s="733"/>
      <c r="N71" s="733"/>
      <c r="O71" s="733"/>
      <c r="P71" s="733"/>
    </row>
    <row r="72" spans="1:16">
      <c r="A72" s="86"/>
      <c r="B72" s="87" t="s">
        <v>34</v>
      </c>
      <c r="C72" s="450"/>
      <c r="D72" s="91" t="s">
        <v>28</v>
      </c>
      <c r="E72" s="722" t="s">
        <v>51</v>
      </c>
      <c r="F72" s="722" t="s">
        <v>51</v>
      </c>
      <c r="G72" s="722"/>
      <c r="H72" s="722"/>
      <c r="I72" s="722"/>
      <c r="J72" s="722"/>
      <c r="K72" s="722"/>
      <c r="L72" s="722"/>
      <c r="M72" s="722"/>
      <c r="N72" s="722"/>
      <c r="O72" s="722"/>
      <c r="P72" s="722"/>
    </row>
    <row r="73" spans="1:16" s="703" customFormat="1">
      <c r="A73" s="708"/>
      <c r="B73" s="708"/>
      <c r="C73" s="711"/>
      <c r="D73" s="710"/>
      <c r="E73" s="723">
        <v>0</v>
      </c>
      <c r="F73" s="723">
        <v>0</v>
      </c>
      <c r="G73" s="723"/>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c r="H74" s="726"/>
      <c r="I74" s="726"/>
      <c r="J74" s="726"/>
      <c r="K74" s="726"/>
      <c r="L74" s="726"/>
      <c r="M74" s="726"/>
      <c r="N74" s="726"/>
      <c r="O74" s="726"/>
      <c r="P74" s="726"/>
    </row>
    <row r="75" spans="1:16" s="703" customFormat="1">
      <c r="A75" s="712"/>
      <c r="B75" s="713"/>
      <c r="C75" s="711"/>
      <c r="D75" s="714"/>
      <c r="E75" s="727">
        <v>0</v>
      </c>
      <c r="F75" s="727">
        <v>0</v>
      </c>
      <c r="G75" s="727"/>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c r="H76" s="732"/>
      <c r="I76" s="732"/>
      <c r="J76" s="732"/>
      <c r="K76" s="732"/>
      <c r="L76" s="732"/>
      <c r="M76" s="732"/>
      <c r="N76" s="732"/>
      <c r="O76" s="732"/>
      <c r="P76" s="732"/>
    </row>
    <row r="77" spans="1:16">
      <c r="A77" s="86"/>
      <c r="B77" s="87" t="s">
        <v>58</v>
      </c>
      <c r="C77" s="451"/>
      <c r="D77" s="89">
        <v>1</v>
      </c>
      <c r="E77" s="721" t="s">
        <v>46</v>
      </c>
      <c r="F77" s="721" t="s">
        <v>46</v>
      </c>
      <c r="G77" s="721"/>
      <c r="H77" s="721"/>
      <c r="I77" s="721"/>
      <c r="J77" s="721"/>
      <c r="K77" s="721"/>
      <c r="L77" s="721"/>
      <c r="M77" s="721"/>
      <c r="N77" s="721"/>
      <c r="O77" s="721"/>
      <c r="P77" s="721"/>
    </row>
    <row r="78" spans="1:16" s="764" customFormat="1">
      <c r="A78" s="757" t="s">
        <v>59</v>
      </c>
      <c r="B78" s="757"/>
      <c r="C78" s="762"/>
      <c r="D78" s="763" t="s">
        <v>92</v>
      </c>
      <c r="E78" s="763"/>
      <c r="F78" s="763"/>
      <c r="G78" s="763"/>
      <c r="H78" s="763"/>
      <c r="I78" s="763"/>
      <c r="J78" s="763"/>
      <c r="K78" s="763"/>
      <c r="L78" s="763"/>
      <c r="M78" s="763"/>
      <c r="N78" s="763"/>
      <c r="O78" s="763"/>
      <c r="P78" s="763"/>
    </row>
    <row r="79" spans="1:16">
      <c r="A79" s="100" t="s">
        <v>18</v>
      </c>
      <c r="B79" s="101" t="s">
        <v>30</v>
      </c>
      <c r="C79" s="102">
        <v>0.73509933774834435</v>
      </c>
      <c r="D79" s="103" t="s">
        <v>102</v>
      </c>
      <c r="E79" s="728" t="s">
        <v>31</v>
      </c>
      <c r="F79" s="728" t="s">
        <v>31</v>
      </c>
      <c r="G79" s="728"/>
      <c r="H79" s="728"/>
      <c r="I79" s="728"/>
      <c r="J79" s="728"/>
      <c r="K79" s="728"/>
      <c r="L79" s="728"/>
      <c r="M79" s="728"/>
      <c r="N79" s="728"/>
      <c r="O79" s="728"/>
      <c r="P79" s="728"/>
    </row>
    <row r="80" spans="1:16">
      <c r="A80" s="100"/>
      <c r="B80" s="104" t="s">
        <v>61</v>
      </c>
      <c r="C80" s="102"/>
      <c r="D80" s="103">
        <v>0.8</v>
      </c>
      <c r="E80" s="721">
        <v>0.8</v>
      </c>
      <c r="F80" s="721">
        <v>0.8</v>
      </c>
      <c r="G80" s="721"/>
      <c r="H80" s="721"/>
      <c r="I80" s="721"/>
      <c r="J80" s="721"/>
      <c r="K80" s="721"/>
      <c r="L80" s="721"/>
      <c r="M80" s="721"/>
      <c r="N80" s="721"/>
      <c r="O80" s="721"/>
      <c r="P80" s="721"/>
    </row>
    <row r="81" spans="1:16">
      <c r="A81" s="100"/>
      <c r="B81" s="101" t="s">
        <v>62</v>
      </c>
      <c r="C81" s="102"/>
      <c r="D81" s="105">
        <v>1000</v>
      </c>
      <c r="E81" s="732" t="s">
        <v>46</v>
      </c>
      <c r="F81" s="732" t="s">
        <v>46</v>
      </c>
      <c r="G81" s="732"/>
      <c r="H81" s="732"/>
      <c r="I81" s="732"/>
      <c r="J81" s="732"/>
      <c r="K81" s="732"/>
      <c r="L81" s="732"/>
      <c r="M81" s="732"/>
      <c r="N81" s="732"/>
      <c r="O81" s="732"/>
      <c r="P81" s="732"/>
    </row>
    <row r="82" spans="1:16">
      <c r="A82" s="100"/>
      <c r="B82" s="106" t="s">
        <v>26</v>
      </c>
      <c r="C82" s="102"/>
      <c r="D82" s="105">
        <v>60000</v>
      </c>
      <c r="E82" s="732">
        <v>100000</v>
      </c>
      <c r="F82" s="732">
        <v>100000</v>
      </c>
      <c r="G82" s="732"/>
      <c r="H82" s="732"/>
      <c r="I82" s="732"/>
      <c r="J82" s="732"/>
      <c r="K82" s="732"/>
      <c r="L82" s="732"/>
      <c r="M82" s="732"/>
      <c r="N82" s="732"/>
      <c r="O82" s="732"/>
      <c r="P82" s="732"/>
    </row>
    <row r="83" spans="1:16">
      <c r="A83" s="104"/>
      <c r="B83" s="101" t="s">
        <v>27</v>
      </c>
      <c r="C83" s="102"/>
      <c r="D83" s="107" t="s">
        <v>51</v>
      </c>
      <c r="E83" s="722" t="s">
        <v>51</v>
      </c>
      <c r="F83" s="722" t="s">
        <v>51</v>
      </c>
      <c r="G83" s="722"/>
      <c r="H83" s="722"/>
      <c r="I83" s="722"/>
      <c r="J83" s="722"/>
      <c r="K83" s="722"/>
      <c r="L83" s="722"/>
      <c r="M83" s="722"/>
      <c r="N83" s="722"/>
      <c r="O83" s="722"/>
      <c r="P83" s="722"/>
    </row>
    <row r="84" spans="1:16" s="764" customFormat="1" ht="17" customHeight="1">
      <c r="A84" s="757" t="s">
        <v>63</v>
      </c>
      <c r="B84" s="757"/>
      <c r="C84" s="762"/>
      <c r="D84" s="763" t="s">
        <v>92</v>
      </c>
      <c r="E84" s="763">
        <v>0</v>
      </c>
      <c r="F84" s="763">
        <v>0</v>
      </c>
      <c r="G84" s="763"/>
      <c r="H84" s="763"/>
      <c r="I84" s="763"/>
      <c r="J84" s="763"/>
      <c r="K84" s="763"/>
      <c r="L84" s="763"/>
      <c r="M84" s="763"/>
      <c r="N84" s="763"/>
      <c r="O84" s="763"/>
      <c r="P84" s="763"/>
    </row>
    <row r="85" spans="1:16">
      <c r="A85" s="108" t="s">
        <v>64</v>
      </c>
      <c r="B85" s="109" t="s">
        <v>65</v>
      </c>
      <c r="C85" s="452">
        <v>0.79690949227373065</v>
      </c>
      <c r="D85" s="111">
        <v>265</v>
      </c>
      <c r="E85" s="732">
        <v>180</v>
      </c>
      <c r="F85" s="732">
        <v>180</v>
      </c>
      <c r="G85" s="732"/>
      <c r="H85" s="732"/>
      <c r="I85" s="732"/>
      <c r="J85" s="732"/>
      <c r="K85" s="732"/>
      <c r="L85" s="732"/>
      <c r="M85" s="732"/>
      <c r="N85" s="732"/>
      <c r="O85" s="732"/>
      <c r="P85" s="732"/>
    </row>
    <row r="86" spans="1:16">
      <c r="A86" s="112"/>
      <c r="B86" s="113" t="s">
        <v>66</v>
      </c>
      <c r="C86" s="453"/>
      <c r="D86" s="110">
        <v>1</v>
      </c>
      <c r="E86" s="721">
        <v>0.8</v>
      </c>
      <c r="F86" s="721">
        <v>0.8</v>
      </c>
      <c r="G86" s="721"/>
      <c r="H86" s="721"/>
      <c r="I86" s="721"/>
      <c r="J86" s="721"/>
      <c r="K86" s="721"/>
      <c r="L86" s="721"/>
      <c r="M86" s="721"/>
      <c r="N86" s="721"/>
      <c r="O86" s="721"/>
      <c r="P86" s="721"/>
    </row>
    <row r="87" spans="1:16">
      <c r="A87" s="108"/>
      <c r="B87" s="114" t="s">
        <v>67</v>
      </c>
      <c r="C87" s="452"/>
      <c r="D87" s="111">
        <v>0</v>
      </c>
      <c r="E87" s="732">
        <v>0</v>
      </c>
      <c r="F87" s="732">
        <v>0</v>
      </c>
      <c r="G87" s="732"/>
      <c r="H87" s="732"/>
      <c r="I87" s="732"/>
      <c r="J87" s="732"/>
      <c r="K87" s="732"/>
      <c r="L87" s="732"/>
      <c r="M87" s="732"/>
      <c r="N87" s="732"/>
      <c r="O87" s="732"/>
      <c r="P87" s="732"/>
    </row>
    <row r="88" spans="1:16">
      <c r="A88" s="108"/>
      <c r="B88" s="115" t="s">
        <v>33</v>
      </c>
      <c r="C88" s="452"/>
      <c r="D88" s="116">
        <v>30</v>
      </c>
      <c r="E88" s="733">
        <v>30</v>
      </c>
      <c r="F88" s="733">
        <v>30</v>
      </c>
      <c r="G88" s="733"/>
      <c r="H88" s="733"/>
      <c r="I88" s="733"/>
      <c r="J88" s="733"/>
      <c r="K88" s="733"/>
      <c r="L88" s="733"/>
      <c r="M88" s="733"/>
      <c r="N88" s="733"/>
      <c r="O88" s="733"/>
      <c r="P88" s="733"/>
    </row>
    <row r="89" spans="1:16" s="703" customFormat="1">
      <c r="A89" s="715"/>
      <c r="B89" s="716"/>
      <c r="C89" s="717"/>
      <c r="D89" s="718"/>
      <c r="E89" s="730">
        <v>0</v>
      </c>
      <c r="F89" s="730">
        <v>0</v>
      </c>
      <c r="G89" s="730"/>
      <c r="H89" s="730"/>
      <c r="I89" s="730"/>
      <c r="J89" s="730"/>
      <c r="K89" s="730"/>
      <c r="L89" s="730"/>
      <c r="M89" s="730"/>
      <c r="N89" s="730"/>
      <c r="O89" s="730"/>
      <c r="P89" s="730"/>
    </row>
    <row r="90" spans="1:16">
      <c r="A90" s="108" t="s">
        <v>68</v>
      </c>
      <c r="B90" s="109" t="s">
        <v>65</v>
      </c>
      <c r="C90" s="452">
        <v>0.79690949227373065</v>
      </c>
      <c r="D90" s="111">
        <v>450</v>
      </c>
      <c r="E90" s="732">
        <v>400</v>
      </c>
      <c r="F90" s="732">
        <v>400</v>
      </c>
      <c r="G90" s="732"/>
      <c r="H90" s="732"/>
      <c r="I90" s="732"/>
      <c r="J90" s="732"/>
      <c r="K90" s="732"/>
      <c r="L90" s="732"/>
      <c r="M90" s="732"/>
      <c r="N90" s="732"/>
      <c r="O90" s="732"/>
      <c r="P90" s="732"/>
    </row>
    <row r="91" spans="1:16">
      <c r="A91" s="112"/>
      <c r="B91" s="113" t="s">
        <v>66</v>
      </c>
      <c r="C91" s="453"/>
      <c r="D91" s="110">
        <v>1</v>
      </c>
      <c r="E91" s="721">
        <v>0.8</v>
      </c>
      <c r="F91" s="721">
        <v>0.8</v>
      </c>
      <c r="G91" s="721"/>
      <c r="H91" s="721"/>
      <c r="I91" s="721"/>
      <c r="J91" s="721"/>
      <c r="K91" s="721"/>
      <c r="L91" s="721"/>
      <c r="M91" s="721"/>
      <c r="N91" s="721"/>
      <c r="O91" s="721"/>
      <c r="P91" s="721"/>
    </row>
    <row r="92" spans="1:16">
      <c r="A92" s="108"/>
      <c r="B92" s="114" t="s">
        <v>67</v>
      </c>
      <c r="C92" s="452"/>
      <c r="D92" s="111">
        <v>0</v>
      </c>
      <c r="E92" s="732">
        <v>0</v>
      </c>
      <c r="F92" s="732">
        <v>0</v>
      </c>
      <c r="G92" s="732"/>
      <c r="H92" s="732"/>
      <c r="I92" s="732"/>
      <c r="J92" s="732"/>
      <c r="K92" s="732"/>
      <c r="L92" s="732"/>
      <c r="M92" s="732"/>
      <c r="N92" s="732"/>
      <c r="O92" s="732"/>
      <c r="P92" s="732"/>
    </row>
    <row r="93" spans="1:16">
      <c r="A93" s="108"/>
      <c r="B93" s="115" t="s">
        <v>33</v>
      </c>
      <c r="C93" s="452"/>
      <c r="D93" s="116">
        <v>20</v>
      </c>
      <c r="E93" s="733">
        <v>5</v>
      </c>
      <c r="F93" s="733">
        <v>5</v>
      </c>
      <c r="G93" s="733"/>
      <c r="H93" s="733"/>
      <c r="I93" s="733"/>
      <c r="J93" s="733"/>
      <c r="K93" s="733"/>
      <c r="L93" s="733"/>
      <c r="M93" s="733"/>
      <c r="N93" s="733"/>
      <c r="O93" s="733"/>
      <c r="P93" s="733"/>
    </row>
    <row r="94" spans="1:16" s="703" customFormat="1">
      <c r="A94" s="715"/>
      <c r="B94" s="716"/>
      <c r="C94" s="717"/>
      <c r="D94" s="718"/>
      <c r="E94" s="730">
        <v>0</v>
      </c>
      <c r="F94" s="730">
        <v>0</v>
      </c>
      <c r="G94" s="730"/>
      <c r="H94" s="730"/>
      <c r="I94" s="730"/>
      <c r="J94" s="730"/>
      <c r="K94" s="730"/>
      <c r="L94" s="730"/>
      <c r="M94" s="730"/>
      <c r="N94" s="730"/>
      <c r="O94" s="730"/>
      <c r="P94" s="730"/>
    </row>
    <row r="95" spans="1:16">
      <c r="A95" s="108" t="s">
        <v>69</v>
      </c>
      <c r="B95" s="117" t="s">
        <v>70</v>
      </c>
      <c r="C95" s="454">
        <v>0.76379690949227375</v>
      </c>
      <c r="D95" s="118" t="s">
        <v>71</v>
      </c>
      <c r="E95" s="731" t="s">
        <v>46</v>
      </c>
      <c r="F95" s="731" t="s">
        <v>46</v>
      </c>
      <c r="G95" s="731"/>
      <c r="H95" s="731"/>
      <c r="I95" s="731"/>
      <c r="J95" s="731"/>
      <c r="K95" s="731"/>
      <c r="L95" s="731"/>
      <c r="M95" s="731"/>
      <c r="N95" s="731"/>
      <c r="O95" s="731"/>
      <c r="P95" s="731"/>
    </row>
    <row r="96" spans="1:16">
      <c r="A96" s="108"/>
      <c r="B96" s="109" t="s">
        <v>65</v>
      </c>
      <c r="C96" s="452"/>
      <c r="D96" s="111">
        <v>330</v>
      </c>
      <c r="E96" s="732">
        <v>160</v>
      </c>
      <c r="F96" s="732">
        <v>160</v>
      </c>
      <c r="G96" s="732"/>
      <c r="H96" s="732"/>
      <c r="I96" s="732"/>
      <c r="J96" s="732"/>
      <c r="K96" s="732"/>
      <c r="L96" s="732"/>
      <c r="M96" s="732"/>
      <c r="N96" s="732"/>
      <c r="O96" s="732"/>
      <c r="P96" s="732"/>
    </row>
    <row r="97" spans="1:16">
      <c r="A97" s="108"/>
      <c r="B97" s="113" t="s">
        <v>66</v>
      </c>
      <c r="C97" s="453"/>
      <c r="D97" s="110">
        <v>1</v>
      </c>
      <c r="E97" s="721">
        <v>0.8</v>
      </c>
      <c r="F97" s="721">
        <v>0.8</v>
      </c>
      <c r="G97" s="721"/>
      <c r="H97" s="721"/>
      <c r="I97" s="721"/>
      <c r="J97" s="721"/>
      <c r="K97" s="721"/>
      <c r="L97" s="721"/>
      <c r="M97" s="721"/>
      <c r="N97" s="721"/>
      <c r="O97" s="721"/>
      <c r="P97" s="721"/>
    </row>
    <row r="98" spans="1:16">
      <c r="A98" s="108"/>
      <c r="B98" s="114" t="s">
        <v>67</v>
      </c>
      <c r="C98" s="452"/>
      <c r="D98" s="111">
        <v>0</v>
      </c>
      <c r="E98" s="732">
        <v>40</v>
      </c>
      <c r="F98" s="732">
        <v>40</v>
      </c>
      <c r="G98" s="732"/>
      <c r="H98" s="732"/>
      <c r="I98" s="732"/>
      <c r="J98" s="732"/>
      <c r="K98" s="732"/>
      <c r="L98" s="732"/>
      <c r="M98" s="732"/>
      <c r="N98" s="732"/>
      <c r="O98" s="732"/>
      <c r="P98" s="732"/>
    </row>
    <row r="99" spans="1:16">
      <c r="A99" s="108"/>
      <c r="B99" s="115" t="s">
        <v>33</v>
      </c>
      <c r="C99" s="452"/>
      <c r="D99" s="116">
        <v>30</v>
      </c>
      <c r="E99" s="733">
        <v>30</v>
      </c>
      <c r="F99" s="733">
        <v>30</v>
      </c>
      <c r="G99" s="733"/>
      <c r="H99" s="733"/>
      <c r="I99" s="733"/>
      <c r="J99" s="733"/>
      <c r="K99" s="733"/>
      <c r="L99" s="733"/>
      <c r="M99" s="733"/>
      <c r="N99" s="733"/>
      <c r="O99" s="733"/>
      <c r="P99" s="733"/>
    </row>
    <row r="100" spans="1:16" s="703" customFormat="1">
      <c r="A100" s="715"/>
      <c r="B100" s="716"/>
      <c r="C100" s="717"/>
      <c r="D100" s="718"/>
      <c r="E100" s="730">
        <v>0</v>
      </c>
      <c r="F100" s="730">
        <v>0</v>
      </c>
      <c r="G100" s="730"/>
      <c r="H100" s="730"/>
      <c r="I100" s="730"/>
      <c r="J100" s="730"/>
      <c r="K100" s="730"/>
      <c r="L100" s="730"/>
      <c r="M100" s="730"/>
      <c r="N100" s="730"/>
      <c r="O100" s="730"/>
      <c r="P100" s="730"/>
    </row>
    <row r="101" spans="1:16">
      <c r="A101" s="108" t="s">
        <v>72</v>
      </c>
      <c r="B101" s="109" t="s">
        <v>65</v>
      </c>
      <c r="C101" s="452">
        <v>0.76379690949227375</v>
      </c>
      <c r="D101" s="111">
        <v>320</v>
      </c>
      <c r="E101" s="732">
        <v>160</v>
      </c>
      <c r="F101" s="732">
        <v>160</v>
      </c>
      <c r="G101" s="732"/>
      <c r="H101" s="732"/>
      <c r="I101" s="732"/>
      <c r="J101" s="732"/>
      <c r="K101" s="732"/>
      <c r="L101" s="732"/>
      <c r="M101" s="732"/>
      <c r="N101" s="732"/>
      <c r="O101" s="732"/>
      <c r="P101" s="732"/>
    </row>
    <row r="102" spans="1:16">
      <c r="A102" s="108"/>
      <c r="B102" s="113" t="s">
        <v>66</v>
      </c>
      <c r="C102" s="453"/>
      <c r="D102" s="110">
        <v>1</v>
      </c>
      <c r="E102" s="721">
        <v>0.8</v>
      </c>
      <c r="F102" s="721">
        <v>0.8</v>
      </c>
      <c r="G102" s="721"/>
      <c r="H102" s="721"/>
      <c r="I102" s="721"/>
      <c r="J102" s="721"/>
      <c r="K102" s="721"/>
      <c r="L102" s="721"/>
      <c r="M102" s="721"/>
      <c r="N102" s="721"/>
      <c r="O102" s="721"/>
      <c r="P102" s="721"/>
    </row>
    <row r="103" spans="1:16">
      <c r="A103" s="108"/>
      <c r="B103" s="114" t="s">
        <v>67</v>
      </c>
      <c r="C103" s="452"/>
      <c r="D103" s="111">
        <v>0</v>
      </c>
      <c r="E103" s="732">
        <v>40</v>
      </c>
      <c r="F103" s="732">
        <v>40</v>
      </c>
      <c r="G103" s="732"/>
      <c r="H103" s="732"/>
      <c r="I103" s="732"/>
      <c r="J103" s="732"/>
      <c r="K103" s="732"/>
      <c r="L103" s="732"/>
      <c r="M103" s="732"/>
      <c r="N103" s="732"/>
      <c r="O103" s="732"/>
      <c r="P103" s="732"/>
    </row>
    <row r="104" spans="1:16">
      <c r="A104" s="108"/>
      <c r="B104" s="115" t="s">
        <v>33</v>
      </c>
      <c r="C104" s="452"/>
      <c r="D104" s="116">
        <v>30</v>
      </c>
      <c r="E104" s="733">
        <v>30</v>
      </c>
      <c r="F104" s="733">
        <v>30</v>
      </c>
      <c r="G104" s="733"/>
      <c r="H104" s="733"/>
      <c r="I104" s="733"/>
      <c r="J104" s="733"/>
      <c r="K104" s="733"/>
      <c r="L104" s="733"/>
      <c r="M104" s="733"/>
      <c r="N104" s="733"/>
      <c r="O104" s="733"/>
      <c r="P104" s="733"/>
    </row>
    <row r="105" spans="1:16" s="703" customFormat="1">
      <c r="A105" s="715"/>
      <c r="B105" s="716"/>
      <c r="C105" s="717"/>
      <c r="D105" s="718"/>
      <c r="E105" s="730">
        <v>0</v>
      </c>
      <c r="F105" s="730">
        <v>0</v>
      </c>
      <c r="G105" s="730"/>
      <c r="H105" s="730"/>
      <c r="I105" s="730"/>
      <c r="J105" s="730"/>
      <c r="K105" s="730"/>
      <c r="L105" s="730"/>
      <c r="M105" s="730"/>
      <c r="N105" s="730"/>
      <c r="O105" s="730"/>
      <c r="P105" s="730"/>
    </row>
    <row r="106" spans="1:16">
      <c r="A106" s="108" t="s">
        <v>73</v>
      </c>
      <c r="B106" s="109" t="s">
        <v>65</v>
      </c>
      <c r="C106" s="452">
        <v>0.7814569536423841</v>
      </c>
      <c r="D106" s="111">
        <v>220</v>
      </c>
      <c r="E106" s="732">
        <v>140</v>
      </c>
      <c r="F106" s="732">
        <v>140</v>
      </c>
      <c r="G106" s="732"/>
      <c r="H106" s="732"/>
      <c r="I106" s="732"/>
      <c r="J106" s="732"/>
      <c r="K106" s="732"/>
      <c r="L106" s="732"/>
      <c r="M106" s="732"/>
      <c r="N106" s="732"/>
      <c r="O106" s="732"/>
      <c r="P106" s="732"/>
    </row>
    <row r="107" spans="1:16">
      <c r="A107" s="108"/>
      <c r="B107" s="113" t="s">
        <v>66</v>
      </c>
      <c r="C107" s="453"/>
      <c r="D107" s="110">
        <v>1</v>
      </c>
      <c r="E107" s="721">
        <v>0.8</v>
      </c>
      <c r="F107" s="721">
        <v>0.8</v>
      </c>
      <c r="G107" s="721"/>
      <c r="H107" s="721"/>
      <c r="I107" s="721"/>
      <c r="J107" s="721"/>
      <c r="K107" s="721"/>
      <c r="L107" s="721"/>
      <c r="M107" s="721"/>
      <c r="N107" s="721"/>
      <c r="O107" s="721"/>
      <c r="P107" s="721"/>
    </row>
    <row r="108" spans="1:16">
      <c r="A108" s="108"/>
      <c r="B108" s="114" t="s">
        <v>67</v>
      </c>
      <c r="C108" s="452"/>
      <c r="D108" s="111">
        <v>0</v>
      </c>
      <c r="E108" s="732">
        <v>0</v>
      </c>
      <c r="F108" s="732">
        <v>0</v>
      </c>
      <c r="G108" s="732"/>
      <c r="H108" s="732"/>
      <c r="I108" s="732"/>
      <c r="J108" s="732"/>
      <c r="K108" s="732"/>
      <c r="L108" s="732"/>
      <c r="M108" s="732"/>
      <c r="N108" s="732"/>
      <c r="O108" s="732"/>
      <c r="P108" s="732"/>
    </row>
    <row r="109" spans="1:16">
      <c r="A109" s="108"/>
      <c r="B109" s="115" t="s">
        <v>33</v>
      </c>
      <c r="C109" s="452"/>
      <c r="D109" s="116">
        <v>15</v>
      </c>
      <c r="E109" s="733">
        <v>30</v>
      </c>
      <c r="F109" s="733">
        <v>30</v>
      </c>
      <c r="G109" s="733"/>
      <c r="H109" s="733"/>
      <c r="I109" s="733"/>
      <c r="J109" s="733"/>
      <c r="K109" s="733"/>
      <c r="L109" s="733"/>
      <c r="M109" s="733"/>
      <c r="N109" s="733"/>
      <c r="O109" s="733"/>
      <c r="P109" s="733"/>
    </row>
    <row r="110" spans="1:16" s="703" customFormat="1">
      <c r="A110" s="715"/>
      <c r="B110" s="716"/>
      <c r="C110" s="717"/>
      <c r="D110" s="718" t="s">
        <v>92</v>
      </c>
      <c r="E110" s="730">
        <v>0</v>
      </c>
      <c r="F110" s="730">
        <v>0</v>
      </c>
      <c r="G110" s="730"/>
      <c r="H110" s="730"/>
      <c r="I110" s="730"/>
      <c r="J110" s="730"/>
      <c r="K110" s="730"/>
      <c r="L110" s="730"/>
      <c r="M110" s="730"/>
      <c r="N110" s="730"/>
      <c r="O110" s="730"/>
      <c r="P110" s="730"/>
    </row>
    <row r="111" spans="1:16">
      <c r="A111" s="108" t="s">
        <v>74</v>
      </c>
      <c r="B111" s="109" t="s">
        <v>65</v>
      </c>
      <c r="C111" s="452">
        <v>0.38410596026490068</v>
      </c>
      <c r="D111" s="111">
        <v>400</v>
      </c>
      <c r="E111" s="732" t="s">
        <v>46</v>
      </c>
      <c r="F111" s="732" t="s">
        <v>46</v>
      </c>
      <c r="G111" s="732"/>
      <c r="H111" s="732"/>
      <c r="I111" s="732"/>
      <c r="J111" s="732"/>
      <c r="K111" s="732"/>
      <c r="L111" s="732"/>
      <c r="M111" s="732"/>
      <c r="N111" s="732"/>
      <c r="O111" s="732"/>
      <c r="P111" s="732"/>
    </row>
    <row r="112" spans="1:16">
      <c r="A112" s="108"/>
      <c r="B112" s="113" t="s">
        <v>66</v>
      </c>
      <c r="C112" s="453"/>
      <c r="D112" s="110">
        <v>1</v>
      </c>
      <c r="E112" s="721" t="s">
        <v>46</v>
      </c>
      <c r="F112" s="721" t="s">
        <v>46</v>
      </c>
      <c r="G112" s="721"/>
      <c r="H112" s="721"/>
      <c r="I112" s="721"/>
      <c r="J112" s="721"/>
      <c r="K112" s="721"/>
      <c r="L112" s="721"/>
      <c r="M112" s="721"/>
      <c r="N112" s="721"/>
      <c r="O112" s="721"/>
      <c r="P112" s="721"/>
    </row>
    <row r="113" spans="1:16">
      <c r="A113" s="108"/>
      <c r="B113" s="114" t="s">
        <v>67</v>
      </c>
      <c r="C113" s="452"/>
      <c r="D113" s="111">
        <v>0</v>
      </c>
      <c r="E113" s="732" t="s">
        <v>46</v>
      </c>
      <c r="F113" s="732" t="s">
        <v>46</v>
      </c>
      <c r="G113" s="732"/>
      <c r="H113" s="732"/>
      <c r="I113" s="732"/>
      <c r="J113" s="732"/>
      <c r="K113" s="732"/>
      <c r="L113" s="732"/>
      <c r="M113" s="732"/>
      <c r="N113" s="732"/>
      <c r="O113" s="732"/>
      <c r="P113" s="732"/>
    </row>
    <row r="114" spans="1:16">
      <c r="A114" s="108"/>
      <c r="B114" s="115" t="s">
        <v>33</v>
      </c>
      <c r="C114" s="452"/>
      <c r="D114" s="116">
        <v>10</v>
      </c>
      <c r="E114" s="733" t="s">
        <v>46</v>
      </c>
      <c r="F114" s="733" t="s">
        <v>46</v>
      </c>
      <c r="G114" s="733"/>
      <c r="H114" s="733"/>
      <c r="I114" s="733"/>
      <c r="J114" s="733"/>
      <c r="K114" s="733"/>
      <c r="L114" s="733"/>
      <c r="M114" s="733"/>
      <c r="N114" s="733"/>
      <c r="O114" s="733"/>
      <c r="P114" s="733"/>
    </row>
    <row r="115" spans="1:16" s="703" customFormat="1">
      <c r="A115" s="715"/>
      <c r="B115" s="719"/>
      <c r="C115" s="717"/>
      <c r="D115" s="720"/>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400</v>
      </c>
      <c r="E116" s="732" t="s">
        <v>46</v>
      </c>
      <c r="F116" s="732" t="s">
        <v>46</v>
      </c>
      <c r="G116" s="732"/>
      <c r="H116" s="732"/>
      <c r="I116" s="732"/>
      <c r="J116" s="732"/>
      <c r="K116" s="732"/>
      <c r="L116" s="732"/>
      <c r="M116" s="732"/>
      <c r="N116" s="732"/>
      <c r="O116" s="732"/>
      <c r="P116" s="732"/>
    </row>
    <row r="117" spans="1:16">
      <c r="A117" s="108"/>
      <c r="B117" s="113" t="s">
        <v>66</v>
      </c>
      <c r="C117" s="449"/>
      <c r="D117" s="110">
        <v>1</v>
      </c>
      <c r="E117" s="721" t="s">
        <v>46</v>
      </c>
      <c r="F117" s="721" t="s">
        <v>46</v>
      </c>
      <c r="G117" s="721"/>
      <c r="H117" s="721"/>
      <c r="I117" s="721"/>
      <c r="J117" s="721"/>
      <c r="K117" s="721"/>
      <c r="L117" s="721"/>
      <c r="M117" s="721"/>
      <c r="N117" s="721"/>
      <c r="O117" s="721"/>
      <c r="P117" s="721"/>
    </row>
    <row r="118" spans="1:16">
      <c r="A118" s="108"/>
      <c r="B118" s="114" t="s">
        <v>67</v>
      </c>
      <c r="C118" s="452"/>
      <c r="D118" s="111">
        <v>0</v>
      </c>
      <c r="E118" s="732" t="s">
        <v>46</v>
      </c>
      <c r="F118" s="732" t="s">
        <v>46</v>
      </c>
      <c r="G118" s="732"/>
      <c r="H118" s="732"/>
      <c r="I118" s="732"/>
      <c r="J118" s="732"/>
      <c r="K118" s="732"/>
      <c r="L118" s="732"/>
      <c r="M118" s="732"/>
      <c r="N118" s="732"/>
      <c r="O118" s="732"/>
      <c r="P118" s="732"/>
    </row>
    <row r="119" spans="1:16">
      <c r="A119" s="108"/>
      <c r="B119" s="115" t="s">
        <v>33</v>
      </c>
      <c r="C119" s="449"/>
      <c r="D119" s="116">
        <v>10</v>
      </c>
      <c r="E119" s="733" t="s">
        <v>46</v>
      </c>
      <c r="F119" s="733" t="s">
        <v>46</v>
      </c>
      <c r="G119" s="733"/>
      <c r="H119" s="733"/>
      <c r="I119" s="733"/>
      <c r="J119" s="733"/>
      <c r="K119" s="733"/>
      <c r="L119" s="733"/>
      <c r="M119" s="733"/>
      <c r="N119" s="733"/>
      <c r="O119" s="733"/>
      <c r="P119" s="733"/>
    </row>
    <row r="120" spans="1:16" s="703" customFormat="1">
      <c r="A120" s="715"/>
      <c r="B120" s="719"/>
      <c r="C120" s="717"/>
      <c r="D120" s="720"/>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c r="H121" s="734"/>
      <c r="I121" s="734"/>
      <c r="J121" s="734"/>
      <c r="K121" s="734"/>
      <c r="L121" s="734"/>
      <c r="M121" s="734"/>
      <c r="N121" s="734"/>
      <c r="O121" s="734"/>
      <c r="P121" s="734"/>
    </row>
    <row r="122" spans="1:16" s="703" customFormat="1">
      <c r="A122" s="715"/>
      <c r="B122" s="716"/>
      <c r="C122" s="717"/>
      <c r="D122" s="718"/>
      <c r="E122" s="730">
        <v>0</v>
      </c>
      <c r="F122" s="730">
        <v>0</v>
      </c>
      <c r="G122" s="730"/>
      <c r="H122" s="730"/>
      <c r="I122" s="730"/>
      <c r="J122" s="730"/>
      <c r="K122" s="730"/>
      <c r="L122" s="730"/>
      <c r="M122" s="730"/>
      <c r="N122" s="730"/>
      <c r="O122" s="730"/>
      <c r="P122" s="730"/>
    </row>
    <row r="123" spans="1:16">
      <c r="A123" s="112" t="s">
        <v>78</v>
      </c>
      <c r="B123" s="117" t="s">
        <v>79</v>
      </c>
      <c r="C123" s="454">
        <v>0.80132450331125826</v>
      </c>
      <c r="D123" s="111">
        <v>1500</v>
      </c>
      <c r="E123" s="732">
        <v>500</v>
      </c>
      <c r="F123" s="732">
        <v>500</v>
      </c>
      <c r="G123" s="732"/>
      <c r="H123" s="732"/>
      <c r="I123" s="732"/>
      <c r="J123" s="732"/>
      <c r="K123" s="732"/>
      <c r="L123" s="732"/>
      <c r="M123" s="732"/>
      <c r="N123" s="732"/>
      <c r="O123" s="732"/>
      <c r="P123" s="732"/>
    </row>
    <row r="124" spans="1:16">
      <c r="A124" s="121"/>
      <c r="B124" s="113" t="s">
        <v>66</v>
      </c>
      <c r="C124" s="453"/>
      <c r="D124" s="119">
        <v>1</v>
      </c>
      <c r="E124" s="721">
        <v>1</v>
      </c>
      <c r="F124" s="721">
        <v>1</v>
      </c>
      <c r="G124" s="721"/>
      <c r="H124" s="721"/>
      <c r="I124" s="721"/>
      <c r="J124" s="721"/>
      <c r="K124" s="721"/>
      <c r="L124" s="721"/>
      <c r="M124" s="721"/>
      <c r="N124" s="721"/>
      <c r="O124" s="721"/>
      <c r="P124" s="721"/>
    </row>
    <row r="125" spans="1:16" s="703" customFormat="1">
      <c r="A125" s="715"/>
      <c r="B125" s="716"/>
      <c r="C125" s="717"/>
      <c r="D125" s="718"/>
      <c r="E125" s="730">
        <v>0</v>
      </c>
      <c r="F125" s="730">
        <v>0</v>
      </c>
      <c r="G125" s="730"/>
      <c r="H125" s="730"/>
      <c r="I125" s="730"/>
      <c r="J125" s="730"/>
      <c r="K125" s="730"/>
      <c r="L125" s="730"/>
      <c r="M125" s="730"/>
      <c r="N125" s="730"/>
      <c r="O125" s="730"/>
      <c r="P125" s="730"/>
    </row>
    <row r="126" spans="1:16">
      <c r="A126" s="112" t="s">
        <v>80</v>
      </c>
      <c r="B126" s="117" t="s">
        <v>79</v>
      </c>
      <c r="C126" s="454">
        <v>0.40176600441501104</v>
      </c>
      <c r="D126" s="111">
        <v>1870</v>
      </c>
      <c r="E126" s="732" t="s">
        <v>46</v>
      </c>
      <c r="F126" s="732" t="s">
        <v>46</v>
      </c>
      <c r="G126" s="732"/>
      <c r="H126" s="732"/>
      <c r="I126" s="732"/>
      <c r="J126" s="732"/>
      <c r="K126" s="732"/>
      <c r="L126" s="732"/>
      <c r="M126" s="732"/>
      <c r="N126" s="732"/>
      <c r="O126" s="732"/>
      <c r="P126" s="732"/>
    </row>
    <row r="127" spans="1:16">
      <c r="A127" s="120"/>
      <c r="B127" s="113" t="s">
        <v>66</v>
      </c>
      <c r="C127" s="453"/>
      <c r="D127" s="119">
        <v>1</v>
      </c>
      <c r="E127" s="721" t="s">
        <v>46</v>
      </c>
      <c r="F127" s="721" t="s">
        <v>46</v>
      </c>
      <c r="G127" s="721"/>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c r="H128" s="730"/>
      <c r="I128" s="730"/>
      <c r="J128" s="730"/>
      <c r="K128" s="730"/>
      <c r="L128" s="730"/>
      <c r="M128" s="730"/>
      <c r="N128" s="730"/>
      <c r="O128" s="730"/>
      <c r="P128" s="730"/>
    </row>
    <row r="129" spans="1:16">
      <c r="A129" s="108" t="s">
        <v>81</v>
      </c>
      <c r="B129" s="117" t="s">
        <v>79</v>
      </c>
      <c r="C129" s="454">
        <v>0.42825607064017662</v>
      </c>
      <c r="D129" s="111">
        <v>300</v>
      </c>
      <c r="E129" s="732" t="s">
        <v>46</v>
      </c>
      <c r="F129" s="732" t="s">
        <v>46</v>
      </c>
      <c r="G129" s="732"/>
      <c r="H129" s="732"/>
      <c r="I129" s="732"/>
      <c r="J129" s="732"/>
      <c r="K129" s="732"/>
      <c r="L129" s="732"/>
      <c r="M129" s="732"/>
      <c r="N129" s="732"/>
      <c r="O129" s="732"/>
      <c r="P129" s="732"/>
    </row>
    <row r="130" spans="1:16">
      <c r="A130" s="108"/>
      <c r="B130" s="113" t="s">
        <v>66</v>
      </c>
      <c r="C130" s="453"/>
      <c r="D130" s="119">
        <v>1</v>
      </c>
      <c r="E130" s="721" t="s">
        <v>46</v>
      </c>
      <c r="F130" s="721" t="s">
        <v>46</v>
      </c>
      <c r="G130" s="721"/>
      <c r="H130" s="721"/>
      <c r="I130" s="721"/>
      <c r="J130" s="721"/>
      <c r="K130" s="721"/>
      <c r="L130" s="721"/>
      <c r="M130" s="721"/>
      <c r="N130" s="721"/>
      <c r="O130" s="721"/>
      <c r="P130" s="721"/>
    </row>
    <row r="131" spans="1:16" s="703" customFormat="1">
      <c r="A131" s="715"/>
      <c r="B131" s="716"/>
      <c r="C131" s="717"/>
      <c r="D131" s="718"/>
      <c r="E131" s="730">
        <v>0</v>
      </c>
      <c r="F131" s="730">
        <v>0</v>
      </c>
      <c r="G131" s="730"/>
      <c r="H131" s="730"/>
      <c r="I131" s="730"/>
      <c r="J131" s="730"/>
      <c r="K131" s="730"/>
      <c r="L131" s="730"/>
      <c r="M131" s="730"/>
      <c r="N131" s="730"/>
      <c r="O131" s="730"/>
      <c r="P131" s="730"/>
    </row>
    <row r="132" spans="1:16">
      <c r="A132" s="108" t="s">
        <v>82</v>
      </c>
      <c r="B132" s="117" t="s">
        <v>79</v>
      </c>
      <c r="C132" s="454">
        <v>0.34216335540838855</v>
      </c>
      <c r="D132" s="111">
        <v>570</v>
      </c>
      <c r="E132" s="732" t="s">
        <v>46</v>
      </c>
      <c r="F132" s="732" t="s">
        <v>46</v>
      </c>
      <c r="G132" s="732"/>
      <c r="H132" s="732"/>
      <c r="I132" s="732"/>
      <c r="J132" s="732"/>
      <c r="K132" s="732"/>
      <c r="L132" s="732"/>
      <c r="M132" s="732"/>
      <c r="N132" s="732"/>
      <c r="O132" s="732"/>
      <c r="P132" s="732"/>
    </row>
    <row r="133" spans="1:16">
      <c r="A133" s="108"/>
      <c r="B133" s="113" t="s">
        <v>66</v>
      </c>
      <c r="C133" s="453"/>
      <c r="D133" s="119">
        <v>1</v>
      </c>
      <c r="E133" s="721" t="s">
        <v>46</v>
      </c>
      <c r="F133" s="721" t="s">
        <v>46</v>
      </c>
      <c r="G133" s="721"/>
      <c r="H133" s="721"/>
      <c r="I133" s="721"/>
      <c r="J133" s="721"/>
      <c r="K133" s="721"/>
      <c r="L133" s="721"/>
      <c r="M133" s="721"/>
      <c r="N133" s="721"/>
      <c r="O133" s="721"/>
      <c r="P133" s="721"/>
    </row>
    <row r="134" spans="1:16" s="703" customFormat="1">
      <c r="A134" s="715"/>
      <c r="B134" s="716"/>
      <c r="C134" s="717"/>
      <c r="D134" s="718"/>
      <c r="E134" s="730">
        <v>0</v>
      </c>
      <c r="F134" s="730">
        <v>0</v>
      </c>
      <c r="G134" s="730"/>
      <c r="H134" s="730"/>
      <c r="I134" s="730"/>
      <c r="J134" s="730"/>
      <c r="K134" s="730"/>
      <c r="L134" s="730"/>
      <c r="M134" s="730"/>
      <c r="N134" s="730"/>
      <c r="O134" s="730"/>
      <c r="P134" s="730"/>
    </row>
    <row r="135" spans="1:16">
      <c r="A135" s="108" t="s">
        <v>83</v>
      </c>
      <c r="B135" s="117" t="s">
        <v>79</v>
      </c>
      <c r="C135" s="454">
        <v>0.29801324503311261</v>
      </c>
      <c r="D135" s="111">
        <v>300</v>
      </c>
      <c r="E135" s="732" t="s">
        <v>46</v>
      </c>
      <c r="F135" s="732" t="s">
        <v>46</v>
      </c>
      <c r="G135" s="732"/>
      <c r="H135" s="732"/>
      <c r="I135" s="732"/>
      <c r="J135" s="732"/>
      <c r="K135" s="732"/>
      <c r="L135" s="732"/>
      <c r="M135" s="732"/>
      <c r="N135" s="732"/>
      <c r="O135" s="732"/>
      <c r="P135" s="732"/>
    </row>
    <row r="136" spans="1:16">
      <c r="A136" s="108"/>
      <c r="B136" s="113" t="s">
        <v>66</v>
      </c>
      <c r="C136" s="119"/>
      <c r="D136" s="119">
        <v>1</v>
      </c>
      <c r="E136" s="721" t="s">
        <v>46</v>
      </c>
      <c r="F136" s="721" t="s">
        <v>46</v>
      </c>
      <c r="G136" s="721"/>
      <c r="H136" s="721"/>
      <c r="I136" s="721"/>
      <c r="J136" s="721"/>
      <c r="K136" s="721"/>
      <c r="L136" s="721"/>
      <c r="M136" s="721"/>
      <c r="N136" s="721"/>
      <c r="O136" s="721"/>
      <c r="P136" s="721"/>
    </row>
    <row r="137" spans="1:16" s="764" customFormat="1">
      <c r="A137" s="757" t="s">
        <v>84</v>
      </c>
      <c r="B137" s="757"/>
      <c r="C137" s="762"/>
      <c r="D137" s="763" t="s">
        <v>92</v>
      </c>
      <c r="E137" s="763">
        <v>0</v>
      </c>
      <c r="F137" s="763">
        <v>0</v>
      </c>
      <c r="G137" s="763"/>
      <c r="H137" s="763"/>
      <c r="I137" s="763"/>
      <c r="J137" s="763"/>
      <c r="K137" s="763"/>
      <c r="L137" s="763"/>
      <c r="M137" s="763"/>
      <c r="N137" s="763"/>
      <c r="O137" s="763"/>
      <c r="P137" s="763"/>
    </row>
    <row r="138" spans="1:16" hidden="1" outlineLevel="1">
      <c r="A138" s="122"/>
      <c r="B138" s="122"/>
      <c r="C138" s="455">
        <v>0.61589403973509937</v>
      </c>
      <c r="D138" s="123">
        <v>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21" t="s">
        <v>46</v>
      </c>
      <c r="F139" s="721" t="s">
        <v>46</v>
      </c>
      <c r="G139" s="721"/>
      <c r="H139" s="721"/>
      <c r="I139" s="721"/>
      <c r="J139" s="721"/>
      <c r="K139" s="721"/>
      <c r="L139" s="721"/>
      <c r="M139" s="721"/>
      <c r="N139" s="721"/>
      <c r="O139" s="721"/>
      <c r="P139" s="721"/>
    </row>
    <row r="140" spans="1:16">
      <c r="A140" s="127"/>
      <c r="B140" s="128" t="s">
        <v>86</v>
      </c>
      <c r="C140" s="129"/>
      <c r="D140" s="130">
        <v>1000</v>
      </c>
      <c r="E140" s="732" t="s">
        <v>46</v>
      </c>
      <c r="F140" s="732" t="s">
        <v>46</v>
      </c>
      <c r="G140" s="732"/>
      <c r="H140" s="732"/>
      <c r="I140" s="732"/>
      <c r="J140" s="732"/>
      <c r="K140" s="732"/>
      <c r="L140" s="732"/>
      <c r="M140" s="732"/>
      <c r="N140" s="732"/>
      <c r="O140" s="732"/>
      <c r="P140" s="732"/>
    </row>
    <row r="141" spans="1:16">
      <c r="A141" s="131"/>
      <c r="B141" s="128" t="s">
        <v>87</v>
      </c>
      <c r="C141" s="129"/>
      <c r="D141" s="132" t="s">
        <v>49</v>
      </c>
      <c r="E141" s="722" t="s">
        <v>46</v>
      </c>
      <c r="F141" s="722" t="s">
        <v>46</v>
      </c>
      <c r="G141" s="722"/>
      <c r="H141" s="722"/>
      <c r="I141" s="722"/>
      <c r="J141" s="722"/>
      <c r="K141" s="722"/>
      <c r="L141" s="722"/>
      <c r="M141" s="722"/>
      <c r="N141" s="722"/>
      <c r="O141" s="722"/>
      <c r="P141" s="722"/>
    </row>
    <row r="142" spans="1:16">
      <c r="A142" s="133" t="s">
        <v>88</v>
      </c>
      <c r="B142" s="128" t="s">
        <v>89</v>
      </c>
      <c r="C142" s="129">
        <v>0.38189845474613687</v>
      </c>
      <c r="D142" s="134" t="s">
        <v>85</v>
      </c>
      <c r="E142" s="732" t="s">
        <v>46</v>
      </c>
      <c r="F142" s="732" t="s">
        <v>46</v>
      </c>
      <c r="G142" s="729"/>
      <c r="H142" s="729"/>
      <c r="I142" s="729"/>
      <c r="J142" s="729"/>
      <c r="K142" s="729"/>
      <c r="L142" s="729"/>
      <c r="M142" s="729"/>
      <c r="N142" s="729"/>
      <c r="O142" s="729"/>
      <c r="P142" s="729"/>
    </row>
    <row r="143" spans="1:16">
      <c r="A143" s="133"/>
      <c r="B143" s="128" t="s">
        <v>90</v>
      </c>
      <c r="C143" s="129"/>
      <c r="D143" s="135">
        <v>1</v>
      </c>
      <c r="E143" s="733" t="s">
        <v>46</v>
      </c>
      <c r="F143" s="733" t="s">
        <v>46</v>
      </c>
      <c r="G143" s="733"/>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4" customFormat="1" ht="17" customHeight="1" collapsed="1">
      <c r="A148" s="757" t="s">
        <v>91</v>
      </c>
      <c r="B148" s="757"/>
      <c r="C148" s="762"/>
      <c r="D148" s="763" t="s">
        <v>92</v>
      </c>
      <c r="E148" s="763">
        <v>0</v>
      </c>
      <c r="F148" s="763">
        <v>0</v>
      </c>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32" t="s">
        <v>46</v>
      </c>
      <c r="F150" s="732"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17500</v>
      </c>
      <c r="E153" s="732" t="s">
        <v>46</v>
      </c>
      <c r="F153" s="732" t="s">
        <v>46</v>
      </c>
      <c r="G153" s="732"/>
      <c r="H153" s="732"/>
      <c r="I153" s="732"/>
      <c r="J153" s="732"/>
      <c r="K153" s="732"/>
      <c r="L153" s="732"/>
      <c r="M153" s="732"/>
      <c r="N153" s="732"/>
      <c r="O153" s="732"/>
      <c r="P153" s="732"/>
    </row>
    <row r="154" spans="1:16">
      <c r="A154" s="140" t="s">
        <v>94</v>
      </c>
      <c r="B154" s="145" t="s">
        <v>26</v>
      </c>
      <c r="C154" s="146">
        <v>3.3112582781456956E-2</v>
      </c>
      <c r="D154" s="147">
        <v>21000</v>
      </c>
      <c r="E154" s="732" t="s">
        <v>46</v>
      </c>
      <c r="F154" s="732" t="s">
        <v>46</v>
      </c>
      <c r="G154" s="732"/>
      <c r="H154" s="732"/>
      <c r="I154" s="732"/>
      <c r="J154" s="732"/>
      <c r="K154" s="732"/>
      <c r="L154" s="732"/>
      <c r="M154" s="732"/>
      <c r="N154" s="732"/>
      <c r="O154" s="732"/>
      <c r="P154" s="732"/>
    </row>
    <row r="155" spans="1:16">
      <c r="A155" s="140" t="s">
        <v>95</v>
      </c>
      <c r="B155" s="145" t="s">
        <v>26</v>
      </c>
      <c r="C155" s="146">
        <v>3.3112582781456956E-2</v>
      </c>
      <c r="D155" s="147">
        <v>9000</v>
      </c>
      <c r="E155" s="732" t="s">
        <v>46</v>
      </c>
      <c r="F155" s="732" t="s">
        <v>46</v>
      </c>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42:F142 E150:F150">
    <cfRule type="containsText" dxfId="787" priority="7" operator="containsText" text="na">
      <formula>NOT(ISERROR(SEARCH("na",E54)))</formula>
    </cfRule>
    <cfRule type="expression" dxfId="786" priority="8">
      <formula>E54&gt;$D54</formula>
    </cfRule>
    <cfRule type="expression" dxfId="785" priority="9">
      <formula>E54&lt;$D54</formula>
    </cfRule>
  </conditionalFormatting>
  <conditionalFormatting sqref="E60:F61">
    <cfRule type="containsText" dxfId="784" priority="1" operator="containsText" text="na">
      <formula>NOT(ISERROR(SEARCH("na",E60)))</formula>
    </cfRule>
    <cfRule type="expression" dxfId="783" priority="2">
      <formula>E60&gt;$D60</formula>
    </cfRule>
    <cfRule type="expression" dxfId="782" priority="3">
      <formula>E60&lt;$D60</formula>
    </cfRule>
  </conditionalFormatting>
  <conditionalFormatting sqref="E9:P10">
    <cfRule type="containsText" dxfId="781" priority="147" operator="containsText" text="na">
      <formula>NOT(ISERROR(SEARCH("na",E9)))</formula>
    </cfRule>
    <cfRule type="expression" dxfId="780" priority="148">
      <formula>E9&gt;$D9</formula>
    </cfRule>
    <cfRule type="expression" dxfId="779" priority="149">
      <formula>E9&lt;$D9</formula>
    </cfRule>
  </conditionalFormatting>
  <conditionalFormatting sqref="E11:P11">
    <cfRule type="containsText" dxfId="778" priority="100" operator="containsText" text="na">
      <formula>NOT(ISERROR(SEARCH("na",E11)))</formula>
    </cfRule>
    <cfRule type="containsText" dxfId="777" priority="101" operator="containsText" text="Per Disability Per (Policy) Year">
      <formula>NOT(ISERROR(SEARCH("Per Disability Per (Policy) Year",E11)))</formula>
    </cfRule>
  </conditionalFormatting>
  <conditionalFormatting sqref="E14:P14">
    <cfRule type="containsText" dxfId="776" priority="219" operator="containsText" text="na">
      <formula>NOT(ISERROR(SEARCH("na",E14)))</formula>
    </cfRule>
    <cfRule type="expression" dxfId="775" priority="220">
      <formula>E14&gt;$D14</formula>
    </cfRule>
    <cfRule type="expression" dxfId="774" priority="221">
      <formula>E14&lt;$D14</formula>
    </cfRule>
  </conditionalFormatting>
  <conditionalFormatting sqref="E17:P17">
    <cfRule type="containsText" dxfId="773" priority="98" operator="containsText" text="na">
      <formula>NOT(ISERROR(SEARCH("na",E17)))</formula>
    </cfRule>
    <cfRule type="containsText" dxfId="772" priority="99" operator="containsText" text="Per Disability Per (Policy) Year">
      <formula>NOT(ISERROR(SEARCH("Per Disability Per (Policy) Year",E17)))</formula>
    </cfRule>
  </conditionalFormatting>
  <conditionalFormatting sqref="E19:P19">
    <cfRule type="containsText" dxfId="771" priority="216" operator="containsText" text="na">
      <formula>NOT(ISERROR(SEARCH("na",E19)))</formula>
    </cfRule>
    <cfRule type="expression" dxfId="770" priority="217">
      <formula>E19&gt;$D19</formula>
    </cfRule>
    <cfRule type="expression" dxfId="769" priority="218">
      <formula>E19&lt;$D19</formula>
    </cfRule>
  </conditionalFormatting>
  <conditionalFormatting sqref="E21:P21">
    <cfRule type="containsText" dxfId="768" priority="49" operator="containsText" text="na">
      <formula>NOT(ISERROR(SEARCH("na",E21)))</formula>
    </cfRule>
    <cfRule type="expression" dxfId="767" priority="50">
      <formula>E21&gt;$D21</formula>
    </cfRule>
    <cfRule type="expression" dxfId="766" priority="51">
      <formula>E21&lt;$D21</formula>
    </cfRule>
  </conditionalFormatting>
  <conditionalFormatting sqref="E22:P22">
    <cfRule type="containsText" dxfId="765" priority="96" operator="containsText" text="na">
      <formula>NOT(ISERROR(SEARCH("na",E22)))</formula>
    </cfRule>
    <cfRule type="containsText" dxfId="764" priority="97" operator="containsText" text="Per Disability Per (Policy) Year">
      <formula>NOT(ISERROR(SEARCH("Per Disability Per (Policy) Year",E22)))</formula>
    </cfRule>
  </conditionalFormatting>
  <conditionalFormatting sqref="E24:P24">
    <cfRule type="containsText" dxfId="763" priority="213" operator="containsText" text="na">
      <formula>NOT(ISERROR(SEARCH("na",E24)))</formula>
    </cfRule>
    <cfRule type="expression" dxfId="762" priority="214">
      <formula>E24&gt;$D24</formula>
    </cfRule>
    <cfRule type="expression" dxfId="761" priority="215">
      <formula>E24&lt;$D24</formula>
    </cfRule>
  </conditionalFormatting>
  <conditionalFormatting sqref="E25:P25">
    <cfRule type="containsText" dxfId="760" priority="94" operator="containsText" text="na">
      <formula>NOT(ISERROR(SEARCH("na",E25)))</formula>
    </cfRule>
    <cfRule type="containsText" dxfId="759" priority="95" operator="containsText" text="Per Disability Per (Policy) Year">
      <formula>NOT(ISERROR(SEARCH("Per Disability Per (Policy) Year",E25)))</formula>
    </cfRule>
  </conditionalFormatting>
  <conditionalFormatting sqref="E27:P27">
    <cfRule type="containsText" dxfId="758" priority="92" operator="containsText" text="na">
      <formula>NOT(ISERROR(SEARCH("na",E27)))</formula>
    </cfRule>
    <cfRule type="containsText" dxfId="757" priority="93" operator="containsText" text="Per Disability Per (Policy) Year">
      <formula>NOT(ISERROR(SEARCH("Per Disability Per (Policy) Year",E27)))</formula>
    </cfRule>
  </conditionalFormatting>
  <conditionalFormatting sqref="E28:P31">
    <cfRule type="containsText" dxfId="756" priority="210" operator="containsText" text="na">
      <formula>NOT(ISERROR(SEARCH("na",E28)))</formula>
    </cfRule>
    <cfRule type="expression" dxfId="755" priority="211">
      <formula>E28&gt;$D28</formula>
    </cfRule>
    <cfRule type="expression" dxfId="754" priority="212">
      <formula>E28&lt;$D28</formula>
    </cfRule>
  </conditionalFormatting>
  <conditionalFormatting sqref="E33:P36">
    <cfRule type="containsText" dxfId="753" priority="207" operator="containsText" text="na">
      <formula>NOT(ISERROR(SEARCH("na",E33)))</formula>
    </cfRule>
    <cfRule type="expression" dxfId="752" priority="208">
      <formula>E33&gt;$D33</formula>
    </cfRule>
    <cfRule type="expression" dxfId="751" priority="209">
      <formula>E33&lt;$D33</formula>
    </cfRule>
  </conditionalFormatting>
  <conditionalFormatting sqref="E38:P41">
    <cfRule type="containsText" dxfId="750" priority="204" operator="containsText" text="na">
      <formula>NOT(ISERROR(SEARCH("na",E38)))</formula>
    </cfRule>
    <cfRule type="expression" dxfId="749" priority="205">
      <formula>E38&gt;$D38</formula>
    </cfRule>
    <cfRule type="expression" dxfId="748" priority="206">
      <formula>E38&lt;$D38</formula>
    </cfRule>
  </conditionalFormatting>
  <conditionalFormatting sqref="E43:P43">
    <cfRule type="containsText" dxfId="747" priority="201" operator="containsText" text="na">
      <formula>NOT(ISERROR(SEARCH("na",E43)))</formula>
    </cfRule>
    <cfRule type="expression" dxfId="746" priority="202">
      <formula>E43&gt;$D43</formula>
    </cfRule>
    <cfRule type="expression" dxfId="745" priority="203">
      <formula>E43&lt;$D43</formula>
    </cfRule>
  </conditionalFormatting>
  <conditionalFormatting sqref="E44:P44">
    <cfRule type="containsText" dxfId="744" priority="90" operator="containsText" text="na">
      <formula>NOT(ISERROR(SEARCH("na",E44)))</formula>
    </cfRule>
    <cfRule type="containsText" dxfId="743" priority="91" operator="containsText" text="Per Disability Per (Policy) Year">
      <formula>NOT(ISERROR(SEARCH("Per Disability Per (Policy) Year",E44)))</formula>
    </cfRule>
  </conditionalFormatting>
  <conditionalFormatting sqref="E45:P46">
    <cfRule type="expression" dxfId="742" priority="237" stopIfTrue="1">
      <formula>E45&gt;$D45</formula>
    </cfRule>
    <cfRule type="containsText" dxfId="741" priority="238" operator="containsText" text="na">
      <formula>NOT(ISERROR(SEARCH("na",E45)))</formula>
    </cfRule>
    <cfRule type="expression" dxfId="740" priority="239">
      <formula>E45&lt;$D45</formula>
    </cfRule>
  </conditionalFormatting>
  <conditionalFormatting sqref="E48:P48">
    <cfRule type="containsText" dxfId="739" priority="231" operator="containsText" text="na">
      <formula>NOT(ISERROR(SEARCH("na",E48)))</formula>
    </cfRule>
    <cfRule type="expression" dxfId="738" priority="232">
      <formula>E48&gt;$D48</formula>
    </cfRule>
    <cfRule type="expression" dxfId="737" priority="233">
      <formula>E48&lt;$D48</formula>
    </cfRule>
  </conditionalFormatting>
  <conditionalFormatting sqref="E50:P50">
    <cfRule type="containsText" dxfId="736" priority="46" operator="containsText" text="na">
      <formula>NOT(ISERROR(SEARCH("na",E50)))</formula>
    </cfRule>
    <cfRule type="expression" dxfId="735" priority="47">
      <formula>E50&gt;$D50</formula>
    </cfRule>
    <cfRule type="expression" dxfId="734" priority="48">
      <formula>E50&lt;$D50</formula>
    </cfRule>
  </conditionalFormatting>
  <conditionalFormatting sqref="E51:P51">
    <cfRule type="containsText" dxfId="733" priority="88" operator="containsText" text="na">
      <formula>NOT(ISERROR(SEARCH("na",E51)))</formula>
    </cfRule>
    <cfRule type="containsText" dxfId="732" priority="89" operator="containsText" text="Per Disability Per (Policy) Year">
      <formula>NOT(ISERROR(SEARCH("Per Disability Per (Policy) Year",E51)))</formula>
    </cfRule>
  </conditionalFormatting>
  <conditionalFormatting sqref="E53:P53">
    <cfRule type="containsText" dxfId="731" priority="228" operator="containsText" text="na">
      <formula>NOT(ISERROR(SEARCH("na",E53)))</formula>
    </cfRule>
    <cfRule type="expression" dxfId="730" priority="229">
      <formula>E53&gt;$D53</formula>
    </cfRule>
    <cfRule type="expression" dxfId="729" priority="230">
      <formula>E53&lt;$D53</formula>
    </cfRule>
  </conditionalFormatting>
  <conditionalFormatting sqref="E55:P55">
    <cfRule type="containsText" dxfId="728" priority="43" operator="containsText" text="na">
      <formula>NOT(ISERROR(SEARCH("na",E55)))</formula>
    </cfRule>
    <cfRule type="expression" dxfId="727" priority="44">
      <formula>E55&gt;$D55</formula>
    </cfRule>
    <cfRule type="expression" dxfId="726" priority="45">
      <formula>E55&lt;$D55</formula>
    </cfRule>
  </conditionalFormatting>
  <conditionalFormatting sqref="E56:P56">
    <cfRule type="containsText" dxfId="725" priority="86" operator="containsText" text="na">
      <formula>NOT(ISERROR(SEARCH("na",E56)))</formula>
    </cfRule>
    <cfRule type="containsText" dxfId="724" priority="87" operator="containsText" text="Per Disability Per (Policy) Year">
      <formula>NOT(ISERROR(SEARCH("Per Disability Per (Policy) Year",E56)))</formula>
    </cfRule>
  </conditionalFormatting>
  <conditionalFormatting sqref="E59:P59">
    <cfRule type="containsText" dxfId="723" priority="234" operator="containsText" text="na">
      <formula>NOT(ISERROR(SEARCH("na",E59)))</formula>
    </cfRule>
    <cfRule type="expression" dxfId="722" priority="235">
      <formula>E59&gt;$D59</formula>
    </cfRule>
    <cfRule type="expression" dxfId="721" priority="236">
      <formula>E59&lt;$D59</formula>
    </cfRule>
  </conditionalFormatting>
  <conditionalFormatting sqref="E62:P62">
    <cfRule type="containsText" dxfId="720" priority="76" operator="containsText" text="na">
      <formula>NOT(ISERROR(SEARCH("na",E62)))</formula>
    </cfRule>
    <cfRule type="notContainsText" dxfId="719" priority="77" stopIfTrue="1" operator="notContains" text="Per Disability Per (Policy) Year">
      <formula>ISERROR(SEARCH("Per Disability Per (Policy) Year",E62))</formula>
    </cfRule>
  </conditionalFormatting>
  <conditionalFormatting sqref="E64:P64">
    <cfRule type="containsText" dxfId="718" priority="225" operator="containsText" text="na">
      <formula>NOT(ISERROR(SEARCH("na",E64)))</formula>
    </cfRule>
    <cfRule type="expression" dxfId="717" priority="226">
      <formula>E64&gt;$D64</formula>
    </cfRule>
    <cfRule type="expression" dxfId="716" priority="227">
      <formula>E64&lt;$D64</formula>
    </cfRule>
  </conditionalFormatting>
  <conditionalFormatting sqref="E66:P66">
    <cfRule type="containsText" dxfId="715" priority="40" operator="containsText" text="na">
      <formula>NOT(ISERROR(SEARCH("na",E66)))</formula>
    </cfRule>
    <cfRule type="expression" dxfId="714" priority="41">
      <formula>E66&gt;$D66</formula>
    </cfRule>
    <cfRule type="expression" dxfId="713" priority="42">
      <formula>E66&lt;$D66</formula>
    </cfRule>
  </conditionalFormatting>
  <conditionalFormatting sqref="E67:P67">
    <cfRule type="containsText" dxfId="712" priority="84" operator="containsText" text="na">
      <formula>NOT(ISERROR(SEARCH("na",E67)))</formula>
    </cfRule>
    <cfRule type="containsText" dxfId="711" priority="85" operator="containsText" text="Per Disability Per (Policy) Year">
      <formula>NOT(ISERROR(SEARCH("Per Disability Per (Policy) Year",E67)))</formula>
    </cfRule>
  </conditionalFormatting>
  <conditionalFormatting sqref="E69:P69">
    <cfRule type="containsText" dxfId="710" priority="198" operator="containsText" text="na">
      <formula>NOT(ISERROR(SEARCH("na",E69)))</formula>
    </cfRule>
    <cfRule type="expression" dxfId="709" priority="199">
      <formula>E69&gt;$D69</formula>
    </cfRule>
    <cfRule type="expression" dxfId="708" priority="200">
      <formula>E69&lt;$D69</formula>
    </cfRule>
  </conditionalFormatting>
  <conditionalFormatting sqref="E71:P71">
    <cfRule type="containsText" dxfId="707" priority="37" operator="containsText" text="na">
      <formula>NOT(ISERROR(SEARCH("na",E71)))</formula>
    </cfRule>
    <cfRule type="expression" dxfId="706" priority="38">
      <formula>E71&gt;$D71</formula>
    </cfRule>
    <cfRule type="expression" dxfId="705" priority="39">
      <formula>E71&lt;$D71</formula>
    </cfRule>
  </conditionalFormatting>
  <conditionalFormatting sqref="E72:P72">
    <cfRule type="containsText" dxfId="704" priority="82" operator="containsText" text="na">
      <formula>NOT(ISERROR(SEARCH("na",E72)))</formula>
    </cfRule>
    <cfRule type="containsText" dxfId="703" priority="83" operator="containsText" text="Per Disability Per (Policy) Year">
      <formula>NOT(ISERROR(SEARCH("Per Disability Per (Policy) Year",E72)))</formula>
    </cfRule>
  </conditionalFormatting>
  <conditionalFormatting sqref="E76:P77">
    <cfRule type="containsText" dxfId="702" priority="144" operator="containsText" text="na">
      <formula>NOT(ISERROR(SEARCH("na",E76)))</formula>
    </cfRule>
    <cfRule type="expression" dxfId="701" priority="145">
      <formula>E76&gt;$D76</formula>
    </cfRule>
    <cfRule type="expression" dxfId="700" priority="146">
      <formula>E76&lt;$D76</formula>
    </cfRule>
  </conditionalFormatting>
  <conditionalFormatting sqref="E80:P80">
    <cfRule type="expression" dxfId="699" priority="142">
      <formula>E80&gt;$D80</formula>
    </cfRule>
    <cfRule type="expression" dxfId="698" priority="143">
      <formula>E80&lt;$D80</formula>
    </cfRule>
  </conditionalFormatting>
  <conditionalFormatting sqref="E80:P82">
    <cfRule type="containsText" dxfId="697" priority="73" operator="containsText" text="na">
      <formula>NOT(ISERROR(SEARCH("na",E80)))</formula>
    </cfRule>
  </conditionalFormatting>
  <conditionalFormatting sqref="E81:P81">
    <cfRule type="expression" dxfId="696" priority="74">
      <formula>E81&gt;$D81</formula>
    </cfRule>
    <cfRule type="expression" dxfId="695" priority="75" stopIfTrue="1">
      <formula>E81&lt;$D81</formula>
    </cfRule>
  </conditionalFormatting>
  <conditionalFormatting sqref="E82:P82">
    <cfRule type="expression" dxfId="694" priority="193">
      <formula>E82&gt;$D82</formula>
    </cfRule>
    <cfRule type="expression" dxfId="693" priority="194">
      <formula>E82&lt;$D82</formula>
    </cfRule>
  </conditionalFormatting>
  <conditionalFormatting sqref="E83:P83">
    <cfRule type="containsText" dxfId="692" priority="80" operator="containsText" text="na">
      <formula>NOT(ISERROR(SEARCH("na",E83)))</formula>
    </cfRule>
    <cfRule type="notContainsText" dxfId="691" priority="81" stopIfTrue="1" operator="notContains" text="Per Disability Per (Policy) Year">
      <formula>ISERROR(SEARCH("Per Disability Per (Policy) Year",E83))</formula>
    </cfRule>
  </conditionalFormatting>
  <conditionalFormatting sqref="E85:P86">
    <cfRule type="expression" dxfId="690" priority="139">
      <formula>E85&gt;$D85</formula>
    </cfRule>
    <cfRule type="expression" dxfId="689" priority="140">
      <formula>E85&lt;$D85</formula>
    </cfRule>
  </conditionalFormatting>
  <conditionalFormatting sqref="E85:P88">
    <cfRule type="containsText" dxfId="688" priority="34" operator="containsText" text="na">
      <formula>NOT(ISERROR(SEARCH("na",E85)))</formula>
    </cfRule>
  </conditionalFormatting>
  <conditionalFormatting sqref="E87:P87">
    <cfRule type="expression" dxfId="687" priority="71">
      <formula>E87&gt;$D87</formula>
    </cfRule>
    <cfRule type="expression" dxfId="686" priority="72" stopIfTrue="1">
      <formula>E87&lt;$D87</formula>
    </cfRule>
  </conditionalFormatting>
  <conditionalFormatting sqref="E88:P88">
    <cfRule type="expression" dxfId="685" priority="35">
      <formula>E88&gt;$D88</formula>
    </cfRule>
    <cfRule type="expression" dxfId="684" priority="36">
      <formula>E88&lt;$D88</formula>
    </cfRule>
  </conditionalFormatting>
  <conditionalFormatting sqref="E90:P91">
    <cfRule type="expression" dxfId="683" priority="136">
      <formula>E90&gt;$D90</formula>
    </cfRule>
    <cfRule type="expression" dxfId="682" priority="137">
      <formula>E90&lt;$D90</formula>
    </cfRule>
  </conditionalFormatting>
  <conditionalFormatting sqref="E90:P93">
    <cfRule type="containsText" dxfId="681" priority="31" operator="containsText" text="na">
      <formula>NOT(ISERROR(SEARCH("na",E90)))</formula>
    </cfRule>
  </conditionalFormatting>
  <conditionalFormatting sqref="E92:P92">
    <cfRule type="expression" dxfId="680" priority="68">
      <formula>E92&gt;$D92</formula>
    </cfRule>
    <cfRule type="expression" dxfId="679" priority="69" stopIfTrue="1">
      <formula>E92&lt;$D92</formula>
    </cfRule>
  </conditionalFormatting>
  <conditionalFormatting sqref="E93:P93">
    <cfRule type="expression" dxfId="678" priority="32">
      <formula>E93&gt;$D93</formula>
    </cfRule>
    <cfRule type="expression" dxfId="677" priority="33">
      <formula>E93&lt;$D93</formula>
    </cfRule>
  </conditionalFormatting>
  <conditionalFormatting sqref="E96:P97">
    <cfRule type="expression" dxfId="676" priority="133">
      <formula>E96&gt;$D96</formula>
    </cfRule>
    <cfRule type="expression" dxfId="675" priority="134">
      <formula>E96&lt;$D96</formula>
    </cfRule>
  </conditionalFormatting>
  <conditionalFormatting sqref="E96:P99">
    <cfRule type="containsText" dxfId="674" priority="28" operator="containsText" text="na">
      <formula>NOT(ISERROR(SEARCH("na",E96)))</formula>
    </cfRule>
  </conditionalFormatting>
  <conditionalFormatting sqref="E98:P98">
    <cfRule type="expression" dxfId="673" priority="65">
      <formula>E98&gt;$D98</formula>
    </cfRule>
    <cfRule type="expression" dxfId="672" priority="66" stopIfTrue="1">
      <formula>E98&lt;$D98</formula>
    </cfRule>
  </conditionalFormatting>
  <conditionalFormatting sqref="E99:P99">
    <cfRule type="expression" dxfId="671" priority="29">
      <formula>E99&gt;$D99</formula>
    </cfRule>
    <cfRule type="expression" dxfId="670" priority="30">
      <formula>E99&lt;$D99</formula>
    </cfRule>
  </conditionalFormatting>
  <conditionalFormatting sqref="E101:P102">
    <cfRule type="expression" dxfId="669" priority="130">
      <formula>E101&gt;$D101</formula>
    </cfRule>
    <cfRule type="expression" dxfId="668" priority="131">
      <formula>E101&lt;$D101</formula>
    </cfRule>
  </conditionalFormatting>
  <conditionalFormatting sqref="E101:P104">
    <cfRule type="containsText" dxfId="667" priority="25" operator="containsText" text="na">
      <formula>NOT(ISERROR(SEARCH("na",E101)))</formula>
    </cfRule>
  </conditionalFormatting>
  <conditionalFormatting sqref="E103:P103">
    <cfRule type="expression" dxfId="666" priority="62">
      <formula>E103&gt;$D103</formula>
    </cfRule>
    <cfRule type="expression" dxfId="665" priority="63" stopIfTrue="1">
      <formula>E103&lt;$D103</formula>
    </cfRule>
  </conditionalFormatting>
  <conditionalFormatting sqref="E104:P104">
    <cfRule type="expression" dxfId="664" priority="26">
      <formula>E104&gt;$D104</formula>
    </cfRule>
    <cfRule type="expression" dxfId="663" priority="27">
      <formula>E104&lt;$D104</formula>
    </cfRule>
  </conditionalFormatting>
  <conditionalFormatting sqref="E106:P107">
    <cfRule type="expression" dxfId="662" priority="127">
      <formula>E106&gt;$D106</formula>
    </cfRule>
    <cfRule type="expression" dxfId="661" priority="128">
      <formula>E106&lt;$D106</formula>
    </cfRule>
  </conditionalFormatting>
  <conditionalFormatting sqref="E106:P109">
    <cfRule type="containsText" dxfId="660" priority="10" operator="containsText" text="na">
      <formula>NOT(ISERROR(SEARCH("na",E106)))</formula>
    </cfRule>
  </conditionalFormatting>
  <conditionalFormatting sqref="E108:P108">
    <cfRule type="expression" dxfId="659" priority="59">
      <formula>E108&gt;$D108</formula>
    </cfRule>
    <cfRule type="expression" dxfId="658" priority="60" stopIfTrue="1">
      <formula>E108&lt;$D108</formula>
    </cfRule>
  </conditionalFormatting>
  <conditionalFormatting sqref="E109:P109">
    <cfRule type="expression" dxfId="657" priority="11">
      <formula>E109&gt;$D109</formula>
    </cfRule>
    <cfRule type="expression" dxfId="656" priority="12">
      <formula>E109&lt;$D109</formula>
    </cfRule>
  </conditionalFormatting>
  <conditionalFormatting sqref="E111:P112">
    <cfRule type="expression" dxfId="655" priority="124">
      <formula>E111&gt;$D111</formula>
    </cfRule>
    <cfRule type="expression" dxfId="654" priority="125">
      <formula>E111&lt;$D111</formula>
    </cfRule>
  </conditionalFormatting>
  <conditionalFormatting sqref="E111:P114">
    <cfRule type="containsText" dxfId="653" priority="16" operator="containsText" text="na">
      <formula>NOT(ISERROR(SEARCH("na",E111)))</formula>
    </cfRule>
  </conditionalFormatting>
  <conditionalFormatting sqref="E113:P113">
    <cfRule type="expression" dxfId="652" priority="56">
      <formula>E113&gt;$D113</formula>
    </cfRule>
    <cfRule type="expression" dxfId="651" priority="57" stopIfTrue="1">
      <formula>E113&lt;$D113</formula>
    </cfRule>
  </conditionalFormatting>
  <conditionalFormatting sqref="E114:P114">
    <cfRule type="expression" dxfId="650" priority="17">
      <formula>E114&gt;$D114</formula>
    </cfRule>
    <cfRule type="expression" dxfId="649" priority="18">
      <formula>E114&lt;$D114</formula>
    </cfRule>
  </conditionalFormatting>
  <conditionalFormatting sqref="E116:P117">
    <cfRule type="expression" dxfId="648" priority="121">
      <formula>E116&gt;$D116</formula>
    </cfRule>
    <cfRule type="expression" dxfId="647" priority="122">
      <formula>E116&lt;$D116</formula>
    </cfRule>
  </conditionalFormatting>
  <conditionalFormatting sqref="E116:P119">
    <cfRule type="containsText" dxfId="646" priority="13" operator="containsText" text="na">
      <formula>NOT(ISERROR(SEARCH("na",E116)))</formula>
    </cfRule>
  </conditionalFormatting>
  <conditionalFormatting sqref="E118:P118">
    <cfRule type="expression" dxfId="645" priority="53">
      <formula>E118&gt;$D118</formula>
    </cfRule>
    <cfRule type="expression" dxfId="644" priority="54" stopIfTrue="1">
      <formula>E118&lt;$D118</formula>
    </cfRule>
  </conditionalFormatting>
  <conditionalFormatting sqref="E119:P119">
    <cfRule type="expression" dxfId="643" priority="14">
      <formula>E119&gt;$D119</formula>
    </cfRule>
    <cfRule type="expression" dxfId="642" priority="15">
      <formula>E119&lt;$D119</formula>
    </cfRule>
  </conditionalFormatting>
  <conditionalFormatting sqref="E121:P121">
    <cfRule type="containsText" dxfId="641" priority="22" operator="containsText" text="na">
      <formula>NOT(ISERROR(SEARCH("na",E121)))</formula>
    </cfRule>
    <cfRule type="expression" dxfId="640" priority="23">
      <formula>E121&gt;$D121</formula>
    </cfRule>
    <cfRule type="expression" dxfId="639" priority="24">
      <formula>E121&lt;$D121</formula>
    </cfRule>
  </conditionalFormatting>
  <conditionalFormatting sqref="E123:P124">
    <cfRule type="containsText" dxfId="638" priority="117" operator="containsText" text="na">
      <formula>NOT(ISERROR(SEARCH("na",E123)))</formula>
    </cfRule>
    <cfRule type="expression" dxfId="637" priority="118">
      <formula>E123&gt;$D123</formula>
    </cfRule>
    <cfRule type="expression" dxfId="636" priority="119">
      <formula>E123&lt;$D123</formula>
    </cfRule>
  </conditionalFormatting>
  <conditionalFormatting sqref="E126:P127">
    <cfRule type="containsText" dxfId="635" priority="114" operator="containsText" text="na">
      <formula>NOT(ISERROR(SEARCH("na",E126)))</formula>
    </cfRule>
    <cfRule type="expression" dxfId="634" priority="115">
      <formula>E126&gt;$D126</formula>
    </cfRule>
    <cfRule type="expression" dxfId="633" priority="116">
      <formula>E126&lt;$D126</formula>
    </cfRule>
  </conditionalFormatting>
  <conditionalFormatting sqref="E129:P130">
    <cfRule type="containsText" dxfId="632" priority="111" operator="containsText" text="na">
      <formula>NOT(ISERROR(SEARCH("na",E129)))</formula>
    </cfRule>
    <cfRule type="expression" dxfId="631" priority="112">
      <formula>E129&gt;$D129</formula>
    </cfRule>
    <cfRule type="expression" dxfId="630" priority="113">
      <formula>E129&lt;$D129</formula>
    </cfRule>
  </conditionalFormatting>
  <conditionalFormatting sqref="E132:P133">
    <cfRule type="containsText" dxfId="629" priority="108" operator="containsText" text="na">
      <formula>NOT(ISERROR(SEARCH("na",E132)))</formula>
    </cfRule>
    <cfRule type="expression" dxfId="628" priority="109">
      <formula>E132&gt;$D132</formula>
    </cfRule>
    <cfRule type="expression" dxfId="627" priority="110">
      <formula>E132&lt;$D132</formula>
    </cfRule>
  </conditionalFormatting>
  <conditionalFormatting sqref="E135:P136">
    <cfRule type="containsText" dxfId="626" priority="105" operator="containsText" text="na">
      <formula>NOT(ISERROR(SEARCH("na",E135)))</formula>
    </cfRule>
    <cfRule type="expression" dxfId="625" priority="106">
      <formula>E135&gt;$D135</formula>
    </cfRule>
    <cfRule type="expression" dxfId="624" priority="107">
      <formula>E135&lt;$D135</formula>
    </cfRule>
  </conditionalFormatting>
  <conditionalFormatting sqref="E139:P140">
    <cfRule type="containsText" dxfId="623" priority="102" operator="containsText" text="na">
      <formula>NOT(ISERROR(SEARCH("na",E139)))</formula>
    </cfRule>
    <cfRule type="expression" dxfId="622" priority="103">
      <formula>E139&gt;$D139</formula>
    </cfRule>
    <cfRule type="expression" dxfId="621" priority="104">
      <formula>E139&lt;$D139</formula>
    </cfRule>
  </conditionalFormatting>
  <conditionalFormatting sqref="E141:P141">
    <cfRule type="containsText" dxfId="620" priority="78" operator="containsText" text="na">
      <formula>NOT(ISERROR(SEARCH("na",E141)))</formula>
    </cfRule>
    <cfRule type="containsText" dxfId="619" priority="79" operator="containsText" text="Per Disability Per (Policy) Year">
      <formula>NOT(ISERROR(SEARCH("Per Disability Per (Policy) Year",E141)))</formula>
    </cfRule>
  </conditionalFormatting>
  <conditionalFormatting sqref="E143:P143">
    <cfRule type="containsText" dxfId="618" priority="19" operator="containsText" text="na">
      <formula>NOT(ISERROR(SEARCH("na",E143)))</formula>
    </cfRule>
    <cfRule type="expression" dxfId="617" priority="20">
      <formula>E143&gt;$D143</formula>
    </cfRule>
    <cfRule type="expression" dxfId="616" priority="21">
      <formula>E143&lt;$D143</formula>
    </cfRule>
  </conditionalFormatting>
  <conditionalFormatting sqref="E153:P155">
    <cfRule type="containsText" dxfId="615" priority="150" operator="containsText" text="na">
      <formula>NOT(ISERROR(SEARCH("na",E153)))</formula>
    </cfRule>
    <cfRule type="expression" dxfId="614" priority="151">
      <formula>E153&gt;$D153</formula>
    </cfRule>
    <cfRule type="expression" dxfId="613" priority="152">
      <formula>E153&lt;$D153</formula>
    </cfRule>
  </conditionalFormatting>
  <dataValidations count="5">
    <dataValidation type="list" allowBlank="1" showInputMessage="1" showErrorMessage="1" sqref="E7:P7" xr:uid="{D5123180-37ED-9440-8663-EDF7802869CD}">
      <formula1>Plan_No</formula1>
    </dataValidation>
    <dataValidation type="list" allowBlank="1" showInputMessage="1" showErrorMessage="1" sqref="E33" xr:uid="{D209E048-299C-C94F-9A8D-F35CC836A187}">
      <formula1>"Plan_No"</formula1>
    </dataValidation>
    <dataValidation type="decimal" allowBlank="1" showInputMessage="1" showErrorMessage="1" sqref="C103:D103 C92:D92 C87:D87 C108:D108 C113:D113 D118 C98:D98" xr:uid="{FFC7F09F-1761-E04F-A939-A0B03F9BFFF0}">
      <formula1>0</formula1>
      <formula2>10000</formula2>
    </dataValidation>
    <dataValidation type="list" allowBlank="1" showInputMessage="1" showErrorMessage="1" sqref="E13 E79" xr:uid="{A70FAF67-F1CF-3A45-B247-DD801EB1553A}">
      <formula1>"Ward,Semi-Private,Private"</formula1>
    </dataValidation>
    <dataValidation type="list" allowBlank="1" showInputMessage="1" showErrorMessage="1" sqref="E27 E11 E17 E22 E25" xr:uid="{07FDA6BB-B5BC-CD46-86CE-4707EF7E955B}">
      <formula1>"Per Disability, Per (Policy) Year, Per Disability Per (Policy) Year"</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329F-A629-8A4E-92A1-D0D5B7C77048}">
  <sheetPr>
    <tabColor rgb="FFFFFF00"/>
  </sheetPr>
  <dimension ref="A1:XFD156"/>
  <sheetViews>
    <sheetView showGridLines="0" zoomScale="59" zoomScaleNormal="70" workbookViewId="0">
      <selection activeCell="E123" activeCellId="7" sqref="E14:G14 E24:G24 E28:G28 E82:G82 E85:G85 E90:G90 E106:G106 E123:G123"/>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t="s">
        <v>97</v>
      </c>
      <c r="H6" s="182"/>
      <c r="I6" s="182"/>
      <c r="J6" s="182"/>
      <c r="K6" s="182"/>
      <c r="L6" s="182"/>
      <c r="M6" s="182"/>
      <c r="N6" s="182"/>
      <c r="O6" s="182"/>
      <c r="P6" s="182"/>
    </row>
    <row r="7" spans="1:16" s="761" customFormat="1" ht="30">
      <c r="A7" s="757" t="s">
        <v>21</v>
      </c>
      <c r="B7" s="758"/>
      <c r="C7" s="759" t="s">
        <v>22</v>
      </c>
      <c r="D7" s="760" t="s">
        <v>103</v>
      </c>
      <c r="E7" s="760" t="s">
        <v>104</v>
      </c>
      <c r="F7" s="760" t="s">
        <v>105</v>
      </c>
      <c r="G7" s="760" t="s">
        <v>106</v>
      </c>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v>1</v>
      </c>
      <c r="H9" s="721"/>
      <c r="I9" s="721"/>
      <c r="J9" s="721"/>
      <c r="K9" s="721"/>
      <c r="L9" s="721"/>
      <c r="M9" s="721"/>
      <c r="N9" s="721"/>
      <c r="O9" s="721"/>
      <c r="P9" s="721"/>
    </row>
    <row r="10" spans="1:16">
      <c r="A10" s="86"/>
      <c r="B10" s="88" t="s">
        <v>26</v>
      </c>
      <c r="C10" s="451"/>
      <c r="D10" s="90">
        <v>478600</v>
      </c>
      <c r="E10" s="732" t="s">
        <v>46</v>
      </c>
      <c r="F10" s="732" t="s">
        <v>46</v>
      </c>
      <c r="G10" s="732" t="s">
        <v>46</v>
      </c>
      <c r="H10" s="732"/>
      <c r="I10" s="732"/>
      <c r="J10" s="732"/>
      <c r="K10" s="732"/>
      <c r="L10" s="732"/>
      <c r="M10" s="732"/>
      <c r="N10" s="732"/>
      <c r="O10" s="732"/>
      <c r="P10" s="732"/>
    </row>
    <row r="11" spans="1:16">
      <c r="A11" s="86"/>
      <c r="B11" s="87" t="s">
        <v>27</v>
      </c>
      <c r="C11" s="451"/>
      <c r="D11" s="91" t="s">
        <v>51</v>
      </c>
      <c r="E11" s="722" t="s">
        <v>46</v>
      </c>
      <c r="F11" s="722" t="s">
        <v>46</v>
      </c>
      <c r="G11" s="722" t="s">
        <v>46</v>
      </c>
      <c r="H11" s="722"/>
      <c r="I11" s="722"/>
      <c r="J11" s="722"/>
      <c r="K11" s="722"/>
      <c r="L11" s="722"/>
      <c r="M11" s="722"/>
      <c r="N11" s="722"/>
      <c r="O11" s="722"/>
      <c r="P11" s="722"/>
    </row>
    <row r="12" spans="1:16" s="703" customFormat="1">
      <c r="A12" s="708"/>
      <c r="B12" s="708"/>
      <c r="C12" s="709"/>
      <c r="D12" s="710"/>
      <c r="E12" s="723">
        <v>0</v>
      </c>
      <c r="F12" s="723">
        <v>0</v>
      </c>
      <c r="G12" s="723">
        <v>0</v>
      </c>
      <c r="H12" s="723"/>
      <c r="I12" s="723"/>
      <c r="J12" s="723"/>
      <c r="K12" s="723"/>
      <c r="L12" s="723"/>
      <c r="M12" s="723"/>
      <c r="N12" s="723"/>
      <c r="O12" s="723"/>
      <c r="P12" s="723"/>
    </row>
    <row r="13" spans="1:16">
      <c r="A13" s="86" t="s">
        <v>29</v>
      </c>
      <c r="B13" s="87" t="s">
        <v>30</v>
      </c>
      <c r="C13" s="451">
        <v>0.79470198675496684</v>
      </c>
      <c r="D13" s="91" t="s">
        <v>60</v>
      </c>
      <c r="E13" s="722" t="s">
        <v>107</v>
      </c>
      <c r="F13" s="722" t="s">
        <v>31</v>
      </c>
      <c r="G13" s="722" t="s">
        <v>107</v>
      </c>
      <c r="H13" s="722"/>
      <c r="I13" s="722"/>
      <c r="J13" s="722"/>
      <c r="K13" s="722"/>
      <c r="L13" s="722"/>
      <c r="M13" s="722"/>
      <c r="N13" s="722"/>
      <c r="O13" s="722"/>
      <c r="P13" s="722"/>
    </row>
    <row r="14" spans="1:16">
      <c r="A14" s="86"/>
      <c r="B14" s="88" t="s">
        <v>26</v>
      </c>
      <c r="C14" s="451"/>
      <c r="D14" s="90">
        <v>1200</v>
      </c>
      <c r="E14" s="732">
        <v>1000</v>
      </c>
      <c r="F14" s="732">
        <v>450</v>
      </c>
      <c r="G14" s="732">
        <v>1000</v>
      </c>
      <c r="H14" s="732"/>
      <c r="I14" s="732"/>
      <c r="J14" s="732"/>
      <c r="K14" s="732"/>
      <c r="L14" s="732"/>
      <c r="M14" s="732"/>
      <c r="N14" s="732"/>
      <c r="O14" s="732"/>
      <c r="P14" s="732"/>
    </row>
    <row r="15" spans="1:16">
      <c r="A15" s="86"/>
      <c r="B15" s="87" t="s">
        <v>27</v>
      </c>
      <c r="C15" s="451"/>
      <c r="D15" s="91" t="s">
        <v>32</v>
      </c>
      <c r="E15" s="722" t="s">
        <v>32</v>
      </c>
      <c r="F15" s="722" t="s">
        <v>32</v>
      </c>
      <c r="G15" s="722" t="s">
        <v>32</v>
      </c>
      <c r="H15" s="722"/>
      <c r="I15" s="722"/>
      <c r="J15" s="722"/>
      <c r="K15" s="722"/>
      <c r="L15" s="722"/>
      <c r="M15" s="722"/>
      <c r="N15" s="722"/>
      <c r="O15" s="722"/>
      <c r="P15" s="722"/>
    </row>
    <row r="16" spans="1:16">
      <c r="A16" s="92"/>
      <c r="B16" s="93" t="s">
        <v>33</v>
      </c>
      <c r="C16" s="451"/>
      <c r="D16" s="94">
        <v>182</v>
      </c>
      <c r="E16" s="724">
        <v>45</v>
      </c>
      <c r="F16" s="724">
        <v>45</v>
      </c>
      <c r="G16" s="724">
        <v>45</v>
      </c>
      <c r="H16" s="724"/>
      <c r="I16" s="724"/>
      <c r="J16" s="724"/>
      <c r="K16" s="724"/>
      <c r="L16" s="724"/>
      <c r="M16" s="724"/>
      <c r="N16" s="724"/>
      <c r="O16" s="724"/>
      <c r="P16" s="724"/>
    </row>
    <row r="17" spans="1:16">
      <c r="A17" s="86"/>
      <c r="B17" s="87" t="s">
        <v>34</v>
      </c>
      <c r="C17" s="451"/>
      <c r="D17" s="91" t="s">
        <v>49</v>
      </c>
      <c r="E17" s="722" t="s">
        <v>51</v>
      </c>
      <c r="F17" s="722" t="s">
        <v>51</v>
      </c>
      <c r="G17" s="722" t="s">
        <v>51</v>
      </c>
      <c r="H17" s="722"/>
      <c r="I17" s="722"/>
      <c r="J17" s="722"/>
      <c r="K17" s="722"/>
      <c r="L17" s="722"/>
      <c r="M17" s="722"/>
      <c r="N17" s="722"/>
      <c r="O17" s="722"/>
      <c r="P17" s="722"/>
    </row>
    <row r="18" spans="1:16" s="703" customFormat="1">
      <c r="A18" s="708"/>
      <c r="B18" s="708"/>
      <c r="C18" s="709"/>
      <c r="D18" s="710"/>
      <c r="E18" s="723">
        <v>0</v>
      </c>
      <c r="F18" s="723">
        <v>0</v>
      </c>
      <c r="G18" s="723">
        <v>0</v>
      </c>
      <c r="H18" s="723"/>
      <c r="I18" s="723"/>
      <c r="J18" s="723"/>
      <c r="K18" s="723"/>
      <c r="L18" s="723"/>
      <c r="M18" s="723"/>
      <c r="N18" s="723"/>
      <c r="O18" s="723"/>
      <c r="P18" s="723"/>
    </row>
    <row r="19" spans="1:16">
      <c r="A19" s="95" t="s">
        <v>35</v>
      </c>
      <c r="B19" s="88" t="s">
        <v>26</v>
      </c>
      <c r="C19" s="451">
        <v>0.85651214128035325</v>
      </c>
      <c r="D19" s="90">
        <v>1200</v>
      </c>
      <c r="E19" s="732">
        <v>1000</v>
      </c>
      <c r="F19" s="732">
        <v>450</v>
      </c>
      <c r="G19" s="732">
        <v>1000</v>
      </c>
      <c r="H19" s="732"/>
      <c r="I19" s="732"/>
      <c r="J19" s="732"/>
      <c r="K19" s="732"/>
      <c r="L19" s="732"/>
      <c r="M19" s="732"/>
      <c r="N19" s="732"/>
      <c r="O19" s="732"/>
      <c r="P19" s="732"/>
    </row>
    <row r="20" spans="1:16">
      <c r="A20" s="96"/>
      <c r="B20" s="87" t="s">
        <v>27</v>
      </c>
      <c r="C20" s="451"/>
      <c r="D20" s="91" t="s">
        <v>32</v>
      </c>
      <c r="E20" s="722" t="s">
        <v>32</v>
      </c>
      <c r="F20" s="722" t="s">
        <v>32</v>
      </c>
      <c r="G20" s="722" t="s">
        <v>32</v>
      </c>
      <c r="H20" s="722"/>
      <c r="I20" s="722"/>
      <c r="J20" s="722"/>
      <c r="K20" s="722"/>
      <c r="L20" s="722"/>
      <c r="M20" s="722"/>
      <c r="N20" s="722"/>
      <c r="O20" s="722"/>
      <c r="P20" s="722"/>
    </row>
    <row r="21" spans="1:16">
      <c r="A21" s="92"/>
      <c r="B21" s="93" t="s">
        <v>33</v>
      </c>
      <c r="C21" s="451"/>
      <c r="D21" s="94">
        <v>91</v>
      </c>
      <c r="E21" s="733">
        <v>45</v>
      </c>
      <c r="F21" s="733">
        <v>45</v>
      </c>
      <c r="G21" s="733">
        <v>45</v>
      </c>
      <c r="H21" s="733"/>
      <c r="I21" s="733"/>
      <c r="J21" s="733"/>
      <c r="K21" s="733"/>
      <c r="L21" s="733"/>
      <c r="M21" s="733"/>
      <c r="N21" s="733"/>
      <c r="O21" s="733"/>
      <c r="P21" s="733"/>
    </row>
    <row r="22" spans="1:16">
      <c r="A22" s="96"/>
      <c r="B22" s="87" t="s">
        <v>34</v>
      </c>
      <c r="C22" s="451"/>
      <c r="D22" s="91" t="s">
        <v>49</v>
      </c>
      <c r="E22" s="722" t="s">
        <v>51</v>
      </c>
      <c r="F22" s="722" t="s">
        <v>51</v>
      </c>
      <c r="G22" s="722" t="s">
        <v>51</v>
      </c>
      <c r="H22" s="722"/>
      <c r="I22" s="722"/>
      <c r="J22" s="722"/>
      <c r="K22" s="722"/>
      <c r="L22" s="722"/>
      <c r="M22" s="722"/>
      <c r="N22" s="722"/>
      <c r="O22" s="722"/>
      <c r="P22" s="722"/>
    </row>
    <row r="23" spans="1:16" s="703" customFormat="1">
      <c r="A23" s="708"/>
      <c r="B23" s="708"/>
      <c r="C23" s="709"/>
      <c r="D23" s="710"/>
      <c r="E23" s="723">
        <v>0</v>
      </c>
      <c r="F23" s="723">
        <v>0</v>
      </c>
      <c r="G23" s="723">
        <v>0</v>
      </c>
      <c r="H23" s="723"/>
      <c r="I23" s="723"/>
      <c r="J23" s="723"/>
      <c r="K23" s="723"/>
      <c r="L23" s="723"/>
      <c r="M23" s="723"/>
      <c r="N23" s="723"/>
      <c r="O23" s="723"/>
      <c r="P23" s="723"/>
    </row>
    <row r="24" spans="1:16">
      <c r="A24" s="95" t="s">
        <v>36</v>
      </c>
      <c r="B24" s="88" t="s">
        <v>26</v>
      </c>
      <c r="C24" s="451">
        <v>0.8454746136865342</v>
      </c>
      <c r="D24" s="90">
        <v>20000</v>
      </c>
      <c r="E24" s="732">
        <v>10000</v>
      </c>
      <c r="F24" s="732">
        <v>4500</v>
      </c>
      <c r="G24" s="732">
        <v>10000</v>
      </c>
      <c r="H24" s="732"/>
      <c r="I24" s="732"/>
      <c r="J24" s="732"/>
      <c r="K24" s="732"/>
      <c r="L24" s="732"/>
      <c r="M24" s="732"/>
      <c r="N24" s="732"/>
      <c r="O24" s="732"/>
      <c r="P24" s="732"/>
    </row>
    <row r="25" spans="1:16">
      <c r="A25" s="96" t="s">
        <v>37</v>
      </c>
      <c r="B25" s="87" t="s">
        <v>27</v>
      </c>
      <c r="C25" s="451"/>
      <c r="D25" s="91" t="s">
        <v>49</v>
      </c>
      <c r="E25" s="722" t="s">
        <v>51</v>
      </c>
      <c r="F25" s="722" t="s">
        <v>51</v>
      </c>
      <c r="G25" s="722" t="s">
        <v>51</v>
      </c>
      <c r="H25" s="722"/>
      <c r="I25" s="722"/>
      <c r="J25" s="722"/>
      <c r="K25" s="722"/>
      <c r="L25" s="722"/>
      <c r="M25" s="722"/>
      <c r="N25" s="722"/>
      <c r="O25" s="722"/>
      <c r="P25" s="722"/>
    </row>
    <row r="26" spans="1:16" s="703" customFormat="1">
      <c r="A26" s="708"/>
      <c r="B26" s="708"/>
      <c r="C26" s="709"/>
      <c r="D26" s="710"/>
      <c r="E26" s="723">
        <v>0</v>
      </c>
      <c r="F26" s="723">
        <v>0</v>
      </c>
      <c r="G26" s="723">
        <v>0</v>
      </c>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t="s">
        <v>101</v>
      </c>
      <c r="H27" s="722"/>
      <c r="I27" s="722"/>
      <c r="J27" s="722"/>
      <c r="K27" s="722"/>
      <c r="L27" s="722"/>
      <c r="M27" s="722"/>
      <c r="N27" s="722"/>
      <c r="O27" s="722"/>
      <c r="P27" s="722"/>
    </row>
    <row r="28" spans="1:16">
      <c r="A28" s="95"/>
      <c r="B28" s="88" t="s">
        <v>39</v>
      </c>
      <c r="C28" s="451"/>
      <c r="D28" s="90">
        <v>65500</v>
      </c>
      <c r="E28" s="732">
        <v>30000</v>
      </c>
      <c r="F28" s="732">
        <v>20250</v>
      </c>
      <c r="G28" s="732">
        <v>30000</v>
      </c>
      <c r="H28" s="732"/>
      <c r="I28" s="732"/>
      <c r="J28" s="732"/>
      <c r="K28" s="732"/>
      <c r="L28" s="732"/>
      <c r="M28" s="732"/>
      <c r="N28" s="732"/>
      <c r="O28" s="732"/>
      <c r="P28" s="732"/>
    </row>
    <row r="29" spans="1:16">
      <c r="A29" s="95"/>
      <c r="B29" s="88" t="s">
        <v>40</v>
      </c>
      <c r="C29" s="451"/>
      <c r="D29" s="90">
        <v>35000</v>
      </c>
      <c r="E29" s="732">
        <v>30000</v>
      </c>
      <c r="F29" s="732">
        <v>13500</v>
      </c>
      <c r="G29" s="732">
        <v>30000</v>
      </c>
      <c r="H29" s="732"/>
      <c r="I29" s="732"/>
      <c r="J29" s="732"/>
      <c r="K29" s="732"/>
      <c r="L29" s="732"/>
      <c r="M29" s="732"/>
      <c r="N29" s="732"/>
      <c r="O29" s="732"/>
      <c r="P29" s="732"/>
    </row>
    <row r="30" spans="1:16">
      <c r="A30" s="95"/>
      <c r="B30" s="88" t="s">
        <v>41</v>
      </c>
      <c r="C30" s="451"/>
      <c r="D30" s="90">
        <v>16800</v>
      </c>
      <c r="E30" s="732">
        <v>15000</v>
      </c>
      <c r="F30" s="732">
        <v>6750</v>
      </c>
      <c r="G30" s="732">
        <v>15000</v>
      </c>
      <c r="H30" s="732"/>
      <c r="I30" s="732"/>
      <c r="J30" s="732"/>
      <c r="K30" s="732"/>
      <c r="L30" s="732"/>
      <c r="M30" s="732"/>
      <c r="N30" s="732"/>
      <c r="O30" s="732"/>
      <c r="P30" s="732"/>
    </row>
    <row r="31" spans="1:16">
      <c r="A31" s="95"/>
      <c r="B31" s="88" t="s">
        <v>42</v>
      </c>
      <c r="C31" s="451"/>
      <c r="D31" s="90">
        <v>7700</v>
      </c>
      <c r="E31" s="732">
        <v>6000</v>
      </c>
      <c r="F31" s="732">
        <v>2700</v>
      </c>
      <c r="G31" s="732">
        <v>6000</v>
      </c>
      <c r="H31" s="732"/>
      <c r="I31" s="732"/>
      <c r="J31" s="732"/>
      <c r="K31" s="732"/>
      <c r="L31" s="732"/>
      <c r="M31" s="732"/>
      <c r="N31" s="732"/>
      <c r="O31" s="732"/>
      <c r="P31" s="732"/>
    </row>
    <row r="32" spans="1:16" s="703" customFormat="1">
      <c r="A32" s="708"/>
      <c r="B32" s="708"/>
      <c r="C32" s="709"/>
      <c r="D32" s="710"/>
      <c r="E32" s="723">
        <v>0</v>
      </c>
      <c r="F32" s="723">
        <v>0</v>
      </c>
      <c r="G32" s="723">
        <v>0</v>
      </c>
      <c r="H32" s="723"/>
      <c r="I32" s="723"/>
      <c r="J32" s="723"/>
      <c r="K32" s="723"/>
      <c r="L32" s="723"/>
      <c r="M32" s="723"/>
      <c r="N32" s="723"/>
      <c r="O32" s="723"/>
      <c r="P32" s="723"/>
    </row>
    <row r="33" spans="1:16">
      <c r="A33" s="95" t="s">
        <v>43</v>
      </c>
      <c r="B33" s="88" t="s">
        <v>39</v>
      </c>
      <c r="C33" s="451">
        <v>0.85209713024282563</v>
      </c>
      <c r="D33" s="90">
        <v>20000</v>
      </c>
      <c r="E33" s="732">
        <v>5400</v>
      </c>
      <c r="F33" s="732">
        <v>6075</v>
      </c>
      <c r="G33" s="732">
        <v>5400</v>
      </c>
      <c r="H33" s="732"/>
      <c r="I33" s="732"/>
      <c r="J33" s="732"/>
      <c r="K33" s="732"/>
      <c r="L33" s="732"/>
      <c r="M33" s="732"/>
      <c r="N33" s="732"/>
      <c r="O33" s="732"/>
      <c r="P33" s="732"/>
    </row>
    <row r="34" spans="1:16">
      <c r="A34" s="95"/>
      <c r="B34" s="88" t="s">
        <v>40</v>
      </c>
      <c r="C34" s="451"/>
      <c r="D34" s="90">
        <v>10732.5</v>
      </c>
      <c r="E34" s="732">
        <v>5400</v>
      </c>
      <c r="F34" s="732">
        <v>4050</v>
      </c>
      <c r="G34" s="732">
        <v>5400</v>
      </c>
      <c r="H34" s="732"/>
      <c r="I34" s="732"/>
      <c r="J34" s="732"/>
      <c r="K34" s="732"/>
      <c r="L34" s="732"/>
      <c r="M34" s="732"/>
      <c r="N34" s="732"/>
      <c r="O34" s="732"/>
      <c r="P34" s="732"/>
    </row>
    <row r="35" spans="1:16">
      <c r="A35" s="95"/>
      <c r="B35" s="88" t="s">
        <v>41</v>
      </c>
      <c r="C35" s="451"/>
      <c r="D35" s="90">
        <v>5145</v>
      </c>
      <c r="E35" s="732">
        <v>2700</v>
      </c>
      <c r="F35" s="732">
        <v>2025</v>
      </c>
      <c r="G35" s="732">
        <v>2700</v>
      </c>
      <c r="H35" s="732"/>
      <c r="I35" s="732"/>
      <c r="J35" s="732"/>
      <c r="K35" s="732"/>
      <c r="L35" s="732"/>
      <c r="M35" s="732"/>
      <c r="N35" s="732"/>
      <c r="O35" s="732"/>
      <c r="P35" s="732"/>
    </row>
    <row r="36" spans="1:16">
      <c r="A36" s="95"/>
      <c r="B36" s="88" t="s">
        <v>42</v>
      </c>
      <c r="C36" s="451"/>
      <c r="D36" s="90">
        <v>2500</v>
      </c>
      <c r="E36" s="732">
        <v>1080</v>
      </c>
      <c r="F36" s="732">
        <v>810</v>
      </c>
      <c r="G36" s="732">
        <v>1080</v>
      </c>
      <c r="H36" s="732"/>
      <c r="I36" s="732"/>
      <c r="J36" s="732"/>
      <c r="K36" s="732"/>
      <c r="L36" s="732"/>
      <c r="M36" s="732"/>
      <c r="N36" s="732"/>
      <c r="O36" s="732"/>
      <c r="P36" s="732"/>
    </row>
    <row r="37" spans="1:16" s="703" customFormat="1">
      <c r="A37" s="708"/>
      <c r="B37" s="708"/>
      <c r="C37" s="709"/>
      <c r="D37" s="710"/>
      <c r="E37" s="723">
        <v>0</v>
      </c>
      <c r="F37" s="723">
        <v>0</v>
      </c>
      <c r="G37" s="723">
        <v>0</v>
      </c>
      <c r="H37" s="723"/>
      <c r="I37" s="723"/>
      <c r="J37" s="723"/>
      <c r="K37" s="723"/>
      <c r="L37" s="723"/>
      <c r="M37" s="723"/>
      <c r="N37" s="723"/>
      <c r="O37" s="723"/>
      <c r="P37" s="723"/>
    </row>
    <row r="38" spans="1:16">
      <c r="A38" s="95" t="s">
        <v>44</v>
      </c>
      <c r="B38" s="88" t="s">
        <v>39</v>
      </c>
      <c r="C38" s="451">
        <v>0.84988962472406182</v>
      </c>
      <c r="D38" s="90">
        <v>20000</v>
      </c>
      <c r="E38" s="732">
        <v>5400</v>
      </c>
      <c r="F38" s="732">
        <v>6075</v>
      </c>
      <c r="G38" s="732">
        <v>5400</v>
      </c>
      <c r="H38" s="732"/>
      <c r="I38" s="732"/>
      <c r="J38" s="732"/>
      <c r="K38" s="732"/>
      <c r="L38" s="732"/>
      <c r="M38" s="732"/>
      <c r="N38" s="732"/>
      <c r="O38" s="732"/>
      <c r="P38" s="732"/>
    </row>
    <row r="39" spans="1:16">
      <c r="A39" s="95"/>
      <c r="B39" s="88" t="s">
        <v>40</v>
      </c>
      <c r="C39" s="451"/>
      <c r="D39" s="90">
        <v>10500</v>
      </c>
      <c r="E39" s="732">
        <v>5400</v>
      </c>
      <c r="F39" s="732">
        <v>4050</v>
      </c>
      <c r="G39" s="732">
        <v>5400</v>
      </c>
      <c r="H39" s="732"/>
      <c r="I39" s="732"/>
      <c r="J39" s="732"/>
      <c r="K39" s="732"/>
      <c r="L39" s="732"/>
      <c r="M39" s="732"/>
      <c r="N39" s="732"/>
      <c r="O39" s="732"/>
      <c r="P39" s="732"/>
    </row>
    <row r="40" spans="1:16">
      <c r="A40" s="95"/>
      <c r="B40" s="88" t="s">
        <v>41</v>
      </c>
      <c r="C40" s="451"/>
      <c r="D40" s="90">
        <v>5040</v>
      </c>
      <c r="E40" s="732">
        <v>2700</v>
      </c>
      <c r="F40" s="732">
        <v>2025</v>
      </c>
      <c r="G40" s="732">
        <v>2700</v>
      </c>
      <c r="H40" s="732"/>
      <c r="I40" s="732"/>
      <c r="J40" s="732"/>
      <c r="K40" s="732"/>
      <c r="L40" s="732"/>
      <c r="M40" s="732"/>
      <c r="N40" s="732"/>
      <c r="O40" s="732"/>
      <c r="P40" s="732"/>
    </row>
    <row r="41" spans="1:16">
      <c r="A41" s="95"/>
      <c r="B41" s="88" t="s">
        <v>42</v>
      </c>
      <c r="C41" s="451"/>
      <c r="D41" s="90">
        <v>2487.5</v>
      </c>
      <c r="E41" s="732">
        <v>1080</v>
      </c>
      <c r="F41" s="732">
        <v>810</v>
      </c>
      <c r="G41" s="732">
        <v>1080</v>
      </c>
      <c r="H41" s="732"/>
      <c r="I41" s="732"/>
      <c r="J41" s="732"/>
      <c r="K41" s="732"/>
      <c r="L41" s="732"/>
      <c r="M41" s="732"/>
      <c r="N41" s="732"/>
      <c r="O41" s="732"/>
      <c r="P41" s="732"/>
    </row>
    <row r="42" spans="1:16" s="703" customFormat="1">
      <c r="A42" s="708"/>
      <c r="B42" s="708"/>
      <c r="C42" s="709"/>
      <c r="D42" s="710"/>
      <c r="E42" s="723">
        <v>0</v>
      </c>
      <c r="F42" s="723">
        <v>0</v>
      </c>
      <c r="G42" s="723">
        <v>0</v>
      </c>
      <c r="H42" s="723"/>
      <c r="I42" s="723"/>
      <c r="J42" s="723"/>
      <c r="K42" s="723"/>
      <c r="L42" s="723"/>
      <c r="M42" s="723"/>
      <c r="N42" s="723"/>
      <c r="O42" s="723"/>
      <c r="P42" s="723"/>
    </row>
    <row r="43" spans="1:16">
      <c r="A43" s="97" t="s">
        <v>45</v>
      </c>
      <c r="B43" s="88" t="s">
        <v>26</v>
      </c>
      <c r="C43" s="451">
        <v>0.73509933774834435</v>
      </c>
      <c r="D43" s="90">
        <v>5000</v>
      </c>
      <c r="E43" s="732" t="s">
        <v>46</v>
      </c>
      <c r="F43" s="732" t="s">
        <v>46</v>
      </c>
      <c r="G43" s="732" t="s">
        <v>46</v>
      </c>
      <c r="H43" s="732"/>
      <c r="I43" s="732"/>
      <c r="J43" s="732"/>
      <c r="K43" s="732"/>
      <c r="L43" s="732"/>
      <c r="M43" s="732"/>
      <c r="N43" s="732"/>
      <c r="O43" s="732"/>
      <c r="P43" s="732"/>
    </row>
    <row r="44" spans="1:16">
      <c r="A44" s="97"/>
      <c r="B44" s="87" t="s">
        <v>27</v>
      </c>
      <c r="C44" s="451"/>
      <c r="D44" s="91" t="s">
        <v>49</v>
      </c>
      <c r="E44" s="722" t="s">
        <v>46</v>
      </c>
      <c r="F44" s="722" t="s">
        <v>46</v>
      </c>
      <c r="G44" s="722" t="s">
        <v>46</v>
      </c>
      <c r="H44" s="722"/>
      <c r="I44" s="722"/>
      <c r="J44" s="722"/>
      <c r="K44" s="722"/>
      <c r="L44" s="722"/>
      <c r="M44" s="722"/>
      <c r="N44" s="722"/>
      <c r="O44" s="722"/>
      <c r="P44" s="722"/>
    </row>
    <row r="45" spans="1:16">
      <c r="A45" s="97"/>
      <c r="B45" s="93" t="s">
        <v>33</v>
      </c>
      <c r="C45" s="451"/>
      <c r="D45" s="94" t="s">
        <v>46</v>
      </c>
      <c r="E45" s="732" t="s">
        <v>46</v>
      </c>
      <c r="F45" s="732" t="s">
        <v>46</v>
      </c>
      <c r="G45" s="732" t="s">
        <v>46</v>
      </c>
      <c r="H45" s="732"/>
      <c r="I45" s="732"/>
      <c r="J45" s="732"/>
      <c r="K45" s="732"/>
      <c r="L45" s="732"/>
      <c r="M45" s="732"/>
      <c r="N45" s="732"/>
      <c r="O45" s="732"/>
      <c r="P45" s="732"/>
    </row>
    <row r="46" spans="1:16">
      <c r="A46" s="97"/>
      <c r="B46" s="87" t="s">
        <v>34</v>
      </c>
      <c r="C46" s="451"/>
      <c r="D46" s="94" t="s">
        <v>46</v>
      </c>
      <c r="E46" s="732" t="s">
        <v>46</v>
      </c>
      <c r="F46" s="732" t="s">
        <v>46</v>
      </c>
      <c r="G46" s="732" t="s">
        <v>46</v>
      </c>
      <c r="H46" s="732"/>
      <c r="I46" s="732"/>
      <c r="J46" s="732"/>
      <c r="K46" s="732"/>
      <c r="L46" s="732"/>
      <c r="M46" s="732"/>
      <c r="N46" s="732"/>
      <c r="O46" s="732"/>
      <c r="P46" s="732"/>
    </row>
    <row r="47" spans="1:16" s="703" customFormat="1">
      <c r="A47" s="708"/>
      <c r="B47" s="708"/>
      <c r="C47" s="709"/>
      <c r="D47" s="710"/>
      <c r="E47" s="723">
        <v>0</v>
      </c>
      <c r="F47" s="723">
        <v>0</v>
      </c>
      <c r="G47" s="723">
        <v>0</v>
      </c>
      <c r="H47" s="723"/>
      <c r="I47" s="723"/>
      <c r="J47" s="723"/>
      <c r="K47" s="723"/>
      <c r="L47" s="723"/>
      <c r="M47" s="723"/>
      <c r="N47" s="723"/>
      <c r="O47" s="723"/>
      <c r="P47" s="723"/>
    </row>
    <row r="48" spans="1:16">
      <c r="A48" s="86" t="s">
        <v>47</v>
      </c>
      <c r="B48" s="88" t="s">
        <v>26</v>
      </c>
      <c r="C48" s="451">
        <v>0.77704194260485648</v>
      </c>
      <c r="D48" s="90">
        <v>8000</v>
      </c>
      <c r="E48" s="732">
        <v>40000</v>
      </c>
      <c r="F48" s="732">
        <v>40000</v>
      </c>
      <c r="G48" s="732">
        <v>40000</v>
      </c>
      <c r="H48" s="732"/>
      <c r="I48" s="732"/>
      <c r="J48" s="732"/>
      <c r="K48" s="732"/>
      <c r="L48" s="732"/>
      <c r="M48" s="732"/>
      <c r="N48" s="732"/>
      <c r="O48" s="732"/>
      <c r="P48" s="732"/>
    </row>
    <row r="49" spans="1:16">
      <c r="A49" s="86"/>
      <c r="B49" s="87" t="s">
        <v>27</v>
      </c>
      <c r="C49" s="451"/>
      <c r="D49" s="91" t="s">
        <v>51</v>
      </c>
      <c r="E49" s="722" t="s">
        <v>32</v>
      </c>
      <c r="F49" s="722" t="s">
        <v>32</v>
      </c>
      <c r="G49" s="722" t="s">
        <v>32</v>
      </c>
      <c r="H49" s="722"/>
      <c r="I49" s="722"/>
      <c r="J49" s="722"/>
      <c r="K49" s="722"/>
      <c r="L49" s="722"/>
      <c r="M49" s="722"/>
      <c r="N49" s="722"/>
      <c r="O49" s="722"/>
      <c r="P49" s="722"/>
    </row>
    <row r="50" spans="1:16">
      <c r="A50" s="86"/>
      <c r="B50" s="93" t="s">
        <v>33</v>
      </c>
      <c r="C50" s="451"/>
      <c r="D50" s="94">
        <v>10</v>
      </c>
      <c r="E50" s="733">
        <v>10</v>
      </c>
      <c r="F50" s="733">
        <v>10</v>
      </c>
      <c r="G50" s="733">
        <v>10</v>
      </c>
      <c r="H50" s="733"/>
      <c r="I50" s="733"/>
      <c r="J50" s="733"/>
      <c r="K50" s="733"/>
      <c r="L50" s="733"/>
      <c r="M50" s="733"/>
      <c r="N50" s="733"/>
      <c r="O50" s="733"/>
      <c r="P50" s="733"/>
    </row>
    <row r="51" spans="1:16">
      <c r="A51" s="86"/>
      <c r="B51" s="87" t="s">
        <v>34</v>
      </c>
      <c r="C51" s="451"/>
      <c r="D51" s="91" t="s">
        <v>28</v>
      </c>
      <c r="E51" s="722" t="s">
        <v>51</v>
      </c>
      <c r="F51" s="722" t="s">
        <v>51</v>
      </c>
      <c r="G51" s="722" t="s">
        <v>51</v>
      </c>
      <c r="H51" s="722"/>
      <c r="I51" s="722"/>
      <c r="J51" s="722"/>
      <c r="K51" s="722"/>
      <c r="L51" s="722"/>
      <c r="M51" s="722"/>
      <c r="N51" s="722"/>
      <c r="O51" s="722"/>
      <c r="P51" s="722"/>
    </row>
    <row r="52" spans="1:16" s="703" customFormat="1">
      <c r="A52" s="708"/>
      <c r="B52" s="708"/>
      <c r="C52" s="709"/>
      <c r="D52" s="710"/>
      <c r="E52" s="723">
        <v>0</v>
      </c>
      <c r="F52" s="723">
        <v>0</v>
      </c>
      <c r="G52" s="723">
        <v>0</v>
      </c>
      <c r="H52" s="723"/>
      <c r="I52" s="723"/>
      <c r="J52" s="723"/>
      <c r="K52" s="723"/>
      <c r="L52" s="723"/>
      <c r="M52" s="723"/>
      <c r="N52" s="723"/>
      <c r="O52" s="723"/>
      <c r="P52" s="723"/>
    </row>
    <row r="53" spans="1:16">
      <c r="A53" s="86" t="s">
        <v>48</v>
      </c>
      <c r="B53" s="88" t="s">
        <v>26</v>
      </c>
      <c r="C53" s="451">
        <v>0.61147902869757176</v>
      </c>
      <c r="D53" s="90">
        <v>600</v>
      </c>
      <c r="E53" s="732">
        <v>500</v>
      </c>
      <c r="F53" s="732">
        <v>225</v>
      </c>
      <c r="G53" s="732">
        <v>500</v>
      </c>
      <c r="H53" s="732"/>
      <c r="I53" s="732"/>
      <c r="J53" s="732"/>
      <c r="K53" s="732"/>
      <c r="L53" s="732"/>
      <c r="M53" s="732"/>
      <c r="N53" s="732"/>
      <c r="O53" s="732"/>
      <c r="P53" s="732"/>
    </row>
    <row r="54" spans="1:16">
      <c r="A54" s="86"/>
      <c r="B54" s="87" t="s">
        <v>27</v>
      </c>
      <c r="C54" s="451"/>
      <c r="D54" s="91" t="s">
        <v>32</v>
      </c>
      <c r="E54" s="732" t="s">
        <v>32</v>
      </c>
      <c r="F54" s="722" t="s">
        <v>32</v>
      </c>
      <c r="G54" s="722" t="s">
        <v>32</v>
      </c>
      <c r="H54" s="722"/>
      <c r="I54" s="722"/>
      <c r="J54" s="722"/>
      <c r="K54" s="722"/>
      <c r="L54" s="722"/>
      <c r="M54" s="722"/>
      <c r="N54" s="722"/>
      <c r="O54" s="722"/>
      <c r="P54" s="722"/>
    </row>
    <row r="55" spans="1:16">
      <c r="A55" s="86"/>
      <c r="B55" s="93" t="s">
        <v>33</v>
      </c>
      <c r="C55" s="451"/>
      <c r="D55" s="94">
        <v>91</v>
      </c>
      <c r="E55" s="733">
        <v>45</v>
      </c>
      <c r="F55" s="733">
        <v>45</v>
      </c>
      <c r="G55" s="733">
        <v>45</v>
      </c>
      <c r="H55" s="733"/>
      <c r="I55" s="733"/>
      <c r="J55" s="733"/>
      <c r="K55" s="733"/>
      <c r="L55" s="733"/>
      <c r="M55" s="733"/>
      <c r="N55" s="733"/>
      <c r="O55" s="733"/>
      <c r="P55" s="733"/>
    </row>
    <row r="56" spans="1:16">
      <c r="A56" s="86"/>
      <c r="B56" s="87" t="s">
        <v>34</v>
      </c>
      <c r="C56" s="451"/>
      <c r="D56" s="91" t="s">
        <v>49</v>
      </c>
      <c r="E56" s="722" t="s">
        <v>51</v>
      </c>
      <c r="F56" s="722" t="s">
        <v>51</v>
      </c>
      <c r="G56" s="722" t="s">
        <v>51</v>
      </c>
      <c r="H56" s="722"/>
      <c r="I56" s="722"/>
      <c r="J56" s="722"/>
      <c r="K56" s="722"/>
      <c r="L56" s="722"/>
      <c r="M56" s="722"/>
      <c r="N56" s="722"/>
      <c r="O56" s="722"/>
      <c r="P56" s="722"/>
    </row>
    <row r="57" spans="1:16" s="703" customFormat="1">
      <c r="A57" s="708"/>
      <c r="B57" s="708"/>
      <c r="C57" s="709"/>
      <c r="D57" s="710"/>
      <c r="E57" s="723">
        <v>0</v>
      </c>
      <c r="F57" s="723">
        <v>0</v>
      </c>
      <c r="G57" s="723">
        <v>0</v>
      </c>
      <c r="H57" s="723"/>
      <c r="I57" s="723"/>
      <c r="J57" s="723"/>
      <c r="K57" s="723"/>
      <c r="L57" s="723"/>
      <c r="M57" s="723"/>
      <c r="N57" s="723"/>
      <c r="O57" s="723"/>
      <c r="P57" s="723"/>
    </row>
    <row r="58" spans="1:16">
      <c r="A58" s="98" t="s">
        <v>50</v>
      </c>
      <c r="B58" s="88" t="s">
        <v>25</v>
      </c>
      <c r="C58" s="451">
        <v>0.17880794701986755</v>
      </c>
      <c r="D58" s="559">
        <v>1</v>
      </c>
      <c r="E58" s="725">
        <v>1</v>
      </c>
      <c r="F58" s="725">
        <v>1</v>
      </c>
      <c r="G58" s="725">
        <v>1</v>
      </c>
      <c r="H58" s="725"/>
      <c r="I58" s="725"/>
      <c r="J58" s="725"/>
      <c r="K58" s="725"/>
      <c r="L58" s="725"/>
      <c r="M58" s="725"/>
      <c r="N58" s="725"/>
      <c r="O58" s="725"/>
      <c r="P58" s="725"/>
    </row>
    <row r="59" spans="1:16">
      <c r="A59" s="86"/>
      <c r="B59" s="88" t="s">
        <v>26</v>
      </c>
      <c r="C59" s="451"/>
      <c r="D59" s="90">
        <v>27750</v>
      </c>
      <c r="E59" s="732">
        <v>30000</v>
      </c>
      <c r="F59" s="732">
        <v>13500</v>
      </c>
      <c r="G59" s="732">
        <v>30000</v>
      </c>
      <c r="H59" s="732"/>
      <c r="I59" s="732"/>
      <c r="J59" s="732"/>
      <c r="K59" s="732"/>
      <c r="L59" s="732"/>
      <c r="M59" s="732"/>
      <c r="N59" s="732"/>
      <c r="O59" s="732"/>
      <c r="P59" s="732"/>
    </row>
    <row r="60" spans="1:16">
      <c r="A60" s="86"/>
      <c r="B60" s="87" t="s">
        <v>27</v>
      </c>
      <c r="C60" s="451"/>
      <c r="D60" s="94" t="s">
        <v>28</v>
      </c>
      <c r="E60" s="724" t="s">
        <v>51</v>
      </c>
      <c r="F60" s="724" t="s">
        <v>51</v>
      </c>
      <c r="G60" s="724" t="s">
        <v>51</v>
      </c>
      <c r="H60" s="724"/>
      <c r="I60" s="724"/>
      <c r="J60" s="724"/>
      <c r="K60" s="724"/>
      <c r="L60" s="724"/>
      <c r="M60" s="724"/>
      <c r="N60" s="724"/>
      <c r="O60" s="724"/>
      <c r="P60" s="724"/>
    </row>
    <row r="61" spans="1:16">
      <c r="A61" s="86"/>
      <c r="B61" s="93" t="s">
        <v>33</v>
      </c>
      <c r="C61" s="451"/>
      <c r="D61" s="94">
        <v>91</v>
      </c>
      <c r="E61" s="722" t="s">
        <v>46</v>
      </c>
      <c r="F61" s="722" t="s">
        <v>46</v>
      </c>
      <c r="G61" s="722" t="s">
        <v>46</v>
      </c>
      <c r="H61" s="724"/>
      <c r="I61" s="724"/>
      <c r="J61" s="724"/>
      <c r="K61" s="724"/>
      <c r="L61" s="724"/>
      <c r="M61" s="724"/>
      <c r="N61" s="724"/>
      <c r="O61" s="724"/>
      <c r="P61" s="724"/>
    </row>
    <row r="62" spans="1:16">
      <c r="A62" s="86"/>
      <c r="B62" s="87" t="s">
        <v>34</v>
      </c>
      <c r="C62" s="451"/>
      <c r="D62" s="91" t="s">
        <v>51</v>
      </c>
      <c r="E62" s="722" t="s">
        <v>46</v>
      </c>
      <c r="F62" s="722" t="s">
        <v>46</v>
      </c>
      <c r="G62" s="722" t="s">
        <v>46</v>
      </c>
      <c r="H62" s="722"/>
      <c r="I62" s="722"/>
      <c r="J62" s="722"/>
      <c r="K62" s="722"/>
      <c r="L62" s="722"/>
      <c r="M62" s="722"/>
      <c r="N62" s="722"/>
      <c r="O62" s="722"/>
      <c r="P62" s="722"/>
    </row>
    <row r="63" spans="1:16" s="703" customFormat="1">
      <c r="A63" s="708"/>
      <c r="B63" s="708"/>
      <c r="C63" s="709"/>
      <c r="D63" s="710"/>
      <c r="E63" s="723">
        <v>0</v>
      </c>
      <c r="F63" s="723">
        <v>0</v>
      </c>
      <c r="G63" s="723">
        <v>0</v>
      </c>
      <c r="H63" s="723"/>
      <c r="I63" s="723"/>
      <c r="J63" s="723"/>
      <c r="K63" s="723"/>
      <c r="L63" s="723"/>
      <c r="M63" s="723"/>
      <c r="N63" s="723"/>
      <c r="O63" s="723"/>
      <c r="P63" s="723"/>
    </row>
    <row r="64" spans="1:16">
      <c r="A64" s="86" t="s">
        <v>52</v>
      </c>
      <c r="B64" s="88" t="s">
        <v>26</v>
      </c>
      <c r="C64" s="451">
        <v>0.8432671081677704</v>
      </c>
      <c r="D64" s="90">
        <v>500</v>
      </c>
      <c r="E64" s="732">
        <v>500</v>
      </c>
      <c r="F64" s="732">
        <v>200</v>
      </c>
      <c r="G64" s="732">
        <v>500</v>
      </c>
      <c r="H64" s="732"/>
      <c r="I64" s="732"/>
      <c r="J64" s="732"/>
      <c r="K64" s="732"/>
      <c r="L64" s="732"/>
      <c r="M64" s="732"/>
      <c r="N64" s="732"/>
      <c r="O64" s="732"/>
      <c r="P64" s="732"/>
    </row>
    <row r="65" spans="1:16">
      <c r="A65" s="86"/>
      <c r="B65" s="87" t="s">
        <v>27</v>
      </c>
      <c r="C65" s="451"/>
      <c r="D65" s="91" t="s">
        <v>32</v>
      </c>
      <c r="E65" s="722" t="s">
        <v>32</v>
      </c>
      <c r="F65" s="722" t="s">
        <v>32</v>
      </c>
      <c r="G65" s="722" t="s">
        <v>32</v>
      </c>
      <c r="H65" s="722"/>
      <c r="I65" s="722"/>
      <c r="J65" s="722"/>
      <c r="K65" s="722"/>
      <c r="L65" s="722"/>
      <c r="M65" s="722"/>
      <c r="N65" s="722"/>
      <c r="O65" s="722"/>
      <c r="P65" s="722"/>
    </row>
    <row r="66" spans="1:16">
      <c r="A66" s="86"/>
      <c r="B66" s="93" t="s">
        <v>33</v>
      </c>
      <c r="C66" s="451"/>
      <c r="D66" s="94">
        <v>182</v>
      </c>
      <c r="E66" s="733">
        <v>45</v>
      </c>
      <c r="F66" s="733">
        <v>45</v>
      </c>
      <c r="G66" s="733">
        <v>45</v>
      </c>
      <c r="H66" s="733"/>
      <c r="I66" s="733"/>
      <c r="J66" s="733"/>
      <c r="K66" s="733"/>
      <c r="L66" s="733"/>
      <c r="M66" s="733"/>
      <c r="N66" s="733"/>
      <c r="O66" s="733"/>
      <c r="P66" s="733"/>
    </row>
    <row r="67" spans="1:16" s="149" customFormat="1" ht="14">
      <c r="A67" s="86"/>
      <c r="B67" s="87" t="s">
        <v>34</v>
      </c>
      <c r="C67" s="451"/>
      <c r="D67" s="91" t="s">
        <v>49</v>
      </c>
      <c r="E67" s="722" t="s">
        <v>51</v>
      </c>
      <c r="F67" s="722" t="s">
        <v>51</v>
      </c>
      <c r="G67" s="722" t="s">
        <v>51</v>
      </c>
      <c r="H67" s="722"/>
      <c r="I67" s="722"/>
      <c r="J67" s="722"/>
      <c r="K67" s="722"/>
      <c r="L67" s="722"/>
      <c r="M67" s="722"/>
      <c r="N67" s="722"/>
      <c r="O67" s="722"/>
      <c r="P67" s="722"/>
    </row>
    <row r="68" spans="1:16" s="703" customFormat="1">
      <c r="A68" s="708"/>
      <c r="B68" s="708"/>
      <c r="C68" s="709"/>
      <c r="D68" s="710"/>
      <c r="E68" s="723">
        <v>0</v>
      </c>
      <c r="F68" s="723">
        <v>0</v>
      </c>
      <c r="G68" s="723">
        <v>0</v>
      </c>
      <c r="H68" s="723"/>
      <c r="I68" s="723"/>
      <c r="J68" s="723"/>
      <c r="K68" s="723"/>
      <c r="L68" s="723"/>
      <c r="M68" s="723"/>
      <c r="N68" s="723"/>
      <c r="O68" s="723"/>
      <c r="P68" s="723"/>
    </row>
    <row r="69" spans="1:16">
      <c r="A69" s="86" t="s">
        <v>53</v>
      </c>
      <c r="B69" s="88" t="s">
        <v>26</v>
      </c>
      <c r="C69" s="451">
        <v>0.19867549668874171</v>
      </c>
      <c r="D69" s="90">
        <v>680</v>
      </c>
      <c r="E69" s="732">
        <v>500</v>
      </c>
      <c r="F69" s="732">
        <v>225</v>
      </c>
      <c r="G69" s="732">
        <v>500</v>
      </c>
      <c r="H69" s="732"/>
      <c r="I69" s="732"/>
      <c r="J69" s="732"/>
      <c r="K69" s="732"/>
      <c r="L69" s="732"/>
      <c r="M69" s="732"/>
      <c r="N69" s="732"/>
      <c r="O69" s="732"/>
      <c r="P69" s="732"/>
    </row>
    <row r="70" spans="1:16">
      <c r="A70" s="86" t="s">
        <v>54</v>
      </c>
      <c r="B70" s="87" t="s">
        <v>27</v>
      </c>
      <c r="C70" s="451"/>
      <c r="D70" s="91" t="s">
        <v>32</v>
      </c>
      <c r="E70" s="722" t="s">
        <v>46</v>
      </c>
      <c r="F70" s="722" t="s">
        <v>46</v>
      </c>
      <c r="G70" s="722" t="s">
        <v>46</v>
      </c>
      <c r="H70" s="722"/>
      <c r="I70" s="722"/>
      <c r="J70" s="722"/>
      <c r="K70" s="722"/>
      <c r="L70" s="722"/>
      <c r="M70" s="722"/>
      <c r="N70" s="722"/>
      <c r="O70" s="722"/>
      <c r="P70" s="722"/>
    </row>
    <row r="71" spans="1:16">
      <c r="A71" s="86"/>
      <c r="B71" s="93" t="s">
        <v>33</v>
      </c>
      <c r="C71" s="451"/>
      <c r="D71" s="94">
        <v>90</v>
      </c>
      <c r="E71" s="733">
        <v>45</v>
      </c>
      <c r="F71" s="733">
        <v>45</v>
      </c>
      <c r="G71" s="733">
        <v>45</v>
      </c>
      <c r="H71" s="733"/>
      <c r="I71" s="733"/>
      <c r="J71" s="733"/>
      <c r="K71" s="733"/>
      <c r="L71" s="733"/>
      <c r="M71" s="733"/>
      <c r="N71" s="733"/>
      <c r="O71" s="733"/>
      <c r="P71" s="733"/>
    </row>
    <row r="72" spans="1:16">
      <c r="A72" s="86"/>
      <c r="B72" s="87" t="s">
        <v>34</v>
      </c>
      <c r="C72" s="450"/>
      <c r="D72" s="91" t="s">
        <v>51</v>
      </c>
      <c r="E72" s="722" t="s">
        <v>51</v>
      </c>
      <c r="F72" s="722" t="s">
        <v>51</v>
      </c>
      <c r="G72" s="722" t="s">
        <v>51</v>
      </c>
      <c r="H72" s="722"/>
      <c r="I72" s="722"/>
      <c r="J72" s="722"/>
      <c r="K72" s="722"/>
      <c r="L72" s="722"/>
      <c r="M72" s="722"/>
      <c r="N72" s="722"/>
      <c r="O72" s="722"/>
      <c r="P72" s="722"/>
    </row>
    <row r="73" spans="1:16" s="703" customFormat="1">
      <c r="A73" s="708"/>
      <c r="B73" s="708"/>
      <c r="C73" s="711"/>
      <c r="D73" s="710"/>
      <c r="E73" s="723">
        <v>0</v>
      </c>
      <c r="F73" s="723">
        <v>0</v>
      </c>
      <c r="G73" s="723">
        <v>0</v>
      </c>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t="s">
        <v>56</v>
      </c>
      <c r="H74" s="726"/>
      <c r="I74" s="726"/>
      <c r="J74" s="726"/>
      <c r="K74" s="726"/>
      <c r="L74" s="726"/>
      <c r="M74" s="726"/>
      <c r="N74" s="726"/>
      <c r="O74" s="726"/>
      <c r="P74" s="726"/>
    </row>
    <row r="75" spans="1:16" s="703" customFormat="1">
      <c r="A75" s="712"/>
      <c r="B75" s="713"/>
      <c r="C75" s="711"/>
      <c r="D75" s="714"/>
      <c r="E75" s="727">
        <v>0</v>
      </c>
      <c r="F75" s="727">
        <v>0</v>
      </c>
      <c r="G75" s="727">
        <v>0</v>
      </c>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t="s">
        <v>46</v>
      </c>
      <c r="H76" s="732"/>
      <c r="I76" s="732"/>
      <c r="J76" s="732"/>
      <c r="K76" s="732"/>
      <c r="L76" s="732"/>
      <c r="M76" s="732"/>
      <c r="N76" s="732"/>
      <c r="O76" s="732"/>
      <c r="P76" s="732"/>
    </row>
    <row r="77" spans="1:16">
      <c r="A77" s="86"/>
      <c r="B77" s="87" t="s">
        <v>58</v>
      </c>
      <c r="C77" s="451"/>
      <c r="D77" s="89">
        <v>1</v>
      </c>
      <c r="E77" s="721" t="s">
        <v>46</v>
      </c>
      <c r="F77" s="721" t="s">
        <v>46</v>
      </c>
      <c r="G77" s="721" t="s">
        <v>46</v>
      </c>
      <c r="H77" s="721"/>
      <c r="I77" s="721"/>
      <c r="J77" s="721"/>
      <c r="K77" s="721"/>
      <c r="L77" s="721"/>
      <c r="M77" s="721"/>
      <c r="N77" s="721"/>
      <c r="O77" s="721"/>
      <c r="P77" s="721"/>
    </row>
    <row r="78" spans="1:16" s="764" customFormat="1">
      <c r="A78" s="757" t="s">
        <v>59</v>
      </c>
      <c r="B78" s="757"/>
      <c r="C78" s="762"/>
      <c r="D78" s="763"/>
      <c r="E78" s="763">
        <v>0</v>
      </c>
      <c r="F78" s="763">
        <v>0</v>
      </c>
      <c r="G78" s="763">
        <v>0</v>
      </c>
      <c r="H78" s="763"/>
      <c r="I78" s="763"/>
      <c r="J78" s="763"/>
      <c r="K78" s="763"/>
      <c r="L78" s="763"/>
      <c r="M78" s="763"/>
      <c r="N78" s="763"/>
      <c r="O78" s="763"/>
      <c r="P78" s="763"/>
    </row>
    <row r="79" spans="1:16">
      <c r="A79" s="100" t="s">
        <v>18</v>
      </c>
      <c r="B79" s="101" t="s">
        <v>30</v>
      </c>
      <c r="C79" s="102">
        <v>0.73509933774834435</v>
      </c>
      <c r="D79" s="103" t="s">
        <v>60</v>
      </c>
      <c r="E79" s="728" t="s">
        <v>107</v>
      </c>
      <c r="F79" s="728" t="s">
        <v>31</v>
      </c>
      <c r="G79" s="728" t="s">
        <v>107</v>
      </c>
      <c r="H79" s="728"/>
      <c r="I79" s="728"/>
      <c r="J79" s="728"/>
      <c r="K79" s="728"/>
      <c r="L79" s="728"/>
      <c r="M79" s="728"/>
      <c r="N79" s="728"/>
      <c r="O79" s="728"/>
      <c r="P79" s="728"/>
    </row>
    <row r="80" spans="1:16">
      <c r="A80" s="100"/>
      <c r="B80" s="104" t="s">
        <v>61</v>
      </c>
      <c r="C80" s="102"/>
      <c r="D80" s="103">
        <v>0.8</v>
      </c>
      <c r="E80" s="721">
        <v>1</v>
      </c>
      <c r="F80" s="721">
        <v>0.8</v>
      </c>
      <c r="G80" s="721">
        <v>1</v>
      </c>
      <c r="H80" s="721"/>
      <c r="I80" s="721"/>
      <c r="J80" s="721"/>
      <c r="K80" s="721"/>
      <c r="L80" s="721"/>
      <c r="M80" s="721"/>
      <c r="N80" s="721"/>
      <c r="O80" s="721"/>
      <c r="P80" s="721"/>
    </row>
    <row r="81" spans="1:16">
      <c r="A81" s="100"/>
      <c r="B81" s="101" t="s">
        <v>62</v>
      </c>
      <c r="C81" s="102"/>
      <c r="D81" s="105">
        <v>500</v>
      </c>
      <c r="E81" s="732">
        <v>0</v>
      </c>
      <c r="F81" s="732">
        <v>0</v>
      </c>
      <c r="G81" s="732">
        <v>0</v>
      </c>
      <c r="H81" s="732"/>
      <c r="I81" s="732"/>
      <c r="J81" s="732"/>
      <c r="K81" s="732"/>
      <c r="L81" s="732"/>
      <c r="M81" s="732"/>
      <c r="N81" s="732"/>
      <c r="O81" s="732"/>
      <c r="P81" s="732"/>
    </row>
    <row r="82" spans="1:16">
      <c r="A82" s="100"/>
      <c r="B82" s="106" t="s">
        <v>26</v>
      </c>
      <c r="C82" s="102"/>
      <c r="D82" s="105">
        <v>100000</v>
      </c>
      <c r="E82" s="732">
        <v>150000</v>
      </c>
      <c r="F82" s="732">
        <v>100000</v>
      </c>
      <c r="G82" s="732">
        <v>150000</v>
      </c>
      <c r="H82" s="732"/>
      <c r="I82" s="732"/>
      <c r="J82" s="732"/>
      <c r="K82" s="732"/>
      <c r="L82" s="732"/>
      <c r="M82" s="732"/>
      <c r="N82" s="732"/>
      <c r="O82" s="732"/>
      <c r="P82" s="732"/>
    </row>
    <row r="83" spans="1:16">
      <c r="A83" s="104"/>
      <c r="B83" s="101" t="s">
        <v>27</v>
      </c>
      <c r="C83" s="102"/>
      <c r="D83" s="107" t="s">
        <v>51</v>
      </c>
      <c r="E83" s="722" t="s">
        <v>51</v>
      </c>
      <c r="F83" s="722" t="s">
        <v>51</v>
      </c>
      <c r="G83" s="722" t="s">
        <v>51</v>
      </c>
      <c r="H83" s="722"/>
      <c r="I83" s="722"/>
      <c r="J83" s="722"/>
      <c r="K83" s="722"/>
      <c r="L83" s="722"/>
      <c r="M83" s="722"/>
      <c r="N83" s="722"/>
      <c r="O83" s="722"/>
      <c r="P83" s="722"/>
    </row>
    <row r="84" spans="1:16" s="764" customFormat="1" ht="17" customHeight="1">
      <c r="A84" s="757" t="s">
        <v>63</v>
      </c>
      <c r="B84" s="757"/>
      <c r="C84" s="762"/>
      <c r="D84" s="763"/>
      <c r="E84" s="763">
        <v>0</v>
      </c>
      <c r="F84" s="763">
        <v>0</v>
      </c>
      <c r="G84" s="763">
        <v>0</v>
      </c>
      <c r="H84" s="763"/>
      <c r="I84" s="763"/>
      <c r="J84" s="763"/>
      <c r="K84" s="763"/>
      <c r="L84" s="763"/>
      <c r="M84" s="763"/>
      <c r="N84" s="763"/>
      <c r="O84" s="763"/>
      <c r="P84" s="763"/>
    </row>
    <row r="85" spans="1:16">
      <c r="A85" s="108" t="s">
        <v>64</v>
      </c>
      <c r="B85" s="109" t="s">
        <v>65</v>
      </c>
      <c r="C85" s="452">
        <v>0.79690949227373065</v>
      </c>
      <c r="D85" s="111">
        <v>340</v>
      </c>
      <c r="E85" s="732">
        <v>350</v>
      </c>
      <c r="F85" s="732">
        <v>250</v>
      </c>
      <c r="G85" s="732">
        <v>350</v>
      </c>
      <c r="H85" s="732"/>
      <c r="I85" s="732"/>
      <c r="J85" s="732"/>
      <c r="K85" s="732"/>
      <c r="L85" s="732"/>
      <c r="M85" s="732"/>
      <c r="N85" s="732"/>
      <c r="O85" s="732"/>
      <c r="P85" s="732"/>
    </row>
    <row r="86" spans="1:16">
      <c r="A86" s="112"/>
      <c r="B86" s="113" t="s">
        <v>66</v>
      </c>
      <c r="C86" s="453"/>
      <c r="D86" s="110">
        <v>1</v>
      </c>
      <c r="E86" s="721">
        <v>1</v>
      </c>
      <c r="F86" s="721">
        <v>0.8</v>
      </c>
      <c r="G86" s="721">
        <v>1</v>
      </c>
      <c r="H86" s="721"/>
      <c r="I86" s="721"/>
      <c r="J86" s="721"/>
      <c r="K86" s="721"/>
      <c r="L86" s="721"/>
      <c r="M86" s="721"/>
      <c r="N86" s="721"/>
      <c r="O86" s="721"/>
      <c r="P86" s="721"/>
    </row>
    <row r="87" spans="1:16">
      <c r="A87" s="108"/>
      <c r="B87" s="114" t="s">
        <v>67</v>
      </c>
      <c r="C87" s="452"/>
      <c r="D87" s="111">
        <v>0</v>
      </c>
      <c r="E87" s="732">
        <v>0</v>
      </c>
      <c r="F87" s="732">
        <v>0</v>
      </c>
      <c r="G87" s="732">
        <v>0</v>
      </c>
      <c r="H87" s="732"/>
      <c r="I87" s="732"/>
      <c r="J87" s="732"/>
      <c r="K87" s="732"/>
      <c r="L87" s="732"/>
      <c r="M87" s="732"/>
      <c r="N87" s="732"/>
      <c r="O87" s="732"/>
      <c r="P87" s="732"/>
    </row>
    <row r="88" spans="1:16">
      <c r="A88" s="108"/>
      <c r="B88" s="115" t="s">
        <v>33</v>
      </c>
      <c r="C88" s="452"/>
      <c r="D88" s="116">
        <v>30</v>
      </c>
      <c r="E88" s="733">
        <v>30</v>
      </c>
      <c r="F88" s="733">
        <v>30</v>
      </c>
      <c r="G88" s="733">
        <v>30</v>
      </c>
      <c r="H88" s="733"/>
      <c r="I88" s="733"/>
      <c r="J88" s="733"/>
      <c r="K88" s="733"/>
      <c r="L88" s="733"/>
      <c r="M88" s="733"/>
      <c r="N88" s="733"/>
      <c r="O88" s="733"/>
      <c r="P88" s="733"/>
    </row>
    <row r="89" spans="1:16" s="703" customFormat="1">
      <c r="A89" s="715"/>
      <c r="B89" s="716"/>
      <c r="C89" s="717"/>
      <c r="D89" s="718"/>
      <c r="E89" s="730">
        <v>0</v>
      </c>
      <c r="F89" s="730">
        <v>0</v>
      </c>
      <c r="G89" s="730">
        <v>0</v>
      </c>
      <c r="H89" s="730"/>
      <c r="I89" s="730"/>
      <c r="J89" s="730"/>
      <c r="K89" s="730"/>
      <c r="L89" s="730"/>
      <c r="M89" s="730"/>
      <c r="N89" s="730"/>
      <c r="O89" s="730"/>
      <c r="P89" s="730"/>
    </row>
    <row r="90" spans="1:16">
      <c r="A90" s="108" t="s">
        <v>68</v>
      </c>
      <c r="B90" s="109" t="s">
        <v>65</v>
      </c>
      <c r="C90" s="452">
        <v>0.79690949227373065</v>
      </c>
      <c r="D90" s="111">
        <v>600</v>
      </c>
      <c r="E90" s="732">
        <v>600</v>
      </c>
      <c r="F90" s="732">
        <v>400</v>
      </c>
      <c r="G90" s="732">
        <v>600</v>
      </c>
      <c r="H90" s="732"/>
      <c r="I90" s="732"/>
      <c r="J90" s="732"/>
      <c r="K90" s="732"/>
      <c r="L90" s="732"/>
      <c r="M90" s="732"/>
      <c r="N90" s="732"/>
      <c r="O90" s="732"/>
      <c r="P90" s="732"/>
    </row>
    <row r="91" spans="1:16">
      <c r="A91" s="112"/>
      <c r="B91" s="113" t="s">
        <v>66</v>
      </c>
      <c r="C91" s="453"/>
      <c r="D91" s="110">
        <v>1</v>
      </c>
      <c r="E91" s="721">
        <v>1</v>
      </c>
      <c r="F91" s="721">
        <v>0.8</v>
      </c>
      <c r="G91" s="721">
        <v>1</v>
      </c>
      <c r="H91" s="721"/>
      <c r="I91" s="721"/>
      <c r="J91" s="721"/>
      <c r="K91" s="721"/>
      <c r="L91" s="721"/>
      <c r="M91" s="721"/>
      <c r="N91" s="721"/>
      <c r="O91" s="721"/>
      <c r="P91" s="721"/>
    </row>
    <row r="92" spans="1:16">
      <c r="A92" s="108"/>
      <c r="B92" s="114" t="s">
        <v>67</v>
      </c>
      <c r="C92" s="452"/>
      <c r="D92" s="111">
        <v>0</v>
      </c>
      <c r="E92" s="732">
        <v>0</v>
      </c>
      <c r="F92" s="732">
        <v>0</v>
      </c>
      <c r="G92" s="732">
        <v>0</v>
      </c>
      <c r="H92" s="732"/>
      <c r="I92" s="732"/>
      <c r="J92" s="732"/>
      <c r="K92" s="732"/>
      <c r="L92" s="732"/>
      <c r="M92" s="732"/>
      <c r="N92" s="732"/>
      <c r="O92" s="732"/>
      <c r="P92" s="732"/>
    </row>
    <row r="93" spans="1:16">
      <c r="A93" s="108"/>
      <c r="B93" s="115" t="s">
        <v>33</v>
      </c>
      <c r="C93" s="452"/>
      <c r="D93" s="116">
        <v>20</v>
      </c>
      <c r="E93" s="733">
        <v>5</v>
      </c>
      <c r="F93" s="733">
        <v>5</v>
      </c>
      <c r="G93" s="733">
        <v>5</v>
      </c>
      <c r="H93" s="733"/>
      <c r="I93" s="733"/>
      <c r="J93" s="733"/>
      <c r="K93" s="733"/>
      <c r="L93" s="733"/>
      <c r="M93" s="733"/>
      <c r="N93" s="733"/>
      <c r="O93" s="733"/>
      <c r="P93" s="733"/>
    </row>
    <row r="94" spans="1:16" s="703" customFormat="1">
      <c r="A94" s="715"/>
      <c r="B94" s="716"/>
      <c r="C94" s="717"/>
      <c r="D94" s="718"/>
      <c r="E94" s="730">
        <v>0</v>
      </c>
      <c r="F94" s="730">
        <v>0</v>
      </c>
      <c r="G94" s="730">
        <v>0</v>
      </c>
      <c r="H94" s="730"/>
      <c r="I94" s="730"/>
      <c r="J94" s="730"/>
      <c r="K94" s="730"/>
      <c r="L94" s="730"/>
      <c r="M94" s="730"/>
      <c r="N94" s="730"/>
      <c r="O94" s="730"/>
      <c r="P94" s="730"/>
    </row>
    <row r="95" spans="1:16">
      <c r="A95" s="108" t="s">
        <v>69</v>
      </c>
      <c r="B95" s="117" t="s">
        <v>70</v>
      </c>
      <c r="C95" s="454">
        <v>0.76379690949227375</v>
      </c>
      <c r="D95" s="118" t="s">
        <v>108</v>
      </c>
      <c r="E95" s="731" t="s">
        <v>46</v>
      </c>
      <c r="F95" s="731" t="s">
        <v>46</v>
      </c>
      <c r="G95" s="731" t="s">
        <v>46</v>
      </c>
      <c r="H95" s="731"/>
      <c r="I95" s="731"/>
      <c r="J95" s="731"/>
      <c r="K95" s="731"/>
      <c r="L95" s="731"/>
      <c r="M95" s="731"/>
      <c r="N95" s="731"/>
      <c r="O95" s="731"/>
      <c r="P95" s="731"/>
    </row>
    <row r="96" spans="1:16">
      <c r="A96" s="108"/>
      <c r="B96" s="109" t="s">
        <v>65</v>
      </c>
      <c r="C96" s="452"/>
      <c r="D96" s="111">
        <v>400</v>
      </c>
      <c r="E96" s="732">
        <v>350</v>
      </c>
      <c r="F96" s="732">
        <v>200</v>
      </c>
      <c r="G96" s="732">
        <v>350</v>
      </c>
      <c r="H96" s="732"/>
      <c r="I96" s="732"/>
      <c r="J96" s="732"/>
      <c r="K96" s="732"/>
      <c r="L96" s="732"/>
      <c r="M96" s="732"/>
      <c r="N96" s="732"/>
      <c r="O96" s="732"/>
      <c r="P96" s="732"/>
    </row>
    <row r="97" spans="1:16">
      <c r="A97" s="108"/>
      <c r="B97" s="113" t="s">
        <v>66</v>
      </c>
      <c r="C97" s="453"/>
      <c r="D97" s="110">
        <v>1</v>
      </c>
      <c r="E97" s="721">
        <v>1</v>
      </c>
      <c r="F97" s="721">
        <v>0.8</v>
      </c>
      <c r="G97" s="721">
        <v>1</v>
      </c>
      <c r="H97" s="721"/>
      <c r="I97" s="721"/>
      <c r="J97" s="721"/>
      <c r="K97" s="721"/>
      <c r="L97" s="721"/>
      <c r="M97" s="721"/>
      <c r="N97" s="721"/>
      <c r="O97" s="721"/>
      <c r="P97" s="721"/>
    </row>
    <row r="98" spans="1:16">
      <c r="A98" s="108"/>
      <c r="B98" s="114" t="s">
        <v>67</v>
      </c>
      <c r="C98" s="452"/>
      <c r="D98" s="111">
        <v>0</v>
      </c>
      <c r="E98" s="732">
        <v>0</v>
      </c>
      <c r="F98" s="732">
        <v>40</v>
      </c>
      <c r="G98" s="732">
        <v>0</v>
      </c>
      <c r="H98" s="732"/>
      <c r="I98" s="732"/>
      <c r="J98" s="732"/>
      <c r="K98" s="732"/>
      <c r="L98" s="732"/>
      <c r="M98" s="732"/>
      <c r="N98" s="732"/>
      <c r="O98" s="732"/>
      <c r="P98" s="732"/>
    </row>
    <row r="99" spans="1:16">
      <c r="A99" s="108"/>
      <c r="B99" s="115" t="s">
        <v>33</v>
      </c>
      <c r="C99" s="452"/>
      <c r="D99" s="116">
        <v>30</v>
      </c>
      <c r="E99" s="733">
        <v>30</v>
      </c>
      <c r="F99" s="733">
        <v>30</v>
      </c>
      <c r="G99" s="733">
        <v>30</v>
      </c>
      <c r="H99" s="733"/>
      <c r="I99" s="733"/>
      <c r="J99" s="733"/>
      <c r="K99" s="733"/>
      <c r="L99" s="733"/>
      <c r="M99" s="733"/>
      <c r="N99" s="733"/>
      <c r="O99" s="733"/>
      <c r="P99" s="733"/>
    </row>
    <row r="100" spans="1:16" s="703" customFormat="1">
      <c r="A100" s="715"/>
      <c r="B100" s="716"/>
      <c r="C100" s="717"/>
      <c r="D100" s="718"/>
      <c r="E100" s="730">
        <v>0</v>
      </c>
      <c r="F100" s="730">
        <v>0</v>
      </c>
      <c r="G100" s="730">
        <v>0</v>
      </c>
      <c r="H100" s="730"/>
      <c r="I100" s="730"/>
      <c r="J100" s="730"/>
      <c r="K100" s="730"/>
      <c r="L100" s="730"/>
      <c r="M100" s="730"/>
      <c r="N100" s="730"/>
      <c r="O100" s="730"/>
      <c r="P100" s="730"/>
    </row>
    <row r="101" spans="1:16">
      <c r="A101" s="108" t="s">
        <v>72</v>
      </c>
      <c r="B101" s="109" t="s">
        <v>65</v>
      </c>
      <c r="C101" s="452">
        <v>0.76379690949227375</v>
      </c>
      <c r="D101" s="111">
        <v>400</v>
      </c>
      <c r="E101" s="732">
        <v>350</v>
      </c>
      <c r="F101" s="732">
        <v>200</v>
      </c>
      <c r="G101" s="732">
        <v>350</v>
      </c>
      <c r="H101" s="732"/>
      <c r="I101" s="732"/>
      <c r="J101" s="732"/>
      <c r="K101" s="732"/>
      <c r="L101" s="732"/>
      <c r="M101" s="732"/>
      <c r="N101" s="732"/>
      <c r="O101" s="732"/>
      <c r="P101" s="732"/>
    </row>
    <row r="102" spans="1:16">
      <c r="A102" s="108"/>
      <c r="B102" s="113" t="s">
        <v>66</v>
      </c>
      <c r="C102" s="453"/>
      <c r="D102" s="110">
        <v>1</v>
      </c>
      <c r="E102" s="721">
        <v>1</v>
      </c>
      <c r="F102" s="721">
        <v>0.8</v>
      </c>
      <c r="G102" s="721">
        <v>1</v>
      </c>
      <c r="H102" s="721"/>
      <c r="I102" s="721"/>
      <c r="J102" s="721"/>
      <c r="K102" s="721"/>
      <c r="L102" s="721"/>
      <c r="M102" s="721"/>
      <c r="N102" s="721"/>
      <c r="O102" s="721"/>
      <c r="P102" s="721"/>
    </row>
    <row r="103" spans="1:16">
      <c r="A103" s="108"/>
      <c r="B103" s="114" t="s">
        <v>67</v>
      </c>
      <c r="C103" s="452"/>
      <c r="D103" s="111">
        <v>0</v>
      </c>
      <c r="E103" s="732">
        <v>0</v>
      </c>
      <c r="F103" s="732">
        <v>40</v>
      </c>
      <c r="G103" s="732">
        <v>0</v>
      </c>
      <c r="H103" s="732"/>
      <c r="I103" s="732"/>
      <c r="J103" s="732"/>
      <c r="K103" s="732"/>
      <c r="L103" s="732"/>
      <c r="M103" s="732"/>
      <c r="N103" s="732"/>
      <c r="O103" s="732"/>
      <c r="P103" s="732"/>
    </row>
    <row r="104" spans="1:16">
      <c r="A104" s="108"/>
      <c r="B104" s="115" t="s">
        <v>33</v>
      </c>
      <c r="C104" s="452"/>
      <c r="D104" s="116">
        <v>30</v>
      </c>
      <c r="E104" s="733">
        <v>30</v>
      </c>
      <c r="F104" s="733">
        <v>30</v>
      </c>
      <c r="G104" s="733">
        <v>30</v>
      </c>
      <c r="H104" s="733"/>
      <c r="I104" s="733"/>
      <c r="J104" s="733"/>
      <c r="K104" s="733"/>
      <c r="L104" s="733"/>
      <c r="M104" s="733"/>
      <c r="N104" s="733"/>
      <c r="O104" s="733"/>
      <c r="P104" s="733"/>
    </row>
    <row r="105" spans="1:16" s="703" customFormat="1">
      <c r="A105" s="715"/>
      <c r="B105" s="716"/>
      <c r="C105" s="717"/>
      <c r="D105" s="718"/>
      <c r="E105" s="730">
        <v>0</v>
      </c>
      <c r="F105" s="730">
        <v>0</v>
      </c>
      <c r="G105" s="730">
        <v>0</v>
      </c>
      <c r="H105" s="730"/>
      <c r="I105" s="730"/>
      <c r="J105" s="730"/>
      <c r="K105" s="730"/>
      <c r="L105" s="730"/>
      <c r="M105" s="730"/>
      <c r="N105" s="730"/>
      <c r="O105" s="730"/>
      <c r="P105" s="730"/>
    </row>
    <row r="106" spans="1:16">
      <c r="A106" s="108" t="s">
        <v>73</v>
      </c>
      <c r="B106" s="109" t="s">
        <v>65</v>
      </c>
      <c r="C106" s="452">
        <v>0.7814569536423841</v>
      </c>
      <c r="D106" s="111">
        <v>280</v>
      </c>
      <c r="E106" s="732">
        <v>200</v>
      </c>
      <c r="F106" s="732">
        <v>140</v>
      </c>
      <c r="G106" s="732">
        <v>200</v>
      </c>
      <c r="H106" s="732"/>
      <c r="I106" s="732"/>
      <c r="J106" s="732"/>
      <c r="K106" s="732"/>
      <c r="L106" s="732"/>
      <c r="M106" s="732"/>
      <c r="N106" s="732"/>
      <c r="O106" s="732"/>
      <c r="P106" s="732"/>
    </row>
    <row r="107" spans="1:16">
      <c r="A107" s="108"/>
      <c r="B107" s="113" t="s">
        <v>66</v>
      </c>
      <c r="C107" s="453"/>
      <c r="D107" s="110">
        <v>1</v>
      </c>
      <c r="E107" s="721">
        <v>1</v>
      </c>
      <c r="F107" s="721">
        <v>0.8</v>
      </c>
      <c r="G107" s="721">
        <v>1</v>
      </c>
      <c r="H107" s="721"/>
      <c r="I107" s="721"/>
      <c r="J107" s="721"/>
      <c r="K107" s="721"/>
      <c r="L107" s="721"/>
      <c r="M107" s="721"/>
      <c r="N107" s="721"/>
      <c r="O107" s="721"/>
      <c r="P107" s="721"/>
    </row>
    <row r="108" spans="1:16">
      <c r="A108" s="108"/>
      <c r="B108" s="114" t="s">
        <v>67</v>
      </c>
      <c r="C108" s="452"/>
      <c r="D108" s="111">
        <v>0</v>
      </c>
      <c r="E108" s="732">
        <v>0</v>
      </c>
      <c r="F108" s="732">
        <v>0</v>
      </c>
      <c r="G108" s="732">
        <v>0</v>
      </c>
      <c r="H108" s="732"/>
      <c r="I108" s="732"/>
      <c r="J108" s="732"/>
      <c r="K108" s="732"/>
      <c r="L108" s="732"/>
      <c r="M108" s="732"/>
      <c r="N108" s="732"/>
      <c r="O108" s="732"/>
      <c r="P108" s="732"/>
    </row>
    <row r="109" spans="1:16">
      <c r="A109" s="108"/>
      <c r="B109" s="115" t="s">
        <v>33</v>
      </c>
      <c r="C109" s="452"/>
      <c r="D109" s="116">
        <v>15</v>
      </c>
      <c r="E109" s="733">
        <v>30</v>
      </c>
      <c r="F109" s="733">
        <v>30</v>
      </c>
      <c r="G109" s="733">
        <v>30</v>
      </c>
      <c r="H109" s="733"/>
      <c r="I109" s="733"/>
      <c r="J109" s="733"/>
      <c r="K109" s="733"/>
      <c r="L109" s="733"/>
      <c r="M109" s="733"/>
      <c r="N109" s="733"/>
      <c r="O109" s="733"/>
      <c r="P109" s="733"/>
    </row>
    <row r="110" spans="1:16" s="703" customFormat="1">
      <c r="A110" s="715"/>
      <c r="B110" s="716"/>
      <c r="C110" s="717"/>
      <c r="D110" s="718"/>
      <c r="E110" s="730">
        <v>0</v>
      </c>
      <c r="F110" s="730">
        <v>0</v>
      </c>
      <c r="G110" s="730">
        <v>0</v>
      </c>
      <c r="H110" s="730"/>
      <c r="I110" s="730"/>
      <c r="J110" s="730"/>
      <c r="K110" s="730"/>
      <c r="L110" s="730"/>
      <c r="M110" s="730"/>
      <c r="N110" s="730"/>
      <c r="O110" s="730"/>
      <c r="P110" s="730"/>
    </row>
    <row r="111" spans="1:16">
      <c r="A111" s="108" t="s">
        <v>74</v>
      </c>
      <c r="B111" s="109" t="s">
        <v>65</v>
      </c>
      <c r="C111" s="452">
        <v>0.38410596026490068</v>
      </c>
      <c r="D111" s="111">
        <v>300</v>
      </c>
      <c r="E111" s="732" t="s">
        <v>46</v>
      </c>
      <c r="F111" s="732" t="s">
        <v>46</v>
      </c>
      <c r="G111" s="732" t="s">
        <v>46</v>
      </c>
      <c r="H111" s="732"/>
      <c r="I111" s="732"/>
      <c r="J111" s="732"/>
      <c r="K111" s="732"/>
      <c r="L111" s="732"/>
      <c r="M111" s="732"/>
      <c r="N111" s="732"/>
      <c r="O111" s="732"/>
      <c r="P111" s="732"/>
    </row>
    <row r="112" spans="1:16">
      <c r="A112" s="108"/>
      <c r="B112" s="113" t="s">
        <v>66</v>
      </c>
      <c r="C112" s="453"/>
      <c r="D112" s="110">
        <v>1</v>
      </c>
      <c r="E112" s="721" t="s">
        <v>46</v>
      </c>
      <c r="F112" s="721" t="s">
        <v>46</v>
      </c>
      <c r="G112" s="721" t="s">
        <v>46</v>
      </c>
      <c r="H112" s="721"/>
      <c r="I112" s="721"/>
      <c r="J112" s="721"/>
      <c r="K112" s="721"/>
      <c r="L112" s="721"/>
      <c r="M112" s="721"/>
      <c r="N112" s="721"/>
      <c r="O112" s="721"/>
      <c r="P112" s="721"/>
    </row>
    <row r="113" spans="1:16">
      <c r="A113" s="108"/>
      <c r="B113" s="114" t="s">
        <v>67</v>
      </c>
      <c r="C113" s="452"/>
      <c r="D113" s="111">
        <v>0</v>
      </c>
      <c r="E113" s="732" t="s">
        <v>46</v>
      </c>
      <c r="F113" s="732" t="s">
        <v>46</v>
      </c>
      <c r="G113" s="732" t="s">
        <v>46</v>
      </c>
      <c r="H113" s="732"/>
      <c r="I113" s="732"/>
      <c r="J113" s="732"/>
      <c r="K113" s="732"/>
      <c r="L113" s="732"/>
      <c r="M113" s="732"/>
      <c r="N113" s="732"/>
      <c r="O113" s="732"/>
      <c r="P113" s="732"/>
    </row>
    <row r="114" spans="1:16">
      <c r="A114" s="108"/>
      <c r="B114" s="115" t="s">
        <v>33</v>
      </c>
      <c r="C114" s="452"/>
      <c r="D114" s="116">
        <v>10</v>
      </c>
      <c r="E114" s="733" t="s">
        <v>46</v>
      </c>
      <c r="F114" s="733" t="s">
        <v>46</v>
      </c>
      <c r="G114" s="733" t="s">
        <v>46</v>
      </c>
      <c r="H114" s="733"/>
      <c r="I114" s="733"/>
      <c r="J114" s="733"/>
      <c r="K114" s="733"/>
      <c r="L114" s="733"/>
      <c r="M114" s="733"/>
      <c r="N114" s="733"/>
      <c r="O114" s="733"/>
      <c r="P114" s="733"/>
    </row>
    <row r="115" spans="1:16" s="703" customFormat="1">
      <c r="A115" s="715"/>
      <c r="B115" s="719"/>
      <c r="C115" s="717"/>
      <c r="D115" s="720"/>
      <c r="E115" s="455">
        <v>0</v>
      </c>
      <c r="F115" s="455">
        <v>0</v>
      </c>
      <c r="G115" s="455">
        <v>0</v>
      </c>
      <c r="H115" s="455"/>
      <c r="I115" s="455"/>
      <c r="J115" s="455"/>
      <c r="K115" s="455"/>
      <c r="L115" s="455"/>
      <c r="M115" s="455"/>
      <c r="N115" s="455"/>
      <c r="O115" s="455"/>
      <c r="P115" s="455"/>
    </row>
    <row r="116" spans="1:16">
      <c r="A116" s="108" t="s">
        <v>75</v>
      </c>
      <c r="B116" s="109" t="s">
        <v>65</v>
      </c>
      <c r="C116" s="449">
        <v>0.37748344370860926</v>
      </c>
      <c r="D116" s="111">
        <v>300</v>
      </c>
      <c r="E116" s="732" t="s">
        <v>46</v>
      </c>
      <c r="F116" s="732" t="s">
        <v>46</v>
      </c>
      <c r="G116" s="732" t="s">
        <v>46</v>
      </c>
      <c r="H116" s="732"/>
      <c r="I116" s="732"/>
      <c r="J116" s="732"/>
      <c r="K116" s="732"/>
      <c r="L116" s="732"/>
      <c r="M116" s="732"/>
      <c r="N116" s="732"/>
      <c r="O116" s="732"/>
      <c r="P116" s="732"/>
    </row>
    <row r="117" spans="1:16">
      <c r="A117" s="108"/>
      <c r="B117" s="113" t="s">
        <v>66</v>
      </c>
      <c r="C117" s="449"/>
      <c r="D117" s="110">
        <v>1</v>
      </c>
      <c r="E117" s="721" t="s">
        <v>46</v>
      </c>
      <c r="F117" s="721" t="s">
        <v>46</v>
      </c>
      <c r="G117" s="721" t="s">
        <v>46</v>
      </c>
      <c r="H117" s="721"/>
      <c r="I117" s="721"/>
      <c r="J117" s="721"/>
      <c r="K117" s="721"/>
      <c r="L117" s="721"/>
      <c r="M117" s="721"/>
      <c r="N117" s="721"/>
      <c r="O117" s="721"/>
      <c r="P117" s="721"/>
    </row>
    <row r="118" spans="1:16">
      <c r="A118" s="108"/>
      <c r="B118" s="114" t="s">
        <v>67</v>
      </c>
      <c r="C118" s="452"/>
      <c r="D118" s="111">
        <v>0</v>
      </c>
      <c r="E118" s="732" t="s">
        <v>46</v>
      </c>
      <c r="F118" s="732" t="s">
        <v>46</v>
      </c>
      <c r="G118" s="732" t="s">
        <v>46</v>
      </c>
      <c r="H118" s="732"/>
      <c r="I118" s="732"/>
      <c r="J118" s="732"/>
      <c r="K118" s="732"/>
      <c r="L118" s="732"/>
      <c r="M118" s="732"/>
      <c r="N118" s="732"/>
      <c r="O118" s="732"/>
      <c r="P118" s="732"/>
    </row>
    <row r="119" spans="1:16">
      <c r="A119" s="108"/>
      <c r="B119" s="115" t="s">
        <v>33</v>
      </c>
      <c r="C119" s="449"/>
      <c r="D119" s="116">
        <v>10</v>
      </c>
      <c r="E119" s="733" t="s">
        <v>46</v>
      </c>
      <c r="F119" s="733" t="s">
        <v>46</v>
      </c>
      <c r="G119" s="733" t="s">
        <v>46</v>
      </c>
      <c r="H119" s="733"/>
      <c r="I119" s="733"/>
      <c r="J119" s="733"/>
      <c r="K119" s="733"/>
      <c r="L119" s="733"/>
      <c r="M119" s="733"/>
      <c r="N119" s="733"/>
      <c r="O119" s="733"/>
      <c r="P119" s="733"/>
    </row>
    <row r="120" spans="1:16" s="703" customFormat="1">
      <c r="A120" s="715"/>
      <c r="B120" s="719"/>
      <c r="C120" s="717"/>
      <c r="D120" s="720"/>
      <c r="E120" s="455">
        <v>0</v>
      </c>
      <c r="F120" s="455">
        <v>0</v>
      </c>
      <c r="G120" s="455">
        <v>0</v>
      </c>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v>30</v>
      </c>
      <c r="H121" s="734"/>
      <c r="I121" s="734"/>
      <c r="J121" s="734"/>
      <c r="K121" s="734"/>
      <c r="L121" s="734"/>
      <c r="M121" s="734"/>
      <c r="N121" s="734"/>
      <c r="O121" s="734"/>
      <c r="P121" s="734"/>
    </row>
    <row r="122" spans="1:16" s="703" customFormat="1">
      <c r="A122" s="715"/>
      <c r="B122" s="716"/>
      <c r="C122" s="717"/>
      <c r="D122" s="718"/>
      <c r="E122" s="730">
        <v>0</v>
      </c>
      <c r="F122" s="730">
        <v>0</v>
      </c>
      <c r="G122" s="730">
        <v>0</v>
      </c>
      <c r="H122" s="730"/>
      <c r="I122" s="730"/>
      <c r="J122" s="730"/>
      <c r="K122" s="730"/>
      <c r="L122" s="730"/>
      <c r="M122" s="730"/>
      <c r="N122" s="730"/>
      <c r="O122" s="730"/>
      <c r="P122" s="730"/>
    </row>
    <row r="123" spans="1:16">
      <c r="A123" s="112" t="s">
        <v>78</v>
      </c>
      <c r="B123" s="117" t="s">
        <v>79</v>
      </c>
      <c r="C123" s="454">
        <v>0.80132450331125826</v>
      </c>
      <c r="D123" s="111">
        <v>2400</v>
      </c>
      <c r="E123" s="732">
        <v>2500</v>
      </c>
      <c r="F123" s="732">
        <v>500</v>
      </c>
      <c r="G123" s="732">
        <v>2500</v>
      </c>
      <c r="H123" s="732"/>
      <c r="I123" s="732"/>
      <c r="J123" s="732"/>
      <c r="K123" s="732"/>
      <c r="L123" s="732"/>
      <c r="M123" s="732"/>
      <c r="N123" s="732"/>
      <c r="O123" s="732"/>
      <c r="P123" s="732"/>
    </row>
    <row r="124" spans="1:16">
      <c r="A124" s="121"/>
      <c r="B124" s="113" t="s">
        <v>66</v>
      </c>
      <c r="C124" s="453"/>
      <c r="D124" s="119">
        <v>1</v>
      </c>
      <c r="E124" s="721">
        <v>1</v>
      </c>
      <c r="F124" s="721">
        <v>1</v>
      </c>
      <c r="G124" s="721">
        <v>1</v>
      </c>
      <c r="H124" s="721"/>
      <c r="I124" s="721"/>
      <c r="J124" s="721"/>
      <c r="K124" s="721"/>
      <c r="L124" s="721"/>
      <c r="M124" s="721"/>
      <c r="N124" s="721"/>
      <c r="O124" s="721"/>
      <c r="P124" s="721"/>
    </row>
    <row r="125" spans="1:16" s="703" customFormat="1">
      <c r="A125" s="715"/>
      <c r="B125" s="716"/>
      <c r="C125" s="717"/>
      <c r="D125" s="718"/>
      <c r="E125" s="730">
        <v>0</v>
      </c>
      <c r="F125" s="730">
        <v>0</v>
      </c>
      <c r="G125" s="730">
        <v>0</v>
      </c>
      <c r="H125" s="730"/>
      <c r="I125" s="730"/>
      <c r="J125" s="730"/>
      <c r="K125" s="730"/>
      <c r="L125" s="730"/>
      <c r="M125" s="730"/>
      <c r="N125" s="730"/>
      <c r="O125" s="730"/>
      <c r="P125" s="730"/>
    </row>
    <row r="126" spans="1:16">
      <c r="A126" s="112" t="s">
        <v>80</v>
      </c>
      <c r="B126" s="117" t="s">
        <v>79</v>
      </c>
      <c r="C126" s="454">
        <v>0.40176600441501104</v>
      </c>
      <c r="D126" s="111">
        <v>2400</v>
      </c>
      <c r="E126" s="732" t="s">
        <v>46</v>
      </c>
      <c r="F126" s="732" t="s">
        <v>46</v>
      </c>
      <c r="G126" s="732" t="s">
        <v>46</v>
      </c>
      <c r="H126" s="732"/>
      <c r="I126" s="732"/>
      <c r="J126" s="732"/>
      <c r="K126" s="732"/>
      <c r="L126" s="732"/>
      <c r="M126" s="732"/>
      <c r="N126" s="732"/>
      <c r="O126" s="732"/>
      <c r="P126" s="732"/>
    </row>
    <row r="127" spans="1:16">
      <c r="A127" s="120"/>
      <c r="B127" s="113" t="s">
        <v>66</v>
      </c>
      <c r="C127" s="453"/>
      <c r="D127" s="119">
        <v>1</v>
      </c>
      <c r="E127" s="721" t="s">
        <v>46</v>
      </c>
      <c r="F127" s="721" t="s">
        <v>46</v>
      </c>
      <c r="G127" s="721" t="s">
        <v>46</v>
      </c>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v>0</v>
      </c>
      <c r="H128" s="730"/>
      <c r="I128" s="730"/>
      <c r="J128" s="730"/>
      <c r="K128" s="730"/>
      <c r="L128" s="730"/>
      <c r="M128" s="730"/>
      <c r="N128" s="730"/>
      <c r="O128" s="730"/>
      <c r="P128" s="730"/>
    </row>
    <row r="129" spans="1:16">
      <c r="A129" s="108" t="s">
        <v>81</v>
      </c>
      <c r="B129" s="117" t="s">
        <v>79</v>
      </c>
      <c r="C129" s="454">
        <v>0.42825607064017662</v>
      </c>
      <c r="D129" s="111">
        <v>300</v>
      </c>
      <c r="E129" s="732" t="s">
        <v>46</v>
      </c>
      <c r="F129" s="732" t="s">
        <v>46</v>
      </c>
      <c r="G129" s="732" t="s">
        <v>46</v>
      </c>
      <c r="H129" s="732"/>
      <c r="I129" s="732"/>
      <c r="J129" s="732"/>
      <c r="K129" s="732"/>
      <c r="L129" s="732"/>
      <c r="M129" s="732"/>
      <c r="N129" s="732"/>
      <c r="O129" s="732"/>
      <c r="P129" s="732"/>
    </row>
    <row r="130" spans="1:16">
      <c r="A130" s="108"/>
      <c r="B130" s="113" t="s">
        <v>66</v>
      </c>
      <c r="C130" s="453"/>
      <c r="D130" s="119">
        <v>1</v>
      </c>
      <c r="E130" s="721" t="s">
        <v>46</v>
      </c>
      <c r="F130" s="721" t="s">
        <v>46</v>
      </c>
      <c r="G130" s="721" t="s">
        <v>46</v>
      </c>
      <c r="H130" s="721"/>
      <c r="I130" s="721"/>
      <c r="J130" s="721"/>
      <c r="K130" s="721"/>
      <c r="L130" s="721"/>
      <c r="M130" s="721"/>
      <c r="N130" s="721"/>
      <c r="O130" s="721"/>
      <c r="P130" s="721"/>
    </row>
    <row r="131" spans="1:16" s="703" customFormat="1">
      <c r="A131" s="715"/>
      <c r="B131" s="716"/>
      <c r="C131" s="717"/>
      <c r="D131" s="718"/>
      <c r="E131" s="730">
        <v>0</v>
      </c>
      <c r="F131" s="730">
        <v>0</v>
      </c>
      <c r="G131" s="730">
        <v>0</v>
      </c>
      <c r="H131" s="730"/>
      <c r="I131" s="730"/>
      <c r="J131" s="730"/>
      <c r="K131" s="730"/>
      <c r="L131" s="730"/>
      <c r="M131" s="730"/>
      <c r="N131" s="730"/>
      <c r="O131" s="730"/>
      <c r="P131" s="730"/>
    </row>
    <row r="132" spans="1:16">
      <c r="A132" s="108" t="s">
        <v>82</v>
      </c>
      <c r="B132" s="117" t="s">
        <v>79</v>
      </c>
      <c r="C132" s="454">
        <v>0.34216335540838855</v>
      </c>
      <c r="D132" s="111">
        <v>600</v>
      </c>
      <c r="E132" s="732" t="s">
        <v>46</v>
      </c>
      <c r="F132" s="732" t="s">
        <v>46</v>
      </c>
      <c r="G132" s="732" t="s">
        <v>46</v>
      </c>
      <c r="H132" s="732"/>
      <c r="I132" s="732"/>
      <c r="J132" s="732"/>
      <c r="K132" s="732"/>
      <c r="L132" s="732"/>
      <c r="M132" s="732"/>
      <c r="N132" s="732"/>
      <c r="O132" s="732"/>
      <c r="P132" s="732"/>
    </row>
    <row r="133" spans="1:16">
      <c r="A133" s="108"/>
      <c r="B133" s="113" t="s">
        <v>66</v>
      </c>
      <c r="C133" s="453"/>
      <c r="D133" s="119">
        <v>1</v>
      </c>
      <c r="E133" s="721" t="s">
        <v>46</v>
      </c>
      <c r="F133" s="721" t="s">
        <v>46</v>
      </c>
      <c r="G133" s="721" t="s">
        <v>46</v>
      </c>
      <c r="H133" s="721"/>
      <c r="I133" s="721"/>
      <c r="J133" s="721"/>
      <c r="K133" s="721"/>
      <c r="L133" s="721"/>
      <c r="M133" s="721"/>
      <c r="N133" s="721"/>
      <c r="O133" s="721"/>
      <c r="P133" s="721"/>
    </row>
    <row r="134" spans="1:16" s="703" customFormat="1">
      <c r="A134" s="715"/>
      <c r="B134" s="716"/>
      <c r="C134" s="717"/>
      <c r="D134" s="718"/>
      <c r="E134" s="730">
        <v>0</v>
      </c>
      <c r="F134" s="730">
        <v>0</v>
      </c>
      <c r="G134" s="730">
        <v>0</v>
      </c>
      <c r="H134" s="730"/>
      <c r="I134" s="730"/>
      <c r="J134" s="730"/>
      <c r="K134" s="730"/>
      <c r="L134" s="730"/>
      <c r="M134" s="730"/>
      <c r="N134" s="730"/>
      <c r="O134" s="730"/>
      <c r="P134" s="730"/>
    </row>
    <row r="135" spans="1:16">
      <c r="A135" s="108" t="s">
        <v>83</v>
      </c>
      <c r="B135" s="117" t="s">
        <v>79</v>
      </c>
      <c r="C135" s="454">
        <v>0.29801324503311261</v>
      </c>
      <c r="D135" s="111">
        <v>300</v>
      </c>
      <c r="E135" s="732" t="s">
        <v>46</v>
      </c>
      <c r="F135" s="732" t="s">
        <v>46</v>
      </c>
      <c r="G135" s="732" t="s">
        <v>46</v>
      </c>
      <c r="H135" s="732"/>
      <c r="I135" s="732"/>
      <c r="J135" s="732"/>
      <c r="K135" s="732"/>
      <c r="L135" s="732"/>
      <c r="M135" s="732"/>
      <c r="N135" s="732"/>
      <c r="O135" s="732"/>
      <c r="P135" s="732"/>
    </row>
    <row r="136" spans="1:16">
      <c r="A136" s="108"/>
      <c r="B136" s="113" t="s">
        <v>66</v>
      </c>
      <c r="C136" s="119"/>
      <c r="D136" s="119">
        <v>1</v>
      </c>
      <c r="E136" s="721" t="s">
        <v>46</v>
      </c>
      <c r="F136" s="721" t="s">
        <v>46</v>
      </c>
      <c r="G136" s="721" t="s">
        <v>46</v>
      </c>
      <c r="H136" s="721"/>
      <c r="I136" s="721"/>
      <c r="J136" s="721"/>
      <c r="K136" s="721"/>
      <c r="L136" s="721"/>
      <c r="M136" s="721"/>
      <c r="N136" s="721"/>
      <c r="O136" s="721"/>
      <c r="P136" s="721"/>
    </row>
    <row r="137" spans="1:16" s="764" customFormat="1">
      <c r="A137" s="757" t="s">
        <v>84</v>
      </c>
      <c r="B137" s="757"/>
      <c r="C137" s="762">
        <v>0</v>
      </c>
      <c r="D137" s="763">
        <v>0</v>
      </c>
      <c r="E137" s="763"/>
      <c r="F137" s="763"/>
      <c r="G137" s="763"/>
      <c r="H137" s="763"/>
      <c r="I137" s="763"/>
      <c r="J137" s="763"/>
      <c r="K137" s="763"/>
      <c r="L137" s="763"/>
      <c r="M137" s="763"/>
      <c r="N137" s="763"/>
      <c r="O137" s="763"/>
      <c r="P137" s="763"/>
    </row>
    <row r="138" spans="1:16" hidden="1" outlineLevel="1">
      <c r="A138" s="122"/>
      <c r="B138" s="122"/>
      <c r="C138" s="455">
        <v>0.61589403973509937</v>
      </c>
      <c r="D138" s="123">
        <v>0</v>
      </c>
      <c r="E138" s="123" t="s">
        <v>46</v>
      </c>
      <c r="F138" s="123" t="s">
        <v>46</v>
      </c>
      <c r="G138" s="123" t="s">
        <v>46</v>
      </c>
      <c r="H138" s="123"/>
      <c r="I138" s="123"/>
      <c r="J138" s="123"/>
      <c r="K138" s="123"/>
      <c r="L138" s="123"/>
      <c r="M138" s="123"/>
      <c r="N138" s="123"/>
      <c r="O138" s="123"/>
      <c r="P138" s="123"/>
    </row>
    <row r="139" spans="1:16" collapsed="1">
      <c r="A139" s="124" t="s">
        <v>18</v>
      </c>
      <c r="B139" s="125" t="s">
        <v>25</v>
      </c>
      <c r="C139" s="126"/>
      <c r="D139" s="126">
        <v>1</v>
      </c>
      <c r="E139" s="721">
        <v>1</v>
      </c>
      <c r="F139" s="721" t="s">
        <v>46</v>
      </c>
      <c r="G139" s="721">
        <v>1</v>
      </c>
      <c r="H139" s="721"/>
      <c r="I139" s="721"/>
      <c r="J139" s="721"/>
      <c r="K139" s="721"/>
      <c r="L139" s="721"/>
      <c r="M139" s="721"/>
      <c r="N139" s="721"/>
      <c r="O139" s="721"/>
      <c r="P139" s="721"/>
    </row>
    <row r="140" spans="1:16">
      <c r="A140" s="127"/>
      <c r="B140" s="128" t="s">
        <v>86</v>
      </c>
      <c r="C140" s="129"/>
      <c r="D140" s="130">
        <v>1500</v>
      </c>
      <c r="E140" s="732">
        <v>500</v>
      </c>
      <c r="F140" s="732" t="s">
        <v>46</v>
      </c>
      <c r="G140" s="732">
        <v>500</v>
      </c>
      <c r="H140" s="732"/>
      <c r="I140" s="732"/>
      <c r="J140" s="732"/>
      <c r="K140" s="732"/>
      <c r="L140" s="732"/>
      <c r="M140" s="732"/>
      <c r="N140" s="732"/>
      <c r="O140" s="732"/>
      <c r="P140" s="732"/>
    </row>
    <row r="141" spans="1:16">
      <c r="A141" s="131"/>
      <c r="B141" s="128" t="s">
        <v>87</v>
      </c>
      <c r="C141" s="129"/>
      <c r="D141" s="132" t="s">
        <v>49</v>
      </c>
      <c r="E141" s="722" t="s">
        <v>46</v>
      </c>
      <c r="F141" s="722" t="s">
        <v>46</v>
      </c>
      <c r="G141" s="722" t="s">
        <v>46</v>
      </c>
      <c r="H141" s="722"/>
      <c r="I141" s="722"/>
      <c r="J141" s="722"/>
      <c r="K141" s="722"/>
      <c r="L141" s="722"/>
      <c r="M141" s="722"/>
      <c r="N141" s="722"/>
      <c r="O141" s="722"/>
      <c r="P141" s="722"/>
    </row>
    <row r="142" spans="1:16">
      <c r="A142" s="133" t="s">
        <v>88</v>
      </c>
      <c r="B142" s="128" t="s">
        <v>89</v>
      </c>
      <c r="C142" s="129">
        <v>0.38189845474613687</v>
      </c>
      <c r="D142" s="134" t="s">
        <v>85</v>
      </c>
      <c r="E142" s="722" t="s">
        <v>46</v>
      </c>
      <c r="F142" s="722" t="s">
        <v>46</v>
      </c>
      <c r="G142" s="722" t="s">
        <v>46</v>
      </c>
      <c r="H142" s="729"/>
      <c r="I142" s="729"/>
      <c r="J142" s="729"/>
      <c r="K142" s="729"/>
      <c r="L142" s="729"/>
      <c r="M142" s="729"/>
      <c r="N142" s="729"/>
      <c r="O142" s="729"/>
      <c r="P142" s="729"/>
    </row>
    <row r="143" spans="1:16">
      <c r="A143" s="133"/>
      <c r="B143" s="128" t="s">
        <v>90</v>
      </c>
      <c r="C143" s="129"/>
      <c r="D143" s="135">
        <v>1</v>
      </c>
      <c r="E143" s="733" t="s">
        <v>46</v>
      </c>
      <c r="F143" s="733" t="s">
        <v>46</v>
      </c>
      <c r="G143" s="733" t="s">
        <v>46</v>
      </c>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t="s">
        <v>46</v>
      </c>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t="s">
        <v>46</v>
      </c>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t="s">
        <v>46</v>
      </c>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t="s">
        <v>46</v>
      </c>
      <c r="H147" s="139"/>
      <c r="I147" s="139"/>
      <c r="J147" s="139"/>
      <c r="K147" s="139"/>
      <c r="L147" s="139"/>
      <c r="M147" s="139"/>
      <c r="N147" s="139"/>
      <c r="O147" s="139"/>
      <c r="P147" s="139"/>
    </row>
    <row r="148" spans="1:16" s="764" customFormat="1" ht="17" customHeight="1" collapsed="1">
      <c r="A148" s="757" t="s">
        <v>91</v>
      </c>
      <c r="B148" s="757"/>
      <c r="C148" s="762">
        <v>0</v>
      </c>
      <c r="D148" s="763">
        <v>0</v>
      </c>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t="s">
        <v>46</v>
      </c>
      <c r="H149" s="123"/>
      <c r="I149" s="123"/>
      <c r="J149" s="123"/>
      <c r="K149" s="123"/>
      <c r="L149" s="123"/>
      <c r="M149" s="123"/>
      <c r="N149" s="123"/>
      <c r="O149" s="123"/>
      <c r="P149" s="123"/>
    </row>
    <row r="150" spans="1:16" collapsed="1">
      <c r="A150" s="140" t="s">
        <v>18</v>
      </c>
      <c r="B150" s="141" t="s">
        <v>25</v>
      </c>
      <c r="C150" s="142"/>
      <c r="D150" s="142">
        <v>1</v>
      </c>
      <c r="E150" s="722" t="s">
        <v>46</v>
      </c>
      <c r="F150" s="722" t="s">
        <v>46</v>
      </c>
      <c r="G150" s="722" t="s">
        <v>46</v>
      </c>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t="s">
        <v>46</v>
      </c>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t="s">
        <v>46</v>
      </c>
      <c r="H152" s="144"/>
      <c r="I152" s="144"/>
      <c r="J152" s="144"/>
      <c r="K152" s="144"/>
      <c r="L152" s="144"/>
      <c r="M152" s="144"/>
      <c r="N152" s="144"/>
      <c r="O152" s="144"/>
      <c r="P152" s="144"/>
    </row>
    <row r="153" spans="1:16" collapsed="1">
      <c r="A153" s="140" t="s">
        <v>93</v>
      </c>
      <c r="B153" s="145" t="s">
        <v>26</v>
      </c>
      <c r="C153" s="146">
        <v>3.3112582781456956E-2</v>
      </c>
      <c r="D153" s="147">
        <v>15000</v>
      </c>
      <c r="E153" s="732" t="s">
        <v>46</v>
      </c>
      <c r="F153" s="732" t="s">
        <v>46</v>
      </c>
      <c r="G153" s="732" t="s">
        <v>46</v>
      </c>
      <c r="H153" s="732"/>
      <c r="I153" s="732"/>
      <c r="J153" s="732"/>
      <c r="K153" s="732"/>
      <c r="L153" s="732"/>
      <c r="M153" s="732"/>
      <c r="N153" s="732"/>
      <c r="O153" s="732"/>
      <c r="P153" s="732"/>
    </row>
    <row r="154" spans="1:16">
      <c r="A154" s="140" t="s">
        <v>94</v>
      </c>
      <c r="B154" s="145" t="s">
        <v>26</v>
      </c>
      <c r="C154" s="146">
        <v>3.3112582781456956E-2</v>
      </c>
      <c r="D154" s="147">
        <v>18750</v>
      </c>
      <c r="E154" s="732" t="s">
        <v>46</v>
      </c>
      <c r="F154" s="732" t="s">
        <v>46</v>
      </c>
      <c r="G154" s="732" t="s">
        <v>46</v>
      </c>
      <c r="H154" s="732"/>
      <c r="I154" s="732"/>
      <c r="J154" s="732"/>
      <c r="K154" s="732"/>
      <c r="L154" s="732"/>
      <c r="M154" s="732"/>
      <c r="N154" s="732"/>
      <c r="O154" s="732"/>
      <c r="P154" s="732"/>
    </row>
    <row r="155" spans="1:16">
      <c r="A155" s="140" t="s">
        <v>95</v>
      </c>
      <c r="B155" s="145" t="s">
        <v>26</v>
      </c>
      <c r="C155" s="146">
        <v>3.3112582781456956E-2</v>
      </c>
      <c r="D155" s="147">
        <v>8000</v>
      </c>
      <c r="E155" s="732" t="s">
        <v>46</v>
      </c>
      <c r="F155" s="732" t="s">
        <v>46</v>
      </c>
      <c r="G155" s="732" t="s">
        <v>46</v>
      </c>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cfRule type="containsText" dxfId="612" priority="7" operator="containsText" text="na">
      <formula>NOT(ISERROR(SEARCH("na",E54)))</formula>
    </cfRule>
    <cfRule type="expression" dxfId="611" priority="8">
      <formula>E54&gt;$D54</formula>
    </cfRule>
    <cfRule type="expression" dxfId="610" priority="9">
      <formula>E54&lt;$D54</formula>
    </cfRule>
  </conditionalFormatting>
  <conditionalFormatting sqref="E61:G61">
    <cfRule type="containsText" dxfId="609" priority="1" operator="containsText" text="na">
      <formula>NOT(ISERROR(SEARCH("na",E61)))</formula>
    </cfRule>
    <cfRule type="notContainsText" dxfId="608" priority="2" stopIfTrue="1" operator="notContains" text="Per Disability Per (Policy) Year">
      <formula>ISERROR(SEARCH("Per Disability Per (Policy) Year",E61))</formula>
    </cfRule>
  </conditionalFormatting>
  <conditionalFormatting sqref="E142:G142">
    <cfRule type="containsText" dxfId="607" priority="5" operator="containsText" text="na">
      <formula>NOT(ISERROR(SEARCH("na",E142)))</formula>
    </cfRule>
    <cfRule type="containsText" dxfId="606" priority="6" operator="containsText" text="Per Disability Per (Policy) Year">
      <formula>NOT(ISERROR(SEARCH("Per Disability Per (Policy) Year",E142)))</formula>
    </cfRule>
  </conditionalFormatting>
  <conditionalFormatting sqref="E150:G150">
    <cfRule type="containsText" dxfId="605" priority="3" operator="containsText" text="na">
      <formula>NOT(ISERROR(SEARCH("na",E150)))</formula>
    </cfRule>
    <cfRule type="containsText" dxfId="604" priority="4" operator="containsText" text="Per Disability Per (Policy) Year">
      <formula>NOT(ISERROR(SEARCH("Per Disability Per (Policy) Year",E150)))</formula>
    </cfRule>
  </conditionalFormatting>
  <conditionalFormatting sqref="E9:P10">
    <cfRule type="containsText" dxfId="603" priority="149" operator="containsText" text="na">
      <formula>NOT(ISERROR(SEARCH("na",E9)))</formula>
    </cfRule>
    <cfRule type="expression" dxfId="602" priority="150">
      <formula>E9&gt;$D9</formula>
    </cfRule>
    <cfRule type="expression" dxfId="601" priority="151">
      <formula>E9&lt;$D9</formula>
    </cfRule>
  </conditionalFormatting>
  <conditionalFormatting sqref="E11:P11">
    <cfRule type="containsText" dxfId="600" priority="102" operator="containsText" text="na">
      <formula>NOT(ISERROR(SEARCH("na",E11)))</formula>
    </cfRule>
    <cfRule type="notContainsText" dxfId="599" priority="103" stopIfTrue="1" operator="notContains" text="Per Disability Per (Policy) Year">
      <formula>ISERROR(SEARCH("Per Disability Per (Policy) Year",E11))</formula>
    </cfRule>
  </conditionalFormatting>
  <conditionalFormatting sqref="E14:P14">
    <cfRule type="containsText" dxfId="598" priority="221" operator="containsText" text="na">
      <formula>NOT(ISERROR(SEARCH("na",E14)))</formula>
    </cfRule>
    <cfRule type="expression" dxfId="597" priority="222">
      <formula>E14&gt;$D14</formula>
    </cfRule>
    <cfRule type="expression" dxfId="596" priority="223">
      <formula>E14&lt;$D14</formula>
    </cfRule>
  </conditionalFormatting>
  <conditionalFormatting sqref="E17:P17">
    <cfRule type="containsText" dxfId="595" priority="100" operator="containsText" text="na">
      <formula>NOT(ISERROR(SEARCH("na",E17)))</formula>
    </cfRule>
    <cfRule type="containsText" dxfId="594" priority="101" operator="containsText" text="Per Disability Per (Policy) Year">
      <formula>NOT(ISERROR(SEARCH("Per Disability Per (Policy) Year",E17)))</formula>
    </cfRule>
  </conditionalFormatting>
  <conditionalFormatting sqref="E19:P19">
    <cfRule type="containsText" dxfId="593" priority="218" operator="containsText" text="na">
      <formula>NOT(ISERROR(SEARCH("na",E19)))</formula>
    </cfRule>
    <cfRule type="expression" dxfId="592" priority="219">
      <formula>E19&gt;$D19</formula>
    </cfRule>
    <cfRule type="expression" dxfId="591" priority="220">
      <formula>E19&lt;$D19</formula>
    </cfRule>
  </conditionalFormatting>
  <conditionalFormatting sqref="E21:P21">
    <cfRule type="containsText" dxfId="590" priority="51" operator="containsText" text="na">
      <formula>NOT(ISERROR(SEARCH("na",E21)))</formula>
    </cfRule>
    <cfRule type="expression" dxfId="589" priority="52">
      <formula>E21&gt;$D21</formula>
    </cfRule>
    <cfRule type="expression" dxfId="588" priority="53">
      <formula>E21&lt;$D21</formula>
    </cfRule>
  </conditionalFormatting>
  <conditionalFormatting sqref="E22:P22">
    <cfRule type="containsText" dxfId="587" priority="98" operator="containsText" text="na">
      <formula>NOT(ISERROR(SEARCH("na",E22)))</formula>
    </cfRule>
    <cfRule type="containsText" dxfId="586" priority="99" operator="containsText" text="Per Disability Per (Policy) Year">
      <formula>NOT(ISERROR(SEARCH("Per Disability Per (Policy) Year",E22)))</formula>
    </cfRule>
  </conditionalFormatting>
  <conditionalFormatting sqref="E24:P24">
    <cfRule type="containsText" dxfId="585" priority="215" operator="containsText" text="na">
      <formula>NOT(ISERROR(SEARCH("na",E24)))</formula>
    </cfRule>
    <cfRule type="expression" dxfId="584" priority="216">
      <formula>E24&gt;$D24</formula>
    </cfRule>
    <cfRule type="expression" dxfId="583" priority="217">
      <formula>E24&lt;$D24</formula>
    </cfRule>
  </conditionalFormatting>
  <conditionalFormatting sqref="E25:P25">
    <cfRule type="containsText" dxfId="582" priority="96" operator="containsText" text="na">
      <formula>NOT(ISERROR(SEARCH("na",E25)))</formula>
    </cfRule>
    <cfRule type="containsText" dxfId="581" priority="97" operator="containsText" text="Per Disability Per (Policy) Year">
      <formula>NOT(ISERROR(SEARCH("Per Disability Per (Policy) Year",E25)))</formula>
    </cfRule>
  </conditionalFormatting>
  <conditionalFormatting sqref="E27:P27">
    <cfRule type="containsText" dxfId="580" priority="94" operator="containsText" text="na">
      <formula>NOT(ISERROR(SEARCH("na",E27)))</formula>
    </cfRule>
    <cfRule type="notContainsText" dxfId="579" priority="95" stopIfTrue="1" operator="notContains" text="Per Disability Per (Policy) Year">
      <formula>ISERROR(SEARCH("Per Disability Per (Policy) Year",E27))</formula>
    </cfRule>
  </conditionalFormatting>
  <conditionalFormatting sqref="E28:P31">
    <cfRule type="containsText" dxfId="578" priority="212" operator="containsText" text="na">
      <formula>NOT(ISERROR(SEARCH("na",E28)))</formula>
    </cfRule>
    <cfRule type="expression" dxfId="577" priority="213">
      <formula>E28&gt;$D28</formula>
    </cfRule>
    <cfRule type="expression" dxfId="576" priority="214">
      <formula>E28&lt;$D28</formula>
    </cfRule>
  </conditionalFormatting>
  <conditionalFormatting sqref="E33:P36">
    <cfRule type="containsText" dxfId="575" priority="209" operator="containsText" text="na">
      <formula>NOT(ISERROR(SEARCH("na",E33)))</formula>
    </cfRule>
    <cfRule type="expression" dxfId="574" priority="210">
      <formula>E33&gt;$D33</formula>
    </cfRule>
    <cfRule type="expression" dxfId="573" priority="211">
      <formula>E33&lt;$D33</formula>
    </cfRule>
  </conditionalFormatting>
  <conditionalFormatting sqref="E38:P41">
    <cfRule type="containsText" dxfId="572" priority="206" operator="containsText" text="na">
      <formula>NOT(ISERROR(SEARCH("na",E38)))</formula>
    </cfRule>
    <cfRule type="expression" dxfId="571" priority="207">
      <formula>E38&gt;$D38</formula>
    </cfRule>
    <cfRule type="expression" dxfId="570" priority="208">
      <formula>E38&lt;$D38</formula>
    </cfRule>
  </conditionalFormatting>
  <conditionalFormatting sqref="E43:P43">
    <cfRule type="containsText" dxfId="569" priority="203" operator="containsText" text="na">
      <formula>NOT(ISERROR(SEARCH("na",E43)))</formula>
    </cfRule>
    <cfRule type="expression" dxfId="568" priority="204">
      <formula>E43&gt;$D43</formula>
    </cfRule>
    <cfRule type="expression" dxfId="567" priority="205">
      <formula>E43&lt;$D43</formula>
    </cfRule>
  </conditionalFormatting>
  <conditionalFormatting sqref="E44:P44">
    <cfRule type="containsText" dxfId="566" priority="92" operator="containsText" text="na">
      <formula>NOT(ISERROR(SEARCH("na",E44)))</formula>
    </cfRule>
    <cfRule type="containsText" dxfId="565" priority="93" operator="containsText" text="Per Disability Per (Policy) Year">
      <formula>NOT(ISERROR(SEARCH("Per Disability Per (Policy) Year",E44)))</formula>
    </cfRule>
  </conditionalFormatting>
  <conditionalFormatting sqref="E45:P46">
    <cfRule type="expression" dxfId="564" priority="239" stopIfTrue="1">
      <formula>E45&gt;$D45</formula>
    </cfRule>
    <cfRule type="containsText" dxfId="563" priority="240" operator="containsText" text="na">
      <formula>NOT(ISERROR(SEARCH("na",E45)))</formula>
    </cfRule>
    <cfRule type="expression" dxfId="562" priority="241">
      <formula>E45&lt;$D45</formula>
    </cfRule>
  </conditionalFormatting>
  <conditionalFormatting sqref="E48:P48">
    <cfRule type="containsText" dxfId="561" priority="233" operator="containsText" text="na">
      <formula>NOT(ISERROR(SEARCH("na",E48)))</formula>
    </cfRule>
    <cfRule type="expression" dxfId="560" priority="234">
      <formula>E48&gt;$D48</formula>
    </cfRule>
    <cfRule type="expression" dxfId="559" priority="235">
      <formula>E48&lt;$D48</formula>
    </cfRule>
  </conditionalFormatting>
  <conditionalFormatting sqref="E49:P49">
    <cfRule type="containsText" dxfId="558" priority="10" operator="containsText" text="na">
      <formula>NOT(ISERROR(SEARCH("na",E49)))</formula>
    </cfRule>
    <cfRule type="notContainsText" dxfId="557" priority="11" stopIfTrue="1" operator="notContains" text="Per Disability Per (Policy) Year">
      <formula>ISERROR(SEARCH("Per Disability Per (Policy) Year",E49))</formula>
    </cfRule>
  </conditionalFormatting>
  <conditionalFormatting sqref="E50:P50">
    <cfRule type="containsText" dxfId="556" priority="48" operator="containsText" text="na">
      <formula>NOT(ISERROR(SEARCH("na",E50)))</formula>
    </cfRule>
    <cfRule type="expression" dxfId="555" priority="49">
      <formula>E50&gt;$D50</formula>
    </cfRule>
    <cfRule type="expression" dxfId="554" priority="50">
      <formula>E50&lt;$D50</formula>
    </cfRule>
  </conditionalFormatting>
  <conditionalFormatting sqref="E51:P51">
    <cfRule type="containsText" dxfId="553" priority="90" operator="containsText" text="na">
      <formula>NOT(ISERROR(SEARCH("na",E51)))</formula>
    </cfRule>
    <cfRule type="containsText" dxfId="552" priority="91" operator="containsText" text="Per Disability Per (Policy) Year">
      <formula>NOT(ISERROR(SEARCH("Per Disability Per (Policy) Year",E51)))</formula>
    </cfRule>
  </conditionalFormatting>
  <conditionalFormatting sqref="E53:P53">
    <cfRule type="containsText" dxfId="551" priority="230" operator="containsText" text="na">
      <formula>NOT(ISERROR(SEARCH("na",E53)))</formula>
    </cfRule>
    <cfRule type="expression" dxfId="550" priority="231">
      <formula>E53&gt;$D53</formula>
    </cfRule>
    <cfRule type="expression" dxfId="549" priority="232">
      <formula>E53&lt;$D53</formula>
    </cfRule>
  </conditionalFormatting>
  <conditionalFormatting sqref="E55:P55">
    <cfRule type="containsText" dxfId="548" priority="45" operator="containsText" text="na">
      <formula>NOT(ISERROR(SEARCH("na",E55)))</formula>
    </cfRule>
    <cfRule type="expression" dxfId="547" priority="46">
      <formula>E55&gt;$D55</formula>
    </cfRule>
    <cfRule type="expression" dxfId="546" priority="47">
      <formula>E55&lt;$D55</formula>
    </cfRule>
  </conditionalFormatting>
  <conditionalFormatting sqref="E56:P56">
    <cfRule type="containsText" dxfId="545" priority="88" operator="containsText" text="na">
      <formula>NOT(ISERROR(SEARCH("na",E56)))</formula>
    </cfRule>
    <cfRule type="containsText" dxfId="544" priority="89" operator="containsText" text="Per Disability Per (Policy) Year">
      <formula>NOT(ISERROR(SEARCH("Per Disability Per (Policy) Year",E56)))</formula>
    </cfRule>
  </conditionalFormatting>
  <conditionalFormatting sqref="E59:P59">
    <cfRule type="containsText" dxfId="543" priority="236" operator="containsText" text="na">
      <formula>NOT(ISERROR(SEARCH("na",E59)))</formula>
    </cfRule>
    <cfRule type="expression" dxfId="542" priority="237">
      <formula>E59&gt;$D59</formula>
    </cfRule>
    <cfRule type="expression" dxfId="541" priority="238">
      <formula>E59&lt;$D59</formula>
    </cfRule>
  </conditionalFormatting>
  <conditionalFormatting sqref="E62:P62">
    <cfRule type="containsText" dxfId="540" priority="78" operator="containsText" text="na">
      <formula>NOT(ISERROR(SEARCH("na",E62)))</formula>
    </cfRule>
    <cfRule type="notContainsText" dxfId="539" priority="79" stopIfTrue="1" operator="notContains" text="Per Disability Per (Policy) Year">
      <formula>ISERROR(SEARCH("Per Disability Per (Policy) Year",E62))</formula>
    </cfRule>
  </conditionalFormatting>
  <conditionalFormatting sqref="E64:P64">
    <cfRule type="containsText" dxfId="538" priority="227" operator="containsText" text="na">
      <formula>NOT(ISERROR(SEARCH("na",E64)))</formula>
    </cfRule>
    <cfRule type="expression" dxfId="537" priority="228">
      <formula>E64&gt;$D64</formula>
    </cfRule>
    <cfRule type="expression" dxfId="536" priority="229">
      <formula>E64&lt;$D64</formula>
    </cfRule>
  </conditionalFormatting>
  <conditionalFormatting sqref="E66:P66">
    <cfRule type="containsText" dxfId="535" priority="42" operator="containsText" text="na">
      <formula>NOT(ISERROR(SEARCH("na",E66)))</formula>
    </cfRule>
    <cfRule type="expression" dxfId="534" priority="43">
      <formula>E66&gt;$D66</formula>
    </cfRule>
    <cfRule type="expression" dxfId="533" priority="44">
      <formula>E66&lt;$D66</formula>
    </cfRule>
  </conditionalFormatting>
  <conditionalFormatting sqref="E67:P67">
    <cfRule type="containsText" dxfId="532" priority="86" operator="containsText" text="na">
      <formula>NOT(ISERROR(SEARCH("na",E67)))</formula>
    </cfRule>
    <cfRule type="containsText" dxfId="531" priority="87" operator="containsText" text="Per Disability Per (Policy) Year">
      <formula>NOT(ISERROR(SEARCH("Per Disability Per (Policy) Year",E67)))</formula>
    </cfRule>
  </conditionalFormatting>
  <conditionalFormatting sqref="E69:P69">
    <cfRule type="containsText" dxfId="530" priority="200" operator="containsText" text="na">
      <formula>NOT(ISERROR(SEARCH("na",E69)))</formula>
    </cfRule>
    <cfRule type="expression" dxfId="529" priority="201">
      <formula>E69&gt;$D69</formula>
    </cfRule>
    <cfRule type="expression" dxfId="528" priority="202">
      <formula>E69&lt;$D69</formula>
    </cfRule>
  </conditionalFormatting>
  <conditionalFormatting sqref="E71:P71">
    <cfRule type="containsText" dxfId="527" priority="39" operator="containsText" text="na">
      <formula>NOT(ISERROR(SEARCH("na",E71)))</formula>
    </cfRule>
    <cfRule type="expression" dxfId="526" priority="40">
      <formula>E71&gt;$D71</formula>
    </cfRule>
    <cfRule type="expression" dxfId="525" priority="41">
      <formula>E71&lt;$D71</formula>
    </cfRule>
  </conditionalFormatting>
  <conditionalFormatting sqref="E72:P72">
    <cfRule type="containsText" dxfId="524" priority="84" operator="containsText" text="na">
      <formula>NOT(ISERROR(SEARCH("na",E72)))</formula>
    </cfRule>
    <cfRule type="notContainsText" dxfId="523" priority="85" stopIfTrue="1" operator="notContains" text="Per Disability Per (Policy) Year">
      <formula>ISERROR(SEARCH("Per Disability Per (Policy) Year",E72))</formula>
    </cfRule>
  </conditionalFormatting>
  <conditionalFormatting sqref="E76:P77">
    <cfRule type="containsText" dxfId="522" priority="146" operator="containsText" text="na">
      <formula>NOT(ISERROR(SEARCH("na",E76)))</formula>
    </cfRule>
    <cfRule type="expression" dxfId="521" priority="147">
      <formula>E76&gt;$D76</formula>
    </cfRule>
    <cfRule type="expression" dxfId="520" priority="148">
      <formula>E76&lt;$D76</formula>
    </cfRule>
  </conditionalFormatting>
  <conditionalFormatting sqref="E80:P80">
    <cfRule type="expression" dxfId="519" priority="144">
      <formula>E80&gt;$D80</formula>
    </cfRule>
    <cfRule type="expression" dxfId="518" priority="145">
      <formula>E80&lt;$D80</formula>
    </cfRule>
  </conditionalFormatting>
  <conditionalFormatting sqref="E80:P82">
    <cfRule type="containsText" dxfId="517" priority="75" operator="containsText" text="na">
      <formula>NOT(ISERROR(SEARCH("na",E80)))</formula>
    </cfRule>
  </conditionalFormatting>
  <conditionalFormatting sqref="E81:P81">
    <cfRule type="expression" dxfId="516" priority="76">
      <formula>E81&gt;$D81</formula>
    </cfRule>
    <cfRule type="expression" dxfId="515" priority="77" stopIfTrue="1">
      <formula>E81&lt;$D81</formula>
    </cfRule>
  </conditionalFormatting>
  <conditionalFormatting sqref="E82:P82">
    <cfRule type="expression" dxfId="514" priority="195">
      <formula>E82&gt;$D82</formula>
    </cfRule>
    <cfRule type="expression" dxfId="513" priority="196">
      <formula>E82&lt;$D82</formula>
    </cfRule>
  </conditionalFormatting>
  <conditionalFormatting sqref="E83:P83">
    <cfRule type="containsText" dxfId="512" priority="82" operator="containsText" text="na">
      <formula>NOT(ISERROR(SEARCH("na",E83)))</formula>
    </cfRule>
    <cfRule type="notContainsText" dxfId="511" priority="83" stopIfTrue="1" operator="notContains" text="Per Disability Per (Policy) Year">
      <formula>ISERROR(SEARCH("Per Disability Per (Policy) Year",E83))</formula>
    </cfRule>
  </conditionalFormatting>
  <conditionalFormatting sqref="E85:P86">
    <cfRule type="expression" dxfId="510" priority="141">
      <formula>E85&gt;$D85</formula>
    </cfRule>
    <cfRule type="expression" dxfId="509" priority="142">
      <formula>E85&lt;$D85</formula>
    </cfRule>
  </conditionalFormatting>
  <conditionalFormatting sqref="E85:P88">
    <cfRule type="containsText" dxfId="508" priority="36" operator="containsText" text="na">
      <formula>NOT(ISERROR(SEARCH("na",E85)))</formula>
    </cfRule>
  </conditionalFormatting>
  <conditionalFormatting sqref="E87:P87">
    <cfRule type="expression" dxfId="507" priority="73">
      <formula>E87&gt;$D87</formula>
    </cfRule>
    <cfRule type="expression" dxfId="506" priority="74" stopIfTrue="1">
      <formula>E87&lt;$D87</formula>
    </cfRule>
  </conditionalFormatting>
  <conditionalFormatting sqref="E88:P88">
    <cfRule type="expression" dxfId="505" priority="37">
      <formula>E88&gt;$D88</formula>
    </cfRule>
    <cfRule type="expression" dxfId="504" priority="38">
      <formula>E88&lt;$D88</formula>
    </cfRule>
  </conditionalFormatting>
  <conditionalFormatting sqref="E90:P91">
    <cfRule type="expression" dxfId="503" priority="138">
      <formula>E90&gt;$D90</formula>
    </cfRule>
    <cfRule type="expression" dxfId="502" priority="139">
      <formula>E90&lt;$D90</formula>
    </cfRule>
  </conditionalFormatting>
  <conditionalFormatting sqref="E90:P93">
    <cfRule type="containsText" dxfId="501" priority="33" operator="containsText" text="na">
      <formula>NOT(ISERROR(SEARCH("na",E90)))</formula>
    </cfRule>
  </conditionalFormatting>
  <conditionalFormatting sqref="E92:P92">
    <cfRule type="expression" dxfId="500" priority="70">
      <formula>E92&gt;$D92</formula>
    </cfRule>
    <cfRule type="expression" dxfId="499" priority="71" stopIfTrue="1">
      <formula>E92&lt;$D92</formula>
    </cfRule>
  </conditionalFormatting>
  <conditionalFormatting sqref="E93:P93">
    <cfRule type="expression" dxfId="498" priority="34">
      <formula>E93&gt;$D93</formula>
    </cfRule>
    <cfRule type="expression" dxfId="497" priority="35">
      <formula>E93&lt;$D93</formula>
    </cfRule>
  </conditionalFormatting>
  <conditionalFormatting sqref="E96:P97">
    <cfRule type="expression" dxfId="496" priority="135">
      <formula>E96&gt;$D96</formula>
    </cfRule>
    <cfRule type="expression" dxfId="495" priority="136">
      <formula>E96&lt;$D96</formula>
    </cfRule>
  </conditionalFormatting>
  <conditionalFormatting sqref="E96:P99">
    <cfRule type="containsText" dxfId="494" priority="30" operator="containsText" text="na">
      <formula>NOT(ISERROR(SEARCH("na",E96)))</formula>
    </cfRule>
  </conditionalFormatting>
  <conditionalFormatting sqref="E98:P98">
    <cfRule type="expression" dxfId="493" priority="67">
      <formula>E98&gt;$D98</formula>
    </cfRule>
    <cfRule type="expression" dxfId="492" priority="68" stopIfTrue="1">
      <formula>E98&lt;$D98</formula>
    </cfRule>
  </conditionalFormatting>
  <conditionalFormatting sqref="E99:P99">
    <cfRule type="expression" dxfId="491" priority="31">
      <formula>E99&gt;$D99</formula>
    </cfRule>
    <cfRule type="expression" dxfId="490" priority="32">
      <formula>E99&lt;$D99</formula>
    </cfRule>
  </conditionalFormatting>
  <conditionalFormatting sqref="E101:P102">
    <cfRule type="expression" dxfId="489" priority="132">
      <formula>E101&gt;$D101</formula>
    </cfRule>
    <cfRule type="expression" dxfId="488" priority="133">
      <formula>E101&lt;$D101</formula>
    </cfRule>
  </conditionalFormatting>
  <conditionalFormatting sqref="E101:P104">
    <cfRule type="containsText" dxfId="487" priority="27" operator="containsText" text="na">
      <formula>NOT(ISERROR(SEARCH("na",E101)))</formula>
    </cfRule>
  </conditionalFormatting>
  <conditionalFormatting sqref="E103:P103">
    <cfRule type="expression" dxfId="486" priority="64">
      <formula>E103&gt;$D103</formula>
    </cfRule>
    <cfRule type="expression" dxfId="485" priority="65" stopIfTrue="1">
      <formula>E103&lt;$D103</formula>
    </cfRule>
  </conditionalFormatting>
  <conditionalFormatting sqref="E104:P104">
    <cfRule type="expression" dxfId="484" priority="28">
      <formula>E104&gt;$D104</formula>
    </cfRule>
    <cfRule type="expression" dxfId="483" priority="29">
      <formula>E104&lt;$D104</formula>
    </cfRule>
  </conditionalFormatting>
  <conditionalFormatting sqref="E106:P107">
    <cfRule type="expression" dxfId="482" priority="129">
      <formula>E106&gt;$D106</formula>
    </cfRule>
    <cfRule type="expression" dxfId="481" priority="130">
      <formula>E106&lt;$D106</formula>
    </cfRule>
  </conditionalFormatting>
  <conditionalFormatting sqref="E106:P109">
    <cfRule type="containsText" dxfId="480" priority="12" operator="containsText" text="na">
      <formula>NOT(ISERROR(SEARCH("na",E106)))</formula>
    </cfRule>
  </conditionalFormatting>
  <conditionalFormatting sqref="E108:P108">
    <cfRule type="expression" dxfId="479" priority="61">
      <formula>E108&gt;$D108</formula>
    </cfRule>
    <cfRule type="expression" dxfId="478" priority="62" stopIfTrue="1">
      <formula>E108&lt;$D108</formula>
    </cfRule>
  </conditionalFormatting>
  <conditionalFormatting sqref="E109:P109">
    <cfRule type="expression" dxfId="477" priority="13">
      <formula>E109&gt;$D109</formula>
    </cfRule>
    <cfRule type="expression" dxfId="476" priority="14">
      <formula>E109&lt;$D109</formula>
    </cfRule>
  </conditionalFormatting>
  <conditionalFormatting sqref="E111:P112">
    <cfRule type="expression" dxfId="475" priority="126">
      <formula>E111&gt;$D111</formula>
    </cfRule>
    <cfRule type="expression" dxfId="474" priority="127">
      <formula>E111&lt;$D111</formula>
    </cfRule>
  </conditionalFormatting>
  <conditionalFormatting sqref="E111:P114">
    <cfRule type="containsText" dxfId="473" priority="18" operator="containsText" text="na">
      <formula>NOT(ISERROR(SEARCH("na",E111)))</formula>
    </cfRule>
  </conditionalFormatting>
  <conditionalFormatting sqref="E113:P113">
    <cfRule type="expression" dxfId="472" priority="58">
      <formula>E113&gt;$D113</formula>
    </cfRule>
    <cfRule type="expression" dxfId="471" priority="59" stopIfTrue="1">
      <formula>E113&lt;$D113</formula>
    </cfRule>
  </conditionalFormatting>
  <conditionalFormatting sqref="E114:P114">
    <cfRule type="expression" dxfId="470" priority="19">
      <formula>E114&gt;$D114</formula>
    </cfRule>
    <cfRule type="expression" dxfId="469" priority="20">
      <formula>E114&lt;$D114</formula>
    </cfRule>
  </conditionalFormatting>
  <conditionalFormatting sqref="E116:P117">
    <cfRule type="expression" dxfId="468" priority="123">
      <formula>E116&gt;$D116</formula>
    </cfRule>
    <cfRule type="expression" dxfId="467" priority="124">
      <formula>E116&lt;$D116</formula>
    </cfRule>
  </conditionalFormatting>
  <conditionalFormatting sqref="E116:P119">
    <cfRule type="containsText" dxfId="466" priority="15" operator="containsText" text="na">
      <formula>NOT(ISERROR(SEARCH("na",E116)))</formula>
    </cfRule>
  </conditionalFormatting>
  <conditionalFormatting sqref="E118:P118">
    <cfRule type="expression" dxfId="465" priority="55">
      <formula>E118&gt;$D118</formula>
    </cfRule>
    <cfRule type="expression" dxfId="464" priority="56" stopIfTrue="1">
      <formula>E118&lt;$D118</formula>
    </cfRule>
  </conditionalFormatting>
  <conditionalFormatting sqref="E119:P119">
    <cfRule type="expression" dxfId="463" priority="16">
      <formula>E119&gt;$D119</formula>
    </cfRule>
    <cfRule type="expression" dxfId="462" priority="17">
      <formula>E119&lt;$D119</formula>
    </cfRule>
  </conditionalFormatting>
  <conditionalFormatting sqref="E121:P121">
    <cfRule type="containsText" dxfId="461" priority="24" operator="containsText" text="na">
      <formula>NOT(ISERROR(SEARCH("na",E121)))</formula>
    </cfRule>
    <cfRule type="expression" dxfId="460" priority="25">
      <formula>E121&gt;$D121</formula>
    </cfRule>
    <cfRule type="expression" dxfId="459" priority="26">
      <formula>E121&lt;$D121</formula>
    </cfRule>
  </conditionalFormatting>
  <conditionalFormatting sqref="E123:P124">
    <cfRule type="containsText" dxfId="458" priority="119" operator="containsText" text="na">
      <formula>NOT(ISERROR(SEARCH("na",E123)))</formula>
    </cfRule>
    <cfRule type="expression" dxfId="457" priority="120">
      <formula>E123&gt;$D123</formula>
    </cfRule>
    <cfRule type="expression" dxfId="456" priority="121">
      <formula>E123&lt;$D123</formula>
    </cfRule>
  </conditionalFormatting>
  <conditionalFormatting sqref="E126:P127">
    <cfRule type="containsText" dxfId="455" priority="116" operator="containsText" text="na">
      <formula>NOT(ISERROR(SEARCH("na",E126)))</formula>
    </cfRule>
    <cfRule type="expression" dxfId="454" priority="117">
      <formula>E126&gt;$D126</formula>
    </cfRule>
    <cfRule type="expression" dxfId="453" priority="118">
      <formula>E126&lt;$D126</formula>
    </cfRule>
  </conditionalFormatting>
  <conditionalFormatting sqref="E129:P130">
    <cfRule type="containsText" dxfId="452" priority="113" operator="containsText" text="na">
      <formula>NOT(ISERROR(SEARCH("na",E129)))</formula>
    </cfRule>
    <cfRule type="expression" dxfId="451" priority="114">
      <formula>E129&gt;$D129</formula>
    </cfRule>
    <cfRule type="expression" dxfId="450" priority="115">
      <formula>E129&lt;$D129</formula>
    </cfRule>
  </conditionalFormatting>
  <conditionalFormatting sqref="E132:P133">
    <cfRule type="containsText" dxfId="449" priority="110" operator="containsText" text="na">
      <formula>NOT(ISERROR(SEARCH("na",E132)))</formula>
    </cfRule>
    <cfRule type="expression" dxfId="448" priority="111">
      <formula>E132&gt;$D132</formula>
    </cfRule>
    <cfRule type="expression" dxfId="447" priority="112">
      <formula>E132&lt;$D132</formula>
    </cfRule>
  </conditionalFormatting>
  <conditionalFormatting sqref="E135:P136">
    <cfRule type="containsText" dxfId="446" priority="107" operator="containsText" text="na">
      <formula>NOT(ISERROR(SEARCH("na",E135)))</formula>
    </cfRule>
    <cfRule type="expression" dxfId="445" priority="108">
      <formula>E135&gt;$D135</formula>
    </cfRule>
    <cfRule type="expression" dxfId="444" priority="109">
      <formula>E135&lt;$D135</formula>
    </cfRule>
  </conditionalFormatting>
  <conditionalFormatting sqref="E139:P140">
    <cfRule type="containsText" dxfId="443" priority="104" operator="containsText" text="na">
      <formula>NOT(ISERROR(SEARCH("na",E139)))</formula>
    </cfRule>
    <cfRule type="expression" dxfId="442" priority="105">
      <formula>E139&gt;$D139</formula>
    </cfRule>
    <cfRule type="expression" dxfId="441" priority="106">
      <formula>E139&lt;$D139</formula>
    </cfRule>
  </conditionalFormatting>
  <conditionalFormatting sqref="E141:P141">
    <cfRule type="containsText" dxfId="440" priority="80" operator="containsText" text="na">
      <formula>NOT(ISERROR(SEARCH("na",E141)))</formula>
    </cfRule>
    <cfRule type="containsText" dxfId="439" priority="81" operator="containsText" text="Per Disability Per (Policy) Year">
      <formula>NOT(ISERROR(SEARCH("Per Disability Per (Policy) Year",E141)))</formula>
    </cfRule>
  </conditionalFormatting>
  <conditionalFormatting sqref="E143:P143">
    <cfRule type="containsText" dxfId="438" priority="21" operator="containsText" text="na">
      <formula>NOT(ISERROR(SEARCH("na",E143)))</formula>
    </cfRule>
    <cfRule type="expression" dxfId="437" priority="22">
      <formula>E143&gt;$D143</formula>
    </cfRule>
    <cfRule type="expression" dxfId="436" priority="23">
      <formula>E143&lt;$D143</formula>
    </cfRule>
  </conditionalFormatting>
  <conditionalFormatting sqref="E153:P155">
    <cfRule type="containsText" dxfId="435" priority="152" operator="containsText" text="na">
      <formula>NOT(ISERROR(SEARCH("na",E153)))</formula>
    </cfRule>
    <cfRule type="expression" dxfId="434" priority="153">
      <formula>E153&gt;$D153</formula>
    </cfRule>
    <cfRule type="expression" dxfId="433" priority="154">
      <formula>E153&lt;$D153</formula>
    </cfRule>
  </conditionalFormatting>
  <dataValidations count="5">
    <dataValidation type="list" allowBlank="1" showInputMessage="1" showErrorMessage="1" sqref="E7:P7" xr:uid="{A0196E9A-2470-4F49-AD86-46E8AB1A18EE}">
      <formula1>Plan_No</formula1>
    </dataValidation>
    <dataValidation type="list" allowBlank="1" showInputMessage="1" showErrorMessage="1" sqref="E27 E11 E17 E22 E25" xr:uid="{32C9FC8B-571A-EA42-A988-FAC5778045D0}">
      <formula1>"Per Disability, Per (Policy) Year, Per Disability Per (Policy) Year"</formula1>
    </dataValidation>
    <dataValidation type="list" allowBlank="1" showInputMessage="1" showErrorMessage="1" sqref="E13 E79" xr:uid="{82E9D24D-C5BC-F249-B24E-846941A482E0}">
      <formula1>"Ward,Semi-Private,Private"</formula1>
    </dataValidation>
    <dataValidation type="decimal" allowBlank="1" showInputMessage="1" showErrorMessage="1" sqref="C98:D98 C103:D103 C92:D92 C87:D87 C108:D108 C113:D113 D118" xr:uid="{11A00713-E874-8E42-BA7F-949AE68DCE8F}">
      <formula1>0</formula1>
      <formula2>10000</formula2>
    </dataValidation>
    <dataValidation type="list" allowBlank="1" showInputMessage="1" showErrorMessage="1" sqref="E33" xr:uid="{1C7664E5-659E-184F-8464-8AC9ED8BAF67}">
      <formula1>"Plan_No"</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6873-85E4-6A4F-BD6B-71A0EDB68E4D}">
  <sheetPr>
    <tabColor rgb="FFFFFF00"/>
  </sheetPr>
  <dimension ref="A1:XFD156"/>
  <sheetViews>
    <sheetView showGridLines="0" zoomScale="70" zoomScaleNormal="70" workbookViewId="0">
      <selection activeCell="E106" activeCellId="7" sqref="E14:F14 E24:F24 E28:F28 E82:F82 E85:F85 E90:F90 E123:F123 E106:F106"/>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61" customFormat="1" ht="30">
      <c r="A7" s="757" t="s">
        <v>21</v>
      </c>
      <c r="B7" s="758"/>
      <c r="C7" s="759" t="s">
        <v>22</v>
      </c>
      <c r="D7" s="760" t="s">
        <v>109</v>
      </c>
      <c r="E7" s="760" t="s">
        <v>110</v>
      </c>
      <c r="F7" s="760" t="s">
        <v>111</v>
      </c>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c r="H9" s="721"/>
      <c r="I9" s="721"/>
      <c r="J9" s="721"/>
      <c r="K9" s="721"/>
      <c r="L9" s="721"/>
      <c r="M9" s="721"/>
      <c r="N9" s="721"/>
      <c r="O9" s="721"/>
      <c r="P9" s="721"/>
    </row>
    <row r="10" spans="1:16">
      <c r="A10" s="86"/>
      <c r="B10" s="88" t="s">
        <v>26</v>
      </c>
      <c r="C10" s="451"/>
      <c r="D10" s="90">
        <v>650000</v>
      </c>
      <c r="E10" s="732" t="s">
        <v>46</v>
      </c>
      <c r="F10" s="732" t="s">
        <v>46</v>
      </c>
      <c r="G10" s="732"/>
      <c r="H10" s="732"/>
      <c r="I10" s="732"/>
      <c r="J10" s="732"/>
      <c r="K10" s="732"/>
      <c r="L10" s="732"/>
      <c r="M10" s="732"/>
      <c r="N10" s="732"/>
      <c r="O10" s="732"/>
      <c r="P10" s="732"/>
    </row>
    <row r="11" spans="1:16">
      <c r="A11" s="86"/>
      <c r="B11" s="87" t="s">
        <v>27</v>
      </c>
      <c r="C11" s="451"/>
      <c r="D11" s="91" t="s">
        <v>51</v>
      </c>
      <c r="E11" s="722" t="s">
        <v>46</v>
      </c>
      <c r="F11" s="722" t="s">
        <v>46</v>
      </c>
      <c r="G11" s="722"/>
      <c r="H11" s="722"/>
      <c r="I11" s="722"/>
      <c r="J11" s="722"/>
      <c r="K11" s="722"/>
      <c r="L11" s="722"/>
      <c r="M11" s="722"/>
      <c r="N11" s="722"/>
      <c r="O11" s="722"/>
      <c r="P11" s="722"/>
    </row>
    <row r="12" spans="1:16" s="703" customFormat="1">
      <c r="A12" s="708"/>
      <c r="B12" s="708"/>
      <c r="C12" s="709"/>
      <c r="D12" s="710"/>
      <c r="E12" s="723">
        <v>0</v>
      </c>
      <c r="F12" s="723">
        <v>0</v>
      </c>
      <c r="G12" s="723"/>
      <c r="H12" s="723"/>
      <c r="I12" s="723"/>
      <c r="J12" s="723"/>
      <c r="K12" s="723"/>
      <c r="L12" s="723"/>
      <c r="M12" s="723"/>
      <c r="N12" s="723"/>
      <c r="O12" s="723"/>
      <c r="P12" s="723"/>
    </row>
    <row r="13" spans="1:16">
      <c r="A13" s="86" t="s">
        <v>29</v>
      </c>
      <c r="B13" s="87" t="s">
        <v>30</v>
      </c>
      <c r="C13" s="451">
        <v>0.79470198675496684</v>
      </c>
      <c r="D13" s="91" t="s">
        <v>112</v>
      </c>
      <c r="E13" s="722" t="s">
        <v>107</v>
      </c>
      <c r="F13" s="722" t="s">
        <v>107</v>
      </c>
      <c r="G13" s="722"/>
      <c r="H13" s="722"/>
      <c r="I13" s="722"/>
      <c r="J13" s="722"/>
      <c r="K13" s="722"/>
      <c r="L13" s="722"/>
      <c r="M13" s="722"/>
      <c r="N13" s="722"/>
      <c r="O13" s="722"/>
      <c r="P13" s="722"/>
    </row>
    <row r="14" spans="1:16">
      <c r="A14" s="86"/>
      <c r="B14" s="88" t="s">
        <v>26</v>
      </c>
      <c r="C14" s="451"/>
      <c r="D14" s="90">
        <v>2000</v>
      </c>
      <c r="E14" s="732">
        <v>1200</v>
      </c>
      <c r="F14" s="732">
        <v>1000</v>
      </c>
      <c r="G14" s="732"/>
      <c r="H14" s="732"/>
      <c r="I14" s="732"/>
      <c r="J14" s="732"/>
      <c r="K14" s="732"/>
      <c r="L14" s="732"/>
      <c r="M14" s="732"/>
      <c r="N14" s="732"/>
      <c r="O14" s="732"/>
      <c r="P14" s="732"/>
    </row>
    <row r="15" spans="1:16">
      <c r="A15" s="86"/>
      <c r="B15" s="87" t="s">
        <v>27</v>
      </c>
      <c r="C15" s="451"/>
      <c r="D15" s="91" t="s">
        <v>32</v>
      </c>
      <c r="E15" s="722" t="s">
        <v>32</v>
      </c>
      <c r="F15" s="722" t="s">
        <v>32</v>
      </c>
      <c r="G15" s="722"/>
      <c r="H15" s="722"/>
      <c r="I15" s="722"/>
      <c r="J15" s="722"/>
      <c r="K15" s="722"/>
      <c r="L15" s="722"/>
      <c r="M15" s="722"/>
      <c r="N15" s="722"/>
      <c r="O15" s="722"/>
      <c r="P15" s="722"/>
    </row>
    <row r="16" spans="1:16">
      <c r="A16" s="92"/>
      <c r="B16" s="93" t="s">
        <v>33</v>
      </c>
      <c r="C16" s="451"/>
      <c r="D16" s="94">
        <v>182</v>
      </c>
      <c r="E16" s="724">
        <v>45</v>
      </c>
      <c r="F16" s="724">
        <v>45</v>
      </c>
      <c r="G16" s="724"/>
      <c r="H16" s="724"/>
      <c r="I16" s="724"/>
      <c r="J16" s="724"/>
      <c r="K16" s="724"/>
      <c r="L16" s="724"/>
      <c r="M16" s="724"/>
      <c r="N16" s="724"/>
      <c r="O16" s="724"/>
      <c r="P16" s="724"/>
    </row>
    <row r="17" spans="1:16">
      <c r="A17" s="86"/>
      <c r="B17" s="87" t="s">
        <v>34</v>
      </c>
      <c r="C17" s="451"/>
      <c r="D17" s="91" t="s">
        <v>49</v>
      </c>
      <c r="E17" s="722" t="s">
        <v>51</v>
      </c>
      <c r="F17" s="722" t="s">
        <v>51</v>
      </c>
      <c r="G17" s="722"/>
      <c r="H17" s="722"/>
      <c r="I17" s="722"/>
      <c r="J17" s="722"/>
      <c r="K17" s="722"/>
      <c r="L17" s="722"/>
      <c r="M17" s="722"/>
      <c r="N17" s="722"/>
      <c r="O17" s="722"/>
      <c r="P17" s="722"/>
    </row>
    <row r="18" spans="1:16" s="703" customFormat="1">
      <c r="A18" s="708"/>
      <c r="B18" s="708"/>
      <c r="C18" s="709"/>
      <c r="D18" s="710"/>
      <c r="E18" s="723">
        <v>0</v>
      </c>
      <c r="F18" s="723">
        <v>0</v>
      </c>
      <c r="G18" s="723"/>
      <c r="H18" s="723"/>
      <c r="I18" s="723"/>
      <c r="J18" s="723"/>
      <c r="K18" s="723"/>
      <c r="L18" s="723"/>
      <c r="M18" s="723"/>
      <c r="N18" s="723"/>
      <c r="O18" s="723"/>
      <c r="P18" s="723"/>
    </row>
    <row r="19" spans="1:16">
      <c r="A19" s="95" t="s">
        <v>35</v>
      </c>
      <c r="B19" s="88" t="s">
        <v>26</v>
      </c>
      <c r="C19" s="451">
        <v>0.85651214128035325</v>
      </c>
      <c r="D19" s="90">
        <v>2000</v>
      </c>
      <c r="E19" s="732">
        <v>1200</v>
      </c>
      <c r="F19" s="732">
        <v>1000</v>
      </c>
      <c r="G19" s="732"/>
      <c r="H19" s="732"/>
      <c r="I19" s="732"/>
      <c r="J19" s="732"/>
      <c r="K19" s="732"/>
      <c r="L19" s="732"/>
      <c r="M19" s="732"/>
      <c r="N19" s="732"/>
      <c r="O19" s="732"/>
      <c r="P19" s="732"/>
    </row>
    <row r="20" spans="1:16">
      <c r="A20" s="96"/>
      <c r="B20" s="87" t="s">
        <v>27</v>
      </c>
      <c r="C20" s="451"/>
      <c r="D20" s="91" t="s">
        <v>32</v>
      </c>
      <c r="E20" s="722" t="s">
        <v>32</v>
      </c>
      <c r="F20" s="722" t="s">
        <v>32</v>
      </c>
      <c r="G20" s="722"/>
      <c r="H20" s="722"/>
      <c r="I20" s="722"/>
      <c r="J20" s="722"/>
      <c r="K20" s="722"/>
      <c r="L20" s="722"/>
      <c r="M20" s="722"/>
      <c r="N20" s="722"/>
      <c r="O20" s="722"/>
      <c r="P20" s="722"/>
    </row>
    <row r="21" spans="1:16">
      <c r="A21" s="92"/>
      <c r="B21" s="93" t="s">
        <v>33</v>
      </c>
      <c r="C21" s="451"/>
      <c r="D21" s="94">
        <v>91</v>
      </c>
      <c r="E21" s="733">
        <v>45</v>
      </c>
      <c r="F21" s="733">
        <v>45</v>
      </c>
      <c r="G21" s="733"/>
      <c r="H21" s="733"/>
      <c r="I21" s="733"/>
      <c r="J21" s="733"/>
      <c r="K21" s="733"/>
      <c r="L21" s="733"/>
      <c r="M21" s="733"/>
      <c r="N21" s="733"/>
      <c r="O21" s="733"/>
      <c r="P21" s="733"/>
    </row>
    <row r="22" spans="1:16">
      <c r="A22" s="96"/>
      <c r="B22" s="87" t="s">
        <v>34</v>
      </c>
      <c r="C22" s="451"/>
      <c r="D22" s="91" t="s">
        <v>49</v>
      </c>
      <c r="E22" s="722" t="s">
        <v>51</v>
      </c>
      <c r="F22" s="722" t="s">
        <v>51</v>
      </c>
      <c r="G22" s="722"/>
      <c r="H22" s="722"/>
      <c r="I22" s="722"/>
      <c r="J22" s="722"/>
      <c r="K22" s="722"/>
      <c r="L22" s="722"/>
      <c r="M22" s="722"/>
      <c r="N22" s="722"/>
      <c r="O22" s="722"/>
      <c r="P22" s="722"/>
    </row>
    <row r="23" spans="1:16" s="703" customFormat="1">
      <c r="A23" s="708"/>
      <c r="B23" s="708"/>
      <c r="C23" s="709"/>
      <c r="D23" s="710"/>
      <c r="E23" s="723">
        <v>0</v>
      </c>
      <c r="F23" s="723">
        <v>0</v>
      </c>
      <c r="G23" s="723"/>
      <c r="H23" s="723"/>
      <c r="I23" s="723"/>
      <c r="J23" s="723"/>
      <c r="K23" s="723"/>
      <c r="L23" s="723"/>
      <c r="M23" s="723"/>
      <c r="N23" s="723"/>
      <c r="O23" s="723"/>
      <c r="P23" s="723"/>
    </row>
    <row r="24" spans="1:16">
      <c r="A24" s="95" t="s">
        <v>36</v>
      </c>
      <c r="B24" s="88" t="s">
        <v>26</v>
      </c>
      <c r="C24" s="451">
        <v>0.8454746136865342</v>
      </c>
      <c r="D24" s="90">
        <v>30400</v>
      </c>
      <c r="E24" s="732">
        <v>12000</v>
      </c>
      <c r="F24" s="732">
        <v>10000</v>
      </c>
      <c r="G24" s="732"/>
      <c r="H24" s="732"/>
      <c r="I24" s="732"/>
      <c r="J24" s="732"/>
      <c r="K24" s="732"/>
      <c r="L24" s="732"/>
      <c r="M24" s="732"/>
      <c r="N24" s="732"/>
      <c r="O24" s="732"/>
      <c r="P24" s="732"/>
    </row>
    <row r="25" spans="1:16">
      <c r="A25" s="96" t="s">
        <v>37</v>
      </c>
      <c r="B25" s="87" t="s">
        <v>27</v>
      </c>
      <c r="C25" s="451"/>
      <c r="D25" s="91" t="s">
        <v>49</v>
      </c>
      <c r="E25" s="722" t="s">
        <v>51</v>
      </c>
      <c r="F25" s="722" t="s">
        <v>51</v>
      </c>
      <c r="G25" s="722"/>
      <c r="H25" s="722"/>
      <c r="I25" s="722"/>
      <c r="J25" s="722"/>
      <c r="K25" s="722"/>
      <c r="L25" s="722"/>
      <c r="M25" s="722"/>
      <c r="N25" s="722"/>
      <c r="O25" s="722"/>
      <c r="P25" s="722"/>
    </row>
    <row r="26" spans="1:16" s="703" customFormat="1">
      <c r="A26" s="708"/>
      <c r="B26" s="708"/>
      <c r="C26" s="709"/>
      <c r="D26" s="710"/>
      <c r="E26" s="723">
        <v>0</v>
      </c>
      <c r="F26" s="723">
        <v>0</v>
      </c>
      <c r="G26" s="723"/>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c r="H27" s="722"/>
      <c r="I27" s="722"/>
      <c r="J27" s="722"/>
      <c r="K27" s="722"/>
      <c r="L27" s="722"/>
      <c r="M27" s="722"/>
      <c r="N27" s="722"/>
      <c r="O27" s="722"/>
      <c r="P27" s="722"/>
    </row>
    <row r="28" spans="1:16">
      <c r="A28" s="95"/>
      <c r="B28" s="88" t="s">
        <v>39</v>
      </c>
      <c r="C28" s="451"/>
      <c r="D28" s="90">
        <v>100000</v>
      </c>
      <c r="E28" s="732">
        <v>36000</v>
      </c>
      <c r="F28" s="732">
        <v>30000</v>
      </c>
      <c r="G28" s="732"/>
      <c r="H28" s="732"/>
      <c r="I28" s="732"/>
      <c r="J28" s="732"/>
      <c r="K28" s="732"/>
      <c r="L28" s="732"/>
      <c r="M28" s="732"/>
      <c r="N28" s="732"/>
      <c r="O28" s="732"/>
      <c r="P28" s="732"/>
    </row>
    <row r="29" spans="1:16">
      <c r="A29" s="95"/>
      <c r="B29" s="88" t="s">
        <v>40</v>
      </c>
      <c r="C29" s="451"/>
      <c r="D29" s="90">
        <v>50000</v>
      </c>
      <c r="E29" s="732">
        <v>36000</v>
      </c>
      <c r="F29" s="732">
        <v>30000</v>
      </c>
      <c r="G29" s="732"/>
      <c r="H29" s="732"/>
      <c r="I29" s="732"/>
      <c r="J29" s="732"/>
      <c r="K29" s="732"/>
      <c r="L29" s="732"/>
      <c r="M29" s="732"/>
      <c r="N29" s="732"/>
      <c r="O29" s="732"/>
      <c r="P29" s="732"/>
    </row>
    <row r="30" spans="1:16">
      <c r="A30" s="95"/>
      <c r="B30" s="88" t="s">
        <v>41</v>
      </c>
      <c r="C30" s="451"/>
      <c r="D30" s="90">
        <v>25000</v>
      </c>
      <c r="E30" s="732">
        <v>18000</v>
      </c>
      <c r="F30" s="732">
        <v>15000</v>
      </c>
      <c r="G30" s="732"/>
      <c r="H30" s="732"/>
      <c r="I30" s="732"/>
      <c r="J30" s="732"/>
      <c r="K30" s="732"/>
      <c r="L30" s="732"/>
      <c r="M30" s="732"/>
      <c r="N30" s="732"/>
      <c r="O30" s="732"/>
      <c r="P30" s="732"/>
    </row>
    <row r="31" spans="1:16">
      <c r="A31" s="95"/>
      <c r="B31" s="88" t="s">
        <v>42</v>
      </c>
      <c r="C31" s="451"/>
      <c r="D31" s="90">
        <v>12500</v>
      </c>
      <c r="E31" s="732">
        <v>7200</v>
      </c>
      <c r="F31" s="732">
        <v>6000</v>
      </c>
      <c r="G31" s="732"/>
      <c r="H31" s="732"/>
      <c r="I31" s="732"/>
      <c r="J31" s="732"/>
      <c r="K31" s="732"/>
      <c r="L31" s="732"/>
      <c r="M31" s="732"/>
      <c r="N31" s="732"/>
      <c r="O31" s="732"/>
      <c r="P31" s="732"/>
    </row>
    <row r="32" spans="1:16" s="703" customFormat="1">
      <c r="A32" s="708"/>
      <c r="B32" s="708"/>
      <c r="C32" s="709"/>
      <c r="D32" s="710"/>
      <c r="E32" s="723">
        <v>0</v>
      </c>
      <c r="F32" s="723">
        <v>0</v>
      </c>
      <c r="G32" s="723"/>
      <c r="H32" s="723"/>
      <c r="I32" s="723"/>
      <c r="J32" s="723"/>
      <c r="K32" s="723"/>
      <c r="L32" s="723"/>
      <c r="M32" s="723"/>
      <c r="N32" s="723"/>
      <c r="O32" s="723"/>
      <c r="P32" s="723"/>
    </row>
    <row r="33" spans="1:16">
      <c r="A33" s="95" t="s">
        <v>43</v>
      </c>
      <c r="B33" s="88" t="s">
        <v>39</v>
      </c>
      <c r="C33" s="451">
        <v>0.85209713024282563</v>
      </c>
      <c r="D33" s="90">
        <v>30000</v>
      </c>
      <c r="E33" s="732">
        <v>6480</v>
      </c>
      <c r="F33" s="732">
        <v>5400</v>
      </c>
      <c r="G33" s="732"/>
      <c r="H33" s="732"/>
      <c r="I33" s="732"/>
      <c r="J33" s="732"/>
      <c r="K33" s="732"/>
      <c r="L33" s="732"/>
      <c r="M33" s="732"/>
      <c r="N33" s="732"/>
      <c r="O33" s="732"/>
      <c r="P33" s="732"/>
    </row>
    <row r="34" spans="1:16">
      <c r="A34" s="95"/>
      <c r="B34" s="88" t="s">
        <v>40</v>
      </c>
      <c r="C34" s="451"/>
      <c r="D34" s="90">
        <v>16250</v>
      </c>
      <c r="E34" s="732">
        <v>6480</v>
      </c>
      <c r="F34" s="732">
        <v>5400</v>
      </c>
      <c r="G34" s="732"/>
      <c r="H34" s="732"/>
      <c r="I34" s="732"/>
      <c r="J34" s="732"/>
      <c r="K34" s="732"/>
      <c r="L34" s="732"/>
      <c r="M34" s="732"/>
      <c r="N34" s="732"/>
      <c r="O34" s="732"/>
      <c r="P34" s="732"/>
    </row>
    <row r="35" spans="1:16">
      <c r="A35" s="95"/>
      <c r="B35" s="88" t="s">
        <v>41</v>
      </c>
      <c r="C35" s="451"/>
      <c r="D35" s="90">
        <v>8500</v>
      </c>
      <c r="E35" s="732">
        <v>3240</v>
      </c>
      <c r="F35" s="732">
        <v>2700</v>
      </c>
      <c r="G35" s="732"/>
      <c r="H35" s="732"/>
      <c r="I35" s="732"/>
      <c r="J35" s="732"/>
      <c r="K35" s="732"/>
      <c r="L35" s="732"/>
      <c r="M35" s="732"/>
      <c r="N35" s="732"/>
      <c r="O35" s="732"/>
      <c r="P35" s="732"/>
    </row>
    <row r="36" spans="1:16">
      <c r="A36" s="95"/>
      <c r="B36" s="88" t="s">
        <v>42</v>
      </c>
      <c r="C36" s="451"/>
      <c r="D36" s="90">
        <v>3750</v>
      </c>
      <c r="E36" s="732">
        <v>1296</v>
      </c>
      <c r="F36" s="732">
        <v>1080</v>
      </c>
      <c r="G36" s="732"/>
      <c r="H36" s="732"/>
      <c r="I36" s="732"/>
      <c r="J36" s="732"/>
      <c r="K36" s="732"/>
      <c r="L36" s="732"/>
      <c r="M36" s="732"/>
      <c r="N36" s="732"/>
      <c r="O36" s="732"/>
      <c r="P36" s="732"/>
    </row>
    <row r="37" spans="1:16" s="703" customFormat="1">
      <c r="A37" s="708"/>
      <c r="B37" s="708"/>
      <c r="C37" s="709"/>
      <c r="D37" s="710"/>
      <c r="E37" s="723">
        <v>0</v>
      </c>
      <c r="F37" s="723">
        <v>0</v>
      </c>
      <c r="G37" s="723"/>
      <c r="H37" s="723"/>
      <c r="I37" s="723"/>
      <c r="J37" s="723"/>
      <c r="K37" s="723"/>
      <c r="L37" s="723"/>
      <c r="M37" s="723"/>
      <c r="N37" s="723"/>
      <c r="O37" s="723"/>
      <c r="P37" s="723"/>
    </row>
    <row r="38" spans="1:16">
      <c r="A38" s="95" t="s">
        <v>44</v>
      </c>
      <c r="B38" s="88" t="s">
        <v>39</v>
      </c>
      <c r="C38" s="451">
        <v>0.84988962472406182</v>
      </c>
      <c r="D38" s="90">
        <v>30000</v>
      </c>
      <c r="E38" s="732">
        <v>6480</v>
      </c>
      <c r="F38" s="732">
        <v>5400</v>
      </c>
      <c r="G38" s="732"/>
      <c r="H38" s="732"/>
      <c r="I38" s="732"/>
      <c r="J38" s="732"/>
      <c r="K38" s="732"/>
      <c r="L38" s="732"/>
      <c r="M38" s="732"/>
      <c r="N38" s="732"/>
      <c r="O38" s="732"/>
      <c r="P38" s="732"/>
    </row>
    <row r="39" spans="1:16">
      <c r="A39" s="95"/>
      <c r="B39" s="88" t="s">
        <v>40</v>
      </c>
      <c r="C39" s="451"/>
      <c r="D39" s="90">
        <v>15000</v>
      </c>
      <c r="E39" s="732">
        <v>6480</v>
      </c>
      <c r="F39" s="732">
        <v>5400</v>
      </c>
      <c r="G39" s="732"/>
      <c r="H39" s="732"/>
      <c r="I39" s="732"/>
      <c r="J39" s="732"/>
      <c r="K39" s="732"/>
      <c r="L39" s="732"/>
      <c r="M39" s="732"/>
      <c r="N39" s="732"/>
      <c r="O39" s="732"/>
      <c r="P39" s="732"/>
    </row>
    <row r="40" spans="1:16">
      <c r="A40" s="95"/>
      <c r="B40" s="88" t="s">
        <v>41</v>
      </c>
      <c r="C40" s="451"/>
      <c r="D40" s="90">
        <v>8250</v>
      </c>
      <c r="E40" s="732">
        <v>3240</v>
      </c>
      <c r="F40" s="732">
        <v>2700</v>
      </c>
      <c r="G40" s="732"/>
      <c r="H40" s="732"/>
      <c r="I40" s="732"/>
      <c r="J40" s="732"/>
      <c r="K40" s="732"/>
      <c r="L40" s="732"/>
      <c r="M40" s="732"/>
      <c r="N40" s="732"/>
      <c r="O40" s="732"/>
      <c r="P40" s="732"/>
    </row>
    <row r="41" spans="1:16">
      <c r="A41" s="95"/>
      <c r="B41" s="88" t="s">
        <v>42</v>
      </c>
      <c r="C41" s="451"/>
      <c r="D41" s="90">
        <v>3750</v>
      </c>
      <c r="E41" s="732">
        <v>1296</v>
      </c>
      <c r="F41" s="732">
        <v>1080</v>
      </c>
      <c r="G41" s="732"/>
      <c r="H41" s="732"/>
      <c r="I41" s="732"/>
      <c r="J41" s="732"/>
      <c r="K41" s="732"/>
      <c r="L41" s="732"/>
      <c r="M41" s="732"/>
      <c r="N41" s="732"/>
      <c r="O41" s="732"/>
      <c r="P41" s="732"/>
    </row>
    <row r="42" spans="1:16" s="703" customFormat="1">
      <c r="A42" s="708"/>
      <c r="B42" s="708"/>
      <c r="C42" s="709"/>
      <c r="D42" s="710"/>
      <c r="E42" s="723">
        <v>0</v>
      </c>
      <c r="F42" s="723">
        <v>0</v>
      </c>
      <c r="G42" s="723"/>
      <c r="H42" s="723"/>
      <c r="I42" s="723"/>
      <c r="J42" s="723"/>
      <c r="K42" s="723"/>
      <c r="L42" s="723"/>
      <c r="M42" s="723"/>
      <c r="N42" s="723"/>
      <c r="O42" s="723"/>
      <c r="P42" s="723"/>
    </row>
    <row r="43" spans="1:16">
      <c r="A43" s="97" t="s">
        <v>45</v>
      </c>
      <c r="B43" s="88" t="s">
        <v>26</v>
      </c>
      <c r="C43" s="451">
        <v>0.73509933774834435</v>
      </c>
      <c r="D43" s="90">
        <v>10000</v>
      </c>
      <c r="E43" s="732" t="s">
        <v>46</v>
      </c>
      <c r="F43" s="732" t="s">
        <v>46</v>
      </c>
      <c r="G43" s="732"/>
      <c r="H43" s="732"/>
      <c r="I43" s="732"/>
      <c r="J43" s="732"/>
      <c r="K43" s="732"/>
      <c r="L43" s="732"/>
      <c r="M43" s="732"/>
      <c r="N43" s="732"/>
      <c r="O43" s="732"/>
      <c r="P43" s="732"/>
    </row>
    <row r="44" spans="1:16">
      <c r="A44" s="97"/>
      <c r="B44" s="87" t="s">
        <v>27</v>
      </c>
      <c r="C44" s="451"/>
      <c r="D44" s="91" t="s">
        <v>49</v>
      </c>
      <c r="E44" s="722" t="s">
        <v>46</v>
      </c>
      <c r="F44" s="722" t="s">
        <v>46</v>
      </c>
      <c r="G44" s="722"/>
      <c r="H44" s="722"/>
      <c r="I44" s="722"/>
      <c r="J44" s="722"/>
      <c r="K44" s="722"/>
      <c r="L44" s="722"/>
      <c r="M44" s="722"/>
      <c r="N44" s="722"/>
      <c r="O44" s="722"/>
      <c r="P44" s="722"/>
    </row>
    <row r="45" spans="1:16">
      <c r="A45" s="97"/>
      <c r="B45" s="93" t="s">
        <v>33</v>
      </c>
      <c r="C45" s="451"/>
      <c r="D45" s="94" t="s">
        <v>46</v>
      </c>
      <c r="E45" s="732" t="s">
        <v>46</v>
      </c>
      <c r="F45" s="732" t="s">
        <v>46</v>
      </c>
      <c r="G45" s="732"/>
      <c r="H45" s="732"/>
      <c r="I45" s="732"/>
      <c r="J45" s="732"/>
      <c r="K45" s="732"/>
      <c r="L45" s="732"/>
      <c r="M45" s="732"/>
      <c r="N45" s="732"/>
      <c r="O45" s="732"/>
      <c r="P45" s="732"/>
    </row>
    <row r="46" spans="1:16">
      <c r="A46" s="97"/>
      <c r="B46" s="87" t="s">
        <v>34</v>
      </c>
      <c r="C46" s="451"/>
      <c r="D46" s="94" t="s">
        <v>46</v>
      </c>
      <c r="E46" s="732" t="s">
        <v>46</v>
      </c>
      <c r="F46" s="732" t="s">
        <v>46</v>
      </c>
      <c r="G46" s="732"/>
      <c r="H46" s="732"/>
      <c r="I46" s="732"/>
      <c r="J46" s="732"/>
      <c r="K46" s="732"/>
      <c r="L46" s="732"/>
      <c r="M46" s="732"/>
      <c r="N46" s="732"/>
      <c r="O46" s="732"/>
      <c r="P46" s="732"/>
    </row>
    <row r="47" spans="1:16" s="703" customFormat="1">
      <c r="A47" s="708"/>
      <c r="B47" s="708"/>
      <c r="C47" s="709"/>
      <c r="D47" s="710"/>
      <c r="E47" s="723">
        <v>0</v>
      </c>
      <c r="F47" s="723">
        <v>0</v>
      </c>
      <c r="G47" s="723"/>
      <c r="H47" s="723"/>
      <c r="I47" s="723"/>
      <c r="J47" s="723"/>
      <c r="K47" s="723"/>
      <c r="L47" s="723"/>
      <c r="M47" s="723"/>
      <c r="N47" s="723"/>
      <c r="O47" s="723"/>
      <c r="P47" s="723"/>
    </row>
    <row r="48" spans="1:16">
      <c r="A48" s="86" t="s">
        <v>47</v>
      </c>
      <c r="B48" s="88" t="s">
        <v>26</v>
      </c>
      <c r="C48" s="451">
        <v>0.77704194260485648</v>
      </c>
      <c r="D48" s="90">
        <v>26050</v>
      </c>
      <c r="E48" s="732">
        <v>40000</v>
      </c>
      <c r="F48" s="732">
        <v>40000</v>
      </c>
      <c r="G48" s="732"/>
      <c r="H48" s="732"/>
      <c r="I48" s="732"/>
      <c r="J48" s="732"/>
      <c r="K48" s="732"/>
      <c r="L48" s="732"/>
      <c r="M48" s="732"/>
      <c r="N48" s="732"/>
      <c r="O48" s="732"/>
      <c r="P48" s="732"/>
    </row>
    <row r="49" spans="1:16">
      <c r="A49" s="86"/>
      <c r="B49" s="87" t="s">
        <v>27</v>
      </c>
      <c r="C49" s="451"/>
      <c r="D49" s="91" t="s">
        <v>51</v>
      </c>
      <c r="E49" s="722" t="s">
        <v>32</v>
      </c>
      <c r="F49" s="722" t="s">
        <v>32</v>
      </c>
      <c r="G49" s="722"/>
      <c r="H49" s="722"/>
      <c r="I49" s="722"/>
      <c r="J49" s="722"/>
      <c r="K49" s="722"/>
      <c r="L49" s="722"/>
      <c r="M49" s="722"/>
      <c r="N49" s="722"/>
      <c r="O49" s="722"/>
      <c r="P49" s="722"/>
    </row>
    <row r="50" spans="1:16">
      <c r="A50" s="86"/>
      <c r="B50" s="93" t="s">
        <v>33</v>
      </c>
      <c r="C50" s="451"/>
      <c r="D50" s="94">
        <v>10</v>
      </c>
      <c r="E50" s="733">
        <v>10</v>
      </c>
      <c r="F50" s="733">
        <v>10</v>
      </c>
      <c r="G50" s="733"/>
      <c r="H50" s="733"/>
      <c r="I50" s="733"/>
      <c r="J50" s="733"/>
      <c r="K50" s="733"/>
      <c r="L50" s="733"/>
      <c r="M50" s="733"/>
      <c r="N50" s="733"/>
      <c r="O50" s="733"/>
      <c r="P50" s="733"/>
    </row>
    <row r="51" spans="1:16">
      <c r="A51" s="86"/>
      <c r="B51" s="87" t="s">
        <v>34</v>
      </c>
      <c r="C51" s="451"/>
      <c r="D51" s="91" t="s">
        <v>28</v>
      </c>
      <c r="E51" s="722" t="s">
        <v>51</v>
      </c>
      <c r="F51" s="722" t="s">
        <v>51</v>
      </c>
      <c r="G51" s="722"/>
      <c r="H51" s="722"/>
      <c r="I51" s="722"/>
      <c r="J51" s="722"/>
      <c r="K51" s="722"/>
      <c r="L51" s="722"/>
      <c r="M51" s="722"/>
      <c r="N51" s="722"/>
      <c r="O51" s="722"/>
      <c r="P51" s="722"/>
    </row>
    <row r="52" spans="1:16" s="703" customFormat="1">
      <c r="A52" s="708"/>
      <c r="B52" s="708"/>
      <c r="C52" s="709"/>
      <c r="D52" s="710"/>
      <c r="E52" s="723">
        <v>0</v>
      </c>
      <c r="F52" s="723">
        <v>0</v>
      </c>
      <c r="G52" s="723"/>
      <c r="H52" s="723"/>
      <c r="I52" s="723"/>
      <c r="J52" s="723"/>
      <c r="K52" s="723"/>
      <c r="L52" s="723"/>
      <c r="M52" s="723"/>
      <c r="N52" s="723"/>
      <c r="O52" s="723"/>
      <c r="P52" s="723"/>
    </row>
    <row r="53" spans="1:16">
      <c r="A53" s="86" t="s">
        <v>48</v>
      </c>
      <c r="B53" s="88" t="s">
        <v>26</v>
      </c>
      <c r="C53" s="451">
        <v>0.61147902869757176</v>
      </c>
      <c r="D53" s="90">
        <v>1100</v>
      </c>
      <c r="E53" s="732">
        <v>600</v>
      </c>
      <c r="F53" s="732">
        <v>500</v>
      </c>
      <c r="G53" s="732"/>
      <c r="H53" s="732"/>
      <c r="I53" s="732"/>
      <c r="J53" s="732"/>
      <c r="K53" s="732"/>
      <c r="L53" s="732"/>
      <c r="M53" s="732"/>
      <c r="N53" s="732"/>
      <c r="O53" s="732"/>
      <c r="P53" s="732"/>
    </row>
    <row r="54" spans="1:16">
      <c r="A54" s="86"/>
      <c r="B54" s="87" t="s">
        <v>27</v>
      </c>
      <c r="C54" s="451"/>
      <c r="D54" s="91" t="s">
        <v>32</v>
      </c>
      <c r="E54" s="732" t="s">
        <v>32</v>
      </c>
      <c r="F54" s="722" t="s">
        <v>32</v>
      </c>
      <c r="G54" s="722"/>
      <c r="H54" s="722"/>
      <c r="I54" s="722"/>
      <c r="J54" s="722"/>
      <c r="K54" s="722"/>
      <c r="L54" s="722"/>
      <c r="M54" s="722"/>
      <c r="N54" s="722"/>
      <c r="O54" s="722"/>
      <c r="P54" s="722"/>
    </row>
    <row r="55" spans="1:16">
      <c r="A55" s="86"/>
      <c r="B55" s="93" t="s">
        <v>33</v>
      </c>
      <c r="C55" s="451"/>
      <c r="D55" s="94">
        <v>91</v>
      </c>
      <c r="E55" s="733">
        <v>45</v>
      </c>
      <c r="F55" s="733">
        <v>45</v>
      </c>
      <c r="G55" s="733"/>
      <c r="H55" s="733"/>
      <c r="I55" s="733"/>
      <c r="J55" s="733"/>
      <c r="K55" s="733"/>
      <c r="L55" s="733"/>
      <c r="M55" s="733"/>
      <c r="N55" s="733"/>
      <c r="O55" s="733"/>
      <c r="P55" s="733"/>
    </row>
    <row r="56" spans="1:16">
      <c r="A56" s="86"/>
      <c r="B56" s="87" t="s">
        <v>34</v>
      </c>
      <c r="C56" s="451"/>
      <c r="D56" s="91" t="s">
        <v>49</v>
      </c>
      <c r="E56" s="722" t="s">
        <v>51</v>
      </c>
      <c r="F56" s="722" t="s">
        <v>51</v>
      </c>
      <c r="G56" s="722"/>
      <c r="H56" s="722"/>
      <c r="I56" s="722"/>
      <c r="J56" s="722"/>
      <c r="K56" s="722"/>
      <c r="L56" s="722"/>
      <c r="M56" s="722"/>
      <c r="N56" s="722"/>
      <c r="O56" s="722"/>
      <c r="P56" s="722"/>
    </row>
    <row r="57" spans="1:16" s="703" customFormat="1">
      <c r="A57" s="708"/>
      <c r="B57" s="708"/>
      <c r="C57" s="709"/>
      <c r="D57" s="710"/>
      <c r="E57" s="723">
        <v>0</v>
      </c>
      <c r="F57" s="723">
        <v>0</v>
      </c>
      <c r="G57" s="723"/>
      <c r="H57" s="723"/>
      <c r="I57" s="723"/>
      <c r="J57" s="723"/>
      <c r="K57" s="723"/>
      <c r="L57" s="723"/>
      <c r="M57" s="723"/>
      <c r="N57" s="723"/>
      <c r="O57" s="723"/>
      <c r="P57" s="723"/>
    </row>
    <row r="58" spans="1:16">
      <c r="A58" s="98" t="s">
        <v>50</v>
      </c>
      <c r="B58" s="88" t="s">
        <v>25</v>
      </c>
      <c r="C58" s="451">
        <v>0.17880794701986755</v>
      </c>
      <c r="D58" s="559">
        <v>1</v>
      </c>
      <c r="E58" s="765">
        <v>1</v>
      </c>
      <c r="F58" s="725">
        <v>1</v>
      </c>
      <c r="G58" s="725"/>
      <c r="H58" s="725"/>
      <c r="I58" s="725"/>
      <c r="J58" s="725"/>
      <c r="K58" s="725"/>
      <c r="L58" s="725"/>
      <c r="M58" s="725"/>
      <c r="N58" s="725"/>
      <c r="O58" s="725"/>
      <c r="P58" s="725"/>
    </row>
    <row r="59" spans="1:16">
      <c r="A59" s="86"/>
      <c r="B59" s="88" t="s">
        <v>26</v>
      </c>
      <c r="C59" s="451"/>
      <c r="D59" s="90">
        <v>61500</v>
      </c>
      <c r="E59" s="732">
        <v>36000</v>
      </c>
      <c r="F59" s="732">
        <v>30000</v>
      </c>
      <c r="G59" s="732"/>
      <c r="H59" s="732"/>
      <c r="I59" s="732"/>
      <c r="J59" s="732"/>
      <c r="K59" s="732"/>
      <c r="L59" s="732"/>
      <c r="M59" s="732"/>
      <c r="N59" s="732"/>
      <c r="O59" s="732"/>
      <c r="P59" s="732"/>
    </row>
    <row r="60" spans="1:16">
      <c r="A60" s="86"/>
      <c r="B60" s="87" t="s">
        <v>27</v>
      </c>
      <c r="C60" s="451"/>
      <c r="D60" s="94" t="s">
        <v>28</v>
      </c>
      <c r="E60" s="732" t="s">
        <v>51</v>
      </c>
      <c r="F60" s="732" t="s">
        <v>51</v>
      </c>
      <c r="G60" s="724"/>
      <c r="H60" s="724"/>
      <c r="I60" s="724"/>
      <c r="J60" s="724"/>
      <c r="K60" s="724"/>
      <c r="L60" s="724"/>
      <c r="M60" s="724"/>
      <c r="N60" s="724"/>
      <c r="O60" s="724"/>
      <c r="P60" s="724"/>
    </row>
    <row r="61" spans="1:16">
      <c r="A61" s="86"/>
      <c r="B61" s="93" t="s">
        <v>33</v>
      </c>
      <c r="C61" s="451"/>
      <c r="D61" s="94">
        <v>91</v>
      </c>
      <c r="E61" s="732" t="s">
        <v>46</v>
      </c>
      <c r="F61" s="732" t="s">
        <v>46</v>
      </c>
      <c r="G61" s="724"/>
      <c r="H61" s="724"/>
      <c r="I61" s="724"/>
      <c r="J61" s="724"/>
      <c r="K61" s="724"/>
      <c r="L61" s="724"/>
      <c r="M61" s="724"/>
      <c r="N61" s="724"/>
      <c r="O61" s="724"/>
      <c r="P61" s="724"/>
    </row>
    <row r="62" spans="1:16">
      <c r="A62" s="86"/>
      <c r="B62" s="87" t="s">
        <v>34</v>
      </c>
      <c r="C62" s="451"/>
      <c r="D62" s="91" t="s">
        <v>51</v>
      </c>
      <c r="E62" s="722" t="s">
        <v>46</v>
      </c>
      <c r="F62" s="722" t="s">
        <v>46</v>
      </c>
      <c r="G62" s="722"/>
      <c r="H62" s="722"/>
      <c r="I62" s="722"/>
      <c r="J62" s="722"/>
      <c r="K62" s="722"/>
      <c r="L62" s="722"/>
      <c r="M62" s="722"/>
      <c r="N62" s="722"/>
      <c r="O62" s="722"/>
      <c r="P62" s="722"/>
    </row>
    <row r="63" spans="1:16" s="703" customFormat="1">
      <c r="A63" s="708"/>
      <c r="B63" s="708"/>
      <c r="C63" s="709"/>
      <c r="D63" s="710"/>
      <c r="E63" s="723">
        <v>0</v>
      </c>
      <c r="F63" s="723">
        <v>0</v>
      </c>
      <c r="G63" s="723"/>
      <c r="H63" s="723"/>
      <c r="I63" s="723"/>
      <c r="J63" s="723"/>
      <c r="K63" s="723"/>
      <c r="L63" s="723"/>
      <c r="M63" s="723"/>
      <c r="N63" s="723"/>
      <c r="O63" s="723"/>
      <c r="P63" s="723"/>
    </row>
    <row r="64" spans="1:16">
      <c r="A64" s="86" t="s">
        <v>52</v>
      </c>
      <c r="B64" s="88" t="s">
        <v>26</v>
      </c>
      <c r="C64" s="451">
        <v>0.8432671081677704</v>
      </c>
      <c r="D64" s="90">
        <v>850</v>
      </c>
      <c r="E64" s="732">
        <v>600</v>
      </c>
      <c r="F64" s="732">
        <v>500</v>
      </c>
      <c r="G64" s="732"/>
      <c r="H64" s="732"/>
      <c r="I64" s="732"/>
      <c r="J64" s="732"/>
      <c r="K64" s="732"/>
      <c r="L64" s="732"/>
      <c r="M64" s="732"/>
      <c r="N64" s="732"/>
      <c r="O64" s="732"/>
      <c r="P64" s="732"/>
    </row>
    <row r="65" spans="1:16">
      <c r="A65" s="86"/>
      <c r="B65" s="87" t="s">
        <v>27</v>
      </c>
      <c r="C65" s="451"/>
      <c r="D65" s="91" t="s">
        <v>32</v>
      </c>
      <c r="E65" s="722" t="s">
        <v>32</v>
      </c>
      <c r="F65" s="722" t="s">
        <v>32</v>
      </c>
      <c r="G65" s="722"/>
      <c r="H65" s="722"/>
      <c r="I65" s="722"/>
      <c r="J65" s="722"/>
      <c r="K65" s="722"/>
      <c r="L65" s="722"/>
      <c r="M65" s="722"/>
      <c r="N65" s="722"/>
      <c r="O65" s="722"/>
      <c r="P65" s="722"/>
    </row>
    <row r="66" spans="1:16">
      <c r="A66" s="86"/>
      <c r="B66" s="93" t="s">
        <v>33</v>
      </c>
      <c r="C66" s="451"/>
      <c r="D66" s="94">
        <v>182</v>
      </c>
      <c r="E66" s="733">
        <v>45</v>
      </c>
      <c r="F66" s="733">
        <v>45</v>
      </c>
      <c r="G66" s="733"/>
      <c r="H66" s="733"/>
      <c r="I66" s="733"/>
      <c r="J66" s="733"/>
      <c r="K66" s="733"/>
      <c r="L66" s="733"/>
      <c r="M66" s="733"/>
      <c r="N66" s="733"/>
      <c r="O66" s="733"/>
      <c r="P66" s="733"/>
    </row>
    <row r="67" spans="1:16" s="149" customFormat="1" ht="14">
      <c r="A67" s="86"/>
      <c r="B67" s="87" t="s">
        <v>34</v>
      </c>
      <c r="C67" s="451"/>
      <c r="D67" s="91" t="s">
        <v>49</v>
      </c>
      <c r="E67" s="722" t="s">
        <v>51</v>
      </c>
      <c r="F67" s="722" t="s">
        <v>51</v>
      </c>
      <c r="G67" s="722"/>
      <c r="H67" s="722"/>
      <c r="I67" s="722"/>
      <c r="J67" s="722"/>
      <c r="K67" s="722"/>
      <c r="L67" s="722"/>
      <c r="M67" s="722"/>
      <c r="N67" s="722"/>
      <c r="O67" s="722"/>
      <c r="P67" s="722"/>
    </row>
    <row r="68" spans="1:16" s="703" customFormat="1">
      <c r="A68" s="708"/>
      <c r="B68" s="708"/>
      <c r="C68" s="709"/>
      <c r="D68" s="710"/>
      <c r="E68" s="723">
        <v>0</v>
      </c>
      <c r="F68" s="723">
        <v>0</v>
      </c>
      <c r="G68" s="723"/>
      <c r="H68" s="723"/>
      <c r="I68" s="723"/>
      <c r="J68" s="723"/>
      <c r="K68" s="723"/>
      <c r="L68" s="723"/>
      <c r="M68" s="723"/>
      <c r="N68" s="723"/>
      <c r="O68" s="723"/>
      <c r="P68" s="723"/>
    </row>
    <row r="69" spans="1:16">
      <c r="A69" s="86" t="s">
        <v>53</v>
      </c>
      <c r="B69" s="88" t="s">
        <v>26</v>
      </c>
      <c r="C69" s="451">
        <v>0.19867549668874171</v>
      </c>
      <c r="D69" s="90">
        <v>1450</v>
      </c>
      <c r="E69" s="732">
        <v>600</v>
      </c>
      <c r="F69" s="732">
        <v>500</v>
      </c>
      <c r="G69" s="732"/>
      <c r="H69" s="732"/>
      <c r="I69" s="732"/>
      <c r="J69" s="732"/>
      <c r="K69" s="732"/>
      <c r="L69" s="732"/>
      <c r="M69" s="732"/>
      <c r="N69" s="732"/>
      <c r="O69" s="732"/>
      <c r="P69" s="732"/>
    </row>
    <row r="70" spans="1:16">
      <c r="A70" s="86" t="s">
        <v>54</v>
      </c>
      <c r="B70" s="87" t="s">
        <v>27</v>
      </c>
      <c r="C70" s="451"/>
      <c r="D70" s="91" t="s">
        <v>32</v>
      </c>
      <c r="E70" s="722" t="s">
        <v>46</v>
      </c>
      <c r="F70" s="722" t="s">
        <v>46</v>
      </c>
      <c r="G70" s="722"/>
      <c r="H70" s="722"/>
      <c r="I70" s="722"/>
      <c r="J70" s="722"/>
      <c r="K70" s="722"/>
      <c r="L70" s="722"/>
      <c r="M70" s="722"/>
      <c r="N70" s="722"/>
      <c r="O70" s="722"/>
      <c r="P70" s="722"/>
    </row>
    <row r="71" spans="1:16">
      <c r="A71" s="86"/>
      <c r="B71" s="93" t="s">
        <v>33</v>
      </c>
      <c r="C71" s="451"/>
      <c r="D71" s="94">
        <v>90</v>
      </c>
      <c r="E71" s="733">
        <v>45</v>
      </c>
      <c r="F71" s="733">
        <v>45</v>
      </c>
      <c r="G71" s="733"/>
      <c r="H71" s="733"/>
      <c r="I71" s="733"/>
      <c r="J71" s="733"/>
      <c r="K71" s="733"/>
      <c r="L71" s="733"/>
      <c r="M71" s="733"/>
      <c r="N71" s="733"/>
      <c r="O71" s="733"/>
      <c r="P71" s="733"/>
    </row>
    <row r="72" spans="1:16">
      <c r="A72" s="86"/>
      <c r="B72" s="87" t="s">
        <v>34</v>
      </c>
      <c r="C72" s="450"/>
      <c r="D72" s="91" t="s">
        <v>51</v>
      </c>
      <c r="E72" s="722" t="s">
        <v>51</v>
      </c>
      <c r="F72" s="722" t="s">
        <v>51</v>
      </c>
      <c r="G72" s="722"/>
      <c r="H72" s="722"/>
      <c r="I72" s="722"/>
      <c r="J72" s="722"/>
      <c r="K72" s="722"/>
      <c r="L72" s="722"/>
      <c r="M72" s="722"/>
      <c r="N72" s="722"/>
      <c r="O72" s="722"/>
      <c r="P72" s="722"/>
    </row>
    <row r="73" spans="1:16" s="703" customFormat="1">
      <c r="A73" s="708"/>
      <c r="B73" s="708"/>
      <c r="C73" s="711"/>
      <c r="D73" s="710"/>
      <c r="E73" s="723">
        <v>0</v>
      </c>
      <c r="F73" s="723">
        <v>0</v>
      </c>
      <c r="G73" s="723"/>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c r="H74" s="726"/>
      <c r="I74" s="726"/>
      <c r="J74" s="726"/>
      <c r="K74" s="726"/>
      <c r="L74" s="726"/>
      <c r="M74" s="726"/>
      <c r="N74" s="726"/>
      <c r="O74" s="726"/>
      <c r="P74" s="726"/>
    </row>
    <row r="75" spans="1:16" s="703" customFormat="1">
      <c r="A75" s="712"/>
      <c r="B75" s="713"/>
      <c r="C75" s="711"/>
      <c r="D75" s="714"/>
      <c r="E75" s="727">
        <v>0</v>
      </c>
      <c r="F75" s="727">
        <v>0</v>
      </c>
      <c r="G75" s="727"/>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c r="H76" s="732"/>
      <c r="I76" s="732"/>
      <c r="J76" s="732"/>
      <c r="K76" s="732"/>
      <c r="L76" s="732"/>
      <c r="M76" s="732"/>
      <c r="N76" s="732"/>
      <c r="O76" s="732"/>
      <c r="P76" s="732"/>
    </row>
    <row r="77" spans="1:16">
      <c r="A77" s="86"/>
      <c r="B77" s="87" t="s">
        <v>58</v>
      </c>
      <c r="C77" s="451"/>
      <c r="D77" s="89">
        <v>1</v>
      </c>
      <c r="E77" s="721" t="s">
        <v>46</v>
      </c>
      <c r="F77" s="721" t="s">
        <v>46</v>
      </c>
      <c r="G77" s="721"/>
      <c r="H77" s="721"/>
      <c r="I77" s="721"/>
      <c r="J77" s="721"/>
      <c r="K77" s="721"/>
      <c r="L77" s="721"/>
      <c r="M77" s="721"/>
      <c r="N77" s="721"/>
      <c r="O77" s="721"/>
      <c r="P77" s="721"/>
    </row>
    <row r="78" spans="1:16" s="764" customFormat="1">
      <c r="A78" s="757" t="s">
        <v>59</v>
      </c>
      <c r="B78" s="757"/>
      <c r="C78" s="762"/>
      <c r="D78" s="763"/>
      <c r="E78" s="763">
        <v>0</v>
      </c>
      <c r="F78" s="763">
        <v>0</v>
      </c>
      <c r="G78" s="763"/>
      <c r="H78" s="763"/>
      <c r="I78" s="763"/>
      <c r="J78" s="763"/>
      <c r="K78" s="763"/>
      <c r="L78" s="763"/>
      <c r="M78" s="763"/>
      <c r="N78" s="763"/>
      <c r="O78" s="763"/>
      <c r="P78" s="763"/>
    </row>
    <row r="79" spans="1:16">
      <c r="A79" s="100" t="s">
        <v>18</v>
      </c>
      <c r="B79" s="101" t="s">
        <v>30</v>
      </c>
      <c r="C79" s="102">
        <v>0.73509933774834435</v>
      </c>
      <c r="D79" s="103" t="s">
        <v>112</v>
      </c>
      <c r="E79" s="728" t="s">
        <v>107</v>
      </c>
      <c r="F79" s="728" t="s">
        <v>107</v>
      </c>
      <c r="G79" s="728"/>
      <c r="H79" s="728"/>
      <c r="I79" s="728"/>
      <c r="J79" s="728"/>
      <c r="K79" s="728"/>
      <c r="L79" s="728"/>
      <c r="M79" s="728"/>
      <c r="N79" s="728"/>
      <c r="O79" s="728"/>
      <c r="P79" s="728"/>
    </row>
    <row r="80" spans="1:16">
      <c r="A80" s="100"/>
      <c r="B80" s="104" t="s">
        <v>61</v>
      </c>
      <c r="C80" s="102"/>
      <c r="D80" s="103">
        <v>0.8</v>
      </c>
      <c r="E80" s="721">
        <v>1</v>
      </c>
      <c r="F80" s="721">
        <v>1</v>
      </c>
      <c r="G80" s="721"/>
      <c r="H80" s="721"/>
      <c r="I80" s="721"/>
      <c r="J80" s="721"/>
      <c r="K80" s="721"/>
      <c r="L80" s="721"/>
      <c r="M80" s="721"/>
      <c r="N80" s="721"/>
      <c r="O80" s="721"/>
      <c r="P80" s="721"/>
    </row>
    <row r="81" spans="1:16">
      <c r="A81" s="100"/>
      <c r="B81" s="101" t="s">
        <v>62</v>
      </c>
      <c r="C81" s="102"/>
      <c r="D81" s="105">
        <v>500</v>
      </c>
      <c r="E81" s="732">
        <v>0</v>
      </c>
      <c r="F81" s="732">
        <v>0</v>
      </c>
      <c r="G81" s="732"/>
      <c r="H81" s="732"/>
      <c r="I81" s="732"/>
      <c r="J81" s="732"/>
      <c r="K81" s="732"/>
      <c r="L81" s="732"/>
      <c r="M81" s="732"/>
      <c r="N81" s="732"/>
      <c r="O81" s="732"/>
      <c r="P81" s="732"/>
    </row>
    <row r="82" spans="1:16">
      <c r="A82" s="100"/>
      <c r="B82" s="106" t="s">
        <v>26</v>
      </c>
      <c r="C82" s="102"/>
      <c r="D82" s="105">
        <v>200000</v>
      </c>
      <c r="E82" s="732">
        <v>500000</v>
      </c>
      <c r="F82" s="732">
        <v>300000</v>
      </c>
      <c r="G82" s="732"/>
      <c r="H82" s="732"/>
      <c r="I82" s="732"/>
      <c r="J82" s="732"/>
      <c r="K82" s="732"/>
      <c r="L82" s="732"/>
      <c r="M82" s="732"/>
      <c r="N82" s="732"/>
      <c r="O82" s="732"/>
      <c r="P82" s="732"/>
    </row>
    <row r="83" spans="1:16">
      <c r="A83" s="104"/>
      <c r="B83" s="101" t="s">
        <v>27</v>
      </c>
      <c r="C83" s="102"/>
      <c r="D83" s="107" t="s">
        <v>51</v>
      </c>
      <c r="E83" s="722" t="s">
        <v>51</v>
      </c>
      <c r="F83" s="722" t="s">
        <v>51</v>
      </c>
      <c r="G83" s="722"/>
      <c r="H83" s="722"/>
      <c r="I83" s="722"/>
      <c r="J83" s="722"/>
      <c r="K83" s="722"/>
      <c r="L83" s="722"/>
      <c r="M83" s="722"/>
      <c r="N83" s="722"/>
      <c r="O83" s="722"/>
      <c r="P83" s="722"/>
    </row>
    <row r="84" spans="1:16" s="764" customFormat="1" ht="17" customHeight="1">
      <c r="A84" s="757" t="s">
        <v>63</v>
      </c>
      <c r="B84" s="757"/>
      <c r="C84" s="762"/>
      <c r="D84" s="763"/>
      <c r="E84" s="763">
        <v>0</v>
      </c>
      <c r="F84" s="763">
        <v>0</v>
      </c>
      <c r="G84" s="763"/>
      <c r="H84" s="763"/>
      <c r="I84" s="763"/>
      <c r="J84" s="763"/>
      <c r="K84" s="763"/>
      <c r="L84" s="763"/>
      <c r="M84" s="763"/>
      <c r="N84" s="763"/>
      <c r="O84" s="763"/>
      <c r="P84" s="763"/>
    </row>
    <row r="85" spans="1:16">
      <c r="A85" s="108" t="s">
        <v>64</v>
      </c>
      <c r="B85" s="109" t="s">
        <v>65</v>
      </c>
      <c r="C85" s="452">
        <v>0.79690949227373065</v>
      </c>
      <c r="D85" s="111">
        <v>500</v>
      </c>
      <c r="E85" s="732">
        <v>350</v>
      </c>
      <c r="F85" s="732">
        <v>350</v>
      </c>
      <c r="G85" s="732"/>
      <c r="H85" s="732"/>
      <c r="I85" s="732"/>
      <c r="J85" s="732"/>
      <c r="K85" s="732"/>
      <c r="L85" s="732"/>
      <c r="M85" s="732"/>
      <c r="N85" s="732"/>
      <c r="O85" s="732"/>
      <c r="P85" s="732"/>
    </row>
    <row r="86" spans="1:16">
      <c r="A86" s="112"/>
      <c r="B86" s="113" t="s">
        <v>66</v>
      </c>
      <c r="C86" s="453"/>
      <c r="D86" s="110">
        <v>1</v>
      </c>
      <c r="E86" s="721">
        <v>1</v>
      </c>
      <c r="F86" s="721">
        <v>1</v>
      </c>
      <c r="G86" s="721"/>
      <c r="H86" s="721"/>
      <c r="I86" s="721"/>
      <c r="J86" s="721"/>
      <c r="K86" s="721"/>
      <c r="L86" s="721"/>
      <c r="M86" s="721"/>
      <c r="N86" s="721"/>
      <c r="O86" s="721"/>
      <c r="P86" s="721"/>
    </row>
    <row r="87" spans="1:16">
      <c r="A87" s="108"/>
      <c r="B87" s="114" t="s">
        <v>67</v>
      </c>
      <c r="C87" s="452"/>
      <c r="D87" s="111">
        <v>0</v>
      </c>
      <c r="E87" s="732">
        <v>0</v>
      </c>
      <c r="F87" s="732">
        <v>0</v>
      </c>
      <c r="G87" s="732"/>
      <c r="H87" s="732"/>
      <c r="I87" s="732"/>
      <c r="J87" s="732"/>
      <c r="K87" s="732"/>
      <c r="L87" s="732"/>
      <c r="M87" s="732"/>
      <c r="N87" s="732"/>
      <c r="O87" s="732"/>
      <c r="P87" s="732"/>
    </row>
    <row r="88" spans="1:16">
      <c r="A88" s="108"/>
      <c r="B88" s="115" t="s">
        <v>33</v>
      </c>
      <c r="C88" s="452"/>
      <c r="D88" s="116">
        <v>30</v>
      </c>
      <c r="E88" s="733">
        <v>30</v>
      </c>
      <c r="F88" s="733">
        <v>30</v>
      </c>
      <c r="G88" s="733"/>
      <c r="H88" s="733"/>
      <c r="I88" s="733"/>
      <c r="J88" s="733"/>
      <c r="K88" s="733"/>
      <c r="L88" s="733"/>
      <c r="M88" s="733"/>
      <c r="N88" s="733"/>
      <c r="O88" s="733"/>
      <c r="P88" s="733"/>
    </row>
    <row r="89" spans="1:16" s="703" customFormat="1">
      <c r="A89" s="715"/>
      <c r="B89" s="716"/>
      <c r="C89" s="717"/>
      <c r="D89" s="718"/>
      <c r="E89" s="730">
        <v>0</v>
      </c>
      <c r="F89" s="730">
        <v>0</v>
      </c>
      <c r="G89" s="730"/>
      <c r="H89" s="730"/>
      <c r="I89" s="730"/>
      <c r="J89" s="730"/>
      <c r="K89" s="730"/>
      <c r="L89" s="730"/>
      <c r="M89" s="730"/>
      <c r="N89" s="730"/>
      <c r="O89" s="730"/>
      <c r="P89" s="730"/>
    </row>
    <row r="90" spans="1:16">
      <c r="A90" s="108" t="s">
        <v>68</v>
      </c>
      <c r="B90" s="109" t="s">
        <v>65</v>
      </c>
      <c r="C90" s="452">
        <v>0.79690949227373065</v>
      </c>
      <c r="D90" s="111">
        <v>1000</v>
      </c>
      <c r="E90" s="732">
        <v>600</v>
      </c>
      <c r="F90" s="732">
        <v>600</v>
      </c>
      <c r="G90" s="732"/>
      <c r="H90" s="732"/>
      <c r="I90" s="732"/>
      <c r="J90" s="732"/>
      <c r="K90" s="732"/>
      <c r="L90" s="732"/>
      <c r="M90" s="732"/>
      <c r="N90" s="732"/>
      <c r="O90" s="732"/>
      <c r="P90" s="732"/>
    </row>
    <row r="91" spans="1:16">
      <c r="A91" s="112"/>
      <c r="B91" s="113" t="s">
        <v>66</v>
      </c>
      <c r="C91" s="453"/>
      <c r="D91" s="110">
        <v>1</v>
      </c>
      <c r="E91" s="721">
        <v>1</v>
      </c>
      <c r="F91" s="721">
        <v>1</v>
      </c>
      <c r="G91" s="721"/>
      <c r="H91" s="721"/>
      <c r="I91" s="721"/>
      <c r="J91" s="721"/>
      <c r="K91" s="721"/>
      <c r="L91" s="721"/>
      <c r="M91" s="721"/>
      <c r="N91" s="721"/>
      <c r="O91" s="721"/>
      <c r="P91" s="721"/>
    </row>
    <row r="92" spans="1:16">
      <c r="A92" s="108"/>
      <c r="B92" s="114" t="s">
        <v>67</v>
      </c>
      <c r="C92" s="452"/>
      <c r="D92" s="111">
        <v>0</v>
      </c>
      <c r="E92" s="732">
        <v>0</v>
      </c>
      <c r="F92" s="732">
        <v>0</v>
      </c>
      <c r="G92" s="732"/>
      <c r="H92" s="732"/>
      <c r="I92" s="732"/>
      <c r="J92" s="732"/>
      <c r="K92" s="732"/>
      <c r="L92" s="732"/>
      <c r="M92" s="732"/>
      <c r="N92" s="732"/>
      <c r="O92" s="732"/>
      <c r="P92" s="732"/>
    </row>
    <row r="93" spans="1:16">
      <c r="A93" s="108"/>
      <c r="B93" s="115" t="s">
        <v>33</v>
      </c>
      <c r="C93" s="452"/>
      <c r="D93" s="116">
        <v>30</v>
      </c>
      <c r="E93" s="733">
        <v>5</v>
      </c>
      <c r="F93" s="733">
        <v>5</v>
      </c>
      <c r="G93" s="733"/>
      <c r="H93" s="733"/>
      <c r="I93" s="733"/>
      <c r="J93" s="733"/>
      <c r="K93" s="733"/>
      <c r="L93" s="733"/>
      <c r="M93" s="733"/>
      <c r="N93" s="733"/>
      <c r="O93" s="733"/>
      <c r="P93" s="733"/>
    </row>
    <row r="94" spans="1:16" s="703" customFormat="1">
      <c r="A94" s="715"/>
      <c r="B94" s="716"/>
      <c r="C94" s="717"/>
      <c r="D94" s="718"/>
      <c r="E94" s="730">
        <v>0</v>
      </c>
      <c r="F94" s="730">
        <v>0</v>
      </c>
      <c r="G94" s="730"/>
      <c r="H94" s="730"/>
      <c r="I94" s="730"/>
      <c r="J94" s="730"/>
      <c r="K94" s="730"/>
      <c r="L94" s="730"/>
      <c r="M94" s="730"/>
      <c r="N94" s="730"/>
      <c r="O94" s="730"/>
      <c r="P94" s="730"/>
    </row>
    <row r="95" spans="1:16">
      <c r="A95" s="108" t="s">
        <v>69</v>
      </c>
      <c r="B95" s="117" t="s">
        <v>70</v>
      </c>
      <c r="C95" s="454">
        <v>0.76379690949227375</v>
      </c>
      <c r="D95" s="118" t="s">
        <v>108</v>
      </c>
      <c r="E95" s="731" t="s">
        <v>46</v>
      </c>
      <c r="F95" s="731" t="s">
        <v>46</v>
      </c>
      <c r="G95" s="731"/>
      <c r="H95" s="731"/>
      <c r="I95" s="731"/>
      <c r="J95" s="731"/>
      <c r="K95" s="731"/>
      <c r="L95" s="731"/>
      <c r="M95" s="731"/>
      <c r="N95" s="731"/>
      <c r="O95" s="731"/>
      <c r="P95" s="731"/>
    </row>
    <row r="96" spans="1:16">
      <c r="A96" s="108"/>
      <c r="B96" s="109" t="s">
        <v>65</v>
      </c>
      <c r="C96" s="452"/>
      <c r="D96" s="111">
        <v>800</v>
      </c>
      <c r="E96" s="732">
        <v>350</v>
      </c>
      <c r="F96" s="732">
        <v>350</v>
      </c>
      <c r="G96" s="732"/>
      <c r="H96" s="732"/>
      <c r="I96" s="732"/>
      <c r="J96" s="732"/>
      <c r="K96" s="732"/>
      <c r="L96" s="732"/>
      <c r="M96" s="732"/>
      <c r="N96" s="732"/>
      <c r="O96" s="732"/>
      <c r="P96" s="732"/>
    </row>
    <row r="97" spans="1:16">
      <c r="A97" s="108"/>
      <c r="B97" s="113" t="s">
        <v>66</v>
      </c>
      <c r="C97" s="453"/>
      <c r="D97" s="110">
        <v>1</v>
      </c>
      <c r="E97" s="721">
        <v>1</v>
      </c>
      <c r="F97" s="721">
        <v>1</v>
      </c>
      <c r="G97" s="721"/>
      <c r="H97" s="721"/>
      <c r="I97" s="721"/>
      <c r="J97" s="721"/>
      <c r="K97" s="721"/>
      <c r="L97" s="721"/>
      <c r="M97" s="721"/>
      <c r="N97" s="721"/>
      <c r="O97" s="721"/>
      <c r="P97" s="721"/>
    </row>
    <row r="98" spans="1:16">
      <c r="A98" s="108"/>
      <c r="B98" s="114" t="s">
        <v>67</v>
      </c>
      <c r="C98" s="452"/>
      <c r="D98" s="111">
        <v>0</v>
      </c>
      <c r="E98" s="732">
        <v>0</v>
      </c>
      <c r="F98" s="732">
        <v>0</v>
      </c>
      <c r="G98" s="732"/>
      <c r="H98" s="732"/>
      <c r="I98" s="732"/>
      <c r="J98" s="732"/>
      <c r="K98" s="732"/>
      <c r="L98" s="732"/>
      <c r="M98" s="732"/>
      <c r="N98" s="732"/>
      <c r="O98" s="732"/>
      <c r="P98" s="732"/>
    </row>
    <row r="99" spans="1:16">
      <c r="A99" s="108"/>
      <c r="B99" s="115" t="s">
        <v>33</v>
      </c>
      <c r="C99" s="452"/>
      <c r="D99" s="116">
        <v>30</v>
      </c>
      <c r="E99" s="733">
        <v>30</v>
      </c>
      <c r="F99" s="733">
        <v>30</v>
      </c>
      <c r="G99" s="733"/>
      <c r="H99" s="733"/>
      <c r="I99" s="733"/>
      <c r="J99" s="733"/>
      <c r="K99" s="733"/>
      <c r="L99" s="733"/>
      <c r="M99" s="733"/>
      <c r="N99" s="733"/>
      <c r="O99" s="733"/>
      <c r="P99" s="733"/>
    </row>
    <row r="100" spans="1:16" s="703" customFormat="1">
      <c r="A100" s="715"/>
      <c r="B100" s="716"/>
      <c r="C100" s="717"/>
      <c r="D100" s="718"/>
      <c r="E100" s="730">
        <v>0</v>
      </c>
      <c r="F100" s="730">
        <v>0</v>
      </c>
      <c r="G100" s="730"/>
      <c r="H100" s="730"/>
      <c r="I100" s="730"/>
      <c r="J100" s="730"/>
      <c r="K100" s="730"/>
      <c r="L100" s="730"/>
      <c r="M100" s="730"/>
      <c r="N100" s="730"/>
      <c r="O100" s="730"/>
      <c r="P100" s="730"/>
    </row>
    <row r="101" spans="1:16">
      <c r="A101" s="108" t="s">
        <v>72</v>
      </c>
      <c r="B101" s="109" t="s">
        <v>65</v>
      </c>
      <c r="C101" s="452">
        <v>0.76379690949227375</v>
      </c>
      <c r="D101" s="111">
        <v>800</v>
      </c>
      <c r="E101" s="732">
        <v>350</v>
      </c>
      <c r="F101" s="732">
        <v>350</v>
      </c>
      <c r="G101" s="732"/>
      <c r="H101" s="732"/>
      <c r="I101" s="732"/>
      <c r="J101" s="732"/>
      <c r="K101" s="732"/>
      <c r="L101" s="732"/>
      <c r="M101" s="732"/>
      <c r="N101" s="732"/>
      <c r="O101" s="732"/>
      <c r="P101" s="732"/>
    </row>
    <row r="102" spans="1:16">
      <c r="A102" s="108"/>
      <c r="B102" s="113" t="s">
        <v>66</v>
      </c>
      <c r="C102" s="453"/>
      <c r="D102" s="110">
        <v>1</v>
      </c>
      <c r="E102" s="721">
        <v>1</v>
      </c>
      <c r="F102" s="721">
        <v>1</v>
      </c>
      <c r="G102" s="721"/>
      <c r="H102" s="721"/>
      <c r="I102" s="721"/>
      <c r="J102" s="721"/>
      <c r="K102" s="721"/>
      <c r="L102" s="721"/>
      <c r="M102" s="721"/>
      <c r="N102" s="721"/>
      <c r="O102" s="721"/>
      <c r="P102" s="721"/>
    </row>
    <row r="103" spans="1:16">
      <c r="A103" s="108"/>
      <c r="B103" s="114" t="s">
        <v>67</v>
      </c>
      <c r="C103" s="452"/>
      <c r="D103" s="111">
        <v>0</v>
      </c>
      <c r="E103" s="732">
        <v>0</v>
      </c>
      <c r="F103" s="732">
        <v>0</v>
      </c>
      <c r="G103" s="732"/>
      <c r="H103" s="732"/>
      <c r="I103" s="732"/>
      <c r="J103" s="732"/>
      <c r="K103" s="732"/>
      <c r="L103" s="732"/>
      <c r="M103" s="732"/>
      <c r="N103" s="732"/>
      <c r="O103" s="732"/>
      <c r="P103" s="732"/>
    </row>
    <row r="104" spans="1:16">
      <c r="A104" s="108"/>
      <c r="B104" s="115" t="s">
        <v>33</v>
      </c>
      <c r="C104" s="452"/>
      <c r="D104" s="116">
        <v>30</v>
      </c>
      <c r="E104" s="733">
        <v>30</v>
      </c>
      <c r="F104" s="733">
        <v>30</v>
      </c>
      <c r="G104" s="733"/>
      <c r="H104" s="733"/>
      <c r="I104" s="733"/>
      <c r="J104" s="733"/>
      <c r="K104" s="733"/>
      <c r="L104" s="733"/>
      <c r="M104" s="733"/>
      <c r="N104" s="733"/>
      <c r="O104" s="733"/>
      <c r="P104" s="733"/>
    </row>
    <row r="105" spans="1:16" s="703" customFormat="1">
      <c r="A105" s="715"/>
      <c r="B105" s="716"/>
      <c r="C105" s="717"/>
      <c r="D105" s="718"/>
      <c r="E105" s="730">
        <v>0</v>
      </c>
      <c r="F105" s="730">
        <v>0</v>
      </c>
      <c r="G105" s="730"/>
      <c r="H105" s="730"/>
      <c r="I105" s="730"/>
      <c r="J105" s="730"/>
      <c r="K105" s="730"/>
      <c r="L105" s="730"/>
      <c r="M105" s="730"/>
      <c r="N105" s="730"/>
      <c r="O105" s="730"/>
      <c r="P105" s="730"/>
    </row>
    <row r="106" spans="1:16">
      <c r="A106" s="108" t="s">
        <v>73</v>
      </c>
      <c r="B106" s="109" t="s">
        <v>65</v>
      </c>
      <c r="C106" s="452">
        <v>0.7814569536423841</v>
      </c>
      <c r="D106" s="111">
        <v>350</v>
      </c>
      <c r="E106" s="732">
        <v>200</v>
      </c>
      <c r="F106" s="732">
        <v>200</v>
      </c>
      <c r="G106" s="732"/>
      <c r="H106" s="732"/>
      <c r="I106" s="732"/>
      <c r="J106" s="732"/>
      <c r="K106" s="732"/>
      <c r="L106" s="732"/>
      <c r="M106" s="732"/>
      <c r="N106" s="732"/>
      <c r="O106" s="732"/>
      <c r="P106" s="732"/>
    </row>
    <row r="107" spans="1:16">
      <c r="A107" s="108"/>
      <c r="B107" s="113" t="s">
        <v>66</v>
      </c>
      <c r="C107" s="453"/>
      <c r="D107" s="110">
        <v>1</v>
      </c>
      <c r="E107" s="721">
        <v>1</v>
      </c>
      <c r="F107" s="721">
        <v>1</v>
      </c>
      <c r="G107" s="721"/>
      <c r="H107" s="721"/>
      <c r="I107" s="721"/>
      <c r="J107" s="721"/>
      <c r="K107" s="721"/>
      <c r="L107" s="721"/>
      <c r="M107" s="721"/>
      <c r="N107" s="721"/>
      <c r="O107" s="721"/>
      <c r="P107" s="721"/>
    </row>
    <row r="108" spans="1:16">
      <c r="A108" s="108"/>
      <c r="B108" s="114" t="s">
        <v>67</v>
      </c>
      <c r="C108" s="452"/>
      <c r="D108" s="111">
        <v>0</v>
      </c>
      <c r="E108" s="732">
        <v>0</v>
      </c>
      <c r="F108" s="732">
        <v>0</v>
      </c>
      <c r="G108" s="732"/>
      <c r="H108" s="732"/>
      <c r="I108" s="732"/>
      <c r="J108" s="732"/>
      <c r="K108" s="732"/>
      <c r="L108" s="732"/>
      <c r="M108" s="732"/>
      <c r="N108" s="732"/>
      <c r="O108" s="732"/>
      <c r="P108" s="732"/>
    </row>
    <row r="109" spans="1:16">
      <c r="A109" s="108"/>
      <c r="B109" s="115" t="s">
        <v>33</v>
      </c>
      <c r="C109" s="452"/>
      <c r="D109" s="116">
        <v>15</v>
      </c>
      <c r="E109" s="733">
        <v>30</v>
      </c>
      <c r="F109" s="733">
        <v>30</v>
      </c>
      <c r="G109" s="733"/>
      <c r="H109" s="733"/>
      <c r="I109" s="733"/>
      <c r="J109" s="733"/>
      <c r="K109" s="733"/>
      <c r="L109" s="733"/>
      <c r="M109" s="733"/>
      <c r="N109" s="733"/>
      <c r="O109" s="733"/>
      <c r="P109" s="733"/>
    </row>
    <row r="110" spans="1:16" s="703" customFormat="1">
      <c r="A110" s="715"/>
      <c r="B110" s="716"/>
      <c r="C110" s="717"/>
      <c r="D110" s="718"/>
      <c r="E110" s="730">
        <v>0</v>
      </c>
      <c r="F110" s="730">
        <v>0</v>
      </c>
      <c r="G110" s="730"/>
      <c r="H110" s="730"/>
      <c r="I110" s="730"/>
      <c r="J110" s="730"/>
      <c r="K110" s="730"/>
      <c r="L110" s="730"/>
      <c r="M110" s="730"/>
      <c r="N110" s="730"/>
      <c r="O110" s="730"/>
      <c r="P110" s="730"/>
    </row>
    <row r="111" spans="1:16">
      <c r="A111" s="108" t="s">
        <v>74</v>
      </c>
      <c r="B111" s="109" t="s">
        <v>65</v>
      </c>
      <c r="C111" s="452">
        <v>0.38410596026490068</v>
      </c>
      <c r="D111" s="111">
        <v>600</v>
      </c>
      <c r="E111" s="732" t="s">
        <v>46</v>
      </c>
      <c r="F111" s="732" t="s">
        <v>46</v>
      </c>
      <c r="G111" s="732"/>
      <c r="H111" s="732"/>
      <c r="I111" s="732"/>
      <c r="J111" s="732"/>
      <c r="K111" s="732"/>
      <c r="L111" s="732"/>
      <c r="M111" s="732"/>
      <c r="N111" s="732"/>
      <c r="O111" s="732"/>
      <c r="P111" s="732"/>
    </row>
    <row r="112" spans="1:16">
      <c r="A112" s="108"/>
      <c r="B112" s="113" t="s">
        <v>66</v>
      </c>
      <c r="C112" s="453"/>
      <c r="D112" s="110">
        <v>1</v>
      </c>
      <c r="E112" s="721" t="s">
        <v>46</v>
      </c>
      <c r="F112" s="721" t="s">
        <v>46</v>
      </c>
      <c r="G112" s="721"/>
      <c r="H112" s="721"/>
      <c r="I112" s="721"/>
      <c r="J112" s="721"/>
      <c r="K112" s="721"/>
      <c r="L112" s="721"/>
      <c r="M112" s="721"/>
      <c r="N112" s="721"/>
      <c r="O112" s="721"/>
      <c r="P112" s="721"/>
    </row>
    <row r="113" spans="1:16">
      <c r="A113" s="108"/>
      <c r="B113" s="114" t="s">
        <v>67</v>
      </c>
      <c r="C113" s="452"/>
      <c r="D113" s="111">
        <v>0</v>
      </c>
      <c r="E113" s="732" t="s">
        <v>46</v>
      </c>
      <c r="F113" s="732" t="s">
        <v>46</v>
      </c>
      <c r="G113" s="732"/>
      <c r="H113" s="732"/>
      <c r="I113" s="732"/>
      <c r="J113" s="732"/>
      <c r="K113" s="732"/>
      <c r="L113" s="732"/>
      <c r="M113" s="732"/>
      <c r="N113" s="732"/>
      <c r="O113" s="732"/>
      <c r="P113" s="732"/>
    </row>
    <row r="114" spans="1:16">
      <c r="A114" s="108"/>
      <c r="B114" s="115" t="s">
        <v>33</v>
      </c>
      <c r="C114" s="452"/>
      <c r="D114" s="116">
        <v>10</v>
      </c>
      <c r="E114" s="733" t="s">
        <v>46</v>
      </c>
      <c r="F114" s="733" t="s">
        <v>46</v>
      </c>
      <c r="G114" s="733"/>
      <c r="H114" s="733"/>
      <c r="I114" s="733"/>
      <c r="J114" s="733"/>
      <c r="K114" s="733"/>
      <c r="L114" s="733"/>
      <c r="M114" s="733"/>
      <c r="N114" s="733"/>
      <c r="O114" s="733"/>
      <c r="P114" s="733"/>
    </row>
    <row r="115" spans="1:16" s="703" customFormat="1">
      <c r="A115" s="715"/>
      <c r="B115" s="719"/>
      <c r="C115" s="717"/>
      <c r="D115" s="720"/>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440</v>
      </c>
      <c r="E116" s="732" t="s">
        <v>46</v>
      </c>
      <c r="F116" s="732" t="s">
        <v>46</v>
      </c>
      <c r="G116" s="732"/>
      <c r="H116" s="732"/>
      <c r="I116" s="732"/>
      <c r="J116" s="732"/>
      <c r="K116" s="732"/>
      <c r="L116" s="732"/>
      <c r="M116" s="732"/>
      <c r="N116" s="732"/>
      <c r="O116" s="732"/>
      <c r="P116" s="732"/>
    </row>
    <row r="117" spans="1:16">
      <c r="A117" s="108"/>
      <c r="B117" s="113" t="s">
        <v>66</v>
      </c>
      <c r="C117" s="449"/>
      <c r="D117" s="110">
        <v>1</v>
      </c>
      <c r="E117" s="721" t="s">
        <v>46</v>
      </c>
      <c r="F117" s="721" t="s">
        <v>46</v>
      </c>
      <c r="G117" s="721"/>
      <c r="H117" s="721"/>
      <c r="I117" s="721"/>
      <c r="J117" s="721"/>
      <c r="K117" s="721"/>
      <c r="L117" s="721"/>
      <c r="M117" s="721"/>
      <c r="N117" s="721"/>
      <c r="O117" s="721"/>
      <c r="P117" s="721"/>
    </row>
    <row r="118" spans="1:16">
      <c r="A118" s="108"/>
      <c r="B118" s="114" t="s">
        <v>67</v>
      </c>
      <c r="C118" s="452"/>
      <c r="D118" s="111">
        <v>0</v>
      </c>
      <c r="E118" s="732" t="s">
        <v>46</v>
      </c>
      <c r="F118" s="732" t="s">
        <v>46</v>
      </c>
      <c r="G118" s="732"/>
      <c r="H118" s="732"/>
      <c r="I118" s="732"/>
      <c r="J118" s="732"/>
      <c r="K118" s="732"/>
      <c r="L118" s="732"/>
      <c r="M118" s="732"/>
      <c r="N118" s="732"/>
      <c r="O118" s="732"/>
      <c r="P118" s="732"/>
    </row>
    <row r="119" spans="1:16">
      <c r="A119" s="108"/>
      <c r="B119" s="115" t="s">
        <v>33</v>
      </c>
      <c r="C119" s="449"/>
      <c r="D119" s="116">
        <v>10</v>
      </c>
      <c r="E119" s="733" t="s">
        <v>46</v>
      </c>
      <c r="F119" s="733" t="s">
        <v>46</v>
      </c>
      <c r="G119" s="733"/>
      <c r="H119" s="733"/>
      <c r="I119" s="733"/>
      <c r="J119" s="733"/>
      <c r="K119" s="733"/>
      <c r="L119" s="733"/>
      <c r="M119" s="733"/>
      <c r="N119" s="733"/>
      <c r="O119" s="733"/>
      <c r="P119" s="733"/>
    </row>
    <row r="120" spans="1:16" s="703" customFormat="1">
      <c r="A120" s="715"/>
      <c r="B120" s="719"/>
      <c r="C120" s="717"/>
      <c r="D120" s="720"/>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c r="H121" s="734"/>
      <c r="I121" s="734"/>
      <c r="J121" s="734"/>
      <c r="K121" s="734"/>
      <c r="L121" s="734"/>
      <c r="M121" s="734"/>
      <c r="N121" s="734"/>
      <c r="O121" s="734"/>
      <c r="P121" s="734"/>
    </row>
    <row r="122" spans="1:16" s="703" customFormat="1">
      <c r="A122" s="715"/>
      <c r="B122" s="716"/>
      <c r="C122" s="717"/>
      <c r="D122" s="718"/>
      <c r="E122" s="730">
        <v>0</v>
      </c>
      <c r="F122" s="730">
        <v>0</v>
      </c>
      <c r="G122" s="730"/>
      <c r="H122" s="730"/>
      <c r="I122" s="730"/>
      <c r="J122" s="730"/>
      <c r="K122" s="730"/>
      <c r="L122" s="730"/>
      <c r="M122" s="730"/>
      <c r="N122" s="730"/>
      <c r="O122" s="730"/>
      <c r="P122" s="730"/>
    </row>
    <row r="123" spans="1:16">
      <c r="A123" s="112" t="s">
        <v>78</v>
      </c>
      <c r="B123" s="117" t="s">
        <v>79</v>
      </c>
      <c r="C123" s="454">
        <v>0.80132450331125826</v>
      </c>
      <c r="D123" s="111">
        <v>3500</v>
      </c>
      <c r="E123" s="732">
        <v>2500</v>
      </c>
      <c r="F123" s="732">
        <v>2500</v>
      </c>
      <c r="G123" s="732"/>
      <c r="H123" s="732"/>
      <c r="I123" s="732"/>
      <c r="J123" s="732"/>
      <c r="K123" s="732"/>
      <c r="L123" s="732"/>
      <c r="M123" s="732"/>
      <c r="N123" s="732"/>
      <c r="O123" s="732"/>
      <c r="P123" s="732"/>
    </row>
    <row r="124" spans="1:16">
      <c r="A124" s="121"/>
      <c r="B124" s="113" t="s">
        <v>66</v>
      </c>
      <c r="C124" s="453"/>
      <c r="D124" s="119">
        <v>1</v>
      </c>
      <c r="E124" s="721">
        <v>1</v>
      </c>
      <c r="F124" s="721">
        <v>1</v>
      </c>
      <c r="G124" s="721"/>
      <c r="H124" s="721"/>
      <c r="I124" s="721"/>
      <c r="J124" s="721"/>
      <c r="K124" s="721"/>
      <c r="L124" s="721"/>
      <c r="M124" s="721"/>
      <c r="N124" s="721"/>
      <c r="O124" s="721"/>
      <c r="P124" s="721"/>
    </row>
    <row r="125" spans="1:16" s="703" customFormat="1">
      <c r="A125" s="715"/>
      <c r="B125" s="716"/>
      <c r="C125" s="717"/>
      <c r="D125" s="718"/>
      <c r="E125" s="730">
        <v>0</v>
      </c>
      <c r="F125" s="730">
        <v>0</v>
      </c>
      <c r="G125" s="730"/>
      <c r="H125" s="730"/>
      <c r="I125" s="730"/>
      <c r="J125" s="730"/>
      <c r="K125" s="730"/>
      <c r="L125" s="730"/>
      <c r="M125" s="730"/>
      <c r="N125" s="730"/>
      <c r="O125" s="730"/>
      <c r="P125" s="730"/>
    </row>
    <row r="126" spans="1:16">
      <c r="A126" s="112" t="s">
        <v>80</v>
      </c>
      <c r="B126" s="117" t="s">
        <v>79</v>
      </c>
      <c r="C126" s="454">
        <v>0.40176600441501104</v>
      </c>
      <c r="D126" s="111">
        <v>3000</v>
      </c>
      <c r="E126" s="732" t="s">
        <v>46</v>
      </c>
      <c r="F126" s="732" t="s">
        <v>46</v>
      </c>
      <c r="G126" s="732"/>
      <c r="H126" s="732"/>
      <c r="I126" s="732"/>
      <c r="J126" s="732"/>
      <c r="K126" s="732"/>
      <c r="L126" s="732"/>
      <c r="M126" s="732"/>
      <c r="N126" s="732"/>
      <c r="O126" s="732"/>
      <c r="P126" s="732"/>
    </row>
    <row r="127" spans="1:16">
      <c r="A127" s="120"/>
      <c r="B127" s="113" t="s">
        <v>66</v>
      </c>
      <c r="C127" s="453"/>
      <c r="D127" s="119">
        <v>1</v>
      </c>
      <c r="E127" s="721" t="s">
        <v>46</v>
      </c>
      <c r="F127" s="721" t="s">
        <v>46</v>
      </c>
      <c r="G127" s="721"/>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c r="H128" s="730"/>
      <c r="I128" s="730"/>
      <c r="J128" s="730"/>
      <c r="K128" s="730"/>
      <c r="L128" s="730"/>
      <c r="M128" s="730"/>
      <c r="N128" s="730"/>
      <c r="O128" s="730"/>
      <c r="P128" s="730"/>
    </row>
    <row r="129" spans="1:16">
      <c r="A129" s="108" t="s">
        <v>81</v>
      </c>
      <c r="B129" s="117" t="s">
        <v>79</v>
      </c>
      <c r="C129" s="454">
        <v>0.42825607064017662</v>
      </c>
      <c r="D129" s="111">
        <v>410</v>
      </c>
      <c r="E129" s="732" t="s">
        <v>46</v>
      </c>
      <c r="F129" s="732" t="s">
        <v>46</v>
      </c>
      <c r="G129" s="732"/>
      <c r="H129" s="732"/>
      <c r="I129" s="732"/>
      <c r="J129" s="732"/>
      <c r="K129" s="732"/>
      <c r="L129" s="732"/>
      <c r="M129" s="732"/>
      <c r="N129" s="732"/>
      <c r="O129" s="732"/>
      <c r="P129" s="732"/>
    </row>
    <row r="130" spans="1:16">
      <c r="A130" s="108"/>
      <c r="B130" s="113" t="s">
        <v>66</v>
      </c>
      <c r="C130" s="453"/>
      <c r="D130" s="119">
        <v>1</v>
      </c>
      <c r="E130" s="721" t="s">
        <v>46</v>
      </c>
      <c r="F130" s="721" t="s">
        <v>46</v>
      </c>
      <c r="G130" s="721"/>
      <c r="H130" s="721"/>
      <c r="I130" s="721"/>
      <c r="J130" s="721"/>
      <c r="K130" s="721"/>
      <c r="L130" s="721"/>
      <c r="M130" s="721"/>
      <c r="N130" s="721"/>
      <c r="O130" s="721"/>
      <c r="P130" s="721"/>
    </row>
    <row r="131" spans="1:16" s="703" customFormat="1">
      <c r="A131" s="715"/>
      <c r="B131" s="716"/>
      <c r="C131" s="717"/>
      <c r="D131" s="718"/>
      <c r="E131" s="730">
        <v>0</v>
      </c>
      <c r="F131" s="730">
        <v>0</v>
      </c>
      <c r="G131" s="730"/>
      <c r="H131" s="730"/>
      <c r="I131" s="730"/>
      <c r="J131" s="730"/>
      <c r="K131" s="730"/>
      <c r="L131" s="730"/>
      <c r="M131" s="730"/>
      <c r="N131" s="730"/>
      <c r="O131" s="730"/>
      <c r="P131" s="730"/>
    </row>
    <row r="132" spans="1:16">
      <c r="A132" s="108" t="s">
        <v>82</v>
      </c>
      <c r="B132" s="117" t="s">
        <v>79</v>
      </c>
      <c r="C132" s="454">
        <v>0.34216335540838855</v>
      </c>
      <c r="D132" s="111">
        <v>1100</v>
      </c>
      <c r="E132" s="732" t="s">
        <v>46</v>
      </c>
      <c r="F132" s="732" t="s">
        <v>46</v>
      </c>
      <c r="G132" s="732"/>
      <c r="H132" s="732"/>
      <c r="I132" s="732"/>
      <c r="J132" s="732"/>
      <c r="K132" s="732"/>
      <c r="L132" s="732"/>
      <c r="M132" s="732"/>
      <c r="N132" s="732"/>
      <c r="O132" s="732"/>
      <c r="P132" s="732"/>
    </row>
    <row r="133" spans="1:16">
      <c r="A133" s="108"/>
      <c r="B133" s="113" t="s">
        <v>66</v>
      </c>
      <c r="C133" s="453"/>
      <c r="D133" s="119">
        <v>1</v>
      </c>
      <c r="E133" s="721" t="s">
        <v>46</v>
      </c>
      <c r="F133" s="721" t="s">
        <v>46</v>
      </c>
      <c r="G133" s="721"/>
      <c r="H133" s="721"/>
      <c r="I133" s="721"/>
      <c r="J133" s="721"/>
      <c r="K133" s="721"/>
      <c r="L133" s="721"/>
      <c r="M133" s="721"/>
      <c r="N133" s="721"/>
      <c r="O133" s="721"/>
      <c r="P133" s="721"/>
    </row>
    <row r="134" spans="1:16" s="703" customFormat="1">
      <c r="A134" s="715"/>
      <c r="B134" s="716"/>
      <c r="C134" s="717"/>
      <c r="D134" s="718"/>
      <c r="E134" s="730">
        <v>0</v>
      </c>
      <c r="F134" s="730">
        <v>0</v>
      </c>
      <c r="G134" s="730"/>
      <c r="H134" s="730"/>
      <c r="I134" s="730"/>
      <c r="J134" s="730"/>
      <c r="K134" s="730"/>
      <c r="L134" s="730"/>
      <c r="M134" s="730"/>
      <c r="N134" s="730"/>
      <c r="O134" s="730"/>
      <c r="P134" s="730"/>
    </row>
    <row r="135" spans="1:16">
      <c r="A135" s="108" t="s">
        <v>83</v>
      </c>
      <c r="B135" s="117" t="s">
        <v>79</v>
      </c>
      <c r="C135" s="454">
        <v>0.29801324503311261</v>
      </c>
      <c r="D135" s="111">
        <v>400</v>
      </c>
      <c r="E135" s="732" t="s">
        <v>46</v>
      </c>
      <c r="F135" s="732" t="s">
        <v>46</v>
      </c>
      <c r="G135" s="732"/>
      <c r="H135" s="732"/>
      <c r="I135" s="732"/>
      <c r="J135" s="732"/>
      <c r="K135" s="732"/>
      <c r="L135" s="732"/>
      <c r="M135" s="732"/>
      <c r="N135" s="732"/>
      <c r="O135" s="732"/>
      <c r="P135" s="732"/>
    </row>
    <row r="136" spans="1:16">
      <c r="A136" s="108"/>
      <c r="B136" s="113" t="s">
        <v>66</v>
      </c>
      <c r="C136" s="119"/>
      <c r="D136" s="119">
        <v>1</v>
      </c>
      <c r="E136" s="721" t="s">
        <v>46</v>
      </c>
      <c r="F136" s="721" t="s">
        <v>46</v>
      </c>
      <c r="G136" s="721"/>
      <c r="H136" s="721"/>
      <c r="I136" s="721"/>
      <c r="J136" s="721"/>
      <c r="K136" s="721"/>
      <c r="L136" s="721"/>
      <c r="M136" s="721"/>
      <c r="N136" s="721"/>
      <c r="O136" s="721"/>
      <c r="P136" s="721"/>
    </row>
    <row r="137" spans="1:16" s="764" customFormat="1">
      <c r="A137" s="757" t="s">
        <v>84</v>
      </c>
      <c r="B137" s="757"/>
      <c r="C137" s="762">
        <v>0</v>
      </c>
      <c r="D137" s="763"/>
      <c r="E137" s="763"/>
      <c r="F137" s="763"/>
      <c r="G137" s="763"/>
      <c r="H137" s="763"/>
      <c r="I137" s="763"/>
      <c r="J137" s="763"/>
      <c r="K137" s="763"/>
      <c r="L137" s="763"/>
      <c r="M137" s="763"/>
      <c r="N137" s="763"/>
      <c r="O137" s="763"/>
      <c r="P137" s="763"/>
    </row>
    <row r="138" spans="1:16" hidden="1" outlineLevel="1">
      <c r="A138" s="122"/>
      <c r="B138" s="122"/>
      <c r="C138" s="455">
        <v>0.61589403973509937</v>
      </c>
      <c r="D138" s="123">
        <v>500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21">
        <v>1</v>
      </c>
      <c r="F139" s="721">
        <v>1</v>
      </c>
      <c r="G139" s="721"/>
      <c r="H139" s="721"/>
      <c r="I139" s="721"/>
      <c r="J139" s="721"/>
      <c r="K139" s="721"/>
      <c r="L139" s="721"/>
      <c r="M139" s="721"/>
      <c r="N139" s="721"/>
      <c r="O139" s="721"/>
      <c r="P139" s="721"/>
    </row>
    <row r="140" spans="1:16">
      <c r="A140" s="127"/>
      <c r="B140" s="128" t="s">
        <v>86</v>
      </c>
      <c r="C140" s="129"/>
      <c r="D140" s="130">
        <v>2500</v>
      </c>
      <c r="E140" s="732">
        <v>500</v>
      </c>
      <c r="F140" s="732">
        <v>500</v>
      </c>
      <c r="G140" s="732"/>
      <c r="H140" s="732"/>
      <c r="I140" s="732"/>
      <c r="J140" s="732"/>
      <c r="K140" s="732"/>
      <c r="L140" s="732"/>
      <c r="M140" s="732"/>
      <c r="N140" s="732"/>
      <c r="O140" s="732"/>
      <c r="P140" s="732"/>
    </row>
    <row r="141" spans="1:16">
      <c r="A141" s="131"/>
      <c r="B141" s="128" t="s">
        <v>87</v>
      </c>
      <c r="C141" s="129"/>
      <c r="D141" s="132" t="s">
        <v>49</v>
      </c>
      <c r="E141" s="722" t="s">
        <v>46</v>
      </c>
      <c r="F141" s="722" t="s">
        <v>46</v>
      </c>
      <c r="G141" s="722"/>
      <c r="H141" s="722"/>
      <c r="I141" s="722"/>
      <c r="J141" s="722"/>
      <c r="K141" s="722"/>
      <c r="L141" s="722"/>
      <c r="M141" s="722"/>
      <c r="N141" s="722"/>
      <c r="O141" s="722"/>
      <c r="P141" s="722"/>
    </row>
    <row r="142" spans="1:16">
      <c r="A142" s="133" t="s">
        <v>88</v>
      </c>
      <c r="B142" s="128" t="s">
        <v>89</v>
      </c>
      <c r="C142" s="129">
        <v>0.38189845474613687</v>
      </c>
      <c r="D142" s="134" t="s">
        <v>85</v>
      </c>
      <c r="E142" s="722" t="s">
        <v>46</v>
      </c>
      <c r="F142" s="722" t="s">
        <v>46</v>
      </c>
      <c r="G142" s="729"/>
      <c r="H142" s="729"/>
      <c r="I142" s="729"/>
      <c r="J142" s="729"/>
      <c r="K142" s="729"/>
      <c r="L142" s="729"/>
      <c r="M142" s="729"/>
      <c r="N142" s="729"/>
      <c r="O142" s="729"/>
      <c r="P142" s="729"/>
    </row>
    <row r="143" spans="1:16">
      <c r="A143" s="133"/>
      <c r="B143" s="128" t="s">
        <v>90</v>
      </c>
      <c r="C143" s="129"/>
      <c r="D143" s="135">
        <v>1</v>
      </c>
      <c r="E143" s="733" t="s">
        <v>46</v>
      </c>
      <c r="F143" s="733" t="s">
        <v>46</v>
      </c>
      <c r="G143" s="733"/>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4" customFormat="1" ht="17" customHeight="1" collapsed="1">
      <c r="A148" s="757" t="s">
        <v>91</v>
      </c>
      <c r="B148" s="757"/>
      <c r="C148" s="762">
        <v>0</v>
      </c>
      <c r="D148" s="763"/>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32" t="s">
        <v>46</v>
      </c>
      <c r="F150" s="732"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15000</v>
      </c>
      <c r="E153" s="732" t="s">
        <v>46</v>
      </c>
      <c r="F153" s="732" t="s">
        <v>46</v>
      </c>
      <c r="G153" s="732"/>
      <c r="H153" s="732"/>
      <c r="I153" s="732"/>
      <c r="J153" s="732"/>
      <c r="K153" s="732"/>
      <c r="L153" s="732"/>
      <c r="M153" s="732"/>
      <c r="N153" s="732"/>
      <c r="O153" s="732"/>
      <c r="P153" s="732"/>
    </row>
    <row r="154" spans="1:16">
      <c r="A154" s="140" t="s">
        <v>94</v>
      </c>
      <c r="B154" s="145" t="s">
        <v>26</v>
      </c>
      <c r="C154" s="146">
        <v>3.3112582781456956E-2</v>
      </c>
      <c r="D154" s="147">
        <v>12000</v>
      </c>
      <c r="E154" s="732" t="s">
        <v>46</v>
      </c>
      <c r="F154" s="732" t="s">
        <v>46</v>
      </c>
      <c r="G154" s="732"/>
      <c r="H154" s="732"/>
      <c r="I154" s="732"/>
      <c r="J154" s="732"/>
      <c r="K154" s="732"/>
      <c r="L154" s="732"/>
      <c r="M154" s="732"/>
      <c r="N154" s="732"/>
      <c r="O154" s="732"/>
      <c r="P154" s="732"/>
    </row>
    <row r="155" spans="1:16">
      <c r="A155" s="140" t="s">
        <v>95</v>
      </c>
      <c r="B155" s="145" t="s">
        <v>26</v>
      </c>
      <c r="C155" s="146">
        <v>3.3112582781456956E-2</v>
      </c>
      <c r="D155" s="147">
        <v>8000</v>
      </c>
      <c r="E155" s="732" t="s">
        <v>46</v>
      </c>
      <c r="F155" s="732" t="s">
        <v>46</v>
      </c>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50:F150">
    <cfRule type="containsText" dxfId="432" priority="6" operator="containsText" text="na">
      <formula>NOT(ISERROR(SEARCH("na",E54)))</formula>
    </cfRule>
    <cfRule type="expression" dxfId="431" priority="7">
      <formula>E54&gt;$D54</formula>
    </cfRule>
    <cfRule type="expression" dxfId="430" priority="8">
      <formula>E54&lt;$D54</formula>
    </cfRule>
  </conditionalFormatting>
  <conditionalFormatting sqref="E60:F61">
    <cfRule type="containsText" dxfId="429" priority="1" operator="containsText" text="na">
      <formula>NOT(ISERROR(SEARCH("na",E60)))</formula>
    </cfRule>
    <cfRule type="expression" dxfId="428" priority="2">
      <formula>E60&gt;$D60</formula>
    </cfRule>
    <cfRule type="expression" dxfId="427" priority="3">
      <formula>E60&lt;$D60</formula>
    </cfRule>
  </conditionalFormatting>
  <conditionalFormatting sqref="E142:F142">
    <cfRule type="containsText" dxfId="426" priority="4" operator="containsText" text="na">
      <formula>NOT(ISERROR(SEARCH("na",E142)))</formula>
    </cfRule>
    <cfRule type="containsText" dxfId="425" priority="5" operator="containsText" text="Per Disability Per (Policy) Year">
      <formula>NOT(ISERROR(SEARCH("Per Disability Per (Policy) Year",E142)))</formula>
    </cfRule>
  </conditionalFormatting>
  <conditionalFormatting sqref="E9:P10">
    <cfRule type="containsText" dxfId="424" priority="148" operator="containsText" text="na">
      <formula>NOT(ISERROR(SEARCH("na",E9)))</formula>
    </cfRule>
    <cfRule type="expression" dxfId="423" priority="149">
      <formula>E9&gt;$D9</formula>
    </cfRule>
    <cfRule type="expression" dxfId="422" priority="150">
      <formula>E9&lt;$D9</formula>
    </cfRule>
  </conditionalFormatting>
  <conditionalFormatting sqref="E11:P11">
    <cfRule type="containsText" dxfId="421" priority="101" operator="containsText" text="na">
      <formula>NOT(ISERROR(SEARCH("na",E11)))</formula>
    </cfRule>
    <cfRule type="containsText" dxfId="420" priority="102" operator="containsText" text="Per Disability Per (Policy) Year">
      <formula>NOT(ISERROR(SEARCH("Per Disability Per (Policy) Year",E11)))</formula>
    </cfRule>
  </conditionalFormatting>
  <conditionalFormatting sqref="E14:P14">
    <cfRule type="containsText" dxfId="419" priority="220" operator="containsText" text="na">
      <formula>NOT(ISERROR(SEARCH("na",E14)))</formula>
    </cfRule>
    <cfRule type="expression" dxfId="418" priority="221">
      <formula>E14&gt;$D14</formula>
    </cfRule>
    <cfRule type="expression" dxfId="417" priority="222">
      <formula>E14&lt;$D14</formula>
    </cfRule>
  </conditionalFormatting>
  <conditionalFormatting sqref="E17:P17">
    <cfRule type="containsText" dxfId="416" priority="99" operator="containsText" text="na">
      <formula>NOT(ISERROR(SEARCH("na",E17)))</formula>
    </cfRule>
    <cfRule type="containsText" dxfId="415" priority="100" operator="containsText" text="Per Disability Per (Policy) Year">
      <formula>NOT(ISERROR(SEARCH("Per Disability Per (Policy) Year",E17)))</formula>
    </cfRule>
  </conditionalFormatting>
  <conditionalFormatting sqref="E19:P19">
    <cfRule type="containsText" dxfId="414" priority="217" operator="containsText" text="na">
      <formula>NOT(ISERROR(SEARCH("na",E19)))</formula>
    </cfRule>
    <cfRule type="expression" dxfId="413" priority="218">
      <formula>E19&gt;$D19</formula>
    </cfRule>
    <cfRule type="expression" dxfId="412" priority="219">
      <formula>E19&lt;$D19</formula>
    </cfRule>
  </conditionalFormatting>
  <conditionalFormatting sqref="E21:P21">
    <cfRule type="containsText" dxfId="411" priority="50" operator="containsText" text="na">
      <formula>NOT(ISERROR(SEARCH("na",E21)))</formula>
    </cfRule>
    <cfRule type="expression" dxfId="410" priority="51">
      <formula>E21&gt;$D21</formula>
    </cfRule>
    <cfRule type="expression" dxfId="409" priority="52">
      <formula>E21&lt;$D21</formula>
    </cfRule>
  </conditionalFormatting>
  <conditionalFormatting sqref="E22:P22">
    <cfRule type="containsText" dxfId="408" priority="97" operator="containsText" text="na">
      <formula>NOT(ISERROR(SEARCH("na",E22)))</formula>
    </cfRule>
    <cfRule type="containsText" dxfId="407" priority="98" operator="containsText" text="Per Disability Per (Policy) Year">
      <formula>NOT(ISERROR(SEARCH("Per Disability Per (Policy) Year",E22)))</formula>
    </cfRule>
  </conditionalFormatting>
  <conditionalFormatting sqref="E24:P24">
    <cfRule type="containsText" dxfId="406" priority="214" operator="containsText" text="na">
      <formula>NOT(ISERROR(SEARCH("na",E24)))</formula>
    </cfRule>
    <cfRule type="expression" dxfId="405" priority="215">
      <formula>E24&gt;$D24</formula>
    </cfRule>
    <cfRule type="expression" dxfId="404" priority="216">
      <formula>E24&lt;$D24</formula>
    </cfRule>
  </conditionalFormatting>
  <conditionalFormatting sqref="E25:P25">
    <cfRule type="containsText" dxfId="403" priority="95" operator="containsText" text="na">
      <formula>NOT(ISERROR(SEARCH("na",E25)))</formula>
    </cfRule>
    <cfRule type="containsText" dxfId="402" priority="96" operator="containsText" text="Per Disability Per (Policy) Year">
      <formula>NOT(ISERROR(SEARCH("Per Disability Per (Policy) Year",E25)))</formula>
    </cfRule>
  </conditionalFormatting>
  <conditionalFormatting sqref="E27:P27">
    <cfRule type="containsText" dxfId="401" priority="93" operator="containsText" text="na">
      <formula>NOT(ISERROR(SEARCH("na",E27)))</formula>
    </cfRule>
    <cfRule type="containsText" dxfId="400" priority="94" operator="containsText" text="Per Disability Per (Policy) Year">
      <formula>NOT(ISERROR(SEARCH("Per Disability Per (Policy) Year",E27)))</formula>
    </cfRule>
  </conditionalFormatting>
  <conditionalFormatting sqref="E28:P31">
    <cfRule type="containsText" dxfId="399" priority="211" operator="containsText" text="na">
      <formula>NOT(ISERROR(SEARCH("na",E28)))</formula>
    </cfRule>
    <cfRule type="expression" dxfId="398" priority="212">
      <formula>E28&gt;$D28</formula>
    </cfRule>
    <cfRule type="expression" dxfId="397" priority="213">
      <formula>E28&lt;$D28</formula>
    </cfRule>
  </conditionalFormatting>
  <conditionalFormatting sqref="E33:P36">
    <cfRule type="containsText" dxfId="396" priority="208" operator="containsText" text="na">
      <formula>NOT(ISERROR(SEARCH("na",E33)))</formula>
    </cfRule>
    <cfRule type="expression" dxfId="395" priority="209">
      <formula>E33&gt;$D33</formula>
    </cfRule>
    <cfRule type="expression" dxfId="394" priority="210">
      <formula>E33&lt;$D33</formula>
    </cfRule>
  </conditionalFormatting>
  <conditionalFormatting sqref="E38:P41">
    <cfRule type="containsText" dxfId="393" priority="205" operator="containsText" text="na">
      <formula>NOT(ISERROR(SEARCH("na",E38)))</formula>
    </cfRule>
    <cfRule type="expression" dxfId="392" priority="206">
      <formula>E38&gt;$D38</formula>
    </cfRule>
    <cfRule type="expression" dxfId="391" priority="207">
      <formula>E38&lt;$D38</formula>
    </cfRule>
  </conditionalFormatting>
  <conditionalFormatting sqref="E43:P43">
    <cfRule type="containsText" dxfId="390" priority="202" operator="containsText" text="na">
      <formula>NOT(ISERROR(SEARCH("na",E43)))</formula>
    </cfRule>
    <cfRule type="expression" dxfId="389" priority="203">
      <formula>E43&gt;$D43</formula>
    </cfRule>
    <cfRule type="expression" dxfId="388" priority="204">
      <formula>E43&lt;$D43</formula>
    </cfRule>
  </conditionalFormatting>
  <conditionalFormatting sqref="E44:P44">
    <cfRule type="containsText" dxfId="387" priority="91" operator="containsText" text="na">
      <formula>NOT(ISERROR(SEARCH("na",E44)))</formula>
    </cfRule>
    <cfRule type="containsText" dxfId="386" priority="92" operator="containsText" text="Per Disability Per (Policy) Year">
      <formula>NOT(ISERROR(SEARCH("Per Disability Per (Policy) Year",E44)))</formula>
    </cfRule>
  </conditionalFormatting>
  <conditionalFormatting sqref="E45:P46">
    <cfRule type="expression" dxfId="385" priority="238" stopIfTrue="1">
      <formula>E45&gt;$D45</formula>
    </cfRule>
    <cfRule type="containsText" dxfId="384" priority="239" operator="containsText" text="na">
      <formula>NOT(ISERROR(SEARCH("na",E45)))</formula>
    </cfRule>
    <cfRule type="expression" dxfId="383" priority="240">
      <formula>E45&lt;$D45</formula>
    </cfRule>
  </conditionalFormatting>
  <conditionalFormatting sqref="E48:P48">
    <cfRule type="containsText" dxfId="382" priority="232" operator="containsText" text="na">
      <formula>NOT(ISERROR(SEARCH("na",E48)))</formula>
    </cfRule>
    <cfRule type="expression" dxfId="381" priority="233">
      <formula>E48&gt;$D48</formula>
    </cfRule>
    <cfRule type="expression" dxfId="380" priority="234">
      <formula>E48&lt;$D48</formula>
    </cfRule>
  </conditionalFormatting>
  <conditionalFormatting sqref="E49:P49">
    <cfRule type="containsText" dxfId="379" priority="9" operator="containsText" text="na">
      <formula>NOT(ISERROR(SEARCH("na",E49)))</formula>
    </cfRule>
    <cfRule type="notContainsText" dxfId="378" priority="10" stopIfTrue="1" operator="notContains" text="Per Disability Per (Policy) Year">
      <formula>ISERROR(SEARCH("Per Disability Per (Policy) Year",E49))</formula>
    </cfRule>
  </conditionalFormatting>
  <conditionalFormatting sqref="E50:P50">
    <cfRule type="containsText" dxfId="377" priority="47" operator="containsText" text="na">
      <formula>NOT(ISERROR(SEARCH("na",E50)))</formula>
    </cfRule>
    <cfRule type="expression" dxfId="376" priority="48">
      <formula>E50&gt;$D50</formula>
    </cfRule>
    <cfRule type="expression" dxfId="375" priority="49">
      <formula>E50&lt;$D50</formula>
    </cfRule>
  </conditionalFormatting>
  <conditionalFormatting sqref="E51:P51">
    <cfRule type="containsText" dxfId="374" priority="89" operator="containsText" text="na">
      <formula>NOT(ISERROR(SEARCH("na",E51)))</formula>
    </cfRule>
    <cfRule type="containsText" dxfId="373" priority="90" operator="containsText" text="Per Disability Per (Policy) Year">
      <formula>NOT(ISERROR(SEARCH("Per Disability Per (Policy) Year",E51)))</formula>
    </cfRule>
  </conditionalFormatting>
  <conditionalFormatting sqref="E53:P53">
    <cfRule type="containsText" dxfId="372" priority="229" operator="containsText" text="na">
      <formula>NOT(ISERROR(SEARCH("na",E53)))</formula>
    </cfRule>
    <cfRule type="expression" dxfId="371" priority="230">
      <formula>E53&gt;$D53</formula>
    </cfRule>
    <cfRule type="expression" dxfId="370" priority="231">
      <formula>E53&lt;$D53</formula>
    </cfRule>
  </conditionalFormatting>
  <conditionalFormatting sqref="E55:P55">
    <cfRule type="containsText" dxfId="369" priority="44" operator="containsText" text="na">
      <formula>NOT(ISERROR(SEARCH("na",E55)))</formula>
    </cfRule>
    <cfRule type="expression" dxfId="368" priority="45">
      <formula>E55&gt;$D55</formula>
    </cfRule>
    <cfRule type="expression" dxfId="367" priority="46">
      <formula>E55&lt;$D55</formula>
    </cfRule>
  </conditionalFormatting>
  <conditionalFormatting sqref="E56:P56">
    <cfRule type="containsText" dxfId="366" priority="87" operator="containsText" text="na">
      <formula>NOT(ISERROR(SEARCH("na",E56)))</formula>
    </cfRule>
    <cfRule type="containsText" dxfId="365" priority="88" operator="containsText" text="Per Disability Per (Policy) Year">
      <formula>NOT(ISERROR(SEARCH("Per Disability Per (Policy) Year",E56)))</formula>
    </cfRule>
  </conditionalFormatting>
  <conditionalFormatting sqref="E59:P59">
    <cfRule type="containsText" dxfId="364" priority="235" operator="containsText" text="na">
      <formula>NOT(ISERROR(SEARCH("na",E59)))</formula>
    </cfRule>
    <cfRule type="expression" dxfId="363" priority="236">
      <formula>E59&gt;$D59</formula>
    </cfRule>
    <cfRule type="expression" dxfId="362" priority="237">
      <formula>E59&lt;$D59</formula>
    </cfRule>
  </conditionalFormatting>
  <conditionalFormatting sqref="E62:P62">
    <cfRule type="containsText" dxfId="361" priority="77" operator="containsText" text="na">
      <formula>NOT(ISERROR(SEARCH("na",E62)))</formula>
    </cfRule>
    <cfRule type="notContainsText" dxfId="360" priority="78" stopIfTrue="1" operator="notContains" text="Per Disability Per (Policy) Year">
      <formula>ISERROR(SEARCH("Per Disability Per (Policy) Year",E62))</formula>
    </cfRule>
  </conditionalFormatting>
  <conditionalFormatting sqref="E64:P64">
    <cfRule type="containsText" dxfId="359" priority="226" operator="containsText" text="na">
      <formula>NOT(ISERROR(SEARCH("na",E64)))</formula>
    </cfRule>
    <cfRule type="expression" dxfId="358" priority="227">
      <formula>E64&gt;$D64</formula>
    </cfRule>
    <cfRule type="expression" dxfId="357" priority="228">
      <formula>E64&lt;$D64</formula>
    </cfRule>
  </conditionalFormatting>
  <conditionalFormatting sqref="E66:P66">
    <cfRule type="containsText" dxfId="356" priority="41" operator="containsText" text="na">
      <formula>NOT(ISERROR(SEARCH("na",E66)))</formula>
    </cfRule>
    <cfRule type="expression" dxfId="355" priority="42">
      <formula>E66&gt;$D66</formula>
    </cfRule>
    <cfRule type="expression" dxfId="354" priority="43">
      <formula>E66&lt;$D66</formula>
    </cfRule>
  </conditionalFormatting>
  <conditionalFormatting sqref="E67:P67">
    <cfRule type="containsText" dxfId="353" priority="85" operator="containsText" text="na">
      <formula>NOT(ISERROR(SEARCH("na",E67)))</formula>
    </cfRule>
    <cfRule type="containsText" dxfId="352" priority="86" operator="containsText" text="Per Disability Per (Policy) Year">
      <formula>NOT(ISERROR(SEARCH("Per Disability Per (Policy) Year",E67)))</formula>
    </cfRule>
  </conditionalFormatting>
  <conditionalFormatting sqref="E69:P69">
    <cfRule type="containsText" dxfId="351" priority="199" operator="containsText" text="na">
      <formula>NOT(ISERROR(SEARCH("na",E69)))</formula>
    </cfRule>
    <cfRule type="expression" dxfId="350" priority="200">
      <formula>E69&gt;$D69</formula>
    </cfRule>
    <cfRule type="expression" dxfId="349" priority="201">
      <formula>E69&lt;$D69</formula>
    </cfRule>
  </conditionalFormatting>
  <conditionalFormatting sqref="E71:P71">
    <cfRule type="containsText" dxfId="348" priority="38" operator="containsText" text="na">
      <formula>NOT(ISERROR(SEARCH("na",E71)))</formula>
    </cfRule>
    <cfRule type="expression" dxfId="347" priority="39">
      <formula>E71&gt;$D71</formula>
    </cfRule>
    <cfRule type="expression" dxfId="346" priority="40">
      <formula>E71&lt;$D71</formula>
    </cfRule>
  </conditionalFormatting>
  <conditionalFormatting sqref="E72:P72">
    <cfRule type="containsText" dxfId="345" priority="83" operator="containsText" text="na">
      <formula>NOT(ISERROR(SEARCH("na",E72)))</formula>
    </cfRule>
    <cfRule type="containsText" dxfId="344" priority="84" operator="containsText" text="Per Disability Per (Policy) Year">
      <formula>NOT(ISERROR(SEARCH("Per Disability Per (Policy) Year",E72)))</formula>
    </cfRule>
  </conditionalFormatting>
  <conditionalFormatting sqref="E76:P77">
    <cfRule type="containsText" dxfId="343" priority="145" operator="containsText" text="na">
      <formula>NOT(ISERROR(SEARCH("na",E76)))</formula>
    </cfRule>
    <cfRule type="expression" dxfId="342" priority="146">
      <formula>E76&gt;$D76</formula>
    </cfRule>
    <cfRule type="expression" dxfId="341" priority="147">
      <formula>E76&lt;$D76</formula>
    </cfRule>
  </conditionalFormatting>
  <conditionalFormatting sqref="E80:P80">
    <cfRule type="expression" dxfId="340" priority="143">
      <formula>E80&gt;$D80</formula>
    </cfRule>
    <cfRule type="expression" dxfId="339" priority="144">
      <formula>E80&lt;$D80</formula>
    </cfRule>
  </conditionalFormatting>
  <conditionalFormatting sqref="E80:P82">
    <cfRule type="containsText" dxfId="338" priority="74" operator="containsText" text="na">
      <formula>NOT(ISERROR(SEARCH("na",E80)))</formula>
    </cfRule>
  </conditionalFormatting>
  <conditionalFormatting sqref="E81:P81">
    <cfRule type="expression" dxfId="337" priority="75">
      <formula>E81&gt;$D81</formula>
    </cfRule>
    <cfRule type="expression" dxfId="336" priority="76" stopIfTrue="1">
      <formula>E81&lt;$D81</formula>
    </cfRule>
  </conditionalFormatting>
  <conditionalFormatting sqref="E82:P82">
    <cfRule type="expression" dxfId="335" priority="194">
      <formula>E82&gt;$D82</formula>
    </cfRule>
    <cfRule type="expression" dxfId="334" priority="195">
      <formula>E82&lt;$D82</formula>
    </cfRule>
  </conditionalFormatting>
  <conditionalFormatting sqref="E83:P83">
    <cfRule type="containsText" dxfId="333" priority="81" operator="containsText" text="na">
      <formula>NOT(ISERROR(SEARCH("na",E83)))</formula>
    </cfRule>
    <cfRule type="notContainsText" dxfId="332" priority="82" stopIfTrue="1" operator="notContains" text="Per Disability Per (Policy) Year">
      <formula>ISERROR(SEARCH("Per Disability Per (Policy) Year",E83))</formula>
    </cfRule>
  </conditionalFormatting>
  <conditionalFormatting sqref="E85:P86">
    <cfRule type="expression" dxfId="331" priority="140">
      <formula>E85&gt;$D85</formula>
    </cfRule>
    <cfRule type="expression" dxfId="330" priority="141">
      <formula>E85&lt;$D85</formula>
    </cfRule>
  </conditionalFormatting>
  <conditionalFormatting sqref="E85:P88">
    <cfRule type="containsText" dxfId="329" priority="35" operator="containsText" text="na">
      <formula>NOT(ISERROR(SEARCH("na",E85)))</formula>
    </cfRule>
  </conditionalFormatting>
  <conditionalFormatting sqref="E87:P87">
    <cfRule type="expression" dxfId="328" priority="72">
      <formula>E87&gt;$D87</formula>
    </cfRule>
    <cfRule type="expression" dxfId="327" priority="73" stopIfTrue="1">
      <formula>E87&lt;$D87</formula>
    </cfRule>
  </conditionalFormatting>
  <conditionalFormatting sqref="E88:P88">
    <cfRule type="expression" dxfId="326" priority="36">
      <formula>E88&gt;$D88</formula>
    </cfRule>
    <cfRule type="expression" dxfId="325" priority="37">
      <formula>E88&lt;$D88</formula>
    </cfRule>
  </conditionalFormatting>
  <conditionalFormatting sqref="E90:P91">
    <cfRule type="expression" dxfId="324" priority="137">
      <formula>E90&gt;$D90</formula>
    </cfRule>
    <cfRule type="expression" dxfId="323" priority="138">
      <formula>E90&lt;$D90</formula>
    </cfRule>
  </conditionalFormatting>
  <conditionalFormatting sqref="E90:P93">
    <cfRule type="containsText" dxfId="322" priority="32" operator="containsText" text="na">
      <formula>NOT(ISERROR(SEARCH("na",E90)))</formula>
    </cfRule>
  </conditionalFormatting>
  <conditionalFormatting sqref="E92:P92">
    <cfRule type="expression" dxfId="321" priority="69">
      <formula>E92&gt;$D92</formula>
    </cfRule>
    <cfRule type="expression" dxfId="320" priority="70" stopIfTrue="1">
      <formula>E92&lt;$D92</formula>
    </cfRule>
  </conditionalFormatting>
  <conditionalFormatting sqref="E93:P93">
    <cfRule type="expression" dxfId="319" priority="33">
      <formula>E93&gt;$D93</formula>
    </cfRule>
    <cfRule type="expression" dxfId="318" priority="34">
      <formula>E93&lt;$D93</formula>
    </cfRule>
  </conditionalFormatting>
  <conditionalFormatting sqref="E96:P97">
    <cfRule type="expression" dxfId="317" priority="134">
      <formula>E96&gt;$D96</formula>
    </cfRule>
    <cfRule type="expression" dxfId="316" priority="135">
      <formula>E96&lt;$D96</formula>
    </cfRule>
  </conditionalFormatting>
  <conditionalFormatting sqref="E96:P99">
    <cfRule type="containsText" dxfId="315" priority="29" operator="containsText" text="na">
      <formula>NOT(ISERROR(SEARCH("na",E96)))</formula>
    </cfRule>
  </conditionalFormatting>
  <conditionalFormatting sqref="E98:P98">
    <cfRule type="expression" dxfId="314" priority="66">
      <formula>E98&gt;$D98</formula>
    </cfRule>
    <cfRule type="expression" dxfId="313" priority="67" stopIfTrue="1">
      <formula>E98&lt;$D98</formula>
    </cfRule>
  </conditionalFormatting>
  <conditionalFormatting sqref="E99:P99">
    <cfRule type="expression" dxfId="312" priority="30">
      <formula>E99&gt;$D99</formula>
    </cfRule>
    <cfRule type="expression" dxfId="311" priority="31">
      <formula>E99&lt;$D99</formula>
    </cfRule>
  </conditionalFormatting>
  <conditionalFormatting sqref="E101:P102">
    <cfRule type="expression" dxfId="310" priority="131">
      <formula>E101&gt;$D101</formula>
    </cfRule>
    <cfRule type="expression" dxfId="309" priority="132">
      <formula>E101&lt;$D101</formula>
    </cfRule>
  </conditionalFormatting>
  <conditionalFormatting sqref="E101:P104">
    <cfRule type="containsText" dxfId="308" priority="26" operator="containsText" text="na">
      <formula>NOT(ISERROR(SEARCH("na",E101)))</formula>
    </cfRule>
  </conditionalFormatting>
  <conditionalFormatting sqref="E103:P103">
    <cfRule type="expression" dxfId="307" priority="63">
      <formula>E103&gt;$D103</formula>
    </cfRule>
    <cfRule type="expression" dxfId="306" priority="64" stopIfTrue="1">
      <formula>E103&lt;$D103</formula>
    </cfRule>
  </conditionalFormatting>
  <conditionalFormatting sqref="E104:P104">
    <cfRule type="expression" dxfId="305" priority="27">
      <formula>E104&gt;$D104</formula>
    </cfRule>
    <cfRule type="expression" dxfId="304" priority="28">
      <formula>E104&lt;$D104</formula>
    </cfRule>
  </conditionalFormatting>
  <conditionalFormatting sqref="E106:P107">
    <cfRule type="expression" dxfId="303" priority="128">
      <formula>E106&gt;$D106</formula>
    </cfRule>
    <cfRule type="expression" dxfId="302" priority="129">
      <formula>E106&lt;$D106</formula>
    </cfRule>
  </conditionalFormatting>
  <conditionalFormatting sqref="E106:P109">
    <cfRule type="containsText" dxfId="301" priority="11" operator="containsText" text="na">
      <formula>NOT(ISERROR(SEARCH("na",E106)))</formula>
    </cfRule>
  </conditionalFormatting>
  <conditionalFormatting sqref="E108:P108">
    <cfRule type="expression" dxfId="300" priority="60">
      <formula>E108&gt;$D108</formula>
    </cfRule>
    <cfRule type="expression" dxfId="299" priority="61" stopIfTrue="1">
      <formula>E108&lt;$D108</formula>
    </cfRule>
  </conditionalFormatting>
  <conditionalFormatting sqref="E109:P109">
    <cfRule type="expression" dxfId="298" priority="12">
      <formula>E109&gt;$D109</formula>
    </cfRule>
    <cfRule type="expression" dxfId="297" priority="13">
      <formula>E109&lt;$D109</formula>
    </cfRule>
  </conditionalFormatting>
  <conditionalFormatting sqref="E111:P112">
    <cfRule type="expression" dxfId="296" priority="125">
      <formula>E111&gt;$D111</formula>
    </cfRule>
    <cfRule type="expression" dxfId="295" priority="126">
      <formula>E111&lt;$D111</formula>
    </cfRule>
  </conditionalFormatting>
  <conditionalFormatting sqref="E111:P114">
    <cfRule type="containsText" dxfId="294" priority="17" operator="containsText" text="na">
      <formula>NOT(ISERROR(SEARCH("na",E111)))</formula>
    </cfRule>
  </conditionalFormatting>
  <conditionalFormatting sqref="E113:P113">
    <cfRule type="expression" dxfId="293" priority="57">
      <formula>E113&gt;$D113</formula>
    </cfRule>
    <cfRule type="expression" dxfId="292" priority="58" stopIfTrue="1">
      <formula>E113&lt;$D113</formula>
    </cfRule>
  </conditionalFormatting>
  <conditionalFormatting sqref="E114:P114">
    <cfRule type="expression" dxfId="291" priority="18">
      <formula>E114&gt;$D114</formula>
    </cfRule>
    <cfRule type="expression" dxfId="290" priority="19">
      <formula>E114&lt;$D114</formula>
    </cfRule>
  </conditionalFormatting>
  <conditionalFormatting sqref="E116:P117">
    <cfRule type="expression" dxfId="289" priority="122">
      <formula>E116&gt;$D116</formula>
    </cfRule>
    <cfRule type="expression" dxfId="288" priority="123">
      <formula>E116&lt;$D116</formula>
    </cfRule>
  </conditionalFormatting>
  <conditionalFormatting sqref="E116:P119">
    <cfRule type="containsText" dxfId="287" priority="14" operator="containsText" text="na">
      <formula>NOT(ISERROR(SEARCH("na",E116)))</formula>
    </cfRule>
  </conditionalFormatting>
  <conditionalFormatting sqref="E118:P118">
    <cfRule type="expression" dxfId="286" priority="54">
      <formula>E118&gt;$D118</formula>
    </cfRule>
    <cfRule type="expression" dxfId="285" priority="55" stopIfTrue="1">
      <formula>E118&lt;$D118</formula>
    </cfRule>
  </conditionalFormatting>
  <conditionalFormatting sqref="E119:P119">
    <cfRule type="expression" dxfId="284" priority="15">
      <formula>E119&gt;$D119</formula>
    </cfRule>
    <cfRule type="expression" dxfId="283" priority="16">
      <formula>E119&lt;$D119</formula>
    </cfRule>
  </conditionalFormatting>
  <conditionalFormatting sqref="E121:P121">
    <cfRule type="containsText" dxfId="282" priority="23" operator="containsText" text="na">
      <formula>NOT(ISERROR(SEARCH("na",E121)))</formula>
    </cfRule>
    <cfRule type="expression" dxfId="281" priority="24">
      <formula>E121&gt;$D121</formula>
    </cfRule>
    <cfRule type="expression" dxfId="280" priority="25">
      <formula>E121&lt;$D121</formula>
    </cfRule>
  </conditionalFormatting>
  <conditionalFormatting sqref="E123:P124">
    <cfRule type="containsText" dxfId="279" priority="118" operator="containsText" text="na">
      <formula>NOT(ISERROR(SEARCH("na",E123)))</formula>
    </cfRule>
    <cfRule type="expression" dxfId="278" priority="119">
      <formula>E123&gt;$D123</formula>
    </cfRule>
    <cfRule type="expression" dxfId="277" priority="120">
      <formula>E123&lt;$D123</formula>
    </cfRule>
  </conditionalFormatting>
  <conditionalFormatting sqref="E126:P127">
    <cfRule type="containsText" dxfId="276" priority="115" operator="containsText" text="na">
      <formula>NOT(ISERROR(SEARCH("na",E126)))</formula>
    </cfRule>
    <cfRule type="expression" dxfId="275" priority="116">
      <formula>E126&gt;$D126</formula>
    </cfRule>
    <cfRule type="expression" dxfId="274" priority="117">
      <formula>E126&lt;$D126</formula>
    </cfRule>
  </conditionalFormatting>
  <conditionalFormatting sqref="E129:P130">
    <cfRule type="containsText" dxfId="273" priority="112" operator="containsText" text="na">
      <formula>NOT(ISERROR(SEARCH("na",E129)))</formula>
    </cfRule>
    <cfRule type="expression" dxfId="272" priority="113">
      <formula>E129&gt;$D129</formula>
    </cfRule>
    <cfRule type="expression" dxfId="271" priority="114">
      <formula>E129&lt;$D129</formula>
    </cfRule>
  </conditionalFormatting>
  <conditionalFormatting sqref="E132:P133">
    <cfRule type="containsText" dxfId="270" priority="109" operator="containsText" text="na">
      <formula>NOT(ISERROR(SEARCH("na",E132)))</formula>
    </cfRule>
    <cfRule type="expression" dxfId="269" priority="110">
      <formula>E132&gt;$D132</formula>
    </cfRule>
    <cfRule type="expression" dxfId="268" priority="111">
      <formula>E132&lt;$D132</formula>
    </cfRule>
  </conditionalFormatting>
  <conditionalFormatting sqref="E135:P136">
    <cfRule type="containsText" dxfId="267" priority="106" operator="containsText" text="na">
      <formula>NOT(ISERROR(SEARCH("na",E135)))</formula>
    </cfRule>
    <cfRule type="expression" dxfId="266" priority="107">
      <formula>E135&gt;$D135</formula>
    </cfRule>
    <cfRule type="expression" dxfId="265" priority="108">
      <formula>E135&lt;$D135</formula>
    </cfRule>
  </conditionalFormatting>
  <conditionalFormatting sqref="E139:P140">
    <cfRule type="containsText" dxfId="264" priority="103" operator="containsText" text="na">
      <formula>NOT(ISERROR(SEARCH("na",E139)))</formula>
    </cfRule>
    <cfRule type="expression" dxfId="263" priority="104">
      <formula>E139&gt;$D139</formula>
    </cfRule>
    <cfRule type="expression" dxfId="262" priority="105">
      <formula>E139&lt;$D139</formula>
    </cfRule>
  </conditionalFormatting>
  <conditionalFormatting sqref="E141:P141">
    <cfRule type="containsText" dxfId="261" priority="79" operator="containsText" text="na">
      <formula>NOT(ISERROR(SEARCH("na",E141)))</formula>
    </cfRule>
    <cfRule type="containsText" dxfId="260" priority="80" operator="containsText" text="Per Disability Per (Policy) Year">
      <formula>NOT(ISERROR(SEARCH("Per Disability Per (Policy) Year",E141)))</formula>
    </cfRule>
  </conditionalFormatting>
  <conditionalFormatting sqref="E143:P143">
    <cfRule type="containsText" dxfId="259" priority="20" operator="containsText" text="na">
      <formula>NOT(ISERROR(SEARCH("na",E143)))</formula>
    </cfRule>
    <cfRule type="expression" dxfId="258" priority="21">
      <formula>E143&gt;$D143</formula>
    </cfRule>
    <cfRule type="expression" dxfId="257" priority="22">
      <formula>E143&lt;$D143</formula>
    </cfRule>
  </conditionalFormatting>
  <conditionalFormatting sqref="E153:P155">
    <cfRule type="containsText" dxfId="256" priority="151" operator="containsText" text="na">
      <formula>NOT(ISERROR(SEARCH("na",E153)))</formula>
    </cfRule>
    <cfRule type="expression" dxfId="255" priority="152">
      <formula>E153&gt;$D153</formula>
    </cfRule>
    <cfRule type="expression" dxfId="254" priority="153">
      <formula>E153&lt;$D153</formula>
    </cfRule>
  </conditionalFormatting>
  <dataValidations count="5">
    <dataValidation type="list" allowBlank="1" showInputMessage="1" showErrorMessage="1" sqref="E7:P7" xr:uid="{2F1B8A45-2B2A-0744-8C49-D8CB2D9E1A6E}">
      <formula1>Plan_No</formula1>
    </dataValidation>
    <dataValidation type="list" allowBlank="1" showInputMessage="1" showErrorMessage="1" sqref="E33" xr:uid="{AEF16287-9BED-5B42-AF4B-D208BFA52488}">
      <formula1>"Plan_No"</formula1>
    </dataValidation>
    <dataValidation type="decimal" allowBlank="1" showInputMessage="1" showErrorMessage="1" sqref="C103:D103 C92:D92 C87:D87 C108:D108 C113:D113 D118 C98:D98" xr:uid="{9980D71B-D494-214D-B596-863B400F2FCE}">
      <formula1>0</formula1>
      <formula2>10000</formula2>
    </dataValidation>
    <dataValidation type="list" allowBlank="1" showInputMessage="1" showErrorMessage="1" sqref="E13 E79" xr:uid="{5AABC976-9E42-2543-BB0E-69B2A7ACCE9D}">
      <formula1>"Ward,Semi-Private,Private"</formula1>
    </dataValidation>
    <dataValidation type="list" allowBlank="1" showInputMessage="1" showErrorMessage="1" sqref="E27 E11 E17 E22 E25" xr:uid="{7F300133-879F-2E43-8531-FE55E85B1D0E}">
      <formula1>"Per Disability, Per (Policy) Year, Per Disability Per (Policy) Year"</formula1>
    </dataValidation>
  </dataValidations>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2232D-34EE-094F-A1FD-224209CE9467}">
  <sheetPr codeName="Sheet11">
    <tabColor rgb="FFFFFF00"/>
  </sheetPr>
  <dimension ref="A1:I28"/>
  <sheetViews>
    <sheetView zoomScaleNormal="100" workbookViewId="0">
      <selection activeCell="A8" sqref="A8:F23"/>
    </sheetView>
  </sheetViews>
  <sheetFormatPr baseColWidth="10" defaultColWidth="0" defaultRowHeight="16" zeroHeight="1"/>
  <cols>
    <col min="1" max="4" width="21.5" customWidth="1"/>
    <col min="5" max="8" width="21.5" style="2" customWidth="1"/>
    <col min="9"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117</v>
      </c>
      <c r="E8" s="471" t="s">
        <v>110</v>
      </c>
      <c r="F8" s="471" t="s">
        <v>111</v>
      </c>
      <c r="G8" s="471"/>
      <c r="H8" s="471"/>
      <c r="I8" s="63" t="s">
        <v>118</v>
      </c>
    </row>
    <row r="9" spans="1:9" ht="17" customHeight="1">
      <c r="A9" s="470"/>
      <c r="B9" s="470"/>
      <c r="C9" s="472"/>
      <c r="D9" s="472"/>
      <c r="E9" s="471"/>
      <c r="F9" s="471"/>
      <c r="G9" s="471"/>
      <c r="H9" s="471"/>
    </row>
    <row r="10" spans="1:9" ht="26">
      <c r="A10" s="456" t="s">
        <v>119</v>
      </c>
      <c r="B10" s="456" t="s">
        <v>120</v>
      </c>
      <c r="C10" s="457">
        <v>0.25</v>
      </c>
      <c r="D10" s="463">
        <v>2500000</v>
      </c>
      <c r="E10" s="463">
        <v>2000000</v>
      </c>
      <c r="F10" s="463">
        <v>1000000</v>
      </c>
      <c r="G10" s="463"/>
      <c r="H10" s="463"/>
    </row>
    <row r="11" spans="1:9" ht="17" hidden="1" customHeight="1">
      <c r="A11" s="458"/>
      <c r="B11" s="456" t="s">
        <v>121</v>
      </c>
      <c r="C11" s="457">
        <v>0.7</v>
      </c>
      <c r="D11" s="465" t="s">
        <v>122</v>
      </c>
      <c r="E11" s="465"/>
      <c r="F11" s="465"/>
      <c r="G11" s="465"/>
      <c r="H11" s="465"/>
    </row>
    <row r="12" spans="1:9" ht="26" hidden="1">
      <c r="A12" s="458"/>
      <c r="B12" s="456" t="s">
        <v>123</v>
      </c>
      <c r="C12" s="457">
        <v>0.43</v>
      </c>
      <c r="D12" s="464">
        <v>3</v>
      </c>
      <c r="E12" s="464"/>
      <c r="F12" s="464"/>
      <c r="G12" s="464"/>
      <c r="H12" s="464"/>
    </row>
    <row r="13" spans="1:9" ht="17" customHeight="1">
      <c r="A13" s="458"/>
      <c r="B13" s="456" t="s">
        <v>124</v>
      </c>
      <c r="C13" s="457">
        <v>0.99</v>
      </c>
      <c r="D13" s="463">
        <v>6000000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1500000</v>
      </c>
      <c r="E15" s="767">
        <v>2000000</v>
      </c>
      <c r="F15" s="463">
        <v>1000000</v>
      </c>
      <c r="G15" s="463"/>
      <c r="H15" s="463"/>
    </row>
    <row r="16" spans="1:9" ht="17" hidden="1" customHeight="1">
      <c r="A16" s="458"/>
      <c r="B16" s="456" t="s">
        <v>121</v>
      </c>
      <c r="C16" s="457">
        <v>0.46</v>
      </c>
      <c r="D16" s="465" t="s">
        <v>126</v>
      </c>
      <c r="E16" s="465"/>
      <c r="F16" s="465"/>
      <c r="G16" s="465"/>
      <c r="H16" s="465"/>
    </row>
    <row r="17" spans="1:8" ht="26" hidden="1">
      <c r="A17" s="458"/>
      <c r="B17" s="456" t="s">
        <v>123</v>
      </c>
      <c r="C17" s="457">
        <v>0.31</v>
      </c>
      <c r="D17" s="464">
        <v>6</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3000000</v>
      </c>
      <c r="E20" s="463">
        <v>1000000</v>
      </c>
      <c r="F20" s="463">
        <v>500000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4</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26">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53" priority="1" operator="greaterThan">
      <formula>$D$10</formula>
    </cfRule>
    <cfRule type="cellIs" dxfId="252" priority="2" operator="lessThan">
      <formula>$D$10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B7C6-AEE7-BD4B-A13B-CE87E84D579A}">
  <sheetPr codeName="Sheet12">
    <tabColor rgb="FFFFFF00"/>
  </sheetPr>
  <dimension ref="A1:I28"/>
  <sheetViews>
    <sheetView workbookViewId="0">
      <selection activeCell="A8" sqref="A8:F2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130</v>
      </c>
      <c r="E8" s="471" t="s">
        <v>104</v>
      </c>
      <c r="F8" s="471" t="s">
        <v>105</v>
      </c>
      <c r="G8" s="471"/>
      <c r="H8" s="471"/>
      <c r="I8" s="63" t="s">
        <v>118</v>
      </c>
    </row>
    <row r="9" spans="1:9" ht="17" customHeight="1">
      <c r="A9" s="470"/>
      <c r="B9" s="470"/>
      <c r="C9" s="472"/>
      <c r="D9" s="472"/>
      <c r="E9" s="471"/>
      <c r="F9" s="471"/>
      <c r="G9" s="471"/>
      <c r="H9" s="471"/>
    </row>
    <row r="10" spans="1:9" ht="17" customHeight="1">
      <c r="A10" s="456" t="s">
        <v>119</v>
      </c>
      <c r="B10" s="456" t="s">
        <v>120</v>
      </c>
      <c r="C10" s="457">
        <v>0.25</v>
      </c>
      <c r="D10" s="463">
        <v>500000</v>
      </c>
      <c r="E10" s="463">
        <v>1000000</v>
      </c>
      <c r="F10" s="463">
        <v>500000</v>
      </c>
      <c r="G10" s="463"/>
      <c r="H10" s="463"/>
    </row>
    <row r="11" spans="1:9" ht="17" hidden="1" customHeight="1">
      <c r="A11" s="458"/>
      <c r="B11" s="456" t="s">
        <v>121</v>
      </c>
      <c r="C11" s="457">
        <v>0.7</v>
      </c>
      <c r="D11" s="465" t="s">
        <v>122</v>
      </c>
      <c r="E11" s="465"/>
      <c r="F11" s="465"/>
      <c r="G11" s="465"/>
      <c r="H11" s="465"/>
    </row>
    <row r="12" spans="1:9" ht="17" hidden="1" customHeight="1">
      <c r="A12" s="458"/>
      <c r="B12" s="456" t="s">
        <v>123</v>
      </c>
      <c r="C12" s="457">
        <v>0.43</v>
      </c>
      <c r="D12" s="464">
        <v>3</v>
      </c>
      <c r="E12" s="464"/>
      <c r="F12" s="464"/>
      <c r="G12" s="464"/>
      <c r="H12" s="464"/>
    </row>
    <row r="13" spans="1:9" ht="17" customHeight="1">
      <c r="A13" s="458"/>
      <c r="B13" s="456" t="s">
        <v>124</v>
      </c>
      <c r="C13" s="457">
        <v>0.99</v>
      </c>
      <c r="D13" s="463">
        <v>4900000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500000</v>
      </c>
      <c r="E15" s="463">
        <v>1000000</v>
      </c>
      <c r="F15" s="463">
        <v>500000</v>
      </c>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530000</v>
      </c>
      <c r="E20" s="766">
        <v>500000</v>
      </c>
      <c r="F20" s="463">
        <v>250000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51" priority="1" operator="greaterThan">
      <formula>$D$10</formula>
    </cfRule>
    <cfRule type="cellIs" dxfId="250" priority="2" operator="lessThan">
      <formula>$D$10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DE30-DD08-5E49-BCA4-A4C6D4ADC828}">
  <sheetPr codeName="Sheet13">
    <tabColor rgb="FFFFFF00"/>
  </sheetPr>
  <dimension ref="A1:I28"/>
  <sheetViews>
    <sheetView workbookViewId="0">
      <selection activeCell="A10" sqref="A10:B1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131</v>
      </c>
      <c r="E8" s="471" t="s">
        <v>99</v>
      </c>
      <c r="F8" s="471"/>
      <c r="G8" s="471"/>
      <c r="H8" s="471"/>
      <c r="I8" s="63" t="s">
        <v>118</v>
      </c>
    </row>
    <row r="9" spans="1:9">
      <c r="A9" s="470"/>
      <c r="B9" s="470"/>
      <c r="C9" s="472"/>
      <c r="D9" s="472"/>
      <c r="E9" s="471"/>
      <c r="F9" s="471"/>
      <c r="G9" s="471"/>
      <c r="H9" s="471"/>
    </row>
    <row r="10" spans="1:9" ht="26.5" customHeight="1">
      <c r="A10" s="456" t="s">
        <v>119</v>
      </c>
      <c r="B10" s="456" t="s">
        <v>120</v>
      </c>
      <c r="C10" s="457">
        <v>0.25</v>
      </c>
      <c r="D10" s="463">
        <v>350000</v>
      </c>
      <c r="E10" s="463">
        <v>200000</v>
      </c>
      <c r="F10" s="463"/>
      <c r="G10" s="463"/>
      <c r="H10" s="463"/>
    </row>
    <row r="11" spans="1:9" ht="17" hidden="1" customHeight="1">
      <c r="A11" s="458"/>
      <c r="B11" s="456" t="s">
        <v>121</v>
      </c>
      <c r="C11" s="457">
        <v>0.7</v>
      </c>
      <c r="D11" s="465" t="s">
        <v>132</v>
      </c>
      <c r="E11" s="465"/>
      <c r="F11" s="465"/>
      <c r="G11" s="465"/>
      <c r="H11" s="465"/>
    </row>
    <row r="12" spans="1:9" ht="0.5" customHeight="1">
      <c r="A12" s="458"/>
      <c r="B12" s="456" t="s">
        <v>123</v>
      </c>
      <c r="C12" s="457">
        <v>0.43</v>
      </c>
      <c r="D12" s="464">
        <v>2</v>
      </c>
      <c r="E12" s="464"/>
      <c r="F12" s="464"/>
      <c r="G12" s="464"/>
      <c r="H12" s="464"/>
    </row>
    <row r="13" spans="1:9" ht="17" customHeight="1">
      <c r="A13" s="458"/>
      <c r="B13" s="456" t="s">
        <v>124</v>
      </c>
      <c r="C13" s="457">
        <v>0.99</v>
      </c>
      <c r="D13" s="463">
        <v>4000000</v>
      </c>
      <c r="E13" s="463">
        <v>2000000</v>
      </c>
      <c r="F13" s="463"/>
      <c r="G13" s="463"/>
      <c r="H13" s="463"/>
    </row>
    <row r="14" spans="1:9" ht="17" customHeight="1">
      <c r="A14" s="459"/>
      <c r="B14" s="458"/>
      <c r="C14" s="460"/>
      <c r="D14" s="463"/>
      <c r="E14" s="463"/>
      <c r="F14" s="463"/>
      <c r="G14" s="463"/>
      <c r="H14" s="463"/>
    </row>
    <row r="15" spans="1:9" ht="17" customHeight="1">
      <c r="A15" s="456" t="s">
        <v>125</v>
      </c>
      <c r="B15" s="456" t="s">
        <v>120</v>
      </c>
      <c r="C15" s="457">
        <v>0.15</v>
      </c>
      <c r="D15" s="463">
        <v>300000</v>
      </c>
      <c r="E15" s="463">
        <v>200000</v>
      </c>
      <c r="F15" s="463"/>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c r="G18" s="463"/>
      <c r="H18" s="463"/>
    </row>
    <row r="19" spans="1:8" ht="17" customHeight="1">
      <c r="A19" s="458"/>
      <c r="B19" s="458"/>
      <c r="C19" s="460"/>
      <c r="D19" s="463"/>
      <c r="E19" s="463"/>
      <c r="F19" s="463"/>
      <c r="G19" s="463"/>
      <c r="H19" s="463"/>
    </row>
    <row r="20" spans="1:8" ht="17" customHeight="1">
      <c r="A20" s="456" t="s">
        <v>127</v>
      </c>
      <c r="B20" s="456" t="s">
        <v>120</v>
      </c>
      <c r="C20" s="457">
        <v>0.12</v>
      </c>
      <c r="D20" s="463">
        <v>350000</v>
      </c>
      <c r="E20" s="463">
        <v>100000</v>
      </c>
      <c r="F20" s="463"/>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7500000</v>
      </c>
      <c r="E23" s="463">
        <v>1000000</v>
      </c>
      <c r="F23" s="463"/>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49" priority="1" operator="greaterThan">
      <formula>$D$10</formula>
    </cfRule>
    <cfRule type="cellIs" dxfId="248" priority="2" operator="lessThan">
      <formula>$D$10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C2E3-4014-4E4C-B77B-60BD446CFAFB}">
  <sheetPr codeName="Sheet16"/>
  <dimension ref="A1:X201"/>
  <sheetViews>
    <sheetView workbookViewId="0">
      <selection activeCell="E20" sqref="E20"/>
    </sheetView>
  </sheetViews>
  <sheetFormatPr baseColWidth="10" defaultColWidth="11" defaultRowHeight="16"/>
  <cols>
    <col min="1" max="1" width="19.33203125" bestFit="1" customWidth="1"/>
    <col min="2" max="2" width="15.1640625" bestFit="1" customWidth="1"/>
    <col min="3" max="3" width="15.1640625" customWidth="1"/>
    <col min="4" max="4" width="7.1640625" bestFit="1" customWidth="1"/>
    <col min="5" max="5" width="17" bestFit="1" customWidth="1"/>
    <col min="6" max="6" width="12.33203125" bestFit="1" customWidth="1"/>
    <col min="7" max="7" width="20.83203125" bestFit="1" customWidth="1"/>
    <col min="8" max="8" width="16.33203125" bestFit="1" customWidth="1"/>
    <col min="9" max="9" width="25.33203125" bestFit="1" customWidth="1"/>
    <col min="10" max="10" width="15.1640625" bestFit="1" customWidth="1"/>
    <col min="11" max="11" width="29.6640625" bestFit="1" customWidth="1"/>
    <col min="12" max="12" width="1.83203125" style="18" customWidth="1"/>
    <col min="13" max="13" width="19.33203125" bestFit="1" customWidth="1"/>
    <col min="14" max="14" width="15.1640625" bestFit="1" customWidth="1"/>
    <col min="15" max="15" width="15.1640625" customWidth="1"/>
    <col min="16" max="16" width="7.1640625" bestFit="1" customWidth="1"/>
    <col min="17" max="17" width="17" bestFit="1" customWidth="1"/>
    <col min="18" max="18" width="12.33203125" bestFit="1" customWidth="1"/>
    <col min="19" max="19" width="20.83203125" bestFit="1" customWidth="1"/>
    <col min="20" max="20" width="16.33203125" bestFit="1" customWidth="1"/>
    <col min="21" max="21" width="25.33203125" bestFit="1" customWidth="1"/>
    <col min="22" max="22" width="15.1640625" bestFit="1" customWidth="1"/>
    <col min="23" max="23" width="29.6640625" bestFit="1" customWidth="1"/>
    <col min="24" max="24" width="1.5" style="18" customWidth="1"/>
  </cols>
  <sheetData>
    <row r="1" spans="1:23">
      <c r="A1" s="23" t="s">
        <v>133</v>
      </c>
      <c r="B1" s="8"/>
      <c r="C1" s="8"/>
      <c r="D1" s="8"/>
      <c r="E1" s="8"/>
      <c r="F1" s="8"/>
      <c r="G1" s="8"/>
      <c r="H1" s="8"/>
      <c r="I1" s="8"/>
      <c r="J1" s="8"/>
      <c r="K1" s="8"/>
      <c r="M1" s="23" t="s">
        <v>134</v>
      </c>
      <c r="N1" s="8"/>
      <c r="O1" s="8"/>
      <c r="P1" s="8"/>
      <c r="Q1" s="8"/>
      <c r="R1" s="8"/>
      <c r="S1" s="8"/>
      <c r="T1" s="8"/>
      <c r="U1" s="8"/>
      <c r="V1" s="8"/>
      <c r="W1" s="8"/>
    </row>
    <row r="3" spans="1:23">
      <c r="A3" s="24" t="s">
        <v>135</v>
      </c>
      <c r="B3" t="s">
        <v>136</v>
      </c>
      <c r="C3" t="s">
        <v>137</v>
      </c>
      <c r="D3" t="s">
        <v>138</v>
      </c>
      <c r="E3" t="s">
        <v>139</v>
      </c>
      <c r="F3" t="s">
        <v>140</v>
      </c>
      <c r="G3" t="s">
        <v>141</v>
      </c>
      <c r="H3" t="s">
        <v>142</v>
      </c>
      <c r="I3" t="s">
        <v>143</v>
      </c>
      <c r="J3" t="s">
        <v>144</v>
      </c>
      <c r="K3" t="s">
        <v>145</v>
      </c>
      <c r="M3" s="24" t="s">
        <v>135</v>
      </c>
      <c r="N3" t="s">
        <v>136</v>
      </c>
      <c r="O3" t="s">
        <v>137</v>
      </c>
      <c r="P3" t="s">
        <v>138</v>
      </c>
      <c r="Q3" t="s">
        <v>139</v>
      </c>
      <c r="R3" t="s">
        <v>140</v>
      </c>
      <c r="S3" t="s">
        <v>141</v>
      </c>
      <c r="T3" t="s">
        <v>142</v>
      </c>
      <c r="U3" t="s">
        <v>143</v>
      </c>
      <c r="V3" t="s">
        <v>144</v>
      </c>
      <c r="W3" t="s">
        <v>145</v>
      </c>
    </row>
    <row r="4" spans="1:23">
      <c r="A4" s="24" t="e" vm="1">
        <f>IF(D4="","",IF(D4="Top-Up/ SMM","Hospital",D4))</f>
        <v>#VALUE!</v>
      </c>
      <c r="B4" t="e" cm="1" vm="2">
        <f t="array" ref="B4">_xlfn._xlws.FILTER('Input_Loss Ratio'!$A$2:$B$50,('Input_Loss Ratio'!$F$2:$F$50&lt;&gt;"")*('Input_Loss Ratio'!$F$2:$F$50&lt;&gt;"Total"))</f>
        <v>#VALUE!</v>
      </c>
      <c r="D4" t="e" cm="1" vm="2">
        <f t="array" ref="D4">_xlfn._xlws.FILTER('Input_Loss Ratio'!$F$2:$J$50,('Input_Loss Ratio'!$F$2:$F$50&lt;&gt;"Total")*('Input_Loss Ratio'!$F$2:$F$50&lt;&gt;""))</f>
        <v>#VALUE!</v>
      </c>
      <c r="I4" t="str">
        <f t="shared" ref="I4:I35" si="0">IF(H4="","",H4*(1+IBNR))</f>
        <v/>
      </c>
      <c r="J4" t="str">
        <f>IF(E4="","",F4/E4)</f>
        <v/>
      </c>
      <c r="K4" t="str">
        <f>IF(G4="","",I4/G4)</f>
        <v/>
      </c>
      <c r="M4" s="24" t="e" vm="1">
        <f>IF(P4="","",IF(P4="Top-Up/ SMM","Hospital",P4))</f>
        <v>#VALUE!</v>
      </c>
      <c r="N4" t="e" cm="1" vm="2">
        <f t="array" ref="N4">_xlfn._xlws.FILTER('Input_Loss Ratio'!$O$2:$P$50,('Input_Loss Ratio'!$T$2:$T$50&lt;&gt;"")*('Input_Loss Ratio'!$T$2:$T$50&lt;&gt;"Total"))</f>
        <v>#VALUE!</v>
      </c>
      <c r="P4" t="e" cm="1" vm="2">
        <f t="array" ref="P4">_xlfn._xlws.FILTER('Input_Loss Ratio'!$T$2:$Z$50,('Input_Loss Ratio'!$T$2:$T$50&lt;&gt;"Total")*('Input_Loss Ratio'!$T$2:$T$50&lt;&gt;""))</f>
        <v>#VALUE!</v>
      </c>
      <c r="W4" t="str">
        <f>IF(V4="","",V4)</f>
        <v/>
      </c>
    </row>
    <row r="5" spans="1:23">
      <c r="A5" s="24" t="str">
        <f t="shared" ref="A5:A68" si="1">IF(D5="","",IF(D5="Top-Up/ SMM","Hospital",D5))</f>
        <v/>
      </c>
      <c r="I5" t="str">
        <f t="shared" si="0"/>
        <v/>
      </c>
      <c r="J5" t="str">
        <f t="shared" ref="J5:J19" si="2">IF(E5="","",F5/E5)</f>
        <v/>
      </c>
      <c r="K5" t="str">
        <f t="shared" ref="K5:K19" si="3">IF(G5="","",I5/G5)</f>
        <v/>
      </c>
      <c r="M5" s="24" t="str">
        <f t="shared" ref="M5:M68" si="4">IF(P5="","",IF(P5="Top-Up/ SMM","Hospital",P5))</f>
        <v/>
      </c>
      <c r="W5" t="str">
        <f t="shared" ref="W5:W68" si="5">IF(V5="","",V5)</f>
        <v/>
      </c>
    </row>
    <row r="6" spans="1:23">
      <c r="A6" s="24" t="str">
        <f t="shared" si="1"/>
        <v/>
      </c>
      <c r="I6" t="str">
        <f t="shared" si="0"/>
        <v/>
      </c>
      <c r="J6" t="str">
        <f t="shared" si="2"/>
        <v/>
      </c>
      <c r="K6" t="str">
        <f t="shared" si="3"/>
        <v/>
      </c>
      <c r="M6" s="24" t="str">
        <f t="shared" si="4"/>
        <v/>
      </c>
      <c r="W6" t="str">
        <f t="shared" si="5"/>
        <v/>
      </c>
    </row>
    <row r="7" spans="1:23">
      <c r="A7" s="24" t="str">
        <f t="shared" si="1"/>
        <v/>
      </c>
      <c r="I7" t="str">
        <f t="shared" si="0"/>
        <v/>
      </c>
      <c r="J7" t="str">
        <f t="shared" si="2"/>
        <v/>
      </c>
      <c r="K7" t="str">
        <f t="shared" si="3"/>
        <v/>
      </c>
      <c r="M7" s="24" t="str">
        <f t="shared" si="4"/>
        <v/>
      </c>
      <c r="W7" t="str">
        <f t="shared" si="5"/>
        <v/>
      </c>
    </row>
    <row r="8" spans="1:23">
      <c r="A8" s="24" t="str">
        <f t="shared" si="1"/>
        <v/>
      </c>
      <c r="I8" t="str">
        <f t="shared" si="0"/>
        <v/>
      </c>
      <c r="J8" t="str">
        <f t="shared" si="2"/>
        <v/>
      </c>
      <c r="K8" t="str">
        <f t="shared" si="3"/>
        <v/>
      </c>
      <c r="M8" s="24" t="str">
        <f t="shared" si="4"/>
        <v/>
      </c>
      <c r="W8" t="str">
        <f t="shared" si="5"/>
        <v/>
      </c>
    </row>
    <row r="9" spans="1:23">
      <c r="A9" s="24" t="str">
        <f t="shared" si="1"/>
        <v/>
      </c>
      <c r="I9" t="str">
        <f t="shared" si="0"/>
        <v/>
      </c>
      <c r="J9" t="str">
        <f t="shared" si="2"/>
        <v/>
      </c>
      <c r="K9" t="str">
        <f t="shared" si="3"/>
        <v/>
      </c>
      <c r="M9" s="24" t="str">
        <f t="shared" si="4"/>
        <v/>
      </c>
      <c r="W9" t="str">
        <f t="shared" si="5"/>
        <v/>
      </c>
    </row>
    <row r="10" spans="1:23">
      <c r="A10" s="24" t="str">
        <f t="shared" si="1"/>
        <v/>
      </c>
      <c r="I10" t="str">
        <f t="shared" si="0"/>
        <v/>
      </c>
      <c r="J10" t="str">
        <f t="shared" si="2"/>
        <v/>
      </c>
      <c r="K10" t="str">
        <f t="shared" si="3"/>
        <v/>
      </c>
      <c r="M10" s="24" t="str">
        <f t="shared" si="4"/>
        <v/>
      </c>
      <c r="W10" t="str">
        <f t="shared" si="5"/>
        <v/>
      </c>
    </row>
    <row r="11" spans="1:23">
      <c r="A11" s="24" t="str">
        <f t="shared" si="1"/>
        <v/>
      </c>
      <c r="I11" t="str">
        <f t="shared" si="0"/>
        <v/>
      </c>
      <c r="J11" t="str">
        <f t="shared" si="2"/>
        <v/>
      </c>
      <c r="K11" t="str">
        <f t="shared" si="3"/>
        <v/>
      </c>
      <c r="M11" s="24" t="str">
        <f t="shared" si="4"/>
        <v/>
      </c>
      <c r="W11" t="str">
        <f t="shared" si="5"/>
        <v/>
      </c>
    </row>
    <row r="12" spans="1:23">
      <c r="A12" s="24" t="str">
        <f t="shared" si="1"/>
        <v/>
      </c>
      <c r="I12" t="str">
        <f t="shared" si="0"/>
        <v/>
      </c>
      <c r="J12" t="str">
        <f t="shared" si="2"/>
        <v/>
      </c>
      <c r="K12" t="str">
        <f t="shared" si="3"/>
        <v/>
      </c>
      <c r="M12" s="24" t="str">
        <f t="shared" si="4"/>
        <v/>
      </c>
      <c r="W12" t="str">
        <f t="shared" si="5"/>
        <v/>
      </c>
    </row>
    <row r="13" spans="1:23">
      <c r="A13" s="24" t="str">
        <f t="shared" si="1"/>
        <v/>
      </c>
      <c r="I13" t="str">
        <f t="shared" si="0"/>
        <v/>
      </c>
      <c r="J13" t="str">
        <f t="shared" si="2"/>
        <v/>
      </c>
      <c r="K13" t="str">
        <f t="shared" si="3"/>
        <v/>
      </c>
      <c r="M13" s="24" t="str">
        <f t="shared" si="4"/>
        <v/>
      </c>
      <c r="W13" t="str">
        <f t="shared" si="5"/>
        <v/>
      </c>
    </row>
    <row r="14" spans="1:23">
      <c r="A14" s="24" t="str">
        <f t="shared" si="1"/>
        <v/>
      </c>
      <c r="I14" t="str">
        <f t="shared" si="0"/>
        <v/>
      </c>
      <c r="J14" t="str">
        <f t="shared" si="2"/>
        <v/>
      </c>
      <c r="K14" t="str">
        <f t="shared" si="3"/>
        <v/>
      </c>
      <c r="M14" s="24" t="str">
        <f t="shared" si="4"/>
        <v/>
      </c>
      <c r="W14" t="str">
        <f t="shared" si="5"/>
        <v/>
      </c>
    </row>
    <row r="15" spans="1:23">
      <c r="A15" s="24" t="str">
        <f t="shared" si="1"/>
        <v/>
      </c>
      <c r="I15" t="str">
        <f t="shared" si="0"/>
        <v/>
      </c>
      <c r="J15" t="str">
        <f t="shared" si="2"/>
        <v/>
      </c>
      <c r="K15" t="str">
        <f t="shared" si="3"/>
        <v/>
      </c>
      <c r="M15" s="24" t="str">
        <f t="shared" si="4"/>
        <v/>
      </c>
      <c r="W15" t="str">
        <f t="shared" si="5"/>
        <v/>
      </c>
    </row>
    <row r="16" spans="1:23">
      <c r="A16" s="24" t="str">
        <f t="shared" si="1"/>
        <v/>
      </c>
      <c r="I16" t="str">
        <f t="shared" si="0"/>
        <v/>
      </c>
      <c r="J16" t="str">
        <f t="shared" si="2"/>
        <v/>
      </c>
      <c r="K16" t="str">
        <f t="shared" si="3"/>
        <v/>
      </c>
      <c r="M16" s="24" t="str">
        <f t="shared" si="4"/>
        <v/>
      </c>
      <c r="W16" t="str">
        <f t="shared" si="5"/>
        <v/>
      </c>
    </row>
    <row r="17" spans="1:23">
      <c r="A17" s="24" t="str">
        <f t="shared" si="1"/>
        <v/>
      </c>
      <c r="I17" t="str">
        <f t="shared" si="0"/>
        <v/>
      </c>
      <c r="J17" t="str">
        <f t="shared" si="2"/>
        <v/>
      </c>
      <c r="K17" t="str">
        <f t="shared" si="3"/>
        <v/>
      </c>
      <c r="M17" s="24" t="str">
        <f t="shared" si="4"/>
        <v/>
      </c>
      <c r="W17" t="str">
        <f t="shared" si="5"/>
        <v/>
      </c>
    </row>
    <row r="18" spans="1:23">
      <c r="A18" s="24" t="str">
        <f t="shared" si="1"/>
        <v/>
      </c>
      <c r="I18" t="str">
        <f t="shared" si="0"/>
        <v/>
      </c>
      <c r="J18" t="str">
        <f t="shared" si="2"/>
        <v/>
      </c>
      <c r="K18" t="str">
        <f t="shared" si="3"/>
        <v/>
      </c>
      <c r="M18" s="24" t="str">
        <f t="shared" si="4"/>
        <v/>
      </c>
      <c r="W18" t="str">
        <f t="shared" si="5"/>
        <v/>
      </c>
    </row>
    <row r="19" spans="1:23">
      <c r="A19" s="24" t="str">
        <f t="shared" si="1"/>
        <v/>
      </c>
      <c r="I19" t="str">
        <f t="shared" si="0"/>
        <v/>
      </c>
      <c r="J19" t="str">
        <f t="shared" si="2"/>
        <v/>
      </c>
      <c r="K19" t="str">
        <f t="shared" si="3"/>
        <v/>
      </c>
      <c r="M19" s="24" t="str">
        <f t="shared" si="4"/>
        <v/>
      </c>
      <c r="W19" t="str">
        <f t="shared" si="5"/>
        <v/>
      </c>
    </row>
    <row r="20" spans="1:23">
      <c r="A20" s="24" t="str">
        <f t="shared" si="1"/>
        <v/>
      </c>
      <c r="I20" t="str">
        <f t="shared" si="0"/>
        <v/>
      </c>
      <c r="J20" t="str">
        <f t="shared" ref="J20:J83" si="6">IF(E20="","",F20/E20)</f>
        <v/>
      </c>
      <c r="K20" t="str">
        <f t="shared" ref="K20:K83" si="7">IF(G20="","",I20/G20)</f>
        <v/>
      </c>
      <c r="M20" s="24" t="str">
        <f t="shared" si="4"/>
        <v/>
      </c>
      <c r="W20" t="str">
        <f t="shared" si="5"/>
        <v/>
      </c>
    </row>
    <row r="21" spans="1:23">
      <c r="A21" s="24" t="str">
        <f t="shared" si="1"/>
        <v/>
      </c>
      <c r="I21" t="str">
        <f t="shared" si="0"/>
        <v/>
      </c>
      <c r="J21" t="str">
        <f t="shared" si="6"/>
        <v/>
      </c>
      <c r="K21" t="str">
        <f t="shared" si="7"/>
        <v/>
      </c>
      <c r="M21" s="24" t="str">
        <f t="shared" si="4"/>
        <v/>
      </c>
      <c r="W21" t="str">
        <f t="shared" si="5"/>
        <v/>
      </c>
    </row>
    <row r="22" spans="1:23">
      <c r="A22" s="24" t="str">
        <f t="shared" si="1"/>
        <v/>
      </c>
      <c r="I22" t="str">
        <f t="shared" si="0"/>
        <v/>
      </c>
      <c r="J22" t="str">
        <f t="shared" si="6"/>
        <v/>
      </c>
      <c r="K22" t="str">
        <f t="shared" si="7"/>
        <v/>
      </c>
      <c r="M22" s="24" t="str">
        <f t="shared" si="4"/>
        <v/>
      </c>
      <c r="W22" t="str">
        <f t="shared" si="5"/>
        <v/>
      </c>
    </row>
    <row r="23" spans="1:23">
      <c r="A23" s="24" t="str">
        <f t="shared" si="1"/>
        <v/>
      </c>
      <c r="I23" t="str">
        <f t="shared" si="0"/>
        <v/>
      </c>
      <c r="J23" t="str">
        <f t="shared" si="6"/>
        <v/>
      </c>
      <c r="K23" t="str">
        <f t="shared" si="7"/>
        <v/>
      </c>
      <c r="M23" s="24" t="str">
        <f t="shared" si="4"/>
        <v/>
      </c>
      <c r="W23" t="str">
        <f t="shared" si="5"/>
        <v/>
      </c>
    </row>
    <row r="24" spans="1:23">
      <c r="A24" s="24" t="str">
        <f t="shared" si="1"/>
        <v/>
      </c>
      <c r="I24" t="str">
        <f t="shared" si="0"/>
        <v/>
      </c>
      <c r="J24" t="str">
        <f t="shared" si="6"/>
        <v/>
      </c>
      <c r="K24" t="str">
        <f t="shared" si="7"/>
        <v/>
      </c>
      <c r="M24" s="24" t="str">
        <f t="shared" si="4"/>
        <v/>
      </c>
      <c r="W24" t="str">
        <f t="shared" si="5"/>
        <v/>
      </c>
    </row>
    <row r="25" spans="1:23">
      <c r="A25" s="24" t="str">
        <f t="shared" si="1"/>
        <v/>
      </c>
      <c r="I25" t="str">
        <f t="shared" si="0"/>
        <v/>
      </c>
      <c r="J25" t="str">
        <f t="shared" si="6"/>
        <v/>
      </c>
      <c r="K25" t="str">
        <f t="shared" si="7"/>
        <v/>
      </c>
      <c r="M25" s="24" t="str">
        <f t="shared" si="4"/>
        <v/>
      </c>
      <c r="W25" t="str">
        <f t="shared" si="5"/>
        <v/>
      </c>
    </row>
    <row r="26" spans="1:23">
      <c r="A26" s="24" t="str">
        <f t="shared" si="1"/>
        <v/>
      </c>
      <c r="I26" t="str">
        <f t="shared" si="0"/>
        <v/>
      </c>
      <c r="J26" t="str">
        <f t="shared" si="6"/>
        <v/>
      </c>
      <c r="K26" t="str">
        <f t="shared" si="7"/>
        <v/>
      </c>
      <c r="M26" s="24" t="str">
        <f t="shared" si="4"/>
        <v/>
      </c>
      <c r="W26" t="str">
        <f t="shared" si="5"/>
        <v/>
      </c>
    </row>
    <row r="27" spans="1:23">
      <c r="A27" s="24" t="str">
        <f t="shared" si="1"/>
        <v/>
      </c>
      <c r="I27" t="str">
        <f t="shared" si="0"/>
        <v/>
      </c>
      <c r="J27" t="str">
        <f t="shared" si="6"/>
        <v/>
      </c>
      <c r="K27" t="str">
        <f t="shared" si="7"/>
        <v/>
      </c>
      <c r="M27" s="24" t="str">
        <f t="shared" si="4"/>
        <v/>
      </c>
      <c r="W27" t="str">
        <f t="shared" si="5"/>
        <v/>
      </c>
    </row>
    <row r="28" spans="1:23">
      <c r="A28" s="24" t="str">
        <f t="shared" si="1"/>
        <v/>
      </c>
      <c r="I28" t="str">
        <f t="shared" si="0"/>
        <v/>
      </c>
      <c r="J28" t="str">
        <f t="shared" si="6"/>
        <v/>
      </c>
      <c r="K28" t="str">
        <f t="shared" si="7"/>
        <v/>
      </c>
      <c r="M28" s="24" t="str">
        <f t="shared" si="4"/>
        <v/>
      </c>
      <c r="W28" t="str">
        <f t="shared" si="5"/>
        <v/>
      </c>
    </row>
    <row r="29" spans="1:23">
      <c r="A29" s="24" t="str">
        <f t="shared" si="1"/>
        <v/>
      </c>
      <c r="I29" t="str">
        <f t="shared" si="0"/>
        <v/>
      </c>
      <c r="J29" t="str">
        <f t="shared" si="6"/>
        <v/>
      </c>
      <c r="K29" t="str">
        <f t="shared" si="7"/>
        <v/>
      </c>
      <c r="M29" s="24" t="str">
        <f t="shared" si="4"/>
        <v/>
      </c>
      <c r="W29" t="str">
        <f t="shared" si="5"/>
        <v/>
      </c>
    </row>
    <row r="30" spans="1:23">
      <c r="A30" s="24" t="str">
        <f t="shared" si="1"/>
        <v/>
      </c>
      <c r="I30" t="str">
        <f t="shared" si="0"/>
        <v/>
      </c>
      <c r="J30" t="str">
        <f t="shared" si="6"/>
        <v/>
      </c>
      <c r="K30" t="str">
        <f t="shared" si="7"/>
        <v/>
      </c>
      <c r="M30" s="24" t="str">
        <f t="shared" si="4"/>
        <v/>
      </c>
      <c r="W30" t="str">
        <f t="shared" si="5"/>
        <v/>
      </c>
    </row>
    <row r="31" spans="1:23">
      <c r="A31" s="24" t="str">
        <f t="shared" si="1"/>
        <v/>
      </c>
      <c r="I31" t="str">
        <f t="shared" si="0"/>
        <v/>
      </c>
      <c r="J31" t="str">
        <f t="shared" si="6"/>
        <v/>
      </c>
      <c r="K31" t="str">
        <f t="shared" si="7"/>
        <v/>
      </c>
      <c r="M31" s="24" t="str">
        <f t="shared" si="4"/>
        <v/>
      </c>
      <c r="W31" t="str">
        <f t="shared" si="5"/>
        <v/>
      </c>
    </row>
    <row r="32" spans="1:23">
      <c r="A32" s="24" t="str">
        <f t="shared" si="1"/>
        <v/>
      </c>
      <c r="I32" t="str">
        <f t="shared" si="0"/>
        <v/>
      </c>
      <c r="J32" t="str">
        <f t="shared" si="6"/>
        <v/>
      </c>
      <c r="K32" t="str">
        <f t="shared" si="7"/>
        <v/>
      </c>
      <c r="M32" s="24" t="str">
        <f t="shared" si="4"/>
        <v/>
      </c>
      <c r="W32" t="str">
        <f t="shared" si="5"/>
        <v/>
      </c>
    </row>
    <row r="33" spans="1:23">
      <c r="A33" s="24" t="str">
        <f t="shared" si="1"/>
        <v/>
      </c>
      <c r="I33" t="str">
        <f t="shared" si="0"/>
        <v/>
      </c>
      <c r="J33" t="str">
        <f t="shared" si="6"/>
        <v/>
      </c>
      <c r="K33" t="str">
        <f t="shared" si="7"/>
        <v/>
      </c>
      <c r="M33" s="24" t="str">
        <f t="shared" si="4"/>
        <v/>
      </c>
      <c r="W33" t="str">
        <f t="shared" si="5"/>
        <v/>
      </c>
    </row>
    <row r="34" spans="1:23">
      <c r="A34" s="24" t="str">
        <f t="shared" si="1"/>
        <v/>
      </c>
      <c r="I34" t="str">
        <f t="shared" si="0"/>
        <v/>
      </c>
      <c r="J34" t="str">
        <f t="shared" si="6"/>
        <v/>
      </c>
      <c r="K34" t="str">
        <f t="shared" si="7"/>
        <v/>
      </c>
      <c r="M34" s="24" t="str">
        <f t="shared" si="4"/>
        <v/>
      </c>
      <c r="W34" t="str">
        <f t="shared" si="5"/>
        <v/>
      </c>
    </row>
    <row r="35" spans="1:23">
      <c r="A35" s="24" t="str">
        <f t="shared" si="1"/>
        <v/>
      </c>
      <c r="I35" t="str">
        <f t="shared" si="0"/>
        <v/>
      </c>
      <c r="J35" t="str">
        <f t="shared" si="6"/>
        <v/>
      </c>
      <c r="K35" t="str">
        <f t="shared" si="7"/>
        <v/>
      </c>
      <c r="M35" s="24" t="str">
        <f t="shared" si="4"/>
        <v/>
      </c>
      <c r="W35" t="str">
        <f t="shared" si="5"/>
        <v/>
      </c>
    </row>
    <row r="36" spans="1:23">
      <c r="A36" s="24" t="str">
        <f t="shared" si="1"/>
        <v/>
      </c>
      <c r="I36" t="str">
        <f t="shared" ref="I36:I67" si="8">IF(H36="","",H36*(1+IBNR))</f>
        <v/>
      </c>
      <c r="J36" t="str">
        <f t="shared" si="6"/>
        <v/>
      </c>
      <c r="K36" t="str">
        <f t="shared" si="7"/>
        <v/>
      </c>
      <c r="M36" s="24" t="str">
        <f t="shared" si="4"/>
        <v/>
      </c>
      <c r="W36" t="str">
        <f t="shared" si="5"/>
        <v/>
      </c>
    </row>
    <row r="37" spans="1:23">
      <c r="A37" s="24" t="str">
        <f t="shared" si="1"/>
        <v/>
      </c>
      <c r="I37" t="str">
        <f t="shared" si="8"/>
        <v/>
      </c>
      <c r="J37" t="str">
        <f t="shared" si="6"/>
        <v/>
      </c>
      <c r="K37" t="str">
        <f t="shared" si="7"/>
        <v/>
      </c>
      <c r="M37" s="24" t="str">
        <f t="shared" si="4"/>
        <v/>
      </c>
      <c r="W37" t="str">
        <f t="shared" si="5"/>
        <v/>
      </c>
    </row>
    <row r="38" spans="1:23">
      <c r="A38" s="24" t="str">
        <f t="shared" si="1"/>
        <v/>
      </c>
      <c r="I38" t="str">
        <f t="shared" si="8"/>
        <v/>
      </c>
      <c r="J38" t="str">
        <f t="shared" si="6"/>
        <v/>
      </c>
      <c r="K38" t="str">
        <f t="shared" si="7"/>
        <v/>
      </c>
      <c r="M38" s="24" t="str">
        <f t="shared" si="4"/>
        <v/>
      </c>
      <c r="W38" t="str">
        <f t="shared" si="5"/>
        <v/>
      </c>
    </row>
    <row r="39" spans="1:23">
      <c r="A39" s="24" t="str">
        <f t="shared" si="1"/>
        <v/>
      </c>
      <c r="I39" t="str">
        <f t="shared" si="8"/>
        <v/>
      </c>
      <c r="J39" t="str">
        <f t="shared" si="6"/>
        <v/>
      </c>
      <c r="K39" t="str">
        <f t="shared" si="7"/>
        <v/>
      </c>
      <c r="M39" s="24" t="str">
        <f t="shared" si="4"/>
        <v/>
      </c>
      <c r="W39" t="str">
        <f t="shared" si="5"/>
        <v/>
      </c>
    </row>
    <row r="40" spans="1:23">
      <c r="A40" s="24" t="str">
        <f t="shared" si="1"/>
        <v/>
      </c>
      <c r="I40" t="str">
        <f t="shared" si="8"/>
        <v/>
      </c>
      <c r="J40" t="str">
        <f t="shared" si="6"/>
        <v/>
      </c>
      <c r="K40" t="str">
        <f t="shared" si="7"/>
        <v/>
      </c>
      <c r="M40" s="24" t="str">
        <f t="shared" si="4"/>
        <v/>
      </c>
      <c r="W40" t="str">
        <f t="shared" si="5"/>
        <v/>
      </c>
    </row>
    <row r="41" spans="1:23">
      <c r="A41" s="24" t="str">
        <f t="shared" si="1"/>
        <v/>
      </c>
      <c r="I41" t="str">
        <f t="shared" si="8"/>
        <v/>
      </c>
      <c r="J41" t="str">
        <f t="shared" si="6"/>
        <v/>
      </c>
      <c r="K41" t="str">
        <f t="shared" si="7"/>
        <v/>
      </c>
      <c r="M41" s="24" t="str">
        <f t="shared" si="4"/>
        <v/>
      </c>
      <c r="W41" t="str">
        <f t="shared" si="5"/>
        <v/>
      </c>
    </row>
    <row r="42" spans="1:23">
      <c r="A42" s="24" t="str">
        <f t="shared" si="1"/>
        <v/>
      </c>
      <c r="I42" t="str">
        <f t="shared" si="8"/>
        <v/>
      </c>
      <c r="J42" t="str">
        <f t="shared" si="6"/>
        <v/>
      </c>
      <c r="K42" t="str">
        <f t="shared" si="7"/>
        <v/>
      </c>
      <c r="M42" s="24" t="str">
        <f t="shared" si="4"/>
        <v/>
      </c>
      <c r="W42" t="str">
        <f t="shared" si="5"/>
        <v/>
      </c>
    </row>
    <row r="43" spans="1:23">
      <c r="A43" s="24" t="str">
        <f t="shared" si="1"/>
        <v/>
      </c>
      <c r="I43" t="str">
        <f t="shared" si="8"/>
        <v/>
      </c>
      <c r="J43" t="str">
        <f t="shared" si="6"/>
        <v/>
      </c>
      <c r="K43" t="str">
        <f t="shared" si="7"/>
        <v/>
      </c>
      <c r="M43" s="24" t="str">
        <f t="shared" si="4"/>
        <v/>
      </c>
      <c r="W43" t="str">
        <f t="shared" si="5"/>
        <v/>
      </c>
    </row>
    <row r="44" spans="1:23">
      <c r="A44" s="24" t="str">
        <f t="shared" si="1"/>
        <v/>
      </c>
      <c r="I44" t="str">
        <f t="shared" si="8"/>
        <v/>
      </c>
      <c r="J44" t="str">
        <f t="shared" si="6"/>
        <v/>
      </c>
      <c r="K44" t="str">
        <f t="shared" si="7"/>
        <v/>
      </c>
      <c r="M44" s="24" t="str">
        <f t="shared" si="4"/>
        <v/>
      </c>
      <c r="W44" t="str">
        <f t="shared" si="5"/>
        <v/>
      </c>
    </row>
    <row r="45" spans="1:23">
      <c r="A45" s="24" t="str">
        <f t="shared" si="1"/>
        <v/>
      </c>
      <c r="I45" t="str">
        <f t="shared" si="8"/>
        <v/>
      </c>
      <c r="J45" t="str">
        <f t="shared" si="6"/>
        <v/>
      </c>
      <c r="K45" t="str">
        <f t="shared" si="7"/>
        <v/>
      </c>
      <c r="M45" s="24" t="str">
        <f t="shared" si="4"/>
        <v/>
      </c>
      <c r="W45" t="str">
        <f t="shared" si="5"/>
        <v/>
      </c>
    </row>
    <row r="46" spans="1:23">
      <c r="A46" s="24" t="str">
        <f t="shared" si="1"/>
        <v/>
      </c>
      <c r="I46" t="str">
        <f t="shared" si="8"/>
        <v/>
      </c>
      <c r="J46" t="str">
        <f t="shared" si="6"/>
        <v/>
      </c>
      <c r="K46" t="str">
        <f t="shared" si="7"/>
        <v/>
      </c>
      <c r="M46" s="24" t="str">
        <f t="shared" si="4"/>
        <v/>
      </c>
      <c r="W46" t="str">
        <f t="shared" si="5"/>
        <v/>
      </c>
    </row>
    <row r="47" spans="1:23">
      <c r="A47" s="24" t="str">
        <f t="shared" si="1"/>
        <v/>
      </c>
      <c r="I47" t="str">
        <f t="shared" si="8"/>
        <v/>
      </c>
      <c r="J47" t="str">
        <f t="shared" si="6"/>
        <v/>
      </c>
      <c r="K47" t="str">
        <f t="shared" si="7"/>
        <v/>
      </c>
      <c r="M47" s="24" t="str">
        <f t="shared" si="4"/>
        <v/>
      </c>
      <c r="W47" t="str">
        <f t="shared" si="5"/>
        <v/>
      </c>
    </row>
    <row r="48" spans="1:23">
      <c r="A48" s="24" t="str">
        <f t="shared" si="1"/>
        <v/>
      </c>
      <c r="I48" t="str">
        <f t="shared" si="8"/>
        <v/>
      </c>
      <c r="J48" t="str">
        <f t="shared" si="6"/>
        <v/>
      </c>
      <c r="K48" t="str">
        <f t="shared" si="7"/>
        <v/>
      </c>
      <c r="M48" s="24" t="str">
        <f t="shared" si="4"/>
        <v/>
      </c>
      <c r="W48" t="str">
        <f t="shared" si="5"/>
        <v/>
      </c>
    </row>
    <row r="49" spans="1:23">
      <c r="A49" s="24" t="str">
        <f t="shared" si="1"/>
        <v/>
      </c>
      <c r="I49" t="str">
        <f t="shared" si="8"/>
        <v/>
      </c>
      <c r="J49" t="str">
        <f t="shared" si="6"/>
        <v/>
      </c>
      <c r="K49" t="str">
        <f t="shared" si="7"/>
        <v/>
      </c>
      <c r="M49" s="24" t="str">
        <f t="shared" si="4"/>
        <v/>
      </c>
      <c r="W49" t="str">
        <f t="shared" si="5"/>
        <v/>
      </c>
    </row>
    <row r="50" spans="1:23">
      <c r="A50" s="24" t="str">
        <f t="shared" si="1"/>
        <v/>
      </c>
      <c r="I50" t="str">
        <f t="shared" si="8"/>
        <v/>
      </c>
      <c r="J50" t="str">
        <f t="shared" si="6"/>
        <v/>
      </c>
      <c r="K50" t="str">
        <f t="shared" si="7"/>
        <v/>
      </c>
      <c r="M50" s="24" t="str">
        <f t="shared" si="4"/>
        <v/>
      </c>
      <c r="W50" t="str">
        <f t="shared" si="5"/>
        <v/>
      </c>
    </row>
    <row r="51" spans="1:23">
      <c r="A51" s="24" t="str">
        <f t="shared" si="1"/>
        <v/>
      </c>
      <c r="I51" t="str">
        <f t="shared" si="8"/>
        <v/>
      </c>
      <c r="J51" t="str">
        <f t="shared" si="6"/>
        <v/>
      </c>
      <c r="K51" t="str">
        <f t="shared" si="7"/>
        <v/>
      </c>
      <c r="M51" s="24" t="str">
        <f t="shared" si="4"/>
        <v/>
      </c>
      <c r="W51" t="str">
        <f t="shared" si="5"/>
        <v/>
      </c>
    </row>
    <row r="52" spans="1:23">
      <c r="A52" s="24" t="str">
        <f t="shared" si="1"/>
        <v/>
      </c>
      <c r="I52" t="str">
        <f t="shared" si="8"/>
        <v/>
      </c>
      <c r="J52" t="str">
        <f t="shared" si="6"/>
        <v/>
      </c>
      <c r="K52" t="str">
        <f t="shared" si="7"/>
        <v/>
      </c>
      <c r="M52" s="24" t="str">
        <f t="shared" si="4"/>
        <v/>
      </c>
      <c r="W52" t="str">
        <f t="shared" si="5"/>
        <v/>
      </c>
    </row>
    <row r="53" spans="1:23">
      <c r="A53" s="24" t="str">
        <f t="shared" si="1"/>
        <v/>
      </c>
      <c r="I53" t="str">
        <f t="shared" si="8"/>
        <v/>
      </c>
      <c r="J53" t="str">
        <f t="shared" si="6"/>
        <v/>
      </c>
      <c r="K53" t="str">
        <f t="shared" si="7"/>
        <v/>
      </c>
      <c r="M53" s="24" t="str">
        <f t="shared" si="4"/>
        <v/>
      </c>
      <c r="W53" t="str">
        <f t="shared" si="5"/>
        <v/>
      </c>
    </row>
    <row r="54" spans="1:23">
      <c r="A54" s="24" t="str">
        <f t="shared" si="1"/>
        <v/>
      </c>
      <c r="I54" t="str">
        <f t="shared" si="8"/>
        <v/>
      </c>
      <c r="J54" t="str">
        <f t="shared" si="6"/>
        <v/>
      </c>
      <c r="K54" t="str">
        <f t="shared" si="7"/>
        <v/>
      </c>
      <c r="M54" s="24" t="str">
        <f t="shared" si="4"/>
        <v/>
      </c>
      <c r="W54" t="str">
        <f t="shared" si="5"/>
        <v/>
      </c>
    </row>
    <row r="55" spans="1:23">
      <c r="A55" s="24" t="str">
        <f t="shared" si="1"/>
        <v/>
      </c>
      <c r="I55" t="str">
        <f t="shared" si="8"/>
        <v/>
      </c>
      <c r="J55" t="str">
        <f t="shared" si="6"/>
        <v/>
      </c>
      <c r="K55" t="str">
        <f t="shared" si="7"/>
        <v/>
      </c>
      <c r="M55" s="24" t="str">
        <f t="shared" si="4"/>
        <v/>
      </c>
      <c r="W55" t="str">
        <f t="shared" si="5"/>
        <v/>
      </c>
    </row>
    <row r="56" spans="1:23">
      <c r="A56" s="24" t="str">
        <f t="shared" si="1"/>
        <v/>
      </c>
      <c r="I56" t="str">
        <f t="shared" si="8"/>
        <v/>
      </c>
      <c r="J56" t="str">
        <f t="shared" si="6"/>
        <v/>
      </c>
      <c r="K56" t="str">
        <f t="shared" si="7"/>
        <v/>
      </c>
      <c r="M56" s="24" t="str">
        <f t="shared" si="4"/>
        <v/>
      </c>
      <c r="W56" t="str">
        <f t="shared" si="5"/>
        <v/>
      </c>
    </row>
    <row r="57" spans="1:23">
      <c r="A57" s="24" t="str">
        <f t="shared" si="1"/>
        <v/>
      </c>
      <c r="I57" t="str">
        <f t="shared" si="8"/>
        <v/>
      </c>
      <c r="J57" t="str">
        <f t="shared" si="6"/>
        <v/>
      </c>
      <c r="K57" t="str">
        <f t="shared" si="7"/>
        <v/>
      </c>
      <c r="M57" s="24" t="str">
        <f t="shared" si="4"/>
        <v/>
      </c>
      <c r="W57" t="str">
        <f t="shared" si="5"/>
        <v/>
      </c>
    </row>
    <row r="58" spans="1:23">
      <c r="A58" s="24" t="str">
        <f t="shared" si="1"/>
        <v/>
      </c>
      <c r="I58" t="str">
        <f t="shared" si="8"/>
        <v/>
      </c>
      <c r="J58" t="str">
        <f t="shared" si="6"/>
        <v/>
      </c>
      <c r="K58" t="str">
        <f t="shared" si="7"/>
        <v/>
      </c>
      <c r="M58" s="24" t="str">
        <f t="shared" si="4"/>
        <v/>
      </c>
      <c r="W58" t="str">
        <f t="shared" si="5"/>
        <v/>
      </c>
    </row>
    <row r="59" spans="1:23">
      <c r="A59" s="24" t="str">
        <f t="shared" si="1"/>
        <v/>
      </c>
      <c r="I59" t="str">
        <f t="shared" si="8"/>
        <v/>
      </c>
      <c r="J59" t="str">
        <f t="shared" si="6"/>
        <v/>
      </c>
      <c r="K59" t="str">
        <f t="shared" si="7"/>
        <v/>
      </c>
      <c r="M59" s="24" t="str">
        <f t="shared" si="4"/>
        <v/>
      </c>
      <c r="W59" t="str">
        <f t="shared" si="5"/>
        <v/>
      </c>
    </row>
    <row r="60" spans="1:23">
      <c r="A60" s="24" t="str">
        <f t="shared" si="1"/>
        <v/>
      </c>
      <c r="I60" t="str">
        <f t="shared" si="8"/>
        <v/>
      </c>
      <c r="J60" t="str">
        <f t="shared" si="6"/>
        <v/>
      </c>
      <c r="K60" t="str">
        <f t="shared" si="7"/>
        <v/>
      </c>
      <c r="M60" s="24" t="str">
        <f t="shared" si="4"/>
        <v/>
      </c>
      <c r="W60" t="str">
        <f t="shared" si="5"/>
        <v/>
      </c>
    </row>
    <row r="61" spans="1:23">
      <c r="A61" s="24" t="str">
        <f t="shared" si="1"/>
        <v/>
      </c>
      <c r="I61" t="str">
        <f t="shared" si="8"/>
        <v/>
      </c>
      <c r="J61" t="str">
        <f t="shared" si="6"/>
        <v/>
      </c>
      <c r="K61" t="str">
        <f t="shared" si="7"/>
        <v/>
      </c>
      <c r="M61" s="24" t="str">
        <f t="shared" si="4"/>
        <v/>
      </c>
      <c r="W61" t="str">
        <f t="shared" si="5"/>
        <v/>
      </c>
    </row>
    <row r="62" spans="1:23">
      <c r="A62" s="24" t="str">
        <f t="shared" si="1"/>
        <v/>
      </c>
      <c r="I62" t="str">
        <f t="shared" si="8"/>
        <v/>
      </c>
      <c r="J62" t="str">
        <f t="shared" si="6"/>
        <v/>
      </c>
      <c r="K62" t="str">
        <f t="shared" si="7"/>
        <v/>
      </c>
      <c r="M62" s="24" t="str">
        <f t="shared" si="4"/>
        <v/>
      </c>
      <c r="W62" t="str">
        <f t="shared" si="5"/>
        <v/>
      </c>
    </row>
    <row r="63" spans="1:23">
      <c r="A63" s="24" t="str">
        <f t="shared" si="1"/>
        <v/>
      </c>
      <c r="I63" t="str">
        <f t="shared" si="8"/>
        <v/>
      </c>
      <c r="J63" t="str">
        <f t="shared" si="6"/>
        <v/>
      </c>
      <c r="K63" t="str">
        <f t="shared" si="7"/>
        <v/>
      </c>
      <c r="M63" s="24" t="str">
        <f t="shared" si="4"/>
        <v/>
      </c>
      <c r="W63" t="str">
        <f t="shared" si="5"/>
        <v/>
      </c>
    </row>
    <row r="64" spans="1:23">
      <c r="A64" s="24" t="str">
        <f t="shared" si="1"/>
        <v/>
      </c>
      <c r="I64" t="str">
        <f t="shared" si="8"/>
        <v/>
      </c>
      <c r="J64" t="str">
        <f t="shared" si="6"/>
        <v/>
      </c>
      <c r="K64" t="str">
        <f t="shared" si="7"/>
        <v/>
      </c>
      <c r="M64" s="24" t="str">
        <f t="shared" si="4"/>
        <v/>
      </c>
      <c r="W64" t="str">
        <f t="shared" si="5"/>
        <v/>
      </c>
    </row>
    <row r="65" spans="1:23">
      <c r="A65" s="24" t="str">
        <f t="shared" si="1"/>
        <v/>
      </c>
      <c r="I65" t="str">
        <f t="shared" si="8"/>
        <v/>
      </c>
      <c r="J65" t="str">
        <f t="shared" si="6"/>
        <v/>
      </c>
      <c r="K65" t="str">
        <f t="shared" si="7"/>
        <v/>
      </c>
      <c r="M65" s="24" t="str">
        <f t="shared" si="4"/>
        <v/>
      </c>
      <c r="W65" t="str">
        <f t="shared" si="5"/>
        <v/>
      </c>
    </row>
    <row r="66" spans="1:23">
      <c r="A66" s="24" t="str">
        <f t="shared" si="1"/>
        <v/>
      </c>
      <c r="I66" t="str">
        <f t="shared" si="8"/>
        <v/>
      </c>
      <c r="J66" t="str">
        <f t="shared" si="6"/>
        <v/>
      </c>
      <c r="K66" t="str">
        <f t="shared" si="7"/>
        <v/>
      </c>
      <c r="M66" s="24" t="str">
        <f t="shared" si="4"/>
        <v/>
      </c>
      <c r="W66" t="str">
        <f t="shared" si="5"/>
        <v/>
      </c>
    </row>
    <row r="67" spans="1:23">
      <c r="A67" s="24" t="str">
        <f t="shared" si="1"/>
        <v/>
      </c>
      <c r="I67" t="str">
        <f t="shared" si="8"/>
        <v/>
      </c>
      <c r="J67" t="str">
        <f t="shared" si="6"/>
        <v/>
      </c>
      <c r="K67" t="str">
        <f t="shared" si="7"/>
        <v/>
      </c>
      <c r="M67" s="24" t="str">
        <f t="shared" si="4"/>
        <v/>
      </c>
      <c r="W67" t="str">
        <f t="shared" si="5"/>
        <v/>
      </c>
    </row>
    <row r="68" spans="1:23">
      <c r="A68" s="24" t="str">
        <f t="shared" si="1"/>
        <v/>
      </c>
      <c r="I68" t="str">
        <f t="shared" ref="I68:I99" si="9">IF(H68="","",H68*(1+IBNR))</f>
        <v/>
      </c>
      <c r="J68" t="str">
        <f t="shared" si="6"/>
        <v/>
      </c>
      <c r="K68" t="str">
        <f t="shared" si="7"/>
        <v/>
      </c>
      <c r="M68" s="24" t="str">
        <f t="shared" si="4"/>
        <v/>
      </c>
      <c r="W68" t="str">
        <f t="shared" si="5"/>
        <v/>
      </c>
    </row>
    <row r="69" spans="1:23">
      <c r="A69" s="24" t="str">
        <f t="shared" ref="A69:A132" si="10">IF(D69="","",IF(D69="Top-Up/ SMM","Hospital",D69))</f>
        <v/>
      </c>
      <c r="I69" t="str">
        <f t="shared" si="9"/>
        <v/>
      </c>
      <c r="J69" t="str">
        <f t="shared" si="6"/>
        <v/>
      </c>
      <c r="K69" t="str">
        <f t="shared" si="7"/>
        <v/>
      </c>
      <c r="M69" s="24" t="str">
        <f t="shared" ref="M69:M132" si="11">IF(P69="","",IF(P69="Top-Up/ SMM","Hospital",P69))</f>
        <v/>
      </c>
      <c r="W69" t="str">
        <f t="shared" ref="W69:W132" si="12">IF(V69="","",V69)</f>
        <v/>
      </c>
    </row>
    <row r="70" spans="1:23">
      <c r="A70" s="24" t="str">
        <f t="shared" si="10"/>
        <v/>
      </c>
      <c r="I70" t="str">
        <f t="shared" si="9"/>
        <v/>
      </c>
      <c r="J70" t="str">
        <f t="shared" si="6"/>
        <v/>
      </c>
      <c r="K70" t="str">
        <f t="shared" si="7"/>
        <v/>
      </c>
      <c r="M70" s="24" t="str">
        <f t="shared" si="11"/>
        <v/>
      </c>
      <c r="W70" t="str">
        <f t="shared" si="12"/>
        <v/>
      </c>
    </row>
    <row r="71" spans="1:23">
      <c r="A71" s="24" t="str">
        <f t="shared" si="10"/>
        <v/>
      </c>
      <c r="I71" t="str">
        <f t="shared" si="9"/>
        <v/>
      </c>
      <c r="J71" t="str">
        <f t="shared" si="6"/>
        <v/>
      </c>
      <c r="K71" t="str">
        <f t="shared" si="7"/>
        <v/>
      </c>
      <c r="M71" s="24" t="str">
        <f t="shared" si="11"/>
        <v/>
      </c>
      <c r="W71" t="str">
        <f t="shared" si="12"/>
        <v/>
      </c>
    </row>
    <row r="72" spans="1:23">
      <c r="A72" s="24" t="str">
        <f t="shared" si="10"/>
        <v/>
      </c>
      <c r="I72" t="str">
        <f t="shared" si="9"/>
        <v/>
      </c>
      <c r="J72" t="str">
        <f t="shared" si="6"/>
        <v/>
      </c>
      <c r="K72" t="str">
        <f t="shared" si="7"/>
        <v/>
      </c>
      <c r="M72" s="24" t="str">
        <f t="shared" si="11"/>
        <v/>
      </c>
      <c r="W72" t="str">
        <f t="shared" si="12"/>
        <v/>
      </c>
    </row>
    <row r="73" spans="1:23">
      <c r="A73" s="24" t="str">
        <f t="shared" si="10"/>
        <v/>
      </c>
      <c r="I73" t="str">
        <f t="shared" si="9"/>
        <v/>
      </c>
      <c r="J73" t="str">
        <f t="shared" si="6"/>
        <v/>
      </c>
      <c r="K73" t="str">
        <f t="shared" si="7"/>
        <v/>
      </c>
      <c r="M73" s="24" t="str">
        <f t="shared" si="11"/>
        <v/>
      </c>
      <c r="W73" t="str">
        <f t="shared" si="12"/>
        <v/>
      </c>
    </row>
    <row r="74" spans="1:23">
      <c r="A74" s="24" t="str">
        <f t="shared" si="10"/>
        <v/>
      </c>
      <c r="I74" t="str">
        <f t="shared" si="9"/>
        <v/>
      </c>
      <c r="J74" t="str">
        <f t="shared" si="6"/>
        <v/>
      </c>
      <c r="K74" t="str">
        <f t="shared" si="7"/>
        <v/>
      </c>
      <c r="M74" s="24" t="str">
        <f t="shared" si="11"/>
        <v/>
      </c>
      <c r="W74" t="str">
        <f t="shared" si="12"/>
        <v/>
      </c>
    </row>
    <row r="75" spans="1:23">
      <c r="A75" s="24" t="str">
        <f t="shared" si="10"/>
        <v/>
      </c>
      <c r="I75" t="str">
        <f t="shared" si="9"/>
        <v/>
      </c>
      <c r="J75" t="str">
        <f t="shared" si="6"/>
        <v/>
      </c>
      <c r="K75" t="str">
        <f t="shared" si="7"/>
        <v/>
      </c>
      <c r="M75" s="24" t="str">
        <f t="shared" si="11"/>
        <v/>
      </c>
      <c r="W75" t="str">
        <f t="shared" si="12"/>
        <v/>
      </c>
    </row>
    <row r="76" spans="1:23">
      <c r="A76" s="24" t="str">
        <f t="shared" si="10"/>
        <v/>
      </c>
      <c r="I76" t="str">
        <f t="shared" si="9"/>
        <v/>
      </c>
      <c r="J76" t="str">
        <f t="shared" si="6"/>
        <v/>
      </c>
      <c r="K76" t="str">
        <f t="shared" si="7"/>
        <v/>
      </c>
      <c r="M76" s="24" t="str">
        <f t="shared" si="11"/>
        <v/>
      </c>
      <c r="W76" t="str">
        <f t="shared" si="12"/>
        <v/>
      </c>
    </row>
    <row r="77" spans="1:23">
      <c r="A77" s="24" t="str">
        <f t="shared" si="10"/>
        <v/>
      </c>
      <c r="I77" t="str">
        <f t="shared" si="9"/>
        <v/>
      </c>
      <c r="J77" t="str">
        <f t="shared" si="6"/>
        <v/>
      </c>
      <c r="K77" t="str">
        <f t="shared" si="7"/>
        <v/>
      </c>
      <c r="M77" s="24" t="str">
        <f t="shared" si="11"/>
        <v/>
      </c>
      <c r="W77" t="str">
        <f t="shared" si="12"/>
        <v/>
      </c>
    </row>
    <row r="78" spans="1:23">
      <c r="A78" s="24" t="str">
        <f t="shared" si="10"/>
        <v/>
      </c>
      <c r="I78" t="str">
        <f t="shared" si="9"/>
        <v/>
      </c>
      <c r="J78" t="str">
        <f t="shared" si="6"/>
        <v/>
      </c>
      <c r="K78" t="str">
        <f t="shared" si="7"/>
        <v/>
      </c>
      <c r="M78" s="24" t="str">
        <f t="shared" si="11"/>
        <v/>
      </c>
      <c r="W78" t="str">
        <f t="shared" si="12"/>
        <v/>
      </c>
    </row>
    <row r="79" spans="1:23">
      <c r="A79" s="24" t="str">
        <f t="shared" si="10"/>
        <v/>
      </c>
      <c r="I79" t="str">
        <f t="shared" si="9"/>
        <v/>
      </c>
      <c r="J79" t="str">
        <f t="shared" si="6"/>
        <v/>
      </c>
      <c r="K79" t="str">
        <f t="shared" si="7"/>
        <v/>
      </c>
      <c r="M79" s="24" t="str">
        <f t="shared" si="11"/>
        <v/>
      </c>
      <c r="W79" t="str">
        <f t="shared" si="12"/>
        <v/>
      </c>
    </row>
    <row r="80" spans="1:23">
      <c r="A80" s="24" t="str">
        <f t="shared" si="10"/>
        <v/>
      </c>
      <c r="I80" t="str">
        <f t="shared" si="9"/>
        <v/>
      </c>
      <c r="J80" t="str">
        <f t="shared" si="6"/>
        <v/>
      </c>
      <c r="K80" t="str">
        <f t="shared" si="7"/>
        <v/>
      </c>
      <c r="M80" s="24" t="str">
        <f t="shared" si="11"/>
        <v/>
      </c>
      <c r="W80" t="str">
        <f t="shared" si="12"/>
        <v/>
      </c>
    </row>
    <row r="81" spans="1:23">
      <c r="A81" s="24" t="str">
        <f t="shared" si="10"/>
        <v/>
      </c>
      <c r="I81" t="str">
        <f t="shared" si="9"/>
        <v/>
      </c>
      <c r="J81" t="str">
        <f t="shared" si="6"/>
        <v/>
      </c>
      <c r="K81" t="str">
        <f t="shared" si="7"/>
        <v/>
      </c>
      <c r="M81" s="24" t="str">
        <f t="shared" si="11"/>
        <v/>
      </c>
      <c r="W81" t="str">
        <f t="shared" si="12"/>
        <v/>
      </c>
    </row>
    <row r="82" spans="1:23">
      <c r="A82" s="24" t="str">
        <f t="shared" si="10"/>
        <v/>
      </c>
      <c r="I82" t="str">
        <f t="shared" si="9"/>
        <v/>
      </c>
      <c r="J82" t="str">
        <f t="shared" si="6"/>
        <v/>
      </c>
      <c r="K82" t="str">
        <f t="shared" si="7"/>
        <v/>
      </c>
      <c r="M82" s="24" t="str">
        <f t="shared" si="11"/>
        <v/>
      </c>
      <c r="W82" t="str">
        <f t="shared" si="12"/>
        <v/>
      </c>
    </row>
    <row r="83" spans="1:23">
      <c r="A83" s="24" t="str">
        <f t="shared" si="10"/>
        <v/>
      </c>
      <c r="I83" t="str">
        <f t="shared" si="9"/>
        <v/>
      </c>
      <c r="J83" t="str">
        <f t="shared" si="6"/>
        <v/>
      </c>
      <c r="K83" t="str">
        <f t="shared" si="7"/>
        <v/>
      </c>
      <c r="M83" s="24" t="str">
        <f t="shared" si="11"/>
        <v/>
      </c>
      <c r="W83" t="str">
        <f t="shared" si="12"/>
        <v/>
      </c>
    </row>
    <row r="84" spans="1:23">
      <c r="A84" s="24" t="str">
        <f t="shared" si="10"/>
        <v/>
      </c>
      <c r="I84" t="str">
        <f t="shared" si="9"/>
        <v/>
      </c>
      <c r="J84" t="str">
        <f t="shared" ref="J84:J147" si="13">IF(E84="","",F84/E84)</f>
        <v/>
      </c>
      <c r="K84" t="str">
        <f t="shared" ref="K84:K147" si="14">IF(G84="","",I84/G84)</f>
        <v/>
      </c>
      <c r="M84" s="24" t="str">
        <f t="shared" si="11"/>
        <v/>
      </c>
      <c r="W84" t="str">
        <f t="shared" si="12"/>
        <v/>
      </c>
    </row>
    <row r="85" spans="1:23">
      <c r="A85" s="24" t="str">
        <f t="shared" si="10"/>
        <v/>
      </c>
      <c r="I85" t="str">
        <f t="shared" si="9"/>
        <v/>
      </c>
      <c r="J85" t="str">
        <f t="shared" si="13"/>
        <v/>
      </c>
      <c r="K85" t="str">
        <f t="shared" si="14"/>
        <v/>
      </c>
      <c r="M85" s="24" t="str">
        <f t="shared" si="11"/>
        <v/>
      </c>
      <c r="W85" t="str">
        <f t="shared" si="12"/>
        <v/>
      </c>
    </row>
    <row r="86" spans="1:23">
      <c r="A86" s="24" t="str">
        <f t="shared" si="10"/>
        <v/>
      </c>
      <c r="I86" t="str">
        <f t="shared" si="9"/>
        <v/>
      </c>
      <c r="J86" t="str">
        <f t="shared" si="13"/>
        <v/>
      </c>
      <c r="K86" t="str">
        <f t="shared" si="14"/>
        <v/>
      </c>
      <c r="M86" s="24" t="str">
        <f t="shared" si="11"/>
        <v/>
      </c>
      <c r="W86" t="str">
        <f t="shared" si="12"/>
        <v/>
      </c>
    </row>
    <row r="87" spans="1:23">
      <c r="A87" s="24" t="str">
        <f t="shared" si="10"/>
        <v/>
      </c>
      <c r="I87" t="str">
        <f t="shared" si="9"/>
        <v/>
      </c>
      <c r="J87" t="str">
        <f t="shared" si="13"/>
        <v/>
      </c>
      <c r="K87" t="str">
        <f t="shared" si="14"/>
        <v/>
      </c>
      <c r="M87" s="24" t="str">
        <f t="shared" si="11"/>
        <v/>
      </c>
      <c r="W87" t="str">
        <f t="shared" si="12"/>
        <v/>
      </c>
    </row>
    <row r="88" spans="1:23">
      <c r="A88" s="24" t="str">
        <f t="shared" si="10"/>
        <v/>
      </c>
      <c r="I88" t="str">
        <f t="shared" si="9"/>
        <v/>
      </c>
      <c r="J88" t="str">
        <f t="shared" si="13"/>
        <v/>
      </c>
      <c r="K88" t="str">
        <f t="shared" si="14"/>
        <v/>
      </c>
      <c r="M88" s="24" t="str">
        <f t="shared" si="11"/>
        <v/>
      </c>
      <c r="W88" t="str">
        <f t="shared" si="12"/>
        <v/>
      </c>
    </row>
    <row r="89" spans="1:23">
      <c r="A89" s="24" t="str">
        <f t="shared" si="10"/>
        <v/>
      </c>
      <c r="I89" t="str">
        <f t="shared" si="9"/>
        <v/>
      </c>
      <c r="J89" t="str">
        <f t="shared" si="13"/>
        <v/>
      </c>
      <c r="K89" t="str">
        <f t="shared" si="14"/>
        <v/>
      </c>
      <c r="M89" s="24" t="str">
        <f t="shared" si="11"/>
        <v/>
      </c>
      <c r="W89" t="str">
        <f t="shared" si="12"/>
        <v/>
      </c>
    </row>
    <row r="90" spans="1:23">
      <c r="A90" s="24" t="str">
        <f t="shared" si="10"/>
        <v/>
      </c>
      <c r="I90" t="str">
        <f t="shared" si="9"/>
        <v/>
      </c>
      <c r="J90" t="str">
        <f t="shared" si="13"/>
        <v/>
      </c>
      <c r="K90" t="str">
        <f t="shared" si="14"/>
        <v/>
      </c>
      <c r="M90" s="24" t="str">
        <f t="shared" si="11"/>
        <v/>
      </c>
      <c r="W90" t="str">
        <f t="shared" si="12"/>
        <v/>
      </c>
    </row>
    <row r="91" spans="1:23">
      <c r="A91" s="24" t="str">
        <f t="shared" si="10"/>
        <v/>
      </c>
      <c r="I91" t="str">
        <f t="shared" si="9"/>
        <v/>
      </c>
      <c r="J91" t="str">
        <f t="shared" si="13"/>
        <v/>
      </c>
      <c r="K91" t="str">
        <f t="shared" si="14"/>
        <v/>
      </c>
      <c r="M91" s="24" t="str">
        <f t="shared" si="11"/>
        <v/>
      </c>
      <c r="W91" t="str">
        <f t="shared" si="12"/>
        <v/>
      </c>
    </row>
    <row r="92" spans="1:23">
      <c r="A92" s="24" t="str">
        <f t="shared" si="10"/>
        <v/>
      </c>
      <c r="I92" t="str">
        <f t="shared" si="9"/>
        <v/>
      </c>
      <c r="J92" t="str">
        <f t="shared" si="13"/>
        <v/>
      </c>
      <c r="K92" t="str">
        <f t="shared" si="14"/>
        <v/>
      </c>
      <c r="M92" s="24" t="str">
        <f t="shared" si="11"/>
        <v/>
      </c>
      <c r="W92" t="str">
        <f t="shared" si="12"/>
        <v/>
      </c>
    </row>
    <row r="93" spans="1:23">
      <c r="A93" s="24" t="str">
        <f t="shared" si="10"/>
        <v/>
      </c>
      <c r="I93" t="str">
        <f t="shared" si="9"/>
        <v/>
      </c>
      <c r="J93" t="str">
        <f t="shared" si="13"/>
        <v/>
      </c>
      <c r="K93" t="str">
        <f t="shared" si="14"/>
        <v/>
      </c>
      <c r="M93" s="24" t="str">
        <f t="shared" si="11"/>
        <v/>
      </c>
      <c r="W93" t="str">
        <f t="shared" si="12"/>
        <v/>
      </c>
    </row>
    <row r="94" spans="1:23">
      <c r="A94" s="24" t="str">
        <f t="shared" si="10"/>
        <v/>
      </c>
      <c r="I94" t="str">
        <f t="shared" si="9"/>
        <v/>
      </c>
      <c r="J94" t="str">
        <f t="shared" si="13"/>
        <v/>
      </c>
      <c r="K94" t="str">
        <f t="shared" si="14"/>
        <v/>
      </c>
      <c r="M94" s="24" t="str">
        <f t="shared" si="11"/>
        <v/>
      </c>
      <c r="W94" t="str">
        <f t="shared" si="12"/>
        <v/>
      </c>
    </row>
    <row r="95" spans="1:23">
      <c r="A95" s="24" t="str">
        <f t="shared" si="10"/>
        <v/>
      </c>
      <c r="I95" t="str">
        <f t="shared" si="9"/>
        <v/>
      </c>
      <c r="J95" t="str">
        <f t="shared" si="13"/>
        <v/>
      </c>
      <c r="K95" t="str">
        <f t="shared" si="14"/>
        <v/>
      </c>
      <c r="M95" s="24" t="str">
        <f t="shared" si="11"/>
        <v/>
      </c>
      <c r="W95" t="str">
        <f t="shared" si="12"/>
        <v/>
      </c>
    </row>
    <row r="96" spans="1:23">
      <c r="A96" s="24" t="str">
        <f t="shared" si="10"/>
        <v/>
      </c>
      <c r="I96" t="str">
        <f t="shared" si="9"/>
        <v/>
      </c>
      <c r="J96" t="str">
        <f t="shared" si="13"/>
        <v/>
      </c>
      <c r="K96" t="str">
        <f t="shared" si="14"/>
        <v/>
      </c>
      <c r="M96" s="24" t="str">
        <f t="shared" si="11"/>
        <v/>
      </c>
      <c r="W96" t="str">
        <f t="shared" si="12"/>
        <v/>
      </c>
    </row>
    <row r="97" spans="1:23">
      <c r="A97" s="24" t="str">
        <f t="shared" si="10"/>
        <v/>
      </c>
      <c r="I97" t="str">
        <f t="shared" si="9"/>
        <v/>
      </c>
      <c r="J97" t="str">
        <f t="shared" si="13"/>
        <v/>
      </c>
      <c r="K97" t="str">
        <f t="shared" si="14"/>
        <v/>
      </c>
      <c r="M97" s="24" t="str">
        <f t="shared" si="11"/>
        <v/>
      </c>
      <c r="W97" t="str">
        <f t="shared" si="12"/>
        <v/>
      </c>
    </row>
    <row r="98" spans="1:23">
      <c r="A98" s="24" t="str">
        <f t="shared" si="10"/>
        <v/>
      </c>
      <c r="I98" t="str">
        <f t="shared" si="9"/>
        <v/>
      </c>
      <c r="J98" t="str">
        <f t="shared" si="13"/>
        <v/>
      </c>
      <c r="K98" t="str">
        <f t="shared" si="14"/>
        <v/>
      </c>
      <c r="M98" s="24" t="str">
        <f t="shared" si="11"/>
        <v/>
      </c>
      <c r="W98" t="str">
        <f t="shared" si="12"/>
        <v/>
      </c>
    </row>
    <row r="99" spans="1:23">
      <c r="A99" s="24" t="str">
        <f t="shared" si="10"/>
        <v/>
      </c>
      <c r="I99" t="str">
        <f t="shared" si="9"/>
        <v/>
      </c>
      <c r="J99" t="str">
        <f t="shared" si="13"/>
        <v/>
      </c>
      <c r="K99" t="str">
        <f t="shared" si="14"/>
        <v/>
      </c>
      <c r="M99" s="24" t="str">
        <f t="shared" si="11"/>
        <v/>
      </c>
      <c r="W99" t="str">
        <f t="shared" si="12"/>
        <v/>
      </c>
    </row>
    <row r="100" spans="1:23">
      <c r="A100" s="24" t="str">
        <f t="shared" si="10"/>
        <v/>
      </c>
      <c r="I100" t="str">
        <f t="shared" ref="I100:I131" si="15">IF(H100="","",H100*(1+IBNR))</f>
        <v/>
      </c>
      <c r="J100" t="str">
        <f t="shared" si="13"/>
        <v/>
      </c>
      <c r="K100" t="str">
        <f t="shared" si="14"/>
        <v/>
      </c>
      <c r="M100" s="24" t="str">
        <f t="shared" si="11"/>
        <v/>
      </c>
      <c r="W100" t="str">
        <f t="shared" si="12"/>
        <v/>
      </c>
    </row>
    <row r="101" spans="1:23">
      <c r="A101" s="24" t="str">
        <f t="shared" si="10"/>
        <v/>
      </c>
      <c r="I101" t="str">
        <f t="shared" si="15"/>
        <v/>
      </c>
      <c r="J101" t="str">
        <f t="shared" si="13"/>
        <v/>
      </c>
      <c r="K101" t="str">
        <f t="shared" si="14"/>
        <v/>
      </c>
      <c r="M101" s="24" t="str">
        <f t="shared" si="11"/>
        <v/>
      </c>
      <c r="W101" t="str">
        <f t="shared" si="12"/>
        <v/>
      </c>
    </row>
    <row r="102" spans="1:23">
      <c r="A102" s="24" t="str">
        <f t="shared" si="10"/>
        <v/>
      </c>
      <c r="I102" t="str">
        <f t="shared" si="15"/>
        <v/>
      </c>
      <c r="J102" t="str">
        <f t="shared" si="13"/>
        <v/>
      </c>
      <c r="K102" t="str">
        <f t="shared" si="14"/>
        <v/>
      </c>
      <c r="M102" s="24" t="str">
        <f t="shared" si="11"/>
        <v/>
      </c>
      <c r="W102" t="str">
        <f t="shared" si="12"/>
        <v/>
      </c>
    </row>
    <row r="103" spans="1:23">
      <c r="A103" s="24" t="str">
        <f t="shared" si="10"/>
        <v/>
      </c>
      <c r="I103" t="str">
        <f t="shared" si="15"/>
        <v/>
      </c>
      <c r="J103" t="str">
        <f t="shared" si="13"/>
        <v/>
      </c>
      <c r="K103" t="str">
        <f t="shared" si="14"/>
        <v/>
      </c>
      <c r="M103" s="24" t="str">
        <f t="shared" si="11"/>
        <v/>
      </c>
      <c r="W103" t="str">
        <f t="shared" si="12"/>
        <v/>
      </c>
    </row>
    <row r="104" spans="1:23">
      <c r="A104" s="24" t="str">
        <f t="shared" si="10"/>
        <v/>
      </c>
      <c r="I104" t="str">
        <f t="shared" si="15"/>
        <v/>
      </c>
      <c r="J104" t="str">
        <f t="shared" si="13"/>
        <v/>
      </c>
      <c r="K104" t="str">
        <f t="shared" si="14"/>
        <v/>
      </c>
      <c r="M104" s="24" t="str">
        <f t="shared" si="11"/>
        <v/>
      </c>
      <c r="W104" t="str">
        <f t="shared" si="12"/>
        <v/>
      </c>
    </row>
    <row r="105" spans="1:23">
      <c r="A105" s="24" t="str">
        <f t="shared" si="10"/>
        <v/>
      </c>
      <c r="I105" t="str">
        <f t="shared" si="15"/>
        <v/>
      </c>
      <c r="J105" t="str">
        <f t="shared" si="13"/>
        <v/>
      </c>
      <c r="K105" t="str">
        <f t="shared" si="14"/>
        <v/>
      </c>
      <c r="M105" s="24" t="str">
        <f t="shared" si="11"/>
        <v/>
      </c>
      <c r="W105" t="str">
        <f t="shared" si="12"/>
        <v/>
      </c>
    </row>
    <row r="106" spans="1:23">
      <c r="A106" s="24" t="str">
        <f t="shared" si="10"/>
        <v/>
      </c>
      <c r="I106" t="str">
        <f t="shared" si="15"/>
        <v/>
      </c>
      <c r="J106" t="str">
        <f t="shared" si="13"/>
        <v/>
      </c>
      <c r="K106" t="str">
        <f t="shared" si="14"/>
        <v/>
      </c>
      <c r="M106" s="24" t="str">
        <f t="shared" si="11"/>
        <v/>
      </c>
      <c r="W106" t="str">
        <f t="shared" si="12"/>
        <v/>
      </c>
    </row>
    <row r="107" spans="1:23">
      <c r="A107" s="24" t="str">
        <f t="shared" si="10"/>
        <v/>
      </c>
      <c r="I107" t="str">
        <f t="shared" si="15"/>
        <v/>
      </c>
      <c r="J107" t="str">
        <f t="shared" si="13"/>
        <v/>
      </c>
      <c r="K107" t="str">
        <f t="shared" si="14"/>
        <v/>
      </c>
      <c r="M107" s="24" t="str">
        <f t="shared" si="11"/>
        <v/>
      </c>
      <c r="W107" t="str">
        <f t="shared" si="12"/>
        <v/>
      </c>
    </row>
    <row r="108" spans="1:23">
      <c r="A108" s="24" t="str">
        <f t="shared" si="10"/>
        <v/>
      </c>
      <c r="I108" t="str">
        <f t="shared" si="15"/>
        <v/>
      </c>
      <c r="J108" t="str">
        <f t="shared" si="13"/>
        <v/>
      </c>
      <c r="K108" t="str">
        <f t="shared" si="14"/>
        <v/>
      </c>
      <c r="M108" s="24" t="str">
        <f t="shared" si="11"/>
        <v/>
      </c>
      <c r="W108" t="str">
        <f t="shared" si="12"/>
        <v/>
      </c>
    </row>
    <row r="109" spans="1:23">
      <c r="A109" s="24" t="str">
        <f t="shared" si="10"/>
        <v/>
      </c>
      <c r="I109" t="str">
        <f t="shared" si="15"/>
        <v/>
      </c>
      <c r="J109" t="str">
        <f t="shared" si="13"/>
        <v/>
      </c>
      <c r="K109" t="str">
        <f t="shared" si="14"/>
        <v/>
      </c>
      <c r="M109" s="24" t="str">
        <f t="shared" si="11"/>
        <v/>
      </c>
      <c r="W109" t="str">
        <f t="shared" si="12"/>
        <v/>
      </c>
    </row>
    <row r="110" spans="1:23">
      <c r="A110" s="24" t="str">
        <f t="shared" si="10"/>
        <v/>
      </c>
      <c r="I110" t="str">
        <f t="shared" si="15"/>
        <v/>
      </c>
      <c r="J110" t="str">
        <f t="shared" si="13"/>
        <v/>
      </c>
      <c r="K110" t="str">
        <f t="shared" si="14"/>
        <v/>
      </c>
      <c r="M110" s="24" t="str">
        <f t="shared" si="11"/>
        <v/>
      </c>
      <c r="W110" t="str">
        <f t="shared" si="12"/>
        <v/>
      </c>
    </row>
    <row r="111" spans="1:23">
      <c r="A111" s="24" t="str">
        <f t="shared" si="10"/>
        <v/>
      </c>
      <c r="I111" t="str">
        <f t="shared" si="15"/>
        <v/>
      </c>
      <c r="J111" t="str">
        <f t="shared" si="13"/>
        <v/>
      </c>
      <c r="K111" t="str">
        <f t="shared" si="14"/>
        <v/>
      </c>
      <c r="M111" s="24" t="str">
        <f t="shared" si="11"/>
        <v/>
      </c>
      <c r="W111" t="str">
        <f t="shared" si="12"/>
        <v/>
      </c>
    </row>
    <row r="112" spans="1:23">
      <c r="A112" s="24" t="str">
        <f t="shared" si="10"/>
        <v/>
      </c>
      <c r="I112" t="str">
        <f t="shared" si="15"/>
        <v/>
      </c>
      <c r="J112" t="str">
        <f t="shared" si="13"/>
        <v/>
      </c>
      <c r="K112" t="str">
        <f t="shared" si="14"/>
        <v/>
      </c>
      <c r="M112" s="24" t="str">
        <f t="shared" si="11"/>
        <v/>
      </c>
      <c r="W112" t="str">
        <f t="shared" si="12"/>
        <v/>
      </c>
    </row>
    <row r="113" spans="1:23">
      <c r="A113" s="24" t="str">
        <f t="shared" si="10"/>
        <v/>
      </c>
      <c r="I113" t="str">
        <f t="shared" si="15"/>
        <v/>
      </c>
      <c r="J113" t="str">
        <f t="shared" si="13"/>
        <v/>
      </c>
      <c r="K113" t="str">
        <f t="shared" si="14"/>
        <v/>
      </c>
      <c r="M113" s="24" t="str">
        <f t="shared" si="11"/>
        <v/>
      </c>
      <c r="W113" t="str">
        <f t="shared" si="12"/>
        <v/>
      </c>
    </row>
    <row r="114" spans="1:23">
      <c r="A114" s="24" t="str">
        <f t="shared" si="10"/>
        <v/>
      </c>
      <c r="I114" t="str">
        <f t="shared" si="15"/>
        <v/>
      </c>
      <c r="J114" t="str">
        <f t="shared" si="13"/>
        <v/>
      </c>
      <c r="K114" t="str">
        <f t="shared" si="14"/>
        <v/>
      </c>
      <c r="M114" s="24" t="str">
        <f t="shared" si="11"/>
        <v/>
      </c>
      <c r="W114" t="str">
        <f t="shared" si="12"/>
        <v/>
      </c>
    </row>
    <row r="115" spans="1:23">
      <c r="A115" s="24" t="str">
        <f t="shared" si="10"/>
        <v/>
      </c>
      <c r="I115" t="str">
        <f t="shared" si="15"/>
        <v/>
      </c>
      <c r="J115" t="str">
        <f t="shared" si="13"/>
        <v/>
      </c>
      <c r="K115" t="str">
        <f t="shared" si="14"/>
        <v/>
      </c>
      <c r="M115" s="24" t="str">
        <f t="shared" si="11"/>
        <v/>
      </c>
      <c r="W115" t="str">
        <f t="shared" si="12"/>
        <v/>
      </c>
    </row>
    <row r="116" spans="1:23">
      <c r="A116" s="24" t="str">
        <f t="shared" si="10"/>
        <v/>
      </c>
      <c r="I116" t="str">
        <f t="shared" si="15"/>
        <v/>
      </c>
      <c r="J116" t="str">
        <f t="shared" si="13"/>
        <v/>
      </c>
      <c r="K116" t="str">
        <f t="shared" si="14"/>
        <v/>
      </c>
      <c r="M116" s="24" t="str">
        <f t="shared" si="11"/>
        <v/>
      </c>
      <c r="W116" t="str">
        <f t="shared" si="12"/>
        <v/>
      </c>
    </row>
    <row r="117" spans="1:23">
      <c r="A117" s="24" t="str">
        <f t="shared" si="10"/>
        <v/>
      </c>
      <c r="I117" t="str">
        <f t="shared" si="15"/>
        <v/>
      </c>
      <c r="J117" t="str">
        <f t="shared" si="13"/>
        <v/>
      </c>
      <c r="K117" t="str">
        <f t="shared" si="14"/>
        <v/>
      </c>
      <c r="M117" s="24" t="str">
        <f t="shared" si="11"/>
        <v/>
      </c>
      <c r="W117" t="str">
        <f t="shared" si="12"/>
        <v/>
      </c>
    </row>
    <row r="118" spans="1:23">
      <c r="A118" s="24" t="str">
        <f t="shared" si="10"/>
        <v/>
      </c>
      <c r="I118" t="str">
        <f t="shared" si="15"/>
        <v/>
      </c>
      <c r="J118" t="str">
        <f t="shared" si="13"/>
        <v/>
      </c>
      <c r="K118" t="str">
        <f t="shared" si="14"/>
        <v/>
      </c>
      <c r="M118" s="24" t="str">
        <f t="shared" si="11"/>
        <v/>
      </c>
      <c r="W118" t="str">
        <f t="shared" si="12"/>
        <v/>
      </c>
    </row>
    <row r="119" spans="1:23">
      <c r="A119" s="24" t="str">
        <f t="shared" si="10"/>
        <v/>
      </c>
      <c r="I119" t="str">
        <f t="shared" si="15"/>
        <v/>
      </c>
      <c r="J119" t="str">
        <f t="shared" si="13"/>
        <v/>
      </c>
      <c r="K119" t="str">
        <f t="shared" si="14"/>
        <v/>
      </c>
      <c r="M119" s="24" t="str">
        <f t="shared" si="11"/>
        <v/>
      </c>
      <c r="W119" t="str">
        <f t="shared" si="12"/>
        <v/>
      </c>
    </row>
    <row r="120" spans="1:23">
      <c r="A120" s="24" t="str">
        <f t="shared" si="10"/>
        <v/>
      </c>
      <c r="I120" t="str">
        <f t="shared" si="15"/>
        <v/>
      </c>
      <c r="J120" t="str">
        <f t="shared" si="13"/>
        <v/>
      </c>
      <c r="K120" t="str">
        <f t="shared" si="14"/>
        <v/>
      </c>
      <c r="M120" s="24" t="str">
        <f t="shared" si="11"/>
        <v/>
      </c>
      <c r="W120" t="str">
        <f t="shared" si="12"/>
        <v/>
      </c>
    </row>
    <row r="121" spans="1:23">
      <c r="A121" s="24" t="str">
        <f t="shared" si="10"/>
        <v/>
      </c>
      <c r="I121" t="str">
        <f t="shared" si="15"/>
        <v/>
      </c>
      <c r="J121" t="str">
        <f t="shared" si="13"/>
        <v/>
      </c>
      <c r="K121" t="str">
        <f t="shared" si="14"/>
        <v/>
      </c>
      <c r="M121" s="24" t="str">
        <f t="shared" si="11"/>
        <v/>
      </c>
      <c r="W121" t="str">
        <f t="shared" si="12"/>
        <v/>
      </c>
    </row>
    <row r="122" spans="1:23">
      <c r="A122" s="24" t="str">
        <f t="shared" si="10"/>
        <v/>
      </c>
      <c r="I122" t="str">
        <f t="shared" si="15"/>
        <v/>
      </c>
      <c r="J122" t="str">
        <f t="shared" si="13"/>
        <v/>
      </c>
      <c r="K122" t="str">
        <f t="shared" si="14"/>
        <v/>
      </c>
      <c r="M122" s="24" t="str">
        <f t="shared" si="11"/>
        <v/>
      </c>
      <c r="W122" t="str">
        <f t="shared" si="12"/>
        <v/>
      </c>
    </row>
    <row r="123" spans="1:23">
      <c r="A123" s="24" t="str">
        <f t="shared" si="10"/>
        <v/>
      </c>
      <c r="I123" t="str">
        <f t="shared" si="15"/>
        <v/>
      </c>
      <c r="J123" t="str">
        <f t="shared" si="13"/>
        <v/>
      </c>
      <c r="K123" t="str">
        <f t="shared" si="14"/>
        <v/>
      </c>
      <c r="M123" s="24" t="str">
        <f t="shared" si="11"/>
        <v/>
      </c>
      <c r="W123" t="str">
        <f t="shared" si="12"/>
        <v/>
      </c>
    </row>
    <row r="124" spans="1:23">
      <c r="A124" s="24" t="str">
        <f t="shared" si="10"/>
        <v/>
      </c>
      <c r="I124" t="str">
        <f t="shared" si="15"/>
        <v/>
      </c>
      <c r="J124" t="str">
        <f t="shared" si="13"/>
        <v/>
      </c>
      <c r="K124" t="str">
        <f t="shared" si="14"/>
        <v/>
      </c>
      <c r="M124" s="24" t="str">
        <f t="shared" si="11"/>
        <v/>
      </c>
      <c r="W124" t="str">
        <f t="shared" si="12"/>
        <v/>
      </c>
    </row>
    <row r="125" spans="1:23">
      <c r="A125" s="24" t="str">
        <f t="shared" si="10"/>
        <v/>
      </c>
      <c r="I125" t="str">
        <f t="shared" si="15"/>
        <v/>
      </c>
      <c r="J125" t="str">
        <f t="shared" si="13"/>
        <v/>
      </c>
      <c r="K125" t="str">
        <f t="shared" si="14"/>
        <v/>
      </c>
      <c r="M125" s="24" t="str">
        <f t="shared" si="11"/>
        <v/>
      </c>
      <c r="W125" t="str">
        <f t="shared" si="12"/>
        <v/>
      </c>
    </row>
    <row r="126" spans="1:23">
      <c r="A126" s="24" t="str">
        <f t="shared" si="10"/>
        <v/>
      </c>
      <c r="I126" t="str">
        <f t="shared" si="15"/>
        <v/>
      </c>
      <c r="J126" t="str">
        <f t="shared" si="13"/>
        <v/>
      </c>
      <c r="K126" t="str">
        <f t="shared" si="14"/>
        <v/>
      </c>
      <c r="M126" s="24" t="str">
        <f t="shared" si="11"/>
        <v/>
      </c>
      <c r="W126" t="str">
        <f t="shared" si="12"/>
        <v/>
      </c>
    </row>
    <row r="127" spans="1:23">
      <c r="A127" s="24" t="str">
        <f t="shared" si="10"/>
        <v/>
      </c>
      <c r="I127" t="str">
        <f t="shared" si="15"/>
        <v/>
      </c>
      <c r="J127" t="str">
        <f t="shared" si="13"/>
        <v/>
      </c>
      <c r="K127" t="str">
        <f t="shared" si="14"/>
        <v/>
      </c>
      <c r="M127" s="24" t="str">
        <f t="shared" si="11"/>
        <v/>
      </c>
      <c r="W127" t="str">
        <f t="shared" si="12"/>
        <v/>
      </c>
    </row>
    <row r="128" spans="1:23">
      <c r="A128" s="24" t="str">
        <f t="shared" si="10"/>
        <v/>
      </c>
      <c r="I128" t="str">
        <f t="shared" si="15"/>
        <v/>
      </c>
      <c r="J128" t="str">
        <f t="shared" si="13"/>
        <v/>
      </c>
      <c r="K128" t="str">
        <f t="shared" si="14"/>
        <v/>
      </c>
      <c r="M128" s="24" t="str">
        <f t="shared" si="11"/>
        <v/>
      </c>
      <c r="W128" t="str">
        <f t="shared" si="12"/>
        <v/>
      </c>
    </row>
    <row r="129" spans="1:23">
      <c r="A129" s="24" t="str">
        <f t="shared" si="10"/>
        <v/>
      </c>
      <c r="I129" t="str">
        <f t="shared" si="15"/>
        <v/>
      </c>
      <c r="J129" t="str">
        <f t="shared" si="13"/>
        <v/>
      </c>
      <c r="K129" t="str">
        <f t="shared" si="14"/>
        <v/>
      </c>
      <c r="M129" s="24" t="str">
        <f t="shared" si="11"/>
        <v/>
      </c>
      <c r="W129" t="str">
        <f t="shared" si="12"/>
        <v/>
      </c>
    </row>
    <row r="130" spans="1:23">
      <c r="A130" s="24" t="str">
        <f t="shared" si="10"/>
        <v/>
      </c>
      <c r="I130" t="str">
        <f t="shared" si="15"/>
        <v/>
      </c>
      <c r="J130" t="str">
        <f t="shared" si="13"/>
        <v/>
      </c>
      <c r="K130" t="str">
        <f t="shared" si="14"/>
        <v/>
      </c>
      <c r="M130" s="24" t="str">
        <f t="shared" si="11"/>
        <v/>
      </c>
      <c r="W130" t="str">
        <f t="shared" si="12"/>
        <v/>
      </c>
    </row>
    <row r="131" spans="1:23">
      <c r="A131" s="24" t="str">
        <f t="shared" si="10"/>
        <v/>
      </c>
      <c r="I131" t="str">
        <f t="shared" si="15"/>
        <v/>
      </c>
      <c r="J131" t="str">
        <f t="shared" si="13"/>
        <v/>
      </c>
      <c r="K131" t="str">
        <f t="shared" si="14"/>
        <v/>
      </c>
      <c r="M131" s="24" t="str">
        <f t="shared" si="11"/>
        <v/>
      </c>
      <c r="W131" t="str">
        <f t="shared" si="12"/>
        <v/>
      </c>
    </row>
    <row r="132" spans="1:23">
      <c r="A132" s="24" t="str">
        <f t="shared" si="10"/>
        <v/>
      </c>
      <c r="I132" t="str">
        <f t="shared" ref="I132:I163" si="16">IF(H132="","",H132*(1+IBNR))</f>
        <v/>
      </c>
      <c r="J132" t="str">
        <f t="shared" si="13"/>
        <v/>
      </c>
      <c r="K132" t="str">
        <f t="shared" si="14"/>
        <v/>
      </c>
      <c r="M132" s="24" t="str">
        <f t="shared" si="11"/>
        <v/>
      </c>
      <c r="W132" t="str">
        <f t="shared" si="12"/>
        <v/>
      </c>
    </row>
    <row r="133" spans="1:23">
      <c r="A133" s="24" t="str">
        <f t="shared" ref="A133:A196" si="17">IF(D133="","",IF(D133="Top-Up/ SMM","Hospital",D133))</f>
        <v/>
      </c>
      <c r="I133" t="str">
        <f t="shared" si="16"/>
        <v/>
      </c>
      <c r="J133" t="str">
        <f t="shared" si="13"/>
        <v/>
      </c>
      <c r="K133" t="str">
        <f t="shared" si="14"/>
        <v/>
      </c>
      <c r="M133" s="24" t="str">
        <f t="shared" ref="M133:M196" si="18">IF(P133="","",IF(P133="Top-Up/ SMM","Hospital",P133))</f>
        <v/>
      </c>
      <c r="W133" t="str">
        <f t="shared" ref="W133:W196" si="19">IF(V133="","",V133)</f>
        <v/>
      </c>
    </row>
    <row r="134" spans="1:23">
      <c r="A134" s="24" t="str">
        <f t="shared" si="17"/>
        <v/>
      </c>
      <c r="I134" t="str">
        <f t="shared" si="16"/>
        <v/>
      </c>
      <c r="J134" t="str">
        <f t="shared" si="13"/>
        <v/>
      </c>
      <c r="K134" t="str">
        <f t="shared" si="14"/>
        <v/>
      </c>
      <c r="M134" s="24" t="str">
        <f t="shared" si="18"/>
        <v/>
      </c>
      <c r="W134" t="str">
        <f t="shared" si="19"/>
        <v/>
      </c>
    </row>
    <row r="135" spans="1:23">
      <c r="A135" s="24" t="str">
        <f t="shared" si="17"/>
        <v/>
      </c>
      <c r="I135" t="str">
        <f t="shared" si="16"/>
        <v/>
      </c>
      <c r="J135" t="str">
        <f t="shared" si="13"/>
        <v/>
      </c>
      <c r="K135" t="str">
        <f t="shared" si="14"/>
        <v/>
      </c>
      <c r="M135" s="24" t="str">
        <f t="shared" si="18"/>
        <v/>
      </c>
      <c r="W135" t="str">
        <f t="shared" si="19"/>
        <v/>
      </c>
    </row>
    <row r="136" spans="1:23">
      <c r="A136" s="24" t="str">
        <f t="shared" si="17"/>
        <v/>
      </c>
      <c r="I136" t="str">
        <f t="shared" si="16"/>
        <v/>
      </c>
      <c r="J136" t="str">
        <f t="shared" si="13"/>
        <v/>
      </c>
      <c r="K136" t="str">
        <f t="shared" si="14"/>
        <v/>
      </c>
      <c r="M136" s="24" t="str">
        <f t="shared" si="18"/>
        <v/>
      </c>
      <c r="W136" t="str">
        <f t="shared" si="19"/>
        <v/>
      </c>
    </row>
    <row r="137" spans="1:23">
      <c r="A137" s="24" t="str">
        <f t="shared" si="17"/>
        <v/>
      </c>
      <c r="I137" t="str">
        <f t="shared" si="16"/>
        <v/>
      </c>
      <c r="J137" t="str">
        <f t="shared" si="13"/>
        <v/>
      </c>
      <c r="K137" t="str">
        <f t="shared" si="14"/>
        <v/>
      </c>
      <c r="M137" s="24" t="str">
        <f t="shared" si="18"/>
        <v/>
      </c>
      <c r="W137" t="str">
        <f t="shared" si="19"/>
        <v/>
      </c>
    </row>
    <row r="138" spans="1:23">
      <c r="A138" s="24" t="str">
        <f t="shared" si="17"/>
        <v/>
      </c>
      <c r="I138" t="str">
        <f t="shared" si="16"/>
        <v/>
      </c>
      <c r="J138" t="str">
        <f t="shared" si="13"/>
        <v/>
      </c>
      <c r="K138" t="str">
        <f t="shared" si="14"/>
        <v/>
      </c>
      <c r="M138" s="24" t="str">
        <f t="shared" si="18"/>
        <v/>
      </c>
      <c r="W138" t="str">
        <f t="shared" si="19"/>
        <v/>
      </c>
    </row>
    <row r="139" spans="1:23">
      <c r="A139" s="24" t="str">
        <f t="shared" si="17"/>
        <v/>
      </c>
      <c r="I139" t="str">
        <f t="shared" si="16"/>
        <v/>
      </c>
      <c r="J139" t="str">
        <f t="shared" si="13"/>
        <v/>
      </c>
      <c r="K139" t="str">
        <f t="shared" si="14"/>
        <v/>
      </c>
      <c r="M139" s="24" t="str">
        <f t="shared" si="18"/>
        <v/>
      </c>
      <c r="W139" t="str">
        <f t="shared" si="19"/>
        <v/>
      </c>
    </row>
    <row r="140" spans="1:23">
      <c r="A140" s="24" t="str">
        <f t="shared" si="17"/>
        <v/>
      </c>
      <c r="I140" t="str">
        <f t="shared" si="16"/>
        <v/>
      </c>
      <c r="J140" t="str">
        <f t="shared" si="13"/>
        <v/>
      </c>
      <c r="K140" t="str">
        <f t="shared" si="14"/>
        <v/>
      </c>
      <c r="M140" s="24" t="str">
        <f t="shared" si="18"/>
        <v/>
      </c>
      <c r="W140" t="str">
        <f t="shared" si="19"/>
        <v/>
      </c>
    </row>
    <row r="141" spans="1:23">
      <c r="A141" s="24" t="str">
        <f t="shared" si="17"/>
        <v/>
      </c>
      <c r="I141" t="str">
        <f t="shared" si="16"/>
        <v/>
      </c>
      <c r="J141" t="str">
        <f t="shared" si="13"/>
        <v/>
      </c>
      <c r="K141" t="str">
        <f t="shared" si="14"/>
        <v/>
      </c>
      <c r="M141" s="24" t="str">
        <f t="shared" si="18"/>
        <v/>
      </c>
      <c r="W141" t="str">
        <f t="shared" si="19"/>
        <v/>
      </c>
    </row>
    <row r="142" spans="1:23">
      <c r="A142" s="24" t="str">
        <f t="shared" si="17"/>
        <v/>
      </c>
      <c r="I142" t="str">
        <f t="shared" si="16"/>
        <v/>
      </c>
      <c r="J142" t="str">
        <f t="shared" si="13"/>
        <v/>
      </c>
      <c r="K142" t="str">
        <f t="shared" si="14"/>
        <v/>
      </c>
      <c r="M142" s="24" t="str">
        <f t="shared" si="18"/>
        <v/>
      </c>
      <c r="W142" t="str">
        <f t="shared" si="19"/>
        <v/>
      </c>
    </row>
    <row r="143" spans="1:23">
      <c r="A143" s="24" t="str">
        <f t="shared" si="17"/>
        <v/>
      </c>
      <c r="I143" t="str">
        <f t="shared" si="16"/>
        <v/>
      </c>
      <c r="J143" t="str">
        <f t="shared" si="13"/>
        <v/>
      </c>
      <c r="K143" t="str">
        <f t="shared" si="14"/>
        <v/>
      </c>
      <c r="M143" s="24" t="str">
        <f t="shared" si="18"/>
        <v/>
      </c>
      <c r="W143" t="str">
        <f t="shared" si="19"/>
        <v/>
      </c>
    </row>
    <row r="144" spans="1:23">
      <c r="A144" s="24" t="str">
        <f t="shared" si="17"/>
        <v/>
      </c>
      <c r="I144" t="str">
        <f t="shared" si="16"/>
        <v/>
      </c>
      <c r="J144" t="str">
        <f t="shared" si="13"/>
        <v/>
      </c>
      <c r="K144" t="str">
        <f t="shared" si="14"/>
        <v/>
      </c>
      <c r="M144" s="24" t="str">
        <f t="shared" si="18"/>
        <v/>
      </c>
      <c r="W144" t="str">
        <f t="shared" si="19"/>
        <v/>
      </c>
    </row>
    <row r="145" spans="1:23">
      <c r="A145" s="24" t="str">
        <f t="shared" si="17"/>
        <v/>
      </c>
      <c r="I145" t="str">
        <f t="shared" si="16"/>
        <v/>
      </c>
      <c r="J145" t="str">
        <f t="shared" si="13"/>
        <v/>
      </c>
      <c r="K145" t="str">
        <f t="shared" si="14"/>
        <v/>
      </c>
      <c r="M145" s="24" t="str">
        <f t="shared" si="18"/>
        <v/>
      </c>
      <c r="W145" t="str">
        <f t="shared" si="19"/>
        <v/>
      </c>
    </row>
    <row r="146" spans="1:23">
      <c r="A146" s="24" t="str">
        <f t="shared" si="17"/>
        <v/>
      </c>
      <c r="I146" t="str">
        <f t="shared" si="16"/>
        <v/>
      </c>
      <c r="J146" t="str">
        <f t="shared" si="13"/>
        <v/>
      </c>
      <c r="K146" t="str">
        <f t="shared" si="14"/>
        <v/>
      </c>
      <c r="M146" s="24" t="str">
        <f t="shared" si="18"/>
        <v/>
      </c>
      <c r="W146" t="str">
        <f t="shared" si="19"/>
        <v/>
      </c>
    </row>
    <row r="147" spans="1:23">
      <c r="A147" s="24" t="str">
        <f t="shared" si="17"/>
        <v/>
      </c>
      <c r="I147" t="str">
        <f t="shared" si="16"/>
        <v/>
      </c>
      <c r="J147" t="str">
        <f t="shared" si="13"/>
        <v/>
      </c>
      <c r="K147" t="str">
        <f t="shared" si="14"/>
        <v/>
      </c>
      <c r="M147" s="24" t="str">
        <f t="shared" si="18"/>
        <v/>
      </c>
      <c r="W147" t="str">
        <f t="shared" si="19"/>
        <v/>
      </c>
    </row>
    <row r="148" spans="1:23">
      <c r="A148" s="24" t="str">
        <f t="shared" si="17"/>
        <v/>
      </c>
      <c r="I148" t="str">
        <f t="shared" si="16"/>
        <v/>
      </c>
      <c r="J148" t="str">
        <f t="shared" ref="J148:J200" si="20">IF(E148="","",F148/E148)</f>
        <v/>
      </c>
      <c r="K148" t="str">
        <f t="shared" ref="K148:K200" si="21">IF(G148="","",I148/G148)</f>
        <v/>
      </c>
      <c r="M148" s="24" t="str">
        <f t="shared" si="18"/>
        <v/>
      </c>
      <c r="W148" t="str">
        <f t="shared" si="19"/>
        <v/>
      </c>
    </row>
    <row r="149" spans="1:23">
      <c r="A149" s="24" t="str">
        <f t="shared" si="17"/>
        <v/>
      </c>
      <c r="I149" t="str">
        <f t="shared" si="16"/>
        <v/>
      </c>
      <c r="J149" t="str">
        <f t="shared" si="20"/>
        <v/>
      </c>
      <c r="K149" t="str">
        <f t="shared" si="21"/>
        <v/>
      </c>
      <c r="M149" s="24" t="str">
        <f t="shared" si="18"/>
        <v/>
      </c>
      <c r="W149" t="str">
        <f t="shared" si="19"/>
        <v/>
      </c>
    </row>
    <row r="150" spans="1:23">
      <c r="A150" s="24" t="str">
        <f t="shared" si="17"/>
        <v/>
      </c>
      <c r="I150" t="str">
        <f t="shared" si="16"/>
        <v/>
      </c>
      <c r="J150" t="str">
        <f t="shared" si="20"/>
        <v/>
      </c>
      <c r="K150" t="str">
        <f t="shared" si="21"/>
        <v/>
      </c>
      <c r="M150" s="24" t="str">
        <f t="shared" si="18"/>
        <v/>
      </c>
      <c r="W150" t="str">
        <f t="shared" si="19"/>
        <v/>
      </c>
    </row>
    <row r="151" spans="1:23">
      <c r="A151" s="24" t="str">
        <f t="shared" si="17"/>
        <v/>
      </c>
      <c r="I151" t="str">
        <f t="shared" si="16"/>
        <v/>
      </c>
      <c r="J151" t="str">
        <f t="shared" si="20"/>
        <v/>
      </c>
      <c r="K151" t="str">
        <f t="shared" si="21"/>
        <v/>
      </c>
      <c r="M151" s="24" t="str">
        <f t="shared" si="18"/>
        <v/>
      </c>
      <c r="W151" t="str">
        <f t="shared" si="19"/>
        <v/>
      </c>
    </row>
    <row r="152" spans="1:23">
      <c r="A152" s="24" t="str">
        <f t="shared" si="17"/>
        <v/>
      </c>
      <c r="I152" t="str">
        <f t="shared" si="16"/>
        <v/>
      </c>
      <c r="J152" t="str">
        <f t="shared" si="20"/>
        <v/>
      </c>
      <c r="K152" t="str">
        <f t="shared" si="21"/>
        <v/>
      </c>
      <c r="M152" s="24" t="str">
        <f t="shared" si="18"/>
        <v/>
      </c>
      <c r="W152" t="str">
        <f t="shared" si="19"/>
        <v/>
      </c>
    </row>
    <row r="153" spans="1:23">
      <c r="A153" s="24" t="str">
        <f t="shared" si="17"/>
        <v/>
      </c>
      <c r="I153" t="str">
        <f t="shared" si="16"/>
        <v/>
      </c>
      <c r="J153" t="str">
        <f t="shared" si="20"/>
        <v/>
      </c>
      <c r="K153" t="str">
        <f t="shared" si="21"/>
        <v/>
      </c>
      <c r="M153" s="24" t="str">
        <f t="shared" si="18"/>
        <v/>
      </c>
      <c r="W153" t="str">
        <f t="shared" si="19"/>
        <v/>
      </c>
    </row>
    <row r="154" spans="1:23">
      <c r="A154" s="24" t="str">
        <f t="shared" si="17"/>
        <v/>
      </c>
      <c r="I154" t="str">
        <f t="shared" si="16"/>
        <v/>
      </c>
      <c r="J154" t="str">
        <f t="shared" si="20"/>
        <v/>
      </c>
      <c r="K154" t="str">
        <f t="shared" si="21"/>
        <v/>
      </c>
      <c r="M154" s="24" t="str">
        <f t="shared" si="18"/>
        <v/>
      </c>
      <c r="W154" t="str">
        <f t="shared" si="19"/>
        <v/>
      </c>
    </row>
    <row r="155" spans="1:23">
      <c r="A155" s="24" t="str">
        <f t="shared" si="17"/>
        <v/>
      </c>
      <c r="I155" t="str">
        <f t="shared" si="16"/>
        <v/>
      </c>
      <c r="J155" t="str">
        <f t="shared" si="20"/>
        <v/>
      </c>
      <c r="K155" t="str">
        <f t="shared" si="21"/>
        <v/>
      </c>
      <c r="M155" s="24" t="str">
        <f t="shared" si="18"/>
        <v/>
      </c>
      <c r="W155" t="str">
        <f t="shared" si="19"/>
        <v/>
      </c>
    </row>
    <row r="156" spans="1:23">
      <c r="A156" s="24" t="str">
        <f t="shared" si="17"/>
        <v/>
      </c>
      <c r="I156" t="str">
        <f t="shared" si="16"/>
        <v/>
      </c>
      <c r="J156" t="str">
        <f t="shared" si="20"/>
        <v/>
      </c>
      <c r="K156" t="str">
        <f t="shared" si="21"/>
        <v/>
      </c>
      <c r="M156" s="24" t="str">
        <f t="shared" si="18"/>
        <v/>
      </c>
      <c r="W156" t="str">
        <f t="shared" si="19"/>
        <v/>
      </c>
    </row>
    <row r="157" spans="1:23">
      <c r="A157" s="24" t="str">
        <f t="shared" si="17"/>
        <v/>
      </c>
      <c r="I157" t="str">
        <f t="shared" si="16"/>
        <v/>
      </c>
      <c r="J157" t="str">
        <f t="shared" si="20"/>
        <v/>
      </c>
      <c r="K157" t="str">
        <f t="shared" si="21"/>
        <v/>
      </c>
      <c r="M157" s="24" t="str">
        <f t="shared" si="18"/>
        <v/>
      </c>
      <c r="W157" t="str">
        <f t="shared" si="19"/>
        <v/>
      </c>
    </row>
    <row r="158" spans="1:23">
      <c r="A158" s="24" t="str">
        <f t="shared" si="17"/>
        <v/>
      </c>
      <c r="I158" t="str">
        <f t="shared" si="16"/>
        <v/>
      </c>
      <c r="J158" t="str">
        <f t="shared" si="20"/>
        <v/>
      </c>
      <c r="K158" t="str">
        <f t="shared" si="21"/>
        <v/>
      </c>
      <c r="M158" s="24" t="str">
        <f t="shared" si="18"/>
        <v/>
      </c>
      <c r="W158" t="str">
        <f t="shared" si="19"/>
        <v/>
      </c>
    </row>
    <row r="159" spans="1:23">
      <c r="A159" s="24" t="str">
        <f t="shared" si="17"/>
        <v/>
      </c>
      <c r="I159" t="str">
        <f t="shared" si="16"/>
        <v/>
      </c>
      <c r="J159" t="str">
        <f t="shared" si="20"/>
        <v/>
      </c>
      <c r="K159" t="str">
        <f t="shared" si="21"/>
        <v/>
      </c>
      <c r="M159" s="24" t="str">
        <f t="shared" si="18"/>
        <v/>
      </c>
      <c r="W159" t="str">
        <f t="shared" si="19"/>
        <v/>
      </c>
    </row>
    <row r="160" spans="1:23">
      <c r="A160" s="24" t="str">
        <f t="shared" si="17"/>
        <v/>
      </c>
      <c r="I160" t="str">
        <f t="shared" si="16"/>
        <v/>
      </c>
      <c r="J160" t="str">
        <f t="shared" si="20"/>
        <v/>
      </c>
      <c r="K160" t="str">
        <f t="shared" si="21"/>
        <v/>
      </c>
      <c r="M160" s="24" t="str">
        <f t="shared" si="18"/>
        <v/>
      </c>
      <c r="W160" t="str">
        <f t="shared" si="19"/>
        <v/>
      </c>
    </row>
    <row r="161" spans="1:23">
      <c r="A161" s="24" t="str">
        <f t="shared" si="17"/>
        <v/>
      </c>
      <c r="I161" t="str">
        <f t="shared" si="16"/>
        <v/>
      </c>
      <c r="J161" t="str">
        <f t="shared" si="20"/>
        <v/>
      </c>
      <c r="K161" t="str">
        <f t="shared" si="21"/>
        <v/>
      </c>
      <c r="M161" s="24" t="str">
        <f t="shared" si="18"/>
        <v/>
      </c>
      <c r="W161" t="str">
        <f t="shared" si="19"/>
        <v/>
      </c>
    </row>
    <row r="162" spans="1:23">
      <c r="A162" s="24" t="str">
        <f t="shared" si="17"/>
        <v/>
      </c>
      <c r="I162" t="str">
        <f t="shared" si="16"/>
        <v/>
      </c>
      <c r="J162" t="str">
        <f t="shared" si="20"/>
        <v/>
      </c>
      <c r="K162" t="str">
        <f t="shared" si="21"/>
        <v/>
      </c>
      <c r="M162" s="24" t="str">
        <f t="shared" si="18"/>
        <v/>
      </c>
      <c r="W162" t="str">
        <f t="shared" si="19"/>
        <v/>
      </c>
    </row>
    <row r="163" spans="1:23">
      <c r="A163" s="24" t="str">
        <f t="shared" si="17"/>
        <v/>
      </c>
      <c r="I163" t="str">
        <f t="shared" si="16"/>
        <v/>
      </c>
      <c r="J163" t="str">
        <f t="shared" si="20"/>
        <v/>
      </c>
      <c r="K163" t="str">
        <f t="shared" si="21"/>
        <v/>
      </c>
      <c r="M163" s="24" t="str">
        <f t="shared" si="18"/>
        <v/>
      </c>
      <c r="W163" t="str">
        <f t="shared" si="19"/>
        <v/>
      </c>
    </row>
    <row r="164" spans="1:23">
      <c r="A164" s="24" t="str">
        <f t="shared" si="17"/>
        <v/>
      </c>
      <c r="I164" t="str">
        <f t="shared" ref="I164:I195" si="22">IF(H164="","",H164*(1+IBNR))</f>
        <v/>
      </c>
      <c r="J164" t="str">
        <f t="shared" si="20"/>
        <v/>
      </c>
      <c r="K164" t="str">
        <f t="shared" si="21"/>
        <v/>
      </c>
      <c r="M164" s="24" t="str">
        <f t="shared" si="18"/>
        <v/>
      </c>
      <c r="W164" t="str">
        <f t="shared" si="19"/>
        <v/>
      </c>
    </row>
    <row r="165" spans="1:23">
      <c r="A165" s="24" t="str">
        <f t="shared" si="17"/>
        <v/>
      </c>
      <c r="I165" t="str">
        <f t="shared" si="22"/>
        <v/>
      </c>
      <c r="J165" t="str">
        <f t="shared" si="20"/>
        <v/>
      </c>
      <c r="K165" t="str">
        <f t="shared" si="21"/>
        <v/>
      </c>
      <c r="M165" s="24" t="str">
        <f t="shared" si="18"/>
        <v/>
      </c>
      <c r="W165" t="str">
        <f t="shared" si="19"/>
        <v/>
      </c>
    </row>
    <row r="166" spans="1:23">
      <c r="A166" s="24" t="str">
        <f t="shared" si="17"/>
        <v/>
      </c>
      <c r="I166" t="str">
        <f t="shared" si="22"/>
        <v/>
      </c>
      <c r="J166" t="str">
        <f t="shared" si="20"/>
        <v/>
      </c>
      <c r="K166" t="str">
        <f t="shared" si="21"/>
        <v/>
      </c>
      <c r="M166" s="24" t="str">
        <f t="shared" si="18"/>
        <v/>
      </c>
      <c r="W166" t="str">
        <f t="shared" si="19"/>
        <v/>
      </c>
    </row>
    <row r="167" spans="1:23">
      <c r="A167" s="24" t="str">
        <f t="shared" si="17"/>
        <v/>
      </c>
      <c r="I167" t="str">
        <f t="shared" si="22"/>
        <v/>
      </c>
      <c r="J167" t="str">
        <f t="shared" si="20"/>
        <v/>
      </c>
      <c r="K167" t="str">
        <f t="shared" si="21"/>
        <v/>
      </c>
      <c r="M167" s="24" t="str">
        <f t="shared" si="18"/>
        <v/>
      </c>
      <c r="W167" t="str">
        <f t="shared" si="19"/>
        <v/>
      </c>
    </row>
    <row r="168" spans="1:23">
      <c r="A168" s="24" t="str">
        <f t="shared" si="17"/>
        <v/>
      </c>
      <c r="I168" t="str">
        <f t="shared" si="22"/>
        <v/>
      </c>
      <c r="J168" t="str">
        <f t="shared" si="20"/>
        <v/>
      </c>
      <c r="K168" t="str">
        <f t="shared" si="21"/>
        <v/>
      </c>
      <c r="M168" s="24" t="str">
        <f t="shared" si="18"/>
        <v/>
      </c>
      <c r="W168" t="str">
        <f t="shared" si="19"/>
        <v/>
      </c>
    </row>
    <row r="169" spans="1:23">
      <c r="A169" s="24" t="str">
        <f t="shared" si="17"/>
        <v/>
      </c>
      <c r="I169" t="str">
        <f t="shared" si="22"/>
        <v/>
      </c>
      <c r="J169" t="str">
        <f t="shared" si="20"/>
        <v/>
      </c>
      <c r="K169" t="str">
        <f t="shared" si="21"/>
        <v/>
      </c>
      <c r="M169" s="24" t="str">
        <f t="shared" si="18"/>
        <v/>
      </c>
      <c r="W169" t="str">
        <f t="shared" si="19"/>
        <v/>
      </c>
    </row>
    <row r="170" spans="1:23">
      <c r="A170" s="24" t="str">
        <f t="shared" si="17"/>
        <v/>
      </c>
      <c r="I170" t="str">
        <f t="shared" si="22"/>
        <v/>
      </c>
      <c r="J170" t="str">
        <f t="shared" si="20"/>
        <v/>
      </c>
      <c r="K170" t="str">
        <f t="shared" si="21"/>
        <v/>
      </c>
      <c r="M170" s="24" t="str">
        <f t="shared" si="18"/>
        <v/>
      </c>
      <c r="W170" t="str">
        <f t="shared" si="19"/>
        <v/>
      </c>
    </row>
    <row r="171" spans="1:23">
      <c r="A171" s="24" t="str">
        <f t="shared" si="17"/>
        <v/>
      </c>
      <c r="I171" t="str">
        <f t="shared" si="22"/>
        <v/>
      </c>
      <c r="J171" t="str">
        <f t="shared" si="20"/>
        <v/>
      </c>
      <c r="K171" t="str">
        <f t="shared" si="21"/>
        <v/>
      </c>
      <c r="M171" s="24" t="str">
        <f t="shared" si="18"/>
        <v/>
      </c>
      <c r="W171" t="str">
        <f t="shared" si="19"/>
        <v/>
      </c>
    </row>
    <row r="172" spans="1:23">
      <c r="A172" s="24" t="str">
        <f t="shared" si="17"/>
        <v/>
      </c>
      <c r="I172" t="str">
        <f t="shared" si="22"/>
        <v/>
      </c>
      <c r="J172" t="str">
        <f t="shared" si="20"/>
        <v/>
      </c>
      <c r="K172" t="str">
        <f t="shared" si="21"/>
        <v/>
      </c>
      <c r="M172" s="24" t="str">
        <f t="shared" si="18"/>
        <v/>
      </c>
      <c r="W172" t="str">
        <f t="shared" si="19"/>
        <v/>
      </c>
    </row>
    <row r="173" spans="1:23">
      <c r="A173" s="24" t="str">
        <f t="shared" si="17"/>
        <v/>
      </c>
      <c r="I173" t="str">
        <f t="shared" si="22"/>
        <v/>
      </c>
      <c r="J173" t="str">
        <f t="shared" si="20"/>
        <v/>
      </c>
      <c r="K173" t="str">
        <f t="shared" si="21"/>
        <v/>
      </c>
      <c r="M173" s="24" t="str">
        <f t="shared" si="18"/>
        <v/>
      </c>
      <c r="W173" t="str">
        <f t="shared" si="19"/>
        <v/>
      </c>
    </row>
    <row r="174" spans="1:23">
      <c r="A174" s="24" t="str">
        <f t="shared" si="17"/>
        <v/>
      </c>
      <c r="I174" t="str">
        <f t="shared" si="22"/>
        <v/>
      </c>
      <c r="J174" t="str">
        <f t="shared" si="20"/>
        <v/>
      </c>
      <c r="K174" t="str">
        <f t="shared" si="21"/>
        <v/>
      </c>
      <c r="M174" s="24" t="str">
        <f t="shared" si="18"/>
        <v/>
      </c>
      <c r="W174" t="str">
        <f t="shared" si="19"/>
        <v/>
      </c>
    </row>
    <row r="175" spans="1:23">
      <c r="A175" s="24" t="str">
        <f t="shared" si="17"/>
        <v/>
      </c>
      <c r="I175" t="str">
        <f t="shared" si="22"/>
        <v/>
      </c>
      <c r="J175" t="str">
        <f t="shared" si="20"/>
        <v/>
      </c>
      <c r="K175" t="str">
        <f t="shared" si="21"/>
        <v/>
      </c>
      <c r="M175" s="24" t="str">
        <f t="shared" si="18"/>
        <v/>
      </c>
      <c r="W175" t="str">
        <f t="shared" si="19"/>
        <v/>
      </c>
    </row>
    <row r="176" spans="1:23">
      <c r="A176" s="24" t="str">
        <f t="shared" si="17"/>
        <v/>
      </c>
      <c r="I176" t="str">
        <f t="shared" si="22"/>
        <v/>
      </c>
      <c r="J176" t="str">
        <f t="shared" si="20"/>
        <v/>
      </c>
      <c r="K176" t="str">
        <f t="shared" si="21"/>
        <v/>
      </c>
      <c r="M176" s="24" t="str">
        <f t="shared" si="18"/>
        <v/>
      </c>
      <c r="W176" t="str">
        <f t="shared" si="19"/>
        <v/>
      </c>
    </row>
    <row r="177" spans="1:23">
      <c r="A177" s="24" t="str">
        <f t="shared" si="17"/>
        <v/>
      </c>
      <c r="I177" t="str">
        <f t="shared" si="22"/>
        <v/>
      </c>
      <c r="J177" t="str">
        <f t="shared" si="20"/>
        <v/>
      </c>
      <c r="K177" t="str">
        <f t="shared" si="21"/>
        <v/>
      </c>
      <c r="M177" s="24" t="str">
        <f t="shared" si="18"/>
        <v/>
      </c>
      <c r="W177" t="str">
        <f t="shared" si="19"/>
        <v/>
      </c>
    </row>
    <row r="178" spans="1:23">
      <c r="A178" s="24" t="str">
        <f t="shared" si="17"/>
        <v/>
      </c>
      <c r="I178" t="str">
        <f t="shared" si="22"/>
        <v/>
      </c>
      <c r="J178" t="str">
        <f t="shared" si="20"/>
        <v/>
      </c>
      <c r="K178" t="str">
        <f t="shared" si="21"/>
        <v/>
      </c>
      <c r="M178" s="24" t="str">
        <f t="shared" si="18"/>
        <v/>
      </c>
      <c r="W178" t="str">
        <f t="shared" si="19"/>
        <v/>
      </c>
    </row>
    <row r="179" spans="1:23">
      <c r="A179" s="24" t="str">
        <f t="shared" si="17"/>
        <v/>
      </c>
      <c r="I179" t="str">
        <f t="shared" si="22"/>
        <v/>
      </c>
      <c r="J179" t="str">
        <f t="shared" si="20"/>
        <v/>
      </c>
      <c r="K179" t="str">
        <f t="shared" si="21"/>
        <v/>
      </c>
      <c r="M179" s="24" t="str">
        <f t="shared" si="18"/>
        <v/>
      </c>
      <c r="W179" t="str">
        <f t="shared" si="19"/>
        <v/>
      </c>
    </row>
    <row r="180" spans="1:23">
      <c r="A180" s="24" t="str">
        <f t="shared" si="17"/>
        <v/>
      </c>
      <c r="I180" t="str">
        <f t="shared" si="22"/>
        <v/>
      </c>
      <c r="J180" t="str">
        <f t="shared" si="20"/>
        <v/>
      </c>
      <c r="K180" t="str">
        <f t="shared" si="21"/>
        <v/>
      </c>
      <c r="M180" s="24" t="str">
        <f t="shared" si="18"/>
        <v/>
      </c>
      <c r="W180" t="str">
        <f t="shared" si="19"/>
        <v/>
      </c>
    </row>
    <row r="181" spans="1:23">
      <c r="A181" s="24" t="str">
        <f t="shared" si="17"/>
        <v/>
      </c>
      <c r="I181" t="str">
        <f t="shared" si="22"/>
        <v/>
      </c>
      <c r="J181" t="str">
        <f t="shared" si="20"/>
        <v/>
      </c>
      <c r="K181" t="str">
        <f t="shared" si="21"/>
        <v/>
      </c>
      <c r="M181" s="24" t="str">
        <f t="shared" si="18"/>
        <v/>
      </c>
      <c r="W181" t="str">
        <f t="shared" si="19"/>
        <v/>
      </c>
    </row>
    <row r="182" spans="1:23">
      <c r="A182" s="24" t="str">
        <f t="shared" si="17"/>
        <v/>
      </c>
      <c r="I182" t="str">
        <f t="shared" si="22"/>
        <v/>
      </c>
      <c r="J182" t="str">
        <f t="shared" si="20"/>
        <v/>
      </c>
      <c r="K182" t="str">
        <f t="shared" si="21"/>
        <v/>
      </c>
      <c r="M182" s="24" t="str">
        <f t="shared" si="18"/>
        <v/>
      </c>
      <c r="W182" t="str">
        <f t="shared" si="19"/>
        <v/>
      </c>
    </row>
    <row r="183" spans="1:23">
      <c r="A183" s="24" t="str">
        <f t="shared" si="17"/>
        <v/>
      </c>
      <c r="I183" t="str">
        <f t="shared" si="22"/>
        <v/>
      </c>
      <c r="J183" t="str">
        <f t="shared" si="20"/>
        <v/>
      </c>
      <c r="K183" t="str">
        <f t="shared" si="21"/>
        <v/>
      </c>
      <c r="M183" s="24" t="str">
        <f t="shared" si="18"/>
        <v/>
      </c>
      <c r="W183" t="str">
        <f t="shared" si="19"/>
        <v/>
      </c>
    </row>
    <row r="184" spans="1:23">
      <c r="A184" s="24" t="str">
        <f t="shared" si="17"/>
        <v/>
      </c>
      <c r="I184" t="str">
        <f t="shared" si="22"/>
        <v/>
      </c>
      <c r="J184" t="str">
        <f t="shared" si="20"/>
        <v/>
      </c>
      <c r="K184" t="str">
        <f t="shared" si="21"/>
        <v/>
      </c>
      <c r="M184" s="24" t="str">
        <f t="shared" si="18"/>
        <v/>
      </c>
      <c r="W184" t="str">
        <f t="shared" si="19"/>
        <v/>
      </c>
    </row>
    <row r="185" spans="1:23">
      <c r="A185" s="24" t="str">
        <f t="shared" si="17"/>
        <v/>
      </c>
      <c r="I185" t="str">
        <f t="shared" si="22"/>
        <v/>
      </c>
      <c r="J185" t="str">
        <f t="shared" si="20"/>
        <v/>
      </c>
      <c r="K185" t="str">
        <f t="shared" si="21"/>
        <v/>
      </c>
      <c r="M185" s="24" t="str">
        <f t="shared" si="18"/>
        <v/>
      </c>
      <c r="W185" t="str">
        <f t="shared" si="19"/>
        <v/>
      </c>
    </row>
    <row r="186" spans="1:23">
      <c r="A186" s="24" t="str">
        <f t="shared" si="17"/>
        <v/>
      </c>
      <c r="I186" t="str">
        <f t="shared" si="22"/>
        <v/>
      </c>
      <c r="J186" t="str">
        <f t="shared" si="20"/>
        <v/>
      </c>
      <c r="K186" t="str">
        <f t="shared" si="21"/>
        <v/>
      </c>
      <c r="M186" s="24" t="str">
        <f t="shared" si="18"/>
        <v/>
      </c>
      <c r="W186" t="str">
        <f t="shared" si="19"/>
        <v/>
      </c>
    </row>
    <row r="187" spans="1:23">
      <c r="A187" s="24" t="str">
        <f t="shared" si="17"/>
        <v/>
      </c>
      <c r="I187" t="str">
        <f t="shared" si="22"/>
        <v/>
      </c>
      <c r="J187" t="str">
        <f t="shared" si="20"/>
        <v/>
      </c>
      <c r="K187" t="str">
        <f t="shared" si="21"/>
        <v/>
      </c>
      <c r="M187" s="24" t="str">
        <f t="shared" si="18"/>
        <v/>
      </c>
      <c r="W187" t="str">
        <f t="shared" si="19"/>
        <v/>
      </c>
    </row>
    <row r="188" spans="1:23">
      <c r="A188" s="24" t="str">
        <f t="shared" si="17"/>
        <v/>
      </c>
      <c r="I188" t="str">
        <f t="shared" si="22"/>
        <v/>
      </c>
      <c r="J188" t="str">
        <f t="shared" si="20"/>
        <v/>
      </c>
      <c r="K188" t="str">
        <f t="shared" si="21"/>
        <v/>
      </c>
      <c r="M188" s="24" t="str">
        <f t="shared" si="18"/>
        <v/>
      </c>
      <c r="W188" t="str">
        <f t="shared" si="19"/>
        <v/>
      </c>
    </row>
    <row r="189" spans="1:23">
      <c r="A189" s="24" t="str">
        <f t="shared" si="17"/>
        <v/>
      </c>
      <c r="I189" t="str">
        <f t="shared" si="22"/>
        <v/>
      </c>
      <c r="J189" t="str">
        <f t="shared" si="20"/>
        <v/>
      </c>
      <c r="K189" t="str">
        <f t="shared" si="21"/>
        <v/>
      </c>
      <c r="M189" s="24" t="str">
        <f t="shared" si="18"/>
        <v/>
      </c>
      <c r="W189" t="str">
        <f t="shared" si="19"/>
        <v/>
      </c>
    </row>
    <row r="190" spans="1:23">
      <c r="A190" s="24" t="str">
        <f t="shared" si="17"/>
        <v/>
      </c>
      <c r="I190" t="str">
        <f t="shared" si="22"/>
        <v/>
      </c>
      <c r="J190" t="str">
        <f t="shared" si="20"/>
        <v/>
      </c>
      <c r="K190" t="str">
        <f t="shared" si="21"/>
        <v/>
      </c>
      <c r="M190" s="24" t="str">
        <f t="shared" si="18"/>
        <v/>
      </c>
      <c r="W190" t="str">
        <f t="shared" si="19"/>
        <v/>
      </c>
    </row>
    <row r="191" spans="1:23">
      <c r="A191" s="24" t="str">
        <f t="shared" si="17"/>
        <v/>
      </c>
      <c r="I191" t="str">
        <f t="shared" si="22"/>
        <v/>
      </c>
      <c r="J191" t="str">
        <f t="shared" si="20"/>
        <v/>
      </c>
      <c r="K191" t="str">
        <f t="shared" si="21"/>
        <v/>
      </c>
      <c r="M191" s="24" t="str">
        <f t="shared" si="18"/>
        <v/>
      </c>
      <c r="W191" t="str">
        <f t="shared" si="19"/>
        <v/>
      </c>
    </row>
    <row r="192" spans="1:23">
      <c r="A192" s="24" t="str">
        <f t="shared" si="17"/>
        <v/>
      </c>
      <c r="I192" t="str">
        <f t="shared" si="22"/>
        <v/>
      </c>
      <c r="J192" t="str">
        <f t="shared" si="20"/>
        <v/>
      </c>
      <c r="K192" t="str">
        <f t="shared" si="21"/>
        <v/>
      </c>
      <c r="M192" s="24" t="str">
        <f t="shared" si="18"/>
        <v/>
      </c>
      <c r="W192" t="str">
        <f t="shared" si="19"/>
        <v/>
      </c>
    </row>
    <row r="193" spans="1:23">
      <c r="A193" s="24" t="str">
        <f t="shared" si="17"/>
        <v/>
      </c>
      <c r="I193" t="str">
        <f t="shared" si="22"/>
        <v/>
      </c>
      <c r="J193" t="str">
        <f t="shared" si="20"/>
        <v/>
      </c>
      <c r="K193" t="str">
        <f t="shared" si="21"/>
        <v/>
      </c>
      <c r="M193" s="24" t="str">
        <f t="shared" si="18"/>
        <v/>
      </c>
      <c r="W193" t="str">
        <f t="shared" si="19"/>
        <v/>
      </c>
    </row>
    <row r="194" spans="1:23">
      <c r="A194" s="24" t="str">
        <f t="shared" si="17"/>
        <v/>
      </c>
      <c r="I194" t="str">
        <f t="shared" si="22"/>
        <v/>
      </c>
      <c r="J194" t="str">
        <f t="shared" si="20"/>
        <v/>
      </c>
      <c r="K194" t="str">
        <f t="shared" si="21"/>
        <v/>
      </c>
      <c r="M194" s="24" t="str">
        <f t="shared" si="18"/>
        <v/>
      </c>
      <c r="W194" t="str">
        <f t="shared" si="19"/>
        <v/>
      </c>
    </row>
    <row r="195" spans="1:23">
      <c r="A195" s="24" t="str">
        <f t="shared" si="17"/>
        <v/>
      </c>
      <c r="I195" t="str">
        <f t="shared" si="22"/>
        <v/>
      </c>
      <c r="J195" t="str">
        <f t="shared" si="20"/>
        <v/>
      </c>
      <c r="K195" t="str">
        <f t="shared" si="21"/>
        <v/>
      </c>
      <c r="M195" s="24" t="str">
        <f t="shared" si="18"/>
        <v/>
      </c>
      <c r="W195" t="str">
        <f t="shared" si="19"/>
        <v/>
      </c>
    </row>
    <row r="196" spans="1:23">
      <c r="A196" s="24" t="str">
        <f t="shared" si="17"/>
        <v/>
      </c>
      <c r="I196" t="str">
        <f t="shared" ref="I196:I200" si="23">IF(H196="","",H196*(1+IBNR))</f>
        <v/>
      </c>
      <c r="J196" t="str">
        <f t="shared" si="20"/>
        <v/>
      </c>
      <c r="K196" t="str">
        <f t="shared" si="21"/>
        <v/>
      </c>
      <c r="M196" s="24" t="str">
        <f t="shared" si="18"/>
        <v/>
      </c>
      <c r="W196" t="str">
        <f t="shared" si="19"/>
        <v/>
      </c>
    </row>
    <row r="197" spans="1:23">
      <c r="A197" s="24" t="str">
        <f t="shared" ref="A197:A200" si="24">IF(D197="","",IF(D197="Top-Up/ SMM","Hospital",D197))</f>
        <v/>
      </c>
      <c r="I197" t="str">
        <f t="shared" si="23"/>
        <v/>
      </c>
      <c r="J197" t="str">
        <f t="shared" si="20"/>
        <v/>
      </c>
      <c r="K197" t="str">
        <f t="shared" si="21"/>
        <v/>
      </c>
      <c r="M197" s="24" t="str">
        <f t="shared" ref="M197:M200" si="25">IF(P197="","",IF(P197="Top-Up/ SMM","Hospital",P197))</f>
        <v/>
      </c>
      <c r="W197" t="str">
        <f t="shared" ref="W197:W200" si="26">IF(V197="","",V197)</f>
        <v/>
      </c>
    </row>
    <row r="198" spans="1:23">
      <c r="A198" s="24" t="str">
        <f t="shared" si="24"/>
        <v/>
      </c>
      <c r="I198" t="str">
        <f t="shared" si="23"/>
        <v/>
      </c>
      <c r="J198" t="str">
        <f t="shared" si="20"/>
        <v/>
      </c>
      <c r="K198" t="str">
        <f t="shared" si="21"/>
        <v/>
      </c>
      <c r="M198" s="24" t="str">
        <f t="shared" si="25"/>
        <v/>
      </c>
      <c r="W198" t="str">
        <f t="shared" si="26"/>
        <v/>
      </c>
    </row>
    <row r="199" spans="1:23">
      <c r="A199" s="24" t="str">
        <f t="shared" si="24"/>
        <v/>
      </c>
      <c r="I199" t="str">
        <f t="shared" si="23"/>
        <v/>
      </c>
      <c r="J199" t="str">
        <f t="shared" si="20"/>
        <v/>
      </c>
      <c r="K199" t="str">
        <f t="shared" si="21"/>
        <v/>
      </c>
      <c r="M199" s="24" t="str">
        <f t="shared" si="25"/>
        <v/>
      </c>
      <c r="W199" t="str">
        <f t="shared" si="26"/>
        <v/>
      </c>
    </row>
    <row r="200" spans="1:23">
      <c r="A200" s="24" t="str">
        <f t="shared" si="24"/>
        <v/>
      </c>
      <c r="I200" t="str">
        <f t="shared" si="23"/>
        <v/>
      </c>
      <c r="J200" t="str">
        <f t="shared" si="20"/>
        <v/>
      </c>
      <c r="K200" t="str">
        <f t="shared" si="21"/>
        <v/>
      </c>
      <c r="M200" s="24" t="str">
        <f t="shared" si="25"/>
        <v/>
      </c>
      <c r="W200" t="str">
        <f t="shared" si="26"/>
        <v/>
      </c>
    </row>
    <row r="201" spans="1:23" s="18" customFormat="1"/>
  </sheetData>
  <phoneticPr fontId="3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2760-B660-2646-BDDF-9D5729FB92B1}">
  <sheetPr codeName="Sheet17"/>
  <dimension ref="A1:AA502"/>
  <sheetViews>
    <sheetView workbookViewId="0">
      <selection activeCell="R5" sqref="R5"/>
    </sheetView>
  </sheetViews>
  <sheetFormatPr baseColWidth="10" defaultColWidth="10.83203125" defaultRowHeight="16"/>
  <cols>
    <col min="1" max="1" width="53.33203125" bestFit="1" customWidth="1"/>
    <col min="2" max="2" width="79.83203125" bestFit="1" customWidth="1"/>
    <col min="3" max="3" width="14.83203125" bestFit="1" customWidth="1"/>
    <col min="4" max="4" width="14.1640625" bestFit="1" customWidth="1"/>
    <col min="5" max="5" width="9.33203125" bestFit="1" customWidth="1"/>
    <col min="6" max="6" width="8.33203125" bestFit="1" customWidth="1"/>
    <col min="7" max="7" width="10.83203125" style="18"/>
    <col min="8" max="8" width="53.33203125" bestFit="1" customWidth="1"/>
    <col min="9" max="9" width="79.83203125" bestFit="1" customWidth="1"/>
    <col min="10" max="10" width="14.83203125" bestFit="1" customWidth="1"/>
    <col min="11" max="11" width="14.1640625" bestFit="1" customWidth="1"/>
    <col min="12" max="12" width="9.33203125" style="25" bestFit="1" customWidth="1"/>
    <col min="13" max="13" width="8.33203125" style="25" bestFit="1" customWidth="1"/>
    <col min="14" max="14" width="10.83203125" style="18"/>
    <col min="21" max="21" width="10.83203125" style="18"/>
    <col min="22" max="22" width="53.33203125" bestFit="1" customWidth="1"/>
    <col min="23" max="23" width="79.83203125" bestFit="1" customWidth="1"/>
    <col min="24" max="24" width="14.83203125" bestFit="1" customWidth="1"/>
    <col min="25" max="25" width="14.1640625" bestFit="1" customWidth="1"/>
    <col min="26" max="27" width="10.1640625" bestFit="1" customWidth="1"/>
  </cols>
  <sheetData>
    <row r="1" spans="1:27">
      <c r="A1" s="23" t="s">
        <v>133</v>
      </c>
      <c r="B1" s="23"/>
      <c r="C1" s="23"/>
      <c r="D1" s="23"/>
      <c r="E1" s="23"/>
      <c r="F1" s="23"/>
      <c r="G1" s="23"/>
      <c r="H1" s="23"/>
      <c r="I1" s="23"/>
      <c r="J1" s="23"/>
      <c r="K1" s="23"/>
      <c r="L1" s="23"/>
      <c r="M1" s="23"/>
      <c r="O1" s="23" t="s">
        <v>134</v>
      </c>
      <c r="P1" s="23"/>
      <c r="Q1" s="23"/>
      <c r="R1" s="23"/>
      <c r="S1" s="23"/>
      <c r="T1" s="23"/>
      <c r="U1" s="23"/>
      <c r="V1" s="23"/>
      <c r="W1" s="23"/>
      <c r="X1" s="23"/>
      <c r="Y1" s="23"/>
      <c r="Z1" s="23"/>
      <c r="AA1" s="23"/>
    </row>
    <row r="2" spans="1:27">
      <c r="A2" s="24" t="s">
        <v>146</v>
      </c>
      <c r="B2" s="24"/>
      <c r="C2" s="24"/>
      <c r="D2" s="24"/>
      <c r="E2" s="24"/>
      <c r="F2" s="24"/>
      <c r="H2" s="24" t="s">
        <v>147</v>
      </c>
      <c r="I2" s="24"/>
      <c r="J2" s="24"/>
      <c r="K2" s="24"/>
      <c r="L2" s="24"/>
      <c r="M2" s="24"/>
      <c r="O2" s="24" t="s">
        <v>146</v>
      </c>
      <c r="P2" s="24"/>
      <c r="Q2" s="24"/>
      <c r="R2" s="24"/>
      <c r="S2" s="24"/>
      <c r="T2" s="24"/>
      <c r="V2" s="24" t="s">
        <v>147</v>
      </c>
      <c r="W2" s="24"/>
      <c r="X2" s="24"/>
      <c r="Y2" s="24"/>
      <c r="Z2" s="24"/>
      <c r="AA2" s="24"/>
    </row>
    <row r="3" spans="1:27">
      <c r="A3" t="s">
        <v>148</v>
      </c>
      <c r="B3" t="s">
        <v>149</v>
      </c>
      <c r="C3" t="s">
        <v>150</v>
      </c>
      <c r="D3" t="s">
        <v>151</v>
      </c>
      <c r="E3" t="s">
        <v>152</v>
      </c>
      <c r="F3" t="s">
        <v>153</v>
      </c>
      <c r="H3" t="s">
        <v>148</v>
      </c>
      <c r="I3" t="s">
        <v>149</v>
      </c>
      <c r="J3" t="s">
        <v>150</v>
      </c>
      <c r="K3" t="s">
        <v>151</v>
      </c>
      <c r="L3" s="25" t="s">
        <v>152</v>
      </c>
      <c r="M3" s="25" t="s">
        <v>153</v>
      </c>
      <c r="O3" t="s">
        <v>148</v>
      </c>
      <c r="P3" t="s">
        <v>149</v>
      </c>
      <c r="Q3" t="s">
        <v>150</v>
      </c>
      <c r="R3" t="s">
        <v>151</v>
      </c>
      <c r="S3" t="s">
        <v>152</v>
      </c>
      <c r="T3" t="s">
        <v>153</v>
      </c>
      <c r="V3" t="s">
        <v>148</v>
      </c>
      <c r="W3" t="s">
        <v>149</v>
      </c>
      <c r="X3" t="s">
        <v>150</v>
      </c>
      <c r="Y3" t="s">
        <v>151</v>
      </c>
      <c r="Z3" s="25" t="s">
        <v>152</v>
      </c>
      <c r="AA3" s="25" t="s">
        <v>153</v>
      </c>
    </row>
    <row r="4" spans="1:27">
      <c r="A4" t="e" cm="1" vm="2">
        <f t="array" ref="A4">_xlfn.UNIQUE(_xlfn._xlws.FILTER('Input_Top Hos Diag'!A11:A500,('Input_Top Hos Diag'!A11:A500&lt;&gt;"Total")*('Input_Top Hos Diag'!A11:A500&lt;&gt;"")))</f>
        <v>#VALUE!</v>
      </c>
      <c r="B4" t="e" vm="1">
        <f>IF(A4="","",_xlfn.XLOOKUP(A4,'Input_Top Hos Diag'!A:A,'Input_Top Hos Diag'!B:B))</f>
        <v>#VALUE!</v>
      </c>
      <c r="C4" t="e" vm="1">
        <f>IF($A4="","",SUMIF('Input_Top Hos Diag'!$A$11:$A$500,Cal_Top10HosDiag!$A4,'Input_Top Hos Diag'!E$11:E$500))</f>
        <v>#VALUE!</v>
      </c>
      <c r="D4" t="e" vm="1">
        <f>IF($A4="","",SUMIF('Input_Top Hos Diag'!$A$11:$A$500,Cal_Top10HosDiag!$A4,'Input_Top Hos Diag'!F$11:F$500))</f>
        <v>#VALUE!</v>
      </c>
      <c r="E4" t="e" vm="1">
        <f>IF($A4="","",SUMIF('Input_Top Hos Diag'!$A$11:$A$500,Cal_Top10HosDiag!$A4,'Input_Top Hos Diag'!G$11:G$500))</f>
        <v>#VALUE!</v>
      </c>
      <c r="F4" t="e" vm="1">
        <f>IF($A4="","",SUMIF('Input_Top Hos Diag'!$A$11:$A$500,Cal_Top10HosDiag!$A4,'Input_Top Hos Diag'!H$11:H$500))</f>
        <v>#VALUE!</v>
      </c>
      <c r="H4" t="e" cm="1" vm="1">
        <f t="array" ref="H4">_xlfn._xlws.SORT(_xlfn._xlws.FILTER($A$4:$F$501,$A$4:$A$501&lt;&gt;""),6,-1)</f>
        <v>#VALUE!</v>
      </c>
      <c r="O4" t="e" cm="1" vm="2">
        <f t="array" ref="O4">_xlfn.UNIQUE(_xlfn._xlws.FILTER('Input_Top Hos Diag'!K11:K500,('Input_Top Hos Diag'!K11:K500&lt;&gt;"Total")*('Input_Top Hos Diag'!K11:K500&lt;&gt;"")))</f>
        <v>#VALUE!</v>
      </c>
      <c r="P4" t="e" vm="1">
        <f>IF(O4="","",_xlfn.XLOOKUP(O4,'Input_Top Hos Diag'!K:K,'Input_Top Hos Diag'!L:L))</f>
        <v>#VALUE!</v>
      </c>
      <c r="Q4" t="e" vm="1">
        <f>IF($O4="","",SUMIF('Input_Top Hos Diag'!$K$11:$K$500,Cal_Top10HosDiag!$O4,'Input_Top Hos Diag'!O$11:O$500))</f>
        <v>#VALUE!</v>
      </c>
      <c r="R4" t="e" vm="1">
        <f>IF($O4="","",SUMIF('Input_Top Hos Diag'!$K$11:$K$500,Cal_Top10HosDiag!$O4,'Input_Top Hos Diag'!P$11:P$500))</f>
        <v>#VALUE!</v>
      </c>
      <c r="S4" t="e" vm="1">
        <f>IF($O4="","",SUMIF('Input_Top Hos Diag'!$K$11:$K$500,Cal_Top10HosDiag!$O4,'Input_Top Hos Diag'!Q$11:Q$500))</f>
        <v>#VALUE!</v>
      </c>
      <c r="T4" t="e" vm="1">
        <f>IF($O4="","",SUMIF('Input_Top Hos Diag'!$K$11:$K$500,Cal_Top10HosDiag!$O4,'Input_Top Hos Diag'!R$11:R$500))</f>
        <v>#VALUE!</v>
      </c>
      <c r="V4" t="e" cm="1" vm="1">
        <f t="array" ref="V4">_xlfn._xlws.SORT(_xlfn._xlws.FILTER($O$4:$T$501,$O$4:$O$501&lt;&gt;""),6,-1)</f>
        <v>#VALUE!</v>
      </c>
    </row>
    <row r="5" spans="1:27">
      <c r="B5" t="str">
        <f>IF(A5="","",_xlfn.XLOOKUP(A5,'Input_Top Hos Diag'!A:A,'Input_Top Hos Diag'!B:B))</f>
        <v/>
      </c>
      <c r="C5" t="str">
        <f>IF($A5="","",SUMIF('Input_Top Hos Diag'!$A$11:$A$500,Cal_Top10HosDiag!$A5,'Input_Top Hos Diag'!E$11:E$500))</f>
        <v/>
      </c>
      <c r="D5" t="str">
        <f>IF($A5="","",SUMIF('Input_Top Hos Diag'!$A$11:$A$500,Cal_Top10HosDiag!$A5,'Input_Top Hos Diag'!F$11:F$500))</f>
        <v/>
      </c>
      <c r="E5" t="str">
        <f>IF($A5="","",SUMIF('Input_Top Hos Diag'!$A$11:$A$500,Cal_Top10HosDiag!$A5,'Input_Top Hos Diag'!G$11:G$500))</f>
        <v/>
      </c>
      <c r="F5" t="str">
        <f>IF($A5="","",SUMIF('Input_Top Hos Diag'!$A$11:$A$500,Cal_Top10HosDiag!$A5,'Input_Top Hos Diag'!H$11:H$500))</f>
        <v/>
      </c>
      <c r="P5" t="str">
        <f>IF(O5="","",_xlfn.XLOOKUP(O5,'Input_Top Hos Diag'!K:K,'Input_Top Hos Diag'!L:L))</f>
        <v/>
      </c>
      <c r="Q5" t="str">
        <f>IF($O5="","",SUMIF('Input_Top Hos Diag'!$K$11:$K$500,Cal_Top10HosDiag!$O5,'Input_Top Hos Diag'!O$11:O$500))</f>
        <v/>
      </c>
      <c r="R5" t="str">
        <f>IF($O5="","",SUMIF('Input_Top Hos Diag'!$K$11:$K$500,Cal_Top10HosDiag!$O5,'Input_Top Hos Diag'!P$11:P$500))</f>
        <v/>
      </c>
      <c r="S5" t="str">
        <f>IF($O5="","",SUMIF('Input_Top Hos Diag'!$K$11:$K$500,Cal_Top10HosDiag!$O5,'Input_Top Hos Diag'!Q$11:Q$500))</f>
        <v/>
      </c>
      <c r="T5" t="str">
        <f>IF($O5="","",SUMIF('Input_Top Hos Diag'!$K$11:$K$500,Cal_Top10HosDiag!$O5,'Input_Top Hos Diag'!R$11:R$500))</f>
        <v/>
      </c>
    </row>
    <row r="6" spans="1:27">
      <c r="B6" t="str">
        <f>IF(A6="","",_xlfn.XLOOKUP(A6,'Input_Top Hos Diag'!A:A,'Input_Top Hos Diag'!B:B))</f>
        <v/>
      </c>
      <c r="C6" t="str">
        <f>IF($A6="","",SUMIF('Input_Top Hos Diag'!$A$11:$A$500,Cal_Top10HosDiag!$A6,'Input_Top Hos Diag'!E$11:E$500))</f>
        <v/>
      </c>
      <c r="D6" t="str">
        <f>IF($A6="","",SUMIF('Input_Top Hos Diag'!$A$11:$A$500,Cal_Top10HosDiag!$A6,'Input_Top Hos Diag'!F$11:F$500))</f>
        <v/>
      </c>
      <c r="E6" t="str">
        <f>IF($A6="","",SUMIF('Input_Top Hos Diag'!$A$11:$A$500,Cal_Top10HosDiag!$A6,'Input_Top Hos Diag'!G$11:G$500))</f>
        <v/>
      </c>
      <c r="F6" t="str">
        <f>IF($A6="","",SUMIF('Input_Top Hos Diag'!$A$11:$A$500,Cal_Top10HosDiag!$A6,'Input_Top Hos Diag'!H$11:H$500))</f>
        <v/>
      </c>
      <c r="P6" t="str">
        <f>IF(O6="","",_xlfn.XLOOKUP(O6,'Input_Top Hos Diag'!K:K,'Input_Top Hos Diag'!L:L))</f>
        <v/>
      </c>
      <c r="Q6" t="str">
        <f>IF($O6="","",SUMIF('Input_Top Hos Diag'!$K$11:$K$500,Cal_Top10HosDiag!$O6,'Input_Top Hos Diag'!O$11:O$500))</f>
        <v/>
      </c>
      <c r="R6" t="str">
        <f>IF($O6="","",SUMIF('Input_Top Hos Diag'!$K$11:$K$500,Cal_Top10HosDiag!$O6,'Input_Top Hos Diag'!P$11:P$500))</f>
        <v/>
      </c>
      <c r="S6" t="str">
        <f>IF($O6="","",SUMIF('Input_Top Hos Diag'!$K$11:$K$500,Cal_Top10HosDiag!$O6,'Input_Top Hos Diag'!Q$11:Q$500))</f>
        <v/>
      </c>
      <c r="T6" t="str">
        <f>IF($O6="","",SUMIF('Input_Top Hos Diag'!$K$11:$K$500,Cal_Top10HosDiag!$O6,'Input_Top Hos Diag'!R$11:R$500))</f>
        <v/>
      </c>
    </row>
    <row r="7" spans="1:27">
      <c r="B7" t="str">
        <f>IF(A7="","",_xlfn.XLOOKUP(A7,'Input_Top Hos Diag'!A:A,'Input_Top Hos Diag'!B:B))</f>
        <v/>
      </c>
      <c r="C7" t="str">
        <f>IF($A7="","",SUMIF('Input_Top Hos Diag'!$A$11:$A$500,Cal_Top10HosDiag!$A7,'Input_Top Hos Diag'!E$11:E$500))</f>
        <v/>
      </c>
      <c r="D7" t="str">
        <f>IF($A7="","",SUMIF('Input_Top Hos Diag'!$A$11:$A$500,Cal_Top10HosDiag!$A7,'Input_Top Hos Diag'!F$11:F$500))</f>
        <v/>
      </c>
      <c r="E7" t="str">
        <f>IF($A7="","",SUMIF('Input_Top Hos Diag'!$A$11:$A$500,Cal_Top10HosDiag!$A7,'Input_Top Hos Diag'!G$11:G$500))</f>
        <v/>
      </c>
      <c r="F7" t="str">
        <f>IF($A7="","",SUMIF('Input_Top Hos Diag'!$A$11:$A$500,Cal_Top10HosDiag!$A7,'Input_Top Hos Diag'!H$11:H$500))</f>
        <v/>
      </c>
      <c r="P7" t="str">
        <f>IF(O7="","",_xlfn.XLOOKUP(O7,'Input_Top Hos Diag'!K:K,'Input_Top Hos Diag'!L:L))</f>
        <v/>
      </c>
      <c r="Q7" t="str">
        <f>IF($O7="","",SUMIF('Input_Top Hos Diag'!$K$11:$K$500,Cal_Top10HosDiag!$O7,'Input_Top Hos Diag'!O$11:O$500))</f>
        <v/>
      </c>
      <c r="R7" t="str">
        <f>IF($O7="","",SUMIF('Input_Top Hos Diag'!$K$11:$K$500,Cal_Top10HosDiag!$O7,'Input_Top Hos Diag'!P$11:P$500))</f>
        <v/>
      </c>
      <c r="S7" t="str">
        <f>IF($O7="","",SUMIF('Input_Top Hos Diag'!$K$11:$K$500,Cal_Top10HosDiag!$O7,'Input_Top Hos Diag'!Q$11:Q$500))</f>
        <v/>
      </c>
      <c r="T7" t="str">
        <f>IF($O7="","",SUMIF('Input_Top Hos Diag'!$K$11:$K$500,Cal_Top10HosDiag!$O7,'Input_Top Hos Diag'!R$11:R$500))</f>
        <v/>
      </c>
    </row>
    <row r="8" spans="1:27">
      <c r="B8" t="str">
        <f>IF(A8="","",_xlfn.XLOOKUP(A8,'Input_Top Hos Diag'!A:A,'Input_Top Hos Diag'!B:B))</f>
        <v/>
      </c>
      <c r="C8" t="str">
        <f>IF($A8="","",SUMIF('Input_Top Hos Diag'!$A$11:$A$500,Cal_Top10HosDiag!$A8,'Input_Top Hos Diag'!E$11:E$500))</f>
        <v/>
      </c>
      <c r="D8" t="str">
        <f>IF($A8="","",SUMIF('Input_Top Hos Diag'!$A$11:$A$500,Cal_Top10HosDiag!$A8,'Input_Top Hos Diag'!F$11:F$500))</f>
        <v/>
      </c>
      <c r="E8" t="str">
        <f>IF($A8="","",SUMIF('Input_Top Hos Diag'!$A$11:$A$500,Cal_Top10HosDiag!$A8,'Input_Top Hos Diag'!G$11:G$500))</f>
        <v/>
      </c>
      <c r="F8" t="str">
        <f>IF($A8="","",SUMIF('Input_Top Hos Diag'!$A$11:$A$500,Cal_Top10HosDiag!$A8,'Input_Top Hos Diag'!H$11:H$500))</f>
        <v/>
      </c>
      <c r="P8" t="str">
        <f>IF(O8="","",_xlfn.XLOOKUP(O8,'Input_Top Hos Diag'!K:K,'Input_Top Hos Diag'!L:L))</f>
        <v/>
      </c>
      <c r="Q8" t="str">
        <f>IF($O8="","",SUMIF('Input_Top Hos Diag'!$K$11:$K$500,Cal_Top10HosDiag!$O8,'Input_Top Hos Diag'!O$11:O$500))</f>
        <v/>
      </c>
      <c r="R8" t="str">
        <f>IF($O8="","",SUMIF('Input_Top Hos Diag'!$K$11:$K$500,Cal_Top10HosDiag!$O8,'Input_Top Hos Diag'!P$11:P$500))</f>
        <v/>
      </c>
      <c r="S8" t="str">
        <f>IF($O8="","",SUMIF('Input_Top Hos Diag'!$K$11:$K$500,Cal_Top10HosDiag!$O8,'Input_Top Hos Diag'!Q$11:Q$500))</f>
        <v/>
      </c>
      <c r="T8" t="str">
        <f>IF($O8="","",SUMIF('Input_Top Hos Diag'!$K$11:$K$500,Cal_Top10HosDiag!$O8,'Input_Top Hos Diag'!R$11:R$500))</f>
        <v/>
      </c>
    </row>
    <row r="9" spans="1:27">
      <c r="B9" t="str">
        <f>IF(A9="","",_xlfn.XLOOKUP(A9,'Input_Top Hos Diag'!A:A,'Input_Top Hos Diag'!B:B))</f>
        <v/>
      </c>
      <c r="C9" t="str">
        <f>IF($A9="","",SUMIF('Input_Top Hos Diag'!$A$11:$A$500,Cal_Top10HosDiag!$A9,'Input_Top Hos Diag'!E$11:E$500))</f>
        <v/>
      </c>
      <c r="D9" t="str">
        <f>IF($A9="","",SUMIF('Input_Top Hos Diag'!$A$11:$A$500,Cal_Top10HosDiag!$A9,'Input_Top Hos Diag'!F$11:F$500))</f>
        <v/>
      </c>
      <c r="E9" t="str">
        <f>IF($A9="","",SUMIF('Input_Top Hos Diag'!$A$11:$A$500,Cal_Top10HosDiag!$A9,'Input_Top Hos Diag'!G$11:G$500))</f>
        <v/>
      </c>
      <c r="F9" t="str">
        <f>IF($A9="","",SUMIF('Input_Top Hos Diag'!$A$11:$A$500,Cal_Top10HosDiag!$A9,'Input_Top Hos Diag'!H$11:H$500))</f>
        <v/>
      </c>
      <c r="P9" t="str">
        <f>IF(O9="","",_xlfn.XLOOKUP(O9,'Input_Top Hos Diag'!K:K,'Input_Top Hos Diag'!L:L))</f>
        <v/>
      </c>
      <c r="Q9" t="str">
        <f>IF($O9="","",SUMIF('Input_Top Hos Diag'!$K$11:$K$500,Cal_Top10HosDiag!$O9,'Input_Top Hos Diag'!O$11:O$500))</f>
        <v/>
      </c>
      <c r="R9" t="str">
        <f>IF($O9="","",SUMIF('Input_Top Hos Diag'!$K$11:$K$500,Cal_Top10HosDiag!$O9,'Input_Top Hos Diag'!P$11:P$500))</f>
        <v/>
      </c>
      <c r="S9" t="str">
        <f>IF($O9="","",SUMIF('Input_Top Hos Diag'!$K$11:$K$500,Cal_Top10HosDiag!$O9,'Input_Top Hos Diag'!Q$11:Q$500))</f>
        <v/>
      </c>
      <c r="T9" t="str">
        <f>IF($O9="","",SUMIF('Input_Top Hos Diag'!$K$11:$K$500,Cal_Top10HosDiag!$O9,'Input_Top Hos Diag'!R$11:R$500))</f>
        <v/>
      </c>
    </row>
    <row r="10" spans="1:27">
      <c r="B10" t="str">
        <f>IF(A10="","",_xlfn.XLOOKUP(A10,'Input_Top Hos Diag'!A:A,'Input_Top Hos Diag'!B:B))</f>
        <v/>
      </c>
      <c r="C10" t="str">
        <f>IF($A10="","",SUMIF('Input_Top Hos Diag'!$A$11:$A$500,Cal_Top10HosDiag!$A10,'Input_Top Hos Diag'!E$11:E$500))</f>
        <v/>
      </c>
      <c r="D10" t="str">
        <f>IF($A10="","",SUMIF('Input_Top Hos Diag'!$A$11:$A$500,Cal_Top10HosDiag!$A10,'Input_Top Hos Diag'!F$11:F$500))</f>
        <v/>
      </c>
      <c r="E10" t="str">
        <f>IF($A10="","",SUMIF('Input_Top Hos Diag'!$A$11:$A$500,Cal_Top10HosDiag!$A10,'Input_Top Hos Diag'!G$11:G$500))</f>
        <v/>
      </c>
      <c r="F10" t="str">
        <f>IF($A10="","",SUMIF('Input_Top Hos Diag'!$A$11:$A$500,Cal_Top10HosDiag!$A10,'Input_Top Hos Diag'!H$11:H$500))</f>
        <v/>
      </c>
      <c r="P10" t="str">
        <f>IF(O10="","",_xlfn.XLOOKUP(O10,'Input_Top Hos Diag'!K:K,'Input_Top Hos Diag'!L:L))</f>
        <v/>
      </c>
      <c r="Q10" t="str">
        <f>IF($O10="","",SUMIF('Input_Top Hos Diag'!$K$11:$K$500,Cal_Top10HosDiag!$O10,'Input_Top Hos Diag'!O$11:O$500))</f>
        <v/>
      </c>
      <c r="R10" t="str">
        <f>IF($O10="","",SUMIF('Input_Top Hos Diag'!$K$11:$K$500,Cal_Top10HosDiag!$O10,'Input_Top Hos Diag'!P$11:P$500))</f>
        <v/>
      </c>
      <c r="S10" t="str">
        <f>IF($O10="","",SUMIF('Input_Top Hos Diag'!$K$11:$K$500,Cal_Top10HosDiag!$O10,'Input_Top Hos Diag'!Q$11:Q$500))</f>
        <v/>
      </c>
      <c r="T10" t="str">
        <f>IF($O10="","",SUMIF('Input_Top Hos Diag'!$K$11:$K$500,Cal_Top10HosDiag!$O10,'Input_Top Hos Diag'!R$11:R$500))</f>
        <v/>
      </c>
    </row>
    <row r="11" spans="1:27">
      <c r="B11" t="str">
        <f>IF(A11="","",_xlfn.XLOOKUP(A11,'Input_Top Hos Diag'!A:A,'Input_Top Hos Diag'!B:B))</f>
        <v/>
      </c>
      <c r="C11" t="str">
        <f>IF($A11="","",SUMIF('Input_Top Hos Diag'!$A$11:$A$500,Cal_Top10HosDiag!$A11,'Input_Top Hos Diag'!E$11:E$500))</f>
        <v/>
      </c>
      <c r="D11" t="str">
        <f>IF($A11="","",SUMIF('Input_Top Hos Diag'!$A$11:$A$500,Cal_Top10HosDiag!$A11,'Input_Top Hos Diag'!F$11:F$500))</f>
        <v/>
      </c>
      <c r="E11" t="str">
        <f>IF($A11="","",SUMIF('Input_Top Hos Diag'!$A$11:$A$500,Cal_Top10HosDiag!$A11,'Input_Top Hos Diag'!G$11:G$500))</f>
        <v/>
      </c>
      <c r="F11" t="str">
        <f>IF($A11="","",SUMIF('Input_Top Hos Diag'!$A$11:$A$500,Cal_Top10HosDiag!$A11,'Input_Top Hos Diag'!H$11:H$500))</f>
        <v/>
      </c>
      <c r="P11" t="str">
        <f>IF(O11="","",_xlfn.XLOOKUP(O11,'Input_Top Hos Diag'!K:K,'Input_Top Hos Diag'!L:L))</f>
        <v/>
      </c>
      <c r="Q11" t="str">
        <f>IF($O11="","",SUMIF('Input_Top Hos Diag'!$K$11:$K$500,Cal_Top10HosDiag!$O11,'Input_Top Hos Diag'!O$11:O$500))</f>
        <v/>
      </c>
      <c r="R11" t="str">
        <f>IF($O11="","",SUMIF('Input_Top Hos Diag'!$K$11:$K$500,Cal_Top10HosDiag!$O11,'Input_Top Hos Diag'!P$11:P$500))</f>
        <v/>
      </c>
      <c r="S11" t="str">
        <f>IF($O11="","",SUMIF('Input_Top Hos Diag'!$K$11:$K$500,Cal_Top10HosDiag!$O11,'Input_Top Hos Diag'!Q$11:Q$500))</f>
        <v/>
      </c>
      <c r="T11" t="str">
        <f>IF($O11="","",SUMIF('Input_Top Hos Diag'!$K$11:$K$500,Cal_Top10HosDiag!$O11,'Input_Top Hos Diag'!R$11:R$500))</f>
        <v/>
      </c>
    </row>
    <row r="12" spans="1:27">
      <c r="B12" t="str">
        <f>IF(A12="","",_xlfn.XLOOKUP(A12,'Input_Top Hos Diag'!A:A,'Input_Top Hos Diag'!B:B))</f>
        <v/>
      </c>
      <c r="C12" t="str">
        <f>IF($A12="","",SUMIF('Input_Top Hos Diag'!$A$11:$A$500,Cal_Top10HosDiag!$A12,'Input_Top Hos Diag'!E$11:E$500))</f>
        <v/>
      </c>
      <c r="D12" t="str">
        <f>IF($A12="","",SUMIF('Input_Top Hos Diag'!$A$11:$A$500,Cal_Top10HosDiag!$A12,'Input_Top Hos Diag'!F$11:F$500))</f>
        <v/>
      </c>
      <c r="E12" t="str">
        <f>IF($A12="","",SUMIF('Input_Top Hos Diag'!$A$11:$A$500,Cal_Top10HosDiag!$A12,'Input_Top Hos Diag'!G$11:G$500))</f>
        <v/>
      </c>
      <c r="F12" t="str">
        <f>IF($A12="","",SUMIF('Input_Top Hos Diag'!$A$11:$A$500,Cal_Top10HosDiag!$A12,'Input_Top Hos Diag'!H$11:H$500))</f>
        <v/>
      </c>
      <c r="P12" t="str">
        <f>IF(O12="","",_xlfn.XLOOKUP(O12,'Input_Top Hos Diag'!K:K,'Input_Top Hos Diag'!L:L))</f>
        <v/>
      </c>
      <c r="Q12" t="str">
        <f>IF($O12="","",SUMIF('Input_Top Hos Diag'!$K$11:$K$500,Cal_Top10HosDiag!$O12,'Input_Top Hos Diag'!O$11:O$500))</f>
        <v/>
      </c>
      <c r="R12" t="str">
        <f>IF($O12="","",SUMIF('Input_Top Hos Diag'!$K$11:$K$500,Cal_Top10HosDiag!$O12,'Input_Top Hos Diag'!P$11:P$500))</f>
        <v/>
      </c>
      <c r="S12" t="str">
        <f>IF($O12="","",SUMIF('Input_Top Hos Diag'!$K$11:$K$500,Cal_Top10HosDiag!$O12,'Input_Top Hos Diag'!Q$11:Q$500))</f>
        <v/>
      </c>
      <c r="T12" t="str">
        <f>IF($O12="","",SUMIF('Input_Top Hos Diag'!$K$11:$K$500,Cal_Top10HosDiag!$O12,'Input_Top Hos Diag'!R$11:R$500))</f>
        <v/>
      </c>
    </row>
    <row r="13" spans="1:27">
      <c r="B13" t="str">
        <f>IF(A13="","",_xlfn.XLOOKUP(A13,'Input_Top Hos Diag'!A:A,'Input_Top Hos Diag'!B:B))</f>
        <v/>
      </c>
      <c r="C13" t="str">
        <f>IF($A13="","",SUMIF('Input_Top Hos Diag'!$A$11:$A$500,Cal_Top10HosDiag!$A13,'Input_Top Hos Diag'!E$11:E$500))</f>
        <v/>
      </c>
      <c r="D13" t="str">
        <f>IF($A13="","",SUMIF('Input_Top Hos Diag'!$A$11:$A$500,Cal_Top10HosDiag!$A13,'Input_Top Hos Diag'!F$11:F$500))</f>
        <v/>
      </c>
      <c r="E13" t="str">
        <f>IF($A13="","",SUMIF('Input_Top Hos Diag'!$A$11:$A$500,Cal_Top10HosDiag!$A13,'Input_Top Hos Diag'!G$11:G$500))</f>
        <v/>
      </c>
      <c r="F13" t="str">
        <f>IF($A13="","",SUMIF('Input_Top Hos Diag'!$A$11:$A$500,Cal_Top10HosDiag!$A13,'Input_Top Hos Diag'!H$11:H$500))</f>
        <v/>
      </c>
      <c r="P13" t="str">
        <f>IF(O13="","",_xlfn.XLOOKUP(O13,'Input_Top Hos Diag'!K:K,'Input_Top Hos Diag'!L:L))</f>
        <v/>
      </c>
      <c r="Q13" t="str">
        <f>IF($O13="","",SUMIF('Input_Top Hos Diag'!$K$11:$K$500,Cal_Top10HosDiag!$O13,'Input_Top Hos Diag'!O$11:O$500))</f>
        <v/>
      </c>
      <c r="R13" t="str">
        <f>IF($O13="","",SUMIF('Input_Top Hos Diag'!$K$11:$K$500,Cal_Top10HosDiag!$O13,'Input_Top Hos Diag'!P$11:P$500))</f>
        <v/>
      </c>
      <c r="S13" t="str">
        <f>IF($O13="","",SUMIF('Input_Top Hos Diag'!$K$11:$K$500,Cal_Top10HosDiag!$O13,'Input_Top Hos Diag'!Q$11:Q$500))</f>
        <v/>
      </c>
      <c r="T13" t="str">
        <f>IF($O13="","",SUMIF('Input_Top Hos Diag'!$K$11:$K$500,Cal_Top10HosDiag!$O13,'Input_Top Hos Diag'!R$11:R$500))</f>
        <v/>
      </c>
    </row>
    <row r="14" spans="1:27">
      <c r="B14" t="str">
        <f>IF(A14="","",_xlfn.XLOOKUP(A14,'Input_Top Hos Diag'!A:A,'Input_Top Hos Diag'!B:B))</f>
        <v/>
      </c>
      <c r="C14" t="str">
        <f>IF($A14="","",SUMIF('Input_Top Hos Diag'!$A$11:$A$500,Cal_Top10HosDiag!$A14,'Input_Top Hos Diag'!E$11:E$500))</f>
        <v/>
      </c>
      <c r="D14" t="str">
        <f>IF($A14="","",SUMIF('Input_Top Hos Diag'!$A$11:$A$500,Cal_Top10HosDiag!$A14,'Input_Top Hos Diag'!F$11:F$500))</f>
        <v/>
      </c>
      <c r="E14" t="str">
        <f>IF($A14="","",SUMIF('Input_Top Hos Diag'!$A$11:$A$500,Cal_Top10HosDiag!$A14,'Input_Top Hos Diag'!G$11:G$500))</f>
        <v/>
      </c>
      <c r="F14" t="str">
        <f>IF($A14="","",SUMIF('Input_Top Hos Diag'!$A$11:$A$500,Cal_Top10HosDiag!$A14,'Input_Top Hos Diag'!H$11:H$500))</f>
        <v/>
      </c>
      <c r="P14" t="str">
        <f>IF(O14="","",_xlfn.XLOOKUP(O14,'Input_Top Hos Diag'!K:K,'Input_Top Hos Diag'!L:L))</f>
        <v/>
      </c>
      <c r="Q14" t="str">
        <f>IF($O14="","",SUMIF('Input_Top Hos Diag'!$K$11:$K$500,Cal_Top10HosDiag!$O14,'Input_Top Hos Diag'!O$11:O$500))</f>
        <v/>
      </c>
      <c r="R14" t="str">
        <f>IF($O14="","",SUMIF('Input_Top Hos Diag'!$K$11:$K$500,Cal_Top10HosDiag!$O14,'Input_Top Hos Diag'!P$11:P$500))</f>
        <v/>
      </c>
      <c r="S14" t="str">
        <f>IF($O14="","",SUMIF('Input_Top Hos Diag'!$K$11:$K$500,Cal_Top10HosDiag!$O14,'Input_Top Hos Diag'!Q$11:Q$500))</f>
        <v/>
      </c>
      <c r="T14" t="str">
        <f>IF($O14="","",SUMIF('Input_Top Hos Diag'!$K$11:$K$500,Cal_Top10HosDiag!$O14,'Input_Top Hos Diag'!R$11:R$500))</f>
        <v/>
      </c>
    </row>
    <row r="15" spans="1:27">
      <c r="B15" t="str">
        <f>IF(A15="","",_xlfn.XLOOKUP(A15,'Input_Top Hos Diag'!A:A,'Input_Top Hos Diag'!B:B))</f>
        <v/>
      </c>
      <c r="C15" t="str">
        <f>IF($A15="","",SUMIF('Input_Top Hos Diag'!$A$11:$A$500,Cal_Top10HosDiag!$A15,'Input_Top Hos Diag'!E$11:E$500))</f>
        <v/>
      </c>
      <c r="D15" t="str">
        <f>IF($A15="","",SUMIF('Input_Top Hos Diag'!$A$11:$A$500,Cal_Top10HosDiag!$A15,'Input_Top Hos Diag'!F$11:F$500))</f>
        <v/>
      </c>
      <c r="E15" t="str">
        <f>IF($A15="","",SUMIF('Input_Top Hos Diag'!$A$11:$A$500,Cal_Top10HosDiag!$A15,'Input_Top Hos Diag'!G$11:G$500))</f>
        <v/>
      </c>
      <c r="F15" t="str">
        <f>IF($A15="","",SUMIF('Input_Top Hos Diag'!$A$11:$A$500,Cal_Top10HosDiag!$A15,'Input_Top Hos Diag'!H$11:H$500))</f>
        <v/>
      </c>
      <c r="P15" t="str">
        <f>IF(O15="","",_xlfn.XLOOKUP(O15,'Input_Top Hos Diag'!K:K,'Input_Top Hos Diag'!L:L))</f>
        <v/>
      </c>
      <c r="Q15" t="str">
        <f>IF($O15="","",SUMIF('Input_Top Hos Diag'!$K$11:$K$500,Cal_Top10HosDiag!$O15,'Input_Top Hos Diag'!O$11:O$500))</f>
        <v/>
      </c>
      <c r="R15" t="str">
        <f>IF($O15="","",SUMIF('Input_Top Hos Diag'!$K$11:$K$500,Cal_Top10HosDiag!$O15,'Input_Top Hos Diag'!P$11:P$500))</f>
        <v/>
      </c>
      <c r="S15" t="str">
        <f>IF($O15="","",SUMIF('Input_Top Hos Diag'!$K$11:$K$500,Cal_Top10HosDiag!$O15,'Input_Top Hos Diag'!Q$11:Q$500))</f>
        <v/>
      </c>
      <c r="T15" t="str">
        <f>IF($O15="","",SUMIF('Input_Top Hos Diag'!$K$11:$K$500,Cal_Top10HosDiag!$O15,'Input_Top Hos Diag'!R$11:R$500))</f>
        <v/>
      </c>
    </row>
    <row r="16" spans="1:27">
      <c r="B16" t="str">
        <f>IF(A16="","",_xlfn.XLOOKUP(A16,'Input_Top Hos Diag'!A:A,'Input_Top Hos Diag'!B:B))</f>
        <v/>
      </c>
      <c r="C16" t="str">
        <f>IF($A16="","",SUMIF('Input_Top Hos Diag'!$A$11:$A$500,Cal_Top10HosDiag!$A16,'Input_Top Hos Diag'!E$11:E$500))</f>
        <v/>
      </c>
      <c r="D16" t="str">
        <f>IF($A16="","",SUMIF('Input_Top Hos Diag'!$A$11:$A$500,Cal_Top10HosDiag!$A16,'Input_Top Hos Diag'!F$11:F$500))</f>
        <v/>
      </c>
      <c r="E16" t="str">
        <f>IF($A16="","",SUMIF('Input_Top Hos Diag'!$A$11:$A$500,Cal_Top10HosDiag!$A16,'Input_Top Hos Diag'!G$11:G$500))</f>
        <v/>
      </c>
      <c r="F16" t="str">
        <f>IF($A16="","",SUMIF('Input_Top Hos Diag'!$A$11:$A$500,Cal_Top10HosDiag!$A16,'Input_Top Hos Diag'!H$11:H$500))</f>
        <v/>
      </c>
      <c r="P16" t="str">
        <f>IF(O16="","",_xlfn.XLOOKUP(O16,'Input_Top Hos Diag'!K:K,'Input_Top Hos Diag'!L:L))</f>
        <v/>
      </c>
      <c r="Q16" t="str">
        <f>IF($O16="","",SUMIF('Input_Top Hos Diag'!$K$11:$K$500,Cal_Top10HosDiag!$O16,'Input_Top Hos Diag'!O$11:O$500))</f>
        <v/>
      </c>
      <c r="R16" t="str">
        <f>IF($O16="","",SUMIF('Input_Top Hos Diag'!$K$11:$K$500,Cal_Top10HosDiag!$O16,'Input_Top Hos Diag'!P$11:P$500))</f>
        <v/>
      </c>
      <c r="S16" t="str">
        <f>IF($O16="","",SUMIF('Input_Top Hos Diag'!$K$11:$K$500,Cal_Top10HosDiag!$O16,'Input_Top Hos Diag'!Q$11:Q$500))</f>
        <v/>
      </c>
      <c r="T16" t="str">
        <f>IF($O16="","",SUMIF('Input_Top Hos Diag'!$K$11:$K$500,Cal_Top10HosDiag!$O16,'Input_Top Hos Diag'!R$11:R$500))</f>
        <v/>
      </c>
    </row>
    <row r="17" spans="2:20">
      <c r="B17" t="str">
        <f>IF(A17="","",_xlfn.XLOOKUP(A17,'Input_Top Hos Diag'!A:A,'Input_Top Hos Diag'!B:B))</f>
        <v/>
      </c>
      <c r="C17" t="str">
        <f>IF($A17="","",SUMIF('Input_Top Hos Diag'!$A$11:$A$500,Cal_Top10HosDiag!$A17,'Input_Top Hos Diag'!E$11:E$500))</f>
        <v/>
      </c>
      <c r="D17" t="str">
        <f>IF($A17="","",SUMIF('Input_Top Hos Diag'!$A$11:$A$500,Cal_Top10HosDiag!$A17,'Input_Top Hos Diag'!F$11:F$500))</f>
        <v/>
      </c>
      <c r="E17" t="str">
        <f>IF($A17="","",SUMIF('Input_Top Hos Diag'!$A$11:$A$500,Cal_Top10HosDiag!$A17,'Input_Top Hos Diag'!G$11:G$500))</f>
        <v/>
      </c>
      <c r="F17" t="str">
        <f>IF($A17="","",SUMIF('Input_Top Hos Diag'!$A$11:$A$500,Cal_Top10HosDiag!$A17,'Input_Top Hos Diag'!H$11:H$500))</f>
        <v/>
      </c>
      <c r="P17" t="str">
        <f>IF(O17="","",_xlfn.XLOOKUP(O17,'Input_Top Hos Diag'!K:K,'Input_Top Hos Diag'!L:L))</f>
        <v/>
      </c>
      <c r="Q17" t="str">
        <f>IF($O17="","",SUMIF('Input_Top Hos Diag'!$K$11:$K$500,Cal_Top10HosDiag!$O17,'Input_Top Hos Diag'!O$11:O$500))</f>
        <v/>
      </c>
      <c r="R17" t="str">
        <f>IF($O17="","",SUMIF('Input_Top Hos Diag'!$K$11:$K$500,Cal_Top10HosDiag!$O17,'Input_Top Hos Diag'!P$11:P$500))</f>
        <v/>
      </c>
      <c r="S17" t="str">
        <f>IF($O17="","",SUMIF('Input_Top Hos Diag'!$K$11:$K$500,Cal_Top10HosDiag!$O17,'Input_Top Hos Diag'!Q$11:Q$500))</f>
        <v/>
      </c>
      <c r="T17" t="str">
        <f>IF($O17="","",SUMIF('Input_Top Hos Diag'!$K$11:$K$500,Cal_Top10HosDiag!$O17,'Input_Top Hos Diag'!R$11:R$500))</f>
        <v/>
      </c>
    </row>
    <row r="18" spans="2:20">
      <c r="B18" t="str">
        <f>IF(A18="","",_xlfn.XLOOKUP(A18,'Input_Top Hos Diag'!A:A,'Input_Top Hos Diag'!B:B))</f>
        <v/>
      </c>
      <c r="C18" t="str">
        <f>IF($A18="","",SUMIF('Input_Top Hos Diag'!$A$11:$A$500,Cal_Top10HosDiag!$A18,'Input_Top Hos Diag'!E$11:E$500))</f>
        <v/>
      </c>
      <c r="D18" t="str">
        <f>IF($A18="","",SUMIF('Input_Top Hos Diag'!$A$11:$A$500,Cal_Top10HosDiag!$A18,'Input_Top Hos Diag'!F$11:F$500))</f>
        <v/>
      </c>
      <c r="E18" t="str">
        <f>IF($A18="","",SUMIF('Input_Top Hos Diag'!$A$11:$A$500,Cal_Top10HosDiag!$A18,'Input_Top Hos Diag'!G$11:G$500))</f>
        <v/>
      </c>
      <c r="F18" t="str">
        <f>IF($A18="","",SUMIF('Input_Top Hos Diag'!$A$11:$A$500,Cal_Top10HosDiag!$A18,'Input_Top Hos Diag'!H$11:H$500))</f>
        <v/>
      </c>
      <c r="P18" t="str">
        <f>IF(O18="","",_xlfn.XLOOKUP(O18,'Input_Top Hos Diag'!K:K,'Input_Top Hos Diag'!L:L))</f>
        <v/>
      </c>
      <c r="Q18" t="str">
        <f>IF($O18="","",SUMIF('Input_Top Hos Diag'!$K$11:$K$500,Cal_Top10HosDiag!$O18,'Input_Top Hos Diag'!O$11:O$500))</f>
        <v/>
      </c>
      <c r="R18" t="str">
        <f>IF($O18="","",SUMIF('Input_Top Hos Diag'!$K$11:$K$500,Cal_Top10HosDiag!$O18,'Input_Top Hos Diag'!P$11:P$500))</f>
        <v/>
      </c>
      <c r="S18" t="str">
        <f>IF($O18="","",SUMIF('Input_Top Hos Diag'!$K$11:$K$500,Cal_Top10HosDiag!$O18,'Input_Top Hos Diag'!Q$11:Q$500))</f>
        <v/>
      </c>
      <c r="T18" t="str">
        <f>IF($O18="","",SUMIF('Input_Top Hos Diag'!$K$11:$K$500,Cal_Top10HosDiag!$O18,'Input_Top Hos Diag'!R$11:R$500))</f>
        <v/>
      </c>
    </row>
    <row r="19" spans="2:20">
      <c r="B19" t="str">
        <f>IF(A19="","",_xlfn.XLOOKUP(A19,'Input_Top Hos Diag'!A:A,'Input_Top Hos Diag'!B:B))</f>
        <v/>
      </c>
      <c r="C19" t="str">
        <f>IF($A19="","",SUMIF('Input_Top Hos Diag'!$A$11:$A$500,Cal_Top10HosDiag!$A19,'Input_Top Hos Diag'!E$11:E$500))</f>
        <v/>
      </c>
      <c r="D19" t="str">
        <f>IF($A19="","",SUMIF('Input_Top Hos Diag'!$A$11:$A$500,Cal_Top10HosDiag!$A19,'Input_Top Hos Diag'!F$11:F$500))</f>
        <v/>
      </c>
      <c r="E19" t="str">
        <f>IF($A19="","",SUMIF('Input_Top Hos Diag'!$A$11:$A$500,Cal_Top10HosDiag!$A19,'Input_Top Hos Diag'!G$11:G$500))</f>
        <v/>
      </c>
      <c r="F19" t="str">
        <f>IF($A19="","",SUMIF('Input_Top Hos Diag'!$A$11:$A$500,Cal_Top10HosDiag!$A19,'Input_Top Hos Diag'!H$11:H$500))</f>
        <v/>
      </c>
      <c r="P19" t="str">
        <f>IF(O19="","",_xlfn.XLOOKUP(O19,'Input_Top Hos Diag'!K:K,'Input_Top Hos Diag'!L:L))</f>
        <v/>
      </c>
      <c r="Q19" t="str">
        <f>IF($O19="","",SUMIF('Input_Top Hos Diag'!$K$11:$K$500,Cal_Top10HosDiag!$O19,'Input_Top Hos Diag'!O$11:O$500))</f>
        <v/>
      </c>
      <c r="R19" t="str">
        <f>IF($O19="","",SUMIF('Input_Top Hos Diag'!$K$11:$K$500,Cal_Top10HosDiag!$O19,'Input_Top Hos Diag'!P$11:P$500))</f>
        <v/>
      </c>
      <c r="S19" t="str">
        <f>IF($O19="","",SUMIF('Input_Top Hos Diag'!$K$11:$K$500,Cal_Top10HosDiag!$O19,'Input_Top Hos Diag'!Q$11:Q$500))</f>
        <v/>
      </c>
      <c r="T19" t="str">
        <f>IF($O19="","",SUMIF('Input_Top Hos Diag'!$K$11:$K$500,Cal_Top10HosDiag!$O19,'Input_Top Hos Diag'!R$11:R$500))</f>
        <v/>
      </c>
    </row>
    <row r="20" spans="2:20">
      <c r="B20" t="str">
        <f>IF(A20="","",_xlfn.XLOOKUP(A20,'Input_Top Hos Diag'!A:A,'Input_Top Hos Diag'!B:B))</f>
        <v/>
      </c>
      <c r="C20" t="str">
        <f>IF($A20="","",SUMIF('Input_Top Hos Diag'!$A$11:$A$500,Cal_Top10HosDiag!$A20,'Input_Top Hos Diag'!E$11:E$500))</f>
        <v/>
      </c>
      <c r="D20" t="str">
        <f>IF($A20="","",SUMIF('Input_Top Hos Diag'!$A$11:$A$500,Cal_Top10HosDiag!$A20,'Input_Top Hos Diag'!F$11:F$500))</f>
        <v/>
      </c>
      <c r="E20" t="str">
        <f>IF($A20="","",SUMIF('Input_Top Hos Diag'!$A$11:$A$500,Cal_Top10HosDiag!$A20,'Input_Top Hos Diag'!G$11:G$500))</f>
        <v/>
      </c>
      <c r="F20" t="str">
        <f>IF($A20="","",SUMIF('Input_Top Hos Diag'!$A$11:$A$500,Cal_Top10HosDiag!$A20,'Input_Top Hos Diag'!H$11:H$500))</f>
        <v/>
      </c>
      <c r="P20" t="str">
        <f>IF(O20="","",_xlfn.XLOOKUP(O20,'Input_Top Hos Diag'!K:K,'Input_Top Hos Diag'!L:L))</f>
        <v/>
      </c>
      <c r="Q20" t="str">
        <f>IF($O20="","",SUMIF('Input_Top Hos Diag'!$K$11:$K$500,Cal_Top10HosDiag!$O20,'Input_Top Hos Diag'!O$11:O$500))</f>
        <v/>
      </c>
      <c r="R20" t="str">
        <f>IF($O20="","",SUMIF('Input_Top Hos Diag'!$K$11:$K$500,Cal_Top10HosDiag!$O20,'Input_Top Hos Diag'!P$11:P$500))</f>
        <v/>
      </c>
      <c r="S20" t="str">
        <f>IF($O20="","",SUMIF('Input_Top Hos Diag'!$K$11:$K$500,Cal_Top10HosDiag!$O20,'Input_Top Hos Diag'!Q$11:Q$500))</f>
        <v/>
      </c>
      <c r="T20" t="str">
        <f>IF($O20="","",SUMIF('Input_Top Hos Diag'!$K$11:$K$500,Cal_Top10HosDiag!$O20,'Input_Top Hos Diag'!R$11:R$500))</f>
        <v/>
      </c>
    </row>
    <row r="21" spans="2:20">
      <c r="B21" t="str">
        <f>IF(A21="","",_xlfn.XLOOKUP(A21,'Input_Top Hos Diag'!A:A,'Input_Top Hos Diag'!B:B))</f>
        <v/>
      </c>
      <c r="C21" t="str">
        <f>IF($A21="","",SUMIF('Input_Top Hos Diag'!$A$11:$A$500,Cal_Top10HosDiag!$A21,'Input_Top Hos Diag'!E$11:E$500))</f>
        <v/>
      </c>
      <c r="D21" t="str">
        <f>IF($A21="","",SUMIF('Input_Top Hos Diag'!$A$11:$A$500,Cal_Top10HosDiag!$A21,'Input_Top Hos Diag'!F$11:F$500))</f>
        <v/>
      </c>
      <c r="E21" t="str">
        <f>IF($A21="","",SUMIF('Input_Top Hos Diag'!$A$11:$A$500,Cal_Top10HosDiag!$A21,'Input_Top Hos Diag'!G$11:G$500))</f>
        <v/>
      </c>
      <c r="F21" t="str">
        <f>IF($A21="","",SUMIF('Input_Top Hos Diag'!$A$11:$A$500,Cal_Top10HosDiag!$A21,'Input_Top Hos Diag'!H$11:H$500))</f>
        <v/>
      </c>
      <c r="P21" t="str">
        <f>IF(O21="","",_xlfn.XLOOKUP(O21,'Input_Top Hos Diag'!K:K,'Input_Top Hos Diag'!L:L))</f>
        <v/>
      </c>
      <c r="Q21" t="str">
        <f>IF($O21="","",SUMIF('Input_Top Hos Diag'!$K$11:$K$500,Cal_Top10HosDiag!$O21,'Input_Top Hos Diag'!O$11:O$500))</f>
        <v/>
      </c>
      <c r="R21" t="str">
        <f>IF($O21="","",SUMIF('Input_Top Hos Diag'!$K$11:$K$500,Cal_Top10HosDiag!$O21,'Input_Top Hos Diag'!P$11:P$500))</f>
        <v/>
      </c>
      <c r="S21" t="str">
        <f>IF($O21="","",SUMIF('Input_Top Hos Diag'!$K$11:$K$500,Cal_Top10HosDiag!$O21,'Input_Top Hos Diag'!Q$11:Q$500))</f>
        <v/>
      </c>
      <c r="T21" t="str">
        <f>IF($O21="","",SUMIF('Input_Top Hos Diag'!$K$11:$K$500,Cal_Top10HosDiag!$O21,'Input_Top Hos Diag'!R$11:R$500))</f>
        <v/>
      </c>
    </row>
    <row r="22" spans="2:20">
      <c r="B22" t="str">
        <f>IF(A22="","",_xlfn.XLOOKUP(A22,'Input_Top Hos Diag'!A:A,'Input_Top Hos Diag'!B:B))</f>
        <v/>
      </c>
      <c r="C22" t="str">
        <f>IF($A22="","",SUMIF('Input_Top Hos Diag'!$A$11:$A$500,Cal_Top10HosDiag!$A22,'Input_Top Hos Diag'!E$11:E$500))</f>
        <v/>
      </c>
      <c r="D22" t="str">
        <f>IF($A22="","",SUMIF('Input_Top Hos Diag'!$A$11:$A$500,Cal_Top10HosDiag!$A22,'Input_Top Hos Diag'!F$11:F$500))</f>
        <v/>
      </c>
      <c r="E22" t="str">
        <f>IF($A22="","",SUMIF('Input_Top Hos Diag'!$A$11:$A$500,Cal_Top10HosDiag!$A22,'Input_Top Hos Diag'!G$11:G$500))</f>
        <v/>
      </c>
      <c r="F22" t="str">
        <f>IF($A22="","",SUMIF('Input_Top Hos Diag'!$A$11:$A$500,Cal_Top10HosDiag!$A22,'Input_Top Hos Diag'!H$11:H$500))</f>
        <v/>
      </c>
      <c r="P22" t="str">
        <f>IF(O22="","",_xlfn.XLOOKUP(O22,'Input_Top Hos Diag'!K:K,'Input_Top Hos Diag'!L:L))</f>
        <v/>
      </c>
      <c r="Q22" t="str">
        <f>IF($O22="","",SUMIF('Input_Top Hos Diag'!$K$11:$K$500,Cal_Top10HosDiag!$O22,'Input_Top Hos Diag'!O$11:O$500))</f>
        <v/>
      </c>
      <c r="R22" t="str">
        <f>IF($O22="","",SUMIF('Input_Top Hos Diag'!$K$11:$K$500,Cal_Top10HosDiag!$O22,'Input_Top Hos Diag'!P$11:P$500))</f>
        <v/>
      </c>
      <c r="S22" t="str">
        <f>IF($O22="","",SUMIF('Input_Top Hos Diag'!$K$11:$K$500,Cal_Top10HosDiag!$O22,'Input_Top Hos Diag'!Q$11:Q$500))</f>
        <v/>
      </c>
      <c r="T22" t="str">
        <f>IF($O22="","",SUMIF('Input_Top Hos Diag'!$K$11:$K$500,Cal_Top10HosDiag!$O22,'Input_Top Hos Diag'!R$11:R$500))</f>
        <v/>
      </c>
    </row>
    <row r="23" spans="2:20">
      <c r="B23" t="str">
        <f>IF(A23="","",_xlfn.XLOOKUP(A23,'Input_Top Hos Diag'!A:A,'Input_Top Hos Diag'!B:B))</f>
        <v/>
      </c>
      <c r="C23" t="str">
        <f>IF($A23="","",SUMIF('Input_Top Hos Diag'!$A$11:$A$500,Cal_Top10HosDiag!$A23,'Input_Top Hos Diag'!E$11:E$500))</f>
        <v/>
      </c>
      <c r="D23" t="str">
        <f>IF($A23="","",SUMIF('Input_Top Hos Diag'!$A$11:$A$500,Cal_Top10HosDiag!$A23,'Input_Top Hos Diag'!F$11:F$500))</f>
        <v/>
      </c>
      <c r="E23" t="str">
        <f>IF($A23="","",SUMIF('Input_Top Hos Diag'!$A$11:$A$500,Cal_Top10HosDiag!$A23,'Input_Top Hos Diag'!G$11:G$500))</f>
        <v/>
      </c>
      <c r="F23" t="str">
        <f>IF($A23="","",SUMIF('Input_Top Hos Diag'!$A$11:$A$500,Cal_Top10HosDiag!$A23,'Input_Top Hos Diag'!H$11:H$500))</f>
        <v/>
      </c>
      <c r="P23" t="str">
        <f>IF(O23="","",_xlfn.XLOOKUP(O23,'Input_Top Hos Diag'!K:K,'Input_Top Hos Diag'!L:L))</f>
        <v/>
      </c>
      <c r="Q23" t="str">
        <f>IF($O23="","",SUMIF('Input_Top Hos Diag'!$K$11:$K$500,Cal_Top10HosDiag!$O23,'Input_Top Hos Diag'!O$11:O$500))</f>
        <v/>
      </c>
      <c r="R23" t="str">
        <f>IF($O23="","",SUMIF('Input_Top Hos Diag'!$K$11:$K$500,Cal_Top10HosDiag!$O23,'Input_Top Hos Diag'!P$11:P$500))</f>
        <v/>
      </c>
      <c r="S23" t="str">
        <f>IF($O23="","",SUMIF('Input_Top Hos Diag'!$K$11:$K$500,Cal_Top10HosDiag!$O23,'Input_Top Hos Diag'!Q$11:Q$500))</f>
        <v/>
      </c>
      <c r="T23" t="str">
        <f>IF($O23="","",SUMIF('Input_Top Hos Diag'!$K$11:$K$500,Cal_Top10HosDiag!$O23,'Input_Top Hos Diag'!R$11:R$500))</f>
        <v/>
      </c>
    </row>
    <row r="24" spans="2:20">
      <c r="B24" t="str">
        <f>IF(A24="","",_xlfn.XLOOKUP(A24,'Input_Top Hos Diag'!A:A,'Input_Top Hos Diag'!B:B))</f>
        <v/>
      </c>
      <c r="C24" t="str">
        <f>IF($A24="","",SUMIF('Input_Top Hos Diag'!$A$11:$A$500,Cal_Top10HosDiag!$A24,'Input_Top Hos Diag'!E$11:E$500))</f>
        <v/>
      </c>
      <c r="D24" t="str">
        <f>IF($A24="","",SUMIF('Input_Top Hos Diag'!$A$11:$A$500,Cal_Top10HosDiag!$A24,'Input_Top Hos Diag'!F$11:F$500))</f>
        <v/>
      </c>
      <c r="E24" t="str">
        <f>IF($A24="","",SUMIF('Input_Top Hos Diag'!$A$11:$A$500,Cal_Top10HosDiag!$A24,'Input_Top Hos Diag'!G$11:G$500))</f>
        <v/>
      </c>
      <c r="F24" t="str">
        <f>IF($A24="","",SUMIF('Input_Top Hos Diag'!$A$11:$A$500,Cal_Top10HosDiag!$A24,'Input_Top Hos Diag'!H$11:H$500))</f>
        <v/>
      </c>
      <c r="P24" t="str">
        <f>IF(O24="","",_xlfn.XLOOKUP(O24,'Input_Top Hos Diag'!K:K,'Input_Top Hos Diag'!L:L))</f>
        <v/>
      </c>
      <c r="Q24" t="str">
        <f>IF($O24="","",SUMIF('Input_Top Hos Diag'!$K$11:$K$500,Cal_Top10HosDiag!$O24,'Input_Top Hos Diag'!O$11:O$500))</f>
        <v/>
      </c>
      <c r="R24" t="str">
        <f>IF($O24="","",SUMIF('Input_Top Hos Diag'!$K$11:$K$500,Cal_Top10HosDiag!$O24,'Input_Top Hos Diag'!P$11:P$500))</f>
        <v/>
      </c>
      <c r="S24" t="str">
        <f>IF($O24="","",SUMIF('Input_Top Hos Diag'!$K$11:$K$500,Cal_Top10HosDiag!$O24,'Input_Top Hos Diag'!Q$11:Q$500))</f>
        <v/>
      </c>
      <c r="T24" t="str">
        <f>IF($O24="","",SUMIF('Input_Top Hos Diag'!$K$11:$K$500,Cal_Top10HosDiag!$O24,'Input_Top Hos Diag'!R$11:R$500))</f>
        <v/>
      </c>
    </row>
    <row r="25" spans="2:20">
      <c r="B25" t="str">
        <f>IF(A25="","",_xlfn.XLOOKUP(A25,'Input_Top Hos Diag'!A:A,'Input_Top Hos Diag'!B:B))</f>
        <v/>
      </c>
      <c r="C25" t="str">
        <f>IF($A25="","",SUMIF('Input_Top Hos Diag'!$A$11:$A$500,Cal_Top10HosDiag!$A25,'Input_Top Hos Diag'!E$11:E$500))</f>
        <v/>
      </c>
      <c r="D25" t="str">
        <f>IF($A25="","",SUMIF('Input_Top Hos Diag'!$A$11:$A$500,Cal_Top10HosDiag!$A25,'Input_Top Hos Diag'!F$11:F$500))</f>
        <v/>
      </c>
      <c r="E25" t="str">
        <f>IF($A25="","",SUMIF('Input_Top Hos Diag'!$A$11:$A$500,Cal_Top10HosDiag!$A25,'Input_Top Hos Diag'!G$11:G$500))</f>
        <v/>
      </c>
      <c r="F25" t="str">
        <f>IF($A25="","",SUMIF('Input_Top Hos Diag'!$A$11:$A$500,Cal_Top10HosDiag!$A25,'Input_Top Hos Diag'!H$11:H$500))</f>
        <v/>
      </c>
      <c r="P25" t="str">
        <f>IF(O25="","",_xlfn.XLOOKUP(O25,'Input_Top Hos Diag'!K:K,'Input_Top Hos Diag'!L:L))</f>
        <v/>
      </c>
      <c r="Q25" t="str">
        <f>IF($O25="","",SUMIF('Input_Top Hos Diag'!$K$11:$K$500,Cal_Top10HosDiag!$O25,'Input_Top Hos Diag'!O$11:O$500))</f>
        <v/>
      </c>
      <c r="R25" t="str">
        <f>IF($O25="","",SUMIF('Input_Top Hos Diag'!$K$11:$K$500,Cal_Top10HosDiag!$O25,'Input_Top Hos Diag'!P$11:P$500))</f>
        <v/>
      </c>
      <c r="S25" t="str">
        <f>IF($O25="","",SUMIF('Input_Top Hos Diag'!$K$11:$K$500,Cal_Top10HosDiag!$O25,'Input_Top Hos Diag'!Q$11:Q$500))</f>
        <v/>
      </c>
      <c r="T25" t="str">
        <f>IF($O25="","",SUMIF('Input_Top Hos Diag'!$K$11:$K$500,Cal_Top10HosDiag!$O25,'Input_Top Hos Diag'!R$11:R$500))</f>
        <v/>
      </c>
    </row>
    <row r="26" spans="2:20">
      <c r="B26" t="str">
        <f>IF(A26="","",_xlfn.XLOOKUP(A26,'Input_Top Hos Diag'!A:A,'Input_Top Hos Diag'!B:B))</f>
        <v/>
      </c>
      <c r="C26" t="str">
        <f>IF($A26="","",SUMIF('Input_Top Hos Diag'!$A$11:$A$500,Cal_Top10HosDiag!$A26,'Input_Top Hos Diag'!E$11:E$500))</f>
        <v/>
      </c>
      <c r="D26" t="str">
        <f>IF($A26="","",SUMIF('Input_Top Hos Diag'!$A$11:$A$500,Cal_Top10HosDiag!$A26,'Input_Top Hos Diag'!F$11:F$500))</f>
        <v/>
      </c>
      <c r="E26" t="str">
        <f>IF($A26="","",SUMIF('Input_Top Hos Diag'!$A$11:$A$500,Cal_Top10HosDiag!$A26,'Input_Top Hos Diag'!G$11:G$500))</f>
        <v/>
      </c>
      <c r="F26" t="str">
        <f>IF($A26="","",SUMIF('Input_Top Hos Diag'!$A$11:$A$500,Cal_Top10HosDiag!$A26,'Input_Top Hos Diag'!H$11:H$500))</f>
        <v/>
      </c>
      <c r="P26" t="str">
        <f>IF(O26="","",_xlfn.XLOOKUP(O26,'Input_Top Hos Diag'!K:K,'Input_Top Hos Diag'!L:L))</f>
        <v/>
      </c>
      <c r="Q26" t="str">
        <f>IF($O26="","",SUMIF('Input_Top Hos Diag'!$K$11:$K$500,Cal_Top10HosDiag!$O26,'Input_Top Hos Diag'!O$11:O$500))</f>
        <v/>
      </c>
      <c r="R26" t="str">
        <f>IF($O26="","",SUMIF('Input_Top Hos Diag'!$K$11:$K$500,Cal_Top10HosDiag!$O26,'Input_Top Hos Diag'!P$11:P$500))</f>
        <v/>
      </c>
      <c r="S26" t="str">
        <f>IF($O26="","",SUMIF('Input_Top Hos Diag'!$K$11:$K$500,Cal_Top10HosDiag!$O26,'Input_Top Hos Diag'!Q$11:Q$500))</f>
        <v/>
      </c>
      <c r="T26" t="str">
        <f>IF($O26="","",SUMIF('Input_Top Hos Diag'!$K$11:$K$500,Cal_Top10HosDiag!$O26,'Input_Top Hos Diag'!R$11:R$500))</f>
        <v/>
      </c>
    </row>
    <row r="27" spans="2:20">
      <c r="B27" t="str">
        <f>IF(A27="","",_xlfn.XLOOKUP(A27,'Input_Top Hos Diag'!A:A,'Input_Top Hos Diag'!B:B))</f>
        <v/>
      </c>
      <c r="C27" t="str">
        <f>IF($A27="","",SUMIF('Input_Top Hos Diag'!$A$11:$A$500,Cal_Top10HosDiag!$A27,'Input_Top Hos Diag'!E$11:E$500))</f>
        <v/>
      </c>
      <c r="D27" t="str">
        <f>IF($A27="","",SUMIF('Input_Top Hos Diag'!$A$11:$A$500,Cal_Top10HosDiag!$A27,'Input_Top Hos Diag'!F$11:F$500))</f>
        <v/>
      </c>
      <c r="E27" t="str">
        <f>IF($A27="","",SUMIF('Input_Top Hos Diag'!$A$11:$A$500,Cal_Top10HosDiag!$A27,'Input_Top Hos Diag'!G$11:G$500))</f>
        <v/>
      </c>
      <c r="F27" t="str">
        <f>IF($A27="","",SUMIF('Input_Top Hos Diag'!$A$11:$A$500,Cal_Top10HosDiag!$A27,'Input_Top Hos Diag'!H$11:H$500))</f>
        <v/>
      </c>
      <c r="P27" t="str">
        <f>IF(O27="","",_xlfn.XLOOKUP(O27,'Input_Top Hos Diag'!K:K,'Input_Top Hos Diag'!L:L))</f>
        <v/>
      </c>
      <c r="Q27" t="str">
        <f>IF($O27="","",SUMIF('Input_Top Hos Diag'!$K$11:$K$500,Cal_Top10HosDiag!$O27,'Input_Top Hos Diag'!O$11:O$500))</f>
        <v/>
      </c>
      <c r="R27" t="str">
        <f>IF($O27="","",SUMIF('Input_Top Hos Diag'!$K$11:$K$500,Cal_Top10HosDiag!$O27,'Input_Top Hos Diag'!P$11:P$500))</f>
        <v/>
      </c>
      <c r="S27" t="str">
        <f>IF($O27="","",SUMIF('Input_Top Hos Diag'!$K$11:$K$500,Cal_Top10HosDiag!$O27,'Input_Top Hos Diag'!Q$11:Q$500))</f>
        <v/>
      </c>
      <c r="T27" t="str">
        <f>IF($O27="","",SUMIF('Input_Top Hos Diag'!$K$11:$K$500,Cal_Top10HosDiag!$O27,'Input_Top Hos Diag'!R$11:R$500))</f>
        <v/>
      </c>
    </row>
    <row r="28" spans="2:20">
      <c r="B28" t="str">
        <f>IF(A28="","",_xlfn.XLOOKUP(A28,'Input_Top Hos Diag'!A:A,'Input_Top Hos Diag'!B:B))</f>
        <v/>
      </c>
      <c r="C28" t="str">
        <f>IF($A28="","",SUMIF('Input_Top Hos Diag'!$A$11:$A$500,Cal_Top10HosDiag!$A28,'Input_Top Hos Diag'!E$11:E$500))</f>
        <v/>
      </c>
      <c r="D28" t="str">
        <f>IF($A28="","",SUMIF('Input_Top Hos Diag'!$A$11:$A$500,Cal_Top10HosDiag!$A28,'Input_Top Hos Diag'!F$11:F$500))</f>
        <v/>
      </c>
      <c r="E28" t="str">
        <f>IF($A28="","",SUMIF('Input_Top Hos Diag'!$A$11:$A$500,Cal_Top10HosDiag!$A28,'Input_Top Hos Diag'!G$11:G$500))</f>
        <v/>
      </c>
      <c r="F28" t="str">
        <f>IF($A28="","",SUMIF('Input_Top Hos Diag'!$A$11:$A$500,Cal_Top10HosDiag!$A28,'Input_Top Hos Diag'!H$11:H$500))</f>
        <v/>
      </c>
      <c r="P28" t="str">
        <f>IF(O28="","",_xlfn.XLOOKUP(O28,'Input_Top Hos Diag'!K:K,'Input_Top Hos Diag'!L:L))</f>
        <v/>
      </c>
      <c r="Q28" t="str">
        <f>IF($O28="","",SUMIF('Input_Top Hos Diag'!$K$11:$K$500,Cal_Top10HosDiag!$O28,'Input_Top Hos Diag'!O$11:O$500))</f>
        <v/>
      </c>
      <c r="R28" t="str">
        <f>IF($O28="","",SUMIF('Input_Top Hos Diag'!$K$11:$K$500,Cal_Top10HosDiag!$O28,'Input_Top Hos Diag'!P$11:P$500))</f>
        <v/>
      </c>
      <c r="S28" t="str">
        <f>IF($O28="","",SUMIF('Input_Top Hos Diag'!$K$11:$K$500,Cal_Top10HosDiag!$O28,'Input_Top Hos Diag'!Q$11:Q$500))</f>
        <v/>
      </c>
      <c r="T28" t="str">
        <f>IF($O28="","",SUMIF('Input_Top Hos Diag'!$K$11:$K$500,Cal_Top10HosDiag!$O28,'Input_Top Hos Diag'!R$11:R$500))</f>
        <v/>
      </c>
    </row>
    <row r="29" spans="2:20">
      <c r="B29" t="str">
        <f>IF(A29="","",_xlfn.XLOOKUP(A29,'Input_Top Hos Diag'!A:A,'Input_Top Hos Diag'!B:B))</f>
        <v/>
      </c>
      <c r="C29" t="str">
        <f>IF($A29="","",SUMIF('Input_Top Hos Diag'!$A$11:$A$500,Cal_Top10HosDiag!$A29,'Input_Top Hos Diag'!E$11:E$500))</f>
        <v/>
      </c>
      <c r="D29" t="str">
        <f>IF($A29="","",SUMIF('Input_Top Hos Diag'!$A$11:$A$500,Cal_Top10HosDiag!$A29,'Input_Top Hos Diag'!F$11:F$500))</f>
        <v/>
      </c>
      <c r="E29" t="str">
        <f>IF($A29="","",SUMIF('Input_Top Hos Diag'!$A$11:$A$500,Cal_Top10HosDiag!$A29,'Input_Top Hos Diag'!G$11:G$500))</f>
        <v/>
      </c>
      <c r="F29" t="str">
        <f>IF($A29="","",SUMIF('Input_Top Hos Diag'!$A$11:$A$500,Cal_Top10HosDiag!$A29,'Input_Top Hos Diag'!H$11:H$500))</f>
        <v/>
      </c>
      <c r="P29" t="str">
        <f>IF(O29="","",_xlfn.XLOOKUP(O29,'Input_Top Hos Diag'!K:K,'Input_Top Hos Diag'!L:L))</f>
        <v/>
      </c>
      <c r="Q29" t="str">
        <f>IF($O29="","",SUMIF('Input_Top Hos Diag'!$K$11:$K$500,Cal_Top10HosDiag!$O29,'Input_Top Hos Diag'!O$11:O$500))</f>
        <v/>
      </c>
      <c r="R29" t="str">
        <f>IF($O29="","",SUMIF('Input_Top Hos Diag'!$K$11:$K$500,Cal_Top10HosDiag!$O29,'Input_Top Hos Diag'!P$11:P$500))</f>
        <v/>
      </c>
      <c r="S29" t="str">
        <f>IF($O29="","",SUMIF('Input_Top Hos Diag'!$K$11:$K$500,Cal_Top10HosDiag!$O29,'Input_Top Hos Diag'!Q$11:Q$500))</f>
        <v/>
      </c>
      <c r="T29" t="str">
        <f>IF($O29="","",SUMIF('Input_Top Hos Diag'!$K$11:$K$500,Cal_Top10HosDiag!$O29,'Input_Top Hos Diag'!R$11:R$500))</f>
        <v/>
      </c>
    </row>
    <row r="30" spans="2:20">
      <c r="B30" t="str">
        <f>IF(A30="","",_xlfn.XLOOKUP(A30,'Input_Top Hos Diag'!A:A,'Input_Top Hos Diag'!B:B))</f>
        <v/>
      </c>
      <c r="C30" t="str">
        <f>IF($A30="","",SUMIF('Input_Top Hos Diag'!$A$11:$A$500,Cal_Top10HosDiag!$A30,'Input_Top Hos Diag'!E$11:E$500))</f>
        <v/>
      </c>
      <c r="D30" t="str">
        <f>IF($A30="","",SUMIF('Input_Top Hos Diag'!$A$11:$A$500,Cal_Top10HosDiag!$A30,'Input_Top Hos Diag'!F$11:F$500))</f>
        <v/>
      </c>
      <c r="E30" t="str">
        <f>IF($A30="","",SUMIF('Input_Top Hos Diag'!$A$11:$A$500,Cal_Top10HosDiag!$A30,'Input_Top Hos Diag'!G$11:G$500))</f>
        <v/>
      </c>
      <c r="F30" t="str">
        <f>IF($A30="","",SUMIF('Input_Top Hos Diag'!$A$11:$A$500,Cal_Top10HosDiag!$A30,'Input_Top Hos Diag'!H$11:H$500))</f>
        <v/>
      </c>
      <c r="P30" t="str">
        <f>IF(O30="","",_xlfn.XLOOKUP(O30,'Input_Top Hos Diag'!K:K,'Input_Top Hos Diag'!L:L))</f>
        <v/>
      </c>
      <c r="Q30" t="str">
        <f>IF($O30="","",SUMIF('Input_Top Hos Diag'!$K$11:$K$500,Cal_Top10HosDiag!$O30,'Input_Top Hos Diag'!O$11:O$500))</f>
        <v/>
      </c>
      <c r="R30" t="str">
        <f>IF($O30="","",SUMIF('Input_Top Hos Diag'!$K$11:$K$500,Cal_Top10HosDiag!$O30,'Input_Top Hos Diag'!P$11:P$500))</f>
        <v/>
      </c>
      <c r="S30" t="str">
        <f>IF($O30="","",SUMIF('Input_Top Hos Diag'!$K$11:$K$500,Cal_Top10HosDiag!$O30,'Input_Top Hos Diag'!Q$11:Q$500))</f>
        <v/>
      </c>
      <c r="T30" t="str">
        <f>IF($O30="","",SUMIF('Input_Top Hos Diag'!$K$11:$K$500,Cal_Top10HosDiag!$O30,'Input_Top Hos Diag'!R$11:R$500))</f>
        <v/>
      </c>
    </row>
    <row r="31" spans="2:20">
      <c r="B31" t="str">
        <f>IF(A31="","",_xlfn.XLOOKUP(A31,'Input_Top Hos Diag'!A:A,'Input_Top Hos Diag'!B:B))</f>
        <v/>
      </c>
      <c r="C31" t="str">
        <f>IF($A31="","",SUMIF('Input_Top Hos Diag'!$A$11:$A$500,Cal_Top10HosDiag!$A31,'Input_Top Hos Diag'!E$11:E$500))</f>
        <v/>
      </c>
      <c r="D31" t="str">
        <f>IF($A31="","",SUMIF('Input_Top Hos Diag'!$A$11:$A$500,Cal_Top10HosDiag!$A31,'Input_Top Hos Diag'!F$11:F$500))</f>
        <v/>
      </c>
      <c r="E31" t="str">
        <f>IF($A31="","",SUMIF('Input_Top Hos Diag'!$A$11:$A$500,Cal_Top10HosDiag!$A31,'Input_Top Hos Diag'!G$11:G$500))</f>
        <v/>
      </c>
      <c r="F31" t="str">
        <f>IF($A31="","",SUMIF('Input_Top Hos Diag'!$A$11:$A$500,Cal_Top10HosDiag!$A31,'Input_Top Hos Diag'!H$11:H$500))</f>
        <v/>
      </c>
      <c r="P31" t="str">
        <f>IF(O31="","",_xlfn.XLOOKUP(O31,'Input_Top Hos Diag'!K:K,'Input_Top Hos Diag'!L:L))</f>
        <v/>
      </c>
      <c r="Q31" t="str">
        <f>IF($O31="","",SUMIF('Input_Top Hos Diag'!$K$11:$K$500,Cal_Top10HosDiag!$O31,'Input_Top Hos Diag'!O$11:O$500))</f>
        <v/>
      </c>
      <c r="R31" t="str">
        <f>IF($O31="","",SUMIF('Input_Top Hos Diag'!$K$11:$K$500,Cal_Top10HosDiag!$O31,'Input_Top Hos Diag'!P$11:P$500))</f>
        <v/>
      </c>
      <c r="S31" t="str">
        <f>IF($O31="","",SUMIF('Input_Top Hos Diag'!$K$11:$K$500,Cal_Top10HosDiag!$O31,'Input_Top Hos Diag'!Q$11:Q$500))</f>
        <v/>
      </c>
      <c r="T31" t="str">
        <f>IF($O31="","",SUMIF('Input_Top Hos Diag'!$K$11:$K$500,Cal_Top10HosDiag!$O31,'Input_Top Hos Diag'!R$11:R$500))</f>
        <v/>
      </c>
    </row>
    <row r="32" spans="2:20">
      <c r="B32" t="str">
        <f>IF(A32="","",_xlfn.XLOOKUP(A32,'Input_Top Hos Diag'!A:A,'Input_Top Hos Diag'!B:B))</f>
        <v/>
      </c>
      <c r="C32" t="str">
        <f>IF($A32="","",SUMIF('Input_Top Hos Diag'!$A$11:$A$500,Cal_Top10HosDiag!$A32,'Input_Top Hos Diag'!E$11:E$500))</f>
        <v/>
      </c>
      <c r="D32" t="str">
        <f>IF($A32="","",SUMIF('Input_Top Hos Diag'!$A$11:$A$500,Cal_Top10HosDiag!$A32,'Input_Top Hos Diag'!F$11:F$500))</f>
        <v/>
      </c>
      <c r="E32" t="str">
        <f>IF($A32="","",SUMIF('Input_Top Hos Diag'!$A$11:$A$500,Cal_Top10HosDiag!$A32,'Input_Top Hos Diag'!G$11:G$500))</f>
        <v/>
      </c>
      <c r="F32" t="str">
        <f>IF($A32="","",SUMIF('Input_Top Hos Diag'!$A$11:$A$500,Cal_Top10HosDiag!$A32,'Input_Top Hos Diag'!H$11:H$500))</f>
        <v/>
      </c>
      <c r="P32" t="str">
        <f>IF(O32="","",_xlfn.XLOOKUP(O32,'Input_Top Hos Diag'!K:K,'Input_Top Hos Diag'!L:L))</f>
        <v/>
      </c>
      <c r="Q32" t="str">
        <f>IF($O32="","",SUMIF('Input_Top Hos Diag'!$K$11:$K$500,Cal_Top10HosDiag!$O32,'Input_Top Hos Diag'!O$11:O$500))</f>
        <v/>
      </c>
      <c r="R32" t="str">
        <f>IF($O32="","",SUMIF('Input_Top Hos Diag'!$K$11:$K$500,Cal_Top10HosDiag!$O32,'Input_Top Hos Diag'!P$11:P$500))</f>
        <v/>
      </c>
      <c r="S32" t="str">
        <f>IF($O32="","",SUMIF('Input_Top Hos Diag'!$K$11:$K$500,Cal_Top10HosDiag!$O32,'Input_Top Hos Diag'!Q$11:Q$500))</f>
        <v/>
      </c>
      <c r="T32" t="str">
        <f>IF($O32="","",SUMIF('Input_Top Hos Diag'!$K$11:$K$500,Cal_Top10HosDiag!$O32,'Input_Top Hos Diag'!R$11:R$500))</f>
        <v/>
      </c>
    </row>
    <row r="33" spans="2:20">
      <c r="B33" t="str">
        <f>IF(A33="","",_xlfn.XLOOKUP(A33,'Input_Top Hos Diag'!A:A,'Input_Top Hos Diag'!B:B))</f>
        <v/>
      </c>
      <c r="C33" t="str">
        <f>IF($A33="","",SUMIF('Input_Top Hos Diag'!$A$11:$A$500,Cal_Top10HosDiag!$A33,'Input_Top Hos Diag'!E$11:E$500))</f>
        <v/>
      </c>
      <c r="D33" t="str">
        <f>IF($A33="","",SUMIF('Input_Top Hos Diag'!$A$11:$A$500,Cal_Top10HosDiag!$A33,'Input_Top Hos Diag'!F$11:F$500))</f>
        <v/>
      </c>
      <c r="E33" t="str">
        <f>IF($A33="","",SUMIF('Input_Top Hos Diag'!$A$11:$A$500,Cal_Top10HosDiag!$A33,'Input_Top Hos Diag'!G$11:G$500))</f>
        <v/>
      </c>
      <c r="F33" t="str">
        <f>IF($A33="","",SUMIF('Input_Top Hos Diag'!$A$11:$A$500,Cal_Top10HosDiag!$A33,'Input_Top Hos Diag'!H$11:H$500))</f>
        <v/>
      </c>
      <c r="P33" t="str">
        <f>IF(O33="","",_xlfn.XLOOKUP(O33,'Input_Top Hos Diag'!K:K,'Input_Top Hos Diag'!L:L))</f>
        <v/>
      </c>
      <c r="Q33" t="str">
        <f>IF($O33="","",SUMIF('Input_Top Hos Diag'!$K$11:$K$500,Cal_Top10HosDiag!$O33,'Input_Top Hos Diag'!O$11:O$500))</f>
        <v/>
      </c>
      <c r="R33" t="str">
        <f>IF($O33="","",SUMIF('Input_Top Hos Diag'!$K$11:$K$500,Cal_Top10HosDiag!$O33,'Input_Top Hos Diag'!P$11:P$500))</f>
        <v/>
      </c>
      <c r="S33" t="str">
        <f>IF($O33="","",SUMIF('Input_Top Hos Diag'!$K$11:$K$500,Cal_Top10HosDiag!$O33,'Input_Top Hos Diag'!Q$11:Q$500))</f>
        <v/>
      </c>
      <c r="T33" t="str">
        <f>IF($O33="","",SUMIF('Input_Top Hos Diag'!$K$11:$K$500,Cal_Top10HosDiag!$O33,'Input_Top Hos Diag'!R$11:R$500))</f>
        <v/>
      </c>
    </row>
    <row r="34" spans="2:20">
      <c r="B34" t="str">
        <f>IF(A34="","",_xlfn.XLOOKUP(A34,'Input_Top Hos Diag'!A:A,'Input_Top Hos Diag'!B:B))</f>
        <v/>
      </c>
      <c r="C34" t="str">
        <f>IF($A34="","",SUMIF('Input_Top Hos Diag'!$A$11:$A$500,Cal_Top10HosDiag!$A34,'Input_Top Hos Diag'!E$11:E$500))</f>
        <v/>
      </c>
      <c r="D34" t="str">
        <f>IF($A34="","",SUMIF('Input_Top Hos Diag'!$A$11:$A$500,Cal_Top10HosDiag!$A34,'Input_Top Hos Diag'!F$11:F$500))</f>
        <v/>
      </c>
      <c r="E34" t="str">
        <f>IF($A34="","",SUMIF('Input_Top Hos Diag'!$A$11:$A$500,Cal_Top10HosDiag!$A34,'Input_Top Hos Diag'!G$11:G$500))</f>
        <v/>
      </c>
      <c r="F34" t="str">
        <f>IF($A34="","",SUMIF('Input_Top Hos Diag'!$A$11:$A$500,Cal_Top10HosDiag!$A34,'Input_Top Hos Diag'!H$11:H$500))</f>
        <v/>
      </c>
      <c r="P34" t="str">
        <f>IF(O34="","",_xlfn.XLOOKUP(O34,'Input_Top Hos Diag'!K:K,'Input_Top Hos Diag'!L:L))</f>
        <v/>
      </c>
      <c r="Q34" t="str">
        <f>IF($O34="","",SUMIF('Input_Top Hos Diag'!$K$11:$K$500,Cal_Top10HosDiag!$O34,'Input_Top Hos Diag'!O$11:O$500))</f>
        <v/>
      </c>
      <c r="R34" t="str">
        <f>IF($O34="","",SUMIF('Input_Top Hos Diag'!$K$11:$K$500,Cal_Top10HosDiag!$O34,'Input_Top Hos Diag'!P$11:P$500))</f>
        <v/>
      </c>
      <c r="S34" t="str">
        <f>IF($O34="","",SUMIF('Input_Top Hos Diag'!$K$11:$K$500,Cal_Top10HosDiag!$O34,'Input_Top Hos Diag'!Q$11:Q$500))</f>
        <v/>
      </c>
      <c r="T34" t="str">
        <f>IF($O34="","",SUMIF('Input_Top Hos Diag'!$K$11:$K$500,Cal_Top10HosDiag!$O34,'Input_Top Hos Diag'!R$11:R$500))</f>
        <v/>
      </c>
    </row>
    <row r="35" spans="2:20">
      <c r="B35" t="str">
        <f>IF(A35="","",_xlfn.XLOOKUP(A35,'Input_Top Hos Diag'!A:A,'Input_Top Hos Diag'!B:B))</f>
        <v/>
      </c>
      <c r="C35" t="str">
        <f>IF($A35="","",SUMIF('Input_Top Hos Diag'!$A$11:$A$500,Cal_Top10HosDiag!$A35,'Input_Top Hos Diag'!E$11:E$500))</f>
        <v/>
      </c>
      <c r="D35" t="str">
        <f>IF($A35="","",SUMIF('Input_Top Hos Diag'!$A$11:$A$500,Cal_Top10HosDiag!$A35,'Input_Top Hos Diag'!F$11:F$500))</f>
        <v/>
      </c>
      <c r="E35" t="str">
        <f>IF($A35="","",SUMIF('Input_Top Hos Diag'!$A$11:$A$500,Cal_Top10HosDiag!$A35,'Input_Top Hos Diag'!G$11:G$500))</f>
        <v/>
      </c>
      <c r="F35" t="str">
        <f>IF($A35="","",SUMIF('Input_Top Hos Diag'!$A$11:$A$500,Cal_Top10HosDiag!$A35,'Input_Top Hos Diag'!H$11:H$500))</f>
        <v/>
      </c>
      <c r="P35" t="str">
        <f>IF(O35="","",_xlfn.XLOOKUP(O35,'Input_Top Hos Diag'!K:K,'Input_Top Hos Diag'!L:L))</f>
        <v/>
      </c>
      <c r="Q35" t="str">
        <f>IF($O35="","",SUMIF('Input_Top Hos Diag'!$K$11:$K$500,Cal_Top10HosDiag!$O35,'Input_Top Hos Diag'!O$11:O$500))</f>
        <v/>
      </c>
      <c r="R35" t="str">
        <f>IF($O35="","",SUMIF('Input_Top Hos Diag'!$K$11:$K$500,Cal_Top10HosDiag!$O35,'Input_Top Hos Diag'!P$11:P$500))</f>
        <v/>
      </c>
      <c r="S35" t="str">
        <f>IF($O35="","",SUMIF('Input_Top Hos Diag'!$K$11:$K$500,Cal_Top10HosDiag!$O35,'Input_Top Hos Diag'!Q$11:Q$500))</f>
        <v/>
      </c>
      <c r="T35" t="str">
        <f>IF($O35="","",SUMIF('Input_Top Hos Diag'!$K$11:$K$500,Cal_Top10HosDiag!$O35,'Input_Top Hos Diag'!R$11:R$500))</f>
        <v/>
      </c>
    </row>
    <row r="36" spans="2:20">
      <c r="B36" t="str">
        <f>IF(A36="","",_xlfn.XLOOKUP(A36,'Input_Top Hos Diag'!A:A,'Input_Top Hos Diag'!B:B))</f>
        <v/>
      </c>
      <c r="C36" t="str">
        <f>IF($A36="","",SUMIF('Input_Top Hos Diag'!$A$11:$A$500,Cal_Top10HosDiag!$A36,'Input_Top Hos Diag'!E$11:E$500))</f>
        <v/>
      </c>
      <c r="D36" t="str">
        <f>IF($A36="","",SUMIF('Input_Top Hos Diag'!$A$11:$A$500,Cal_Top10HosDiag!$A36,'Input_Top Hos Diag'!F$11:F$500))</f>
        <v/>
      </c>
      <c r="E36" t="str">
        <f>IF($A36="","",SUMIF('Input_Top Hos Diag'!$A$11:$A$500,Cal_Top10HosDiag!$A36,'Input_Top Hos Diag'!G$11:G$500))</f>
        <v/>
      </c>
      <c r="F36" t="str">
        <f>IF($A36="","",SUMIF('Input_Top Hos Diag'!$A$11:$A$500,Cal_Top10HosDiag!$A36,'Input_Top Hos Diag'!H$11:H$500))</f>
        <v/>
      </c>
      <c r="P36" t="str">
        <f>IF(O36="","",_xlfn.XLOOKUP(O36,'Input_Top Hos Diag'!K:K,'Input_Top Hos Diag'!L:L))</f>
        <v/>
      </c>
      <c r="Q36" t="str">
        <f>IF($O36="","",SUMIF('Input_Top Hos Diag'!$K$11:$K$500,Cal_Top10HosDiag!$O36,'Input_Top Hos Diag'!O$11:O$500))</f>
        <v/>
      </c>
      <c r="R36" t="str">
        <f>IF($O36="","",SUMIF('Input_Top Hos Diag'!$K$11:$K$500,Cal_Top10HosDiag!$O36,'Input_Top Hos Diag'!P$11:P$500))</f>
        <v/>
      </c>
      <c r="S36" t="str">
        <f>IF($O36="","",SUMIF('Input_Top Hos Diag'!$K$11:$K$500,Cal_Top10HosDiag!$O36,'Input_Top Hos Diag'!Q$11:Q$500))</f>
        <v/>
      </c>
      <c r="T36" t="str">
        <f>IF($O36="","",SUMIF('Input_Top Hos Diag'!$K$11:$K$500,Cal_Top10HosDiag!$O36,'Input_Top Hos Diag'!R$11:R$500))</f>
        <v/>
      </c>
    </row>
    <row r="37" spans="2:20">
      <c r="B37" t="str">
        <f>IF(A37="","",_xlfn.XLOOKUP(A37,'Input_Top Hos Diag'!A:A,'Input_Top Hos Diag'!B:B))</f>
        <v/>
      </c>
      <c r="C37" t="str">
        <f>IF($A37="","",SUMIF('Input_Top Hos Diag'!$A$11:$A$500,Cal_Top10HosDiag!$A37,'Input_Top Hos Diag'!E$11:E$500))</f>
        <v/>
      </c>
      <c r="D37" t="str">
        <f>IF($A37="","",SUMIF('Input_Top Hos Diag'!$A$11:$A$500,Cal_Top10HosDiag!$A37,'Input_Top Hos Diag'!F$11:F$500))</f>
        <v/>
      </c>
      <c r="E37" t="str">
        <f>IF($A37="","",SUMIF('Input_Top Hos Diag'!$A$11:$A$500,Cal_Top10HosDiag!$A37,'Input_Top Hos Diag'!G$11:G$500))</f>
        <v/>
      </c>
      <c r="F37" t="str">
        <f>IF($A37="","",SUMIF('Input_Top Hos Diag'!$A$11:$A$500,Cal_Top10HosDiag!$A37,'Input_Top Hos Diag'!H$11:H$500))</f>
        <v/>
      </c>
      <c r="P37" t="str">
        <f>IF(O37="","",_xlfn.XLOOKUP(O37,'Input_Top Hos Diag'!K:K,'Input_Top Hos Diag'!L:L))</f>
        <v/>
      </c>
      <c r="Q37" t="str">
        <f>IF($O37="","",SUMIF('Input_Top Hos Diag'!$K$11:$K$500,Cal_Top10HosDiag!$O37,'Input_Top Hos Diag'!O$11:O$500))</f>
        <v/>
      </c>
      <c r="R37" t="str">
        <f>IF($O37="","",SUMIF('Input_Top Hos Diag'!$K$11:$K$500,Cal_Top10HosDiag!$O37,'Input_Top Hos Diag'!P$11:P$500))</f>
        <v/>
      </c>
      <c r="S37" t="str">
        <f>IF($O37="","",SUMIF('Input_Top Hos Diag'!$K$11:$K$500,Cal_Top10HosDiag!$O37,'Input_Top Hos Diag'!Q$11:Q$500))</f>
        <v/>
      </c>
      <c r="T37" t="str">
        <f>IF($O37="","",SUMIF('Input_Top Hos Diag'!$K$11:$K$500,Cal_Top10HosDiag!$O37,'Input_Top Hos Diag'!R$11:R$500))</f>
        <v/>
      </c>
    </row>
    <row r="38" spans="2:20">
      <c r="B38" t="str">
        <f>IF(A38="","",_xlfn.XLOOKUP(A38,'Input_Top Hos Diag'!A:A,'Input_Top Hos Diag'!B:B))</f>
        <v/>
      </c>
      <c r="C38" t="str">
        <f>IF($A38="","",SUMIF('Input_Top Hos Diag'!$A$11:$A$500,Cal_Top10HosDiag!$A38,'Input_Top Hos Diag'!E$11:E$500))</f>
        <v/>
      </c>
      <c r="D38" t="str">
        <f>IF($A38="","",SUMIF('Input_Top Hos Diag'!$A$11:$A$500,Cal_Top10HosDiag!$A38,'Input_Top Hos Diag'!F$11:F$500))</f>
        <v/>
      </c>
      <c r="E38" t="str">
        <f>IF($A38="","",SUMIF('Input_Top Hos Diag'!$A$11:$A$500,Cal_Top10HosDiag!$A38,'Input_Top Hos Diag'!G$11:G$500))</f>
        <v/>
      </c>
      <c r="F38" t="str">
        <f>IF($A38="","",SUMIF('Input_Top Hos Diag'!$A$11:$A$500,Cal_Top10HosDiag!$A38,'Input_Top Hos Diag'!H$11:H$500))</f>
        <v/>
      </c>
      <c r="P38" t="str">
        <f>IF(O38="","",_xlfn.XLOOKUP(O38,'Input_Top Hos Diag'!K:K,'Input_Top Hos Diag'!L:L))</f>
        <v/>
      </c>
      <c r="Q38" t="str">
        <f>IF($O38="","",SUMIF('Input_Top Hos Diag'!$K$11:$K$500,Cal_Top10HosDiag!$O38,'Input_Top Hos Diag'!O$11:O$500))</f>
        <v/>
      </c>
      <c r="R38" t="str">
        <f>IF($O38="","",SUMIF('Input_Top Hos Diag'!$K$11:$K$500,Cal_Top10HosDiag!$O38,'Input_Top Hos Diag'!P$11:P$500))</f>
        <v/>
      </c>
      <c r="S38" t="str">
        <f>IF($O38="","",SUMIF('Input_Top Hos Diag'!$K$11:$K$500,Cal_Top10HosDiag!$O38,'Input_Top Hos Diag'!Q$11:Q$500))</f>
        <v/>
      </c>
      <c r="T38" t="str">
        <f>IF($O38="","",SUMIF('Input_Top Hos Diag'!$K$11:$K$500,Cal_Top10HosDiag!$O38,'Input_Top Hos Diag'!R$11:R$500))</f>
        <v/>
      </c>
    </row>
    <row r="39" spans="2:20">
      <c r="B39" t="str">
        <f>IF(A39="","",_xlfn.XLOOKUP(A39,'Input_Top Hos Diag'!A:A,'Input_Top Hos Diag'!B:B))</f>
        <v/>
      </c>
      <c r="C39" t="str">
        <f>IF($A39="","",SUMIF('Input_Top Hos Diag'!$A$11:$A$500,Cal_Top10HosDiag!$A39,'Input_Top Hos Diag'!E$11:E$500))</f>
        <v/>
      </c>
      <c r="D39" t="str">
        <f>IF($A39="","",SUMIF('Input_Top Hos Diag'!$A$11:$A$500,Cal_Top10HosDiag!$A39,'Input_Top Hos Diag'!F$11:F$500))</f>
        <v/>
      </c>
      <c r="E39" t="str">
        <f>IF($A39="","",SUMIF('Input_Top Hos Diag'!$A$11:$A$500,Cal_Top10HosDiag!$A39,'Input_Top Hos Diag'!G$11:G$500))</f>
        <v/>
      </c>
      <c r="F39" t="str">
        <f>IF($A39="","",SUMIF('Input_Top Hos Diag'!$A$11:$A$500,Cal_Top10HosDiag!$A39,'Input_Top Hos Diag'!H$11:H$500))</f>
        <v/>
      </c>
      <c r="P39" t="str">
        <f>IF(O39="","",_xlfn.XLOOKUP(O39,'Input_Top Hos Diag'!K:K,'Input_Top Hos Diag'!L:L))</f>
        <v/>
      </c>
      <c r="Q39" t="str">
        <f>IF($O39="","",SUMIF('Input_Top Hos Diag'!$K$11:$K$500,Cal_Top10HosDiag!$O39,'Input_Top Hos Diag'!O$11:O$500))</f>
        <v/>
      </c>
      <c r="R39" t="str">
        <f>IF($O39="","",SUMIF('Input_Top Hos Diag'!$K$11:$K$500,Cal_Top10HosDiag!$O39,'Input_Top Hos Diag'!P$11:P$500))</f>
        <v/>
      </c>
      <c r="S39" t="str">
        <f>IF($O39="","",SUMIF('Input_Top Hos Diag'!$K$11:$K$500,Cal_Top10HosDiag!$O39,'Input_Top Hos Diag'!Q$11:Q$500))</f>
        <v/>
      </c>
      <c r="T39" t="str">
        <f>IF($O39="","",SUMIF('Input_Top Hos Diag'!$K$11:$K$500,Cal_Top10HosDiag!$O39,'Input_Top Hos Diag'!R$11:R$500))</f>
        <v/>
      </c>
    </row>
    <row r="40" spans="2:20">
      <c r="B40" t="str">
        <f>IF(A40="","",_xlfn.XLOOKUP(A40,'Input_Top Hos Diag'!A:A,'Input_Top Hos Diag'!B:B))</f>
        <v/>
      </c>
      <c r="C40" t="str">
        <f>IF($A40="","",SUMIF('Input_Top Hos Diag'!$A$11:$A$500,Cal_Top10HosDiag!$A40,'Input_Top Hos Diag'!E$11:E$500))</f>
        <v/>
      </c>
      <c r="D40" t="str">
        <f>IF($A40="","",SUMIF('Input_Top Hos Diag'!$A$11:$A$500,Cal_Top10HosDiag!$A40,'Input_Top Hos Diag'!F$11:F$500))</f>
        <v/>
      </c>
      <c r="E40" t="str">
        <f>IF($A40="","",SUMIF('Input_Top Hos Diag'!$A$11:$A$500,Cal_Top10HosDiag!$A40,'Input_Top Hos Diag'!G$11:G$500))</f>
        <v/>
      </c>
      <c r="F40" t="str">
        <f>IF($A40="","",SUMIF('Input_Top Hos Diag'!$A$11:$A$500,Cal_Top10HosDiag!$A40,'Input_Top Hos Diag'!H$11:H$500))</f>
        <v/>
      </c>
      <c r="P40" t="str">
        <f>IF(O40="","",_xlfn.XLOOKUP(O40,'Input_Top Hos Diag'!K:K,'Input_Top Hos Diag'!L:L))</f>
        <v/>
      </c>
      <c r="Q40" t="str">
        <f>IF($O40="","",SUMIF('Input_Top Hos Diag'!$K$11:$K$500,Cal_Top10HosDiag!$O40,'Input_Top Hos Diag'!O$11:O$500))</f>
        <v/>
      </c>
      <c r="R40" t="str">
        <f>IF($O40="","",SUMIF('Input_Top Hos Diag'!$K$11:$K$500,Cal_Top10HosDiag!$O40,'Input_Top Hos Diag'!P$11:P$500))</f>
        <v/>
      </c>
      <c r="S40" t="str">
        <f>IF($O40="","",SUMIF('Input_Top Hos Diag'!$K$11:$K$500,Cal_Top10HosDiag!$O40,'Input_Top Hos Diag'!Q$11:Q$500))</f>
        <v/>
      </c>
      <c r="T40" t="str">
        <f>IF($O40="","",SUMIF('Input_Top Hos Diag'!$K$11:$K$500,Cal_Top10HosDiag!$O40,'Input_Top Hos Diag'!R$11:R$500))</f>
        <v/>
      </c>
    </row>
    <row r="41" spans="2:20">
      <c r="B41" t="str">
        <f>IF(A41="","",_xlfn.XLOOKUP(A41,'Input_Top Hos Diag'!A:A,'Input_Top Hos Diag'!B:B))</f>
        <v/>
      </c>
      <c r="C41" t="str">
        <f>IF($A41="","",SUMIF('Input_Top Hos Diag'!$A$11:$A$500,Cal_Top10HosDiag!$A41,'Input_Top Hos Diag'!E$11:E$500))</f>
        <v/>
      </c>
      <c r="D41" t="str">
        <f>IF($A41="","",SUMIF('Input_Top Hos Diag'!$A$11:$A$500,Cal_Top10HosDiag!$A41,'Input_Top Hos Diag'!F$11:F$500))</f>
        <v/>
      </c>
      <c r="E41" t="str">
        <f>IF($A41="","",SUMIF('Input_Top Hos Diag'!$A$11:$A$500,Cal_Top10HosDiag!$A41,'Input_Top Hos Diag'!G$11:G$500))</f>
        <v/>
      </c>
      <c r="F41" t="str">
        <f>IF($A41="","",SUMIF('Input_Top Hos Diag'!$A$11:$A$500,Cal_Top10HosDiag!$A41,'Input_Top Hos Diag'!H$11:H$500))</f>
        <v/>
      </c>
      <c r="P41" t="str">
        <f>IF(O41="","",_xlfn.XLOOKUP(O41,'Input_Top Hos Diag'!K:K,'Input_Top Hos Diag'!L:L))</f>
        <v/>
      </c>
      <c r="Q41" t="str">
        <f>IF($O41="","",SUMIF('Input_Top Hos Diag'!$K$11:$K$500,Cal_Top10HosDiag!$O41,'Input_Top Hos Diag'!O$11:O$500))</f>
        <v/>
      </c>
      <c r="R41" t="str">
        <f>IF($O41="","",SUMIF('Input_Top Hos Diag'!$K$11:$K$500,Cal_Top10HosDiag!$O41,'Input_Top Hos Diag'!P$11:P$500))</f>
        <v/>
      </c>
      <c r="S41" t="str">
        <f>IF($O41="","",SUMIF('Input_Top Hos Diag'!$K$11:$K$500,Cal_Top10HosDiag!$O41,'Input_Top Hos Diag'!Q$11:Q$500))</f>
        <v/>
      </c>
      <c r="T41" t="str">
        <f>IF($O41="","",SUMIF('Input_Top Hos Diag'!$K$11:$K$500,Cal_Top10HosDiag!$O41,'Input_Top Hos Diag'!R$11:R$500))</f>
        <v/>
      </c>
    </row>
    <row r="42" spans="2:20">
      <c r="B42" t="str">
        <f>IF(A42="","",_xlfn.XLOOKUP(A42,'Input_Top Hos Diag'!A:A,'Input_Top Hos Diag'!B:B))</f>
        <v/>
      </c>
      <c r="C42" t="str">
        <f>IF($A42="","",SUMIF('Input_Top Hos Diag'!$A$11:$A$500,Cal_Top10HosDiag!$A42,'Input_Top Hos Diag'!E$11:E$500))</f>
        <v/>
      </c>
      <c r="D42" t="str">
        <f>IF($A42="","",SUMIF('Input_Top Hos Diag'!$A$11:$A$500,Cal_Top10HosDiag!$A42,'Input_Top Hos Diag'!F$11:F$500))</f>
        <v/>
      </c>
      <c r="E42" t="str">
        <f>IF($A42="","",SUMIF('Input_Top Hos Diag'!$A$11:$A$500,Cal_Top10HosDiag!$A42,'Input_Top Hos Diag'!G$11:G$500))</f>
        <v/>
      </c>
      <c r="F42" t="str">
        <f>IF($A42="","",SUMIF('Input_Top Hos Diag'!$A$11:$A$500,Cal_Top10HosDiag!$A42,'Input_Top Hos Diag'!H$11:H$500))</f>
        <v/>
      </c>
      <c r="P42" t="str">
        <f>IF(O42="","",_xlfn.XLOOKUP(O42,'Input_Top Hos Diag'!K:K,'Input_Top Hos Diag'!L:L))</f>
        <v/>
      </c>
      <c r="Q42" t="str">
        <f>IF($O42="","",SUMIF('Input_Top Hos Diag'!$K$11:$K$500,Cal_Top10HosDiag!$O42,'Input_Top Hos Diag'!O$11:O$500))</f>
        <v/>
      </c>
      <c r="R42" t="str">
        <f>IF($O42="","",SUMIF('Input_Top Hos Diag'!$K$11:$K$500,Cal_Top10HosDiag!$O42,'Input_Top Hos Diag'!P$11:P$500))</f>
        <v/>
      </c>
      <c r="S42" t="str">
        <f>IF($O42="","",SUMIF('Input_Top Hos Diag'!$K$11:$K$500,Cal_Top10HosDiag!$O42,'Input_Top Hos Diag'!Q$11:Q$500))</f>
        <v/>
      </c>
      <c r="T42" t="str">
        <f>IF($O42="","",SUMIF('Input_Top Hos Diag'!$K$11:$K$500,Cal_Top10HosDiag!$O42,'Input_Top Hos Diag'!R$11:R$500))</f>
        <v/>
      </c>
    </row>
    <row r="43" spans="2:20">
      <c r="B43" t="str">
        <f>IF(A43="","",_xlfn.XLOOKUP(A43,'Input_Top Hos Diag'!A:A,'Input_Top Hos Diag'!B:B))</f>
        <v/>
      </c>
      <c r="C43" t="str">
        <f>IF($A43="","",SUMIF('Input_Top Hos Diag'!$A$11:$A$500,Cal_Top10HosDiag!$A43,'Input_Top Hos Diag'!E$11:E$500))</f>
        <v/>
      </c>
      <c r="D43" t="str">
        <f>IF($A43="","",SUMIF('Input_Top Hos Diag'!$A$11:$A$500,Cal_Top10HosDiag!$A43,'Input_Top Hos Diag'!F$11:F$500))</f>
        <v/>
      </c>
      <c r="E43" t="str">
        <f>IF($A43="","",SUMIF('Input_Top Hos Diag'!$A$11:$A$500,Cal_Top10HosDiag!$A43,'Input_Top Hos Diag'!G$11:G$500))</f>
        <v/>
      </c>
      <c r="F43" t="str">
        <f>IF($A43="","",SUMIF('Input_Top Hos Diag'!$A$11:$A$500,Cal_Top10HosDiag!$A43,'Input_Top Hos Diag'!H$11:H$500))</f>
        <v/>
      </c>
      <c r="P43" t="str">
        <f>IF(O43="","",_xlfn.XLOOKUP(O43,'Input_Top Hos Diag'!K:K,'Input_Top Hos Diag'!L:L))</f>
        <v/>
      </c>
      <c r="Q43" t="str">
        <f>IF($O43="","",SUMIF('Input_Top Hos Diag'!$K$11:$K$500,Cal_Top10HosDiag!$O43,'Input_Top Hos Diag'!O$11:O$500))</f>
        <v/>
      </c>
      <c r="R43" t="str">
        <f>IF($O43="","",SUMIF('Input_Top Hos Diag'!$K$11:$K$500,Cal_Top10HosDiag!$O43,'Input_Top Hos Diag'!P$11:P$500))</f>
        <v/>
      </c>
      <c r="S43" t="str">
        <f>IF($O43="","",SUMIF('Input_Top Hos Diag'!$K$11:$K$500,Cal_Top10HosDiag!$O43,'Input_Top Hos Diag'!Q$11:Q$500))</f>
        <v/>
      </c>
      <c r="T43" t="str">
        <f>IF($O43="","",SUMIF('Input_Top Hos Diag'!$K$11:$K$500,Cal_Top10HosDiag!$O43,'Input_Top Hos Diag'!R$11:R$500))</f>
        <v/>
      </c>
    </row>
    <row r="44" spans="2:20">
      <c r="B44" t="str">
        <f>IF(A44="","",_xlfn.XLOOKUP(A44,'Input_Top Hos Diag'!A:A,'Input_Top Hos Diag'!B:B))</f>
        <v/>
      </c>
      <c r="C44" t="str">
        <f>IF($A44="","",SUMIF('Input_Top Hos Diag'!$A$11:$A$500,Cal_Top10HosDiag!$A44,'Input_Top Hos Diag'!E$11:E$500))</f>
        <v/>
      </c>
      <c r="D44" t="str">
        <f>IF($A44="","",SUMIF('Input_Top Hos Diag'!$A$11:$A$500,Cal_Top10HosDiag!$A44,'Input_Top Hos Diag'!F$11:F$500))</f>
        <v/>
      </c>
      <c r="E44" t="str">
        <f>IF($A44="","",SUMIF('Input_Top Hos Diag'!$A$11:$A$500,Cal_Top10HosDiag!$A44,'Input_Top Hos Diag'!G$11:G$500))</f>
        <v/>
      </c>
      <c r="F44" t="str">
        <f>IF($A44="","",SUMIF('Input_Top Hos Diag'!$A$11:$A$500,Cal_Top10HosDiag!$A44,'Input_Top Hos Diag'!H$11:H$500))</f>
        <v/>
      </c>
      <c r="P44" t="str">
        <f>IF(O44="","",_xlfn.XLOOKUP(O44,'Input_Top Hos Diag'!K:K,'Input_Top Hos Diag'!L:L))</f>
        <v/>
      </c>
      <c r="Q44" t="str">
        <f>IF($O44="","",SUMIF('Input_Top Hos Diag'!$K$11:$K$500,Cal_Top10HosDiag!$O44,'Input_Top Hos Diag'!O$11:O$500))</f>
        <v/>
      </c>
      <c r="R44" t="str">
        <f>IF($O44="","",SUMIF('Input_Top Hos Diag'!$K$11:$K$500,Cal_Top10HosDiag!$O44,'Input_Top Hos Diag'!P$11:P$500))</f>
        <v/>
      </c>
      <c r="S44" t="str">
        <f>IF($O44="","",SUMIF('Input_Top Hos Diag'!$K$11:$K$500,Cal_Top10HosDiag!$O44,'Input_Top Hos Diag'!Q$11:Q$500))</f>
        <v/>
      </c>
      <c r="T44" t="str">
        <f>IF($O44="","",SUMIF('Input_Top Hos Diag'!$K$11:$K$500,Cal_Top10HosDiag!$O44,'Input_Top Hos Diag'!R$11:R$500))</f>
        <v/>
      </c>
    </row>
    <row r="45" spans="2:20">
      <c r="B45" t="str">
        <f>IF(A45="","",_xlfn.XLOOKUP(A45,'Input_Top Hos Diag'!A:A,'Input_Top Hos Diag'!B:B))</f>
        <v/>
      </c>
      <c r="C45" t="str">
        <f>IF($A45="","",SUMIF('Input_Top Hos Diag'!$A$11:$A$500,Cal_Top10HosDiag!$A45,'Input_Top Hos Diag'!E$11:E$500))</f>
        <v/>
      </c>
      <c r="D45" t="str">
        <f>IF($A45="","",SUMIF('Input_Top Hos Diag'!$A$11:$A$500,Cal_Top10HosDiag!$A45,'Input_Top Hos Diag'!F$11:F$500))</f>
        <v/>
      </c>
      <c r="E45" t="str">
        <f>IF($A45="","",SUMIF('Input_Top Hos Diag'!$A$11:$A$500,Cal_Top10HosDiag!$A45,'Input_Top Hos Diag'!G$11:G$500))</f>
        <v/>
      </c>
      <c r="F45" t="str">
        <f>IF($A45="","",SUMIF('Input_Top Hos Diag'!$A$11:$A$500,Cal_Top10HosDiag!$A45,'Input_Top Hos Diag'!H$11:H$500))</f>
        <v/>
      </c>
      <c r="P45" t="str">
        <f>IF(O45="","",_xlfn.XLOOKUP(O45,'Input_Top Hos Diag'!K:K,'Input_Top Hos Diag'!L:L))</f>
        <v/>
      </c>
      <c r="Q45" t="str">
        <f>IF($O45="","",SUMIF('Input_Top Hos Diag'!$K$11:$K$500,Cal_Top10HosDiag!$O45,'Input_Top Hos Diag'!O$11:O$500))</f>
        <v/>
      </c>
      <c r="R45" t="str">
        <f>IF($O45="","",SUMIF('Input_Top Hos Diag'!$K$11:$K$500,Cal_Top10HosDiag!$O45,'Input_Top Hos Diag'!P$11:P$500))</f>
        <v/>
      </c>
      <c r="S45" t="str">
        <f>IF($O45="","",SUMIF('Input_Top Hos Diag'!$K$11:$K$500,Cal_Top10HosDiag!$O45,'Input_Top Hos Diag'!Q$11:Q$500))</f>
        <v/>
      </c>
      <c r="T45" t="str">
        <f>IF($O45="","",SUMIF('Input_Top Hos Diag'!$K$11:$K$500,Cal_Top10HosDiag!$O45,'Input_Top Hos Diag'!R$11:R$500))</f>
        <v/>
      </c>
    </row>
    <row r="46" spans="2:20">
      <c r="B46" t="str">
        <f>IF(A46="","",_xlfn.XLOOKUP(A46,'Input_Top Hos Diag'!A:A,'Input_Top Hos Diag'!B:B))</f>
        <v/>
      </c>
      <c r="C46" t="str">
        <f>IF($A46="","",SUMIF('Input_Top Hos Diag'!$A$11:$A$500,Cal_Top10HosDiag!$A46,'Input_Top Hos Diag'!E$11:E$500))</f>
        <v/>
      </c>
      <c r="D46" t="str">
        <f>IF($A46="","",SUMIF('Input_Top Hos Diag'!$A$11:$A$500,Cal_Top10HosDiag!$A46,'Input_Top Hos Diag'!F$11:F$500))</f>
        <v/>
      </c>
      <c r="E46" t="str">
        <f>IF($A46="","",SUMIF('Input_Top Hos Diag'!$A$11:$A$500,Cal_Top10HosDiag!$A46,'Input_Top Hos Diag'!G$11:G$500))</f>
        <v/>
      </c>
      <c r="F46" t="str">
        <f>IF($A46="","",SUMIF('Input_Top Hos Diag'!$A$11:$A$500,Cal_Top10HosDiag!$A46,'Input_Top Hos Diag'!H$11:H$500))</f>
        <v/>
      </c>
      <c r="P46" t="str">
        <f>IF(O46="","",_xlfn.XLOOKUP(O46,'Input_Top Hos Diag'!K:K,'Input_Top Hos Diag'!L:L))</f>
        <v/>
      </c>
      <c r="Q46" t="str">
        <f>IF($O46="","",SUMIF('Input_Top Hos Diag'!$K$11:$K$500,Cal_Top10HosDiag!$O46,'Input_Top Hos Diag'!O$11:O$500))</f>
        <v/>
      </c>
      <c r="R46" t="str">
        <f>IF($O46="","",SUMIF('Input_Top Hos Diag'!$K$11:$K$500,Cal_Top10HosDiag!$O46,'Input_Top Hos Diag'!P$11:P$500))</f>
        <v/>
      </c>
      <c r="S46" t="str">
        <f>IF($O46="","",SUMIF('Input_Top Hos Diag'!$K$11:$K$500,Cal_Top10HosDiag!$O46,'Input_Top Hos Diag'!Q$11:Q$500))</f>
        <v/>
      </c>
      <c r="T46" t="str">
        <f>IF($O46="","",SUMIF('Input_Top Hos Diag'!$K$11:$K$500,Cal_Top10HosDiag!$O46,'Input_Top Hos Diag'!R$11:R$500))</f>
        <v/>
      </c>
    </row>
    <row r="47" spans="2:20">
      <c r="B47" t="str">
        <f>IF(A47="","",_xlfn.XLOOKUP(A47,'Input_Top Hos Diag'!A:A,'Input_Top Hos Diag'!B:B))</f>
        <v/>
      </c>
      <c r="C47" t="str">
        <f>IF($A47="","",SUMIF('Input_Top Hos Diag'!$A$11:$A$500,Cal_Top10HosDiag!$A47,'Input_Top Hos Diag'!E$11:E$500))</f>
        <v/>
      </c>
      <c r="D47" t="str">
        <f>IF($A47="","",SUMIF('Input_Top Hos Diag'!$A$11:$A$500,Cal_Top10HosDiag!$A47,'Input_Top Hos Diag'!F$11:F$500))</f>
        <v/>
      </c>
      <c r="E47" t="str">
        <f>IF($A47="","",SUMIF('Input_Top Hos Diag'!$A$11:$A$500,Cal_Top10HosDiag!$A47,'Input_Top Hos Diag'!G$11:G$500))</f>
        <v/>
      </c>
      <c r="F47" t="str">
        <f>IF($A47="","",SUMIF('Input_Top Hos Diag'!$A$11:$A$500,Cal_Top10HosDiag!$A47,'Input_Top Hos Diag'!H$11:H$500))</f>
        <v/>
      </c>
      <c r="P47" t="str">
        <f>IF(O47="","",_xlfn.XLOOKUP(O47,'Input_Top Hos Diag'!K:K,'Input_Top Hos Diag'!L:L))</f>
        <v/>
      </c>
      <c r="Q47" t="str">
        <f>IF($O47="","",SUMIF('Input_Top Hos Diag'!$K$11:$K$500,Cal_Top10HosDiag!$O47,'Input_Top Hos Diag'!O$11:O$500))</f>
        <v/>
      </c>
      <c r="R47" t="str">
        <f>IF($O47="","",SUMIF('Input_Top Hos Diag'!$K$11:$K$500,Cal_Top10HosDiag!$O47,'Input_Top Hos Diag'!P$11:P$500))</f>
        <v/>
      </c>
      <c r="S47" t="str">
        <f>IF($O47="","",SUMIF('Input_Top Hos Diag'!$K$11:$K$500,Cal_Top10HosDiag!$O47,'Input_Top Hos Diag'!Q$11:Q$500))</f>
        <v/>
      </c>
      <c r="T47" t="str">
        <f>IF($O47="","",SUMIF('Input_Top Hos Diag'!$K$11:$K$500,Cal_Top10HosDiag!$O47,'Input_Top Hos Diag'!R$11:R$500))</f>
        <v/>
      </c>
    </row>
    <row r="48" spans="2:20">
      <c r="B48" t="str">
        <f>IF(A48="","",_xlfn.XLOOKUP(A48,'Input_Top Hos Diag'!A:A,'Input_Top Hos Diag'!B:B))</f>
        <v/>
      </c>
      <c r="C48" t="str">
        <f>IF($A48="","",SUMIF('Input_Top Hos Diag'!$A$11:$A$500,Cal_Top10HosDiag!$A48,'Input_Top Hos Diag'!E$11:E$500))</f>
        <v/>
      </c>
      <c r="D48" t="str">
        <f>IF($A48="","",SUMIF('Input_Top Hos Diag'!$A$11:$A$500,Cal_Top10HosDiag!$A48,'Input_Top Hos Diag'!F$11:F$500))</f>
        <v/>
      </c>
      <c r="E48" t="str">
        <f>IF($A48="","",SUMIF('Input_Top Hos Diag'!$A$11:$A$500,Cal_Top10HosDiag!$A48,'Input_Top Hos Diag'!G$11:G$500))</f>
        <v/>
      </c>
      <c r="F48" t="str">
        <f>IF($A48="","",SUMIF('Input_Top Hos Diag'!$A$11:$A$500,Cal_Top10HosDiag!$A48,'Input_Top Hos Diag'!H$11:H$500))</f>
        <v/>
      </c>
      <c r="P48" t="str">
        <f>IF(O48="","",_xlfn.XLOOKUP(O48,'Input_Top Hos Diag'!K:K,'Input_Top Hos Diag'!L:L))</f>
        <v/>
      </c>
      <c r="Q48" t="str">
        <f>IF($O48="","",SUMIF('Input_Top Hos Diag'!$K$11:$K$500,Cal_Top10HosDiag!$O48,'Input_Top Hos Diag'!O$11:O$500))</f>
        <v/>
      </c>
      <c r="R48" t="str">
        <f>IF($O48="","",SUMIF('Input_Top Hos Diag'!$K$11:$K$500,Cal_Top10HosDiag!$O48,'Input_Top Hos Diag'!P$11:P$500))</f>
        <v/>
      </c>
      <c r="S48" t="str">
        <f>IF($O48="","",SUMIF('Input_Top Hos Diag'!$K$11:$K$500,Cal_Top10HosDiag!$O48,'Input_Top Hos Diag'!Q$11:Q$500))</f>
        <v/>
      </c>
      <c r="T48" t="str">
        <f>IF($O48="","",SUMIF('Input_Top Hos Diag'!$K$11:$K$500,Cal_Top10HosDiag!$O48,'Input_Top Hos Diag'!R$11:R$500))</f>
        <v/>
      </c>
    </row>
    <row r="49" spans="2:20">
      <c r="B49" t="str">
        <f>IF(A49="","",_xlfn.XLOOKUP(A49,'Input_Top Hos Diag'!A:A,'Input_Top Hos Diag'!B:B))</f>
        <v/>
      </c>
      <c r="C49" t="str">
        <f>IF($A49="","",SUMIF('Input_Top Hos Diag'!$A$11:$A$500,Cal_Top10HosDiag!$A49,'Input_Top Hos Diag'!E$11:E$500))</f>
        <v/>
      </c>
      <c r="D49" t="str">
        <f>IF($A49="","",SUMIF('Input_Top Hos Diag'!$A$11:$A$500,Cal_Top10HosDiag!$A49,'Input_Top Hos Diag'!F$11:F$500))</f>
        <v/>
      </c>
      <c r="E49" t="str">
        <f>IF($A49="","",SUMIF('Input_Top Hos Diag'!$A$11:$A$500,Cal_Top10HosDiag!$A49,'Input_Top Hos Diag'!G$11:G$500))</f>
        <v/>
      </c>
      <c r="F49" t="str">
        <f>IF($A49="","",SUMIF('Input_Top Hos Diag'!$A$11:$A$500,Cal_Top10HosDiag!$A49,'Input_Top Hos Diag'!H$11:H$500))</f>
        <v/>
      </c>
      <c r="P49" t="str">
        <f>IF(O49="","",_xlfn.XLOOKUP(O49,'Input_Top Hos Diag'!K:K,'Input_Top Hos Diag'!L:L))</f>
        <v/>
      </c>
      <c r="Q49" t="str">
        <f>IF($O49="","",SUMIF('Input_Top Hos Diag'!$K$11:$K$500,Cal_Top10HosDiag!$O49,'Input_Top Hos Diag'!O$11:O$500))</f>
        <v/>
      </c>
      <c r="R49" t="str">
        <f>IF($O49="","",SUMIF('Input_Top Hos Diag'!$K$11:$K$500,Cal_Top10HosDiag!$O49,'Input_Top Hos Diag'!P$11:P$500))</f>
        <v/>
      </c>
      <c r="S49" t="str">
        <f>IF($O49="","",SUMIF('Input_Top Hos Diag'!$K$11:$K$500,Cal_Top10HosDiag!$O49,'Input_Top Hos Diag'!Q$11:Q$500))</f>
        <v/>
      </c>
      <c r="T49" t="str">
        <f>IF($O49="","",SUMIF('Input_Top Hos Diag'!$K$11:$K$500,Cal_Top10HosDiag!$O49,'Input_Top Hos Diag'!R$11:R$500))</f>
        <v/>
      </c>
    </row>
    <row r="50" spans="2:20">
      <c r="B50" t="str">
        <f>IF(A50="","",_xlfn.XLOOKUP(A50,'Input_Top Hos Diag'!A:A,'Input_Top Hos Diag'!B:B))</f>
        <v/>
      </c>
      <c r="C50" t="str">
        <f>IF($A50="","",SUMIF('Input_Top Hos Diag'!$A$11:$A$500,Cal_Top10HosDiag!$A50,'Input_Top Hos Diag'!E$11:E$500))</f>
        <v/>
      </c>
      <c r="D50" t="str">
        <f>IF($A50="","",SUMIF('Input_Top Hos Diag'!$A$11:$A$500,Cal_Top10HosDiag!$A50,'Input_Top Hos Diag'!F$11:F$500))</f>
        <v/>
      </c>
      <c r="E50" t="str">
        <f>IF($A50="","",SUMIF('Input_Top Hos Diag'!$A$11:$A$500,Cal_Top10HosDiag!$A50,'Input_Top Hos Diag'!G$11:G$500))</f>
        <v/>
      </c>
      <c r="F50" t="str">
        <f>IF($A50="","",SUMIF('Input_Top Hos Diag'!$A$11:$A$500,Cal_Top10HosDiag!$A50,'Input_Top Hos Diag'!H$11:H$500))</f>
        <v/>
      </c>
      <c r="P50" t="str">
        <f>IF(O50="","",_xlfn.XLOOKUP(O50,'Input_Top Hos Diag'!K:K,'Input_Top Hos Diag'!L:L))</f>
        <v/>
      </c>
      <c r="Q50" t="str">
        <f>IF($O50="","",SUMIF('Input_Top Hos Diag'!$K$11:$K$500,Cal_Top10HosDiag!$O50,'Input_Top Hos Diag'!O$11:O$500))</f>
        <v/>
      </c>
      <c r="R50" t="str">
        <f>IF($O50="","",SUMIF('Input_Top Hos Diag'!$K$11:$K$500,Cal_Top10HosDiag!$O50,'Input_Top Hos Diag'!P$11:P$500))</f>
        <v/>
      </c>
      <c r="S50" t="str">
        <f>IF($O50="","",SUMIF('Input_Top Hos Diag'!$K$11:$K$500,Cal_Top10HosDiag!$O50,'Input_Top Hos Diag'!Q$11:Q$500))</f>
        <v/>
      </c>
      <c r="T50" t="str">
        <f>IF($O50="","",SUMIF('Input_Top Hos Diag'!$K$11:$K$500,Cal_Top10HosDiag!$O50,'Input_Top Hos Diag'!R$11:R$500))</f>
        <v/>
      </c>
    </row>
    <row r="51" spans="2:20">
      <c r="B51" t="str">
        <f>IF(A51="","",_xlfn.XLOOKUP(A51,'Input_Top Hos Diag'!A:A,'Input_Top Hos Diag'!B:B))</f>
        <v/>
      </c>
      <c r="C51" t="str">
        <f>IF($A51="","",SUMIF('Input_Top Hos Diag'!$A$11:$A$500,Cal_Top10HosDiag!$A51,'Input_Top Hos Diag'!E$11:E$500))</f>
        <v/>
      </c>
      <c r="D51" t="str">
        <f>IF($A51="","",SUMIF('Input_Top Hos Diag'!$A$11:$A$500,Cal_Top10HosDiag!$A51,'Input_Top Hos Diag'!F$11:F$500))</f>
        <v/>
      </c>
      <c r="E51" t="str">
        <f>IF($A51="","",SUMIF('Input_Top Hos Diag'!$A$11:$A$500,Cal_Top10HosDiag!$A51,'Input_Top Hos Diag'!G$11:G$500))</f>
        <v/>
      </c>
      <c r="F51" t="str">
        <f>IF($A51="","",SUMIF('Input_Top Hos Diag'!$A$11:$A$500,Cal_Top10HosDiag!$A51,'Input_Top Hos Diag'!H$11:H$500))</f>
        <v/>
      </c>
      <c r="P51" t="str">
        <f>IF(O51="","",_xlfn.XLOOKUP(O51,'Input_Top Hos Diag'!K:K,'Input_Top Hos Diag'!L:L))</f>
        <v/>
      </c>
      <c r="Q51" t="str">
        <f>IF($O51="","",SUMIF('Input_Top Hos Diag'!$K$11:$K$500,Cal_Top10HosDiag!$O51,'Input_Top Hos Diag'!O$11:O$500))</f>
        <v/>
      </c>
      <c r="R51" t="str">
        <f>IF($O51="","",SUMIF('Input_Top Hos Diag'!$K$11:$K$500,Cal_Top10HosDiag!$O51,'Input_Top Hos Diag'!P$11:P$500))</f>
        <v/>
      </c>
      <c r="S51" t="str">
        <f>IF($O51="","",SUMIF('Input_Top Hos Diag'!$K$11:$K$500,Cal_Top10HosDiag!$O51,'Input_Top Hos Diag'!Q$11:Q$500))</f>
        <v/>
      </c>
      <c r="T51" t="str">
        <f>IF($O51="","",SUMIF('Input_Top Hos Diag'!$K$11:$K$500,Cal_Top10HosDiag!$O51,'Input_Top Hos Diag'!R$11:R$500))</f>
        <v/>
      </c>
    </row>
    <row r="52" spans="2:20">
      <c r="B52" t="str">
        <f>IF(A52="","",_xlfn.XLOOKUP(A52,'Input_Top Hos Diag'!A:A,'Input_Top Hos Diag'!B:B))</f>
        <v/>
      </c>
      <c r="C52" t="str">
        <f>IF($A52="","",SUMIF('Input_Top Hos Diag'!$A$11:$A$500,Cal_Top10HosDiag!$A52,'Input_Top Hos Diag'!E$11:E$500))</f>
        <v/>
      </c>
      <c r="D52" t="str">
        <f>IF($A52="","",SUMIF('Input_Top Hos Diag'!$A$11:$A$500,Cal_Top10HosDiag!$A52,'Input_Top Hos Diag'!F$11:F$500))</f>
        <v/>
      </c>
      <c r="E52" t="str">
        <f>IF($A52="","",SUMIF('Input_Top Hos Diag'!$A$11:$A$500,Cal_Top10HosDiag!$A52,'Input_Top Hos Diag'!G$11:G$500))</f>
        <v/>
      </c>
      <c r="F52" t="str">
        <f>IF($A52="","",SUMIF('Input_Top Hos Diag'!$A$11:$A$500,Cal_Top10HosDiag!$A52,'Input_Top Hos Diag'!H$11:H$500))</f>
        <v/>
      </c>
      <c r="P52" t="str">
        <f>IF(O52="","",_xlfn.XLOOKUP(O52,'Input_Top Hos Diag'!K:K,'Input_Top Hos Diag'!L:L))</f>
        <v/>
      </c>
      <c r="Q52" t="str">
        <f>IF($O52="","",SUMIF('Input_Top Hos Diag'!$K$11:$K$500,Cal_Top10HosDiag!$O52,'Input_Top Hos Diag'!O$11:O$500))</f>
        <v/>
      </c>
      <c r="R52" t="str">
        <f>IF($O52="","",SUMIF('Input_Top Hos Diag'!$K$11:$K$500,Cal_Top10HosDiag!$O52,'Input_Top Hos Diag'!P$11:P$500))</f>
        <v/>
      </c>
      <c r="S52" t="str">
        <f>IF($O52="","",SUMIF('Input_Top Hos Diag'!$K$11:$K$500,Cal_Top10HosDiag!$O52,'Input_Top Hos Diag'!Q$11:Q$500))</f>
        <v/>
      </c>
      <c r="T52" t="str">
        <f>IF($O52="","",SUMIF('Input_Top Hos Diag'!$K$11:$K$500,Cal_Top10HosDiag!$O52,'Input_Top Hos Diag'!R$11:R$500))</f>
        <v/>
      </c>
    </row>
    <row r="53" spans="2:20">
      <c r="B53" t="str">
        <f>IF(A53="","",_xlfn.XLOOKUP(A53,'Input_Top Hos Diag'!A:A,'Input_Top Hos Diag'!B:B))</f>
        <v/>
      </c>
      <c r="C53" t="str">
        <f>IF($A53="","",SUMIF('Input_Top Hos Diag'!$A$11:$A$500,Cal_Top10HosDiag!$A53,'Input_Top Hos Diag'!E$11:E$500))</f>
        <v/>
      </c>
      <c r="D53" t="str">
        <f>IF($A53="","",SUMIF('Input_Top Hos Diag'!$A$11:$A$500,Cal_Top10HosDiag!$A53,'Input_Top Hos Diag'!F$11:F$500))</f>
        <v/>
      </c>
      <c r="E53" t="str">
        <f>IF($A53="","",SUMIF('Input_Top Hos Diag'!$A$11:$A$500,Cal_Top10HosDiag!$A53,'Input_Top Hos Diag'!G$11:G$500))</f>
        <v/>
      </c>
      <c r="F53" t="str">
        <f>IF($A53="","",SUMIF('Input_Top Hos Diag'!$A$11:$A$500,Cal_Top10HosDiag!$A53,'Input_Top Hos Diag'!H$11:H$500))</f>
        <v/>
      </c>
      <c r="P53" t="str">
        <f>IF(O53="","",_xlfn.XLOOKUP(O53,'Input_Top Hos Diag'!K:K,'Input_Top Hos Diag'!L:L))</f>
        <v/>
      </c>
      <c r="Q53" t="str">
        <f>IF($O53="","",SUMIF('Input_Top Hos Diag'!$K$11:$K$500,Cal_Top10HosDiag!$O53,'Input_Top Hos Diag'!O$11:O$500))</f>
        <v/>
      </c>
      <c r="R53" t="str">
        <f>IF($O53="","",SUMIF('Input_Top Hos Diag'!$K$11:$K$500,Cal_Top10HosDiag!$O53,'Input_Top Hos Diag'!P$11:P$500))</f>
        <v/>
      </c>
      <c r="S53" t="str">
        <f>IF($O53="","",SUMIF('Input_Top Hos Diag'!$K$11:$K$500,Cal_Top10HosDiag!$O53,'Input_Top Hos Diag'!Q$11:Q$500))</f>
        <v/>
      </c>
      <c r="T53" t="str">
        <f>IF($O53="","",SUMIF('Input_Top Hos Diag'!$K$11:$K$500,Cal_Top10HosDiag!$O53,'Input_Top Hos Diag'!R$11:R$500))</f>
        <v/>
      </c>
    </row>
    <row r="54" spans="2:20">
      <c r="B54" t="str">
        <f>IF(A54="","",_xlfn.XLOOKUP(A54,'Input_Top Hos Diag'!A:A,'Input_Top Hos Diag'!B:B))</f>
        <v/>
      </c>
      <c r="C54" t="str">
        <f>IF($A54="","",SUMIF('Input_Top Hos Diag'!$A$11:$A$500,Cal_Top10HosDiag!$A54,'Input_Top Hos Diag'!E$11:E$500))</f>
        <v/>
      </c>
      <c r="D54" t="str">
        <f>IF($A54="","",SUMIF('Input_Top Hos Diag'!$A$11:$A$500,Cal_Top10HosDiag!$A54,'Input_Top Hos Diag'!F$11:F$500))</f>
        <v/>
      </c>
      <c r="E54" t="str">
        <f>IF($A54="","",SUMIF('Input_Top Hos Diag'!$A$11:$A$500,Cal_Top10HosDiag!$A54,'Input_Top Hos Diag'!G$11:G$500))</f>
        <v/>
      </c>
      <c r="F54" t="str">
        <f>IF($A54="","",SUMIF('Input_Top Hos Diag'!$A$11:$A$500,Cal_Top10HosDiag!$A54,'Input_Top Hos Diag'!H$11:H$500))</f>
        <v/>
      </c>
      <c r="P54" t="str">
        <f>IF(O54="","",_xlfn.XLOOKUP(O54,'Input_Top Hos Diag'!K:K,'Input_Top Hos Diag'!L:L))</f>
        <v/>
      </c>
      <c r="Q54" t="str">
        <f>IF($O54="","",SUMIF('Input_Top Hos Diag'!$K$11:$K$500,Cal_Top10HosDiag!$O54,'Input_Top Hos Diag'!O$11:O$500))</f>
        <v/>
      </c>
      <c r="R54" t="str">
        <f>IF($O54="","",SUMIF('Input_Top Hos Diag'!$K$11:$K$500,Cal_Top10HosDiag!$O54,'Input_Top Hos Diag'!P$11:P$500))</f>
        <v/>
      </c>
      <c r="S54" t="str">
        <f>IF($O54="","",SUMIF('Input_Top Hos Diag'!$K$11:$K$500,Cal_Top10HosDiag!$O54,'Input_Top Hos Diag'!Q$11:Q$500))</f>
        <v/>
      </c>
      <c r="T54" t="str">
        <f>IF($O54="","",SUMIF('Input_Top Hos Diag'!$K$11:$K$500,Cal_Top10HosDiag!$O54,'Input_Top Hos Diag'!R$11:R$500))</f>
        <v/>
      </c>
    </row>
    <row r="55" spans="2:20">
      <c r="B55" t="str">
        <f>IF(A55="","",_xlfn.XLOOKUP(A55,'Input_Top Hos Diag'!A:A,'Input_Top Hos Diag'!B:B))</f>
        <v/>
      </c>
      <c r="C55" t="str">
        <f>IF($A55="","",SUMIF('Input_Top Hos Diag'!$A$11:$A$500,Cal_Top10HosDiag!$A55,'Input_Top Hos Diag'!E$11:E$500))</f>
        <v/>
      </c>
      <c r="D55" t="str">
        <f>IF($A55="","",SUMIF('Input_Top Hos Diag'!$A$11:$A$500,Cal_Top10HosDiag!$A55,'Input_Top Hos Diag'!F$11:F$500))</f>
        <v/>
      </c>
      <c r="E55" t="str">
        <f>IF($A55="","",SUMIF('Input_Top Hos Diag'!$A$11:$A$500,Cal_Top10HosDiag!$A55,'Input_Top Hos Diag'!G$11:G$500))</f>
        <v/>
      </c>
      <c r="F55" t="str">
        <f>IF($A55="","",SUMIF('Input_Top Hos Diag'!$A$11:$A$500,Cal_Top10HosDiag!$A55,'Input_Top Hos Diag'!H$11:H$500))</f>
        <v/>
      </c>
      <c r="P55" t="str">
        <f>IF(O55="","",_xlfn.XLOOKUP(O55,'Input_Top Hos Diag'!K:K,'Input_Top Hos Diag'!L:L))</f>
        <v/>
      </c>
      <c r="Q55" t="str">
        <f>IF($O55="","",SUMIF('Input_Top Hos Diag'!$K$11:$K$500,Cal_Top10HosDiag!$O55,'Input_Top Hos Diag'!O$11:O$500))</f>
        <v/>
      </c>
      <c r="R55" t="str">
        <f>IF($O55="","",SUMIF('Input_Top Hos Diag'!$K$11:$K$500,Cal_Top10HosDiag!$O55,'Input_Top Hos Diag'!P$11:P$500))</f>
        <v/>
      </c>
      <c r="S55" t="str">
        <f>IF($O55="","",SUMIF('Input_Top Hos Diag'!$K$11:$K$500,Cal_Top10HosDiag!$O55,'Input_Top Hos Diag'!Q$11:Q$500))</f>
        <v/>
      </c>
      <c r="T55" t="str">
        <f>IF($O55="","",SUMIF('Input_Top Hos Diag'!$K$11:$K$500,Cal_Top10HosDiag!$O55,'Input_Top Hos Diag'!R$11:R$500))</f>
        <v/>
      </c>
    </row>
    <row r="56" spans="2:20">
      <c r="B56" t="str">
        <f>IF(A56="","",_xlfn.XLOOKUP(A56,'Input_Top Hos Diag'!A:A,'Input_Top Hos Diag'!B:B))</f>
        <v/>
      </c>
      <c r="C56" t="str">
        <f>IF($A56="","",SUMIF('Input_Top Hos Diag'!$A$11:$A$500,Cal_Top10HosDiag!$A56,'Input_Top Hos Diag'!E$11:E$500))</f>
        <v/>
      </c>
      <c r="D56" t="str">
        <f>IF($A56="","",SUMIF('Input_Top Hos Diag'!$A$11:$A$500,Cal_Top10HosDiag!$A56,'Input_Top Hos Diag'!F$11:F$500))</f>
        <v/>
      </c>
      <c r="E56" t="str">
        <f>IF($A56="","",SUMIF('Input_Top Hos Diag'!$A$11:$A$500,Cal_Top10HosDiag!$A56,'Input_Top Hos Diag'!G$11:G$500))</f>
        <v/>
      </c>
      <c r="F56" t="str">
        <f>IF($A56="","",SUMIF('Input_Top Hos Diag'!$A$11:$A$500,Cal_Top10HosDiag!$A56,'Input_Top Hos Diag'!H$11:H$500))</f>
        <v/>
      </c>
      <c r="P56" t="str">
        <f>IF(O56="","",_xlfn.XLOOKUP(O56,'Input_Top Hos Diag'!K:K,'Input_Top Hos Diag'!L:L))</f>
        <v/>
      </c>
      <c r="Q56" t="str">
        <f>IF($O56="","",SUMIF('Input_Top Hos Diag'!$K$11:$K$500,Cal_Top10HosDiag!$O56,'Input_Top Hos Diag'!O$11:O$500))</f>
        <v/>
      </c>
      <c r="R56" t="str">
        <f>IF($O56="","",SUMIF('Input_Top Hos Diag'!$K$11:$K$500,Cal_Top10HosDiag!$O56,'Input_Top Hos Diag'!P$11:P$500))</f>
        <v/>
      </c>
      <c r="S56" t="str">
        <f>IF($O56="","",SUMIF('Input_Top Hos Diag'!$K$11:$K$500,Cal_Top10HosDiag!$O56,'Input_Top Hos Diag'!Q$11:Q$500))</f>
        <v/>
      </c>
      <c r="T56" t="str">
        <f>IF($O56="","",SUMIF('Input_Top Hos Diag'!$K$11:$K$500,Cal_Top10HosDiag!$O56,'Input_Top Hos Diag'!R$11:R$500))</f>
        <v/>
      </c>
    </row>
    <row r="57" spans="2:20">
      <c r="B57" t="str">
        <f>IF(A57="","",_xlfn.XLOOKUP(A57,'Input_Top Hos Diag'!A:A,'Input_Top Hos Diag'!B:B))</f>
        <v/>
      </c>
      <c r="C57" t="str">
        <f>IF($A57="","",SUMIF('Input_Top Hos Diag'!$A$11:$A$500,Cal_Top10HosDiag!$A57,'Input_Top Hos Diag'!E$11:E$500))</f>
        <v/>
      </c>
      <c r="D57" t="str">
        <f>IF($A57="","",SUMIF('Input_Top Hos Diag'!$A$11:$A$500,Cal_Top10HosDiag!$A57,'Input_Top Hos Diag'!F$11:F$500))</f>
        <v/>
      </c>
      <c r="E57" t="str">
        <f>IF($A57="","",SUMIF('Input_Top Hos Diag'!$A$11:$A$500,Cal_Top10HosDiag!$A57,'Input_Top Hos Diag'!G$11:G$500))</f>
        <v/>
      </c>
      <c r="F57" t="str">
        <f>IF($A57="","",SUMIF('Input_Top Hos Diag'!$A$11:$A$500,Cal_Top10HosDiag!$A57,'Input_Top Hos Diag'!H$11:H$500))</f>
        <v/>
      </c>
      <c r="P57" t="str">
        <f>IF(O57="","",_xlfn.XLOOKUP(O57,'Input_Top Hos Diag'!K:K,'Input_Top Hos Diag'!L:L))</f>
        <v/>
      </c>
      <c r="Q57" t="str">
        <f>IF($O57="","",SUMIF('Input_Top Hos Diag'!$K$11:$K$500,Cal_Top10HosDiag!$O57,'Input_Top Hos Diag'!O$11:O$500))</f>
        <v/>
      </c>
      <c r="R57" t="str">
        <f>IF($O57="","",SUMIF('Input_Top Hos Diag'!$K$11:$K$500,Cal_Top10HosDiag!$O57,'Input_Top Hos Diag'!P$11:P$500))</f>
        <v/>
      </c>
      <c r="S57" t="str">
        <f>IF($O57="","",SUMIF('Input_Top Hos Diag'!$K$11:$K$500,Cal_Top10HosDiag!$O57,'Input_Top Hos Diag'!Q$11:Q$500))</f>
        <v/>
      </c>
      <c r="T57" t="str">
        <f>IF($O57="","",SUMIF('Input_Top Hos Diag'!$K$11:$K$500,Cal_Top10HosDiag!$O57,'Input_Top Hos Diag'!R$11:R$500))</f>
        <v/>
      </c>
    </row>
    <row r="58" spans="2:20">
      <c r="B58" t="str">
        <f>IF(A58="","",_xlfn.XLOOKUP(A58,'Input_Top Hos Diag'!A:A,'Input_Top Hos Diag'!B:B))</f>
        <v/>
      </c>
      <c r="C58" t="str">
        <f>IF($A58="","",SUMIF('Input_Top Hos Diag'!$A$11:$A$500,Cal_Top10HosDiag!$A58,'Input_Top Hos Diag'!E$11:E$500))</f>
        <v/>
      </c>
      <c r="D58" t="str">
        <f>IF($A58="","",SUMIF('Input_Top Hos Diag'!$A$11:$A$500,Cal_Top10HosDiag!$A58,'Input_Top Hos Diag'!F$11:F$500))</f>
        <v/>
      </c>
      <c r="E58" t="str">
        <f>IF($A58="","",SUMIF('Input_Top Hos Diag'!$A$11:$A$500,Cal_Top10HosDiag!$A58,'Input_Top Hos Diag'!G$11:G$500))</f>
        <v/>
      </c>
      <c r="F58" t="str">
        <f>IF($A58="","",SUMIF('Input_Top Hos Diag'!$A$11:$A$500,Cal_Top10HosDiag!$A58,'Input_Top Hos Diag'!H$11:H$500))</f>
        <v/>
      </c>
      <c r="P58" t="str">
        <f>IF(O58="","",_xlfn.XLOOKUP(O58,'Input_Top Hos Diag'!K:K,'Input_Top Hos Diag'!L:L))</f>
        <v/>
      </c>
      <c r="Q58" t="str">
        <f>IF($O58="","",SUMIF('Input_Top Hos Diag'!$K$11:$K$500,Cal_Top10HosDiag!$O58,'Input_Top Hos Diag'!O$11:O$500))</f>
        <v/>
      </c>
      <c r="R58" t="str">
        <f>IF($O58="","",SUMIF('Input_Top Hos Diag'!$K$11:$K$500,Cal_Top10HosDiag!$O58,'Input_Top Hos Diag'!P$11:P$500))</f>
        <v/>
      </c>
      <c r="S58" t="str">
        <f>IF($O58="","",SUMIF('Input_Top Hos Diag'!$K$11:$K$500,Cal_Top10HosDiag!$O58,'Input_Top Hos Diag'!Q$11:Q$500))</f>
        <v/>
      </c>
      <c r="T58" t="str">
        <f>IF($O58="","",SUMIF('Input_Top Hos Diag'!$K$11:$K$500,Cal_Top10HosDiag!$O58,'Input_Top Hos Diag'!R$11:R$500))</f>
        <v/>
      </c>
    </row>
    <row r="59" spans="2:20">
      <c r="B59" t="str">
        <f>IF(A59="","",_xlfn.XLOOKUP(A59,'Input_Top Hos Diag'!A:A,'Input_Top Hos Diag'!B:B))</f>
        <v/>
      </c>
      <c r="C59" t="str">
        <f>IF($A59="","",SUMIF('Input_Top Hos Diag'!$A$11:$A$500,Cal_Top10HosDiag!$A59,'Input_Top Hos Diag'!E$11:E$500))</f>
        <v/>
      </c>
      <c r="D59" t="str">
        <f>IF($A59="","",SUMIF('Input_Top Hos Diag'!$A$11:$A$500,Cal_Top10HosDiag!$A59,'Input_Top Hos Diag'!F$11:F$500))</f>
        <v/>
      </c>
      <c r="E59" t="str">
        <f>IF($A59="","",SUMIF('Input_Top Hos Diag'!$A$11:$A$500,Cal_Top10HosDiag!$A59,'Input_Top Hos Diag'!G$11:G$500))</f>
        <v/>
      </c>
      <c r="F59" t="str">
        <f>IF($A59="","",SUMIF('Input_Top Hos Diag'!$A$11:$A$500,Cal_Top10HosDiag!$A59,'Input_Top Hos Diag'!H$11:H$500))</f>
        <v/>
      </c>
      <c r="P59" t="str">
        <f>IF(O59="","",_xlfn.XLOOKUP(O59,'Input_Top Hos Diag'!K:K,'Input_Top Hos Diag'!L:L))</f>
        <v/>
      </c>
      <c r="Q59" t="str">
        <f>IF($O59="","",SUMIF('Input_Top Hos Diag'!$K$11:$K$500,Cal_Top10HosDiag!$O59,'Input_Top Hos Diag'!O$11:O$500))</f>
        <v/>
      </c>
      <c r="R59" t="str">
        <f>IF($O59="","",SUMIF('Input_Top Hos Diag'!$K$11:$K$500,Cal_Top10HosDiag!$O59,'Input_Top Hos Diag'!P$11:P$500))</f>
        <v/>
      </c>
      <c r="S59" t="str">
        <f>IF($O59="","",SUMIF('Input_Top Hos Diag'!$K$11:$K$500,Cal_Top10HosDiag!$O59,'Input_Top Hos Diag'!Q$11:Q$500))</f>
        <v/>
      </c>
      <c r="T59" t="str">
        <f>IF($O59="","",SUMIF('Input_Top Hos Diag'!$K$11:$K$500,Cal_Top10HosDiag!$O59,'Input_Top Hos Diag'!R$11:R$500))</f>
        <v/>
      </c>
    </row>
    <row r="60" spans="2:20">
      <c r="B60" t="str">
        <f>IF(A60="","",_xlfn.XLOOKUP(A60,'Input_Top Hos Diag'!A:A,'Input_Top Hos Diag'!B:B))</f>
        <v/>
      </c>
      <c r="C60" t="str">
        <f>IF($A60="","",SUMIF('Input_Top Hos Diag'!$A$11:$A$500,Cal_Top10HosDiag!$A60,'Input_Top Hos Diag'!E$11:E$500))</f>
        <v/>
      </c>
      <c r="D60" t="str">
        <f>IF($A60="","",SUMIF('Input_Top Hos Diag'!$A$11:$A$500,Cal_Top10HosDiag!$A60,'Input_Top Hos Diag'!F$11:F$500))</f>
        <v/>
      </c>
      <c r="E60" t="str">
        <f>IF($A60="","",SUMIF('Input_Top Hos Diag'!$A$11:$A$500,Cal_Top10HosDiag!$A60,'Input_Top Hos Diag'!G$11:G$500))</f>
        <v/>
      </c>
      <c r="F60" t="str">
        <f>IF($A60="","",SUMIF('Input_Top Hos Diag'!$A$11:$A$500,Cal_Top10HosDiag!$A60,'Input_Top Hos Diag'!H$11:H$500))</f>
        <v/>
      </c>
      <c r="P60" t="str">
        <f>IF(O60="","",_xlfn.XLOOKUP(O60,'Input_Top Hos Diag'!K:K,'Input_Top Hos Diag'!L:L))</f>
        <v/>
      </c>
      <c r="Q60" t="str">
        <f>IF($O60="","",SUMIF('Input_Top Hos Diag'!$K$11:$K$500,Cal_Top10HosDiag!$O60,'Input_Top Hos Diag'!O$11:O$500))</f>
        <v/>
      </c>
      <c r="R60" t="str">
        <f>IF($O60="","",SUMIF('Input_Top Hos Diag'!$K$11:$K$500,Cal_Top10HosDiag!$O60,'Input_Top Hos Diag'!P$11:P$500))</f>
        <v/>
      </c>
      <c r="S60" t="str">
        <f>IF($O60="","",SUMIF('Input_Top Hos Diag'!$K$11:$K$500,Cal_Top10HosDiag!$O60,'Input_Top Hos Diag'!Q$11:Q$500))</f>
        <v/>
      </c>
      <c r="T60" t="str">
        <f>IF($O60="","",SUMIF('Input_Top Hos Diag'!$K$11:$K$500,Cal_Top10HosDiag!$O60,'Input_Top Hos Diag'!R$11:R$500))</f>
        <v/>
      </c>
    </row>
    <row r="61" spans="2:20">
      <c r="B61" t="str">
        <f>IF(A61="","",_xlfn.XLOOKUP(A61,'Input_Top Hos Diag'!A:A,'Input_Top Hos Diag'!B:B))</f>
        <v/>
      </c>
      <c r="C61" t="str">
        <f>IF($A61="","",SUMIF('Input_Top Hos Diag'!$A$11:$A$500,Cal_Top10HosDiag!$A61,'Input_Top Hos Diag'!E$11:E$500))</f>
        <v/>
      </c>
      <c r="D61" t="str">
        <f>IF($A61="","",SUMIF('Input_Top Hos Diag'!$A$11:$A$500,Cal_Top10HosDiag!$A61,'Input_Top Hos Diag'!F$11:F$500))</f>
        <v/>
      </c>
      <c r="E61" t="str">
        <f>IF($A61="","",SUMIF('Input_Top Hos Diag'!$A$11:$A$500,Cal_Top10HosDiag!$A61,'Input_Top Hos Diag'!G$11:G$500))</f>
        <v/>
      </c>
      <c r="F61" t="str">
        <f>IF($A61="","",SUMIF('Input_Top Hos Diag'!$A$11:$A$500,Cal_Top10HosDiag!$A61,'Input_Top Hos Diag'!H$11:H$500))</f>
        <v/>
      </c>
      <c r="P61" t="str">
        <f>IF(O61="","",_xlfn.XLOOKUP(O61,'Input_Top Hos Diag'!K:K,'Input_Top Hos Diag'!L:L))</f>
        <v/>
      </c>
      <c r="Q61" t="str">
        <f>IF($O61="","",SUMIF('Input_Top Hos Diag'!$K$11:$K$500,Cal_Top10HosDiag!$O61,'Input_Top Hos Diag'!O$11:O$500))</f>
        <v/>
      </c>
      <c r="R61" t="str">
        <f>IF($O61="","",SUMIF('Input_Top Hos Diag'!$K$11:$K$500,Cal_Top10HosDiag!$O61,'Input_Top Hos Diag'!P$11:P$500))</f>
        <v/>
      </c>
      <c r="S61" t="str">
        <f>IF($O61="","",SUMIF('Input_Top Hos Diag'!$K$11:$K$500,Cal_Top10HosDiag!$O61,'Input_Top Hos Diag'!Q$11:Q$500))</f>
        <v/>
      </c>
      <c r="T61" t="str">
        <f>IF($O61="","",SUMIF('Input_Top Hos Diag'!$K$11:$K$500,Cal_Top10HosDiag!$O61,'Input_Top Hos Diag'!R$11:R$500))</f>
        <v/>
      </c>
    </row>
    <row r="62" spans="2:20">
      <c r="B62" t="str">
        <f>IF(A62="","",_xlfn.XLOOKUP(A62,'Input_Top Hos Diag'!A:A,'Input_Top Hos Diag'!B:B))</f>
        <v/>
      </c>
      <c r="C62" t="str">
        <f>IF($A62="","",SUMIF('Input_Top Hos Diag'!$A$11:$A$500,Cal_Top10HosDiag!$A62,'Input_Top Hos Diag'!E$11:E$500))</f>
        <v/>
      </c>
      <c r="D62" t="str">
        <f>IF($A62="","",SUMIF('Input_Top Hos Diag'!$A$11:$A$500,Cal_Top10HosDiag!$A62,'Input_Top Hos Diag'!F$11:F$500))</f>
        <v/>
      </c>
      <c r="E62" t="str">
        <f>IF($A62="","",SUMIF('Input_Top Hos Diag'!$A$11:$A$500,Cal_Top10HosDiag!$A62,'Input_Top Hos Diag'!G$11:G$500))</f>
        <v/>
      </c>
      <c r="F62" t="str">
        <f>IF($A62="","",SUMIF('Input_Top Hos Diag'!$A$11:$A$500,Cal_Top10HosDiag!$A62,'Input_Top Hos Diag'!H$11:H$500))</f>
        <v/>
      </c>
      <c r="P62" t="str">
        <f>IF(O62="","",_xlfn.XLOOKUP(O62,'Input_Top Hos Diag'!K:K,'Input_Top Hos Diag'!L:L))</f>
        <v/>
      </c>
      <c r="Q62" t="str">
        <f>IF($O62="","",SUMIF('Input_Top Hos Diag'!$K$11:$K$500,Cal_Top10HosDiag!$O62,'Input_Top Hos Diag'!O$11:O$500))</f>
        <v/>
      </c>
      <c r="R62" t="str">
        <f>IF($O62="","",SUMIF('Input_Top Hos Diag'!$K$11:$K$500,Cal_Top10HosDiag!$O62,'Input_Top Hos Diag'!P$11:P$500))</f>
        <v/>
      </c>
      <c r="S62" t="str">
        <f>IF($O62="","",SUMIF('Input_Top Hos Diag'!$K$11:$K$500,Cal_Top10HosDiag!$O62,'Input_Top Hos Diag'!Q$11:Q$500))</f>
        <v/>
      </c>
      <c r="T62" t="str">
        <f>IF($O62="","",SUMIF('Input_Top Hos Diag'!$K$11:$K$500,Cal_Top10HosDiag!$O62,'Input_Top Hos Diag'!R$11:R$500))</f>
        <v/>
      </c>
    </row>
    <row r="63" spans="2:20">
      <c r="B63" t="str">
        <f>IF(A63="","",_xlfn.XLOOKUP(A63,'Input_Top Hos Diag'!A:A,'Input_Top Hos Diag'!B:B))</f>
        <v/>
      </c>
      <c r="C63" t="str">
        <f>IF($A63="","",SUMIF('Input_Top Hos Diag'!$A$11:$A$500,Cal_Top10HosDiag!$A63,'Input_Top Hos Diag'!E$11:E$500))</f>
        <v/>
      </c>
      <c r="D63" t="str">
        <f>IF($A63="","",SUMIF('Input_Top Hos Diag'!$A$11:$A$500,Cal_Top10HosDiag!$A63,'Input_Top Hos Diag'!F$11:F$500))</f>
        <v/>
      </c>
      <c r="E63" t="str">
        <f>IF($A63="","",SUMIF('Input_Top Hos Diag'!$A$11:$A$500,Cal_Top10HosDiag!$A63,'Input_Top Hos Diag'!G$11:G$500))</f>
        <v/>
      </c>
      <c r="F63" t="str">
        <f>IF($A63="","",SUMIF('Input_Top Hos Diag'!$A$11:$A$500,Cal_Top10HosDiag!$A63,'Input_Top Hos Diag'!H$11:H$500))</f>
        <v/>
      </c>
      <c r="P63" t="str">
        <f>IF(O63="","",_xlfn.XLOOKUP(O63,'Input_Top Hos Diag'!K:K,'Input_Top Hos Diag'!L:L))</f>
        <v/>
      </c>
      <c r="Q63" t="str">
        <f>IF($O63="","",SUMIF('Input_Top Hos Diag'!$K$11:$K$500,Cal_Top10HosDiag!$O63,'Input_Top Hos Diag'!O$11:O$500))</f>
        <v/>
      </c>
      <c r="R63" t="str">
        <f>IF($O63="","",SUMIF('Input_Top Hos Diag'!$K$11:$K$500,Cal_Top10HosDiag!$O63,'Input_Top Hos Diag'!P$11:P$500))</f>
        <v/>
      </c>
      <c r="S63" t="str">
        <f>IF($O63="","",SUMIF('Input_Top Hos Diag'!$K$11:$K$500,Cal_Top10HosDiag!$O63,'Input_Top Hos Diag'!Q$11:Q$500))</f>
        <v/>
      </c>
      <c r="T63" t="str">
        <f>IF($O63="","",SUMIF('Input_Top Hos Diag'!$K$11:$K$500,Cal_Top10HosDiag!$O63,'Input_Top Hos Diag'!R$11:R$500))</f>
        <v/>
      </c>
    </row>
    <row r="64" spans="2:20">
      <c r="B64" t="str">
        <f>IF(A64="","",_xlfn.XLOOKUP(A64,'Input_Top Hos Diag'!A:A,'Input_Top Hos Diag'!B:B))</f>
        <v/>
      </c>
      <c r="C64" t="str">
        <f>IF($A64="","",SUMIF('Input_Top Hos Diag'!$A$11:$A$500,Cal_Top10HosDiag!$A64,'Input_Top Hos Diag'!E$11:E$500))</f>
        <v/>
      </c>
      <c r="D64" t="str">
        <f>IF($A64="","",SUMIF('Input_Top Hos Diag'!$A$11:$A$500,Cal_Top10HosDiag!$A64,'Input_Top Hos Diag'!F$11:F$500))</f>
        <v/>
      </c>
      <c r="E64" t="str">
        <f>IF($A64="","",SUMIF('Input_Top Hos Diag'!$A$11:$A$500,Cal_Top10HosDiag!$A64,'Input_Top Hos Diag'!G$11:G$500))</f>
        <v/>
      </c>
      <c r="F64" t="str">
        <f>IF($A64="","",SUMIF('Input_Top Hos Diag'!$A$11:$A$500,Cal_Top10HosDiag!$A64,'Input_Top Hos Diag'!H$11:H$500))</f>
        <v/>
      </c>
      <c r="P64" t="str">
        <f>IF(O64="","",_xlfn.XLOOKUP(O64,'Input_Top Hos Diag'!K:K,'Input_Top Hos Diag'!L:L))</f>
        <v/>
      </c>
      <c r="Q64" t="str">
        <f>IF($O64="","",SUMIF('Input_Top Hos Diag'!$K$11:$K$500,Cal_Top10HosDiag!$O64,'Input_Top Hos Diag'!O$11:O$500))</f>
        <v/>
      </c>
      <c r="R64" t="str">
        <f>IF($O64="","",SUMIF('Input_Top Hos Diag'!$K$11:$K$500,Cal_Top10HosDiag!$O64,'Input_Top Hos Diag'!P$11:P$500))</f>
        <v/>
      </c>
      <c r="S64" t="str">
        <f>IF($O64="","",SUMIF('Input_Top Hos Diag'!$K$11:$K$500,Cal_Top10HosDiag!$O64,'Input_Top Hos Diag'!Q$11:Q$500))</f>
        <v/>
      </c>
      <c r="T64" t="str">
        <f>IF($O64="","",SUMIF('Input_Top Hos Diag'!$K$11:$K$500,Cal_Top10HosDiag!$O64,'Input_Top Hos Diag'!R$11:R$500))</f>
        <v/>
      </c>
    </row>
    <row r="65" spans="2:20">
      <c r="B65" t="str">
        <f>IF(A65="","",_xlfn.XLOOKUP(A65,'Input_Top Hos Diag'!A:A,'Input_Top Hos Diag'!B:B))</f>
        <v/>
      </c>
      <c r="C65" t="str">
        <f>IF($A65="","",SUMIF('Input_Top Hos Diag'!$A$11:$A$500,Cal_Top10HosDiag!$A65,'Input_Top Hos Diag'!E$11:E$500))</f>
        <v/>
      </c>
      <c r="D65" t="str">
        <f>IF($A65="","",SUMIF('Input_Top Hos Diag'!$A$11:$A$500,Cal_Top10HosDiag!$A65,'Input_Top Hos Diag'!F$11:F$500))</f>
        <v/>
      </c>
      <c r="E65" t="str">
        <f>IF($A65="","",SUMIF('Input_Top Hos Diag'!$A$11:$A$500,Cal_Top10HosDiag!$A65,'Input_Top Hos Diag'!G$11:G$500))</f>
        <v/>
      </c>
      <c r="F65" t="str">
        <f>IF($A65="","",SUMIF('Input_Top Hos Diag'!$A$11:$A$500,Cal_Top10HosDiag!$A65,'Input_Top Hos Diag'!H$11:H$500))</f>
        <v/>
      </c>
      <c r="P65" t="str">
        <f>IF(O65="","",_xlfn.XLOOKUP(O65,'Input_Top Hos Diag'!K:K,'Input_Top Hos Diag'!L:L))</f>
        <v/>
      </c>
      <c r="Q65" t="str">
        <f>IF($O65="","",SUMIF('Input_Top Hos Diag'!$K$11:$K$500,Cal_Top10HosDiag!$O65,'Input_Top Hos Diag'!O$11:O$500))</f>
        <v/>
      </c>
      <c r="R65" t="str">
        <f>IF($O65="","",SUMIF('Input_Top Hos Diag'!$K$11:$K$500,Cal_Top10HosDiag!$O65,'Input_Top Hos Diag'!P$11:P$500))</f>
        <v/>
      </c>
      <c r="S65" t="str">
        <f>IF($O65="","",SUMIF('Input_Top Hos Diag'!$K$11:$K$500,Cal_Top10HosDiag!$O65,'Input_Top Hos Diag'!Q$11:Q$500))</f>
        <v/>
      </c>
      <c r="T65" t="str">
        <f>IF($O65="","",SUMIF('Input_Top Hos Diag'!$K$11:$K$500,Cal_Top10HosDiag!$O65,'Input_Top Hos Diag'!R$11:R$500))</f>
        <v/>
      </c>
    </row>
    <row r="66" spans="2:20">
      <c r="B66" t="str">
        <f>IF(A66="","",_xlfn.XLOOKUP(A66,'Input_Top Hos Diag'!A:A,'Input_Top Hos Diag'!B:B))</f>
        <v/>
      </c>
      <c r="C66" t="str">
        <f>IF($A66="","",SUMIF('Input_Top Hos Diag'!$A$11:$A$500,Cal_Top10HosDiag!$A66,'Input_Top Hos Diag'!E$11:E$500))</f>
        <v/>
      </c>
      <c r="D66" t="str">
        <f>IF($A66="","",SUMIF('Input_Top Hos Diag'!$A$11:$A$500,Cal_Top10HosDiag!$A66,'Input_Top Hos Diag'!F$11:F$500))</f>
        <v/>
      </c>
      <c r="E66" t="str">
        <f>IF($A66="","",SUMIF('Input_Top Hos Diag'!$A$11:$A$500,Cal_Top10HosDiag!$A66,'Input_Top Hos Diag'!G$11:G$500))</f>
        <v/>
      </c>
      <c r="F66" t="str">
        <f>IF($A66="","",SUMIF('Input_Top Hos Diag'!$A$11:$A$500,Cal_Top10HosDiag!$A66,'Input_Top Hos Diag'!H$11:H$500))</f>
        <v/>
      </c>
      <c r="P66" t="str">
        <f>IF(O66="","",_xlfn.XLOOKUP(O66,'Input_Top Hos Diag'!K:K,'Input_Top Hos Diag'!L:L))</f>
        <v/>
      </c>
      <c r="Q66" t="str">
        <f>IF($O66="","",SUMIF('Input_Top Hos Diag'!$K$11:$K$500,Cal_Top10HosDiag!$O66,'Input_Top Hos Diag'!O$11:O$500))</f>
        <v/>
      </c>
      <c r="R66" t="str">
        <f>IF($O66="","",SUMIF('Input_Top Hos Diag'!$K$11:$K$500,Cal_Top10HosDiag!$O66,'Input_Top Hos Diag'!P$11:P$500))</f>
        <v/>
      </c>
      <c r="S66" t="str">
        <f>IF($O66="","",SUMIF('Input_Top Hos Diag'!$K$11:$K$500,Cal_Top10HosDiag!$O66,'Input_Top Hos Diag'!Q$11:Q$500))</f>
        <v/>
      </c>
      <c r="T66" t="str">
        <f>IF($O66="","",SUMIF('Input_Top Hos Diag'!$K$11:$K$500,Cal_Top10HosDiag!$O66,'Input_Top Hos Diag'!R$11:R$500))</f>
        <v/>
      </c>
    </row>
    <row r="67" spans="2:20">
      <c r="B67" t="str">
        <f>IF(A67="","",_xlfn.XLOOKUP(A67,'Input_Top Hos Diag'!A:A,'Input_Top Hos Diag'!B:B))</f>
        <v/>
      </c>
      <c r="C67" t="str">
        <f>IF($A67="","",SUMIF('Input_Top Hos Diag'!$A$11:$A$500,Cal_Top10HosDiag!$A67,'Input_Top Hos Diag'!E$11:E$500))</f>
        <v/>
      </c>
      <c r="D67" t="str">
        <f>IF($A67="","",SUMIF('Input_Top Hos Diag'!$A$11:$A$500,Cal_Top10HosDiag!$A67,'Input_Top Hos Diag'!F$11:F$500))</f>
        <v/>
      </c>
      <c r="E67" t="str">
        <f>IF($A67="","",SUMIF('Input_Top Hos Diag'!$A$11:$A$500,Cal_Top10HosDiag!$A67,'Input_Top Hos Diag'!G$11:G$500))</f>
        <v/>
      </c>
      <c r="F67" t="str">
        <f>IF($A67="","",SUMIF('Input_Top Hos Diag'!$A$11:$A$500,Cal_Top10HosDiag!$A67,'Input_Top Hos Diag'!H$11:H$500))</f>
        <v/>
      </c>
      <c r="P67" t="str">
        <f>IF(O67="","",_xlfn.XLOOKUP(O67,'Input_Top Hos Diag'!K:K,'Input_Top Hos Diag'!L:L))</f>
        <v/>
      </c>
      <c r="Q67" t="str">
        <f>IF($O67="","",SUMIF('Input_Top Hos Diag'!$K$11:$K$500,Cal_Top10HosDiag!$O67,'Input_Top Hos Diag'!O$11:O$500))</f>
        <v/>
      </c>
      <c r="R67" t="str">
        <f>IF($O67="","",SUMIF('Input_Top Hos Diag'!$K$11:$K$500,Cal_Top10HosDiag!$O67,'Input_Top Hos Diag'!P$11:P$500))</f>
        <v/>
      </c>
      <c r="S67" t="str">
        <f>IF($O67="","",SUMIF('Input_Top Hos Diag'!$K$11:$K$500,Cal_Top10HosDiag!$O67,'Input_Top Hos Diag'!Q$11:Q$500))</f>
        <v/>
      </c>
      <c r="T67" t="str">
        <f>IF($O67="","",SUMIF('Input_Top Hos Diag'!$K$11:$K$500,Cal_Top10HosDiag!$O67,'Input_Top Hos Diag'!R$11:R$500))</f>
        <v/>
      </c>
    </row>
    <row r="68" spans="2:20">
      <c r="B68" t="str">
        <f>IF(A68="","",_xlfn.XLOOKUP(A68,'Input_Top Hos Diag'!A:A,'Input_Top Hos Diag'!B:B))</f>
        <v/>
      </c>
      <c r="C68" t="str">
        <f>IF($A68="","",SUMIF('Input_Top Hos Diag'!$A$11:$A$500,Cal_Top10HosDiag!$A68,'Input_Top Hos Diag'!E$11:E$500))</f>
        <v/>
      </c>
      <c r="D68" t="str">
        <f>IF($A68="","",SUMIF('Input_Top Hos Diag'!$A$11:$A$500,Cal_Top10HosDiag!$A68,'Input_Top Hos Diag'!F$11:F$500))</f>
        <v/>
      </c>
      <c r="E68" t="str">
        <f>IF($A68="","",SUMIF('Input_Top Hos Diag'!$A$11:$A$500,Cal_Top10HosDiag!$A68,'Input_Top Hos Diag'!G$11:G$500))</f>
        <v/>
      </c>
      <c r="F68" t="str">
        <f>IF($A68="","",SUMIF('Input_Top Hos Diag'!$A$11:$A$500,Cal_Top10HosDiag!$A68,'Input_Top Hos Diag'!H$11:H$500))</f>
        <v/>
      </c>
      <c r="P68" t="str">
        <f>IF(O68="","",_xlfn.XLOOKUP(O68,'Input_Top Hos Diag'!K:K,'Input_Top Hos Diag'!L:L))</f>
        <v/>
      </c>
      <c r="Q68" t="str">
        <f>IF($O68="","",SUMIF('Input_Top Hos Diag'!$K$11:$K$500,Cal_Top10HosDiag!$O68,'Input_Top Hos Diag'!O$11:O$500))</f>
        <v/>
      </c>
      <c r="R68" t="str">
        <f>IF($O68="","",SUMIF('Input_Top Hos Diag'!$K$11:$K$500,Cal_Top10HosDiag!$O68,'Input_Top Hos Diag'!P$11:P$500))</f>
        <v/>
      </c>
      <c r="S68" t="str">
        <f>IF($O68="","",SUMIF('Input_Top Hos Diag'!$K$11:$K$500,Cal_Top10HosDiag!$O68,'Input_Top Hos Diag'!Q$11:Q$500))</f>
        <v/>
      </c>
      <c r="T68" t="str">
        <f>IF($O68="","",SUMIF('Input_Top Hos Diag'!$K$11:$K$500,Cal_Top10HosDiag!$O68,'Input_Top Hos Diag'!R$11:R$500))</f>
        <v/>
      </c>
    </row>
    <row r="69" spans="2:20">
      <c r="B69" t="str">
        <f>IF(A69="","",_xlfn.XLOOKUP(A69,'Input_Top Hos Diag'!A:A,'Input_Top Hos Diag'!B:B))</f>
        <v/>
      </c>
      <c r="C69" t="str">
        <f>IF($A69="","",SUMIF('Input_Top Hos Diag'!$A$11:$A$500,Cal_Top10HosDiag!$A69,'Input_Top Hos Diag'!E$11:E$500))</f>
        <v/>
      </c>
      <c r="D69" t="str">
        <f>IF($A69="","",SUMIF('Input_Top Hos Diag'!$A$11:$A$500,Cal_Top10HosDiag!$A69,'Input_Top Hos Diag'!F$11:F$500))</f>
        <v/>
      </c>
      <c r="E69" t="str">
        <f>IF($A69="","",SUMIF('Input_Top Hos Diag'!$A$11:$A$500,Cal_Top10HosDiag!$A69,'Input_Top Hos Diag'!G$11:G$500))</f>
        <v/>
      </c>
      <c r="F69" t="str">
        <f>IF($A69="","",SUMIF('Input_Top Hos Diag'!$A$11:$A$500,Cal_Top10HosDiag!$A69,'Input_Top Hos Diag'!H$11:H$500))</f>
        <v/>
      </c>
      <c r="P69" t="str">
        <f>IF(O69="","",_xlfn.XLOOKUP(O69,'Input_Top Hos Diag'!K:K,'Input_Top Hos Diag'!L:L))</f>
        <v/>
      </c>
      <c r="Q69" t="str">
        <f>IF($O69="","",SUMIF('Input_Top Hos Diag'!$K$11:$K$500,Cal_Top10HosDiag!$O69,'Input_Top Hos Diag'!O$11:O$500))</f>
        <v/>
      </c>
      <c r="R69" t="str">
        <f>IF($O69="","",SUMIF('Input_Top Hos Diag'!$K$11:$K$500,Cal_Top10HosDiag!$O69,'Input_Top Hos Diag'!P$11:P$500))</f>
        <v/>
      </c>
      <c r="S69" t="str">
        <f>IF($O69="","",SUMIF('Input_Top Hos Diag'!$K$11:$K$500,Cal_Top10HosDiag!$O69,'Input_Top Hos Diag'!Q$11:Q$500))</f>
        <v/>
      </c>
      <c r="T69" t="str">
        <f>IF($O69="","",SUMIF('Input_Top Hos Diag'!$K$11:$K$500,Cal_Top10HosDiag!$O69,'Input_Top Hos Diag'!R$11:R$500))</f>
        <v/>
      </c>
    </row>
    <row r="70" spans="2:20">
      <c r="B70" t="str">
        <f>IF(A70="","",_xlfn.XLOOKUP(A70,'Input_Top Hos Diag'!A:A,'Input_Top Hos Diag'!B:B))</f>
        <v/>
      </c>
      <c r="C70" t="str">
        <f>IF($A70="","",SUMIF('Input_Top Hos Diag'!$A$11:$A$500,Cal_Top10HosDiag!$A70,'Input_Top Hos Diag'!E$11:E$500))</f>
        <v/>
      </c>
      <c r="D70" t="str">
        <f>IF($A70="","",SUMIF('Input_Top Hos Diag'!$A$11:$A$500,Cal_Top10HosDiag!$A70,'Input_Top Hos Diag'!F$11:F$500))</f>
        <v/>
      </c>
      <c r="E70" t="str">
        <f>IF($A70="","",SUMIF('Input_Top Hos Diag'!$A$11:$A$500,Cal_Top10HosDiag!$A70,'Input_Top Hos Diag'!G$11:G$500))</f>
        <v/>
      </c>
      <c r="F70" t="str">
        <f>IF($A70="","",SUMIF('Input_Top Hos Diag'!$A$11:$A$500,Cal_Top10HosDiag!$A70,'Input_Top Hos Diag'!H$11:H$500))</f>
        <v/>
      </c>
      <c r="P70" t="str">
        <f>IF(O70="","",_xlfn.XLOOKUP(O70,'Input_Top Hos Diag'!K:K,'Input_Top Hos Diag'!L:L))</f>
        <v/>
      </c>
      <c r="Q70" t="str">
        <f>IF($O70="","",SUMIF('Input_Top Hos Diag'!$K$11:$K$500,Cal_Top10HosDiag!$O70,'Input_Top Hos Diag'!O$11:O$500))</f>
        <v/>
      </c>
      <c r="R70" t="str">
        <f>IF($O70="","",SUMIF('Input_Top Hos Diag'!$K$11:$K$500,Cal_Top10HosDiag!$O70,'Input_Top Hos Diag'!P$11:P$500))</f>
        <v/>
      </c>
      <c r="S70" t="str">
        <f>IF($O70="","",SUMIF('Input_Top Hos Diag'!$K$11:$K$500,Cal_Top10HosDiag!$O70,'Input_Top Hos Diag'!Q$11:Q$500))</f>
        <v/>
      </c>
      <c r="T70" t="str">
        <f>IF($O70="","",SUMIF('Input_Top Hos Diag'!$K$11:$K$500,Cal_Top10HosDiag!$O70,'Input_Top Hos Diag'!R$11:R$500))</f>
        <v/>
      </c>
    </row>
    <row r="71" spans="2:20">
      <c r="B71" t="str">
        <f>IF(A71="","",_xlfn.XLOOKUP(A71,'Input_Top Hos Diag'!A:A,'Input_Top Hos Diag'!B:B))</f>
        <v/>
      </c>
      <c r="C71" t="str">
        <f>IF($A71="","",SUMIF('Input_Top Hos Diag'!$A$11:$A$500,Cal_Top10HosDiag!$A71,'Input_Top Hos Diag'!E$11:E$500))</f>
        <v/>
      </c>
      <c r="D71" t="str">
        <f>IF($A71="","",SUMIF('Input_Top Hos Diag'!$A$11:$A$500,Cal_Top10HosDiag!$A71,'Input_Top Hos Diag'!F$11:F$500))</f>
        <v/>
      </c>
      <c r="E71" t="str">
        <f>IF($A71="","",SUMIF('Input_Top Hos Diag'!$A$11:$A$500,Cal_Top10HosDiag!$A71,'Input_Top Hos Diag'!G$11:G$500))</f>
        <v/>
      </c>
      <c r="F71" t="str">
        <f>IF($A71="","",SUMIF('Input_Top Hos Diag'!$A$11:$A$500,Cal_Top10HosDiag!$A71,'Input_Top Hos Diag'!H$11:H$500))</f>
        <v/>
      </c>
      <c r="P71" t="str">
        <f>IF(O71="","",_xlfn.XLOOKUP(O71,'Input_Top Hos Diag'!K:K,'Input_Top Hos Diag'!L:L))</f>
        <v/>
      </c>
      <c r="Q71" t="str">
        <f>IF($O71="","",SUMIF('Input_Top Hos Diag'!$K$11:$K$500,Cal_Top10HosDiag!$O71,'Input_Top Hos Diag'!O$11:O$500))</f>
        <v/>
      </c>
      <c r="R71" t="str">
        <f>IF($O71="","",SUMIF('Input_Top Hos Diag'!$K$11:$K$500,Cal_Top10HosDiag!$O71,'Input_Top Hos Diag'!P$11:P$500))</f>
        <v/>
      </c>
      <c r="S71" t="str">
        <f>IF($O71="","",SUMIF('Input_Top Hos Diag'!$K$11:$K$500,Cal_Top10HosDiag!$O71,'Input_Top Hos Diag'!Q$11:Q$500))</f>
        <v/>
      </c>
      <c r="T71" t="str">
        <f>IF($O71="","",SUMIF('Input_Top Hos Diag'!$K$11:$K$500,Cal_Top10HosDiag!$O71,'Input_Top Hos Diag'!R$11:R$500))</f>
        <v/>
      </c>
    </row>
    <row r="72" spans="2:20">
      <c r="B72" t="str">
        <f>IF(A72="","",_xlfn.XLOOKUP(A72,'Input_Top Hos Diag'!A:A,'Input_Top Hos Diag'!B:B))</f>
        <v/>
      </c>
      <c r="C72" t="str">
        <f>IF($A72="","",SUMIF('Input_Top Hos Diag'!$A$11:$A$500,Cal_Top10HosDiag!$A72,'Input_Top Hos Diag'!E$11:E$500))</f>
        <v/>
      </c>
      <c r="D72" t="str">
        <f>IF($A72="","",SUMIF('Input_Top Hos Diag'!$A$11:$A$500,Cal_Top10HosDiag!$A72,'Input_Top Hos Diag'!F$11:F$500))</f>
        <v/>
      </c>
      <c r="E72" t="str">
        <f>IF($A72="","",SUMIF('Input_Top Hos Diag'!$A$11:$A$500,Cal_Top10HosDiag!$A72,'Input_Top Hos Diag'!G$11:G$500))</f>
        <v/>
      </c>
      <c r="F72" t="str">
        <f>IF($A72="","",SUMIF('Input_Top Hos Diag'!$A$11:$A$500,Cal_Top10HosDiag!$A72,'Input_Top Hos Diag'!H$11:H$500))</f>
        <v/>
      </c>
      <c r="P72" t="str">
        <f>IF(O72="","",_xlfn.XLOOKUP(O72,'Input_Top Hos Diag'!K:K,'Input_Top Hos Diag'!L:L))</f>
        <v/>
      </c>
      <c r="Q72" t="str">
        <f>IF($O72="","",SUMIF('Input_Top Hos Diag'!$K$11:$K$500,Cal_Top10HosDiag!$O72,'Input_Top Hos Diag'!O$11:O$500))</f>
        <v/>
      </c>
      <c r="R72" t="str">
        <f>IF($O72="","",SUMIF('Input_Top Hos Diag'!$K$11:$K$500,Cal_Top10HosDiag!$O72,'Input_Top Hos Diag'!P$11:P$500))</f>
        <v/>
      </c>
      <c r="S72" t="str">
        <f>IF($O72="","",SUMIF('Input_Top Hos Diag'!$K$11:$K$500,Cal_Top10HosDiag!$O72,'Input_Top Hos Diag'!Q$11:Q$500))</f>
        <v/>
      </c>
      <c r="T72" t="str">
        <f>IF($O72="","",SUMIF('Input_Top Hos Diag'!$K$11:$K$500,Cal_Top10HosDiag!$O72,'Input_Top Hos Diag'!R$11:R$500))</f>
        <v/>
      </c>
    </row>
    <row r="73" spans="2:20">
      <c r="B73" t="str">
        <f>IF(A73="","",_xlfn.XLOOKUP(A73,'Input_Top Hos Diag'!A:A,'Input_Top Hos Diag'!B:B))</f>
        <v/>
      </c>
      <c r="C73" t="str">
        <f>IF($A73="","",SUMIF('Input_Top Hos Diag'!$A$11:$A$500,Cal_Top10HosDiag!$A73,'Input_Top Hos Diag'!E$11:E$500))</f>
        <v/>
      </c>
      <c r="D73" t="str">
        <f>IF($A73="","",SUMIF('Input_Top Hos Diag'!$A$11:$A$500,Cal_Top10HosDiag!$A73,'Input_Top Hos Diag'!F$11:F$500))</f>
        <v/>
      </c>
      <c r="E73" t="str">
        <f>IF($A73="","",SUMIF('Input_Top Hos Diag'!$A$11:$A$500,Cal_Top10HosDiag!$A73,'Input_Top Hos Diag'!G$11:G$500))</f>
        <v/>
      </c>
      <c r="F73" t="str">
        <f>IF($A73="","",SUMIF('Input_Top Hos Diag'!$A$11:$A$500,Cal_Top10HosDiag!$A73,'Input_Top Hos Diag'!H$11:H$500))</f>
        <v/>
      </c>
      <c r="P73" t="str">
        <f>IF(O73="","",_xlfn.XLOOKUP(O73,'Input_Top Hos Diag'!K:K,'Input_Top Hos Diag'!L:L))</f>
        <v/>
      </c>
      <c r="Q73" t="str">
        <f>IF($O73="","",SUMIF('Input_Top Hos Diag'!$K$11:$K$500,Cal_Top10HosDiag!$O73,'Input_Top Hos Diag'!O$11:O$500))</f>
        <v/>
      </c>
      <c r="R73" t="str">
        <f>IF($O73="","",SUMIF('Input_Top Hos Diag'!$K$11:$K$500,Cal_Top10HosDiag!$O73,'Input_Top Hos Diag'!P$11:P$500))</f>
        <v/>
      </c>
      <c r="S73" t="str">
        <f>IF($O73="","",SUMIF('Input_Top Hos Diag'!$K$11:$K$500,Cal_Top10HosDiag!$O73,'Input_Top Hos Diag'!Q$11:Q$500))</f>
        <v/>
      </c>
      <c r="T73" t="str">
        <f>IF($O73="","",SUMIF('Input_Top Hos Diag'!$K$11:$K$500,Cal_Top10HosDiag!$O73,'Input_Top Hos Diag'!R$11:R$500))</f>
        <v/>
      </c>
    </row>
    <row r="74" spans="2:20">
      <c r="B74" t="str">
        <f>IF(A74="","",_xlfn.XLOOKUP(A74,'Input_Top Hos Diag'!A:A,'Input_Top Hos Diag'!B:B))</f>
        <v/>
      </c>
      <c r="C74" t="str">
        <f>IF($A74="","",SUMIF('Input_Top Hos Diag'!$A$11:$A$500,Cal_Top10HosDiag!$A74,'Input_Top Hos Diag'!E$11:E$500))</f>
        <v/>
      </c>
      <c r="D74" t="str">
        <f>IF($A74="","",SUMIF('Input_Top Hos Diag'!$A$11:$A$500,Cal_Top10HosDiag!$A74,'Input_Top Hos Diag'!F$11:F$500))</f>
        <v/>
      </c>
      <c r="E74" t="str">
        <f>IF($A74="","",SUMIF('Input_Top Hos Diag'!$A$11:$A$500,Cal_Top10HosDiag!$A74,'Input_Top Hos Diag'!G$11:G$500))</f>
        <v/>
      </c>
      <c r="F74" t="str">
        <f>IF($A74="","",SUMIF('Input_Top Hos Diag'!$A$11:$A$500,Cal_Top10HosDiag!$A74,'Input_Top Hos Diag'!H$11:H$500))</f>
        <v/>
      </c>
      <c r="P74" t="str">
        <f>IF(O74="","",_xlfn.XLOOKUP(O74,'Input_Top Hos Diag'!K:K,'Input_Top Hos Diag'!L:L))</f>
        <v/>
      </c>
      <c r="Q74" t="str">
        <f>IF($O74="","",SUMIF('Input_Top Hos Diag'!$K$11:$K$500,Cal_Top10HosDiag!$O74,'Input_Top Hos Diag'!O$11:O$500))</f>
        <v/>
      </c>
      <c r="R74" t="str">
        <f>IF($O74="","",SUMIF('Input_Top Hos Diag'!$K$11:$K$500,Cal_Top10HosDiag!$O74,'Input_Top Hos Diag'!P$11:P$500))</f>
        <v/>
      </c>
      <c r="S74" t="str">
        <f>IF($O74="","",SUMIF('Input_Top Hos Diag'!$K$11:$K$500,Cal_Top10HosDiag!$O74,'Input_Top Hos Diag'!Q$11:Q$500))</f>
        <v/>
      </c>
      <c r="T74" t="str">
        <f>IF($O74="","",SUMIF('Input_Top Hos Diag'!$K$11:$K$500,Cal_Top10HosDiag!$O74,'Input_Top Hos Diag'!R$11:R$500))</f>
        <v/>
      </c>
    </row>
    <row r="75" spans="2:20">
      <c r="B75" t="str">
        <f>IF(A75="","",_xlfn.XLOOKUP(A75,'Input_Top Hos Diag'!A:A,'Input_Top Hos Diag'!B:B))</f>
        <v/>
      </c>
      <c r="C75" t="str">
        <f>IF($A75="","",SUMIF('Input_Top Hos Diag'!$A$11:$A$500,Cal_Top10HosDiag!$A75,'Input_Top Hos Diag'!E$11:E$500))</f>
        <v/>
      </c>
      <c r="D75" t="str">
        <f>IF($A75="","",SUMIF('Input_Top Hos Diag'!$A$11:$A$500,Cal_Top10HosDiag!$A75,'Input_Top Hos Diag'!F$11:F$500))</f>
        <v/>
      </c>
      <c r="E75" t="str">
        <f>IF($A75="","",SUMIF('Input_Top Hos Diag'!$A$11:$A$500,Cal_Top10HosDiag!$A75,'Input_Top Hos Diag'!G$11:G$500))</f>
        <v/>
      </c>
      <c r="F75" t="str">
        <f>IF($A75="","",SUMIF('Input_Top Hos Diag'!$A$11:$A$500,Cal_Top10HosDiag!$A75,'Input_Top Hos Diag'!H$11:H$500))</f>
        <v/>
      </c>
      <c r="P75" t="str">
        <f>IF(O75="","",_xlfn.XLOOKUP(O75,'Input_Top Hos Diag'!K:K,'Input_Top Hos Diag'!L:L))</f>
        <v/>
      </c>
      <c r="Q75" t="str">
        <f>IF($O75="","",SUMIF('Input_Top Hos Diag'!$K$11:$K$500,Cal_Top10HosDiag!$O75,'Input_Top Hos Diag'!O$11:O$500))</f>
        <v/>
      </c>
      <c r="R75" t="str">
        <f>IF($O75="","",SUMIF('Input_Top Hos Diag'!$K$11:$K$500,Cal_Top10HosDiag!$O75,'Input_Top Hos Diag'!P$11:P$500))</f>
        <v/>
      </c>
      <c r="S75" t="str">
        <f>IF($O75="","",SUMIF('Input_Top Hos Diag'!$K$11:$K$500,Cal_Top10HosDiag!$O75,'Input_Top Hos Diag'!Q$11:Q$500))</f>
        <v/>
      </c>
      <c r="T75" t="str">
        <f>IF($O75="","",SUMIF('Input_Top Hos Diag'!$K$11:$K$500,Cal_Top10HosDiag!$O75,'Input_Top Hos Diag'!R$11:R$500))</f>
        <v/>
      </c>
    </row>
    <row r="76" spans="2:20">
      <c r="B76" t="str">
        <f>IF(A76="","",_xlfn.XLOOKUP(A76,'Input_Top Hos Diag'!A:A,'Input_Top Hos Diag'!B:B))</f>
        <v/>
      </c>
      <c r="C76" t="str">
        <f>IF($A76="","",SUMIF('Input_Top Hos Diag'!$A$11:$A$500,Cal_Top10HosDiag!$A76,'Input_Top Hos Diag'!E$11:E$500))</f>
        <v/>
      </c>
      <c r="D76" t="str">
        <f>IF($A76="","",SUMIF('Input_Top Hos Diag'!$A$11:$A$500,Cal_Top10HosDiag!$A76,'Input_Top Hos Diag'!F$11:F$500))</f>
        <v/>
      </c>
      <c r="E76" t="str">
        <f>IF($A76="","",SUMIF('Input_Top Hos Diag'!$A$11:$A$500,Cal_Top10HosDiag!$A76,'Input_Top Hos Diag'!G$11:G$500))</f>
        <v/>
      </c>
      <c r="F76" t="str">
        <f>IF($A76="","",SUMIF('Input_Top Hos Diag'!$A$11:$A$500,Cal_Top10HosDiag!$A76,'Input_Top Hos Diag'!H$11:H$500))</f>
        <v/>
      </c>
      <c r="P76" t="str">
        <f>IF(O76="","",_xlfn.XLOOKUP(O76,'Input_Top Hos Diag'!K:K,'Input_Top Hos Diag'!L:L))</f>
        <v/>
      </c>
      <c r="Q76" t="str">
        <f>IF($O76="","",SUMIF('Input_Top Hos Diag'!$K$11:$K$500,Cal_Top10HosDiag!$O76,'Input_Top Hos Diag'!O$11:O$500))</f>
        <v/>
      </c>
      <c r="R76" t="str">
        <f>IF($O76="","",SUMIF('Input_Top Hos Diag'!$K$11:$K$500,Cal_Top10HosDiag!$O76,'Input_Top Hos Diag'!P$11:P$500))</f>
        <v/>
      </c>
      <c r="S76" t="str">
        <f>IF($O76="","",SUMIF('Input_Top Hos Diag'!$K$11:$K$500,Cal_Top10HosDiag!$O76,'Input_Top Hos Diag'!Q$11:Q$500))</f>
        <v/>
      </c>
      <c r="T76" t="str">
        <f>IF($O76="","",SUMIF('Input_Top Hos Diag'!$K$11:$K$500,Cal_Top10HosDiag!$O76,'Input_Top Hos Diag'!R$11:R$500))</f>
        <v/>
      </c>
    </row>
    <row r="77" spans="2:20">
      <c r="B77" t="str">
        <f>IF(A77="","",_xlfn.XLOOKUP(A77,'Input_Top Hos Diag'!A:A,'Input_Top Hos Diag'!B:B))</f>
        <v/>
      </c>
      <c r="C77" t="str">
        <f>IF($A77="","",SUMIF('Input_Top Hos Diag'!$A$11:$A$500,Cal_Top10HosDiag!$A77,'Input_Top Hos Diag'!E$11:E$500))</f>
        <v/>
      </c>
      <c r="D77" t="str">
        <f>IF($A77="","",SUMIF('Input_Top Hos Diag'!$A$11:$A$500,Cal_Top10HosDiag!$A77,'Input_Top Hos Diag'!F$11:F$500))</f>
        <v/>
      </c>
      <c r="E77" t="str">
        <f>IF($A77="","",SUMIF('Input_Top Hos Diag'!$A$11:$A$500,Cal_Top10HosDiag!$A77,'Input_Top Hos Diag'!G$11:G$500))</f>
        <v/>
      </c>
      <c r="F77" t="str">
        <f>IF($A77="","",SUMIF('Input_Top Hos Diag'!$A$11:$A$500,Cal_Top10HosDiag!$A77,'Input_Top Hos Diag'!H$11:H$500))</f>
        <v/>
      </c>
      <c r="P77" t="str">
        <f>IF(O77="","",_xlfn.XLOOKUP(O77,'Input_Top Hos Diag'!K:K,'Input_Top Hos Diag'!L:L))</f>
        <v/>
      </c>
      <c r="Q77" t="str">
        <f>IF($O77="","",SUMIF('Input_Top Hos Diag'!$K$11:$K$500,Cal_Top10HosDiag!$O77,'Input_Top Hos Diag'!O$11:O$500))</f>
        <v/>
      </c>
      <c r="R77" t="str">
        <f>IF($O77="","",SUMIF('Input_Top Hos Diag'!$K$11:$K$500,Cal_Top10HosDiag!$O77,'Input_Top Hos Diag'!P$11:P$500))</f>
        <v/>
      </c>
      <c r="S77" t="str">
        <f>IF($O77="","",SUMIF('Input_Top Hos Diag'!$K$11:$K$500,Cal_Top10HosDiag!$O77,'Input_Top Hos Diag'!Q$11:Q$500))</f>
        <v/>
      </c>
      <c r="T77" t="str">
        <f>IF($O77="","",SUMIF('Input_Top Hos Diag'!$K$11:$K$500,Cal_Top10HosDiag!$O77,'Input_Top Hos Diag'!R$11:R$500))</f>
        <v/>
      </c>
    </row>
    <row r="78" spans="2:20">
      <c r="B78" t="str">
        <f>IF(A78="","",_xlfn.XLOOKUP(A78,'Input_Top Hos Diag'!A:A,'Input_Top Hos Diag'!B:B))</f>
        <v/>
      </c>
      <c r="C78" t="str">
        <f>IF($A78="","",SUMIF('Input_Top Hos Diag'!$A$11:$A$500,Cal_Top10HosDiag!$A78,'Input_Top Hos Diag'!E$11:E$500))</f>
        <v/>
      </c>
      <c r="D78" t="str">
        <f>IF($A78="","",SUMIF('Input_Top Hos Diag'!$A$11:$A$500,Cal_Top10HosDiag!$A78,'Input_Top Hos Diag'!F$11:F$500))</f>
        <v/>
      </c>
      <c r="E78" t="str">
        <f>IF($A78="","",SUMIF('Input_Top Hos Diag'!$A$11:$A$500,Cal_Top10HosDiag!$A78,'Input_Top Hos Diag'!G$11:G$500))</f>
        <v/>
      </c>
      <c r="F78" t="str">
        <f>IF($A78="","",SUMIF('Input_Top Hos Diag'!$A$11:$A$500,Cal_Top10HosDiag!$A78,'Input_Top Hos Diag'!H$11:H$500))</f>
        <v/>
      </c>
      <c r="P78" t="str">
        <f>IF(O78="","",_xlfn.XLOOKUP(O78,'Input_Top Hos Diag'!K:K,'Input_Top Hos Diag'!L:L))</f>
        <v/>
      </c>
      <c r="Q78" t="str">
        <f>IF($O78="","",SUMIF('Input_Top Hos Diag'!$K$11:$K$500,Cal_Top10HosDiag!$O78,'Input_Top Hos Diag'!O$11:O$500))</f>
        <v/>
      </c>
      <c r="R78" t="str">
        <f>IF($O78="","",SUMIF('Input_Top Hos Diag'!$K$11:$K$500,Cal_Top10HosDiag!$O78,'Input_Top Hos Diag'!P$11:P$500))</f>
        <v/>
      </c>
      <c r="S78" t="str">
        <f>IF($O78="","",SUMIF('Input_Top Hos Diag'!$K$11:$K$500,Cal_Top10HosDiag!$O78,'Input_Top Hos Diag'!Q$11:Q$500))</f>
        <v/>
      </c>
      <c r="T78" t="str">
        <f>IF($O78="","",SUMIF('Input_Top Hos Diag'!$K$11:$K$500,Cal_Top10HosDiag!$O78,'Input_Top Hos Diag'!R$11:R$500))</f>
        <v/>
      </c>
    </row>
    <row r="79" spans="2:20">
      <c r="B79" t="str">
        <f>IF(A79="","",_xlfn.XLOOKUP(A79,'Input_Top Hos Diag'!A:A,'Input_Top Hos Diag'!B:B))</f>
        <v/>
      </c>
      <c r="C79" t="str">
        <f>IF($A79="","",SUMIF('Input_Top Hos Diag'!$A$11:$A$500,Cal_Top10HosDiag!$A79,'Input_Top Hos Diag'!E$11:E$500))</f>
        <v/>
      </c>
      <c r="D79" t="str">
        <f>IF($A79="","",SUMIF('Input_Top Hos Diag'!$A$11:$A$500,Cal_Top10HosDiag!$A79,'Input_Top Hos Diag'!F$11:F$500))</f>
        <v/>
      </c>
      <c r="E79" t="str">
        <f>IF($A79="","",SUMIF('Input_Top Hos Diag'!$A$11:$A$500,Cal_Top10HosDiag!$A79,'Input_Top Hos Diag'!G$11:G$500))</f>
        <v/>
      </c>
      <c r="F79" t="str">
        <f>IF($A79="","",SUMIF('Input_Top Hos Diag'!$A$11:$A$500,Cal_Top10HosDiag!$A79,'Input_Top Hos Diag'!H$11:H$500))</f>
        <v/>
      </c>
      <c r="P79" t="str">
        <f>IF(O79="","",_xlfn.XLOOKUP(O79,'Input_Top Hos Diag'!K:K,'Input_Top Hos Diag'!L:L))</f>
        <v/>
      </c>
      <c r="Q79" t="str">
        <f>IF($O79="","",SUMIF('Input_Top Hos Diag'!$K$11:$K$500,Cal_Top10HosDiag!$O79,'Input_Top Hos Diag'!O$11:O$500))</f>
        <v/>
      </c>
      <c r="R79" t="str">
        <f>IF($O79="","",SUMIF('Input_Top Hos Diag'!$K$11:$K$500,Cal_Top10HosDiag!$O79,'Input_Top Hos Diag'!P$11:P$500))</f>
        <v/>
      </c>
      <c r="S79" t="str">
        <f>IF($O79="","",SUMIF('Input_Top Hos Diag'!$K$11:$K$500,Cal_Top10HosDiag!$O79,'Input_Top Hos Diag'!Q$11:Q$500))</f>
        <v/>
      </c>
      <c r="T79" t="str">
        <f>IF($O79="","",SUMIF('Input_Top Hos Diag'!$K$11:$K$500,Cal_Top10HosDiag!$O79,'Input_Top Hos Diag'!R$11:R$500))</f>
        <v/>
      </c>
    </row>
    <row r="80" spans="2:20">
      <c r="B80" t="str">
        <f>IF(A80="","",_xlfn.XLOOKUP(A80,'Input_Top Hos Diag'!A:A,'Input_Top Hos Diag'!B:B))</f>
        <v/>
      </c>
      <c r="C80" t="str">
        <f>IF($A80="","",SUMIF('Input_Top Hos Diag'!$A$11:$A$500,Cal_Top10HosDiag!$A80,'Input_Top Hos Diag'!E$11:E$500))</f>
        <v/>
      </c>
      <c r="D80" t="str">
        <f>IF($A80="","",SUMIF('Input_Top Hos Diag'!$A$11:$A$500,Cal_Top10HosDiag!$A80,'Input_Top Hos Diag'!F$11:F$500))</f>
        <v/>
      </c>
      <c r="E80" t="str">
        <f>IF($A80="","",SUMIF('Input_Top Hos Diag'!$A$11:$A$500,Cal_Top10HosDiag!$A80,'Input_Top Hos Diag'!G$11:G$500))</f>
        <v/>
      </c>
      <c r="F80" t="str">
        <f>IF($A80="","",SUMIF('Input_Top Hos Diag'!$A$11:$A$500,Cal_Top10HosDiag!$A80,'Input_Top Hos Diag'!H$11:H$500))</f>
        <v/>
      </c>
      <c r="P80" t="str">
        <f>IF(O80="","",_xlfn.XLOOKUP(O80,'Input_Top Hos Diag'!K:K,'Input_Top Hos Diag'!L:L))</f>
        <v/>
      </c>
      <c r="Q80" t="str">
        <f>IF($O80="","",SUMIF('Input_Top Hos Diag'!$K$11:$K$500,Cal_Top10HosDiag!$O80,'Input_Top Hos Diag'!O$11:O$500))</f>
        <v/>
      </c>
      <c r="R80" t="str">
        <f>IF($O80="","",SUMIF('Input_Top Hos Diag'!$K$11:$K$500,Cal_Top10HosDiag!$O80,'Input_Top Hos Diag'!P$11:P$500))</f>
        <v/>
      </c>
      <c r="S80" t="str">
        <f>IF($O80="","",SUMIF('Input_Top Hos Diag'!$K$11:$K$500,Cal_Top10HosDiag!$O80,'Input_Top Hos Diag'!Q$11:Q$500))</f>
        <v/>
      </c>
      <c r="T80" t="str">
        <f>IF($O80="","",SUMIF('Input_Top Hos Diag'!$K$11:$K$500,Cal_Top10HosDiag!$O80,'Input_Top Hos Diag'!R$11:R$500))</f>
        <v/>
      </c>
    </row>
    <row r="81" spans="2:20">
      <c r="B81" t="str">
        <f>IF(A81="","",_xlfn.XLOOKUP(A81,'Input_Top Hos Diag'!A:A,'Input_Top Hos Diag'!B:B))</f>
        <v/>
      </c>
      <c r="C81" t="str">
        <f>IF($A81="","",SUMIF('Input_Top Hos Diag'!$A$11:$A$500,Cal_Top10HosDiag!$A81,'Input_Top Hos Diag'!E$11:E$500))</f>
        <v/>
      </c>
      <c r="D81" t="str">
        <f>IF($A81="","",SUMIF('Input_Top Hos Diag'!$A$11:$A$500,Cal_Top10HosDiag!$A81,'Input_Top Hos Diag'!F$11:F$500))</f>
        <v/>
      </c>
      <c r="E81" t="str">
        <f>IF($A81="","",SUMIF('Input_Top Hos Diag'!$A$11:$A$500,Cal_Top10HosDiag!$A81,'Input_Top Hos Diag'!G$11:G$500))</f>
        <v/>
      </c>
      <c r="F81" t="str">
        <f>IF($A81="","",SUMIF('Input_Top Hos Diag'!$A$11:$A$500,Cal_Top10HosDiag!$A81,'Input_Top Hos Diag'!H$11:H$500))</f>
        <v/>
      </c>
      <c r="P81" t="str">
        <f>IF(O81="","",_xlfn.XLOOKUP(O81,'Input_Top Hos Diag'!K:K,'Input_Top Hos Diag'!L:L))</f>
        <v/>
      </c>
      <c r="Q81" t="str">
        <f>IF($O81="","",SUMIF('Input_Top Hos Diag'!$K$11:$K$500,Cal_Top10HosDiag!$O81,'Input_Top Hos Diag'!O$11:O$500))</f>
        <v/>
      </c>
      <c r="R81" t="str">
        <f>IF($O81="","",SUMIF('Input_Top Hos Diag'!$K$11:$K$500,Cal_Top10HosDiag!$O81,'Input_Top Hos Diag'!P$11:P$500))</f>
        <v/>
      </c>
      <c r="S81" t="str">
        <f>IF($O81="","",SUMIF('Input_Top Hos Diag'!$K$11:$K$500,Cal_Top10HosDiag!$O81,'Input_Top Hos Diag'!Q$11:Q$500))</f>
        <v/>
      </c>
      <c r="T81" t="str">
        <f>IF($O81="","",SUMIF('Input_Top Hos Diag'!$K$11:$K$500,Cal_Top10HosDiag!$O81,'Input_Top Hos Diag'!R$11:R$500))</f>
        <v/>
      </c>
    </row>
    <row r="82" spans="2:20">
      <c r="B82" t="str">
        <f>IF(A82="","",_xlfn.XLOOKUP(A82,'Input_Top Hos Diag'!A:A,'Input_Top Hos Diag'!B:B))</f>
        <v/>
      </c>
      <c r="C82" t="str">
        <f>IF($A82="","",SUMIF('Input_Top Hos Diag'!$A$11:$A$500,Cal_Top10HosDiag!$A82,'Input_Top Hos Diag'!E$11:E$500))</f>
        <v/>
      </c>
      <c r="D82" t="str">
        <f>IF($A82="","",SUMIF('Input_Top Hos Diag'!$A$11:$A$500,Cal_Top10HosDiag!$A82,'Input_Top Hos Diag'!F$11:F$500))</f>
        <v/>
      </c>
      <c r="E82" t="str">
        <f>IF($A82="","",SUMIF('Input_Top Hos Diag'!$A$11:$A$500,Cal_Top10HosDiag!$A82,'Input_Top Hos Diag'!G$11:G$500))</f>
        <v/>
      </c>
      <c r="F82" t="str">
        <f>IF($A82="","",SUMIF('Input_Top Hos Diag'!$A$11:$A$500,Cal_Top10HosDiag!$A82,'Input_Top Hos Diag'!H$11:H$500))</f>
        <v/>
      </c>
      <c r="P82" t="str">
        <f>IF(O82="","",_xlfn.XLOOKUP(O82,'Input_Top Hos Diag'!K:K,'Input_Top Hos Diag'!L:L))</f>
        <v/>
      </c>
      <c r="Q82" t="str">
        <f>IF($O82="","",SUMIF('Input_Top Hos Diag'!$K$11:$K$500,Cal_Top10HosDiag!$O82,'Input_Top Hos Diag'!O$11:O$500))</f>
        <v/>
      </c>
      <c r="R82" t="str">
        <f>IF($O82="","",SUMIF('Input_Top Hos Diag'!$K$11:$K$500,Cal_Top10HosDiag!$O82,'Input_Top Hos Diag'!P$11:P$500))</f>
        <v/>
      </c>
      <c r="S82" t="str">
        <f>IF($O82="","",SUMIF('Input_Top Hos Diag'!$K$11:$K$500,Cal_Top10HosDiag!$O82,'Input_Top Hos Diag'!Q$11:Q$500))</f>
        <v/>
      </c>
      <c r="T82" t="str">
        <f>IF($O82="","",SUMIF('Input_Top Hos Diag'!$K$11:$K$500,Cal_Top10HosDiag!$O82,'Input_Top Hos Diag'!R$11:R$500))</f>
        <v/>
      </c>
    </row>
    <row r="83" spans="2:20">
      <c r="B83" t="str">
        <f>IF(A83="","",_xlfn.XLOOKUP(A83,'Input_Top Hos Diag'!A:A,'Input_Top Hos Diag'!B:B))</f>
        <v/>
      </c>
      <c r="C83" t="str">
        <f>IF($A83="","",SUMIF('Input_Top Hos Diag'!$A$11:$A$500,Cal_Top10HosDiag!$A83,'Input_Top Hos Diag'!E$11:E$500))</f>
        <v/>
      </c>
      <c r="D83" t="str">
        <f>IF($A83="","",SUMIF('Input_Top Hos Diag'!$A$11:$A$500,Cal_Top10HosDiag!$A83,'Input_Top Hos Diag'!F$11:F$500))</f>
        <v/>
      </c>
      <c r="E83" t="str">
        <f>IF($A83="","",SUMIF('Input_Top Hos Diag'!$A$11:$A$500,Cal_Top10HosDiag!$A83,'Input_Top Hos Diag'!G$11:G$500))</f>
        <v/>
      </c>
      <c r="F83" t="str">
        <f>IF($A83="","",SUMIF('Input_Top Hos Diag'!$A$11:$A$500,Cal_Top10HosDiag!$A83,'Input_Top Hos Diag'!H$11:H$500))</f>
        <v/>
      </c>
      <c r="P83" t="str">
        <f>IF(O83="","",_xlfn.XLOOKUP(O83,'Input_Top Hos Diag'!K:K,'Input_Top Hos Diag'!L:L))</f>
        <v/>
      </c>
      <c r="Q83" t="str">
        <f>IF($O83="","",SUMIF('Input_Top Hos Diag'!$K$11:$K$500,Cal_Top10HosDiag!$O83,'Input_Top Hos Diag'!O$11:O$500))</f>
        <v/>
      </c>
      <c r="R83" t="str">
        <f>IF($O83="","",SUMIF('Input_Top Hos Diag'!$K$11:$K$500,Cal_Top10HosDiag!$O83,'Input_Top Hos Diag'!P$11:P$500))</f>
        <v/>
      </c>
      <c r="S83" t="str">
        <f>IF($O83="","",SUMIF('Input_Top Hos Diag'!$K$11:$K$500,Cal_Top10HosDiag!$O83,'Input_Top Hos Diag'!Q$11:Q$500))</f>
        <v/>
      </c>
      <c r="T83" t="str">
        <f>IF($O83="","",SUMIF('Input_Top Hos Diag'!$K$11:$K$500,Cal_Top10HosDiag!$O83,'Input_Top Hos Diag'!R$11:R$500))</f>
        <v/>
      </c>
    </row>
    <row r="84" spans="2:20">
      <c r="B84" t="str">
        <f>IF(A84="","",_xlfn.XLOOKUP(A84,'Input_Top Hos Diag'!A:A,'Input_Top Hos Diag'!B:B))</f>
        <v/>
      </c>
      <c r="C84" t="str">
        <f>IF($A84="","",SUMIF('Input_Top Hos Diag'!$A$11:$A$500,Cal_Top10HosDiag!$A84,'Input_Top Hos Diag'!E$11:E$500))</f>
        <v/>
      </c>
      <c r="D84" t="str">
        <f>IF($A84="","",SUMIF('Input_Top Hos Diag'!$A$11:$A$500,Cal_Top10HosDiag!$A84,'Input_Top Hos Diag'!F$11:F$500))</f>
        <v/>
      </c>
      <c r="E84" t="str">
        <f>IF($A84="","",SUMIF('Input_Top Hos Diag'!$A$11:$A$500,Cal_Top10HosDiag!$A84,'Input_Top Hos Diag'!G$11:G$500))</f>
        <v/>
      </c>
      <c r="F84" t="str">
        <f>IF($A84="","",SUMIF('Input_Top Hos Diag'!$A$11:$A$500,Cal_Top10HosDiag!$A84,'Input_Top Hos Diag'!H$11:H$500))</f>
        <v/>
      </c>
      <c r="P84" t="str">
        <f>IF(O84="","",_xlfn.XLOOKUP(O84,'Input_Top Hos Diag'!K:K,'Input_Top Hos Diag'!L:L))</f>
        <v/>
      </c>
      <c r="Q84" t="str">
        <f>IF($O84="","",SUMIF('Input_Top Hos Diag'!$K$11:$K$500,Cal_Top10HosDiag!$O84,'Input_Top Hos Diag'!O$11:O$500))</f>
        <v/>
      </c>
      <c r="R84" t="str">
        <f>IF($O84="","",SUMIF('Input_Top Hos Diag'!$K$11:$K$500,Cal_Top10HosDiag!$O84,'Input_Top Hos Diag'!P$11:P$500))</f>
        <v/>
      </c>
      <c r="S84" t="str">
        <f>IF($O84="","",SUMIF('Input_Top Hos Diag'!$K$11:$K$500,Cal_Top10HosDiag!$O84,'Input_Top Hos Diag'!Q$11:Q$500))</f>
        <v/>
      </c>
      <c r="T84" t="str">
        <f>IF($O84="","",SUMIF('Input_Top Hos Diag'!$K$11:$K$500,Cal_Top10HosDiag!$O84,'Input_Top Hos Diag'!R$11:R$500))</f>
        <v/>
      </c>
    </row>
    <row r="85" spans="2:20">
      <c r="B85" t="str">
        <f>IF(A85="","",_xlfn.XLOOKUP(A85,'Input_Top Hos Diag'!A:A,'Input_Top Hos Diag'!B:B))</f>
        <v/>
      </c>
      <c r="C85" t="str">
        <f>IF($A85="","",SUMIF('Input_Top Hos Diag'!$A$11:$A$500,Cal_Top10HosDiag!$A85,'Input_Top Hos Diag'!E$11:E$500))</f>
        <v/>
      </c>
      <c r="D85" t="str">
        <f>IF($A85="","",SUMIF('Input_Top Hos Diag'!$A$11:$A$500,Cal_Top10HosDiag!$A85,'Input_Top Hos Diag'!F$11:F$500))</f>
        <v/>
      </c>
      <c r="E85" t="str">
        <f>IF($A85="","",SUMIF('Input_Top Hos Diag'!$A$11:$A$500,Cal_Top10HosDiag!$A85,'Input_Top Hos Diag'!G$11:G$500))</f>
        <v/>
      </c>
      <c r="F85" t="str">
        <f>IF($A85="","",SUMIF('Input_Top Hos Diag'!$A$11:$A$500,Cal_Top10HosDiag!$A85,'Input_Top Hos Diag'!H$11:H$500))</f>
        <v/>
      </c>
      <c r="P85" t="str">
        <f>IF(O85="","",_xlfn.XLOOKUP(O85,'Input_Top Hos Diag'!K:K,'Input_Top Hos Diag'!L:L))</f>
        <v/>
      </c>
      <c r="Q85" t="str">
        <f>IF($O85="","",SUMIF('Input_Top Hos Diag'!$K$11:$K$500,Cal_Top10HosDiag!$O85,'Input_Top Hos Diag'!O$11:O$500))</f>
        <v/>
      </c>
      <c r="R85" t="str">
        <f>IF($O85="","",SUMIF('Input_Top Hos Diag'!$K$11:$K$500,Cal_Top10HosDiag!$O85,'Input_Top Hos Diag'!P$11:P$500))</f>
        <v/>
      </c>
      <c r="S85" t="str">
        <f>IF($O85="","",SUMIF('Input_Top Hos Diag'!$K$11:$K$500,Cal_Top10HosDiag!$O85,'Input_Top Hos Diag'!Q$11:Q$500))</f>
        <v/>
      </c>
      <c r="T85" t="str">
        <f>IF($O85="","",SUMIF('Input_Top Hos Diag'!$K$11:$K$500,Cal_Top10HosDiag!$O85,'Input_Top Hos Diag'!R$11:R$500))</f>
        <v/>
      </c>
    </row>
    <row r="86" spans="2:20">
      <c r="B86" t="str">
        <f>IF(A86="","",_xlfn.XLOOKUP(A86,'Input_Top Hos Diag'!A:A,'Input_Top Hos Diag'!B:B))</f>
        <v/>
      </c>
      <c r="C86" t="str">
        <f>IF($A86="","",SUMIF('Input_Top Hos Diag'!$A$11:$A$500,Cal_Top10HosDiag!$A86,'Input_Top Hos Diag'!E$11:E$500))</f>
        <v/>
      </c>
      <c r="D86" t="str">
        <f>IF($A86="","",SUMIF('Input_Top Hos Diag'!$A$11:$A$500,Cal_Top10HosDiag!$A86,'Input_Top Hos Diag'!F$11:F$500))</f>
        <v/>
      </c>
      <c r="E86" t="str">
        <f>IF($A86="","",SUMIF('Input_Top Hos Diag'!$A$11:$A$500,Cal_Top10HosDiag!$A86,'Input_Top Hos Diag'!G$11:G$500))</f>
        <v/>
      </c>
      <c r="F86" t="str">
        <f>IF($A86="","",SUMIF('Input_Top Hos Diag'!$A$11:$A$500,Cal_Top10HosDiag!$A86,'Input_Top Hos Diag'!H$11:H$500))</f>
        <v/>
      </c>
      <c r="P86" t="str">
        <f>IF(O86="","",_xlfn.XLOOKUP(O86,'Input_Top Hos Diag'!K:K,'Input_Top Hos Diag'!L:L))</f>
        <v/>
      </c>
      <c r="Q86" t="str">
        <f>IF($O86="","",SUMIF('Input_Top Hos Diag'!$K$11:$K$500,Cal_Top10HosDiag!$O86,'Input_Top Hos Diag'!O$11:O$500))</f>
        <v/>
      </c>
      <c r="R86" t="str">
        <f>IF($O86="","",SUMIF('Input_Top Hos Diag'!$K$11:$K$500,Cal_Top10HosDiag!$O86,'Input_Top Hos Diag'!P$11:P$500))</f>
        <v/>
      </c>
      <c r="S86" t="str">
        <f>IF($O86="","",SUMIF('Input_Top Hos Diag'!$K$11:$K$500,Cal_Top10HosDiag!$O86,'Input_Top Hos Diag'!Q$11:Q$500))</f>
        <v/>
      </c>
      <c r="T86" t="str">
        <f>IF($O86="","",SUMIF('Input_Top Hos Diag'!$K$11:$K$500,Cal_Top10HosDiag!$O86,'Input_Top Hos Diag'!R$11:R$500))</f>
        <v/>
      </c>
    </row>
    <row r="87" spans="2:20">
      <c r="B87" t="str">
        <f>IF(A87="","",_xlfn.XLOOKUP(A87,'Input_Top Hos Diag'!A:A,'Input_Top Hos Diag'!B:B))</f>
        <v/>
      </c>
      <c r="C87" t="str">
        <f>IF($A87="","",SUMIF('Input_Top Hos Diag'!$A$11:$A$500,Cal_Top10HosDiag!$A87,'Input_Top Hos Diag'!E$11:E$500))</f>
        <v/>
      </c>
      <c r="D87" t="str">
        <f>IF($A87="","",SUMIF('Input_Top Hos Diag'!$A$11:$A$500,Cal_Top10HosDiag!$A87,'Input_Top Hos Diag'!F$11:F$500))</f>
        <v/>
      </c>
      <c r="E87" t="str">
        <f>IF($A87="","",SUMIF('Input_Top Hos Diag'!$A$11:$A$500,Cal_Top10HosDiag!$A87,'Input_Top Hos Diag'!G$11:G$500))</f>
        <v/>
      </c>
      <c r="F87" t="str">
        <f>IF($A87="","",SUMIF('Input_Top Hos Diag'!$A$11:$A$500,Cal_Top10HosDiag!$A87,'Input_Top Hos Diag'!H$11:H$500))</f>
        <v/>
      </c>
      <c r="P87" t="str">
        <f>IF(O87="","",_xlfn.XLOOKUP(O87,'Input_Top Hos Diag'!K:K,'Input_Top Hos Diag'!L:L))</f>
        <v/>
      </c>
      <c r="Q87" t="str">
        <f>IF($O87="","",SUMIF('Input_Top Hos Diag'!$K$11:$K$500,Cal_Top10HosDiag!$O87,'Input_Top Hos Diag'!O$11:O$500))</f>
        <v/>
      </c>
      <c r="R87" t="str">
        <f>IF($O87="","",SUMIF('Input_Top Hos Diag'!$K$11:$K$500,Cal_Top10HosDiag!$O87,'Input_Top Hos Diag'!P$11:P$500))</f>
        <v/>
      </c>
      <c r="S87" t="str">
        <f>IF($O87="","",SUMIF('Input_Top Hos Diag'!$K$11:$K$500,Cal_Top10HosDiag!$O87,'Input_Top Hos Diag'!Q$11:Q$500))</f>
        <v/>
      </c>
      <c r="T87" t="str">
        <f>IF($O87="","",SUMIF('Input_Top Hos Diag'!$K$11:$K$500,Cal_Top10HosDiag!$O87,'Input_Top Hos Diag'!R$11:R$500))</f>
        <v/>
      </c>
    </row>
    <row r="88" spans="2:20">
      <c r="B88" t="str">
        <f>IF(A88="","",_xlfn.XLOOKUP(A88,'Input_Top Hos Diag'!A:A,'Input_Top Hos Diag'!B:B))</f>
        <v/>
      </c>
      <c r="C88" t="str">
        <f>IF($A88="","",SUMIF('Input_Top Hos Diag'!$A$11:$A$500,Cal_Top10HosDiag!$A88,'Input_Top Hos Diag'!E$11:E$500))</f>
        <v/>
      </c>
      <c r="D88" t="str">
        <f>IF($A88="","",SUMIF('Input_Top Hos Diag'!$A$11:$A$500,Cal_Top10HosDiag!$A88,'Input_Top Hos Diag'!F$11:F$500))</f>
        <v/>
      </c>
      <c r="E88" t="str">
        <f>IF($A88="","",SUMIF('Input_Top Hos Diag'!$A$11:$A$500,Cal_Top10HosDiag!$A88,'Input_Top Hos Diag'!G$11:G$500))</f>
        <v/>
      </c>
      <c r="F88" t="str">
        <f>IF($A88="","",SUMIF('Input_Top Hos Diag'!$A$11:$A$500,Cal_Top10HosDiag!$A88,'Input_Top Hos Diag'!H$11:H$500))</f>
        <v/>
      </c>
      <c r="P88" t="str">
        <f>IF(O88="","",_xlfn.XLOOKUP(O88,'Input_Top Hos Diag'!K:K,'Input_Top Hos Diag'!L:L))</f>
        <v/>
      </c>
      <c r="Q88" t="str">
        <f>IF($O88="","",SUMIF('Input_Top Hos Diag'!$K$11:$K$500,Cal_Top10HosDiag!$O88,'Input_Top Hos Diag'!O$11:O$500))</f>
        <v/>
      </c>
      <c r="R88" t="str">
        <f>IF($O88="","",SUMIF('Input_Top Hos Diag'!$K$11:$K$500,Cal_Top10HosDiag!$O88,'Input_Top Hos Diag'!P$11:P$500))</f>
        <v/>
      </c>
      <c r="S88" t="str">
        <f>IF($O88="","",SUMIF('Input_Top Hos Diag'!$K$11:$K$500,Cal_Top10HosDiag!$O88,'Input_Top Hos Diag'!Q$11:Q$500))</f>
        <v/>
      </c>
      <c r="T88" t="str">
        <f>IF($O88="","",SUMIF('Input_Top Hos Diag'!$K$11:$K$500,Cal_Top10HosDiag!$O88,'Input_Top Hos Diag'!R$11:R$500))</f>
        <v/>
      </c>
    </row>
    <row r="89" spans="2:20">
      <c r="B89" t="str">
        <f>IF(A89="","",_xlfn.XLOOKUP(A89,'Input_Top Hos Diag'!A:A,'Input_Top Hos Diag'!B:B))</f>
        <v/>
      </c>
      <c r="C89" t="str">
        <f>IF($A89="","",SUMIF('Input_Top Hos Diag'!$A$11:$A$500,Cal_Top10HosDiag!$A89,'Input_Top Hos Diag'!E$11:E$500))</f>
        <v/>
      </c>
      <c r="D89" t="str">
        <f>IF($A89="","",SUMIF('Input_Top Hos Diag'!$A$11:$A$500,Cal_Top10HosDiag!$A89,'Input_Top Hos Diag'!F$11:F$500))</f>
        <v/>
      </c>
      <c r="E89" t="str">
        <f>IF($A89="","",SUMIF('Input_Top Hos Diag'!$A$11:$A$500,Cal_Top10HosDiag!$A89,'Input_Top Hos Diag'!G$11:G$500))</f>
        <v/>
      </c>
      <c r="F89" t="str">
        <f>IF($A89="","",SUMIF('Input_Top Hos Diag'!$A$11:$A$500,Cal_Top10HosDiag!$A89,'Input_Top Hos Diag'!H$11:H$500))</f>
        <v/>
      </c>
      <c r="P89" t="str">
        <f>IF(O89="","",_xlfn.XLOOKUP(O89,'Input_Top Hos Diag'!K:K,'Input_Top Hos Diag'!L:L))</f>
        <v/>
      </c>
      <c r="Q89" t="str">
        <f>IF($O89="","",SUMIF('Input_Top Hos Diag'!$K$11:$K$500,Cal_Top10HosDiag!$O89,'Input_Top Hos Diag'!O$11:O$500))</f>
        <v/>
      </c>
      <c r="R89" t="str">
        <f>IF($O89="","",SUMIF('Input_Top Hos Diag'!$K$11:$K$500,Cal_Top10HosDiag!$O89,'Input_Top Hos Diag'!P$11:P$500))</f>
        <v/>
      </c>
      <c r="S89" t="str">
        <f>IF($O89="","",SUMIF('Input_Top Hos Diag'!$K$11:$K$500,Cal_Top10HosDiag!$O89,'Input_Top Hos Diag'!Q$11:Q$500))</f>
        <v/>
      </c>
      <c r="T89" t="str">
        <f>IF($O89="","",SUMIF('Input_Top Hos Diag'!$K$11:$K$500,Cal_Top10HosDiag!$O89,'Input_Top Hos Diag'!R$11:R$500))</f>
        <v/>
      </c>
    </row>
    <row r="90" spans="2:20">
      <c r="B90" t="str">
        <f>IF(A90="","",_xlfn.XLOOKUP(A90,'Input_Top Hos Diag'!A:A,'Input_Top Hos Diag'!B:B))</f>
        <v/>
      </c>
      <c r="C90" t="str">
        <f>IF($A90="","",SUMIF('Input_Top Hos Diag'!$A$11:$A$500,Cal_Top10HosDiag!$A90,'Input_Top Hos Diag'!E$11:E$500))</f>
        <v/>
      </c>
      <c r="D90" t="str">
        <f>IF($A90="","",SUMIF('Input_Top Hos Diag'!$A$11:$A$500,Cal_Top10HosDiag!$A90,'Input_Top Hos Diag'!F$11:F$500))</f>
        <v/>
      </c>
      <c r="E90" t="str">
        <f>IF($A90="","",SUMIF('Input_Top Hos Diag'!$A$11:$A$500,Cal_Top10HosDiag!$A90,'Input_Top Hos Diag'!G$11:G$500))</f>
        <v/>
      </c>
      <c r="F90" t="str">
        <f>IF($A90="","",SUMIF('Input_Top Hos Diag'!$A$11:$A$500,Cal_Top10HosDiag!$A90,'Input_Top Hos Diag'!H$11:H$500))</f>
        <v/>
      </c>
      <c r="P90" t="str">
        <f>IF(O90="","",_xlfn.XLOOKUP(O90,'Input_Top Hos Diag'!K:K,'Input_Top Hos Diag'!L:L))</f>
        <v/>
      </c>
      <c r="Q90" t="str">
        <f>IF($O90="","",SUMIF('Input_Top Hos Diag'!$K$11:$K$500,Cal_Top10HosDiag!$O90,'Input_Top Hos Diag'!O$11:O$500))</f>
        <v/>
      </c>
      <c r="R90" t="str">
        <f>IF($O90="","",SUMIF('Input_Top Hos Diag'!$K$11:$K$500,Cal_Top10HosDiag!$O90,'Input_Top Hos Diag'!P$11:P$500))</f>
        <v/>
      </c>
      <c r="S90" t="str">
        <f>IF($O90="","",SUMIF('Input_Top Hos Diag'!$K$11:$K$500,Cal_Top10HosDiag!$O90,'Input_Top Hos Diag'!Q$11:Q$500))</f>
        <v/>
      </c>
      <c r="T90" t="str">
        <f>IF($O90="","",SUMIF('Input_Top Hos Diag'!$K$11:$K$500,Cal_Top10HosDiag!$O90,'Input_Top Hos Diag'!R$11:R$500))</f>
        <v/>
      </c>
    </row>
    <row r="91" spans="2:20">
      <c r="B91" t="str">
        <f>IF(A91="","",_xlfn.XLOOKUP(A91,'Input_Top Hos Diag'!A:A,'Input_Top Hos Diag'!B:B))</f>
        <v/>
      </c>
      <c r="C91" t="str">
        <f>IF($A91="","",SUMIF('Input_Top Hos Diag'!$A$11:$A$500,Cal_Top10HosDiag!$A91,'Input_Top Hos Diag'!E$11:E$500))</f>
        <v/>
      </c>
      <c r="D91" t="str">
        <f>IF($A91="","",SUMIF('Input_Top Hos Diag'!$A$11:$A$500,Cal_Top10HosDiag!$A91,'Input_Top Hos Diag'!F$11:F$500))</f>
        <v/>
      </c>
      <c r="E91" t="str">
        <f>IF($A91="","",SUMIF('Input_Top Hos Diag'!$A$11:$A$500,Cal_Top10HosDiag!$A91,'Input_Top Hos Diag'!G$11:G$500))</f>
        <v/>
      </c>
      <c r="F91" t="str">
        <f>IF($A91="","",SUMIF('Input_Top Hos Diag'!$A$11:$A$500,Cal_Top10HosDiag!$A91,'Input_Top Hos Diag'!H$11:H$500))</f>
        <v/>
      </c>
      <c r="P91" t="str">
        <f>IF(O91="","",_xlfn.XLOOKUP(O91,'Input_Top Hos Diag'!K:K,'Input_Top Hos Diag'!L:L))</f>
        <v/>
      </c>
      <c r="Q91" t="str">
        <f>IF($O91="","",SUMIF('Input_Top Hos Diag'!$K$11:$K$500,Cal_Top10HosDiag!$O91,'Input_Top Hos Diag'!O$11:O$500))</f>
        <v/>
      </c>
      <c r="R91" t="str">
        <f>IF($O91="","",SUMIF('Input_Top Hos Diag'!$K$11:$K$500,Cal_Top10HosDiag!$O91,'Input_Top Hos Diag'!P$11:P$500))</f>
        <v/>
      </c>
      <c r="S91" t="str">
        <f>IF($O91="","",SUMIF('Input_Top Hos Diag'!$K$11:$K$500,Cal_Top10HosDiag!$O91,'Input_Top Hos Diag'!Q$11:Q$500))</f>
        <v/>
      </c>
      <c r="T91" t="str">
        <f>IF($O91="","",SUMIF('Input_Top Hos Diag'!$K$11:$K$500,Cal_Top10HosDiag!$O91,'Input_Top Hos Diag'!R$11:R$500))</f>
        <v/>
      </c>
    </row>
    <row r="92" spans="2:20">
      <c r="B92" t="str">
        <f>IF(A92="","",_xlfn.XLOOKUP(A92,'Input_Top Hos Diag'!A:A,'Input_Top Hos Diag'!B:B))</f>
        <v/>
      </c>
      <c r="C92" t="str">
        <f>IF($A92="","",SUMIF('Input_Top Hos Diag'!$A$11:$A$500,Cal_Top10HosDiag!$A92,'Input_Top Hos Diag'!E$11:E$500))</f>
        <v/>
      </c>
      <c r="D92" t="str">
        <f>IF($A92="","",SUMIF('Input_Top Hos Diag'!$A$11:$A$500,Cal_Top10HosDiag!$A92,'Input_Top Hos Diag'!F$11:F$500))</f>
        <v/>
      </c>
      <c r="E92" t="str">
        <f>IF($A92="","",SUMIF('Input_Top Hos Diag'!$A$11:$A$500,Cal_Top10HosDiag!$A92,'Input_Top Hos Diag'!G$11:G$500))</f>
        <v/>
      </c>
      <c r="F92" t="str">
        <f>IF($A92="","",SUMIF('Input_Top Hos Diag'!$A$11:$A$500,Cal_Top10HosDiag!$A92,'Input_Top Hos Diag'!H$11:H$500))</f>
        <v/>
      </c>
      <c r="P92" t="str">
        <f>IF(O92="","",_xlfn.XLOOKUP(O92,'Input_Top Hos Diag'!K:K,'Input_Top Hos Diag'!L:L))</f>
        <v/>
      </c>
      <c r="Q92" t="str">
        <f>IF($O92="","",SUMIF('Input_Top Hos Diag'!$K$11:$K$500,Cal_Top10HosDiag!$O92,'Input_Top Hos Diag'!O$11:O$500))</f>
        <v/>
      </c>
      <c r="R92" t="str">
        <f>IF($O92="","",SUMIF('Input_Top Hos Diag'!$K$11:$K$500,Cal_Top10HosDiag!$O92,'Input_Top Hos Diag'!P$11:P$500))</f>
        <v/>
      </c>
      <c r="S92" t="str">
        <f>IF($O92="","",SUMIF('Input_Top Hos Diag'!$K$11:$K$500,Cal_Top10HosDiag!$O92,'Input_Top Hos Diag'!Q$11:Q$500))</f>
        <v/>
      </c>
      <c r="T92" t="str">
        <f>IF($O92="","",SUMIF('Input_Top Hos Diag'!$K$11:$K$500,Cal_Top10HosDiag!$O92,'Input_Top Hos Diag'!R$11:R$500))</f>
        <v/>
      </c>
    </row>
    <row r="93" spans="2:20">
      <c r="B93" t="str">
        <f>IF(A93="","",_xlfn.XLOOKUP(A93,'Input_Top Hos Diag'!A:A,'Input_Top Hos Diag'!B:B))</f>
        <v/>
      </c>
      <c r="C93" t="str">
        <f>IF($A93="","",SUMIF('Input_Top Hos Diag'!$A$11:$A$500,Cal_Top10HosDiag!$A93,'Input_Top Hos Diag'!E$11:E$500))</f>
        <v/>
      </c>
      <c r="D93" t="str">
        <f>IF($A93="","",SUMIF('Input_Top Hos Diag'!$A$11:$A$500,Cal_Top10HosDiag!$A93,'Input_Top Hos Diag'!F$11:F$500))</f>
        <v/>
      </c>
      <c r="E93" t="str">
        <f>IF($A93="","",SUMIF('Input_Top Hos Diag'!$A$11:$A$500,Cal_Top10HosDiag!$A93,'Input_Top Hos Diag'!G$11:G$500))</f>
        <v/>
      </c>
      <c r="F93" t="str">
        <f>IF($A93="","",SUMIF('Input_Top Hos Diag'!$A$11:$A$500,Cal_Top10HosDiag!$A93,'Input_Top Hos Diag'!H$11:H$500))</f>
        <v/>
      </c>
      <c r="P93" t="str">
        <f>IF(O93="","",_xlfn.XLOOKUP(O93,'Input_Top Hos Diag'!K:K,'Input_Top Hos Diag'!L:L))</f>
        <v/>
      </c>
      <c r="Q93" t="str">
        <f>IF($O93="","",SUMIF('Input_Top Hos Diag'!$K$11:$K$500,Cal_Top10HosDiag!$O93,'Input_Top Hos Diag'!O$11:O$500))</f>
        <v/>
      </c>
      <c r="R93" t="str">
        <f>IF($O93="","",SUMIF('Input_Top Hos Diag'!$K$11:$K$500,Cal_Top10HosDiag!$O93,'Input_Top Hos Diag'!P$11:P$500))</f>
        <v/>
      </c>
      <c r="S93" t="str">
        <f>IF($O93="","",SUMIF('Input_Top Hos Diag'!$K$11:$K$500,Cal_Top10HosDiag!$O93,'Input_Top Hos Diag'!Q$11:Q$500))</f>
        <v/>
      </c>
      <c r="T93" t="str">
        <f>IF($O93="","",SUMIF('Input_Top Hos Diag'!$K$11:$K$500,Cal_Top10HosDiag!$O93,'Input_Top Hos Diag'!R$11:R$500))</f>
        <v/>
      </c>
    </row>
    <row r="94" spans="2:20">
      <c r="B94" t="str">
        <f>IF(A94="","",_xlfn.XLOOKUP(A94,'Input_Top Hos Diag'!A:A,'Input_Top Hos Diag'!B:B))</f>
        <v/>
      </c>
      <c r="C94" t="str">
        <f>IF($A94="","",SUMIF('Input_Top Hos Diag'!$A$11:$A$500,Cal_Top10HosDiag!$A94,'Input_Top Hos Diag'!E$11:E$500))</f>
        <v/>
      </c>
      <c r="D94" t="str">
        <f>IF($A94="","",SUMIF('Input_Top Hos Diag'!$A$11:$A$500,Cal_Top10HosDiag!$A94,'Input_Top Hos Diag'!F$11:F$500))</f>
        <v/>
      </c>
      <c r="E94" t="str">
        <f>IF($A94="","",SUMIF('Input_Top Hos Diag'!$A$11:$A$500,Cal_Top10HosDiag!$A94,'Input_Top Hos Diag'!G$11:G$500))</f>
        <v/>
      </c>
      <c r="F94" t="str">
        <f>IF($A94="","",SUMIF('Input_Top Hos Diag'!$A$11:$A$500,Cal_Top10HosDiag!$A94,'Input_Top Hos Diag'!H$11:H$500))</f>
        <v/>
      </c>
      <c r="P94" t="str">
        <f>IF(O94="","",_xlfn.XLOOKUP(O94,'Input_Top Hos Diag'!K:K,'Input_Top Hos Diag'!L:L))</f>
        <v/>
      </c>
      <c r="Q94" t="str">
        <f>IF($O94="","",SUMIF('Input_Top Hos Diag'!$K$11:$K$500,Cal_Top10HosDiag!$O94,'Input_Top Hos Diag'!O$11:O$500))</f>
        <v/>
      </c>
      <c r="R94" t="str">
        <f>IF($O94="","",SUMIF('Input_Top Hos Diag'!$K$11:$K$500,Cal_Top10HosDiag!$O94,'Input_Top Hos Diag'!P$11:P$500))</f>
        <v/>
      </c>
      <c r="S94" t="str">
        <f>IF($O94="","",SUMIF('Input_Top Hos Diag'!$K$11:$K$500,Cal_Top10HosDiag!$O94,'Input_Top Hos Diag'!Q$11:Q$500))</f>
        <v/>
      </c>
      <c r="T94" t="str">
        <f>IF($O94="","",SUMIF('Input_Top Hos Diag'!$K$11:$K$500,Cal_Top10HosDiag!$O94,'Input_Top Hos Diag'!R$11:R$500))</f>
        <v/>
      </c>
    </row>
    <row r="95" spans="2:20">
      <c r="B95" t="str">
        <f>IF(A95="","",_xlfn.XLOOKUP(A95,'Input_Top Hos Diag'!A:A,'Input_Top Hos Diag'!B:B))</f>
        <v/>
      </c>
      <c r="C95" t="str">
        <f>IF($A95="","",SUMIF('Input_Top Hos Diag'!$A$11:$A$500,Cal_Top10HosDiag!$A95,'Input_Top Hos Diag'!E$11:E$500))</f>
        <v/>
      </c>
      <c r="D95" t="str">
        <f>IF($A95="","",SUMIF('Input_Top Hos Diag'!$A$11:$A$500,Cal_Top10HosDiag!$A95,'Input_Top Hos Diag'!F$11:F$500))</f>
        <v/>
      </c>
      <c r="E95" t="str">
        <f>IF($A95="","",SUMIF('Input_Top Hos Diag'!$A$11:$A$500,Cal_Top10HosDiag!$A95,'Input_Top Hos Diag'!G$11:G$500))</f>
        <v/>
      </c>
      <c r="F95" t="str">
        <f>IF($A95="","",SUMIF('Input_Top Hos Diag'!$A$11:$A$500,Cal_Top10HosDiag!$A95,'Input_Top Hos Diag'!H$11:H$500))</f>
        <v/>
      </c>
      <c r="P95" t="str">
        <f>IF(O95="","",_xlfn.XLOOKUP(O95,'Input_Top Hos Diag'!K:K,'Input_Top Hos Diag'!L:L))</f>
        <v/>
      </c>
      <c r="Q95" t="str">
        <f>IF($O95="","",SUMIF('Input_Top Hos Diag'!$K$11:$K$500,Cal_Top10HosDiag!$O95,'Input_Top Hos Diag'!O$11:O$500))</f>
        <v/>
      </c>
      <c r="R95" t="str">
        <f>IF($O95="","",SUMIF('Input_Top Hos Diag'!$K$11:$K$500,Cal_Top10HosDiag!$O95,'Input_Top Hos Diag'!P$11:P$500))</f>
        <v/>
      </c>
      <c r="S95" t="str">
        <f>IF($O95="","",SUMIF('Input_Top Hos Diag'!$K$11:$K$500,Cal_Top10HosDiag!$O95,'Input_Top Hos Diag'!Q$11:Q$500))</f>
        <v/>
      </c>
      <c r="T95" t="str">
        <f>IF($O95="","",SUMIF('Input_Top Hos Diag'!$K$11:$K$500,Cal_Top10HosDiag!$O95,'Input_Top Hos Diag'!R$11:R$500))</f>
        <v/>
      </c>
    </row>
    <row r="96" spans="2:20">
      <c r="B96" t="str">
        <f>IF(A96="","",_xlfn.XLOOKUP(A96,'Input_Top Hos Diag'!A:A,'Input_Top Hos Diag'!B:B))</f>
        <v/>
      </c>
      <c r="C96" t="str">
        <f>IF($A96="","",SUMIF('Input_Top Hos Diag'!$A$11:$A$500,Cal_Top10HosDiag!$A96,'Input_Top Hos Diag'!E$11:E$500))</f>
        <v/>
      </c>
      <c r="D96" t="str">
        <f>IF($A96="","",SUMIF('Input_Top Hos Diag'!$A$11:$A$500,Cal_Top10HosDiag!$A96,'Input_Top Hos Diag'!F$11:F$500))</f>
        <v/>
      </c>
      <c r="E96" t="str">
        <f>IF($A96="","",SUMIF('Input_Top Hos Diag'!$A$11:$A$500,Cal_Top10HosDiag!$A96,'Input_Top Hos Diag'!G$11:G$500))</f>
        <v/>
      </c>
      <c r="F96" t="str">
        <f>IF($A96="","",SUMIF('Input_Top Hos Diag'!$A$11:$A$500,Cal_Top10HosDiag!$A96,'Input_Top Hos Diag'!H$11:H$500))</f>
        <v/>
      </c>
      <c r="P96" t="str">
        <f>IF(O96="","",_xlfn.XLOOKUP(O96,'Input_Top Hos Diag'!K:K,'Input_Top Hos Diag'!L:L))</f>
        <v/>
      </c>
      <c r="Q96" t="str">
        <f>IF($O96="","",SUMIF('Input_Top Hos Diag'!$K$11:$K$500,Cal_Top10HosDiag!$O96,'Input_Top Hos Diag'!O$11:O$500))</f>
        <v/>
      </c>
      <c r="R96" t="str">
        <f>IF($O96="","",SUMIF('Input_Top Hos Diag'!$K$11:$K$500,Cal_Top10HosDiag!$O96,'Input_Top Hos Diag'!P$11:P$500))</f>
        <v/>
      </c>
      <c r="S96" t="str">
        <f>IF($O96="","",SUMIF('Input_Top Hos Diag'!$K$11:$K$500,Cal_Top10HosDiag!$O96,'Input_Top Hos Diag'!Q$11:Q$500))</f>
        <v/>
      </c>
      <c r="T96" t="str">
        <f>IF($O96="","",SUMIF('Input_Top Hos Diag'!$K$11:$K$500,Cal_Top10HosDiag!$O96,'Input_Top Hos Diag'!R$11:R$500))</f>
        <v/>
      </c>
    </row>
    <row r="97" spans="2:20">
      <c r="B97" t="str">
        <f>IF(A97="","",_xlfn.XLOOKUP(A97,'Input_Top Hos Diag'!A:A,'Input_Top Hos Diag'!B:B))</f>
        <v/>
      </c>
      <c r="C97" t="str">
        <f>IF($A97="","",SUMIF('Input_Top Hos Diag'!$A$11:$A$500,Cal_Top10HosDiag!$A97,'Input_Top Hos Diag'!E$11:E$500))</f>
        <v/>
      </c>
      <c r="D97" t="str">
        <f>IF($A97="","",SUMIF('Input_Top Hos Diag'!$A$11:$A$500,Cal_Top10HosDiag!$A97,'Input_Top Hos Diag'!F$11:F$500))</f>
        <v/>
      </c>
      <c r="E97" t="str">
        <f>IF($A97="","",SUMIF('Input_Top Hos Diag'!$A$11:$A$500,Cal_Top10HosDiag!$A97,'Input_Top Hos Diag'!G$11:G$500))</f>
        <v/>
      </c>
      <c r="F97" t="str">
        <f>IF($A97="","",SUMIF('Input_Top Hos Diag'!$A$11:$A$500,Cal_Top10HosDiag!$A97,'Input_Top Hos Diag'!H$11:H$500))</f>
        <v/>
      </c>
      <c r="P97" t="str">
        <f>IF(O97="","",_xlfn.XLOOKUP(O97,'Input_Top Hos Diag'!K:K,'Input_Top Hos Diag'!L:L))</f>
        <v/>
      </c>
      <c r="Q97" t="str">
        <f>IF($O97="","",SUMIF('Input_Top Hos Diag'!$K$11:$K$500,Cal_Top10HosDiag!$O97,'Input_Top Hos Diag'!O$11:O$500))</f>
        <v/>
      </c>
      <c r="R97" t="str">
        <f>IF($O97="","",SUMIF('Input_Top Hos Diag'!$K$11:$K$500,Cal_Top10HosDiag!$O97,'Input_Top Hos Diag'!P$11:P$500))</f>
        <v/>
      </c>
      <c r="S97" t="str">
        <f>IF($O97="","",SUMIF('Input_Top Hos Diag'!$K$11:$K$500,Cal_Top10HosDiag!$O97,'Input_Top Hos Diag'!Q$11:Q$500))</f>
        <v/>
      </c>
      <c r="T97" t="str">
        <f>IF($O97="","",SUMIF('Input_Top Hos Diag'!$K$11:$K$500,Cal_Top10HosDiag!$O97,'Input_Top Hos Diag'!R$11:R$500))</f>
        <v/>
      </c>
    </row>
    <row r="98" spans="2:20">
      <c r="B98" t="str">
        <f>IF(A98="","",_xlfn.XLOOKUP(A98,'Input_Top Hos Diag'!A:A,'Input_Top Hos Diag'!B:B))</f>
        <v/>
      </c>
      <c r="C98" t="str">
        <f>IF($A98="","",SUMIF('Input_Top Hos Diag'!$A$11:$A$500,Cal_Top10HosDiag!$A98,'Input_Top Hos Diag'!E$11:E$500))</f>
        <v/>
      </c>
      <c r="D98" t="str">
        <f>IF($A98="","",SUMIF('Input_Top Hos Diag'!$A$11:$A$500,Cal_Top10HosDiag!$A98,'Input_Top Hos Diag'!F$11:F$500))</f>
        <v/>
      </c>
      <c r="E98" t="str">
        <f>IF($A98="","",SUMIF('Input_Top Hos Diag'!$A$11:$A$500,Cal_Top10HosDiag!$A98,'Input_Top Hos Diag'!G$11:G$500))</f>
        <v/>
      </c>
      <c r="F98" t="str">
        <f>IF($A98="","",SUMIF('Input_Top Hos Diag'!$A$11:$A$500,Cal_Top10HosDiag!$A98,'Input_Top Hos Diag'!H$11:H$500))</f>
        <v/>
      </c>
      <c r="P98" t="str">
        <f>IF(O98="","",_xlfn.XLOOKUP(O98,'Input_Top Hos Diag'!K:K,'Input_Top Hos Diag'!L:L))</f>
        <v/>
      </c>
      <c r="Q98" t="str">
        <f>IF($O98="","",SUMIF('Input_Top Hos Diag'!$K$11:$K$500,Cal_Top10HosDiag!$O98,'Input_Top Hos Diag'!O$11:O$500))</f>
        <v/>
      </c>
      <c r="R98" t="str">
        <f>IF($O98="","",SUMIF('Input_Top Hos Diag'!$K$11:$K$500,Cal_Top10HosDiag!$O98,'Input_Top Hos Diag'!P$11:P$500))</f>
        <v/>
      </c>
      <c r="S98" t="str">
        <f>IF($O98="","",SUMIF('Input_Top Hos Diag'!$K$11:$K$500,Cal_Top10HosDiag!$O98,'Input_Top Hos Diag'!Q$11:Q$500))</f>
        <v/>
      </c>
      <c r="T98" t="str">
        <f>IF($O98="","",SUMIF('Input_Top Hos Diag'!$K$11:$K$500,Cal_Top10HosDiag!$O98,'Input_Top Hos Diag'!R$11:R$500))</f>
        <v/>
      </c>
    </row>
    <row r="99" spans="2:20">
      <c r="B99" t="str">
        <f>IF(A99="","",_xlfn.XLOOKUP(A99,'Input_Top Hos Diag'!A:A,'Input_Top Hos Diag'!B:B))</f>
        <v/>
      </c>
      <c r="C99" t="str">
        <f>IF($A99="","",SUMIF('Input_Top Hos Diag'!$A$11:$A$500,Cal_Top10HosDiag!$A99,'Input_Top Hos Diag'!E$11:E$500))</f>
        <v/>
      </c>
      <c r="D99" t="str">
        <f>IF($A99="","",SUMIF('Input_Top Hos Diag'!$A$11:$A$500,Cal_Top10HosDiag!$A99,'Input_Top Hos Diag'!F$11:F$500))</f>
        <v/>
      </c>
      <c r="E99" t="str">
        <f>IF($A99="","",SUMIF('Input_Top Hos Diag'!$A$11:$A$500,Cal_Top10HosDiag!$A99,'Input_Top Hos Diag'!G$11:G$500))</f>
        <v/>
      </c>
      <c r="F99" t="str">
        <f>IF($A99="","",SUMIF('Input_Top Hos Diag'!$A$11:$A$500,Cal_Top10HosDiag!$A99,'Input_Top Hos Diag'!H$11:H$500))</f>
        <v/>
      </c>
      <c r="P99" t="str">
        <f>IF(O99="","",_xlfn.XLOOKUP(O99,'Input_Top Hos Diag'!K:K,'Input_Top Hos Diag'!L:L))</f>
        <v/>
      </c>
      <c r="Q99" t="str">
        <f>IF($O99="","",SUMIF('Input_Top Hos Diag'!$K$11:$K$500,Cal_Top10HosDiag!$O99,'Input_Top Hos Diag'!O$11:O$500))</f>
        <v/>
      </c>
      <c r="R99" t="str">
        <f>IF($O99="","",SUMIF('Input_Top Hos Diag'!$K$11:$K$500,Cal_Top10HosDiag!$O99,'Input_Top Hos Diag'!P$11:P$500))</f>
        <v/>
      </c>
      <c r="S99" t="str">
        <f>IF($O99="","",SUMIF('Input_Top Hos Diag'!$K$11:$K$500,Cal_Top10HosDiag!$O99,'Input_Top Hos Diag'!Q$11:Q$500))</f>
        <v/>
      </c>
      <c r="T99" t="str">
        <f>IF($O99="","",SUMIF('Input_Top Hos Diag'!$K$11:$K$500,Cal_Top10HosDiag!$O99,'Input_Top Hos Diag'!R$11:R$500))</f>
        <v/>
      </c>
    </row>
    <row r="100" spans="2:20">
      <c r="B100" t="str">
        <f>IF(A100="","",_xlfn.XLOOKUP(A100,'Input_Top Hos Diag'!A:A,'Input_Top Hos Diag'!B:B))</f>
        <v/>
      </c>
      <c r="C100" t="str">
        <f>IF($A100="","",SUMIF('Input_Top Hos Diag'!$A$11:$A$500,Cal_Top10HosDiag!$A100,'Input_Top Hos Diag'!E$11:E$500))</f>
        <v/>
      </c>
      <c r="D100" t="str">
        <f>IF($A100="","",SUMIF('Input_Top Hos Diag'!$A$11:$A$500,Cal_Top10HosDiag!$A100,'Input_Top Hos Diag'!F$11:F$500))</f>
        <v/>
      </c>
      <c r="E100" t="str">
        <f>IF($A100="","",SUMIF('Input_Top Hos Diag'!$A$11:$A$500,Cal_Top10HosDiag!$A100,'Input_Top Hos Diag'!G$11:G$500))</f>
        <v/>
      </c>
      <c r="F100" t="str">
        <f>IF($A100="","",SUMIF('Input_Top Hos Diag'!$A$11:$A$500,Cal_Top10HosDiag!$A100,'Input_Top Hos Diag'!H$11:H$500))</f>
        <v/>
      </c>
      <c r="P100" t="str">
        <f>IF(O100="","",_xlfn.XLOOKUP(O100,'Input_Top Hos Diag'!K:K,'Input_Top Hos Diag'!L:L))</f>
        <v/>
      </c>
      <c r="Q100" t="str">
        <f>IF($O100="","",SUMIF('Input_Top Hos Diag'!$K$11:$K$500,Cal_Top10HosDiag!$O100,'Input_Top Hos Diag'!O$11:O$500))</f>
        <v/>
      </c>
      <c r="R100" t="str">
        <f>IF($O100="","",SUMIF('Input_Top Hos Diag'!$K$11:$K$500,Cal_Top10HosDiag!$O100,'Input_Top Hos Diag'!P$11:P$500))</f>
        <v/>
      </c>
      <c r="S100" t="str">
        <f>IF($O100="","",SUMIF('Input_Top Hos Diag'!$K$11:$K$500,Cal_Top10HosDiag!$O100,'Input_Top Hos Diag'!Q$11:Q$500))</f>
        <v/>
      </c>
      <c r="T100" t="str">
        <f>IF($O100="","",SUMIF('Input_Top Hos Diag'!$K$11:$K$500,Cal_Top10HosDiag!$O100,'Input_Top Hos Diag'!R$11:R$500))</f>
        <v/>
      </c>
    </row>
    <row r="101" spans="2:20">
      <c r="B101" t="str">
        <f>IF(A101="","",_xlfn.XLOOKUP(A101,'Input_Top Hos Diag'!A:A,'Input_Top Hos Diag'!B:B))</f>
        <v/>
      </c>
      <c r="C101" t="str">
        <f>IF($A101="","",SUMIF('Input_Top Hos Diag'!$A$11:$A$500,Cal_Top10HosDiag!$A101,'Input_Top Hos Diag'!E$11:E$500))</f>
        <v/>
      </c>
      <c r="D101" t="str">
        <f>IF($A101="","",SUMIF('Input_Top Hos Diag'!$A$11:$A$500,Cal_Top10HosDiag!$A101,'Input_Top Hos Diag'!F$11:F$500))</f>
        <v/>
      </c>
      <c r="E101" t="str">
        <f>IF($A101="","",SUMIF('Input_Top Hos Diag'!$A$11:$A$500,Cal_Top10HosDiag!$A101,'Input_Top Hos Diag'!G$11:G$500))</f>
        <v/>
      </c>
      <c r="F101" t="str">
        <f>IF($A101="","",SUMIF('Input_Top Hos Diag'!$A$11:$A$500,Cal_Top10HosDiag!$A101,'Input_Top Hos Diag'!H$11:H$500))</f>
        <v/>
      </c>
      <c r="P101" t="str">
        <f>IF(O101="","",_xlfn.XLOOKUP(O101,'Input_Top Hos Diag'!K:K,'Input_Top Hos Diag'!L:L))</f>
        <v/>
      </c>
      <c r="Q101" t="str">
        <f>IF($O101="","",SUMIF('Input_Top Hos Diag'!$K$11:$K$500,Cal_Top10HosDiag!$O101,'Input_Top Hos Diag'!O$11:O$500))</f>
        <v/>
      </c>
      <c r="R101" t="str">
        <f>IF($O101="","",SUMIF('Input_Top Hos Diag'!$K$11:$K$500,Cal_Top10HosDiag!$O101,'Input_Top Hos Diag'!P$11:P$500))</f>
        <v/>
      </c>
      <c r="S101" t="str">
        <f>IF($O101="","",SUMIF('Input_Top Hos Diag'!$K$11:$K$500,Cal_Top10HosDiag!$O101,'Input_Top Hos Diag'!Q$11:Q$500))</f>
        <v/>
      </c>
      <c r="T101" t="str">
        <f>IF($O101="","",SUMIF('Input_Top Hos Diag'!$K$11:$K$500,Cal_Top10HosDiag!$O101,'Input_Top Hos Diag'!R$11:R$500))</f>
        <v/>
      </c>
    </row>
    <row r="102" spans="2:20">
      <c r="B102" t="str">
        <f>IF(A102="","",_xlfn.XLOOKUP(A102,'Input_Top Hos Diag'!A:A,'Input_Top Hos Diag'!B:B))</f>
        <v/>
      </c>
      <c r="C102" t="str">
        <f>IF($A102="","",SUMIF('Input_Top Hos Diag'!$A$11:$A$500,Cal_Top10HosDiag!$A102,'Input_Top Hos Diag'!E$11:E$500))</f>
        <v/>
      </c>
      <c r="D102" t="str">
        <f>IF($A102="","",SUMIF('Input_Top Hos Diag'!$A$11:$A$500,Cal_Top10HosDiag!$A102,'Input_Top Hos Diag'!F$11:F$500))</f>
        <v/>
      </c>
      <c r="E102" t="str">
        <f>IF($A102="","",SUMIF('Input_Top Hos Diag'!$A$11:$A$500,Cal_Top10HosDiag!$A102,'Input_Top Hos Diag'!G$11:G$500))</f>
        <v/>
      </c>
      <c r="F102" t="str">
        <f>IF($A102="","",SUMIF('Input_Top Hos Diag'!$A$11:$A$500,Cal_Top10HosDiag!$A102,'Input_Top Hos Diag'!H$11:H$500))</f>
        <v/>
      </c>
      <c r="P102" t="str">
        <f>IF(O102="","",_xlfn.XLOOKUP(O102,'Input_Top Hos Diag'!K:K,'Input_Top Hos Diag'!L:L))</f>
        <v/>
      </c>
      <c r="Q102" t="str">
        <f>IF($O102="","",SUMIF('Input_Top Hos Diag'!$K$11:$K$500,Cal_Top10HosDiag!$O102,'Input_Top Hos Diag'!O$11:O$500))</f>
        <v/>
      </c>
      <c r="R102" t="str">
        <f>IF($O102="","",SUMIF('Input_Top Hos Diag'!$K$11:$K$500,Cal_Top10HosDiag!$O102,'Input_Top Hos Diag'!P$11:P$500))</f>
        <v/>
      </c>
      <c r="S102" t="str">
        <f>IF($O102="","",SUMIF('Input_Top Hos Diag'!$K$11:$K$500,Cal_Top10HosDiag!$O102,'Input_Top Hos Diag'!Q$11:Q$500))</f>
        <v/>
      </c>
      <c r="T102" t="str">
        <f>IF($O102="","",SUMIF('Input_Top Hos Diag'!$K$11:$K$500,Cal_Top10HosDiag!$O102,'Input_Top Hos Diag'!R$11:R$500))</f>
        <v/>
      </c>
    </row>
    <row r="103" spans="2:20">
      <c r="B103" t="str">
        <f>IF(A103="","",_xlfn.XLOOKUP(A103,'Input_Top Hos Diag'!A:A,'Input_Top Hos Diag'!B:B))</f>
        <v/>
      </c>
      <c r="C103" t="str">
        <f>IF($A103="","",SUMIF('Input_Top Hos Diag'!$A$11:$A$500,Cal_Top10HosDiag!$A103,'Input_Top Hos Diag'!E$11:E$500))</f>
        <v/>
      </c>
      <c r="D103" t="str">
        <f>IF($A103="","",SUMIF('Input_Top Hos Diag'!$A$11:$A$500,Cal_Top10HosDiag!$A103,'Input_Top Hos Diag'!F$11:F$500))</f>
        <v/>
      </c>
      <c r="E103" t="str">
        <f>IF($A103="","",SUMIF('Input_Top Hos Diag'!$A$11:$A$500,Cal_Top10HosDiag!$A103,'Input_Top Hos Diag'!G$11:G$500))</f>
        <v/>
      </c>
      <c r="F103" t="str">
        <f>IF($A103="","",SUMIF('Input_Top Hos Diag'!$A$11:$A$500,Cal_Top10HosDiag!$A103,'Input_Top Hos Diag'!H$11:H$500))</f>
        <v/>
      </c>
      <c r="P103" t="str">
        <f>IF(O103="","",_xlfn.XLOOKUP(O103,'Input_Top Hos Diag'!K:K,'Input_Top Hos Diag'!L:L))</f>
        <v/>
      </c>
      <c r="Q103" t="str">
        <f>IF($O103="","",SUMIF('Input_Top Hos Diag'!$K$11:$K$500,Cal_Top10HosDiag!$O103,'Input_Top Hos Diag'!O$11:O$500))</f>
        <v/>
      </c>
      <c r="R103" t="str">
        <f>IF($O103="","",SUMIF('Input_Top Hos Diag'!$K$11:$K$500,Cal_Top10HosDiag!$O103,'Input_Top Hos Diag'!P$11:P$500))</f>
        <v/>
      </c>
      <c r="S103" t="str">
        <f>IF($O103="","",SUMIF('Input_Top Hos Diag'!$K$11:$K$500,Cal_Top10HosDiag!$O103,'Input_Top Hos Diag'!Q$11:Q$500))</f>
        <v/>
      </c>
      <c r="T103" t="str">
        <f>IF($O103="","",SUMIF('Input_Top Hos Diag'!$K$11:$K$500,Cal_Top10HosDiag!$O103,'Input_Top Hos Diag'!R$11:R$500))</f>
        <v/>
      </c>
    </row>
    <row r="104" spans="2:20">
      <c r="B104" t="str">
        <f>IF(A104="","",_xlfn.XLOOKUP(A104,'Input_Top Hos Diag'!A:A,'Input_Top Hos Diag'!B:B))</f>
        <v/>
      </c>
      <c r="C104" t="str">
        <f>IF($A104="","",SUMIF('Input_Top Hos Diag'!$A$11:$A$500,Cal_Top10HosDiag!$A104,'Input_Top Hos Diag'!E$11:E$500))</f>
        <v/>
      </c>
      <c r="D104" t="str">
        <f>IF($A104="","",SUMIF('Input_Top Hos Diag'!$A$11:$A$500,Cal_Top10HosDiag!$A104,'Input_Top Hos Diag'!F$11:F$500))</f>
        <v/>
      </c>
      <c r="E104" t="str">
        <f>IF($A104="","",SUMIF('Input_Top Hos Diag'!$A$11:$A$500,Cal_Top10HosDiag!$A104,'Input_Top Hos Diag'!G$11:G$500))</f>
        <v/>
      </c>
      <c r="F104" t="str">
        <f>IF($A104="","",SUMIF('Input_Top Hos Diag'!$A$11:$A$500,Cal_Top10HosDiag!$A104,'Input_Top Hos Diag'!H$11:H$500))</f>
        <v/>
      </c>
      <c r="P104" t="str">
        <f>IF(O104="","",_xlfn.XLOOKUP(O104,'Input_Top Hos Diag'!K:K,'Input_Top Hos Diag'!L:L))</f>
        <v/>
      </c>
      <c r="Q104" t="str">
        <f>IF($O104="","",SUMIF('Input_Top Hos Diag'!$K$11:$K$500,Cal_Top10HosDiag!$O104,'Input_Top Hos Diag'!O$11:O$500))</f>
        <v/>
      </c>
      <c r="R104" t="str">
        <f>IF($O104="","",SUMIF('Input_Top Hos Diag'!$K$11:$K$500,Cal_Top10HosDiag!$O104,'Input_Top Hos Diag'!P$11:P$500))</f>
        <v/>
      </c>
      <c r="S104" t="str">
        <f>IF($O104="","",SUMIF('Input_Top Hos Diag'!$K$11:$K$500,Cal_Top10HosDiag!$O104,'Input_Top Hos Diag'!Q$11:Q$500))</f>
        <v/>
      </c>
      <c r="T104" t="str">
        <f>IF($O104="","",SUMIF('Input_Top Hos Diag'!$K$11:$K$500,Cal_Top10HosDiag!$O104,'Input_Top Hos Diag'!R$11:R$500))</f>
        <v/>
      </c>
    </row>
    <row r="105" spans="2:20">
      <c r="B105" t="str">
        <f>IF(A105="","",_xlfn.XLOOKUP(A105,'Input_Top Hos Diag'!A:A,'Input_Top Hos Diag'!B:B))</f>
        <v/>
      </c>
      <c r="C105" t="str">
        <f>IF($A105="","",SUMIF('Input_Top Hos Diag'!$A$11:$A$500,Cal_Top10HosDiag!$A105,'Input_Top Hos Diag'!E$11:E$500))</f>
        <v/>
      </c>
      <c r="D105" t="str">
        <f>IF($A105="","",SUMIF('Input_Top Hos Diag'!$A$11:$A$500,Cal_Top10HosDiag!$A105,'Input_Top Hos Diag'!F$11:F$500))</f>
        <v/>
      </c>
      <c r="E105" t="str">
        <f>IF($A105="","",SUMIF('Input_Top Hos Diag'!$A$11:$A$500,Cal_Top10HosDiag!$A105,'Input_Top Hos Diag'!G$11:G$500))</f>
        <v/>
      </c>
      <c r="F105" t="str">
        <f>IF($A105="","",SUMIF('Input_Top Hos Diag'!$A$11:$A$500,Cal_Top10HosDiag!$A105,'Input_Top Hos Diag'!H$11:H$500))</f>
        <v/>
      </c>
      <c r="P105" t="str">
        <f>IF(O105="","",_xlfn.XLOOKUP(O105,'Input_Top Hos Diag'!K:K,'Input_Top Hos Diag'!L:L))</f>
        <v/>
      </c>
      <c r="Q105" t="str">
        <f>IF($O105="","",SUMIF('Input_Top Hos Diag'!$K$11:$K$500,Cal_Top10HosDiag!$O105,'Input_Top Hos Diag'!O$11:O$500))</f>
        <v/>
      </c>
      <c r="R105" t="str">
        <f>IF($O105="","",SUMIF('Input_Top Hos Diag'!$K$11:$K$500,Cal_Top10HosDiag!$O105,'Input_Top Hos Diag'!P$11:P$500))</f>
        <v/>
      </c>
      <c r="S105" t="str">
        <f>IF($O105="","",SUMIF('Input_Top Hos Diag'!$K$11:$K$500,Cal_Top10HosDiag!$O105,'Input_Top Hos Diag'!Q$11:Q$500))</f>
        <v/>
      </c>
      <c r="T105" t="str">
        <f>IF($O105="","",SUMIF('Input_Top Hos Diag'!$K$11:$K$500,Cal_Top10HosDiag!$O105,'Input_Top Hos Diag'!R$11:R$500))</f>
        <v/>
      </c>
    </row>
    <row r="106" spans="2:20">
      <c r="B106" t="str">
        <f>IF(A106="","",_xlfn.XLOOKUP(A106,'Input_Top Hos Diag'!A:A,'Input_Top Hos Diag'!B:B))</f>
        <v/>
      </c>
      <c r="C106" t="str">
        <f>IF($A106="","",SUMIF('Input_Top Hos Diag'!$A$11:$A$500,Cal_Top10HosDiag!$A106,'Input_Top Hos Diag'!E$11:E$500))</f>
        <v/>
      </c>
      <c r="D106" t="str">
        <f>IF($A106="","",SUMIF('Input_Top Hos Diag'!$A$11:$A$500,Cal_Top10HosDiag!$A106,'Input_Top Hos Diag'!F$11:F$500))</f>
        <v/>
      </c>
      <c r="E106" t="str">
        <f>IF($A106="","",SUMIF('Input_Top Hos Diag'!$A$11:$A$500,Cal_Top10HosDiag!$A106,'Input_Top Hos Diag'!G$11:G$500))</f>
        <v/>
      </c>
      <c r="F106" t="str">
        <f>IF($A106="","",SUMIF('Input_Top Hos Diag'!$A$11:$A$500,Cal_Top10HosDiag!$A106,'Input_Top Hos Diag'!H$11:H$500))</f>
        <v/>
      </c>
      <c r="P106" t="str">
        <f>IF(O106="","",_xlfn.XLOOKUP(O106,'Input_Top Hos Diag'!K:K,'Input_Top Hos Diag'!L:L))</f>
        <v/>
      </c>
      <c r="Q106" t="str">
        <f>IF($O106="","",SUMIF('Input_Top Hos Diag'!$K$11:$K$500,Cal_Top10HosDiag!$O106,'Input_Top Hos Diag'!O$11:O$500))</f>
        <v/>
      </c>
      <c r="R106" t="str">
        <f>IF($O106="","",SUMIF('Input_Top Hos Diag'!$K$11:$K$500,Cal_Top10HosDiag!$O106,'Input_Top Hos Diag'!P$11:P$500))</f>
        <v/>
      </c>
      <c r="S106" t="str">
        <f>IF($O106="","",SUMIF('Input_Top Hos Diag'!$K$11:$K$500,Cal_Top10HosDiag!$O106,'Input_Top Hos Diag'!Q$11:Q$500))</f>
        <v/>
      </c>
      <c r="T106" t="str">
        <f>IF($O106="","",SUMIF('Input_Top Hos Diag'!$K$11:$K$500,Cal_Top10HosDiag!$O106,'Input_Top Hos Diag'!R$11:R$500))</f>
        <v/>
      </c>
    </row>
    <row r="107" spans="2:20">
      <c r="B107" t="str">
        <f>IF(A107="","",_xlfn.XLOOKUP(A107,'Input_Top Hos Diag'!A:A,'Input_Top Hos Diag'!B:B))</f>
        <v/>
      </c>
      <c r="C107" t="str">
        <f>IF($A107="","",SUMIF('Input_Top Hos Diag'!$A$11:$A$500,Cal_Top10HosDiag!$A107,'Input_Top Hos Diag'!E$11:E$500))</f>
        <v/>
      </c>
      <c r="D107" t="str">
        <f>IF($A107="","",SUMIF('Input_Top Hos Diag'!$A$11:$A$500,Cal_Top10HosDiag!$A107,'Input_Top Hos Diag'!F$11:F$500))</f>
        <v/>
      </c>
      <c r="E107" t="str">
        <f>IF($A107="","",SUMIF('Input_Top Hos Diag'!$A$11:$A$500,Cal_Top10HosDiag!$A107,'Input_Top Hos Diag'!G$11:G$500))</f>
        <v/>
      </c>
      <c r="F107" t="str">
        <f>IF($A107="","",SUMIF('Input_Top Hos Diag'!$A$11:$A$500,Cal_Top10HosDiag!$A107,'Input_Top Hos Diag'!H$11:H$500))</f>
        <v/>
      </c>
      <c r="P107" t="str">
        <f>IF(O107="","",_xlfn.XLOOKUP(O107,'Input_Top Hos Diag'!K:K,'Input_Top Hos Diag'!L:L))</f>
        <v/>
      </c>
      <c r="Q107" t="str">
        <f>IF($O107="","",SUMIF('Input_Top Hos Diag'!$K$11:$K$500,Cal_Top10HosDiag!$O107,'Input_Top Hos Diag'!O$11:O$500))</f>
        <v/>
      </c>
      <c r="R107" t="str">
        <f>IF($O107="","",SUMIF('Input_Top Hos Diag'!$K$11:$K$500,Cal_Top10HosDiag!$O107,'Input_Top Hos Diag'!P$11:P$500))</f>
        <v/>
      </c>
      <c r="S107" t="str">
        <f>IF($O107="","",SUMIF('Input_Top Hos Diag'!$K$11:$K$500,Cal_Top10HosDiag!$O107,'Input_Top Hos Diag'!Q$11:Q$500))</f>
        <v/>
      </c>
      <c r="T107" t="str">
        <f>IF($O107="","",SUMIF('Input_Top Hos Diag'!$K$11:$K$500,Cal_Top10HosDiag!$O107,'Input_Top Hos Diag'!R$11:R$500))</f>
        <v/>
      </c>
    </row>
    <row r="108" spans="2:20">
      <c r="B108" t="str">
        <f>IF(A108="","",_xlfn.XLOOKUP(A108,'Input_Top Hos Diag'!A:A,'Input_Top Hos Diag'!B:B))</f>
        <v/>
      </c>
      <c r="C108" t="str">
        <f>IF($A108="","",SUMIF('Input_Top Hos Diag'!$A$11:$A$500,Cal_Top10HosDiag!$A108,'Input_Top Hos Diag'!E$11:E$500))</f>
        <v/>
      </c>
      <c r="D108" t="str">
        <f>IF($A108="","",SUMIF('Input_Top Hos Diag'!$A$11:$A$500,Cal_Top10HosDiag!$A108,'Input_Top Hos Diag'!F$11:F$500))</f>
        <v/>
      </c>
      <c r="E108" t="str">
        <f>IF($A108="","",SUMIF('Input_Top Hos Diag'!$A$11:$A$500,Cal_Top10HosDiag!$A108,'Input_Top Hos Diag'!G$11:G$500))</f>
        <v/>
      </c>
      <c r="F108" t="str">
        <f>IF($A108="","",SUMIF('Input_Top Hos Diag'!$A$11:$A$500,Cal_Top10HosDiag!$A108,'Input_Top Hos Diag'!H$11:H$500))</f>
        <v/>
      </c>
      <c r="P108" t="str">
        <f>IF(O108="","",_xlfn.XLOOKUP(O108,'Input_Top Hos Diag'!K:K,'Input_Top Hos Diag'!L:L))</f>
        <v/>
      </c>
      <c r="Q108" t="str">
        <f>IF($O108="","",SUMIF('Input_Top Hos Diag'!$K$11:$K$500,Cal_Top10HosDiag!$O108,'Input_Top Hos Diag'!O$11:O$500))</f>
        <v/>
      </c>
      <c r="R108" t="str">
        <f>IF($O108="","",SUMIF('Input_Top Hos Diag'!$K$11:$K$500,Cal_Top10HosDiag!$O108,'Input_Top Hos Diag'!P$11:P$500))</f>
        <v/>
      </c>
      <c r="S108" t="str">
        <f>IF($O108="","",SUMIF('Input_Top Hos Diag'!$K$11:$K$500,Cal_Top10HosDiag!$O108,'Input_Top Hos Diag'!Q$11:Q$500))</f>
        <v/>
      </c>
      <c r="T108" t="str">
        <f>IF($O108="","",SUMIF('Input_Top Hos Diag'!$K$11:$K$500,Cal_Top10HosDiag!$O108,'Input_Top Hos Diag'!R$11:R$500))</f>
        <v/>
      </c>
    </row>
    <row r="109" spans="2:20">
      <c r="B109" t="str">
        <f>IF(A109="","",_xlfn.XLOOKUP(A109,'Input_Top Hos Diag'!A:A,'Input_Top Hos Diag'!B:B))</f>
        <v/>
      </c>
      <c r="C109" t="str">
        <f>IF($A109="","",SUMIF('Input_Top Hos Diag'!$A$11:$A$500,Cal_Top10HosDiag!$A109,'Input_Top Hos Diag'!E$11:E$500))</f>
        <v/>
      </c>
      <c r="D109" t="str">
        <f>IF($A109="","",SUMIF('Input_Top Hos Diag'!$A$11:$A$500,Cal_Top10HosDiag!$A109,'Input_Top Hos Diag'!F$11:F$500))</f>
        <v/>
      </c>
      <c r="E109" t="str">
        <f>IF($A109="","",SUMIF('Input_Top Hos Diag'!$A$11:$A$500,Cal_Top10HosDiag!$A109,'Input_Top Hos Diag'!G$11:G$500))</f>
        <v/>
      </c>
      <c r="F109" t="str">
        <f>IF($A109="","",SUMIF('Input_Top Hos Diag'!$A$11:$A$500,Cal_Top10HosDiag!$A109,'Input_Top Hos Diag'!H$11:H$500))</f>
        <v/>
      </c>
      <c r="P109" t="str">
        <f>IF(O109="","",_xlfn.XLOOKUP(O109,'Input_Top Hos Diag'!K:K,'Input_Top Hos Diag'!L:L))</f>
        <v/>
      </c>
      <c r="Q109" t="str">
        <f>IF($O109="","",SUMIF('Input_Top Hos Diag'!$K$11:$K$500,Cal_Top10HosDiag!$O109,'Input_Top Hos Diag'!O$11:O$500))</f>
        <v/>
      </c>
      <c r="R109" t="str">
        <f>IF($O109="","",SUMIF('Input_Top Hos Diag'!$K$11:$K$500,Cal_Top10HosDiag!$O109,'Input_Top Hos Diag'!P$11:P$500))</f>
        <v/>
      </c>
      <c r="S109" t="str">
        <f>IF($O109="","",SUMIF('Input_Top Hos Diag'!$K$11:$K$500,Cal_Top10HosDiag!$O109,'Input_Top Hos Diag'!Q$11:Q$500))</f>
        <v/>
      </c>
      <c r="T109" t="str">
        <f>IF($O109="","",SUMIF('Input_Top Hos Diag'!$K$11:$K$500,Cal_Top10HosDiag!$O109,'Input_Top Hos Diag'!R$11:R$500))</f>
        <v/>
      </c>
    </row>
    <row r="110" spans="2:20">
      <c r="B110" t="str">
        <f>IF(A110="","",_xlfn.XLOOKUP(A110,'Input_Top Hos Diag'!A:A,'Input_Top Hos Diag'!B:B))</f>
        <v/>
      </c>
      <c r="C110" t="str">
        <f>IF($A110="","",SUMIF('Input_Top Hos Diag'!$A$11:$A$500,Cal_Top10HosDiag!$A110,'Input_Top Hos Diag'!E$11:E$500))</f>
        <v/>
      </c>
      <c r="D110" t="str">
        <f>IF($A110="","",SUMIF('Input_Top Hos Diag'!$A$11:$A$500,Cal_Top10HosDiag!$A110,'Input_Top Hos Diag'!F$11:F$500))</f>
        <v/>
      </c>
      <c r="E110" t="str">
        <f>IF($A110="","",SUMIF('Input_Top Hos Diag'!$A$11:$A$500,Cal_Top10HosDiag!$A110,'Input_Top Hos Diag'!G$11:G$500))</f>
        <v/>
      </c>
      <c r="F110" t="str">
        <f>IF($A110="","",SUMIF('Input_Top Hos Diag'!$A$11:$A$500,Cal_Top10HosDiag!$A110,'Input_Top Hos Diag'!H$11:H$500))</f>
        <v/>
      </c>
      <c r="P110" t="str">
        <f>IF(O110="","",_xlfn.XLOOKUP(O110,'Input_Top Hos Diag'!K:K,'Input_Top Hos Diag'!L:L))</f>
        <v/>
      </c>
      <c r="Q110" t="str">
        <f>IF($O110="","",SUMIF('Input_Top Hos Diag'!$K$11:$K$500,Cal_Top10HosDiag!$O110,'Input_Top Hos Diag'!O$11:O$500))</f>
        <v/>
      </c>
      <c r="R110" t="str">
        <f>IF($O110="","",SUMIF('Input_Top Hos Diag'!$K$11:$K$500,Cal_Top10HosDiag!$O110,'Input_Top Hos Diag'!P$11:P$500))</f>
        <v/>
      </c>
      <c r="S110" t="str">
        <f>IF($O110="","",SUMIF('Input_Top Hos Diag'!$K$11:$K$500,Cal_Top10HosDiag!$O110,'Input_Top Hos Diag'!Q$11:Q$500))</f>
        <v/>
      </c>
      <c r="T110" t="str">
        <f>IF($O110="","",SUMIF('Input_Top Hos Diag'!$K$11:$K$500,Cal_Top10HosDiag!$O110,'Input_Top Hos Diag'!R$11:R$500))</f>
        <v/>
      </c>
    </row>
    <row r="111" spans="2:20">
      <c r="B111" t="str">
        <f>IF(A111="","",_xlfn.XLOOKUP(A111,'Input_Top Hos Diag'!A:A,'Input_Top Hos Diag'!B:B))</f>
        <v/>
      </c>
      <c r="C111" t="str">
        <f>IF($A111="","",SUMIF('Input_Top Hos Diag'!$A$11:$A$500,Cal_Top10HosDiag!$A111,'Input_Top Hos Diag'!E$11:E$500))</f>
        <v/>
      </c>
      <c r="D111" t="str">
        <f>IF($A111="","",SUMIF('Input_Top Hos Diag'!$A$11:$A$500,Cal_Top10HosDiag!$A111,'Input_Top Hos Diag'!F$11:F$500))</f>
        <v/>
      </c>
      <c r="E111" t="str">
        <f>IF($A111="","",SUMIF('Input_Top Hos Diag'!$A$11:$A$500,Cal_Top10HosDiag!$A111,'Input_Top Hos Diag'!G$11:G$500))</f>
        <v/>
      </c>
      <c r="F111" t="str">
        <f>IF($A111="","",SUMIF('Input_Top Hos Diag'!$A$11:$A$500,Cal_Top10HosDiag!$A111,'Input_Top Hos Diag'!H$11:H$500))</f>
        <v/>
      </c>
      <c r="P111" t="str">
        <f>IF(O111="","",_xlfn.XLOOKUP(O111,'Input_Top Hos Diag'!K:K,'Input_Top Hos Diag'!L:L))</f>
        <v/>
      </c>
      <c r="Q111" t="str">
        <f>IF($O111="","",SUMIF('Input_Top Hos Diag'!$K$11:$K$500,Cal_Top10HosDiag!$O111,'Input_Top Hos Diag'!O$11:O$500))</f>
        <v/>
      </c>
      <c r="R111" t="str">
        <f>IF($O111="","",SUMIF('Input_Top Hos Diag'!$K$11:$K$500,Cal_Top10HosDiag!$O111,'Input_Top Hos Diag'!P$11:P$500))</f>
        <v/>
      </c>
      <c r="S111" t="str">
        <f>IF($O111="","",SUMIF('Input_Top Hos Diag'!$K$11:$K$500,Cal_Top10HosDiag!$O111,'Input_Top Hos Diag'!Q$11:Q$500))</f>
        <v/>
      </c>
      <c r="T111" t="str">
        <f>IF($O111="","",SUMIF('Input_Top Hos Diag'!$K$11:$K$500,Cal_Top10HosDiag!$O111,'Input_Top Hos Diag'!R$11:R$500))</f>
        <v/>
      </c>
    </row>
    <row r="112" spans="2:20">
      <c r="B112" t="str">
        <f>IF(A112="","",_xlfn.XLOOKUP(A112,'Input_Top Hos Diag'!A:A,'Input_Top Hos Diag'!B:B))</f>
        <v/>
      </c>
      <c r="C112" t="str">
        <f>IF($A112="","",SUMIF('Input_Top Hos Diag'!$A$11:$A$500,Cal_Top10HosDiag!$A112,'Input_Top Hos Diag'!E$11:E$500))</f>
        <v/>
      </c>
      <c r="D112" t="str">
        <f>IF($A112="","",SUMIF('Input_Top Hos Diag'!$A$11:$A$500,Cal_Top10HosDiag!$A112,'Input_Top Hos Diag'!F$11:F$500))</f>
        <v/>
      </c>
      <c r="E112" t="str">
        <f>IF($A112="","",SUMIF('Input_Top Hos Diag'!$A$11:$A$500,Cal_Top10HosDiag!$A112,'Input_Top Hos Diag'!G$11:G$500))</f>
        <v/>
      </c>
      <c r="F112" t="str">
        <f>IF($A112="","",SUMIF('Input_Top Hos Diag'!$A$11:$A$500,Cal_Top10HosDiag!$A112,'Input_Top Hos Diag'!H$11:H$500))</f>
        <v/>
      </c>
      <c r="P112" t="str">
        <f>IF(O112="","",_xlfn.XLOOKUP(O112,'Input_Top Hos Diag'!K:K,'Input_Top Hos Diag'!L:L))</f>
        <v/>
      </c>
      <c r="Q112" t="str">
        <f>IF($O112="","",SUMIF('Input_Top Hos Diag'!$K$11:$K$500,Cal_Top10HosDiag!$O112,'Input_Top Hos Diag'!O$11:O$500))</f>
        <v/>
      </c>
      <c r="R112" t="str">
        <f>IF($O112="","",SUMIF('Input_Top Hos Diag'!$K$11:$K$500,Cal_Top10HosDiag!$O112,'Input_Top Hos Diag'!P$11:P$500))</f>
        <v/>
      </c>
      <c r="S112" t="str">
        <f>IF($O112="","",SUMIF('Input_Top Hos Diag'!$K$11:$K$500,Cal_Top10HosDiag!$O112,'Input_Top Hos Diag'!Q$11:Q$500))</f>
        <v/>
      </c>
      <c r="T112" t="str">
        <f>IF($O112="","",SUMIF('Input_Top Hos Diag'!$K$11:$K$500,Cal_Top10HosDiag!$O112,'Input_Top Hos Diag'!R$11:R$500))</f>
        <v/>
      </c>
    </row>
    <row r="113" spans="2:20">
      <c r="B113" t="str">
        <f>IF(A113="","",_xlfn.XLOOKUP(A113,'Input_Top Hos Diag'!A:A,'Input_Top Hos Diag'!B:B))</f>
        <v/>
      </c>
      <c r="C113" t="str">
        <f>IF($A113="","",SUMIF('Input_Top Hos Diag'!$A$11:$A$500,Cal_Top10HosDiag!$A113,'Input_Top Hos Diag'!E$11:E$500))</f>
        <v/>
      </c>
      <c r="D113" t="str">
        <f>IF($A113="","",SUMIF('Input_Top Hos Diag'!$A$11:$A$500,Cal_Top10HosDiag!$A113,'Input_Top Hos Diag'!F$11:F$500))</f>
        <v/>
      </c>
      <c r="E113" t="str">
        <f>IF($A113="","",SUMIF('Input_Top Hos Diag'!$A$11:$A$500,Cal_Top10HosDiag!$A113,'Input_Top Hos Diag'!G$11:G$500))</f>
        <v/>
      </c>
      <c r="F113" t="str">
        <f>IF($A113="","",SUMIF('Input_Top Hos Diag'!$A$11:$A$500,Cal_Top10HosDiag!$A113,'Input_Top Hos Diag'!H$11:H$500))</f>
        <v/>
      </c>
      <c r="P113" t="str">
        <f>IF(O113="","",_xlfn.XLOOKUP(O113,'Input_Top Hos Diag'!K:K,'Input_Top Hos Diag'!L:L))</f>
        <v/>
      </c>
      <c r="Q113" t="str">
        <f>IF($O113="","",SUMIF('Input_Top Hos Diag'!$K$11:$K$500,Cal_Top10HosDiag!$O113,'Input_Top Hos Diag'!O$11:O$500))</f>
        <v/>
      </c>
      <c r="R113" t="str">
        <f>IF($O113="","",SUMIF('Input_Top Hos Diag'!$K$11:$K$500,Cal_Top10HosDiag!$O113,'Input_Top Hos Diag'!P$11:P$500))</f>
        <v/>
      </c>
      <c r="S113" t="str">
        <f>IF($O113="","",SUMIF('Input_Top Hos Diag'!$K$11:$K$500,Cal_Top10HosDiag!$O113,'Input_Top Hos Diag'!Q$11:Q$500))</f>
        <v/>
      </c>
      <c r="T113" t="str">
        <f>IF($O113="","",SUMIF('Input_Top Hos Diag'!$K$11:$K$500,Cal_Top10HosDiag!$O113,'Input_Top Hos Diag'!R$11:R$500))</f>
        <v/>
      </c>
    </row>
    <row r="114" spans="2:20">
      <c r="B114" t="str">
        <f>IF(A114="","",_xlfn.XLOOKUP(A114,'Input_Top Hos Diag'!A:A,'Input_Top Hos Diag'!B:B))</f>
        <v/>
      </c>
      <c r="C114" t="str">
        <f>IF($A114="","",SUMIF('Input_Top Hos Diag'!$A$11:$A$500,Cal_Top10HosDiag!$A114,'Input_Top Hos Diag'!E$11:E$500))</f>
        <v/>
      </c>
      <c r="D114" t="str">
        <f>IF($A114="","",SUMIF('Input_Top Hos Diag'!$A$11:$A$500,Cal_Top10HosDiag!$A114,'Input_Top Hos Diag'!F$11:F$500))</f>
        <v/>
      </c>
      <c r="E114" t="str">
        <f>IF($A114="","",SUMIF('Input_Top Hos Diag'!$A$11:$A$500,Cal_Top10HosDiag!$A114,'Input_Top Hos Diag'!G$11:G$500))</f>
        <v/>
      </c>
      <c r="F114" t="str">
        <f>IF($A114="","",SUMIF('Input_Top Hos Diag'!$A$11:$A$500,Cal_Top10HosDiag!$A114,'Input_Top Hos Diag'!H$11:H$500))</f>
        <v/>
      </c>
      <c r="P114" t="str">
        <f>IF(O114="","",_xlfn.XLOOKUP(O114,'Input_Top Hos Diag'!K:K,'Input_Top Hos Diag'!L:L))</f>
        <v/>
      </c>
      <c r="Q114" t="str">
        <f>IF($O114="","",SUMIF('Input_Top Hos Diag'!$K$11:$K$500,Cal_Top10HosDiag!$O114,'Input_Top Hos Diag'!O$11:O$500))</f>
        <v/>
      </c>
      <c r="R114" t="str">
        <f>IF($O114="","",SUMIF('Input_Top Hos Diag'!$K$11:$K$500,Cal_Top10HosDiag!$O114,'Input_Top Hos Diag'!P$11:P$500))</f>
        <v/>
      </c>
      <c r="S114" t="str">
        <f>IF($O114="","",SUMIF('Input_Top Hos Diag'!$K$11:$K$500,Cal_Top10HosDiag!$O114,'Input_Top Hos Diag'!Q$11:Q$500))</f>
        <v/>
      </c>
      <c r="T114" t="str">
        <f>IF($O114="","",SUMIF('Input_Top Hos Diag'!$K$11:$K$500,Cal_Top10HosDiag!$O114,'Input_Top Hos Diag'!R$11:R$500))</f>
        <v/>
      </c>
    </row>
    <row r="115" spans="2:20">
      <c r="B115" t="str">
        <f>IF(A115="","",_xlfn.XLOOKUP(A115,'Input_Top Hos Diag'!A:A,'Input_Top Hos Diag'!B:B))</f>
        <v/>
      </c>
      <c r="C115" t="str">
        <f>IF($A115="","",SUMIF('Input_Top Hos Diag'!$A$11:$A$500,Cal_Top10HosDiag!$A115,'Input_Top Hos Diag'!E$11:E$500))</f>
        <v/>
      </c>
      <c r="D115" t="str">
        <f>IF($A115="","",SUMIF('Input_Top Hos Diag'!$A$11:$A$500,Cal_Top10HosDiag!$A115,'Input_Top Hos Diag'!F$11:F$500))</f>
        <v/>
      </c>
      <c r="E115" t="str">
        <f>IF($A115="","",SUMIF('Input_Top Hos Diag'!$A$11:$A$500,Cal_Top10HosDiag!$A115,'Input_Top Hos Diag'!G$11:G$500))</f>
        <v/>
      </c>
      <c r="F115" t="str">
        <f>IF($A115="","",SUMIF('Input_Top Hos Diag'!$A$11:$A$500,Cal_Top10HosDiag!$A115,'Input_Top Hos Diag'!H$11:H$500))</f>
        <v/>
      </c>
      <c r="P115" t="str">
        <f>IF(O115="","",_xlfn.XLOOKUP(O115,'Input_Top Hos Diag'!K:K,'Input_Top Hos Diag'!L:L))</f>
        <v/>
      </c>
      <c r="Q115" t="str">
        <f>IF($O115="","",SUMIF('Input_Top Hos Diag'!$K$11:$K$500,Cal_Top10HosDiag!$O115,'Input_Top Hos Diag'!O$11:O$500))</f>
        <v/>
      </c>
      <c r="R115" t="str">
        <f>IF($O115="","",SUMIF('Input_Top Hos Diag'!$K$11:$K$500,Cal_Top10HosDiag!$O115,'Input_Top Hos Diag'!P$11:P$500))</f>
        <v/>
      </c>
      <c r="S115" t="str">
        <f>IF($O115="","",SUMIF('Input_Top Hos Diag'!$K$11:$K$500,Cal_Top10HosDiag!$O115,'Input_Top Hos Diag'!Q$11:Q$500))</f>
        <v/>
      </c>
      <c r="T115" t="str">
        <f>IF($O115="","",SUMIF('Input_Top Hos Diag'!$K$11:$K$500,Cal_Top10HosDiag!$O115,'Input_Top Hos Diag'!R$11:R$500))</f>
        <v/>
      </c>
    </row>
    <row r="116" spans="2:20">
      <c r="B116" t="str">
        <f>IF(A116="","",_xlfn.XLOOKUP(A116,'Input_Top Hos Diag'!A:A,'Input_Top Hos Diag'!B:B))</f>
        <v/>
      </c>
      <c r="C116" t="str">
        <f>IF($A116="","",SUMIF('Input_Top Hos Diag'!$A$11:$A$500,Cal_Top10HosDiag!$A116,'Input_Top Hos Diag'!E$11:E$500))</f>
        <v/>
      </c>
      <c r="D116" t="str">
        <f>IF($A116="","",SUMIF('Input_Top Hos Diag'!$A$11:$A$500,Cal_Top10HosDiag!$A116,'Input_Top Hos Diag'!F$11:F$500))</f>
        <v/>
      </c>
      <c r="E116" t="str">
        <f>IF($A116="","",SUMIF('Input_Top Hos Diag'!$A$11:$A$500,Cal_Top10HosDiag!$A116,'Input_Top Hos Diag'!G$11:G$500))</f>
        <v/>
      </c>
      <c r="F116" t="str">
        <f>IF($A116="","",SUMIF('Input_Top Hos Diag'!$A$11:$A$500,Cal_Top10HosDiag!$A116,'Input_Top Hos Diag'!H$11:H$500))</f>
        <v/>
      </c>
      <c r="P116" t="str">
        <f>IF(O116="","",_xlfn.XLOOKUP(O116,'Input_Top Hos Diag'!K:K,'Input_Top Hos Diag'!L:L))</f>
        <v/>
      </c>
      <c r="Q116" t="str">
        <f>IF($O116="","",SUMIF('Input_Top Hos Diag'!$K$11:$K$500,Cal_Top10HosDiag!$O116,'Input_Top Hos Diag'!O$11:O$500))</f>
        <v/>
      </c>
      <c r="R116" t="str">
        <f>IF($O116="","",SUMIF('Input_Top Hos Diag'!$K$11:$K$500,Cal_Top10HosDiag!$O116,'Input_Top Hos Diag'!P$11:P$500))</f>
        <v/>
      </c>
      <c r="S116" t="str">
        <f>IF($O116="","",SUMIF('Input_Top Hos Diag'!$K$11:$K$500,Cal_Top10HosDiag!$O116,'Input_Top Hos Diag'!Q$11:Q$500))</f>
        <v/>
      </c>
      <c r="T116" t="str">
        <f>IF($O116="","",SUMIF('Input_Top Hos Diag'!$K$11:$K$500,Cal_Top10HosDiag!$O116,'Input_Top Hos Diag'!R$11:R$500))</f>
        <v/>
      </c>
    </row>
    <row r="117" spans="2:20">
      <c r="B117" t="str">
        <f>IF(A117="","",_xlfn.XLOOKUP(A117,'Input_Top Hos Diag'!A:A,'Input_Top Hos Diag'!B:B))</f>
        <v/>
      </c>
      <c r="C117" t="str">
        <f>IF($A117="","",SUMIF('Input_Top Hos Diag'!$A$11:$A$500,Cal_Top10HosDiag!$A117,'Input_Top Hos Diag'!E$11:E$500))</f>
        <v/>
      </c>
      <c r="D117" t="str">
        <f>IF($A117="","",SUMIF('Input_Top Hos Diag'!$A$11:$A$500,Cal_Top10HosDiag!$A117,'Input_Top Hos Diag'!F$11:F$500))</f>
        <v/>
      </c>
      <c r="E117" t="str">
        <f>IF($A117="","",SUMIF('Input_Top Hos Diag'!$A$11:$A$500,Cal_Top10HosDiag!$A117,'Input_Top Hos Diag'!G$11:G$500))</f>
        <v/>
      </c>
      <c r="F117" t="str">
        <f>IF($A117="","",SUMIF('Input_Top Hos Diag'!$A$11:$A$500,Cal_Top10HosDiag!$A117,'Input_Top Hos Diag'!H$11:H$500))</f>
        <v/>
      </c>
      <c r="P117" t="str">
        <f>IF(O117="","",_xlfn.XLOOKUP(O117,'Input_Top Hos Diag'!K:K,'Input_Top Hos Diag'!L:L))</f>
        <v/>
      </c>
      <c r="Q117" t="str">
        <f>IF($O117="","",SUMIF('Input_Top Hos Diag'!$K$11:$K$500,Cal_Top10HosDiag!$O117,'Input_Top Hos Diag'!O$11:O$500))</f>
        <v/>
      </c>
      <c r="R117" t="str">
        <f>IF($O117="","",SUMIF('Input_Top Hos Diag'!$K$11:$K$500,Cal_Top10HosDiag!$O117,'Input_Top Hos Diag'!P$11:P$500))</f>
        <v/>
      </c>
      <c r="S117" t="str">
        <f>IF($O117="","",SUMIF('Input_Top Hos Diag'!$K$11:$K$500,Cal_Top10HosDiag!$O117,'Input_Top Hos Diag'!Q$11:Q$500))</f>
        <v/>
      </c>
      <c r="T117" t="str">
        <f>IF($O117="","",SUMIF('Input_Top Hos Diag'!$K$11:$K$500,Cal_Top10HosDiag!$O117,'Input_Top Hos Diag'!R$11:R$500))</f>
        <v/>
      </c>
    </row>
    <row r="118" spans="2:20">
      <c r="B118" t="str">
        <f>IF(A118="","",_xlfn.XLOOKUP(A118,'Input_Top Hos Diag'!A:A,'Input_Top Hos Diag'!B:B))</f>
        <v/>
      </c>
      <c r="C118" t="str">
        <f>IF($A118="","",SUMIF('Input_Top Hos Diag'!$A$11:$A$500,Cal_Top10HosDiag!$A118,'Input_Top Hos Diag'!E$11:E$500))</f>
        <v/>
      </c>
      <c r="D118" t="str">
        <f>IF($A118="","",SUMIF('Input_Top Hos Diag'!$A$11:$A$500,Cal_Top10HosDiag!$A118,'Input_Top Hos Diag'!F$11:F$500))</f>
        <v/>
      </c>
      <c r="E118" t="str">
        <f>IF($A118="","",SUMIF('Input_Top Hos Diag'!$A$11:$A$500,Cal_Top10HosDiag!$A118,'Input_Top Hos Diag'!G$11:G$500))</f>
        <v/>
      </c>
      <c r="F118" t="str">
        <f>IF($A118="","",SUMIF('Input_Top Hos Diag'!$A$11:$A$500,Cal_Top10HosDiag!$A118,'Input_Top Hos Diag'!H$11:H$500))</f>
        <v/>
      </c>
      <c r="P118" t="str">
        <f>IF(O118="","",_xlfn.XLOOKUP(O118,'Input_Top Hos Diag'!K:K,'Input_Top Hos Diag'!L:L))</f>
        <v/>
      </c>
      <c r="Q118" t="str">
        <f>IF($O118="","",SUMIF('Input_Top Hos Diag'!$K$11:$K$500,Cal_Top10HosDiag!$O118,'Input_Top Hos Diag'!O$11:O$500))</f>
        <v/>
      </c>
      <c r="R118" t="str">
        <f>IF($O118="","",SUMIF('Input_Top Hos Diag'!$K$11:$K$500,Cal_Top10HosDiag!$O118,'Input_Top Hos Diag'!P$11:P$500))</f>
        <v/>
      </c>
      <c r="S118" t="str">
        <f>IF($O118="","",SUMIF('Input_Top Hos Diag'!$K$11:$K$500,Cal_Top10HosDiag!$O118,'Input_Top Hos Diag'!Q$11:Q$500))</f>
        <v/>
      </c>
      <c r="T118" t="str">
        <f>IF($O118="","",SUMIF('Input_Top Hos Diag'!$K$11:$K$500,Cal_Top10HosDiag!$O118,'Input_Top Hos Diag'!R$11:R$500))</f>
        <v/>
      </c>
    </row>
    <row r="119" spans="2:20">
      <c r="B119" t="str">
        <f>IF(A119="","",_xlfn.XLOOKUP(A119,'Input_Top Hos Diag'!A:A,'Input_Top Hos Diag'!B:B))</f>
        <v/>
      </c>
      <c r="C119" t="str">
        <f>IF($A119="","",SUMIF('Input_Top Hos Diag'!$A$11:$A$500,Cal_Top10HosDiag!$A119,'Input_Top Hos Diag'!E$11:E$500))</f>
        <v/>
      </c>
      <c r="D119" t="str">
        <f>IF($A119="","",SUMIF('Input_Top Hos Diag'!$A$11:$A$500,Cal_Top10HosDiag!$A119,'Input_Top Hos Diag'!F$11:F$500))</f>
        <v/>
      </c>
      <c r="E119" t="str">
        <f>IF($A119="","",SUMIF('Input_Top Hos Diag'!$A$11:$A$500,Cal_Top10HosDiag!$A119,'Input_Top Hos Diag'!G$11:G$500))</f>
        <v/>
      </c>
      <c r="F119" t="str">
        <f>IF($A119="","",SUMIF('Input_Top Hos Diag'!$A$11:$A$500,Cal_Top10HosDiag!$A119,'Input_Top Hos Diag'!H$11:H$500))</f>
        <v/>
      </c>
      <c r="P119" t="str">
        <f>IF(O119="","",_xlfn.XLOOKUP(O119,'Input_Top Hos Diag'!K:K,'Input_Top Hos Diag'!L:L))</f>
        <v/>
      </c>
      <c r="Q119" t="str">
        <f>IF($O119="","",SUMIF('Input_Top Hos Diag'!$K$11:$K$500,Cal_Top10HosDiag!$O119,'Input_Top Hos Diag'!O$11:O$500))</f>
        <v/>
      </c>
      <c r="R119" t="str">
        <f>IF($O119="","",SUMIF('Input_Top Hos Diag'!$K$11:$K$500,Cal_Top10HosDiag!$O119,'Input_Top Hos Diag'!P$11:P$500))</f>
        <v/>
      </c>
      <c r="S119" t="str">
        <f>IF($O119="","",SUMIF('Input_Top Hos Diag'!$K$11:$K$500,Cal_Top10HosDiag!$O119,'Input_Top Hos Diag'!Q$11:Q$500))</f>
        <v/>
      </c>
      <c r="T119" t="str">
        <f>IF($O119="","",SUMIF('Input_Top Hos Diag'!$K$11:$K$500,Cal_Top10HosDiag!$O119,'Input_Top Hos Diag'!R$11:R$500))</f>
        <v/>
      </c>
    </row>
    <row r="120" spans="2:20">
      <c r="B120" t="str">
        <f>IF(A120="","",_xlfn.XLOOKUP(A120,'Input_Top Hos Diag'!A:A,'Input_Top Hos Diag'!B:B))</f>
        <v/>
      </c>
      <c r="C120" t="str">
        <f>IF($A120="","",SUMIF('Input_Top Hos Diag'!$A$11:$A$500,Cal_Top10HosDiag!$A120,'Input_Top Hos Diag'!E$11:E$500))</f>
        <v/>
      </c>
      <c r="D120" t="str">
        <f>IF($A120="","",SUMIF('Input_Top Hos Diag'!$A$11:$A$500,Cal_Top10HosDiag!$A120,'Input_Top Hos Diag'!F$11:F$500))</f>
        <v/>
      </c>
      <c r="E120" t="str">
        <f>IF($A120="","",SUMIF('Input_Top Hos Diag'!$A$11:$A$500,Cal_Top10HosDiag!$A120,'Input_Top Hos Diag'!G$11:G$500))</f>
        <v/>
      </c>
      <c r="F120" t="str">
        <f>IF($A120="","",SUMIF('Input_Top Hos Diag'!$A$11:$A$500,Cal_Top10HosDiag!$A120,'Input_Top Hos Diag'!H$11:H$500))</f>
        <v/>
      </c>
      <c r="P120" t="str">
        <f>IF(O120="","",_xlfn.XLOOKUP(O120,'Input_Top Hos Diag'!K:K,'Input_Top Hos Diag'!L:L))</f>
        <v/>
      </c>
      <c r="Q120" t="str">
        <f>IF($O120="","",SUMIF('Input_Top Hos Diag'!$K$11:$K$500,Cal_Top10HosDiag!$O120,'Input_Top Hos Diag'!O$11:O$500))</f>
        <v/>
      </c>
      <c r="R120" t="str">
        <f>IF($O120="","",SUMIF('Input_Top Hos Diag'!$K$11:$K$500,Cal_Top10HosDiag!$O120,'Input_Top Hos Diag'!P$11:P$500))</f>
        <v/>
      </c>
      <c r="S120" t="str">
        <f>IF($O120="","",SUMIF('Input_Top Hos Diag'!$K$11:$K$500,Cal_Top10HosDiag!$O120,'Input_Top Hos Diag'!Q$11:Q$500))</f>
        <v/>
      </c>
      <c r="T120" t="str">
        <f>IF($O120="","",SUMIF('Input_Top Hos Diag'!$K$11:$K$500,Cal_Top10HosDiag!$O120,'Input_Top Hos Diag'!R$11:R$500))</f>
        <v/>
      </c>
    </row>
    <row r="121" spans="2:20">
      <c r="B121" t="str">
        <f>IF(A121="","",_xlfn.XLOOKUP(A121,'Input_Top Hos Diag'!A:A,'Input_Top Hos Diag'!B:B))</f>
        <v/>
      </c>
      <c r="C121" t="str">
        <f>IF($A121="","",SUMIF('Input_Top Hos Diag'!$A$11:$A$500,Cal_Top10HosDiag!$A121,'Input_Top Hos Diag'!E$11:E$500))</f>
        <v/>
      </c>
      <c r="D121" t="str">
        <f>IF($A121="","",SUMIF('Input_Top Hos Diag'!$A$11:$A$500,Cal_Top10HosDiag!$A121,'Input_Top Hos Diag'!F$11:F$500))</f>
        <v/>
      </c>
      <c r="E121" t="str">
        <f>IF($A121="","",SUMIF('Input_Top Hos Diag'!$A$11:$A$500,Cal_Top10HosDiag!$A121,'Input_Top Hos Diag'!G$11:G$500))</f>
        <v/>
      </c>
      <c r="F121" t="str">
        <f>IF($A121="","",SUMIF('Input_Top Hos Diag'!$A$11:$A$500,Cal_Top10HosDiag!$A121,'Input_Top Hos Diag'!H$11:H$500))</f>
        <v/>
      </c>
      <c r="P121" t="str">
        <f>IF(O121="","",_xlfn.XLOOKUP(O121,'Input_Top Hos Diag'!K:K,'Input_Top Hos Diag'!L:L))</f>
        <v/>
      </c>
      <c r="Q121" t="str">
        <f>IF($O121="","",SUMIF('Input_Top Hos Diag'!$K$11:$K$500,Cal_Top10HosDiag!$O121,'Input_Top Hos Diag'!O$11:O$500))</f>
        <v/>
      </c>
      <c r="R121" t="str">
        <f>IF($O121="","",SUMIF('Input_Top Hos Diag'!$K$11:$K$500,Cal_Top10HosDiag!$O121,'Input_Top Hos Diag'!P$11:P$500))</f>
        <v/>
      </c>
      <c r="S121" t="str">
        <f>IF($O121="","",SUMIF('Input_Top Hos Diag'!$K$11:$K$500,Cal_Top10HosDiag!$O121,'Input_Top Hos Diag'!Q$11:Q$500))</f>
        <v/>
      </c>
      <c r="T121" t="str">
        <f>IF($O121="","",SUMIF('Input_Top Hos Diag'!$K$11:$K$500,Cal_Top10HosDiag!$O121,'Input_Top Hos Diag'!R$11:R$500))</f>
        <v/>
      </c>
    </row>
    <row r="122" spans="2:20">
      <c r="B122" t="str">
        <f>IF(A122="","",_xlfn.XLOOKUP(A122,'Input_Top Hos Diag'!A:A,'Input_Top Hos Diag'!B:B))</f>
        <v/>
      </c>
      <c r="C122" t="str">
        <f>IF($A122="","",SUMIF('Input_Top Hos Diag'!$A$11:$A$500,Cal_Top10HosDiag!$A122,'Input_Top Hos Diag'!E$11:E$500))</f>
        <v/>
      </c>
      <c r="D122" t="str">
        <f>IF($A122="","",SUMIF('Input_Top Hos Diag'!$A$11:$A$500,Cal_Top10HosDiag!$A122,'Input_Top Hos Diag'!F$11:F$500))</f>
        <v/>
      </c>
      <c r="E122" t="str">
        <f>IF($A122="","",SUMIF('Input_Top Hos Diag'!$A$11:$A$500,Cal_Top10HosDiag!$A122,'Input_Top Hos Diag'!G$11:G$500))</f>
        <v/>
      </c>
      <c r="F122" t="str">
        <f>IF($A122="","",SUMIF('Input_Top Hos Diag'!$A$11:$A$500,Cal_Top10HosDiag!$A122,'Input_Top Hos Diag'!H$11:H$500))</f>
        <v/>
      </c>
      <c r="P122" t="str">
        <f>IF(O122="","",_xlfn.XLOOKUP(O122,'Input_Top Hos Diag'!K:K,'Input_Top Hos Diag'!L:L))</f>
        <v/>
      </c>
      <c r="Q122" t="str">
        <f>IF($O122="","",SUMIF('Input_Top Hos Diag'!$K$11:$K$500,Cal_Top10HosDiag!$O122,'Input_Top Hos Diag'!O$11:O$500))</f>
        <v/>
      </c>
      <c r="R122" t="str">
        <f>IF($O122="","",SUMIF('Input_Top Hos Diag'!$K$11:$K$500,Cal_Top10HosDiag!$O122,'Input_Top Hos Diag'!P$11:P$500))</f>
        <v/>
      </c>
      <c r="S122" t="str">
        <f>IF($O122="","",SUMIF('Input_Top Hos Diag'!$K$11:$K$500,Cal_Top10HosDiag!$O122,'Input_Top Hos Diag'!Q$11:Q$500))</f>
        <v/>
      </c>
      <c r="T122" t="str">
        <f>IF($O122="","",SUMIF('Input_Top Hos Diag'!$K$11:$K$500,Cal_Top10HosDiag!$O122,'Input_Top Hos Diag'!R$11:R$500))</f>
        <v/>
      </c>
    </row>
    <row r="123" spans="2:20">
      <c r="B123" t="str">
        <f>IF(A123="","",_xlfn.XLOOKUP(A123,'Input_Top Hos Diag'!A:A,'Input_Top Hos Diag'!B:B))</f>
        <v/>
      </c>
      <c r="C123" t="str">
        <f>IF($A123="","",SUMIF('Input_Top Hos Diag'!$A$11:$A$500,Cal_Top10HosDiag!$A123,'Input_Top Hos Diag'!E$11:E$500))</f>
        <v/>
      </c>
      <c r="D123" t="str">
        <f>IF($A123="","",SUMIF('Input_Top Hos Diag'!$A$11:$A$500,Cal_Top10HosDiag!$A123,'Input_Top Hos Diag'!F$11:F$500))</f>
        <v/>
      </c>
      <c r="E123" t="str">
        <f>IF($A123="","",SUMIF('Input_Top Hos Diag'!$A$11:$A$500,Cal_Top10HosDiag!$A123,'Input_Top Hos Diag'!G$11:G$500))</f>
        <v/>
      </c>
      <c r="F123" t="str">
        <f>IF($A123="","",SUMIF('Input_Top Hos Diag'!$A$11:$A$500,Cal_Top10HosDiag!$A123,'Input_Top Hos Diag'!H$11:H$500))</f>
        <v/>
      </c>
      <c r="P123" t="str">
        <f>IF(O123="","",_xlfn.XLOOKUP(O123,'Input_Top Hos Diag'!K:K,'Input_Top Hos Diag'!L:L))</f>
        <v/>
      </c>
      <c r="Q123" t="str">
        <f>IF($O123="","",SUMIF('Input_Top Hos Diag'!$K$11:$K$500,Cal_Top10HosDiag!$O123,'Input_Top Hos Diag'!O$11:O$500))</f>
        <v/>
      </c>
      <c r="R123" t="str">
        <f>IF($O123="","",SUMIF('Input_Top Hos Diag'!$K$11:$K$500,Cal_Top10HosDiag!$O123,'Input_Top Hos Diag'!P$11:P$500))</f>
        <v/>
      </c>
      <c r="S123" t="str">
        <f>IF($O123="","",SUMIF('Input_Top Hos Diag'!$K$11:$K$500,Cal_Top10HosDiag!$O123,'Input_Top Hos Diag'!Q$11:Q$500))</f>
        <v/>
      </c>
      <c r="T123" t="str">
        <f>IF($O123="","",SUMIF('Input_Top Hos Diag'!$K$11:$K$500,Cal_Top10HosDiag!$O123,'Input_Top Hos Diag'!R$11:R$500))</f>
        <v/>
      </c>
    </row>
    <row r="124" spans="2:20">
      <c r="B124" t="str">
        <f>IF(A124="","",_xlfn.XLOOKUP(A124,'Input_Top Hos Diag'!A:A,'Input_Top Hos Diag'!B:B))</f>
        <v/>
      </c>
      <c r="C124" t="str">
        <f>IF($A124="","",SUMIF('Input_Top Hos Diag'!$A$11:$A$500,Cal_Top10HosDiag!$A124,'Input_Top Hos Diag'!E$11:E$500))</f>
        <v/>
      </c>
      <c r="D124" t="str">
        <f>IF($A124="","",SUMIF('Input_Top Hos Diag'!$A$11:$A$500,Cal_Top10HosDiag!$A124,'Input_Top Hos Diag'!F$11:F$500))</f>
        <v/>
      </c>
      <c r="E124" t="str">
        <f>IF($A124="","",SUMIF('Input_Top Hos Diag'!$A$11:$A$500,Cal_Top10HosDiag!$A124,'Input_Top Hos Diag'!G$11:G$500))</f>
        <v/>
      </c>
      <c r="F124" t="str">
        <f>IF($A124="","",SUMIF('Input_Top Hos Diag'!$A$11:$A$500,Cal_Top10HosDiag!$A124,'Input_Top Hos Diag'!H$11:H$500))</f>
        <v/>
      </c>
      <c r="P124" t="str">
        <f>IF(O124="","",_xlfn.XLOOKUP(O124,'Input_Top Hos Diag'!K:K,'Input_Top Hos Diag'!L:L))</f>
        <v/>
      </c>
      <c r="Q124" t="str">
        <f>IF($O124="","",SUMIF('Input_Top Hos Diag'!$K$11:$K$500,Cal_Top10HosDiag!$O124,'Input_Top Hos Diag'!O$11:O$500))</f>
        <v/>
      </c>
      <c r="R124" t="str">
        <f>IF($O124="","",SUMIF('Input_Top Hos Diag'!$K$11:$K$500,Cal_Top10HosDiag!$O124,'Input_Top Hos Diag'!P$11:P$500))</f>
        <v/>
      </c>
      <c r="S124" t="str">
        <f>IF($O124="","",SUMIF('Input_Top Hos Diag'!$K$11:$K$500,Cal_Top10HosDiag!$O124,'Input_Top Hos Diag'!Q$11:Q$500))</f>
        <v/>
      </c>
      <c r="T124" t="str">
        <f>IF($O124="","",SUMIF('Input_Top Hos Diag'!$K$11:$K$500,Cal_Top10HosDiag!$O124,'Input_Top Hos Diag'!R$11:R$500))</f>
        <v/>
      </c>
    </row>
    <row r="125" spans="2:20">
      <c r="B125" t="str">
        <f>IF(A125="","",_xlfn.XLOOKUP(A125,'Input_Top Hos Diag'!A:A,'Input_Top Hos Diag'!B:B))</f>
        <v/>
      </c>
      <c r="C125" t="str">
        <f>IF($A125="","",SUMIF('Input_Top Hos Diag'!$A$11:$A$500,Cal_Top10HosDiag!$A125,'Input_Top Hos Diag'!E$11:E$500))</f>
        <v/>
      </c>
      <c r="D125" t="str">
        <f>IF($A125="","",SUMIF('Input_Top Hos Diag'!$A$11:$A$500,Cal_Top10HosDiag!$A125,'Input_Top Hos Diag'!F$11:F$500))</f>
        <v/>
      </c>
      <c r="E125" t="str">
        <f>IF($A125="","",SUMIF('Input_Top Hos Diag'!$A$11:$A$500,Cal_Top10HosDiag!$A125,'Input_Top Hos Diag'!G$11:G$500))</f>
        <v/>
      </c>
      <c r="F125" t="str">
        <f>IF($A125="","",SUMIF('Input_Top Hos Diag'!$A$11:$A$500,Cal_Top10HosDiag!$A125,'Input_Top Hos Diag'!H$11:H$500))</f>
        <v/>
      </c>
      <c r="P125" t="str">
        <f>IF(O125="","",_xlfn.XLOOKUP(O125,'Input_Top Hos Diag'!K:K,'Input_Top Hos Diag'!L:L))</f>
        <v/>
      </c>
      <c r="Q125" t="str">
        <f>IF($O125="","",SUMIF('Input_Top Hos Diag'!$K$11:$K$500,Cal_Top10HosDiag!$O125,'Input_Top Hos Diag'!O$11:O$500))</f>
        <v/>
      </c>
      <c r="R125" t="str">
        <f>IF($O125="","",SUMIF('Input_Top Hos Diag'!$K$11:$K$500,Cal_Top10HosDiag!$O125,'Input_Top Hos Diag'!P$11:P$500))</f>
        <v/>
      </c>
      <c r="S125" t="str">
        <f>IF($O125="","",SUMIF('Input_Top Hos Diag'!$K$11:$K$500,Cal_Top10HosDiag!$O125,'Input_Top Hos Diag'!Q$11:Q$500))</f>
        <v/>
      </c>
      <c r="T125" t="str">
        <f>IF($O125="","",SUMIF('Input_Top Hos Diag'!$K$11:$K$500,Cal_Top10HosDiag!$O125,'Input_Top Hos Diag'!R$11:R$500))</f>
        <v/>
      </c>
    </row>
    <row r="126" spans="2:20">
      <c r="B126" t="str">
        <f>IF(A126="","",_xlfn.XLOOKUP(A126,'Input_Top Hos Diag'!A:A,'Input_Top Hos Diag'!B:B))</f>
        <v/>
      </c>
      <c r="C126" t="str">
        <f>IF($A126="","",SUMIF('Input_Top Hos Diag'!$A$11:$A$500,Cal_Top10HosDiag!$A126,'Input_Top Hos Diag'!E$11:E$500))</f>
        <v/>
      </c>
      <c r="D126" t="str">
        <f>IF($A126="","",SUMIF('Input_Top Hos Diag'!$A$11:$A$500,Cal_Top10HosDiag!$A126,'Input_Top Hos Diag'!F$11:F$500))</f>
        <v/>
      </c>
      <c r="E126" t="str">
        <f>IF($A126="","",SUMIF('Input_Top Hos Diag'!$A$11:$A$500,Cal_Top10HosDiag!$A126,'Input_Top Hos Diag'!G$11:G$500))</f>
        <v/>
      </c>
      <c r="F126" t="str">
        <f>IF($A126="","",SUMIF('Input_Top Hos Diag'!$A$11:$A$500,Cal_Top10HosDiag!$A126,'Input_Top Hos Diag'!H$11:H$500))</f>
        <v/>
      </c>
      <c r="P126" t="str">
        <f>IF(O126="","",_xlfn.XLOOKUP(O126,'Input_Top Hos Diag'!K:K,'Input_Top Hos Diag'!L:L))</f>
        <v/>
      </c>
      <c r="Q126" t="str">
        <f>IF($O126="","",SUMIF('Input_Top Hos Diag'!$K$11:$K$500,Cal_Top10HosDiag!$O126,'Input_Top Hos Diag'!O$11:O$500))</f>
        <v/>
      </c>
      <c r="R126" t="str">
        <f>IF($O126="","",SUMIF('Input_Top Hos Diag'!$K$11:$K$500,Cal_Top10HosDiag!$O126,'Input_Top Hos Diag'!P$11:P$500))</f>
        <v/>
      </c>
      <c r="S126" t="str">
        <f>IF($O126="","",SUMIF('Input_Top Hos Diag'!$K$11:$K$500,Cal_Top10HosDiag!$O126,'Input_Top Hos Diag'!Q$11:Q$500))</f>
        <v/>
      </c>
      <c r="T126" t="str">
        <f>IF($O126="","",SUMIF('Input_Top Hos Diag'!$K$11:$K$500,Cal_Top10HosDiag!$O126,'Input_Top Hos Diag'!R$11:R$500))</f>
        <v/>
      </c>
    </row>
    <row r="127" spans="2:20">
      <c r="B127" t="str">
        <f>IF(A127="","",_xlfn.XLOOKUP(A127,'Input_Top Hos Diag'!A:A,'Input_Top Hos Diag'!B:B))</f>
        <v/>
      </c>
      <c r="C127" t="str">
        <f>IF($A127="","",SUMIF('Input_Top Hos Diag'!$A$11:$A$500,Cal_Top10HosDiag!$A127,'Input_Top Hos Diag'!E$11:E$500))</f>
        <v/>
      </c>
      <c r="D127" t="str">
        <f>IF($A127="","",SUMIF('Input_Top Hos Diag'!$A$11:$A$500,Cal_Top10HosDiag!$A127,'Input_Top Hos Diag'!F$11:F$500))</f>
        <v/>
      </c>
      <c r="E127" t="str">
        <f>IF($A127="","",SUMIF('Input_Top Hos Diag'!$A$11:$A$500,Cal_Top10HosDiag!$A127,'Input_Top Hos Diag'!G$11:G$500))</f>
        <v/>
      </c>
      <c r="F127" t="str">
        <f>IF($A127="","",SUMIF('Input_Top Hos Diag'!$A$11:$A$500,Cal_Top10HosDiag!$A127,'Input_Top Hos Diag'!H$11:H$500))</f>
        <v/>
      </c>
      <c r="P127" t="str">
        <f>IF(O127="","",_xlfn.XLOOKUP(O127,'Input_Top Hos Diag'!K:K,'Input_Top Hos Diag'!L:L))</f>
        <v/>
      </c>
      <c r="Q127" t="str">
        <f>IF($O127="","",SUMIF('Input_Top Hos Diag'!$K$11:$K$500,Cal_Top10HosDiag!$O127,'Input_Top Hos Diag'!O$11:O$500))</f>
        <v/>
      </c>
      <c r="R127" t="str">
        <f>IF($O127="","",SUMIF('Input_Top Hos Diag'!$K$11:$K$500,Cal_Top10HosDiag!$O127,'Input_Top Hos Diag'!P$11:P$500))</f>
        <v/>
      </c>
      <c r="S127" t="str">
        <f>IF($O127="","",SUMIF('Input_Top Hos Diag'!$K$11:$K$500,Cal_Top10HosDiag!$O127,'Input_Top Hos Diag'!Q$11:Q$500))</f>
        <v/>
      </c>
      <c r="T127" t="str">
        <f>IF($O127="","",SUMIF('Input_Top Hos Diag'!$K$11:$K$500,Cal_Top10HosDiag!$O127,'Input_Top Hos Diag'!R$11:R$500))</f>
        <v/>
      </c>
    </row>
    <row r="128" spans="2:20">
      <c r="B128" t="str">
        <f>IF(A128="","",_xlfn.XLOOKUP(A128,'Input_Top Hos Diag'!A:A,'Input_Top Hos Diag'!B:B))</f>
        <v/>
      </c>
      <c r="C128" t="str">
        <f>IF($A128="","",SUMIF('Input_Top Hos Diag'!$A$11:$A$500,Cal_Top10HosDiag!$A128,'Input_Top Hos Diag'!E$11:E$500))</f>
        <v/>
      </c>
      <c r="D128" t="str">
        <f>IF($A128="","",SUMIF('Input_Top Hos Diag'!$A$11:$A$500,Cal_Top10HosDiag!$A128,'Input_Top Hos Diag'!F$11:F$500))</f>
        <v/>
      </c>
      <c r="E128" t="str">
        <f>IF($A128="","",SUMIF('Input_Top Hos Diag'!$A$11:$A$500,Cal_Top10HosDiag!$A128,'Input_Top Hos Diag'!G$11:G$500))</f>
        <v/>
      </c>
      <c r="F128" t="str">
        <f>IF($A128="","",SUMIF('Input_Top Hos Diag'!$A$11:$A$500,Cal_Top10HosDiag!$A128,'Input_Top Hos Diag'!H$11:H$500))</f>
        <v/>
      </c>
      <c r="P128" t="str">
        <f>IF(O128="","",_xlfn.XLOOKUP(O128,'Input_Top Hos Diag'!K:K,'Input_Top Hos Diag'!L:L))</f>
        <v/>
      </c>
      <c r="Q128" t="str">
        <f>IF($O128="","",SUMIF('Input_Top Hos Diag'!$K$11:$K$500,Cal_Top10HosDiag!$O128,'Input_Top Hos Diag'!O$11:O$500))</f>
        <v/>
      </c>
      <c r="R128" t="str">
        <f>IF($O128="","",SUMIF('Input_Top Hos Diag'!$K$11:$K$500,Cal_Top10HosDiag!$O128,'Input_Top Hos Diag'!P$11:P$500))</f>
        <v/>
      </c>
      <c r="S128" t="str">
        <f>IF($O128="","",SUMIF('Input_Top Hos Diag'!$K$11:$K$500,Cal_Top10HosDiag!$O128,'Input_Top Hos Diag'!Q$11:Q$500))</f>
        <v/>
      </c>
      <c r="T128" t="str">
        <f>IF($O128="","",SUMIF('Input_Top Hos Diag'!$K$11:$K$500,Cal_Top10HosDiag!$O128,'Input_Top Hos Diag'!R$11:R$500))</f>
        <v/>
      </c>
    </row>
    <row r="129" spans="2:20">
      <c r="B129" t="str">
        <f>IF(A129="","",_xlfn.XLOOKUP(A129,'Input_Top Hos Diag'!A:A,'Input_Top Hos Diag'!B:B))</f>
        <v/>
      </c>
      <c r="C129" t="str">
        <f>IF($A129="","",SUMIF('Input_Top Hos Diag'!$A$11:$A$500,Cal_Top10HosDiag!$A129,'Input_Top Hos Diag'!E$11:E$500))</f>
        <v/>
      </c>
      <c r="D129" t="str">
        <f>IF($A129="","",SUMIF('Input_Top Hos Diag'!$A$11:$A$500,Cal_Top10HosDiag!$A129,'Input_Top Hos Diag'!F$11:F$500))</f>
        <v/>
      </c>
      <c r="E129" t="str">
        <f>IF($A129="","",SUMIF('Input_Top Hos Diag'!$A$11:$A$500,Cal_Top10HosDiag!$A129,'Input_Top Hos Diag'!G$11:G$500))</f>
        <v/>
      </c>
      <c r="F129" t="str">
        <f>IF($A129="","",SUMIF('Input_Top Hos Diag'!$A$11:$A$500,Cal_Top10HosDiag!$A129,'Input_Top Hos Diag'!H$11:H$500))</f>
        <v/>
      </c>
      <c r="P129" t="str">
        <f>IF(O129="","",_xlfn.XLOOKUP(O129,'Input_Top Hos Diag'!K:K,'Input_Top Hos Diag'!L:L))</f>
        <v/>
      </c>
      <c r="Q129" t="str">
        <f>IF($O129="","",SUMIF('Input_Top Hos Diag'!$K$11:$K$500,Cal_Top10HosDiag!$O129,'Input_Top Hos Diag'!O$11:O$500))</f>
        <v/>
      </c>
      <c r="R129" t="str">
        <f>IF($O129="","",SUMIF('Input_Top Hos Diag'!$K$11:$K$500,Cal_Top10HosDiag!$O129,'Input_Top Hos Diag'!P$11:P$500))</f>
        <v/>
      </c>
      <c r="S129" t="str">
        <f>IF($O129="","",SUMIF('Input_Top Hos Diag'!$K$11:$K$500,Cal_Top10HosDiag!$O129,'Input_Top Hos Diag'!Q$11:Q$500))</f>
        <v/>
      </c>
      <c r="T129" t="str">
        <f>IF($O129="","",SUMIF('Input_Top Hos Diag'!$K$11:$K$500,Cal_Top10HosDiag!$O129,'Input_Top Hos Diag'!R$11:R$500))</f>
        <v/>
      </c>
    </row>
    <row r="130" spans="2:20">
      <c r="B130" t="str">
        <f>IF(A130="","",_xlfn.XLOOKUP(A130,'Input_Top Hos Diag'!A:A,'Input_Top Hos Diag'!B:B))</f>
        <v/>
      </c>
      <c r="C130" t="str">
        <f>IF($A130="","",SUMIF('Input_Top Hos Diag'!$A$11:$A$500,Cal_Top10HosDiag!$A130,'Input_Top Hos Diag'!E$11:E$500))</f>
        <v/>
      </c>
      <c r="D130" t="str">
        <f>IF($A130="","",SUMIF('Input_Top Hos Diag'!$A$11:$A$500,Cal_Top10HosDiag!$A130,'Input_Top Hos Diag'!F$11:F$500))</f>
        <v/>
      </c>
      <c r="E130" t="str">
        <f>IF($A130="","",SUMIF('Input_Top Hos Diag'!$A$11:$A$500,Cal_Top10HosDiag!$A130,'Input_Top Hos Diag'!G$11:G$500))</f>
        <v/>
      </c>
      <c r="F130" t="str">
        <f>IF($A130="","",SUMIF('Input_Top Hos Diag'!$A$11:$A$500,Cal_Top10HosDiag!$A130,'Input_Top Hos Diag'!H$11:H$500))</f>
        <v/>
      </c>
      <c r="P130" t="str">
        <f>IF(O130="","",_xlfn.XLOOKUP(O130,'Input_Top Hos Diag'!K:K,'Input_Top Hos Diag'!L:L))</f>
        <v/>
      </c>
      <c r="Q130" t="str">
        <f>IF($O130="","",SUMIF('Input_Top Hos Diag'!$K$11:$K$500,Cal_Top10HosDiag!$O130,'Input_Top Hos Diag'!O$11:O$500))</f>
        <v/>
      </c>
      <c r="R130" t="str">
        <f>IF($O130="","",SUMIF('Input_Top Hos Diag'!$K$11:$K$500,Cal_Top10HosDiag!$O130,'Input_Top Hos Diag'!P$11:P$500))</f>
        <v/>
      </c>
      <c r="S130" t="str">
        <f>IF($O130="","",SUMIF('Input_Top Hos Diag'!$K$11:$K$500,Cal_Top10HosDiag!$O130,'Input_Top Hos Diag'!Q$11:Q$500))</f>
        <v/>
      </c>
      <c r="T130" t="str">
        <f>IF($O130="","",SUMIF('Input_Top Hos Diag'!$K$11:$K$500,Cal_Top10HosDiag!$O130,'Input_Top Hos Diag'!R$11:R$500))</f>
        <v/>
      </c>
    </row>
    <row r="131" spans="2:20">
      <c r="B131" t="str">
        <f>IF(A131="","",_xlfn.XLOOKUP(A131,'Input_Top Hos Diag'!A:A,'Input_Top Hos Diag'!B:B))</f>
        <v/>
      </c>
      <c r="C131" t="str">
        <f>IF($A131="","",SUMIF('Input_Top Hos Diag'!$A$11:$A$500,Cal_Top10HosDiag!$A131,'Input_Top Hos Diag'!E$11:E$500))</f>
        <v/>
      </c>
      <c r="D131" t="str">
        <f>IF($A131="","",SUMIF('Input_Top Hos Diag'!$A$11:$A$500,Cal_Top10HosDiag!$A131,'Input_Top Hos Diag'!F$11:F$500))</f>
        <v/>
      </c>
      <c r="E131" t="str">
        <f>IF($A131="","",SUMIF('Input_Top Hos Diag'!$A$11:$A$500,Cal_Top10HosDiag!$A131,'Input_Top Hos Diag'!G$11:G$500))</f>
        <v/>
      </c>
      <c r="F131" t="str">
        <f>IF($A131="","",SUMIF('Input_Top Hos Diag'!$A$11:$A$500,Cal_Top10HosDiag!$A131,'Input_Top Hos Diag'!H$11:H$500))</f>
        <v/>
      </c>
      <c r="P131" t="str">
        <f>IF(O131="","",_xlfn.XLOOKUP(O131,'Input_Top Hos Diag'!K:K,'Input_Top Hos Diag'!L:L))</f>
        <v/>
      </c>
      <c r="Q131" t="str">
        <f>IF($O131="","",SUMIF('Input_Top Hos Diag'!$K$11:$K$500,Cal_Top10HosDiag!$O131,'Input_Top Hos Diag'!O$11:O$500))</f>
        <v/>
      </c>
      <c r="R131" t="str">
        <f>IF($O131="","",SUMIF('Input_Top Hos Diag'!$K$11:$K$500,Cal_Top10HosDiag!$O131,'Input_Top Hos Diag'!P$11:P$500))</f>
        <v/>
      </c>
      <c r="S131" t="str">
        <f>IF($O131="","",SUMIF('Input_Top Hos Diag'!$K$11:$K$500,Cal_Top10HosDiag!$O131,'Input_Top Hos Diag'!Q$11:Q$500))</f>
        <v/>
      </c>
      <c r="T131" t="str">
        <f>IF($O131="","",SUMIF('Input_Top Hos Diag'!$K$11:$K$500,Cal_Top10HosDiag!$O131,'Input_Top Hos Diag'!R$11:R$500))</f>
        <v/>
      </c>
    </row>
    <row r="132" spans="2:20">
      <c r="B132" t="str">
        <f>IF(A132="","",_xlfn.XLOOKUP(A132,'Input_Top Hos Diag'!A:A,'Input_Top Hos Diag'!B:B))</f>
        <v/>
      </c>
      <c r="C132" t="str">
        <f>IF($A132="","",SUMIF('Input_Top Hos Diag'!$A$11:$A$500,Cal_Top10HosDiag!$A132,'Input_Top Hos Diag'!E$11:E$500))</f>
        <v/>
      </c>
      <c r="D132" t="str">
        <f>IF($A132="","",SUMIF('Input_Top Hos Diag'!$A$11:$A$500,Cal_Top10HosDiag!$A132,'Input_Top Hos Diag'!F$11:F$500))</f>
        <v/>
      </c>
      <c r="E132" t="str">
        <f>IF($A132="","",SUMIF('Input_Top Hos Diag'!$A$11:$A$500,Cal_Top10HosDiag!$A132,'Input_Top Hos Diag'!G$11:G$500))</f>
        <v/>
      </c>
      <c r="F132" t="str">
        <f>IF($A132="","",SUMIF('Input_Top Hos Diag'!$A$11:$A$500,Cal_Top10HosDiag!$A132,'Input_Top Hos Diag'!H$11:H$500))</f>
        <v/>
      </c>
      <c r="P132" t="str">
        <f>IF(O132="","",_xlfn.XLOOKUP(O132,'Input_Top Hos Diag'!K:K,'Input_Top Hos Diag'!L:L))</f>
        <v/>
      </c>
      <c r="Q132" t="str">
        <f>IF($O132="","",SUMIF('Input_Top Hos Diag'!$K$11:$K$500,Cal_Top10HosDiag!$O132,'Input_Top Hos Diag'!O$11:O$500))</f>
        <v/>
      </c>
      <c r="R132" t="str">
        <f>IF($O132="","",SUMIF('Input_Top Hos Diag'!$K$11:$K$500,Cal_Top10HosDiag!$O132,'Input_Top Hos Diag'!P$11:P$500))</f>
        <v/>
      </c>
      <c r="S132" t="str">
        <f>IF($O132="","",SUMIF('Input_Top Hos Diag'!$K$11:$K$500,Cal_Top10HosDiag!$O132,'Input_Top Hos Diag'!Q$11:Q$500))</f>
        <v/>
      </c>
      <c r="T132" t="str">
        <f>IF($O132="","",SUMIF('Input_Top Hos Diag'!$K$11:$K$500,Cal_Top10HosDiag!$O132,'Input_Top Hos Diag'!R$11:R$500))</f>
        <v/>
      </c>
    </row>
    <row r="133" spans="2:20">
      <c r="B133" t="str">
        <f>IF(A133="","",_xlfn.XLOOKUP(A133,'Input_Top Hos Diag'!A:A,'Input_Top Hos Diag'!B:B))</f>
        <v/>
      </c>
      <c r="C133" t="str">
        <f>IF($A133="","",SUMIF('Input_Top Hos Diag'!$A$11:$A$500,Cal_Top10HosDiag!$A133,'Input_Top Hos Diag'!E$11:E$500))</f>
        <v/>
      </c>
      <c r="D133" t="str">
        <f>IF($A133="","",SUMIF('Input_Top Hos Diag'!$A$11:$A$500,Cal_Top10HosDiag!$A133,'Input_Top Hos Diag'!F$11:F$500))</f>
        <v/>
      </c>
      <c r="E133" t="str">
        <f>IF($A133="","",SUMIF('Input_Top Hos Diag'!$A$11:$A$500,Cal_Top10HosDiag!$A133,'Input_Top Hos Diag'!G$11:G$500))</f>
        <v/>
      </c>
      <c r="F133" t="str">
        <f>IF($A133="","",SUMIF('Input_Top Hos Diag'!$A$11:$A$500,Cal_Top10HosDiag!$A133,'Input_Top Hos Diag'!H$11:H$500))</f>
        <v/>
      </c>
      <c r="P133" t="str">
        <f>IF(O133="","",_xlfn.XLOOKUP(O133,'Input_Top Hos Diag'!K:K,'Input_Top Hos Diag'!L:L))</f>
        <v/>
      </c>
      <c r="Q133" t="str">
        <f>IF($O133="","",SUMIF('Input_Top Hos Diag'!$K$11:$K$500,Cal_Top10HosDiag!$O133,'Input_Top Hos Diag'!O$11:O$500))</f>
        <v/>
      </c>
      <c r="R133" t="str">
        <f>IF($O133="","",SUMIF('Input_Top Hos Diag'!$K$11:$K$500,Cal_Top10HosDiag!$O133,'Input_Top Hos Diag'!P$11:P$500))</f>
        <v/>
      </c>
      <c r="S133" t="str">
        <f>IF($O133="","",SUMIF('Input_Top Hos Diag'!$K$11:$K$500,Cal_Top10HosDiag!$O133,'Input_Top Hos Diag'!Q$11:Q$500))</f>
        <v/>
      </c>
      <c r="T133" t="str">
        <f>IF($O133="","",SUMIF('Input_Top Hos Diag'!$K$11:$K$500,Cal_Top10HosDiag!$O133,'Input_Top Hos Diag'!R$11:R$500))</f>
        <v/>
      </c>
    </row>
    <row r="134" spans="2:20">
      <c r="B134" t="str">
        <f>IF(A134="","",_xlfn.XLOOKUP(A134,'Input_Top Hos Diag'!A:A,'Input_Top Hos Diag'!B:B))</f>
        <v/>
      </c>
      <c r="C134" t="str">
        <f>IF($A134="","",SUMIF('Input_Top Hos Diag'!$A$11:$A$500,Cal_Top10HosDiag!$A134,'Input_Top Hos Diag'!E$11:E$500))</f>
        <v/>
      </c>
      <c r="D134" t="str">
        <f>IF($A134="","",SUMIF('Input_Top Hos Diag'!$A$11:$A$500,Cal_Top10HosDiag!$A134,'Input_Top Hos Diag'!F$11:F$500))</f>
        <v/>
      </c>
      <c r="E134" t="str">
        <f>IF($A134="","",SUMIF('Input_Top Hos Diag'!$A$11:$A$500,Cal_Top10HosDiag!$A134,'Input_Top Hos Diag'!G$11:G$500))</f>
        <v/>
      </c>
      <c r="F134" t="str">
        <f>IF($A134="","",SUMIF('Input_Top Hos Diag'!$A$11:$A$500,Cal_Top10HosDiag!$A134,'Input_Top Hos Diag'!H$11:H$500))</f>
        <v/>
      </c>
      <c r="P134" t="str">
        <f>IF(O134="","",_xlfn.XLOOKUP(O134,'Input_Top Hos Diag'!K:K,'Input_Top Hos Diag'!L:L))</f>
        <v/>
      </c>
      <c r="Q134" t="str">
        <f>IF($O134="","",SUMIF('Input_Top Hos Diag'!$K$11:$K$500,Cal_Top10HosDiag!$O134,'Input_Top Hos Diag'!O$11:O$500))</f>
        <v/>
      </c>
      <c r="R134" t="str">
        <f>IF($O134="","",SUMIF('Input_Top Hos Diag'!$K$11:$K$500,Cal_Top10HosDiag!$O134,'Input_Top Hos Diag'!P$11:P$500))</f>
        <v/>
      </c>
      <c r="S134" t="str">
        <f>IF($O134="","",SUMIF('Input_Top Hos Diag'!$K$11:$K$500,Cal_Top10HosDiag!$O134,'Input_Top Hos Diag'!Q$11:Q$500))</f>
        <v/>
      </c>
      <c r="T134" t="str">
        <f>IF($O134="","",SUMIF('Input_Top Hos Diag'!$K$11:$K$500,Cal_Top10HosDiag!$O134,'Input_Top Hos Diag'!R$11:R$500))</f>
        <v/>
      </c>
    </row>
    <row r="135" spans="2:20">
      <c r="B135" t="str">
        <f>IF(A135="","",_xlfn.XLOOKUP(A135,'Input_Top Hos Diag'!A:A,'Input_Top Hos Diag'!B:B))</f>
        <v/>
      </c>
      <c r="C135" t="str">
        <f>IF($A135="","",SUMIF('Input_Top Hos Diag'!$A$11:$A$500,Cal_Top10HosDiag!$A135,'Input_Top Hos Diag'!E$11:E$500))</f>
        <v/>
      </c>
      <c r="D135" t="str">
        <f>IF($A135="","",SUMIF('Input_Top Hos Diag'!$A$11:$A$500,Cal_Top10HosDiag!$A135,'Input_Top Hos Diag'!F$11:F$500))</f>
        <v/>
      </c>
      <c r="E135" t="str">
        <f>IF($A135="","",SUMIF('Input_Top Hos Diag'!$A$11:$A$500,Cal_Top10HosDiag!$A135,'Input_Top Hos Diag'!G$11:G$500))</f>
        <v/>
      </c>
      <c r="F135" t="str">
        <f>IF($A135="","",SUMIF('Input_Top Hos Diag'!$A$11:$A$500,Cal_Top10HosDiag!$A135,'Input_Top Hos Diag'!H$11:H$500))</f>
        <v/>
      </c>
      <c r="P135" t="str">
        <f>IF(O135="","",_xlfn.XLOOKUP(O135,'Input_Top Hos Diag'!K:K,'Input_Top Hos Diag'!L:L))</f>
        <v/>
      </c>
      <c r="Q135" t="str">
        <f>IF($O135="","",SUMIF('Input_Top Hos Diag'!$K$11:$K$500,Cal_Top10HosDiag!$O135,'Input_Top Hos Diag'!O$11:O$500))</f>
        <v/>
      </c>
      <c r="R135" t="str">
        <f>IF($O135="","",SUMIF('Input_Top Hos Diag'!$K$11:$K$500,Cal_Top10HosDiag!$O135,'Input_Top Hos Diag'!P$11:P$500))</f>
        <v/>
      </c>
      <c r="S135" t="str">
        <f>IF($O135="","",SUMIF('Input_Top Hos Diag'!$K$11:$K$500,Cal_Top10HosDiag!$O135,'Input_Top Hos Diag'!Q$11:Q$500))</f>
        <v/>
      </c>
      <c r="T135" t="str">
        <f>IF($O135="","",SUMIF('Input_Top Hos Diag'!$K$11:$K$500,Cal_Top10HosDiag!$O135,'Input_Top Hos Diag'!R$11:R$500))</f>
        <v/>
      </c>
    </row>
    <row r="136" spans="2:20">
      <c r="B136" t="str">
        <f>IF(A136="","",_xlfn.XLOOKUP(A136,'Input_Top Hos Diag'!A:A,'Input_Top Hos Diag'!B:B))</f>
        <v/>
      </c>
      <c r="C136" t="str">
        <f>IF($A136="","",SUMIF('Input_Top Hos Diag'!$A$11:$A$500,Cal_Top10HosDiag!$A136,'Input_Top Hos Diag'!E$11:E$500))</f>
        <v/>
      </c>
      <c r="D136" t="str">
        <f>IF($A136="","",SUMIF('Input_Top Hos Diag'!$A$11:$A$500,Cal_Top10HosDiag!$A136,'Input_Top Hos Diag'!F$11:F$500))</f>
        <v/>
      </c>
      <c r="E136" t="str">
        <f>IF($A136="","",SUMIF('Input_Top Hos Diag'!$A$11:$A$500,Cal_Top10HosDiag!$A136,'Input_Top Hos Diag'!G$11:G$500))</f>
        <v/>
      </c>
      <c r="F136" t="str">
        <f>IF($A136="","",SUMIF('Input_Top Hos Diag'!$A$11:$A$500,Cal_Top10HosDiag!$A136,'Input_Top Hos Diag'!H$11:H$500))</f>
        <v/>
      </c>
      <c r="P136" t="str">
        <f>IF(O136="","",_xlfn.XLOOKUP(O136,'Input_Top Hos Diag'!K:K,'Input_Top Hos Diag'!L:L))</f>
        <v/>
      </c>
      <c r="Q136" t="str">
        <f>IF($O136="","",SUMIF('Input_Top Hos Diag'!$K$11:$K$500,Cal_Top10HosDiag!$O136,'Input_Top Hos Diag'!O$11:O$500))</f>
        <v/>
      </c>
      <c r="R136" t="str">
        <f>IF($O136="","",SUMIF('Input_Top Hos Diag'!$K$11:$K$500,Cal_Top10HosDiag!$O136,'Input_Top Hos Diag'!P$11:P$500))</f>
        <v/>
      </c>
      <c r="S136" t="str">
        <f>IF($O136="","",SUMIF('Input_Top Hos Diag'!$K$11:$K$500,Cal_Top10HosDiag!$O136,'Input_Top Hos Diag'!Q$11:Q$500))</f>
        <v/>
      </c>
      <c r="T136" t="str">
        <f>IF($O136="","",SUMIF('Input_Top Hos Diag'!$K$11:$K$500,Cal_Top10HosDiag!$O136,'Input_Top Hos Diag'!R$11:R$500))</f>
        <v/>
      </c>
    </row>
    <row r="137" spans="2:20">
      <c r="B137" t="str">
        <f>IF(A137="","",_xlfn.XLOOKUP(A137,'Input_Top Hos Diag'!A:A,'Input_Top Hos Diag'!B:B))</f>
        <v/>
      </c>
      <c r="C137" t="str">
        <f>IF($A137="","",SUMIF('Input_Top Hos Diag'!$A$11:$A$500,Cal_Top10HosDiag!$A137,'Input_Top Hos Diag'!E$11:E$500))</f>
        <v/>
      </c>
      <c r="D137" t="str">
        <f>IF($A137="","",SUMIF('Input_Top Hos Diag'!$A$11:$A$500,Cal_Top10HosDiag!$A137,'Input_Top Hos Diag'!F$11:F$500))</f>
        <v/>
      </c>
      <c r="E137" t="str">
        <f>IF($A137="","",SUMIF('Input_Top Hos Diag'!$A$11:$A$500,Cal_Top10HosDiag!$A137,'Input_Top Hos Diag'!G$11:G$500))</f>
        <v/>
      </c>
      <c r="F137" t="str">
        <f>IF($A137="","",SUMIF('Input_Top Hos Diag'!$A$11:$A$500,Cal_Top10HosDiag!$A137,'Input_Top Hos Diag'!H$11:H$500))</f>
        <v/>
      </c>
      <c r="P137" t="str">
        <f>IF(O137="","",_xlfn.XLOOKUP(O137,'Input_Top Hos Diag'!K:K,'Input_Top Hos Diag'!L:L))</f>
        <v/>
      </c>
      <c r="Q137" t="str">
        <f>IF($O137="","",SUMIF('Input_Top Hos Diag'!$K$11:$K$500,Cal_Top10HosDiag!$O137,'Input_Top Hos Diag'!O$11:O$500))</f>
        <v/>
      </c>
      <c r="R137" t="str">
        <f>IF($O137="","",SUMIF('Input_Top Hos Diag'!$K$11:$K$500,Cal_Top10HosDiag!$O137,'Input_Top Hos Diag'!P$11:P$500))</f>
        <v/>
      </c>
      <c r="S137" t="str">
        <f>IF($O137="","",SUMIF('Input_Top Hos Diag'!$K$11:$K$500,Cal_Top10HosDiag!$O137,'Input_Top Hos Diag'!Q$11:Q$500))</f>
        <v/>
      </c>
      <c r="T137" t="str">
        <f>IF($O137="","",SUMIF('Input_Top Hos Diag'!$K$11:$K$500,Cal_Top10HosDiag!$O137,'Input_Top Hos Diag'!R$11:R$500))</f>
        <v/>
      </c>
    </row>
    <row r="138" spans="2:20">
      <c r="B138" t="str">
        <f>IF(A138="","",_xlfn.XLOOKUP(A138,'Input_Top Hos Diag'!A:A,'Input_Top Hos Diag'!B:B))</f>
        <v/>
      </c>
      <c r="C138" t="str">
        <f>IF($A138="","",SUMIF('Input_Top Hos Diag'!$A$11:$A$500,Cal_Top10HosDiag!$A138,'Input_Top Hos Diag'!E$11:E$500))</f>
        <v/>
      </c>
      <c r="D138" t="str">
        <f>IF($A138="","",SUMIF('Input_Top Hos Diag'!$A$11:$A$500,Cal_Top10HosDiag!$A138,'Input_Top Hos Diag'!F$11:F$500))</f>
        <v/>
      </c>
      <c r="E138" t="str">
        <f>IF($A138="","",SUMIF('Input_Top Hos Diag'!$A$11:$A$500,Cal_Top10HosDiag!$A138,'Input_Top Hos Diag'!G$11:G$500))</f>
        <v/>
      </c>
      <c r="F138" t="str">
        <f>IF($A138="","",SUMIF('Input_Top Hos Diag'!$A$11:$A$500,Cal_Top10HosDiag!$A138,'Input_Top Hos Diag'!H$11:H$500))</f>
        <v/>
      </c>
      <c r="P138" t="str">
        <f>IF(O138="","",_xlfn.XLOOKUP(O138,'Input_Top Hos Diag'!K:K,'Input_Top Hos Diag'!L:L))</f>
        <v/>
      </c>
      <c r="Q138" t="str">
        <f>IF($O138="","",SUMIF('Input_Top Hos Diag'!$K$11:$K$500,Cal_Top10HosDiag!$O138,'Input_Top Hos Diag'!O$11:O$500))</f>
        <v/>
      </c>
      <c r="R138" t="str">
        <f>IF($O138="","",SUMIF('Input_Top Hos Diag'!$K$11:$K$500,Cal_Top10HosDiag!$O138,'Input_Top Hos Diag'!P$11:P$500))</f>
        <v/>
      </c>
      <c r="S138" t="str">
        <f>IF($O138="","",SUMIF('Input_Top Hos Diag'!$K$11:$K$500,Cal_Top10HosDiag!$O138,'Input_Top Hos Diag'!Q$11:Q$500))</f>
        <v/>
      </c>
      <c r="T138" t="str">
        <f>IF($O138="","",SUMIF('Input_Top Hos Diag'!$K$11:$K$500,Cal_Top10HosDiag!$O138,'Input_Top Hos Diag'!R$11:R$500))</f>
        <v/>
      </c>
    </row>
    <row r="139" spans="2:20">
      <c r="B139" t="str">
        <f>IF(A139="","",_xlfn.XLOOKUP(A139,'Input_Top Hos Diag'!A:A,'Input_Top Hos Diag'!B:B))</f>
        <v/>
      </c>
      <c r="C139" t="str">
        <f>IF($A139="","",SUMIF('Input_Top Hos Diag'!$A$11:$A$500,Cal_Top10HosDiag!$A139,'Input_Top Hos Diag'!E$11:E$500))</f>
        <v/>
      </c>
      <c r="D139" t="str">
        <f>IF($A139="","",SUMIF('Input_Top Hos Diag'!$A$11:$A$500,Cal_Top10HosDiag!$A139,'Input_Top Hos Diag'!F$11:F$500))</f>
        <v/>
      </c>
      <c r="E139" t="str">
        <f>IF($A139="","",SUMIF('Input_Top Hos Diag'!$A$11:$A$500,Cal_Top10HosDiag!$A139,'Input_Top Hos Diag'!G$11:G$500))</f>
        <v/>
      </c>
      <c r="F139" t="str">
        <f>IF($A139="","",SUMIF('Input_Top Hos Diag'!$A$11:$A$500,Cal_Top10HosDiag!$A139,'Input_Top Hos Diag'!H$11:H$500))</f>
        <v/>
      </c>
      <c r="P139" t="str">
        <f>IF(O139="","",_xlfn.XLOOKUP(O139,'Input_Top Hos Diag'!K:K,'Input_Top Hos Diag'!L:L))</f>
        <v/>
      </c>
      <c r="Q139" t="str">
        <f>IF($O139="","",SUMIF('Input_Top Hos Diag'!$K$11:$K$500,Cal_Top10HosDiag!$O139,'Input_Top Hos Diag'!O$11:O$500))</f>
        <v/>
      </c>
      <c r="R139" t="str">
        <f>IF($O139="","",SUMIF('Input_Top Hos Diag'!$K$11:$K$500,Cal_Top10HosDiag!$O139,'Input_Top Hos Diag'!P$11:P$500))</f>
        <v/>
      </c>
      <c r="S139" t="str">
        <f>IF($O139="","",SUMIF('Input_Top Hos Diag'!$K$11:$K$500,Cal_Top10HosDiag!$O139,'Input_Top Hos Diag'!Q$11:Q$500))</f>
        <v/>
      </c>
      <c r="T139" t="str">
        <f>IF($O139="","",SUMIF('Input_Top Hos Diag'!$K$11:$K$500,Cal_Top10HosDiag!$O139,'Input_Top Hos Diag'!R$11:R$500))</f>
        <v/>
      </c>
    </row>
    <row r="140" spans="2:20">
      <c r="B140" t="str">
        <f>IF(A140="","",_xlfn.XLOOKUP(A140,'Input_Top Hos Diag'!A:A,'Input_Top Hos Diag'!B:B))</f>
        <v/>
      </c>
      <c r="C140" t="str">
        <f>IF($A140="","",SUMIF('Input_Top Hos Diag'!$A$11:$A$500,Cal_Top10HosDiag!$A140,'Input_Top Hos Diag'!E$11:E$500))</f>
        <v/>
      </c>
      <c r="D140" t="str">
        <f>IF($A140="","",SUMIF('Input_Top Hos Diag'!$A$11:$A$500,Cal_Top10HosDiag!$A140,'Input_Top Hos Diag'!F$11:F$500))</f>
        <v/>
      </c>
      <c r="E140" t="str">
        <f>IF($A140="","",SUMIF('Input_Top Hos Diag'!$A$11:$A$500,Cal_Top10HosDiag!$A140,'Input_Top Hos Diag'!G$11:G$500))</f>
        <v/>
      </c>
      <c r="F140" t="str">
        <f>IF($A140="","",SUMIF('Input_Top Hos Diag'!$A$11:$A$500,Cal_Top10HosDiag!$A140,'Input_Top Hos Diag'!H$11:H$500))</f>
        <v/>
      </c>
      <c r="P140" t="str">
        <f>IF(O140="","",_xlfn.XLOOKUP(O140,'Input_Top Hos Diag'!K:K,'Input_Top Hos Diag'!L:L))</f>
        <v/>
      </c>
      <c r="Q140" t="str">
        <f>IF($O140="","",SUMIF('Input_Top Hos Diag'!$K$11:$K$500,Cal_Top10HosDiag!$O140,'Input_Top Hos Diag'!O$11:O$500))</f>
        <v/>
      </c>
      <c r="R140" t="str">
        <f>IF($O140="","",SUMIF('Input_Top Hos Diag'!$K$11:$K$500,Cal_Top10HosDiag!$O140,'Input_Top Hos Diag'!P$11:P$500))</f>
        <v/>
      </c>
      <c r="S140" t="str">
        <f>IF($O140="","",SUMIF('Input_Top Hos Diag'!$K$11:$K$500,Cal_Top10HosDiag!$O140,'Input_Top Hos Diag'!Q$11:Q$500))</f>
        <v/>
      </c>
      <c r="T140" t="str">
        <f>IF($O140="","",SUMIF('Input_Top Hos Diag'!$K$11:$K$500,Cal_Top10HosDiag!$O140,'Input_Top Hos Diag'!R$11:R$500))</f>
        <v/>
      </c>
    </row>
    <row r="141" spans="2:20">
      <c r="B141" t="str">
        <f>IF(A141="","",_xlfn.XLOOKUP(A141,'Input_Top Hos Diag'!A:A,'Input_Top Hos Diag'!B:B))</f>
        <v/>
      </c>
      <c r="C141" t="str">
        <f>IF($A141="","",SUMIF('Input_Top Hos Diag'!$A$11:$A$500,Cal_Top10HosDiag!$A141,'Input_Top Hos Diag'!E$11:E$500))</f>
        <v/>
      </c>
      <c r="D141" t="str">
        <f>IF($A141="","",SUMIF('Input_Top Hos Diag'!$A$11:$A$500,Cal_Top10HosDiag!$A141,'Input_Top Hos Diag'!F$11:F$500))</f>
        <v/>
      </c>
      <c r="E141" t="str">
        <f>IF($A141="","",SUMIF('Input_Top Hos Diag'!$A$11:$A$500,Cal_Top10HosDiag!$A141,'Input_Top Hos Diag'!G$11:G$500))</f>
        <v/>
      </c>
      <c r="F141" t="str">
        <f>IF($A141="","",SUMIF('Input_Top Hos Diag'!$A$11:$A$500,Cal_Top10HosDiag!$A141,'Input_Top Hos Diag'!H$11:H$500))</f>
        <v/>
      </c>
      <c r="P141" t="str">
        <f>IF(O141="","",_xlfn.XLOOKUP(O141,'Input_Top Hos Diag'!K:K,'Input_Top Hos Diag'!L:L))</f>
        <v/>
      </c>
      <c r="Q141" t="str">
        <f>IF($O141="","",SUMIF('Input_Top Hos Diag'!$K$11:$K$500,Cal_Top10HosDiag!$O141,'Input_Top Hos Diag'!O$11:O$500))</f>
        <v/>
      </c>
      <c r="R141" t="str">
        <f>IF($O141="","",SUMIF('Input_Top Hos Diag'!$K$11:$K$500,Cal_Top10HosDiag!$O141,'Input_Top Hos Diag'!P$11:P$500))</f>
        <v/>
      </c>
      <c r="S141" t="str">
        <f>IF($O141="","",SUMIF('Input_Top Hos Diag'!$K$11:$K$500,Cal_Top10HosDiag!$O141,'Input_Top Hos Diag'!Q$11:Q$500))</f>
        <v/>
      </c>
      <c r="T141" t="str">
        <f>IF($O141="","",SUMIF('Input_Top Hos Diag'!$K$11:$K$500,Cal_Top10HosDiag!$O141,'Input_Top Hos Diag'!R$11:R$500))</f>
        <v/>
      </c>
    </row>
    <row r="142" spans="2:20">
      <c r="B142" t="str">
        <f>IF(A142="","",_xlfn.XLOOKUP(A142,'Input_Top Hos Diag'!A:A,'Input_Top Hos Diag'!B:B))</f>
        <v/>
      </c>
      <c r="C142" t="str">
        <f>IF($A142="","",SUMIF('Input_Top Hos Diag'!$A$11:$A$500,Cal_Top10HosDiag!$A142,'Input_Top Hos Diag'!E$11:E$500))</f>
        <v/>
      </c>
      <c r="D142" t="str">
        <f>IF($A142="","",SUMIF('Input_Top Hos Diag'!$A$11:$A$500,Cal_Top10HosDiag!$A142,'Input_Top Hos Diag'!F$11:F$500))</f>
        <v/>
      </c>
      <c r="E142" t="str">
        <f>IF($A142="","",SUMIF('Input_Top Hos Diag'!$A$11:$A$500,Cal_Top10HosDiag!$A142,'Input_Top Hos Diag'!G$11:G$500))</f>
        <v/>
      </c>
      <c r="F142" t="str">
        <f>IF($A142="","",SUMIF('Input_Top Hos Diag'!$A$11:$A$500,Cal_Top10HosDiag!$A142,'Input_Top Hos Diag'!H$11:H$500))</f>
        <v/>
      </c>
      <c r="P142" t="str">
        <f>IF(O142="","",_xlfn.XLOOKUP(O142,'Input_Top Hos Diag'!K:K,'Input_Top Hos Diag'!L:L))</f>
        <v/>
      </c>
      <c r="Q142" t="str">
        <f>IF($O142="","",SUMIF('Input_Top Hos Diag'!$K$11:$K$500,Cal_Top10HosDiag!$O142,'Input_Top Hos Diag'!O$11:O$500))</f>
        <v/>
      </c>
      <c r="R142" t="str">
        <f>IF($O142="","",SUMIF('Input_Top Hos Diag'!$K$11:$K$500,Cal_Top10HosDiag!$O142,'Input_Top Hos Diag'!P$11:P$500))</f>
        <v/>
      </c>
      <c r="S142" t="str">
        <f>IF($O142="","",SUMIF('Input_Top Hos Diag'!$K$11:$K$500,Cal_Top10HosDiag!$O142,'Input_Top Hos Diag'!Q$11:Q$500))</f>
        <v/>
      </c>
      <c r="T142" t="str">
        <f>IF($O142="","",SUMIF('Input_Top Hos Diag'!$K$11:$K$500,Cal_Top10HosDiag!$O142,'Input_Top Hos Diag'!R$11:R$500))</f>
        <v/>
      </c>
    </row>
    <row r="143" spans="2:20">
      <c r="B143" t="str">
        <f>IF(A143="","",_xlfn.XLOOKUP(A143,'Input_Top Hos Diag'!A:A,'Input_Top Hos Diag'!B:B))</f>
        <v/>
      </c>
      <c r="C143" t="str">
        <f>IF($A143="","",SUMIF('Input_Top Hos Diag'!$A$11:$A$500,Cal_Top10HosDiag!$A143,'Input_Top Hos Diag'!E$11:E$500))</f>
        <v/>
      </c>
      <c r="D143" t="str">
        <f>IF($A143="","",SUMIF('Input_Top Hos Diag'!$A$11:$A$500,Cal_Top10HosDiag!$A143,'Input_Top Hos Diag'!F$11:F$500))</f>
        <v/>
      </c>
      <c r="E143" t="str">
        <f>IF($A143="","",SUMIF('Input_Top Hos Diag'!$A$11:$A$500,Cal_Top10HosDiag!$A143,'Input_Top Hos Diag'!G$11:G$500))</f>
        <v/>
      </c>
      <c r="F143" t="str">
        <f>IF($A143="","",SUMIF('Input_Top Hos Diag'!$A$11:$A$500,Cal_Top10HosDiag!$A143,'Input_Top Hos Diag'!H$11:H$500))</f>
        <v/>
      </c>
      <c r="P143" t="str">
        <f>IF(O143="","",_xlfn.XLOOKUP(O143,'Input_Top Hos Diag'!K:K,'Input_Top Hos Diag'!L:L))</f>
        <v/>
      </c>
      <c r="Q143" t="str">
        <f>IF($O143="","",SUMIF('Input_Top Hos Diag'!$K$11:$K$500,Cal_Top10HosDiag!$O143,'Input_Top Hos Diag'!O$11:O$500))</f>
        <v/>
      </c>
      <c r="R143" t="str">
        <f>IF($O143="","",SUMIF('Input_Top Hos Diag'!$K$11:$K$500,Cal_Top10HosDiag!$O143,'Input_Top Hos Diag'!P$11:P$500))</f>
        <v/>
      </c>
      <c r="S143" t="str">
        <f>IF($O143="","",SUMIF('Input_Top Hos Diag'!$K$11:$K$500,Cal_Top10HosDiag!$O143,'Input_Top Hos Diag'!Q$11:Q$500))</f>
        <v/>
      </c>
      <c r="T143" t="str">
        <f>IF($O143="","",SUMIF('Input_Top Hos Diag'!$K$11:$K$500,Cal_Top10HosDiag!$O143,'Input_Top Hos Diag'!R$11:R$500))</f>
        <v/>
      </c>
    </row>
    <row r="144" spans="2:20">
      <c r="B144" t="str">
        <f>IF(A144="","",_xlfn.XLOOKUP(A144,'Input_Top Hos Diag'!A:A,'Input_Top Hos Diag'!B:B))</f>
        <v/>
      </c>
      <c r="C144" t="str">
        <f>IF($A144="","",SUMIF('Input_Top Hos Diag'!$A$11:$A$500,Cal_Top10HosDiag!$A144,'Input_Top Hos Diag'!E$11:E$500))</f>
        <v/>
      </c>
      <c r="D144" t="str">
        <f>IF($A144="","",SUMIF('Input_Top Hos Diag'!$A$11:$A$500,Cal_Top10HosDiag!$A144,'Input_Top Hos Diag'!F$11:F$500))</f>
        <v/>
      </c>
      <c r="E144" t="str">
        <f>IF($A144="","",SUMIF('Input_Top Hos Diag'!$A$11:$A$500,Cal_Top10HosDiag!$A144,'Input_Top Hos Diag'!G$11:G$500))</f>
        <v/>
      </c>
      <c r="F144" t="str">
        <f>IF($A144="","",SUMIF('Input_Top Hos Diag'!$A$11:$A$500,Cal_Top10HosDiag!$A144,'Input_Top Hos Diag'!H$11:H$500))</f>
        <v/>
      </c>
      <c r="P144" t="str">
        <f>IF(O144="","",_xlfn.XLOOKUP(O144,'Input_Top Hos Diag'!K:K,'Input_Top Hos Diag'!L:L))</f>
        <v/>
      </c>
      <c r="Q144" t="str">
        <f>IF($O144="","",SUMIF('Input_Top Hos Diag'!$K$11:$K$500,Cal_Top10HosDiag!$O144,'Input_Top Hos Diag'!O$11:O$500))</f>
        <v/>
      </c>
      <c r="R144" t="str">
        <f>IF($O144="","",SUMIF('Input_Top Hos Diag'!$K$11:$K$500,Cal_Top10HosDiag!$O144,'Input_Top Hos Diag'!P$11:P$500))</f>
        <v/>
      </c>
      <c r="S144" t="str">
        <f>IF($O144="","",SUMIF('Input_Top Hos Diag'!$K$11:$K$500,Cal_Top10HosDiag!$O144,'Input_Top Hos Diag'!Q$11:Q$500))</f>
        <v/>
      </c>
      <c r="T144" t="str">
        <f>IF($O144="","",SUMIF('Input_Top Hos Diag'!$K$11:$K$500,Cal_Top10HosDiag!$O144,'Input_Top Hos Diag'!R$11:R$500))</f>
        <v/>
      </c>
    </row>
    <row r="145" spans="2:20">
      <c r="B145" t="str">
        <f>IF(A145="","",_xlfn.XLOOKUP(A145,'Input_Top Hos Diag'!A:A,'Input_Top Hos Diag'!B:B))</f>
        <v/>
      </c>
      <c r="C145" t="str">
        <f>IF($A145="","",SUMIF('Input_Top Hos Diag'!$A$11:$A$500,Cal_Top10HosDiag!$A145,'Input_Top Hos Diag'!E$11:E$500))</f>
        <v/>
      </c>
      <c r="D145" t="str">
        <f>IF($A145="","",SUMIF('Input_Top Hos Diag'!$A$11:$A$500,Cal_Top10HosDiag!$A145,'Input_Top Hos Diag'!F$11:F$500))</f>
        <v/>
      </c>
      <c r="E145" t="str">
        <f>IF($A145="","",SUMIF('Input_Top Hos Diag'!$A$11:$A$500,Cal_Top10HosDiag!$A145,'Input_Top Hos Diag'!G$11:G$500))</f>
        <v/>
      </c>
      <c r="F145" t="str">
        <f>IF($A145="","",SUMIF('Input_Top Hos Diag'!$A$11:$A$500,Cal_Top10HosDiag!$A145,'Input_Top Hos Diag'!H$11:H$500))</f>
        <v/>
      </c>
      <c r="P145" t="str">
        <f>IF(O145="","",_xlfn.XLOOKUP(O145,'Input_Top Hos Diag'!K:K,'Input_Top Hos Diag'!L:L))</f>
        <v/>
      </c>
      <c r="Q145" t="str">
        <f>IF($O145="","",SUMIF('Input_Top Hos Diag'!$K$11:$K$500,Cal_Top10HosDiag!$O145,'Input_Top Hos Diag'!O$11:O$500))</f>
        <v/>
      </c>
      <c r="R145" t="str">
        <f>IF($O145="","",SUMIF('Input_Top Hos Diag'!$K$11:$K$500,Cal_Top10HosDiag!$O145,'Input_Top Hos Diag'!P$11:P$500))</f>
        <v/>
      </c>
      <c r="S145" t="str">
        <f>IF($O145="","",SUMIF('Input_Top Hos Diag'!$K$11:$K$500,Cal_Top10HosDiag!$O145,'Input_Top Hos Diag'!Q$11:Q$500))</f>
        <v/>
      </c>
      <c r="T145" t="str">
        <f>IF($O145="","",SUMIF('Input_Top Hos Diag'!$K$11:$K$500,Cal_Top10HosDiag!$O145,'Input_Top Hos Diag'!R$11:R$500))</f>
        <v/>
      </c>
    </row>
    <row r="146" spans="2:20">
      <c r="B146" t="str">
        <f>IF(A146="","",_xlfn.XLOOKUP(A146,'Input_Top Hos Diag'!A:A,'Input_Top Hos Diag'!B:B))</f>
        <v/>
      </c>
      <c r="C146" t="str">
        <f>IF($A146="","",SUMIF('Input_Top Hos Diag'!$A$11:$A$500,Cal_Top10HosDiag!$A146,'Input_Top Hos Diag'!E$11:E$500))</f>
        <v/>
      </c>
      <c r="D146" t="str">
        <f>IF($A146="","",SUMIF('Input_Top Hos Diag'!$A$11:$A$500,Cal_Top10HosDiag!$A146,'Input_Top Hos Diag'!F$11:F$500))</f>
        <v/>
      </c>
      <c r="E146" t="str">
        <f>IF($A146="","",SUMIF('Input_Top Hos Diag'!$A$11:$A$500,Cal_Top10HosDiag!$A146,'Input_Top Hos Diag'!G$11:G$500))</f>
        <v/>
      </c>
      <c r="F146" t="str">
        <f>IF($A146="","",SUMIF('Input_Top Hos Diag'!$A$11:$A$500,Cal_Top10HosDiag!$A146,'Input_Top Hos Diag'!H$11:H$500))</f>
        <v/>
      </c>
      <c r="P146" t="str">
        <f>IF(O146="","",_xlfn.XLOOKUP(O146,'Input_Top Hos Diag'!K:K,'Input_Top Hos Diag'!L:L))</f>
        <v/>
      </c>
      <c r="Q146" t="str">
        <f>IF($O146="","",SUMIF('Input_Top Hos Diag'!$K$11:$K$500,Cal_Top10HosDiag!$O146,'Input_Top Hos Diag'!O$11:O$500))</f>
        <v/>
      </c>
      <c r="R146" t="str">
        <f>IF($O146="","",SUMIF('Input_Top Hos Diag'!$K$11:$K$500,Cal_Top10HosDiag!$O146,'Input_Top Hos Diag'!P$11:P$500))</f>
        <v/>
      </c>
      <c r="S146" t="str">
        <f>IF($O146="","",SUMIF('Input_Top Hos Diag'!$K$11:$K$500,Cal_Top10HosDiag!$O146,'Input_Top Hos Diag'!Q$11:Q$500))</f>
        <v/>
      </c>
      <c r="T146" t="str">
        <f>IF($O146="","",SUMIF('Input_Top Hos Diag'!$K$11:$K$500,Cal_Top10HosDiag!$O146,'Input_Top Hos Diag'!R$11:R$500))</f>
        <v/>
      </c>
    </row>
    <row r="147" spans="2:20">
      <c r="B147" t="str">
        <f>IF(A147="","",_xlfn.XLOOKUP(A147,'Input_Top Hos Diag'!A:A,'Input_Top Hos Diag'!B:B))</f>
        <v/>
      </c>
      <c r="C147" t="str">
        <f>IF($A147="","",SUMIF('Input_Top Hos Diag'!$A$11:$A$500,Cal_Top10HosDiag!$A147,'Input_Top Hos Diag'!E$11:E$500))</f>
        <v/>
      </c>
      <c r="D147" t="str">
        <f>IF($A147="","",SUMIF('Input_Top Hos Diag'!$A$11:$A$500,Cal_Top10HosDiag!$A147,'Input_Top Hos Diag'!F$11:F$500))</f>
        <v/>
      </c>
      <c r="E147" t="str">
        <f>IF($A147="","",SUMIF('Input_Top Hos Diag'!$A$11:$A$500,Cal_Top10HosDiag!$A147,'Input_Top Hos Diag'!G$11:G$500))</f>
        <v/>
      </c>
      <c r="F147" t="str">
        <f>IF($A147="","",SUMIF('Input_Top Hos Diag'!$A$11:$A$500,Cal_Top10HosDiag!$A147,'Input_Top Hos Diag'!H$11:H$500))</f>
        <v/>
      </c>
      <c r="P147" t="str">
        <f>IF(O147="","",_xlfn.XLOOKUP(O147,'Input_Top Hos Diag'!K:K,'Input_Top Hos Diag'!L:L))</f>
        <v/>
      </c>
      <c r="Q147" t="str">
        <f>IF($O147="","",SUMIF('Input_Top Hos Diag'!$K$11:$K$500,Cal_Top10HosDiag!$O147,'Input_Top Hos Diag'!O$11:O$500))</f>
        <v/>
      </c>
      <c r="R147" t="str">
        <f>IF($O147="","",SUMIF('Input_Top Hos Diag'!$K$11:$K$500,Cal_Top10HosDiag!$O147,'Input_Top Hos Diag'!P$11:P$500))</f>
        <v/>
      </c>
      <c r="S147" t="str">
        <f>IF($O147="","",SUMIF('Input_Top Hos Diag'!$K$11:$K$500,Cal_Top10HosDiag!$O147,'Input_Top Hos Diag'!Q$11:Q$500))</f>
        <v/>
      </c>
      <c r="T147" t="str">
        <f>IF($O147="","",SUMIF('Input_Top Hos Diag'!$K$11:$K$500,Cal_Top10HosDiag!$O147,'Input_Top Hos Diag'!R$11:R$500))</f>
        <v/>
      </c>
    </row>
    <row r="148" spans="2:20">
      <c r="B148" t="str">
        <f>IF(A148="","",_xlfn.XLOOKUP(A148,'Input_Top Hos Diag'!A:A,'Input_Top Hos Diag'!B:B))</f>
        <v/>
      </c>
      <c r="C148" t="str">
        <f>IF($A148="","",SUMIF('Input_Top Hos Diag'!$A$11:$A$500,Cal_Top10HosDiag!$A148,'Input_Top Hos Diag'!E$11:E$500))</f>
        <v/>
      </c>
      <c r="D148" t="str">
        <f>IF($A148="","",SUMIF('Input_Top Hos Diag'!$A$11:$A$500,Cal_Top10HosDiag!$A148,'Input_Top Hos Diag'!F$11:F$500))</f>
        <v/>
      </c>
      <c r="E148" t="str">
        <f>IF($A148="","",SUMIF('Input_Top Hos Diag'!$A$11:$A$500,Cal_Top10HosDiag!$A148,'Input_Top Hos Diag'!G$11:G$500))</f>
        <v/>
      </c>
      <c r="F148" t="str">
        <f>IF($A148="","",SUMIF('Input_Top Hos Diag'!$A$11:$A$500,Cal_Top10HosDiag!$A148,'Input_Top Hos Diag'!H$11:H$500))</f>
        <v/>
      </c>
      <c r="P148" t="str">
        <f>IF(O148="","",_xlfn.XLOOKUP(O148,'Input_Top Hos Diag'!K:K,'Input_Top Hos Diag'!L:L))</f>
        <v/>
      </c>
      <c r="Q148" t="str">
        <f>IF($O148="","",SUMIF('Input_Top Hos Diag'!$K$11:$K$500,Cal_Top10HosDiag!$O148,'Input_Top Hos Diag'!O$11:O$500))</f>
        <v/>
      </c>
      <c r="R148" t="str">
        <f>IF($O148="","",SUMIF('Input_Top Hos Diag'!$K$11:$K$500,Cal_Top10HosDiag!$O148,'Input_Top Hos Diag'!P$11:P$500))</f>
        <v/>
      </c>
      <c r="S148" t="str">
        <f>IF($O148="","",SUMIF('Input_Top Hos Diag'!$K$11:$K$500,Cal_Top10HosDiag!$O148,'Input_Top Hos Diag'!Q$11:Q$500))</f>
        <v/>
      </c>
      <c r="T148" t="str">
        <f>IF($O148="","",SUMIF('Input_Top Hos Diag'!$K$11:$K$500,Cal_Top10HosDiag!$O148,'Input_Top Hos Diag'!R$11:R$500))</f>
        <v/>
      </c>
    </row>
    <row r="149" spans="2:20">
      <c r="B149" t="str">
        <f>IF(A149="","",_xlfn.XLOOKUP(A149,'Input_Top Hos Diag'!A:A,'Input_Top Hos Diag'!B:B))</f>
        <v/>
      </c>
      <c r="C149" t="str">
        <f>IF($A149="","",SUMIF('Input_Top Hos Diag'!$A$11:$A$500,Cal_Top10HosDiag!$A149,'Input_Top Hos Diag'!E$11:E$500))</f>
        <v/>
      </c>
      <c r="D149" t="str">
        <f>IF($A149="","",SUMIF('Input_Top Hos Diag'!$A$11:$A$500,Cal_Top10HosDiag!$A149,'Input_Top Hos Diag'!F$11:F$500))</f>
        <v/>
      </c>
      <c r="E149" t="str">
        <f>IF($A149="","",SUMIF('Input_Top Hos Diag'!$A$11:$A$500,Cal_Top10HosDiag!$A149,'Input_Top Hos Diag'!G$11:G$500))</f>
        <v/>
      </c>
      <c r="F149" t="str">
        <f>IF($A149="","",SUMIF('Input_Top Hos Diag'!$A$11:$A$500,Cal_Top10HosDiag!$A149,'Input_Top Hos Diag'!H$11:H$500))</f>
        <v/>
      </c>
      <c r="P149" t="str">
        <f>IF(O149="","",_xlfn.XLOOKUP(O149,'Input_Top Hos Diag'!K:K,'Input_Top Hos Diag'!L:L))</f>
        <v/>
      </c>
      <c r="Q149" t="str">
        <f>IF($O149="","",SUMIF('Input_Top Hos Diag'!$K$11:$K$500,Cal_Top10HosDiag!$O149,'Input_Top Hos Diag'!O$11:O$500))</f>
        <v/>
      </c>
      <c r="R149" t="str">
        <f>IF($O149="","",SUMIF('Input_Top Hos Diag'!$K$11:$K$500,Cal_Top10HosDiag!$O149,'Input_Top Hos Diag'!P$11:P$500))</f>
        <v/>
      </c>
      <c r="S149" t="str">
        <f>IF($O149="","",SUMIF('Input_Top Hos Diag'!$K$11:$K$500,Cal_Top10HosDiag!$O149,'Input_Top Hos Diag'!Q$11:Q$500))</f>
        <v/>
      </c>
      <c r="T149" t="str">
        <f>IF($O149="","",SUMIF('Input_Top Hos Diag'!$K$11:$K$500,Cal_Top10HosDiag!$O149,'Input_Top Hos Diag'!R$11:R$500))</f>
        <v/>
      </c>
    </row>
    <row r="150" spans="2:20">
      <c r="B150" t="str">
        <f>IF(A150="","",_xlfn.XLOOKUP(A150,'Input_Top Hos Diag'!A:A,'Input_Top Hos Diag'!B:B))</f>
        <v/>
      </c>
      <c r="C150" t="str">
        <f>IF($A150="","",SUMIF('Input_Top Hos Diag'!$A$11:$A$500,Cal_Top10HosDiag!$A150,'Input_Top Hos Diag'!E$11:E$500))</f>
        <v/>
      </c>
      <c r="D150" t="str">
        <f>IF($A150="","",SUMIF('Input_Top Hos Diag'!$A$11:$A$500,Cal_Top10HosDiag!$A150,'Input_Top Hos Diag'!F$11:F$500))</f>
        <v/>
      </c>
      <c r="E150" t="str">
        <f>IF($A150="","",SUMIF('Input_Top Hos Diag'!$A$11:$A$500,Cal_Top10HosDiag!$A150,'Input_Top Hos Diag'!G$11:G$500))</f>
        <v/>
      </c>
      <c r="F150" t="str">
        <f>IF($A150="","",SUMIF('Input_Top Hos Diag'!$A$11:$A$500,Cal_Top10HosDiag!$A150,'Input_Top Hos Diag'!H$11:H$500))</f>
        <v/>
      </c>
      <c r="P150" t="str">
        <f>IF(O150="","",_xlfn.XLOOKUP(O150,'Input_Top Hos Diag'!K:K,'Input_Top Hos Diag'!L:L))</f>
        <v/>
      </c>
      <c r="Q150" t="str">
        <f>IF($O150="","",SUMIF('Input_Top Hos Diag'!$K$11:$K$500,Cal_Top10HosDiag!$O150,'Input_Top Hos Diag'!O$11:O$500))</f>
        <v/>
      </c>
      <c r="R150" t="str">
        <f>IF($O150="","",SUMIF('Input_Top Hos Diag'!$K$11:$K$500,Cal_Top10HosDiag!$O150,'Input_Top Hos Diag'!P$11:P$500))</f>
        <v/>
      </c>
      <c r="S150" t="str">
        <f>IF($O150="","",SUMIF('Input_Top Hos Diag'!$K$11:$K$500,Cal_Top10HosDiag!$O150,'Input_Top Hos Diag'!Q$11:Q$500))</f>
        <v/>
      </c>
      <c r="T150" t="str">
        <f>IF($O150="","",SUMIF('Input_Top Hos Diag'!$K$11:$K$500,Cal_Top10HosDiag!$O150,'Input_Top Hos Diag'!R$11:R$500))</f>
        <v/>
      </c>
    </row>
    <row r="151" spans="2:20">
      <c r="B151" t="str">
        <f>IF(A151="","",_xlfn.XLOOKUP(A151,'Input_Top Hos Diag'!A:A,'Input_Top Hos Diag'!B:B))</f>
        <v/>
      </c>
      <c r="C151" t="str">
        <f>IF($A151="","",SUMIF('Input_Top Hos Diag'!$A$11:$A$500,Cal_Top10HosDiag!$A151,'Input_Top Hos Diag'!E$11:E$500))</f>
        <v/>
      </c>
      <c r="D151" t="str">
        <f>IF($A151="","",SUMIF('Input_Top Hos Diag'!$A$11:$A$500,Cal_Top10HosDiag!$A151,'Input_Top Hos Diag'!F$11:F$500))</f>
        <v/>
      </c>
      <c r="E151" t="str">
        <f>IF($A151="","",SUMIF('Input_Top Hos Diag'!$A$11:$A$500,Cal_Top10HosDiag!$A151,'Input_Top Hos Diag'!G$11:G$500))</f>
        <v/>
      </c>
      <c r="F151" t="str">
        <f>IF($A151="","",SUMIF('Input_Top Hos Diag'!$A$11:$A$500,Cal_Top10HosDiag!$A151,'Input_Top Hos Diag'!H$11:H$500))</f>
        <v/>
      </c>
      <c r="P151" t="str">
        <f>IF(O151="","",_xlfn.XLOOKUP(O151,'Input_Top Hos Diag'!K:K,'Input_Top Hos Diag'!L:L))</f>
        <v/>
      </c>
      <c r="Q151" t="str">
        <f>IF($O151="","",SUMIF('Input_Top Hos Diag'!$K$11:$K$500,Cal_Top10HosDiag!$O151,'Input_Top Hos Diag'!O$11:O$500))</f>
        <v/>
      </c>
      <c r="R151" t="str">
        <f>IF($O151="","",SUMIF('Input_Top Hos Diag'!$K$11:$K$500,Cal_Top10HosDiag!$O151,'Input_Top Hos Diag'!P$11:P$500))</f>
        <v/>
      </c>
      <c r="S151" t="str">
        <f>IF($O151="","",SUMIF('Input_Top Hos Diag'!$K$11:$K$500,Cal_Top10HosDiag!$O151,'Input_Top Hos Diag'!Q$11:Q$500))</f>
        <v/>
      </c>
      <c r="T151" t="str">
        <f>IF($O151="","",SUMIF('Input_Top Hos Diag'!$K$11:$K$500,Cal_Top10HosDiag!$O151,'Input_Top Hos Diag'!R$11:R$500))</f>
        <v/>
      </c>
    </row>
    <row r="152" spans="2:20">
      <c r="B152" t="str">
        <f>IF(A152="","",_xlfn.XLOOKUP(A152,'Input_Top Hos Diag'!A:A,'Input_Top Hos Diag'!B:B))</f>
        <v/>
      </c>
      <c r="C152" t="str">
        <f>IF($A152="","",SUMIF('Input_Top Hos Diag'!$A$11:$A$500,Cal_Top10HosDiag!$A152,'Input_Top Hos Diag'!E$11:E$500))</f>
        <v/>
      </c>
      <c r="D152" t="str">
        <f>IF($A152="","",SUMIF('Input_Top Hos Diag'!$A$11:$A$500,Cal_Top10HosDiag!$A152,'Input_Top Hos Diag'!F$11:F$500))</f>
        <v/>
      </c>
      <c r="E152" t="str">
        <f>IF($A152="","",SUMIF('Input_Top Hos Diag'!$A$11:$A$500,Cal_Top10HosDiag!$A152,'Input_Top Hos Diag'!G$11:G$500))</f>
        <v/>
      </c>
      <c r="F152" t="str">
        <f>IF($A152="","",SUMIF('Input_Top Hos Diag'!$A$11:$A$500,Cal_Top10HosDiag!$A152,'Input_Top Hos Diag'!H$11:H$500))</f>
        <v/>
      </c>
      <c r="P152" t="str">
        <f>IF(O152="","",_xlfn.XLOOKUP(O152,'Input_Top Hos Diag'!K:K,'Input_Top Hos Diag'!L:L))</f>
        <v/>
      </c>
      <c r="Q152" t="str">
        <f>IF($O152="","",SUMIF('Input_Top Hos Diag'!$K$11:$K$500,Cal_Top10HosDiag!$O152,'Input_Top Hos Diag'!O$11:O$500))</f>
        <v/>
      </c>
      <c r="R152" t="str">
        <f>IF($O152="","",SUMIF('Input_Top Hos Diag'!$K$11:$K$500,Cal_Top10HosDiag!$O152,'Input_Top Hos Diag'!P$11:P$500))</f>
        <v/>
      </c>
      <c r="S152" t="str">
        <f>IF($O152="","",SUMIF('Input_Top Hos Diag'!$K$11:$K$500,Cal_Top10HosDiag!$O152,'Input_Top Hos Diag'!Q$11:Q$500))</f>
        <v/>
      </c>
      <c r="T152" t="str">
        <f>IF($O152="","",SUMIF('Input_Top Hos Diag'!$K$11:$K$500,Cal_Top10HosDiag!$O152,'Input_Top Hos Diag'!R$11:R$500))</f>
        <v/>
      </c>
    </row>
    <row r="153" spans="2:20">
      <c r="B153" t="str">
        <f>IF(A153="","",_xlfn.XLOOKUP(A153,'Input_Top Hos Diag'!A:A,'Input_Top Hos Diag'!B:B))</f>
        <v/>
      </c>
      <c r="C153" t="str">
        <f>IF($A153="","",SUMIF('Input_Top Hos Diag'!$A$11:$A$500,Cal_Top10HosDiag!$A153,'Input_Top Hos Diag'!E$11:E$500))</f>
        <v/>
      </c>
      <c r="D153" t="str">
        <f>IF($A153="","",SUMIF('Input_Top Hos Diag'!$A$11:$A$500,Cal_Top10HosDiag!$A153,'Input_Top Hos Diag'!F$11:F$500))</f>
        <v/>
      </c>
      <c r="E153" t="str">
        <f>IF($A153="","",SUMIF('Input_Top Hos Diag'!$A$11:$A$500,Cal_Top10HosDiag!$A153,'Input_Top Hos Diag'!G$11:G$500))</f>
        <v/>
      </c>
      <c r="F153" t="str">
        <f>IF($A153="","",SUMIF('Input_Top Hos Diag'!$A$11:$A$500,Cal_Top10HosDiag!$A153,'Input_Top Hos Diag'!H$11:H$500))</f>
        <v/>
      </c>
      <c r="P153" t="str">
        <f>IF(O153="","",_xlfn.XLOOKUP(O153,'Input_Top Hos Diag'!K:K,'Input_Top Hos Diag'!L:L))</f>
        <v/>
      </c>
      <c r="Q153" t="str">
        <f>IF($O153="","",SUMIF('Input_Top Hos Diag'!$K$11:$K$500,Cal_Top10HosDiag!$O153,'Input_Top Hos Diag'!O$11:O$500))</f>
        <v/>
      </c>
      <c r="R153" t="str">
        <f>IF($O153="","",SUMIF('Input_Top Hos Diag'!$K$11:$K$500,Cal_Top10HosDiag!$O153,'Input_Top Hos Diag'!P$11:P$500))</f>
        <v/>
      </c>
      <c r="S153" t="str">
        <f>IF($O153="","",SUMIF('Input_Top Hos Diag'!$K$11:$K$500,Cal_Top10HosDiag!$O153,'Input_Top Hos Diag'!Q$11:Q$500))</f>
        <v/>
      </c>
      <c r="T153" t="str">
        <f>IF($O153="","",SUMIF('Input_Top Hos Diag'!$K$11:$K$500,Cal_Top10HosDiag!$O153,'Input_Top Hos Diag'!R$11:R$500))</f>
        <v/>
      </c>
    </row>
    <row r="154" spans="2:20">
      <c r="B154" t="str">
        <f>IF(A154="","",_xlfn.XLOOKUP(A154,'Input_Top Hos Diag'!A:A,'Input_Top Hos Diag'!B:B))</f>
        <v/>
      </c>
      <c r="C154" t="str">
        <f>IF($A154="","",SUMIF('Input_Top Hos Diag'!$A$11:$A$500,Cal_Top10HosDiag!$A154,'Input_Top Hos Diag'!E$11:E$500))</f>
        <v/>
      </c>
      <c r="D154" t="str">
        <f>IF($A154="","",SUMIF('Input_Top Hos Diag'!$A$11:$A$500,Cal_Top10HosDiag!$A154,'Input_Top Hos Diag'!F$11:F$500))</f>
        <v/>
      </c>
      <c r="E154" t="str">
        <f>IF($A154="","",SUMIF('Input_Top Hos Diag'!$A$11:$A$500,Cal_Top10HosDiag!$A154,'Input_Top Hos Diag'!G$11:G$500))</f>
        <v/>
      </c>
      <c r="F154" t="str">
        <f>IF($A154="","",SUMIF('Input_Top Hos Diag'!$A$11:$A$500,Cal_Top10HosDiag!$A154,'Input_Top Hos Diag'!H$11:H$500))</f>
        <v/>
      </c>
      <c r="P154" t="str">
        <f>IF(O154="","",_xlfn.XLOOKUP(O154,'Input_Top Hos Diag'!K:K,'Input_Top Hos Diag'!L:L))</f>
        <v/>
      </c>
      <c r="Q154" t="str">
        <f>IF($O154="","",SUMIF('Input_Top Hos Diag'!$K$11:$K$500,Cal_Top10HosDiag!$O154,'Input_Top Hos Diag'!O$11:O$500))</f>
        <v/>
      </c>
      <c r="R154" t="str">
        <f>IF($O154="","",SUMIF('Input_Top Hos Diag'!$K$11:$K$500,Cal_Top10HosDiag!$O154,'Input_Top Hos Diag'!P$11:P$500))</f>
        <v/>
      </c>
      <c r="S154" t="str">
        <f>IF($O154="","",SUMIF('Input_Top Hos Diag'!$K$11:$K$500,Cal_Top10HosDiag!$O154,'Input_Top Hos Diag'!Q$11:Q$500))</f>
        <v/>
      </c>
      <c r="T154" t="str">
        <f>IF($O154="","",SUMIF('Input_Top Hos Diag'!$K$11:$K$500,Cal_Top10HosDiag!$O154,'Input_Top Hos Diag'!R$11:R$500))</f>
        <v/>
      </c>
    </row>
    <row r="155" spans="2:20">
      <c r="B155" t="str">
        <f>IF(A155="","",_xlfn.XLOOKUP(A155,'Input_Top Hos Diag'!A:A,'Input_Top Hos Diag'!B:B))</f>
        <v/>
      </c>
      <c r="C155" t="str">
        <f>IF($A155="","",SUMIF('Input_Top Hos Diag'!$A$11:$A$500,Cal_Top10HosDiag!$A155,'Input_Top Hos Diag'!E$11:E$500))</f>
        <v/>
      </c>
      <c r="D155" t="str">
        <f>IF($A155="","",SUMIF('Input_Top Hos Diag'!$A$11:$A$500,Cal_Top10HosDiag!$A155,'Input_Top Hos Diag'!F$11:F$500))</f>
        <v/>
      </c>
      <c r="E155" t="str">
        <f>IF($A155="","",SUMIF('Input_Top Hos Diag'!$A$11:$A$500,Cal_Top10HosDiag!$A155,'Input_Top Hos Diag'!G$11:G$500))</f>
        <v/>
      </c>
      <c r="F155" t="str">
        <f>IF($A155="","",SUMIF('Input_Top Hos Diag'!$A$11:$A$500,Cal_Top10HosDiag!$A155,'Input_Top Hos Diag'!H$11:H$500))</f>
        <v/>
      </c>
      <c r="P155" t="str">
        <f>IF(O155="","",_xlfn.XLOOKUP(O155,'Input_Top Hos Diag'!K:K,'Input_Top Hos Diag'!L:L))</f>
        <v/>
      </c>
      <c r="Q155" t="str">
        <f>IF($O155="","",SUMIF('Input_Top Hos Diag'!$K$11:$K$500,Cal_Top10HosDiag!$O155,'Input_Top Hos Diag'!O$11:O$500))</f>
        <v/>
      </c>
      <c r="R155" t="str">
        <f>IF($O155="","",SUMIF('Input_Top Hos Diag'!$K$11:$K$500,Cal_Top10HosDiag!$O155,'Input_Top Hos Diag'!P$11:P$500))</f>
        <v/>
      </c>
      <c r="S155" t="str">
        <f>IF($O155="","",SUMIF('Input_Top Hos Diag'!$K$11:$K$500,Cal_Top10HosDiag!$O155,'Input_Top Hos Diag'!Q$11:Q$500))</f>
        <v/>
      </c>
      <c r="T155" t="str">
        <f>IF($O155="","",SUMIF('Input_Top Hos Diag'!$K$11:$K$500,Cal_Top10HosDiag!$O155,'Input_Top Hos Diag'!R$11:R$500))</f>
        <v/>
      </c>
    </row>
    <row r="156" spans="2:20">
      <c r="B156" t="str">
        <f>IF(A156="","",_xlfn.XLOOKUP(A156,'Input_Top Hos Diag'!A:A,'Input_Top Hos Diag'!B:B))</f>
        <v/>
      </c>
      <c r="C156" t="str">
        <f>IF($A156="","",SUMIF('Input_Top Hos Diag'!$A$11:$A$500,Cal_Top10HosDiag!$A156,'Input_Top Hos Diag'!E$11:E$500))</f>
        <v/>
      </c>
      <c r="D156" t="str">
        <f>IF($A156="","",SUMIF('Input_Top Hos Diag'!$A$11:$A$500,Cal_Top10HosDiag!$A156,'Input_Top Hos Diag'!F$11:F$500))</f>
        <v/>
      </c>
      <c r="E156" t="str">
        <f>IF($A156="","",SUMIF('Input_Top Hos Diag'!$A$11:$A$500,Cal_Top10HosDiag!$A156,'Input_Top Hos Diag'!G$11:G$500))</f>
        <v/>
      </c>
      <c r="F156" t="str">
        <f>IF($A156="","",SUMIF('Input_Top Hos Diag'!$A$11:$A$500,Cal_Top10HosDiag!$A156,'Input_Top Hos Diag'!H$11:H$500))</f>
        <v/>
      </c>
      <c r="P156" t="str">
        <f>IF(O156="","",_xlfn.XLOOKUP(O156,'Input_Top Hos Diag'!K:K,'Input_Top Hos Diag'!L:L))</f>
        <v/>
      </c>
      <c r="Q156" t="str">
        <f>IF($O156="","",SUMIF('Input_Top Hos Diag'!$K$11:$K$500,Cal_Top10HosDiag!$O156,'Input_Top Hos Diag'!O$11:O$500))</f>
        <v/>
      </c>
      <c r="R156" t="str">
        <f>IF($O156="","",SUMIF('Input_Top Hos Diag'!$K$11:$K$500,Cal_Top10HosDiag!$O156,'Input_Top Hos Diag'!P$11:P$500))</f>
        <v/>
      </c>
      <c r="S156" t="str">
        <f>IF($O156="","",SUMIF('Input_Top Hos Diag'!$K$11:$K$500,Cal_Top10HosDiag!$O156,'Input_Top Hos Diag'!Q$11:Q$500))</f>
        <v/>
      </c>
      <c r="T156" t="str">
        <f>IF($O156="","",SUMIF('Input_Top Hos Diag'!$K$11:$K$500,Cal_Top10HosDiag!$O156,'Input_Top Hos Diag'!R$11:R$500))</f>
        <v/>
      </c>
    </row>
    <row r="157" spans="2:20">
      <c r="B157" t="str">
        <f>IF(A157="","",_xlfn.XLOOKUP(A157,'Input_Top Hos Diag'!A:A,'Input_Top Hos Diag'!B:B))</f>
        <v/>
      </c>
      <c r="C157" t="str">
        <f>IF($A157="","",SUMIF('Input_Top Hos Diag'!$A$11:$A$500,Cal_Top10HosDiag!$A157,'Input_Top Hos Diag'!E$11:E$500))</f>
        <v/>
      </c>
      <c r="D157" t="str">
        <f>IF($A157="","",SUMIF('Input_Top Hos Diag'!$A$11:$A$500,Cal_Top10HosDiag!$A157,'Input_Top Hos Diag'!F$11:F$500))</f>
        <v/>
      </c>
      <c r="E157" t="str">
        <f>IF($A157="","",SUMIF('Input_Top Hos Diag'!$A$11:$A$500,Cal_Top10HosDiag!$A157,'Input_Top Hos Diag'!G$11:G$500))</f>
        <v/>
      </c>
      <c r="F157" t="str">
        <f>IF($A157="","",SUMIF('Input_Top Hos Diag'!$A$11:$A$500,Cal_Top10HosDiag!$A157,'Input_Top Hos Diag'!H$11:H$500))</f>
        <v/>
      </c>
      <c r="P157" t="str">
        <f>IF(O157="","",_xlfn.XLOOKUP(O157,'Input_Top Hos Diag'!K:K,'Input_Top Hos Diag'!L:L))</f>
        <v/>
      </c>
      <c r="Q157" t="str">
        <f>IF($O157="","",SUMIF('Input_Top Hos Diag'!$K$11:$K$500,Cal_Top10HosDiag!$O157,'Input_Top Hos Diag'!O$11:O$500))</f>
        <v/>
      </c>
      <c r="R157" t="str">
        <f>IF($O157="","",SUMIF('Input_Top Hos Diag'!$K$11:$K$500,Cal_Top10HosDiag!$O157,'Input_Top Hos Diag'!P$11:P$500))</f>
        <v/>
      </c>
      <c r="S157" t="str">
        <f>IF($O157="","",SUMIF('Input_Top Hos Diag'!$K$11:$K$500,Cal_Top10HosDiag!$O157,'Input_Top Hos Diag'!Q$11:Q$500))</f>
        <v/>
      </c>
      <c r="T157" t="str">
        <f>IF($O157="","",SUMIF('Input_Top Hos Diag'!$K$11:$K$500,Cal_Top10HosDiag!$O157,'Input_Top Hos Diag'!R$11:R$500))</f>
        <v/>
      </c>
    </row>
    <row r="158" spans="2:20">
      <c r="B158" t="str">
        <f>IF(A158="","",_xlfn.XLOOKUP(A158,'Input_Top Hos Diag'!A:A,'Input_Top Hos Diag'!B:B))</f>
        <v/>
      </c>
      <c r="C158" t="str">
        <f>IF($A158="","",SUMIF('Input_Top Hos Diag'!$A$11:$A$500,Cal_Top10HosDiag!$A158,'Input_Top Hos Diag'!E$11:E$500))</f>
        <v/>
      </c>
      <c r="D158" t="str">
        <f>IF($A158="","",SUMIF('Input_Top Hos Diag'!$A$11:$A$500,Cal_Top10HosDiag!$A158,'Input_Top Hos Diag'!F$11:F$500))</f>
        <v/>
      </c>
      <c r="E158" t="str">
        <f>IF($A158="","",SUMIF('Input_Top Hos Diag'!$A$11:$A$500,Cal_Top10HosDiag!$A158,'Input_Top Hos Diag'!G$11:G$500))</f>
        <v/>
      </c>
      <c r="F158" t="str">
        <f>IF($A158="","",SUMIF('Input_Top Hos Diag'!$A$11:$A$500,Cal_Top10HosDiag!$A158,'Input_Top Hos Diag'!H$11:H$500))</f>
        <v/>
      </c>
      <c r="P158" t="str">
        <f>IF(O158="","",_xlfn.XLOOKUP(O158,'Input_Top Hos Diag'!K:K,'Input_Top Hos Diag'!L:L))</f>
        <v/>
      </c>
      <c r="Q158" t="str">
        <f>IF($O158="","",SUMIF('Input_Top Hos Diag'!$K$11:$K$500,Cal_Top10HosDiag!$O158,'Input_Top Hos Diag'!O$11:O$500))</f>
        <v/>
      </c>
      <c r="R158" t="str">
        <f>IF($O158="","",SUMIF('Input_Top Hos Diag'!$K$11:$K$500,Cal_Top10HosDiag!$O158,'Input_Top Hos Diag'!P$11:P$500))</f>
        <v/>
      </c>
      <c r="S158" t="str">
        <f>IF($O158="","",SUMIF('Input_Top Hos Diag'!$K$11:$K$500,Cal_Top10HosDiag!$O158,'Input_Top Hos Diag'!Q$11:Q$500))</f>
        <v/>
      </c>
      <c r="T158" t="str">
        <f>IF($O158="","",SUMIF('Input_Top Hos Diag'!$K$11:$K$500,Cal_Top10HosDiag!$O158,'Input_Top Hos Diag'!R$11:R$500))</f>
        <v/>
      </c>
    </row>
    <row r="159" spans="2:20">
      <c r="B159" t="str">
        <f>IF(A159="","",_xlfn.XLOOKUP(A159,'Input_Top Hos Diag'!A:A,'Input_Top Hos Diag'!B:B))</f>
        <v/>
      </c>
      <c r="C159" t="str">
        <f>IF($A159="","",SUMIF('Input_Top Hos Diag'!$A$11:$A$500,Cal_Top10HosDiag!$A159,'Input_Top Hos Diag'!E$11:E$500))</f>
        <v/>
      </c>
      <c r="D159" t="str">
        <f>IF($A159="","",SUMIF('Input_Top Hos Diag'!$A$11:$A$500,Cal_Top10HosDiag!$A159,'Input_Top Hos Diag'!F$11:F$500))</f>
        <v/>
      </c>
      <c r="E159" t="str">
        <f>IF($A159="","",SUMIF('Input_Top Hos Diag'!$A$11:$A$500,Cal_Top10HosDiag!$A159,'Input_Top Hos Diag'!G$11:G$500))</f>
        <v/>
      </c>
      <c r="F159" t="str">
        <f>IF($A159="","",SUMIF('Input_Top Hos Diag'!$A$11:$A$500,Cal_Top10HosDiag!$A159,'Input_Top Hos Diag'!H$11:H$500))</f>
        <v/>
      </c>
      <c r="P159" t="str">
        <f>IF(O159="","",_xlfn.XLOOKUP(O159,'Input_Top Hos Diag'!K:K,'Input_Top Hos Diag'!L:L))</f>
        <v/>
      </c>
      <c r="Q159" t="str">
        <f>IF($O159="","",SUMIF('Input_Top Hos Diag'!$K$11:$K$500,Cal_Top10HosDiag!$O159,'Input_Top Hos Diag'!O$11:O$500))</f>
        <v/>
      </c>
      <c r="R159" t="str">
        <f>IF($O159="","",SUMIF('Input_Top Hos Diag'!$K$11:$K$500,Cal_Top10HosDiag!$O159,'Input_Top Hos Diag'!P$11:P$500))</f>
        <v/>
      </c>
      <c r="S159" t="str">
        <f>IF($O159="","",SUMIF('Input_Top Hos Diag'!$K$11:$K$500,Cal_Top10HosDiag!$O159,'Input_Top Hos Diag'!Q$11:Q$500))</f>
        <v/>
      </c>
      <c r="T159" t="str">
        <f>IF($O159="","",SUMIF('Input_Top Hos Diag'!$K$11:$K$500,Cal_Top10HosDiag!$O159,'Input_Top Hos Diag'!R$11:R$500))</f>
        <v/>
      </c>
    </row>
    <row r="160" spans="2:20">
      <c r="B160" t="str">
        <f>IF(A160="","",_xlfn.XLOOKUP(A160,'Input_Top Hos Diag'!A:A,'Input_Top Hos Diag'!B:B))</f>
        <v/>
      </c>
      <c r="C160" t="str">
        <f>IF($A160="","",SUMIF('Input_Top Hos Diag'!$A$11:$A$500,Cal_Top10HosDiag!$A160,'Input_Top Hos Diag'!E$11:E$500))</f>
        <v/>
      </c>
      <c r="D160" t="str">
        <f>IF($A160="","",SUMIF('Input_Top Hos Diag'!$A$11:$A$500,Cal_Top10HosDiag!$A160,'Input_Top Hos Diag'!F$11:F$500))</f>
        <v/>
      </c>
      <c r="E160" t="str">
        <f>IF($A160="","",SUMIF('Input_Top Hos Diag'!$A$11:$A$500,Cal_Top10HosDiag!$A160,'Input_Top Hos Diag'!G$11:G$500))</f>
        <v/>
      </c>
      <c r="F160" t="str">
        <f>IF($A160="","",SUMIF('Input_Top Hos Diag'!$A$11:$A$500,Cal_Top10HosDiag!$A160,'Input_Top Hos Diag'!H$11:H$500))</f>
        <v/>
      </c>
      <c r="P160" t="str">
        <f>IF(O160="","",_xlfn.XLOOKUP(O160,'Input_Top Hos Diag'!K:K,'Input_Top Hos Diag'!L:L))</f>
        <v/>
      </c>
      <c r="Q160" t="str">
        <f>IF($O160="","",SUMIF('Input_Top Hos Diag'!$K$11:$K$500,Cal_Top10HosDiag!$O160,'Input_Top Hos Diag'!O$11:O$500))</f>
        <v/>
      </c>
      <c r="R160" t="str">
        <f>IF($O160="","",SUMIF('Input_Top Hos Diag'!$K$11:$K$500,Cal_Top10HosDiag!$O160,'Input_Top Hos Diag'!P$11:P$500))</f>
        <v/>
      </c>
      <c r="S160" t="str">
        <f>IF($O160="","",SUMIF('Input_Top Hos Diag'!$K$11:$K$500,Cal_Top10HosDiag!$O160,'Input_Top Hos Diag'!Q$11:Q$500))</f>
        <v/>
      </c>
      <c r="T160" t="str">
        <f>IF($O160="","",SUMIF('Input_Top Hos Diag'!$K$11:$K$500,Cal_Top10HosDiag!$O160,'Input_Top Hos Diag'!R$11:R$500))</f>
        <v/>
      </c>
    </row>
    <row r="161" spans="2:20">
      <c r="B161" t="str">
        <f>IF(A161="","",_xlfn.XLOOKUP(A161,'Input_Top Hos Diag'!A:A,'Input_Top Hos Diag'!B:B))</f>
        <v/>
      </c>
      <c r="C161" t="str">
        <f>IF($A161="","",SUMIF('Input_Top Hos Diag'!$A$11:$A$500,Cal_Top10HosDiag!$A161,'Input_Top Hos Diag'!E$11:E$500))</f>
        <v/>
      </c>
      <c r="D161" t="str">
        <f>IF($A161="","",SUMIF('Input_Top Hos Diag'!$A$11:$A$500,Cal_Top10HosDiag!$A161,'Input_Top Hos Diag'!F$11:F$500))</f>
        <v/>
      </c>
      <c r="E161" t="str">
        <f>IF($A161="","",SUMIF('Input_Top Hos Diag'!$A$11:$A$500,Cal_Top10HosDiag!$A161,'Input_Top Hos Diag'!G$11:G$500))</f>
        <v/>
      </c>
      <c r="F161" t="str">
        <f>IF($A161="","",SUMIF('Input_Top Hos Diag'!$A$11:$A$500,Cal_Top10HosDiag!$A161,'Input_Top Hos Diag'!H$11:H$500))</f>
        <v/>
      </c>
      <c r="P161" t="str">
        <f>IF(O161="","",_xlfn.XLOOKUP(O161,'Input_Top Hos Diag'!K:K,'Input_Top Hos Diag'!L:L))</f>
        <v/>
      </c>
      <c r="Q161" t="str">
        <f>IF($O161="","",SUMIF('Input_Top Hos Diag'!$K$11:$K$500,Cal_Top10HosDiag!$O161,'Input_Top Hos Diag'!O$11:O$500))</f>
        <v/>
      </c>
      <c r="R161" t="str">
        <f>IF($O161="","",SUMIF('Input_Top Hos Diag'!$K$11:$K$500,Cal_Top10HosDiag!$O161,'Input_Top Hos Diag'!P$11:P$500))</f>
        <v/>
      </c>
      <c r="S161" t="str">
        <f>IF($O161="","",SUMIF('Input_Top Hos Diag'!$K$11:$K$500,Cal_Top10HosDiag!$O161,'Input_Top Hos Diag'!Q$11:Q$500))</f>
        <v/>
      </c>
      <c r="T161" t="str">
        <f>IF($O161="","",SUMIF('Input_Top Hos Diag'!$K$11:$K$500,Cal_Top10HosDiag!$O161,'Input_Top Hos Diag'!R$11:R$500))</f>
        <v/>
      </c>
    </row>
    <row r="162" spans="2:20">
      <c r="B162" t="str">
        <f>IF(A162="","",_xlfn.XLOOKUP(A162,'Input_Top Hos Diag'!A:A,'Input_Top Hos Diag'!B:B))</f>
        <v/>
      </c>
      <c r="C162" t="str">
        <f>IF($A162="","",SUMIF('Input_Top Hos Diag'!$A$11:$A$500,Cal_Top10HosDiag!$A162,'Input_Top Hos Diag'!E$11:E$500))</f>
        <v/>
      </c>
      <c r="D162" t="str">
        <f>IF($A162="","",SUMIF('Input_Top Hos Diag'!$A$11:$A$500,Cal_Top10HosDiag!$A162,'Input_Top Hos Diag'!F$11:F$500))</f>
        <v/>
      </c>
      <c r="E162" t="str">
        <f>IF($A162="","",SUMIF('Input_Top Hos Diag'!$A$11:$A$500,Cal_Top10HosDiag!$A162,'Input_Top Hos Diag'!G$11:G$500))</f>
        <v/>
      </c>
      <c r="F162" t="str">
        <f>IF($A162="","",SUMIF('Input_Top Hos Diag'!$A$11:$A$500,Cal_Top10HosDiag!$A162,'Input_Top Hos Diag'!H$11:H$500))</f>
        <v/>
      </c>
      <c r="P162" t="str">
        <f>IF(O162="","",_xlfn.XLOOKUP(O162,'Input_Top Hos Diag'!K:K,'Input_Top Hos Diag'!L:L))</f>
        <v/>
      </c>
      <c r="Q162" t="str">
        <f>IF($O162="","",SUMIF('Input_Top Hos Diag'!$K$11:$K$500,Cal_Top10HosDiag!$O162,'Input_Top Hos Diag'!O$11:O$500))</f>
        <v/>
      </c>
      <c r="R162" t="str">
        <f>IF($O162="","",SUMIF('Input_Top Hos Diag'!$K$11:$K$500,Cal_Top10HosDiag!$O162,'Input_Top Hos Diag'!P$11:P$500))</f>
        <v/>
      </c>
      <c r="S162" t="str">
        <f>IF($O162="","",SUMIF('Input_Top Hos Diag'!$K$11:$K$500,Cal_Top10HosDiag!$O162,'Input_Top Hos Diag'!Q$11:Q$500))</f>
        <v/>
      </c>
      <c r="T162" t="str">
        <f>IF($O162="","",SUMIF('Input_Top Hos Diag'!$K$11:$K$500,Cal_Top10HosDiag!$O162,'Input_Top Hos Diag'!R$11:R$500))</f>
        <v/>
      </c>
    </row>
    <row r="163" spans="2:20">
      <c r="B163" t="str">
        <f>IF(A163="","",_xlfn.XLOOKUP(A163,'Input_Top Hos Diag'!A:A,'Input_Top Hos Diag'!B:B))</f>
        <v/>
      </c>
      <c r="C163" t="str">
        <f>IF($A163="","",SUMIF('Input_Top Hos Diag'!$A$11:$A$500,Cal_Top10HosDiag!$A163,'Input_Top Hos Diag'!E$11:E$500))</f>
        <v/>
      </c>
      <c r="D163" t="str">
        <f>IF($A163="","",SUMIF('Input_Top Hos Diag'!$A$11:$A$500,Cal_Top10HosDiag!$A163,'Input_Top Hos Diag'!F$11:F$500))</f>
        <v/>
      </c>
      <c r="E163" t="str">
        <f>IF($A163="","",SUMIF('Input_Top Hos Diag'!$A$11:$A$500,Cal_Top10HosDiag!$A163,'Input_Top Hos Diag'!G$11:G$500))</f>
        <v/>
      </c>
      <c r="F163" t="str">
        <f>IF($A163="","",SUMIF('Input_Top Hos Diag'!$A$11:$A$500,Cal_Top10HosDiag!$A163,'Input_Top Hos Diag'!H$11:H$500))</f>
        <v/>
      </c>
      <c r="P163" t="str">
        <f>IF(O163="","",_xlfn.XLOOKUP(O163,'Input_Top Hos Diag'!K:K,'Input_Top Hos Diag'!L:L))</f>
        <v/>
      </c>
      <c r="Q163" t="str">
        <f>IF($O163="","",SUMIF('Input_Top Hos Diag'!$K$11:$K$500,Cal_Top10HosDiag!$O163,'Input_Top Hos Diag'!O$11:O$500))</f>
        <v/>
      </c>
      <c r="R163" t="str">
        <f>IF($O163="","",SUMIF('Input_Top Hos Diag'!$K$11:$K$500,Cal_Top10HosDiag!$O163,'Input_Top Hos Diag'!P$11:P$500))</f>
        <v/>
      </c>
      <c r="S163" t="str">
        <f>IF($O163="","",SUMIF('Input_Top Hos Diag'!$K$11:$K$500,Cal_Top10HosDiag!$O163,'Input_Top Hos Diag'!Q$11:Q$500))</f>
        <v/>
      </c>
      <c r="T163" t="str">
        <f>IF($O163="","",SUMIF('Input_Top Hos Diag'!$K$11:$K$500,Cal_Top10HosDiag!$O163,'Input_Top Hos Diag'!R$11:R$500))</f>
        <v/>
      </c>
    </row>
    <row r="164" spans="2:20">
      <c r="B164" t="str">
        <f>IF(A164="","",_xlfn.XLOOKUP(A164,'Input_Top Hos Diag'!A:A,'Input_Top Hos Diag'!B:B))</f>
        <v/>
      </c>
      <c r="C164" t="str">
        <f>IF($A164="","",SUMIF('Input_Top Hos Diag'!$A$11:$A$500,Cal_Top10HosDiag!$A164,'Input_Top Hos Diag'!E$11:E$500))</f>
        <v/>
      </c>
      <c r="D164" t="str">
        <f>IF($A164="","",SUMIF('Input_Top Hos Diag'!$A$11:$A$500,Cal_Top10HosDiag!$A164,'Input_Top Hos Diag'!F$11:F$500))</f>
        <v/>
      </c>
      <c r="E164" t="str">
        <f>IF($A164="","",SUMIF('Input_Top Hos Diag'!$A$11:$A$500,Cal_Top10HosDiag!$A164,'Input_Top Hos Diag'!G$11:G$500))</f>
        <v/>
      </c>
      <c r="F164" t="str">
        <f>IF($A164="","",SUMIF('Input_Top Hos Diag'!$A$11:$A$500,Cal_Top10HosDiag!$A164,'Input_Top Hos Diag'!H$11:H$500))</f>
        <v/>
      </c>
      <c r="P164" t="str">
        <f>IF(O164="","",_xlfn.XLOOKUP(O164,'Input_Top Hos Diag'!K:K,'Input_Top Hos Diag'!L:L))</f>
        <v/>
      </c>
      <c r="Q164" t="str">
        <f>IF($O164="","",SUMIF('Input_Top Hos Diag'!$K$11:$K$500,Cal_Top10HosDiag!$O164,'Input_Top Hos Diag'!O$11:O$500))</f>
        <v/>
      </c>
      <c r="R164" t="str">
        <f>IF($O164="","",SUMIF('Input_Top Hos Diag'!$K$11:$K$500,Cal_Top10HosDiag!$O164,'Input_Top Hos Diag'!P$11:P$500))</f>
        <v/>
      </c>
      <c r="S164" t="str">
        <f>IF($O164="","",SUMIF('Input_Top Hos Diag'!$K$11:$K$500,Cal_Top10HosDiag!$O164,'Input_Top Hos Diag'!Q$11:Q$500))</f>
        <v/>
      </c>
      <c r="T164" t="str">
        <f>IF($O164="","",SUMIF('Input_Top Hos Diag'!$K$11:$K$500,Cal_Top10HosDiag!$O164,'Input_Top Hos Diag'!R$11:R$500))</f>
        <v/>
      </c>
    </row>
    <row r="165" spans="2:20">
      <c r="B165" t="str">
        <f>IF(A165="","",_xlfn.XLOOKUP(A165,'Input_Top Hos Diag'!A:A,'Input_Top Hos Diag'!B:B))</f>
        <v/>
      </c>
      <c r="C165" t="str">
        <f>IF($A165="","",SUMIF('Input_Top Hos Diag'!$A$11:$A$500,Cal_Top10HosDiag!$A165,'Input_Top Hos Diag'!E$11:E$500))</f>
        <v/>
      </c>
      <c r="D165" t="str">
        <f>IF($A165="","",SUMIF('Input_Top Hos Diag'!$A$11:$A$500,Cal_Top10HosDiag!$A165,'Input_Top Hos Diag'!F$11:F$500))</f>
        <v/>
      </c>
      <c r="E165" t="str">
        <f>IF($A165="","",SUMIF('Input_Top Hos Diag'!$A$11:$A$500,Cal_Top10HosDiag!$A165,'Input_Top Hos Diag'!G$11:G$500))</f>
        <v/>
      </c>
      <c r="F165" t="str">
        <f>IF($A165="","",SUMIF('Input_Top Hos Diag'!$A$11:$A$500,Cal_Top10HosDiag!$A165,'Input_Top Hos Diag'!H$11:H$500))</f>
        <v/>
      </c>
      <c r="P165" t="str">
        <f>IF(O165="","",_xlfn.XLOOKUP(O165,'Input_Top Hos Diag'!K:K,'Input_Top Hos Diag'!L:L))</f>
        <v/>
      </c>
      <c r="Q165" t="str">
        <f>IF($O165="","",SUMIF('Input_Top Hos Diag'!$K$11:$K$500,Cal_Top10HosDiag!$O165,'Input_Top Hos Diag'!O$11:O$500))</f>
        <v/>
      </c>
      <c r="R165" t="str">
        <f>IF($O165="","",SUMIF('Input_Top Hos Diag'!$K$11:$K$500,Cal_Top10HosDiag!$O165,'Input_Top Hos Diag'!P$11:P$500))</f>
        <v/>
      </c>
      <c r="S165" t="str">
        <f>IF($O165="","",SUMIF('Input_Top Hos Diag'!$K$11:$K$500,Cal_Top10HosDiag!$O165,'Input_Top Hos Diag'!Q$11:Q$500))</f>
        <v/>
      </c>
      <c r="T165" t="str">
        <f>IF($O165="","",SUMIF('Input_Top Hos Diag'!$K$11:$K$500,Cal_Top10HosDiag!$O165,'Input_Top Hos Diag'!R$11:R$500))</f>
        <v/>
      </c>
    </row>
    <row r="166" spans="2:20">
      <c r="B166" t="str">
        <f>IF(A166="","",_xlfn.XLOOKUP(A166,'Input_Top Hos Diag'!A:A,'Input_Top Hos Diag'!B:B))</f>
        <v/>
      </c>
      <c r="C166" t="str">
        <f>IF($A166="","",SUMIF('Input_Top Hos Diag'!$A$11:$A$500,Cal_Top10HosDiag!$A166,'Input_Top Hos Diag'!E$11:E$500))</f>
        <v/>
      </c>
      <c r="D166" t="str">
        <f>IF($A166="","",SUMIF('Input_Top Hos Diag'!$A$11:$A$500,Cal_Top10HosDiag!$A166,'Input_Top Hos Diag'!F$11:F$500))</f>
        <v/>
      </c>
      <c r="E166" t="str">
        <f>IF($A166="","",SUMIF('Input_Top Hos Diag'!$A$11:$A$500,Cal_Top10HosDiag!$A166,'Input_Top Hos Diag'!G$11:G$500))</f>
        <v/>
      </c>
      <c r="F166" t="str">
        <f>IF($A166="","",SUMIF('Input_Top Hos Diag'!$A$11:$A$500,Cal_Top10HosDiag!$A166,'Input_Top Hos Diag'!H$11:H$500))</f>
        <v/>
      </c>
      <c r="P166" t="str">
        <f>IF(O166="","",_xlfn.XLOOKUP(O166,'Input_Top Hos Diag'!K:K,'Input_Top Hos Diag'!L:L))</f>
        <v/>
      </c>
      <c r="Q166" t="str">
        <f>IF($O166="","",SUMIF('Input_Top Hos Diag'!$K$11:$K$500,Cal_Top10HosDiag!$O166,'Input_Top Hos Diag'!O$11:O$500))</f>
        <v/>
      </c>
      <c r="R166" t="str">
        <f>IF($O166="","",SUMIF('Input_Top Hos Diag'!$K$11:$K$500,Cal_Top10HosDiag!$O166,'Input_Top Hos Diag'!P$11:P$500))</f>
        <v/>
      </c>
      <c r="S166" t="str">
        <f>IF($O166="","",SUMIF('Input_Top Hos Diag'!$K$11:$K$500,Cal_Top10HosDiag!$O166,'Input_Top Hos Diag'!Q$11:Q$500))</f>
        <v/>
      </c>
      <c r="T166" t="str">
        <f>IF($O166="","",SUMIF('Input_Top Hos Diag'!$K$11:$K$500,Cal_Top10HosDiag!$O166,'Input_Top Hos Diag'!R$11:R$500))</f>
        <v/>
      </c>
    </row>
    <row r="167" spans="2:20">
      <c r="B167" t="str">
        <f>IF(A167="","",_xlfn.XLOOKUP(A167,'Input_Top Hos Diag'!A:A,'Input_Top Hos Diag'!B:B))</f>
        <v/>
      </c>
      <c r="C167" t="str">
        <f>IF($A167="","",SUMIF('Input_Top Hos Diag'!$A$11:$A$500,Cal_Top10HosDiag!$A167,'Input_Top Hos Diag'!E$11:E$500))</f>
        <v/>
      </c>
      <c r="D167" t="str">
        <f>IF($A167="","",SUMIF('Input_Top Hos Diag'!$A$11:$A$500,Cal_Top10HosDiag!$A167,'Input_Top Hos Diag'!F$11:F$500))</f>
        <v/>
      </c>
      <c r="E167" t="str">
        <f>IF($A167="","",SUMIF('Input_Top Hos Diag'!$A$11:$A$500,Cal_Top10HosDiag!$A167,'Input_Top Hos Diag'!G$11:G$500))</f>
        <v/>
      </c>
      <c r="F167" t="str">
        <f>IF($A167="","",SUMIF('Input_Top Hos Diag'!$A$11:$A$500,Cal_Top10HosDiag!$A167,'Input_Top Hos Diag'!H$11:H$500))</f>
        <v/>
      </c>
      <c r="P167" t="str">
        <f>IF(O167="","",_xlfn.XLOOKUP(O167,'Input_Top Hos Diag'!K:K,'Input_Top Hos Diag'!L:L))</f>
        <v/>
      </c>
      <c r="Q167" t="str">
        <f>IF($O167="","",SUMIF('Input_Top Hos Diag'!$K$11:$K$500,Cal_Top10HosDiag!$O167,'Input_Top Hos Diag'!O$11:O$500))</f>
        <v/>
      </c>
      <c r="R167" t="str">
        <f>IF($O167="","",SUMIF('Input_Top Hos Diag'!$K$11:$K$500,Cal_Top10HosDiag!$O167,'Input_Top Hos Diag'!P$11:P$500))</f>
        <v/>
      </c>
      <c r="S167" t="str">
        <f>IF($O167="","",SUMIF('Input_Top Hos Diag'!$K$11:$K$500,Cal_Top10HosDiag!$O167,'Input_Top Hos Diag'!Q$11:Q$500))</f>
        <v/>
      </c>
      <c r="T167" t="str">
        <f>IF($O167="","",SUMIF('Input_Top Hos Diag'!$K$11:$K$500,Cal_Top10HosDiag!$O167,'Input_Top Hos Diag'!R$11:R$500))</f>
        <v/>
      </c>
    </row>
    <row r="168" spans="2:20">
      <c r="B168" t="str">
        <f>IF(A168="","",_xlfn.XLOOKUP(A168,'Input_Top Hos Diag'!A:A,'Input_Top Hos Diag'!B:B))</f>
        <v/>
      </c>
      <c r="C168" t="str">
        <f>IF($A168="","",SUMIF('Input_Top Hos Diag'!$A$11:$A$500,Cal_Top10HosDiag!$A168,'Input_Top Hos Diag'!E$11:E$500))</f>
        <v/>
      </c>
      <c r="D168" t="str">
        <f>IF($A168="","",SUMIF('Input_Top Hos Diag'!$A$11:$A$500,Cal_Top10HosDiag!$A168,'Input_Top Hos Diag'!F$11:F$500))</f>
        <v/>
      </c>
      <c r="E168" t="str">
        <f>IF($A168="","",SUMIF('Input_Top Hos Diag'!$A$11:$A$500,Cal_Top10HosDiag!$A168,'Input_Top Hos Diag'!G$11:G$500))</f>
        <v/>
      </c>
      <c r="F168" t="str">
        <f>IF($A168="","",SUMIF('Input_Top Hos Diag'!$A$11:$A$500,Cal_Top10HosDiag!$A168,'Input_Top Hos Diag'!H$11:H$500))</f>
        <v/>
      </c>
      <c r="P168" t="str">
        <f>IF(O168="","",_xlfn.XLOOKUP(O168,'Input_Top Hos Diag'!K:K,'Input_Top Hos Diag'!L:L))</f>
        <v/>
      </c>
      <c r="Q168" t="str">
        <f>IF($O168="","",SUMIF('Input_Top Hos Diag'!$K$11:$K$500,Cal_Top10HosDiag!$O168,'Input_Top Hos Diag'!O$11:O$500))</f>
        <v/>
      </c>
      <c r="R168" t="str">
        <f>IF($O168="","",SUMIF('Input_Top Hos Diag'!$K$11:$K$500,Cal_Top10HosDiag!$O168,'Input_Top Hos Diag'!P$11:P$500))</f>
        <v/>
      </c>
      <c r="S168" t="str">
        <f>IF($O168="","",SUMIF('Input_Top Hos Diag'!$K$11:$K$500,Cal_Top10HosDiag!$O168,'Input_Top Hos Diag'!Q$11:Q$500))</f>
        <v/>
      </c>
      <c r="T168" t="str">
        <f>IF($O168="","",SUMIF('Input_Top Hos Diag'!$K$11:$K$500,Cal_Top10HosDiag!$O168,'Input_Top Hos Diag'!R$11:R$500))</f>
        <v/>
      </c>
    </row>
    <row r="169" spans="2:20">
      <c r="B169" t="str">
        <f>IF(A169="","",_xlfn.XLOOKUP(A169,'Input_Top Hos Diag'!A:A,'Input_Top Hos Diag'!B:B))</f>
        <v/>
      </c>
      <c r="C169" t="str">
        <f>IF($A169="","",SUMIF('Input_Top Hos Diag'!$A$11:$A$500,Cal_Top10HosDiag!$A169,'Input_Top Hos Diag'!E$11:E$500))</f>
        <v/>
      </c>
      <c r="D169" t="str">
        <f>IF($A169="","",SUMIF('Input_Top Hos Diag'!$A$11:$A$500,Cal_Top10HosDiag!$A169,'Input_Top Hos Diag'!F$11:F$500))</f>
        <v/>
      </c>
      <c r="E169" t="str">
        <f>IF($A169="","",SUMIF('Input_Top Hos Diag'!$A$11:$A$500,Cal_Top10HosDiag!$A169,'Input_Top Hos Diag'!G$11:G$500))</f>
        <v/>
      </c>
      <c r="F169" t="str">
        <f>IF($A169="","",SUMIF('Input_Top Hos Diag'!$A$11:$A$500,Cal_Top10HosDiag!$A169,'Input_Top Hos Diag'!H$11:H$500))</f>
        <v/>
      </c>
      <c r="P169" t="str">
        <f>IF(O169="","",_xlfn.XLOOKUP(O169,'Input_Top Hos Diag'!K:K,'Input_Top Hos Diag'!L:L))</f>
        <v/>
      </c>
      <c r="Q169" t="str">
        <f>IF($O169="","",SUMIF('Input_Top Hos Diag'!$K$11:$K$500,Cal_Top10HosDiag!$O169,'Input_Top Hos Diag'!O$11:O$500))</f>
        <v/>
      </c>
      <c r="R169" t="str">
        <f>IF($O169="","",SUMIF('Input_Top Hos Diag'!$K$11:$K$500,Cal_Top10HosDiag!$O169,'Input_Top Hos Diag'!P$11:P$500))</f>
        <v/>
      </c>
      <c r="S169" t="str">
        <f>IF($O169="","",SUMIF('Input_Top Hos Diag'!$K$11:$K$500,Cal_Top10HosDiag!$O169,'Input_Top Hos Diag'!Q$11:Q$500))</f>
        <v/>
      </c>
      <c r="T169" t="str">
        <f>IF($O169="","",SUMIF('Input_Top Hos Diag'!$K$11:$K$500,Cal_Top10HosDiag!$O169,'Input_Top Hos Diag'!R$11:R$500))</f>
        <v/>
      </c>
    </row>
    <row r="170" spans="2:20">
      <c r="B170" t="str">
        <f>IF(A170="","",_xlfn.XLOOKUP(A170,'Input_Top Hos Diag'!A:A,'Input_Top Hos Diag'!B:B))</f>
        <v/>
      </c>
      <c r="C170" t="str">
        <f>IF($A170="","",SUMIF('Input_Top Hos Diag'!$A$11:$A$500,Cal_Top10HosDiag!$A170,'Input_Top Hos Diag'!E$11:E$500))</f>
        <v/>
      </c>
      <c r="D170" t="str">
        <f>IF($A170="","",SUMIF('Input_Top Hos Diag'!$A$11:$A$500,Cal_Top10HosDiag!$A170,'Input_Top Hos Diag'!F$11:F$500))</f>
        <v/>
      </c>
      <c r="E170" t="str">
        <f>IF($A170="","",SUMIF('Input_Top Hos Diag'!$A$11:$A$500,Cal_Top10HosDiag!$A170,'Input_Top Hos Diag'!G$11:G$500))</f>
        <v/>
      </c>
      <c r="F170" t="str">
        <f>IF($A170="","",SUMIF('Input_Top Hos Diag'!$A$11:$A$500,Cal_Top10HosDiag!$A170,'Input_Top Hos Diag'!H$11:H$500))</f>
        <v/>
      </c>
      <c r="P170" t="str">
        <f>IF(O170="","",_xlfn.XLOOKUP(O170,'Input_Top Hos Diag'!K:K,'Input_Top Hos Diag'!L:L))</f>
        <v/>
      </c>
      <c r="Q170" t="str">
        <f>IF($O170="","",SUMIF('Input_Top Hos Diag'!$K$11:$K$500,Cal_Top10HosDiag!$O170,'Input_Top Hos Diag'!O$11:O$500))</f>
        <v/>
      </c>
      <c r="R170" t="str">
        <f>IF($O170="","",SUMIF('Input_Top Hos Diag'!$K$11:$K$500,Cal_Top10HosDiag!$O170,'Input_Top Hos Diag'!P$11:P$500))</f>
        <v/>
      </c>
      <c r="S170" t="str">
        <f>IF($O170="","",SUMIF('Input_Top Hos Diag'!$K$11:$K$500,Cal_Top10HosDiag!$O170,'Input_Top Hos Diag'!Q$11:Q$500))</f>
        <v/>
      </c>
      <c r="T170" t="str">
        <f>IF($O170="","",SUMIF('Input_Top Hos Diag'!$K$11:$K$500,Cal_Top10HosDiag!$O170,'Input_Top Hos Diag'!R$11:R$500))</f>
        <v/>
      </c>
    </row>
    <row r="171" spans="2:20">
      <c r="B171" t="str">
        <f>IF(A171="","",_xlfn.XLOOKUP(A171,'Input_Top Hos Diag'!A:A,'Input_Top Hos Diag'!B:B))</f>
        <v/>
      </c>
      <c r="C171" t="str">
        <f>IF($A171="","",SUMIF('Input_Top Hos Diag'!$A$11:$A$500,Cal_Top10HosDiag!$A171,'Input_Top Hos Diag'!E$11:E$500))</f>
        <v/>
      </c>
      <c r="D171" t="str">
        <f>IF($A171="","",SUMIF('Input_Top Hos Diag'!$A$11:$A$500,Cal_Top10HosDiag!$A171,'Input_Top Hos Diag'!F$11:F$500))</f>
        <v/>
      </c>
      <c r="E171" t="str">
        <f>IF($A171="","",SUMIF('Input_Top Hos Diag'!$A$11:$A$500,Cal_Top10HosDiag!$A171,'Input_Top Hos Diag'!G$11:G$500))</f>
        <v/>
      </c>
      <c r="F171" t="str">
        <f>IF($A171="","",SUMIF('Input_Top Hos Diag'!$A$11:$A$500,Cal_Top10HosDiag!$A171,'Input_Top Hos Diag'!H$11:H$500))</f>
        <v/>
      </c>
      <c r="P171" t="str">
        <f>IF(O171="","",_xlfn.XLOOKUP(O171,'Input_Top Hos Diag'!K:K,'Input_Top Hos Diag'!L:L))</f>
        <v/>
      </c>
      <c r="Q171" t="str">
        <f>IF($O171="","",SUMIF('Input_Top Hos Diag'!$K$11:$K$500,Cal_Top10HosDiag!$O171,'Input_Top Hos Diag'!O$11:O$500))</f>
        <v/>
      </c>
      <c r="R171" t="str">
        <f>IF($O171="","",SUMIF('Input_Top Hos Diag'!$K$11:$K$500,Cal_Top10HosDiag!$O171,'Input_Top Hos Diag'!P$11:P$500))</f>
        <v/>
      </c>
      <c r="S171" t="str">
        <f>IF($O171="","",SUMIF('Input_Top Hos Diag'!$K$11:$K$500,Cal_Top10HosDiag!$O171,'Input_Top Hos Diag'!Q$11:Q$500))</f>
        <v/>
      </c>
      <c r="T171" t="str">
        <f>IF($O171="","",SUMIF('Input_Top Hos Diag'!$K$11:$K$500,Cal_Top10HosDiag!$O171,'Input_Top Hos Diag'!R$11:R$500))</f>
        <v/>
      </c>
    </row>
    <row r="172" spans="2:20">
      <c r="B172" t="str">
        <f>IF(A172="","",_xlfn.XLOOKUP(A172,'Input_Top Hos Diag'!A:A,'Input_Top Hos Diag'!B:B))</f>
        <v/>
      </c>
      <c r="C172" t="str">
        <f>IF($A172="","",SUMIF('Input_Top Hos Diag'!$A$11:$A$500,Cal_Top10HosDiag!$A172,'Input_Top Hos Diag'!E$11:E$500))</f>
        <v/>
      </c>
      <c r="D172" t="str">
        <f>IF($A172="","",SUMIF('Input_Top Hos Diag'!$A$11:$A$500,Cal_Top10HosDiag!$A172,'Input_Top Hos Diag'!F$11:F$500))</f>
        <v/>
      </c>
      <c r="E172" t="str">
        <f>IF($A172="","",SUMIF('Input_Top Hos Diag'!$A$11:$A$500,Cal_Top10HosDiag!$A172,'Input_Top Hos Diag'!G$11:G$500))</f>
        <v/>
      </c>
      <c r="F172" t="str">
        <f>IF($A172="","",SUMIF('Input_Top Hos Diag'!$A$11:$A$500,Cal_Top10HosDiag!$A172,'Input_Top Hos Diag'!H$11:H$500))</f>
        <v/>
      </c>
      <c r="P172" t="str">
        <f>IF(O172="","",_xlfn.XLOOKUP(O172,'Input_Top Hos Diag'!K:K,'Input_Top Hos Diag'!L:L))</f>
        <v/>
      </c>
      <c r="Q172" t="str">
        <f>IF($O172="","",SUMIF('Input_Top Hos Diag'!$K$11:$K$500,Cal_Top10HosDiag!$O172,'Input_Top Hos Diag'!O$11:O$500))</f>
        <v/>
      </c>
      <c r="R172" t="str">
        <f>IF($O172="","",SUMIF('Input_Top Hos Diag'!$K$11:$K$500,Cal_Top10HosDiag!$O172,'Input_Top Hos Diag'!P$11:P$500))</f>
        <v/>
      </c>
      <c r="S172" t="str">
        <f>IF($O172="","",SUMIF('Input_Top Hos Diag'!$K$11:$K$500,Cal_Top10HosDiag!$O172,'Input_Top Hos Diag'!Q$11:Q$500))</f>
        <v/>
      </c>
      <c r="T172" t="str">
        <f>IF($O172="","",SUMIF('Input_Top Hos Diag'!$K$11:$K$500,Cal_Top10HosDiag!$O172,'Input_Top Hos Diag'!R$11:R$500))</f>
        <v/>
      </c>
    </row>
    <row r="173" spans="2:20">
      <c r="B173" t="str">
        <f>IF(A173="","",_xlfn.XLOOKUP(A173,'Input_Top Hos Diag'!A:A,'Input_Top Hos Diag'!B:B))</f>
        <v/>
      </c>
      <c r="C173" t="str">
        <f>IF($A173="","",SUMIF('Input_Top Hos Diag'!$A$11:$A$500,Cal_Top10HosDiag!$A173,'Input_Top Hos Diag'!E$11:E$500))</f>
        <v/>
      </c>
      <c r="D173" t="str">
        <f>IF($A173="","",SUMIF('Input_Top Hos Diag'!$A$11:$A$500,Cal_Top10HosDiag!$A173,'Input_Top Hos Diag'!F$11:F$500))</f>
        <v/>
      </c>
      <c r="E173" t="str">
        <f>IF($A173="","",SUMIF('Input_Top Hos Diag'!$A$11:$A$500,Cal_Top10HosDiag!$A173,'Input_Top Hos Diag'!G$11:G$500))</f>
        <v/>
      </c>
      <c r="F173" t="str">
        <f>IF($A173="","",SUMIF('Input_Top Hos Diag'!$A$11:$A$500,Cal_Top10HosDiag!$A173,'Input_Top Hos Diag'!H$11:H$500))</f>
        <v/>
      </c>
      <c r="P173" t="str">
        <f>IF(O173="","",_xlfn.XLOOKUP(O173,'Input_Top Hos Diag'!K:K,'Input_Top Hos Diag'!L:L))</f>
        <v/>
      </c>
      <c r="Q173" t="str">
        <f>IF($O173="","",SUMIF('Input_Top Hos Diag'!$K$11:$K$500,Cal_Top10HosDiag!$O173,'Input_Top Hos Diag'!O$11:O$500))</f>
        <v/>
      </c>
      <c r="R173" t="str">
        <f>IF($O173="","",SUMIF('Input_Top Hos Diag'!$K$11:$K$500,Cal_Top10HosDiag!$O173,'Input_Top Hos Diag'!P$11:P$500))</f>
        <v/>
      </c>
      <c r="S173" t="str">
        <f>IF($O173="","",SUMIF('Input_Top Hos Diag'!$K$11:$K$500,Cal_Top10HosDiag!$O173,'Input_Top Hos Diag'!Q$11:Q$500))</f>
        <v/>
      </c>
      <c r="T173" t="str">
        <f>IF($O173="","",SUMIF('Input_Top Hos Diag'!$K$11:$K$500,Cal_Top10HosDiag!$O173,'Input_Top Hos Diag'!R$11:R$500))</f>
        <v/>
      </c>
    </row>
    <row r="174" spans="2:20">
      <c r="B174" t="str">
        <f>IF(A174="","",_xlfn.XLOOKUP(A174,'Input_Top Hos Diag'!A:A,'Input_Top Hos Diag'!B:B))</f>
        <v/>
      </c>
      <c r="C174" t="str">
        <f>IF($A174="","",SUMIF('Input_Top Hos Diag'!$A$11:$A$500,Cal_Top10HosDiag!$A174,'Input_Top Hos Diag'!E$11:E$500))</f>
        <v/>
      </c>
      <c r="D174" t="str">
        <f>IF($A174="","",SUMIF('Input_Top Hos Diag'!$A$11:$A$500,Cal_Top10HosDiag!$A174,'Input_Top Hos Diag'!F$11:F$500))</f>
        <v/>
      </c>
      <c r="E174" t="str">
        <f>IF($A174="","",SUMIF('Input_Top Hos Diag'!$A$11:$A$500,Cal_Top10HosDiag!$A174,'Input_Top Hos Diag'!G$11:G$500))</f>
        <v/>
      </c>
      <c r="F174" t="str">
        <f>IF($A174="","",SUMIF('Input_Top Hos Diag'!$A$11:$A$500,Cal_Top10HosDiag!$A174,'Input_Top Hos Diag'!H$11:H$500))</f>
        <v/>
      </c>
      <c r="P174" t="str">
        <f>IF(O174="","",_xlfn.XLOOKUP(O174,'Input_Top Hos Diag'!K:K,'Input_Top Hos Diag'!L:L))</f>
        <v/>
      </c>
      <c r="Q174" t="str">
        <f>IF($O174="","",SUMIF('Input_Top Hos Diag'!$K$11:$K$500,Cal_Top10HosDiag!$O174,'Input_Top Hos Diag'!O$11:O$500))</f>
        <v/>
      </c>
      <c r="R174" t="str">
        <f>IF($O174="","",SUMIF('Input_Top Hos Diag'!$K$11:$K$500,Cal_Top10HosDiag!$O174,'Input_Top Hos Diag'!P$11:P$500))</f>
        <v/>
      </c>
      <c r="S174" t="str">
        <f>IF($O174="","",SUMIF('Input_Top Hos Diag'!$K$11:$K$500,Cal_Top10HosDiag!$O174,'Input_Top Hos Diag'!Q$11:Q$500))</f>
        <v/>
      </c>
      <c r="T174" t="str">
        <f>IF($O174="","",SUMIF('Input_Top Hos Diag'!$K$11:$K$500,Cal_Top10HosDiag!$O174,'Input_Top Hos Diag'!R$11:R$500))</f>
        <v/>
      </c>
    </row>
    <row r="175" spans="2:20">
      <c r="B175" t="str">
        <f>IF(A175="","",_xlfn.XLOOKUP(A175,'Input_Top Hos Diag'!A:A,'Input_Top Hos Diag'!B:B))</f>
        <v/>
      </c>
      <c r="C175" t="str">
        <f>IF($A175="","",SUMIF('Input_Top Hos Diag'!$A$11:$A$500,Cal_Top10HosDiag!$A175,'Input_Top Hos Diag'!E$11:E$500))</f>
        <v/>
      </c>
      <c r="D175" t="str">
        <f>IF($A175="","",SUMIF('Input_Top Hos Diag'!$A$11:$A$500,Cal_Top10HosDiag!$A175,'Input_Top Hos Diag'!F$11:F$500))</f>
        <v/>
      </c>
      <c r="E175" t="str">
        <f>IF($A175="","",SUMIF('Input_Top Hos Diag'!$A$11:$A$500,Cal_Top10HosDiag!$A175,'Input_Top Hos Diag'!G$11:G$500))</f>
        <v/>
      </c>
      <c r="F175" t="str">
        <f>IF($A175="","",SUMIF('Input_Top Hos Diag'!$A$11:$A$500,Cal_Top10HosDiag!$A175,'Input_Top Hos Diag'!H$11:H$500))</f>
        <v/>
      </c>
      <c r="P175" t="str">
        <f>IF(O175="","",_xlfn.XLOOKUP(O175,'Input_Top Hos Diag'!K:K,'Input_Top Hos Diag'!L:L))</f>
        <v/>
      </c>
      <c r="Q175" t="str">
        <f>IF($O175="","",SUMIF('Input_Top Hos Diag'!$K$11:$K$500,Cal_Top10HosDiag!$O175,'Input_Top Hos Diag'!O$11:O$500))</f>
        <v/>
      </c>
      <c r="R175" t="str">
        <f>IF($O175="","",SUMIF('Input_Top Hos Diag'!$K$11:$K$500,Cal_Top10HosDiag!$O175,'Input_Top Hos Diag'!P$11:P$500))</f>
        <v/>
      </c>
      <c r="S175" t="str">
        <f>IF($O175="","",SUMIF('Input_Top Hos Diag'!$K$11:$K$500,Cal_Top10HosDiag!$O175,'Input_Top Hos Diag'!Q$11:Q$500))</f>
        <v/>
      </c>
      <c r="T175" t="str">
        <f>IF($O175="","",SUMIF('Input_Top Hos Diag'!$K$11:$K$500,Cal_Top10HosDiag!$O175,'Input_Top Hos Diag'!R$11:R$500))</f>
        <v/>
      </c>
    </row>
    <row r="176" spans="2:20">
      <c r="B176" t="str">
        <f>IF(A176="","",_xlfn.XLOOKUP(A176,'Input_Top Hos Diag'!A:A,'Input_Top Hos Diag'!B:B))</f>
        <v/>
      </c>
      <c r="C176" t="str">
        <f>IF($A176="","",SUMIF('Input_Top Hos Diag'!$A$11:$A$500,Cal_Top10HosDiag!$A176,'Input_Top Hos Diag'!E$11:E$500))</f>
        <v/>
      </c>
      <c r="D176" t="str">
        <f>IF($A176="","",SUMIF('Input_Top Hos Diag'!$A$11:$A$500,Cal_Top10HosDiag!$A176,'Input_Top Hos Diag'!F$11:F$500))</f>
        <v/>
      </c>
      <c r="E176" t="str">
        <f>IF($A176="","",SUMIF('Input_Top Hos Diag'!$A$11:$A$500,Cal_Top10HosDiag!$A176,'Input_Top Hos Diag'!G$11:G$500))</f>
        <v/>
      </c>
      <c r="F176" t="str">
        <f>IF($A176="","",SUMIF('Input_Top Hos Diag'!$A$11:$A$500,Cal_Top10HosDiag!$A176,'Input_Top Hos Diag'!H$11:H$500))</f>
        <v/>
      </c>
      <c r="P176" t="str">
        <f>IF(O176="","",_xlfn.XLOOKUP(O176,'Input_Top Hos Diag'!K:K,'Input_Top Hos Diag'!L:L))</f>
        <v/>
      </c>
      <c r="Q176" t="str">
        <f>IF($O176="","",SUMIF('Input_Top Hos Diag'!$K$11:$K$500,Cal_Top10HosDiag!$O176,'Input_Top Hos Diag'!O$11:O$500))</f>
        <v/>
      </c>
      <c r="R176" t="str">
        <f>IF($O176="","",SUMIF('Input_Top Hos Diag'!$K$11:$K$500,Cal_Top10HosDiag!$O176,'Input_Top Hos Diag'!P$11:P$500))</f>
        <v/>
      </c>
      <c r="S176" t="str">
        <f>IF($O176="","",SUMIF('Input_Top Hos Diag'!$K$11:$K$500,Cal_Top10HosDiag!$O176,'Input_Top Hos Diag'!Q$11:Q$500))</f>
        <v/>
      </c>
      <c r="T176" t="str">
        <f>IF($O176="","",SUMIF('Input_Top Hos Diag'!$K$11:$K$500,Cal_Top10HosDiag!$O176,'Input_Top Hos Diag'!R$11:R$500))</f>
        <v/>
      </c>
    </row>
    <row r="177" spans="2:20">
      <c r="B177" t="str">
        <f>IF(A177="","",_xlfn.XLOOKUP(A177,'Input_Top Hos Diag'!A:A,'Input_Top Hos Diag'!B:B))</f>
        <v/>
      </c>
      <c r="C177" t="str">
        <f>IF($A177="","",SUMIF('Input_Top Hos Diag'!$A$11:$A$500,Cal_Top10HosDiag!$A177,'Input_Top Hos Diag'!E$11:E$500))</f>
        <v/>
      </c>
      <c r="D177" t="str">
        <f>IF($A177="","",SUMIF('Input_Top Hos Diag'!$A$11:$A$500,Cal_Top10HosDiag!$A177,'Input_Top Hos Diag'!F$11:F$500))</f>
        <v/>
      </c>
      <c r="E177" t="str">
        <f>IF($A177="","",SUMIF('Input_Top Hos Diag'!$A$11:$A$500,Cal_Top10HosDiag!$A177,'Input_Top Hos Diag'!G$11:G$500))</f>
        <v/>
      </c>
      <c r="F177" t="str">
        <f>IF($A177="","",SUMIF('Input_Top Hos Diag'!$A$11:$A$500,Cal_Top10HosDiag!$A177,'Input_Top Hos Diag'!H$11:H$500))</f>
        <v/>
      </c>
      <c r="P177" t="str">
        <f>IF(O177="","",_xlfn.XLOOKUP(O177,'Input_Top Hos Diag'!K:K,'Input_Top Hos Diag'!L:L))</f>
        <v/>
      </c>
      <c r="Q177" t="str">
        <f>IF($O177="","",SUMIF('Input_Top Hos Diag'!$K$11:$K$500,Cal_Top10HosDiag!$O177,'Input_Top Hos Diag'!O$11:O$500))</f>
        <v/>
      </c>
      <c r="R177" t="str">
        <f>IF($O177="","",SUMIF('Input_Top Hos Diag'!$K$11:$K$500,Cal_Top10HosDiag!$O177,'Input_Top Hos Diag'!P$11:P$500))</f>
        <v/>
      </c>
      <c r="S177" t="str">
        <f>IF($O177="","",SUMIF('Input_Top Hos Diag'!$K$11:$K$500,Cal_Top10HosDiag!$O177,'Input_Top Hos Diag'!Q$11:Q$500))</f>
        <v/>
      </c>
      <c r="T177" t="str">
        <f>IF($O177="","",SUMIF('Input_Top Hos Diag'!$K$11:$K$500,Cal_Top10HosDiag!$O177,'Input_Top Hos Diag'!R$11:R$500))</f>
        <v/>
      </c>
    </row>
    <row r="178" spans="2:20">
      <c r="B178" t="str">
        <f>IF(A178="","",_xlfn.XLOOKUP(A178,'Input_Top Hos Diag'!A:A,'Input_Top Hos Diag'!B:B))</f>
        <v/>
      </c>
      <c r="C178" t="str">
        <f>IF($A178="","",SUMIF('Input_Top Hos Diag'!$A$11:$A$500,Cal_Top10HosDiag!$A178,'Input_Top Hos Diag'!E$11:E$500))</f>
        <v/>
      </c>
      <c r="D178" t="str">
        <f>IF($A178="","",SUMIF('Input_Top Hos Diag'!$A$11:$A$500,Cal_Top10HosDiag!$A178,'Input_Top Hos Diag'!F$11:F$500))</f>
        <v/>
      </c>
      <c r="E178" t="str">
        <f>IF($A178="","",SUMIF('Input_Top Hos Diag'!$A$11:$A$500,Cal_Top10HosDiag!$A178,'Input_Top Hos Diag'!G$11:G$500))</f>
        <v/>
      </c>
      <c r="F178" t="str">
        <f>IF($A178="","",SUMIF('Input_Top Hos Diag'!$A$11:$A$500,Cal_Top10HosDiag!$A178,'Input_Top Hos Diag'!H$11:H$500))</f>
        <v/>
      </c>
      <c r="P178" t="str">
        <f>IF(O178="","",_xlfn.XLOOKUP(O178,'Input_Top Hos Diag'!K:K,'Input_Top Hos Diag'!L:L))</f>
        <v/>
      </c>
      <c r="Q178" t="str">
        <f>IF($O178="","",SUMIF('Input_Top Hos Diag'!$K$11:$K$500,Cal_Top10HosDiag!$O178,'Input_Top Hos Diag'!O$11:O$500))</f>
        <v/>
      </c>
      <c r="R178" t="str">
        <f>IF($O178="","",SUMIF('Input_Top Hos Diag'!$K$11:$K$500,Cal_Top10HosDiag!$O178,'Input_Top Hos Diag'!P$11:P$500))</f>
        <v/>
      </c>
      <c r="S178" t="str">
        <f>IF($O178="","",SUMIF('Input_Top Hos Diag'!$K$11:$K$500,Cal_Top10HosDiag!$O178,'Input_Top Hos Diag'!Q$11:Q$500))</f>
        <v/>
      </c>
      <c r="T178" t="str">
        <f>IF($O178="","",SUMIF('Input_Top Hos Diag'!$K$11:$K$500,Cal_Top10HosDiag!$O178,'Input_Top Hos Diag'!R$11:R$500))</f>
        <v/>
      </c>
    </row>
    <row r="179" spans="2:20">
      <c r="B179" t="str">
        <f>IF(A179="","",_xlfn.XLOOKUP(A179,'Input_Top Hos Diag'!A:A,'Input_Top Hos Diag'!B:B))</f>
        <v/>
      </c>
      <c r="C179" t="str">
        <f>IF($A179="","",SUMIF('Input_Top Hos Diag'!$A$11:$A$500,Cal_Top10HosDiag!$A179,'Input_Top Hos Diag'!E$11:E$500))</f>
        <v/>
      </c>
      <c r="D179" t="str">
        <f>IF($A179="","",SUMIF('Input_Top Hos Diag'!$A$11:$A$500,Cal_Top10HosDiag!$A179,'Input_Top Hos Diag'!F$11:F$500))</f>
        <v/>
      </c>
      <c r="E179" t="str">
        <f>IF($A179="","",SUMIF('Input_Top Hos Diag'!$A$11:$A$500,Cal_Top10HosDiag!$A179,'Input_Top Hos Diag'!G$11:G$500))</f>
        <v/>
      </c>
      <c r="F179" t="str">
        <f>IF($A179="","",SUMIF('Input_Top Hos Diag'!$A$11:$A$500,Cal_Top10HosDiag!$A179,'Input_Top Hos Diag'!H$11:H$500))</f>
        <v/>
      </c>
      <c r="P179" t="str">
        <f>IF(O179="","",_xlfn.XLOOKUP(O179,'Input_Top Hos Diag'!K:K,'Input_Top Hos Diag'!L:L))</f>
        <v/>
      </c>
      <c r="Q179" t="str">
        <f>IF($O179="","",SUMIF('Input_Top Hos Diag'!$K$11:$K$500,Cal_Top10HosDiag!$O179,'Input_Top Hos Diag'!O$11:O$500))</f>
        <v/>
      </c>
      <c r="R179" t="str">
        <f>IF($O179="","",SUMIF('Input_Top Hos Diag'!$K$11:$K$500,Cal_Top10HosDiag!$O179,'Input_Top Hos Diag'!P$11:P$500))</f>
        <v/>
      </c>
      <c r="S179" t="str">
        <f>IF($O179="","",SUMIF('Input_Top Hos Diag'!$K$11:$K$500,Cal_Top10HosDiag!$O179,'Input_Top Hos Diag'!Q$11:Q$500))</f>
        <v/>
      </c>
      <c r="T179" t="str">
        <f>IF($O179="","",SUMIF('Input_Top Hos Diag'!$K$11:$K$500,Cal_Top10HosDiag!$O179,'Input_Top Hos Diag'!R$11:R$500))</f>
        <v/>
      </c>
    </row>
    <row r="180" spans="2:20">
      <c r="B180" t="str">
        <f>IF(A180="","",_xlfn.XLOOKUP(A180,'Input_Top Hos Diag'!A:A,'Input_Top Hos Diag'!B:B))</f>
        <v/>
      </c>
      <c r="C180" t="str">
        <f>IF($A180="","",SUMIF('Input_Top Hos Diag'!$A$11:$A$500,Cal_Top10HosDiag!$A180,'Input_Top Hos Diag'!E$11:E$500))</f>
        <v/>
      </c>
      <c r="D180" t="str">
        <f>IF($A180="","",SUMIF('Input_Top Hos Diag'!$A$11:$A$500,Cal_Top10HosDiag!$A180,'Input_Top Hos Diag'!F$11:F$500))</f>
        <v/>
      </c>
      <c r="E180" t="str">
        <f>IF($A180="","",SUMIF('Input_Top Hos Diag'!$A$11:$A$500,Cal_Top10HosDiag!$A180,'Input_Top Hos Diag'!G$11:G$500))</f>
        <v/>
      </c>
      <c r="F180" t="str">
        <f>IF($A180="","",SUMIF('Input_Top Hos Diag'!$A$11:$A$500,Cal_Top10HosDiag!$A180,'Input_Top Hos Diag'!H$11:H$500))</f>
        <v/>
      </c>
      <c r="P180" t="str">
        <f>IF(O180="","",_xlfn.XLOOKUP(O180,'Input_Top Hos Diag'!K:K,'Input_Top Hos Diag'!L:L))</f>
        <v/>
      </c>
      <c r="Q180" t="str">
        <f>IF($O180="","",SUMIF('Input_Top Hos Diag'!$K$11:$K$500,Cal_Top10HosDiag!$O180,'Input_Top Hos Diag'!O$11:O$500))</f>
        <v/>
      </c>
      <c r="R180" t="str">
        <f>IF($O180="","",SUMIF('Input_Top Hos Diag'!$K$11:$K$500,Cal_Top10HosDiag!$O180,'Input_Top Hos Diag'!P$11:P$500))</f>
        <v/>
      </c>
      <c r="S180" t="str">
        <f>IF($O180="","",SUMIF('Input_Top Hos Diag'!$K$11:$K$500,Cal_Top10HosDiag!$O180,'Input_Top Hos Diag'!Q$11:Q$500))</f>
        <v/>
      </c>
      <c r="T180" t="str">
        <f>IF($O180="","",SUMIF('Input_Top Hos Diag'!$K$11:$K$500,Cal_Top10HosDiag!$O180,'Input_Top Hos Diag'!R$11:R$500))</f>
        <v/>
      </c>
    </row>
    <row r="181" spans="2:20">
      <c r="B181" t="str">
        <f>IF(A181="","",_xlfn.XLOOKUP(A181,'Input_Top Hos Diag'!A:A,'Input_Top Hos Diag'!B:B))</f>
        <v/>
      </c>
      <c r="C181" t="str">
        <f>IF($A181="","",SUMIF('Input_Top Hos Diag'!$A$11:$A$500,Cal_Top10HosDiag!$A181,'Input_Top Hos Diag'!E$11:E$500))</f>
        <v/>
      </c>
      <c r="D181" t="str">
        <f>IF($A181="","",SUMIF('Input_Top Hos Diag'!$A$11:$A$500,Cal_Top10HosDiag!$A181,'Input_Top Hos Diag'!F$11:F$500))</f>
        <v/>
      </c>
      <c r="E181" t="str">
        <f>IF($A181="","",SUMIF('Input_Top Hos Diag'!$A$11:$A$500,Cal_Top10HosDiag!$A181,'Input_Top Hos Diag'!G$11:G$500))</f>
        <v/>
      </c>
      <c r="F181" t="str">
        <f>IF($A181="","",SUMIF('Input_Top Hos Diag'!$A$11:$A$500,Cal_Top10HosDiag!$A181,'Input_Top Hos Diag'!H$11:H$500))</f>
        <v/>
      </c>
      <c r="P181" t="str">
        <f>IF(O181="","",_xlfn.XLOOKUP(O181,'Input_Top Hos Diag'!K:K,'Input_Top Hos Diag'!L:L))</f>
        <v/>
      </c>
      <c r="Q181" t="str">
        <f>IF($O181="","",SUMIF('Input_Top Hos Diag'!$K$11:$K$500,Cal_Top10HosDiag!$O181,'Input_Top Hos Diag'!O$11:O$500))</f>
        <v/>
      </c>
      <c r="R181" t="str">
        <f>IF($O181="","",SUMIF('Input_Top Hos Diag'!$K$11:$K$500,Cal_Top10HosDiag!$O181,'Input_Top Hos Diag'!P$11:P$500))</f>
        <v/>
      </c>
      <c r="S181" t="str">
        <f>IF($O181="","",SUMIF('Input_Top Hos Diag'!$K$11:$K$500,Cal_Top10HosDiag!$O181,'Input_Top Hos Diag'!Q$11:Q$500))</f>
        <v/>
      </c>
      <c r="T181" t="str">
        <f>IF($O181="","",SUMIF('Input_Top Hos Diag'!$K$11:$K$500,Cal_Top10HosDiag!$O181,'Input_Top Hos Diag'!R$11:R$500))</f>
        <v/>
      </c>
    </row>
    <row r="182" spans="2:20">
      <c r="B182" t="str">
        <f>IF(A182="","",_xlfn.XLOOKUP(A182,'Input_Top Hos Diag'!A:A,'Input_Top Hos Diag'!B:B))</f>
        <v/>
      </c>
      <c r="C182" t="str">
        <f>IF($A182="","",SUMIF('Input_Top Hos Diag'!$A$11:$A$500,Cal_Top10HosDiag!$A182,'Input_Top Hos Diag'!E$11:E$500))</f>
        <v/>
      </c>
      <c r="D182" t="str">
        <f>IF($A182="","",SUMIF('Input_Top Hos Diag'!$A$11:$A$500,Cal_Top10HosDiag!$A182,'Input_Top Hos Diag'!F$11:F$500))</f>
        <v/>
      </c>
      <c r="E182" t="str">
        <f>IF($A182="","",SUMIF('Input_Top Hos Diag'!$A$11:$A$500,Cal_Top10HosDiag!$A182,'Input_Top Hos Diag'!G$11:G$500))</f>
        <v/>
      </c>
      <c r="F182" t="str">
        <f>IF($A182="","",SUMIF('Input_Top Hos Diag'!$A$11:$A$500,Cal_Top10HosDiag!$A182,'Input_Top Hos Diag'!H$11:H$500))</f>
        <v/>
      </c>
      <c r="P182" t="str">
        <f>IF(O182="","",_xlfn.XLOOKUP(O182,'Input_Top Hos Diag'!K:K,'Input_Top Hos Diag'!L:L))</f>
        <v/>
      </c>
      <c r="Q182" t="str">
        <f>IF($O182="","",SUMIF('Input_Top Hos Diag'!$K$11:$K$500,Cal_Top10HosDiag!$O182,'Input_Top Hos Diag'!O$11:O$500))</f>
        <v/>
      </c>
      <c r="R182" t="str">
        <f>IF($O182="","",SUMIF('Input_Top Hos Diag'!$K$11:$K$500,Cal_Top10HosDiag!$O182,'Input_Top Hos Diag'!P$11:P$500))</f>
        <v/>
      </c>
      <c r="S182" t="str">
        <f>IF($O182="","",SUMIF('Input_Top Hos Diag'!$K$11:$K$500,Cal_Top10HosDiag!$O182,'Input_Top Hos Diag'!Q$11:Q$500))</f>
        <v/>
      </c>
      <c r="T182" t="str">
        <f>IF($O182="","",SUMIF('Input_Top Hos Diag'!$K$11:$K$500,Cal_Top10HosDiag!$O182,'Input_Top Hos Diag'!R$11:R$500))</f>
        <v/>
      </c>
    </row>
    <row r="183" spans="2:20">
      <c r="B183" t="str">
        <f>IF(A183="","",_xlfn.XLOOKUP(A183,'Input_Top Hos Diag'!A:A,'Input_Top Hos Diag'!B:B))</f>
        <v/>
      </c>
      <c r="C183" t="str">
        <f>IF($A183="","",SUMIF('Input_Top Hos Diag'!$A$11:$A$500,Cal_Top10HosDiag!$A183,'Input_Top Hos Diag'!E$11:E$500))</f>
        <v/>
      </c>
      <c r="D183" t="str">
        <f>IF($A183="","",SUMIF('Input_Top Hos Diag'!$A$11:$A$500,Cal_Top10HosDiag!$A183,'Input_Top Hos Diag'!F$11:F$500))</f>
        <v/>
      </c>
      <c r="E183" t="str">
        <f>IF($A183="","",SUMIF('Input_Top Hos Diag'!$A$11:$A$500,Cal_Top10HosDiag!$A183,'Input_Top Hos Diag'!G$11:G$500))</f>
        <v/>
      </c>
      <c r="F183" t="str">
        <f>IF($A183="","",SUMIF('Input_Top Hos Diag'!$A$11:$A$500,Cal_Top10HosDiag!$A183,'Input_Top Hos Diag'!H$11:H$500))</f>
        <v/>
      </c>
      <c r="P183" t="str">
        <f>IF(O183="","",_xlfn.XLOOKUP(O183,'Input_Top Hos Diag'!K:K,'Input_Top Hos Diag'!L:L))</f>
        <v/>
      </c>
      <c r="Q183" t="str">
        <f>IF($O183="","",SUMIF('Input_Top Hos Diag'!$K$11:$K$500,Cal_Top10HosDiag!$O183,'Input_Top Hos Diag'!O$11:O$500))</f>
        <v/>
      </c>
      <c r="R183" t="str">
        <f>IF($O183="","",SUMIF('Input_Top Hos Diag'!$K$11:$K$500,Cal_Top10HosDiag!$O183,'Input_Top Hos Diag'!P$11:P$500))</f>
        <v/>
      </c>
      <c r="S183" t="str">
        <f>IF($O183="","",SUMIF('Input_Top Hos Diag'!$K$11:$K$500,Cal_Top10HosDiag!$O183,'Input_Top Hos Diag'!Q$11:Q$500))</f>
        <v/>
      </c>
      <c r="T183" t="str">
        <f>IF($O183="","",SUMIF('Input_Top Hos Diag'!$K$11:$K$500,Cal_Top10HosDiag!$O183,'Input_Top Hos Diag'!R$11:R$500))</f>
        <v/>
      </c>
    </row>
    <row r="184" spans="2:20">
      <c r="B184" t="str">
        <f>IF(A184="","",_xlfn.XLOOKUP(A184,'Input_Top Hos Diag'!A:A,'Input_Top Hos Diag'!B:B))</f>
        <v/>
      </c>
      <c r="C184" t="str">
        <f>IF($A184="","",SUMIF('Input_Top Hos Diag'!$A$11:$A$500,Cal_Top10HosDiag!$A184,'Input_Top Hos Diag'!E$11:E$500))</f>
        <v/>
      </c>
      <c r="D184" t="str">
        <f>IF($A184="","",SUMIF('Input_Top Hos Diag'!$A$11:$A$500,Cal_Top10HosDiag!$A184,'Input_Top Hos Diag'!F$11:F$500))</f>
        <v/>
      </c>
      <c r="E184" t="str">
        <f>IF($A184="","",SUMIF('Input_Top Hos Diag'!$A$11:$A$500,Cal_Top10HosDiag!$A184,'Input_Top Hos Diag'!G$11:G$500))</f>
        <v/>
      </c>
      <c r="F184" t="str">
        <f>IF($A184="","",SUMIF('Input_Top Hos Diag'!$A$11:$A$500,Cal_Top10HosDiag!$A184,'Input_Top Hos Diag'!H$11:H$500))</f>
        <v/>
      </c>
      <c r="P184" t="str">
        <f>IF(O184="","",_xlfn.XLOOKUP(O184,'Input_Top Hos Diag'!K:K,'Input_Top Hos Diag'!L:L))</f>
        <v/>
      </c>
      <c r="Q184" t="str">
        <f>IF($O184="","",SUMIF('Input_Top Hos Diag'!$K$11:$K$500,Cal_Top10HosDiag!$O184,'Input_Top Hos Diag'!O$11:O$500))</f>
        <v/>
      </c>
      <c r="R184" t="str">
        <f>IF($O184="","",SUMIF('Input_Top Hos Diag'!$K$11:$K$500,Cal_Top10HosDiag!$O184,'Input_Top Hos Diag'!P$11:P$500))</f>
        <v/>
      </c>
      <c r="S184" t="str">
        <f>IF($O184="","",SUMIF('Input_Top Hos Diag'!$K$11:$K$500,Cal_Top10HosDiag!$O184,'Input_Top Hos Diag'!Q$11:Q$500))</f>
        <v/>
      </c>
      <c r="T184" t="str">
        <f>IF($O184="","",SUMIF('Input_Top Hos Diag'!$K$11:$K$500,Cal_Top10HosDiag!$O184,'Input_Top Hos Diag'!R$11:R$500))</f>
        <v/>
      </c>
    </row>
    <row r="185" spans="2:20">
      <c r="B185" t="str">
        <f>IF(A185="","",_xlfn.XLOOKUP(A185,'Input_Top Hos Diag'!A:A,'Input_Top Hos Diag'!B:B))</f>
        <v/>
      </c>
      <c r="C185" t="str">
        <f>IF($A185="","",SUMIF('Input_Top Hos Diag'!$A$11:$A$500,Cal_Top10HosDiag!$A185,'Input_Top Hos Diag'!E$11:E$500))</f>
        <v/>
      </c>
      <c r="D185" t="str">
        <f>IF($A185="","",SUMIF('Input_Top Hos Diag'!$A$11:$A$500,Cal_Top10HosDiag!$A185,'Input_Top Hos Diag'!F$11:F$500))</f>
        <v/>
      </c>
      <c r="E185" t="str">
        <f>IF($A185="","",SUMIF('Input_Top Hos Diag'!$A$11:$A$500,Cal_Top10HosDiag!$A185,'Input_Top Hos Diag'!G$11:G$500))</f>
        <v/>
      </c>
      <c r="F185" t="str">
        <f>IF($A185="","",SUMIF('Input_Top Hos Diag'!$A$11:$A$500,Cal_Top10HosDiag!$A185,'Input_Top Hos Diag'!H$11:H$500))</f>
        <v/>
      </c>
      <c r="P185" t="str">
        <f>IF(O185="","",_xlfn.XLOOKUP(O185,'Input_Top Hos Diag'!K:K,'Input_Top Hos Diag'!L:L))</f>
        <v/>
      </c>
      <c r="Q185" t="str">
        <f>IF($O185="","",SUMIF('Input_Top Hos Diag'!$K$11:$K$500,Cal_Top10HosDiag!$O185,'Input_Top Hos Diag'!O$11:O$500))</f>
        <v/>
      </c>
      <c r="R185" t="str">
        <f>IF($O185="","",SUMIF('Input_Top Hos Diag'!$K$11:$K$500,Cal_Top10HosDiag!$O185,'Input_Top Hos Diag'!P$11:P$500))</f>
        <v/>
      </c>
      <c r="S185" t="str">
        <f>IF($O185="","",SUMIF('Input_Top Hos Diag'!$K$11:$K$500,Cal_Top10HosDiag!$O185,'Input_Top Hos Diag'!Q$11:Q$500))</f>
        <v/>
      </c>
      <c r="T185" t="str">
        <f>IF($O185="","",SUMIF('Input_Top Hos Diag'!$K$11:$K$500,Cal_Top10HosDiag!$O185,'Input_Top Hos Diag'!R$11:R$500))</f>
        <v/>
      </c>
    </row>
    <row r="186" spans="2:20">
      <c r="B186" t="str">
        <f>IF(A186="","",_xlfn.XLOOKUP(A186,'Input_Top Hos Diag'!A:A,'Input_Top Hos Diag'!B:B))</f>
        <v/>
      </c>
      <c r="C186" t="str">
        <f>IF($A186="","",SUMIF('Input_Top Hos Diag'!$A$11:$A$500,Cal_Top10HosDiag!$A186,'Input_Top Hos Diag'!E$11:E$500))</f>
        <v/>
      </c>
      <c r="D186" t="str">
        <f>IF($A186="","",SUMIF('Input_Top Hos Diag'!$A$11:$A$500,Cal_Top10HosDiag!$A186,'Input_Top Hos Diag'!F$11:F$500))</f>
        <v/>
      </c>
      <c r="E186" t="str">
        <f>IF($A186="","",SUMIF('Input_Top Hos Diag'!$A$11:$A$500,Cal_Top10HosDiag!$A186,'Input_Top Hos Diag'!G$11:G$500))</f>
        <v/>
      </c>
      <c r="F186" t="str">
        <f>IF($A186="","",SUMIF('Input_Top Hos Diag'!$A$11:$A$500,Cal_Top10HosDiag!$A186,'Input_Top Hos Diag'!H$11:H$500))</f>
        <v/>
      </c>
      <c r="P186" t="str">
        <f>IF(O186="","",_xlfn.XLOOKUP(O186,'Input_Top Hos Diag'!K:K,'Input_Top Hos Diag'!L:L))</f>
        <v/>
      </c>
      <c r="Q186" t="str">
        <f>IF($O186="","",SUMIF('Input_Top Hos Diag'!$K$11:$K$500,Cal_Top10HosDiag!$O186,'Input_Top Hos Diag'!O$11:O$500))</f>
        <v/>
      </c>
      <c r="R186" t="str">
        <f>IF($O186="","",SUMIF('Input_Top Hos Diag'!$K$11:$K$500,Cal_Top10HosDiag!$O186,'Input_Top Hos Diag'!P$11:P$500))</f>
        <v/>
      </c>
      <c r="S186" t="str">
        <f>IF($O186="","",SUMIF('Input_Top Hos Diag'!$K$11:$K$500,Cal_Top10HosDiag!$O186,'Input_Top Hos Diag'!Q$11:Q$500))</f>
        <v/>
      </c>
      <c r="T186" t="str">
        <f>IF($O186="","",SUMIF('Input_Top Hos Diag'!$K$11:$K$500,Cal_Top10HosDiag!$O186,'Input_Top Hos Diag'!R$11:R$500))</f>
        <v/>
      </c>
    </row>
    <row r="187" spans="2:20">
      <c r="B187" t="str">
        <f>IF(A187="","",_xlfn.XLOOKUP(A187,'Input_Top Hos Diag'!A:A,'Input_Top Hos Diag'!B:B))</f>
        <v/>
      </c>
      <c r="C187" t="str">
        <f>IF($A187="","",SUMIF('Input_Top Hos Diag'!$A$11:$A$500,Cal_Top10HosDiag!$A187,'Input_Top Hos Diag'!E$11:E$500))</f>
        <v/>
      </c>
      <c r="D187" t="str">
        <f>IF($A187="","",SUMIF('Input_Top Hos Diag'!$A$11:$A$500,Cal_Top10HosDiag!$A187,'Input_Top Hos Diag'!F$11:F$500))</f>
        <v/>
      </c>
      <c r="E187" t="str">
        <f>IF($A187="","",SUMIF('Input_Top Hos Diag'!$A$11:$A$500,Cal_Top10HosDiag!$A187,'Input_Top Hos Diag'!G$11:G$500))</f>
        <v/>
      </c>
      <c r="F187" t="str">
        <f>IF($A187="","",SUMIF('Input_Top Hos Diag'!$A$11:$A$500,Cal_Top10HosDiag!$A187,'Input_Top Hos Diag'!H$11:H$500))</f>
        <v/>
      </c>
      <c r="P187" t="str">
        <f>IF(O187="","",_xlfn.XLOOKUP(O187,'Input_Top Hos Diag'!K:K,'Input_Top Hos Diag'!L:L))</f>
        <v/>
      </c>
      <c r="Q187" t="str">
        <f>IF($O187="","",SUMIF('Input_Top Hos Diag'!$K$11:$K$500,Cal_Top10HosDiag!$O187,'Input_Top Hos Diag'!O$11:O$500))</f>
        <v/>
      </c>
      <c r="R187" t="str">
        <f>IF($O187="","",SUMIF('Input_Top Hos Diag'!$K$11:$K$500,Cal_Top10HosDiag!$O187,'Input_Top Hos Diag'!P$11:P$500))</f>
        <v/>
      </c>
      <c r="S187" t="str">
        <f>IF($O187="","",SUMIF('Input_Top Hos Diag'!$K$11:$K$500,Cal_Top10HosDiag!$O187,'Input_Top Hos Diag'!Q$11:Q$500))</f>
        <v/>
      </c>
      <c r="T187" t="str">
        <f>IF($O187="","",SUMIF('Input_Top Hos Diag'!$K$11:$K$500,Cal_Top10HosDiag!$O187,'Input_Top Hos Diag'!R$11:R$500))</f>
        <v/>
      </c>
    </row>
    <row r="188" spans="2:20">
      <c r="B188" t="str">
        <f>IF(A188="","",_xlfn.XLOOKUP(A188,'Input_Top Hos Diag'!A:A,'Input_Top Hos Diag'!B:B))</f>
        <v/>
      </c>
      <c r="C188" t="str">
        <f>IF($A188="","",SUMIF('Input_Top Hos Diag'!$A$11:$A$500,Cal_Top10HosDiag!$A188,'Input_Top Hos Diag'!E$11:E$500))</f>
        <v/>
      </c>
      <c r="D188" t="str">
        <f>IF($A188="","",SUMIF('Input_Top Hos Diag'!$A$11:$A$500,Cal_Top10HosDiag!$A188,'Input_Top Hos Diag'!F$11:F$500))</f>
        <v/>
      </c>
      <c r="E188" t="str">
        <f>IF($A188="","",SUMIF('Input_Top Hos Diag'!$A$11:$A$500,Cal_Top10HosDiag!$A188,'Input_Top Hos Diag'!G$11:G$500))</f>
        <v/>
      </c>
      <c r="F188" t="str">
        <f>IF($A188="","",SUMIF('Input_Top Hos Diag'!$A$11:$A$500,Cal_Top10HosDiag!$A188,'Input_Top Hos Diag'!H$11:H$500))</f>
        <v/>
      </c>
      <c r="P188" t="str">
        <f>IF(O188="","",_xlfn.XLOOKUP(O188,'Input_Top Hos Diag'!K:K,'Input_Top Hos Diag'!L:L))</f>
        <v/>
      </c>
      <c r="Q188" t="str">
        <f>IF($O188="","",SUMIF('Input_Top Hos Diag'!$K$11:$K$500,Cal_Top10HosDiag!$O188,'Input_Top Hos Diag'!O$11:O$500))</f>
        <v/>
      </c>
      <c r="R188" t="str">
        <f>IF($O188="","",SUMIF('Input_Top Hos Diag'!$K$11:$K$500,Cal_Top10HosDiag!$O188,'Input_Top Hos Diag'!P$11:P$500))</f>
        <v/>
      </c>
      <c r="S188" t="str">
        <f>IF($O188="","",SUMIF('Input_Top Hos Diag'!$K$11:$K$500,Cal_Top10HosDiag!$O188,'Input_Top Hos Diag'!Q$11:Q$500))</f>
        <v/>
      </c>
      <c r="T188" t="str">
        <f>IF($O188="","",SUMIF('Input_Top Hos Diag'!$K$11:$K$500,Cal_Top10HosDiag!$O188,'Input_Top Hos Diag'!R$11:R$500))</f>
        <v/>
      </c>
    </row>
    <row r="189" spans="2:20">
      <c r="B189" t="str">
        <f>IF(A189="","",_xlfn.XLOOKUP(A189,'Input_Top Hos Diag'!A:A,'Input_Top Hos Diag'!B:B))</f>
        <v/>
      </c>
      <c r="C189" t="str">
        <f>IF($A189="","",SUMIF('Input_Top Hos Diag'!$A$11:$A$500,Cal_Top10HosDiag!$A189,'Input_Top Hos Diag'!E$11:E$500))</f>
        <v/>
      </c>
      <c r="D189" t="str">
        <f>IF($A189="","",SUMIF('Input_Top Hos Diag'!$A$11:$A$500,Cal_Top10HosDiag!$A189,'Input_Top Hos Diag'!F$11:F$500))</f>
        <v/>
      </c>
      <c r="E189" t="str">
        <f>IF($A189="","",SUMIF('Input_Top Hos Diag'!$A$11:$A$500,Cal_Top10HosDiag!$A189,'Input_Top Hos Diag'!G$11:G$500))</f>
        <v/>
      </c>
      <c r="F189" t="str">
        <f>IF($A189="","",SUMIF('Input_Top Hos Diag'!$A$11:$A$500,Cal_Top10HosDiag!$A189,'Input_Top Hos Diag'!H$11:H$500))</f>
        <v/>
      </c>
      <c r="P189" t="str">
        <f>IF(O189="","",_xlfn.XLOOKUP(O189,'Input_Top Hos Diag'!K:K,'Input_Top Hos Diag'!L:L))</f>
        <v/>
      </c>
      <c r="Q189" t="str">
        <f>IF($O189="","",SUMIF('Input_Top Hos Diag'!$K$11:$K$500,Cal_Top10HosDiag!$O189,'Input_Top Hos Diag'!O$11:O$500))</f>
        <v/>
      </c>
      <c r="R189" t="str">
        <f>IF($O189="","",SUMIF('Input_Top Hos Diag'!$K$11:$K$500,Cal_Top10HosDiag!$O189,'Input_Top Hos Diag'!P$11:P$500))</f>
        <v/>
      </c>
      <c r="S189" t="str">
        <f>IF($O189="","",SUMIF('Input_Top Hos Diag'!$K$11:$K$500,Cal_Top10HosDiag!$O189,'Input_Top Hos Diag'!Q$11:Q$500))</f>
        <v/>
      </c>
      <c r="T189" t="str">
        <f>IF($O189="","",SUMIF('Input_Top Hos Diag'!$K$11:$K$500,Cal_Top10HosDiag!$O189,'Input_Top Hos Diag'!R$11:R$500))</f>
        <v/>
      </c>
    </row>
    <row r="190" spans="2:20">
      <c r="B190" t="str">
        <f>IF(A190="","",_xlfn.XLOOKUP(A190,'Input_Top Hos Diag'!A:A,'Input_Top Hos Diag'!B:B))</f>
        <v/>
      </c>
      <c r="C190" t="str">
        <f>IF($A190="","",SUMIF('Input_Top Hos Diag'!$A$11:$A$500,Cal_Top10HosDiag!$A190,'Input_Top Hos Diag'!E$11:E$500))</f>
        <v/>
      </c>
      <c r="D190" t="str">
        <f>IF($A190="","",SUMIF('Input_Top Hos Diag'!$A$11:$A$500,Cal_Top10HosDiag!$A190,'Input_Top Hos Diag'!F$11:F$500))</f>
        <v/>
      </c>
      <c r="E190" t="str">
        <f>IF($A190="","",SUMIF('Input_Top Hos Diag'!$A$11:$A$500,Cal_Top10HosDiag!$A190,'Input_Top Hos Diag'!G$11:G$500))</f>
        <v/>
      </c>
      <c r="F190" t="str">
        <f>IF($A190="","",SUMIF('Input_Top Hos Diag'!$A$11:$A$500,Cal_Top10HosDiag!$A190,'Input_Top Hos Diag'!H$11:H$500))</f>
        <v/>
      </c>
      <c r="P190" t="str">
        <f>IF(O190="","",_xlfn.XLOOKUP(O190,'Input_Top Hos Diag'!K:K,'Input_Top Hos Diag'!L:L))</f>
        <v/>
      </c>
      <c r="Q190" t="str">
        <f>IF($O190="","",SUMIF('Input_Top Hos Diag'!$K$11:$K$500,Cal_Top10HosDiag!$O190,'Input_Top Hos Diag'!O$11:O$500))</f>
        <v/>
      </c>
      <c r="R190" t="str">
        <f>IF($O190="","",SUMIF('Input_Top Hos Diag'!$K$11:$K$500,Cal_Top10HosDiag!$O190,'Input_Top Hos Diag'!P$11:P$500))</f>
        <v/>
      </c>
      <c r="S190" t="str">
        <f>IF($O190="","",SUMIF('Input_Top Hos Diag'!$K$11:$K$500,Cal_Top10HosDiag!$O190,'Input_Top Hos Diag'!Q$11:Q$500))</f>
        <v/>
      </c>
      <c r="T190" t="str">
        <f>IF($O190="","",SUMIF('Input_Top Hos Diag'!$K$11:$K$500,Cal_Top10HosDiag!$O190,'Input_Top Hos Diag'!R$11:R$500))</f>
        <v/>
      </c>
    </row>
    <row r="191" spans="2:20">
      <c r="B191" t="str">
        <f>IF(A191="","",_xlfn.XLOOKUP(A191,'Input_Top Hos Diag'!A:A,'Input_Top Hos Diag'!B:B))</f>
        <v/>
      </c>
      <c r="C191" t="str">
        <f>IF($A191="","",SUMIF('Input_Top Hos Diag'!$A$11:$A$500,Cal_Top10HosDiag!$A191,'Input_Top Hos Diag'!E$11:E$500))</f>
        <v/>
      </c>
      <c r="D191" t="str">
        <f>IF($A191="","",SUMIF('Input_Top Hos Diag'!$A$11:$A$500,Cal_Top10HosDiag!$A191,'Input_Top Hos Diag'!F$11:F$500))</f>
        <v/>
      </c>
      <c r="E191" t="str">
        <f>IF($A191="","",SUMIF('Input_Top Hos Diag'!$A$11:$A$500,Cal_Top10HosDiag!$A191,'Input_Top Hos Diag'!G$11:G$500))</f>
        <v/>
      </c>
      <c r="F191" t="str">
        <f>IF($A191="","",SUMIF('Input_Top Hos Diag'!$A$11:$A$500,Cal_Top10HosDiag!$A191,'Input_Top Hos Diag'!H$11:H$500))</f>
        <v/>
      </c>
      <c r="P191" t="str">
        <f>IF(O191="","",_xlfn.XLOOKUP(O191,'Input_Top Hos Diag'!K:K,'Input_Top Hos Diag'!L:L))</f>
        <v/>
      </c>
      <c r="Q191" t="str">
        <f>IF($O191="","",SUMIF('Input_Top Hos Diag'!$K$11:$K$500,Cal_Top10HosDiag!$O191,'Input_Top Hos Diag'!O$11:O$500))</f>
        <v/>
      </c>
      <c r="R191" t="str">
        <f>IF($O191="","",SUMIF('Input_Top Hos Diag'!$K$11:$K$500,Cal_Top10HosDiag!$O191,'Input_Top Hos Diag'!P$11:P$500))</f>
        <v/>
      </c>
      <c r="S191" t="str">
        <f>IF($O191="","",SUMIF('Input_Top Hos Diag'!$K$11:$K$500,Cal_Top10HosDiag!$O191,'Input_Top Hos Diag'!Q$11:Q$500))</f>
        <v/>
      </c>
      <c r="T191" t="str">
        <f>IF($O191="","",SUMIF('Input_Top Hos Diag'!$K$11:$K$500,Cal_Top10HosDiag!$O191,'Input_Top Hos Diag'!R$11:R$500))</f>
        <v/>
      </c>
    </row>
    <row r="192" spans="2:20">
      <c r="B192" t="str">
        <f>IF(A192="","",_xlfn.XLOOKUP(A192,'Input_Top Hos Diag'!A:A,'Input_Top Hos Diag'!B:B))</f>
        <v/>
      </c>
      <c r="C192" t="str">
        <f>IF($A192="","",SUMIF('Input_Top Hos Diag'!$A$11:$A$500,Cal_Top10HosDiag!$A192,'Input_Top Hos Diag'!E$11:E$500))</f>
        <v/>
      </c>
      <c r="D192" t="str">
        <f>IF($A192="","",SUMIF('Input_Top Hos Diag'!$A$11:$A$500,Cal_Top10HosDiag!$A192,'Input_Top Hos Diag'!F$11:F$500))</f>
        <v/>
      </c>
      <c r="E192" t="str">
        <f>IF($A192="","",SUMIF('Input_Top Hos Diag'!$A$11:$A$500,Cal_Top10HosDiag!$A192,'Input_Top Hos Diag'!G$11:G$500))</f>
        <v/>
      </c>
      <c r="F192" t="str">
        <f>IF($A192="","",SUMIF('Input_Top Hos Diag'!$A$11:$A$500,Cal_Top10HosDiag!$A192,'Input_Top Hos Diag'!H$11:H$500))</f>
        <v/>
      </c>
      <c r="P192" t="str">
        <f>IF(O192="","",_xlfn.XLOOKUP(O192,'Input_Top Hos Diag'!K:K,'Input_Top Hos Diag'!L:L))</f>
        <v/>
      </c>
      <c r="Q192" t="str">
        <f>IF($O192="","",SUMIF('Input_Top Hos Diag'!$K$11:$K$500,Cal_Top10HosDiag!$O192,'Input_Top Hos Diag'!O$11:O$500))</f>
        <v/>
      </c>
      <c r="R192" t="str">
        <f>IF($O192="","",SUMIF('Input_Top Hos Diag'!$K$11:$K$500,Cal_Top10HosDiag!$O192,'Input_Top Hos Diag'!P$11:P$500))</f>
        <v/>
      </c>
      <c r="S192" t="str">
        <f>IF($O192="","",SUMIF('Input_Top Hos Diag'!$K$11:$K$500,Cal_Top10HosDiag!$O192,'Input_Top Hos Diag'!Q$11:Q$500))</f>
        <v/>
      </c>
      <c r="T192" t="str">
        <f>IF($O192="","",SUMIF('Input_Top Hos Diag'!$K$11:$K$500,Cal_Top10HosDiag!$O192,'Input_Top Hos Diag'!R$11:R$500))</f>
        <v/>
      </c>
    </row>
    <row r="193" spans="2:20">
      <c r="B193" t="str">
        <f>IF(A193="","",_xlfn.XLOOKUP(A193,'Input_Top Hos Diag'!A:A,'Input_Top Hos Diag'!B:B))</f>
        <v/>
      </c>
      <c r="C193" t="str">
        <f>IF($A193="","",SUMIF('Input_Top Hos Diag'!$A$11:$A$500,Cal_Top10HosDiag!$A193,'Input_Top Hos Diag'!E$11:E$500))</f>
        <v/>
      </c>
      <c r="D193" t="str">
        <f>IF($A193="","",SUMIF('Input_Top Hos Diag'!$A$11:$A$500,Cal_Top10HosDiag!$A193,'Input_Top Hos Diag'!F$11:F$500))</f>
        <v/>
      </c>
      <c r="E193" t="str">
        <f>IF($A193="","",SUMIF('Input_Top Hos Diag'!$A$11:$A$500,Cal_Top10HosDiag!$A193,'Input_Top Hos Diag'!G$11:G$500))</f>
        <v/>
      </c>
      <c r="F193" t="str">
        <f>IF($A193="","",SUMIF('Input_Top Hos Diag'!$A$11:$A$500,Cal_Top10HosDiag!$A193,'Input_Top Hos Diag'!H$11:H$500))</f>
        <v/>
      </c>
      <c r="P193" t="str">
        <f>IF(O193="","",_xlfn.XLOOKUP(O193,'Input_Top Hos Diag'!K:K,'Input_Top Hos Diag'!L:L))</f>
        <v/>
      </c>
      <c r="Q193" t="str">
        <f>IF($O193="","",SUMIF('Input_Top Hos Diag'!$K$11:$K$500,Cal_Top10HosDiag!$O193,'Input_Top Hos Diag'!O$11:O$500))</f>
        <v/>
      </c>
      <c r="R193" t="str">
        <f>IF($O193="","",SUMIF('Input_Top Hos Diag'!$K$11:$K$500,Cal_Top10HosDiag!$O193,'Input_Top Hos Diag'!P$11:P$500))</f>
        <v/>
      </c>
      <c r="S193" t="str">
        <f>IF($O193="","",SUMIF('Input_Top Hos Diag'!$K$11:$K$500,Cal_Top10HosDiag!$O193,'Input_Top Hos Diag'!Q$11:Q$500))</f>
        <v/>
      </c>
      <c r="T193" t="str">
        <f>IF($O193="","",SUMIF('Input_Top Hos Diag'!$K$11:$K$500,Cal_Top10HosDiag!$O193,'Input_Top Hos Diag'!R$11:R$500))</f>
        <v/>
      </c>
    </row>
    <row r="194" spans="2:20">
      <c r="B194" t="str">
        <f>IF(A194="","",_xlfn.XLOOKUP(A194,'Input_Top Hos Diag'!A:A,'Input_Top Hos Diag'!B:B))</f>
        <v/>
      </c>
      <c r="C194" t="str">
        <f>IF($A194="","",SUMIF('Input_Top Hos Diag'!$A$11:$A$500,Cal_Top10HosDiag!$A194,'Input_Top Hos Diag'!E$11:E$500))</f>
        <v/>
      </c>
      <c r="D194" t="str">
        <f>IF($A194="","",SUMIF('Input_Top Hos Diag'!$A$11:$A$500,Cal_Top10HosDiag!$A194,'Input_Top Hos Diag'!F$11:F$500))</f>
        <v/>
      </c>
      <c r="E194" t="str">
        <f>IF($A194="","",SUMIF('Input_Top Hos Diag'!$A$11:$A$500,Cal_Top10HosDiag!$A194,'Input_Top Hos Diag'!G$11:G$500))</f>
        <v/>
      </c>
      <c r="F194" t="str">
        <f>IF($A194="","",SUMIF('Input_Top Hos Diag'!$A$11:$A$500,Cal_Top10HosDiag!$A194,'Input_Top Hos Diag'!H$11:H$500))</f>
        <v/>
      </c>
      <c r="P194" t="str">
        <f>IF(O194="","",_xlfn.XLOOKUP(O194,'Input_Top Hos Diag'!K:K,'Input_Top Hos Diag'!L:L))</f>
        <v/>
      </c>
      <c r="Q194" t="str">
        <f>IF($O194="","",SUMIF('Input_Top Hos Diag'!$K$11:$K$500,Cal_Top10HosDiag!$O194,'Input_Top Hos Diag'!O$11:O$500))</f>
        <v/>
      </c>
      <c r="R194" t="str">
        <f>IF($O194="","",SUMIF('Input_Top Hos Diag'!$K$11:$K$500,Cal_Top10HosDiag!$O194,'Input_Top Hos Diag'!P$11:P$500))</f>
        <v/>
      </c>
      <c r="S194" t="str">
        <f>IF($O194="","",SUMIF('Input_Top Hos Diag'!$K$11:$K$500,Cal_Top10HosDiag!$O194,'Input_Top Hos Diag'!Q$11:Q$500))</f>
        <v/>
      </c>
      <c r="T194" t="str">
        <f>IF($O194="","",SUMIF('Input_Top Hos Diag'!$K$11:$K$500,Cal_Top10HosDiag!$O194,'Input_Top Hos Diag'!R$11:R$500))</f>
        <v/>
      </c>
    </row>
    <row r="195" spans="2:20">
      <c r="B195" t="str">
        <f>IF(A195="","",_xlfn.XLOOKUP(A195,'Input_Top Hos Diag'!A:A,'Input_Top Hos Diag'!B:B))</f>
        <v/>
      </c>
      <c r="C195" t="str">
        <f>IF($A195="","",SUMIF('Input_Top Hos Diag'!$A$11:$A$500,Cal_Top10HosDiag!$A195,'Input_Top Hos Diag'!E$11:E$500))</f>
        <v/>
      </c>
      <c r="D195" t="str">
        <f>IF($A195="","",SUMIF('Input_Top Hos Diag'!$A$11:$A$500,Cal_Top10HosDiag!$A195,'Input_Top Hos Diag'!F$11:F$500))</f>
        <v/>
      </c>
      <c r="E195" t="str">
        <f>IF($A195="","",SUMIF('Input_Top Hos Diag'!$A$11:$A$500,Cal_Top10HosDiag!$A195,'Input_Top Hos Diag'!G$11:G$500))</f>
        <v/>
      </c>
      <c r="F195" t="str">
        <f>IF($A195="","",SUMIF('Input_Top Hos Diag'!$A$11:$A$500,Cal_Top10HosDiag!$A195,'Input_Top Hos Diag'!H$11:H$500))</f>
        <v/>
      </c>
      <c r="P195" t="str">
        <f>IF(O195="","",_xlfn.XLOOKUP(O195,'Input_Top Hos Diag'!K:K,'Input_Top Hos Diag'!L:L))</f>
        <v/>
      </c>
      <c r="Q195" t="str">
        <f>IF($O195="","",SUMIF('Input_Top Hos Diag'!$K$11:$K$500,Cal_Top10HosDiag!$O195,'Input_Top Hos Diag'!O$11:O$500))</f>
        <v/>
      </c>
      <c r="R195" t="str">
        <f>IF($O195="","",SUMIF('Input_Top Hos Diag'!$K$11:$K$500,Cal_Top10HosDiag!$O195,'Input_Top Hos Diag'!P$11:P$500))</f>
        <v/>
      </c>
      <c r="S195" t="str">
        <f>IF($O195="","",SUMIF('Input_Top Hos Diag'!$K$11:$K$500,Cal_Top10HosDiag!$O195,'Input_Top Hos Diag'!Q$11:Q$500))</f>
        <v/>
      </c>
      <c r="T195" t="str">
        <f>IF($O195="","",SUMIF('Input_Top Hos Diag'!$K$11:$K$500,Cal_Top10HosDiag!$O195,'Input_Top Hos Diag'!R$11:R$500))</f>
        <v/>
      </c>
    </row>
    <row r="196" spans="2:20">
      <c r="B196" t="str">
        <f>IF(A196="","",_xlfn.XLOOKUP(A196,'Input_Top Hos Diag'!A:A,'Input_Top Hos Diag'!B:B))</f>
        <v/>
      </c>
      <c r="C196" t="str">
        <f>IF($A196="","",SUMIF('Input_Top Hos Diag'!$A$11:$A$500,Cal_Top10HosDiag!$A196,'Input_Top Hos Diag'!E$11:E$500))</f>
        <v/>
      </c>
      <c r="D196" t="str">
        <f>IF($A196="","",SUMIF('Input_Top Hos Diag'!$A$11:$A$500,Cal_Top10HosDiag!$A196,'Input_Top Hos Diag'!F$11:F$500))</f>
        <v/>
      </c>
      <c r="E196" t="str">
        <f>IF($A196="","",SUMIF('Input_Top Hos Diag'!$A$11:$A$500,Cal_Top10HosDiag!$A196,'Input_Top Hos Diag'!G$11:G$500))</f>
        <v/>
      </c>
      <c r="F196" t="str">
        <f>IF($A196="","",SUMIF('Input_Top Hos Diag'!$A$11:$A$500,Cal_Top10HosDiag!$A196,'Input_Top Hos Diag'!H$11:H$500))</f>
        <v/>
      </c>
      <c r="P196" t="str">
        <f>IF(O196="","",_xlfn.XLOOKUP(O196,'Input_Top Hos Diag'!K:K,'Input_Top Hos Diag'!L:L))</f>
        <v/>
      </c>
      <c r="Q196" t="str">
        <f>IF($O196="","",SUMIF('Input_Top Hos Diag'!$K$11:$K$500,Cal_Top10HosDiag!$O196,'Input_Top Hos Diag'!O$11:O$500))</f>
        <v/>
      </c>
      <c r="R196" t="str">
        <f>IF($O196="","",SUMIF('Input_Top Hos Diag'!$K$11:$K$500,Cal_Top10HosDiag!$O196,'Input_Top Hos Diag'!P$11:P$500))</f>
        <v/>
      </c>
      <c r="S196" t="str">
        <f>IF($O196="","",SUMIF('Input_Top Hos Diag'!$K$11:$K$500,Cal_Top10HosDiag!$O196,'Input_Top Hos Diag'!Q$11:Q$500))</f>
        <v/>
      </c>
      <c r="T196" t="str">
        <f>IF($O196="","",SUMIF('Input_Top Hos Diag'!$K$11:$K$500,Cal_Top10HosDiag!$O196,'Input_Top Hos Diag'!R$11:R$500))</f>
        <v/>
      </c>
    </row>
    <row r="197" spans="2:20">
      <c r="B197" t="str">
        <f>IF(A197="","",_xlfn.XLOOKUP(A197,'Input_Top Hos Diag'!A:A,'Input_Top Hos Diag'!B:B))</f>
        <v/>
      </c>
      <c r="C197" t="str">
        <f>IF($A197="","",SUMIF('Input_Top Hos Diag'!$A$11:$A$500,Cal_Top10HosDiag!$A197,'Input_Top Hos Diag'!E$11:E$500))</f>
        <v/>
      </c>
      <c r="D197" t="str">
        <f>IF($A197="","",SUMIF('Input_Top Hos Diag'!$A$11:$A$500,Cal_Top10HosDiag!$A197,'Input_Top Hos Diag'!F$11:F$500))</f>
        <v/>
      </c>
      <c r="E197" t="str">
        <f>IF($A197="","",SUMIF('Input_Top Hos Diag'!$A$11:$A$500,Cal_Top10HosDiag!$A197,'Input_Top Hos Diag'!G$11:G$500))</f>
        <v/>
      </c>
      <c r="F197" t="str">
        <f>IF($A197="","",SUMIF('Input_Top Hos Diag'!$A$11:$A$500,Cal_Top10HosDiag!$A197,'Input_Top Hos Diag'!H$11:H$500))</f>
        <v/>
      </c>
      <c r="P197" t="str">
        <f>IF(O197="","",_xlfn.XLOOKUP(O197,'Input_Top Hos Diag'!K:K,'Input_Top Hos Diag'!L:L))</f>
        <v/>
      </c>
      <c r="Q197" t="str">
        <f>IF($O197="","",SUMIF('Input_Top Hos Diag'!$K$11:$K$500,Cal_Top10HosDiag!$O197,'Input_Top Hos Diag'!O$11:O$500))</f>
        <v/>
      </c>
      <c r="R197" t="str">
        <f>IF($O197="","",SUMIF('Input_Top Hos Diag'!$K$11:$K$500,Cal_Top10HosDiag!$O197,'Input_Top Hos Diag'!P$11:P$500))</f>
        <v/>
      </c>
      <c r="S197" t="str">
        <f>IF($O197="","",SUMIF('Input_Top Hos Diag'!$K$11:$K$500,Cal_Top10HosDiag!$O197,'Input_Top Hos Diag'!Q$11:Q$500))</f>
        <v/>
      </c>
      <c r="T197" t="str">
        <f>IF($O197="","",SUMIF('Input_Top Hos Diag'!$K$11:$K$500,Cal_Top10HosDiag!$O197,'Input_Top Hos Diag'!R$11:R$500))</f>
        <v/>
      </c>
    </row>
    <row r="198" spans="2:20">
      <c r="B198" t="str">
        <f>IF(A198="","",_xlfn.XLOOKUP(A198,'Input_Top Hos Diag'!A:A,'Input_Top Hos Diag'!B:B))</f>
        <v/>
      </c>
      <c r="C198" t="str">
        <f>IF($A198="","",SUMIF('Input_Top Hos Diag'!$A$11:$A$500,Cal_Top10HosDiag!$A198,'Input_Top Hos Diag'!E$11:E$500))</f>
        <v/>
      </c>
      <c r="D198" t="str">
        <f>IF($A198="","",SUMIF('Input_Top Hos Diag'!$A$11:$A$500,Cal_Top10HosDiag!$A198,'Input_Top Hos Diag'!F$11:F$500))</f>
        <v/>
      </c>
      <c r="E198" t="str">
        <f>IF($A198="","",SUMIF('Input_Top Hos Diag'!$A$11:$A$500,Cal_Top10HosDiag!$A198,'Input_Top Hos Diag'!G$11:G$500))</f>
        <v/>
      </c>
      <c r="F198" t="str">
        <f>IF($A198="","",SUMIF('Input_Top Hos Diag'!$A$11:$A$500,Cal_Top10HosDiag!$A198,'Input_Top Hos Diag'!H$11:H$500))</f>
        <v/>
      </c>
      <c r="P198" t="str">
        <f>IF(O198="","",_xlfn.XLOOKUP(O198,'Input_Top Hos Diag'!K:K,'Input_Top Hos Diag'!L:L))</f>
        <v/>
      </c>
      <c r="Q198" t="str">
        <f>IF($O198="","",SUMIF('Input_Top Hos Diag'!$K$11:$K$500,Cal_Top10HosDiag!$O198,'Input_Top Hos Diag'!O$11:O$500))</f>
        <v/>
      </c>
      <c r="R198" t="str">
        <f>IF($O198="","",SUMIF('Input_Top Hos Diag'!$K$11:$K$500,Cal_Top10HosDiag!$O198,'Input_Top Hos Diag'!P$11:P$500))</f>
        <v/>
      </c>
      <c r="S198" t="str">
        <f>IF($O198="","",SUMIF('Input_Top Hos Diag'!$K$11:$K$500,Cal_Top10HosDiag!$O198,'Input_Top Hos Diag'!Q$11:Q$500))</f>
        <v/>
      </c>
      <c r="T198" t="str">
        <f>IF($O198="","",SUMIF('Input_Top Hos Diag'!$K$11:$K$500,Cal_Top10HosDiag!$O198,'Input_Top Hos Diag'!R$11:R$500))</f>
        <v/>
      </c>
    </row>
    <row r="199" spans="2:20">
      <c r="B199" t="str">
        <f>IF(A199="","",_xlfn.XLOOKUP(A199,'Input_Top Hos Diag'!A:A,'Input_Top Hos Diag'!B:B))</f>
        <v/>
      </c>
      <c r="C199" t="str">
        <f>IF($A199="","",SUMIF('Input_Top Hos Diag'!$A$11:$A$500,Cal_Top10HosDiag!$A199,'Input_Top Hos Diag'!E$11:E$500))</f>
        <v/>
      </c>
      <c r="D199" t="str">
        <f>IF($A199="","",SUMIF('Input_Top Hos Diag'!$A$11:$A$500,Cal_Top10HosDiag!$A199,'Input_Top Hos Diag'!F$11:F$500))</f>
        <v/>
      </c>
      <c r="E199" t="str">
        <f>IF($A199="","",SUMIF('Input_Top Hos Diag'!$A$11:$A$500,Cal_Top10HosDiag!$A199,'Input_Top Hos Diag'!G$11:G$500))</f>
        <v/>
      </c>
      <c r="F199" t="str">
        <f>IF($A199="","",SUMIF('Input_Top Hos Diag'!$A$11:$A$500,Cal_Top10HosDiag!$A199,'Input_Top Hos Diag'!H$11:H$500))</f>
        <v/>
      </c>
      <c r="P199" t="str">
        <f>IF(O199="","",_xlfn.XLOOKUP(O199,'Input_Top Hos Diag'!K:K,'Input_Top Hos Diag'!L:L))</f>
        <v/>
      </c>
      <c r="Q199" t="str">
        <f>IF($O199="","",SUMIF('Input_Top Hos Diag'!$K$11:$K$500,Cal_Top10HosDiag!$O199,'Input_Top Hos Diag'!O$11:O$500))</f>
        <v/>
      </c>
      <c r="R199" t="str">
        <f>IF($O199="","",SUMIF('Input_Top Hos Diag'!$K$11:$K$500,Cal_Top10HosDiag!$O199,'Input_Top Hos Diag'!P$11:P$500))</f>
        <v/>
      </c>
      <c r="S199" t="str">
        <f>IF($O199="","",SUMIF('Input_Top Hos Diag'!$K$11:$K$500,Cal_Top10HosDiag!$O199,'Input_Top Hos Diag'!Q$11:Q$500))</f>
        <v/>
      </c>
      <c r="T199" t="str">
        <f>IF($O199="","",SUMIF('Input_Top Hos Diag'!$K$11:$K$500,Cal_Top10HosDiag!$O199,'Input_Top Hos Diag'!R$11:R$500))</f>
        <v/>
      </c>
    </row>
    <row r="200" spans="2:20">
      <c r="B200" t="str">
        <f>IF(A200="","",_xlfn.XLOOKUP(A200,'Input_Top Hos Diag'!A:A,'Input_Top Hos Diag'!B:B))</f>
        <v/>
      </c>
      <c r="C200" t="str">
        <f>IF($A200="","",SUMIF('Input_Top Hos Diag'!$A$11:$A$500,Cal_Top10HosDiag!$A200,'Input_Top Hos Diag'!E$11:E$500))</f>
        <v/>
      </c>
      <c r="D200" t="str">
        <f>IF($A200="","",SUMIF('Input_Top Hos Diag'!$A$11:$A$500,Cal_Top10HosDiag!$A200,'Input_Top Hos Diag'!F$11:F$500))</f>
        <v/>
      </c>
      <c r="E200" t="str">
        <f>IF($A200="","",SUMIF('Input_Top Hos Diag'!$A$11:$A$500,Cal_Top10HosDiag!$A200,'Input_Top Hos Diag'!G$11:G$500))</f>
        <v/>
      </c>
      <c r="F200" t="str">
        <f>IF($A200="","",SUMIF('Input_Top Hos Diag'!$A$11:$A$500,Cal_Top10HosDiag!$A200,'Input_Top Hos Diag'!H$11:H$500))</f>
        <v/>
      </c>
      <c r="P200" t="str">
        <f>IF(O200="","",_xlfn.XLOOKUP(O200,'Input_Top Hos Diag'!K:K,'Input_Top Hos Diag'!L:L))</f>
        <v/>
      </c>
      <c r="Q200" t="str">
        <f>IF($O200="","",SUMIF('Input_Top Hos Diag'!$K$11:$K$500,Cal_Top10HosDiag!$O200,'Input_Top Hos Diag'!O$11:O$500))</f>
        <v/>
      </c>
      <c r="R200" t="str">
        <f>IF($O200="","",SUMIF('Input_Top Hos Diag'!$K$11:$K$500,Cal_Top10HosDiag!$O200,'Input_Top Hos Diag'!P$11:P$500))</f>
        <v/>
      </c>
      <c r="S200" t="str">
        <f>IF($O200="","",SUMIF('Input_Top Hos Diag'!$K$11:$K$500,Cal_Top10HosDiag!$O200,'Input_Top Hos Diag'!Q$11:Q$500))</f>
        <v/>
      </c>
      <c r="T200" t="str">
        <f>IF($O200="","",SUMIF('Input_Top Hos Diag'!$K$11:$K$500,Cal_Top10HosDiag!$O200,'Input_Top Hos Diag'!R$11:R$500))</f>
        <v/>
      </c>
    </row>
    <row r="201" spans="2:20">
      <c r="B201" t="str">
        <f>IF(A201="","",_xlfn.XLOOKUP(A201,'Input_Top Hos Diag'!A:A,'Input_Top Hos Diag'!B:B))</f>
        <v/>
      </c>
      <c r="C201" t="str">
        <f>IF($A201="","",SUMIF('Input_Top Hos Diag'!$A$11:$A$500,Cal_Top10HosDiag!$A201,'Input_Top Hos Diag'!E$11:E$500))</f>
        <v/>
      </c>
      <c r="D201" t="str">
        <f>IF($A201="","",SUMIF('Input_Top Hos Diag'!$A$11:$A$500,Cal_Top10HosDiag!$A201,'Input_Top Hos Diag'!F$11:F$500))</f>
        <v/>
      </c>
      <c r="E201" t="str">
        <f>IF($A201="","",SUMIF('Input_Top Hos Diag'!$A$11:$A$500,Cal_Top10HosDiag!$A201,'Input_Top Hos Diag'!G$11:G$500))</f>
        <v/>
      </c>
      <c r="F201" t="str">
        <f>IF($A201="","",SUMIF('Input_Top Hos Diag'!$A$11:$A$500,Cal_Top10HosDiag!$A201,'Input_Top Hos Diag'!H$11:H$500))</f>
        <v/>
      </c>
      <c r="P201" t="str">
        <f>IF(O201="","",_xlfn.XLOOKUP(O201,'Input_Top Hos Diag'!K:K,'Input_Top Hos Diag'!L:L))</f>
        <v/>
      </c>
      <c r="Q201" t="str">
        <f>IF($O201="","",SUMIF('Input_Top Hos Diag'!$K$11:$K$500,Cal_Top10HosDiag!$O201,'Input_Top Hos Diag'!O$11:O$500))</f>
        <v/>
      </c>
      <c r="R201" t="str">
        <f>IF($O201="","",SUMIF('Input_Top Hos Diag'!$K$11:$K$500,Cal_Top10HosDiag!$O201,'Input_Top Hos Diag'!P$11:P$500))</f>
        <v/>
      </c>
      <c r="S201" t="str">
        <f>IF($O201="","",SUMIF('Input_Top Hos Diag'!$K$11:$K$500,Cal_Top10HosDiag!$O201,'Input_Top Hos Diag'!Q$11:Q$500))</f>
        <v/>
      </c>
      <c r="T201" t="str">
        <f>IF($O201="","",SUMIF('Input_Top Hos Diag'!$K$11:$K$500,Cal_Top10HosDiag!$O201,'Input_Top Hos Diag'!R$11:R$500))</f>
        <v/>
      </c>
    </row>
    <row r="202" spans="2:20">
      <c r="B202" t="str">
        <f>IF(A202="","",_xlfn.XLOOKUP(A202,'Input_Top Hos Diag'!A:A,'Input_Top Hos Diag'!B:B))</f>
        <v/>
      </c>
      <c r="C202" t="str">
        <f>IF($A202="","",SUMIF('Input_Top Hos Diag'!$A$11:$A$500,Cal_Top10HosDiag!$A202,'Input_Top Hos Diag'!E$11:E$500))</f>
        <v/>
      </c>
      <c r="D202" t="str">
        <f>IF($A202="","",SUMIF('Input_Top Hos Diag'!$A$11:$A$500,Cal_Top10HosDiag!$A202,'Input_Top Hos Diag'!F$11:F$500))</f>
        <v/>
      </c>
      <c r="E202" t="str">
        <f>IF($A202="","",SUMIF('Input_Top Hos Diag'!$A$11:$A$500,Cal_Top10HosDiag!$A202,'Input_Top Hos Diag'!G$11:G$500))</f>
        <v/>
      </c>
      <c r="F202" t="str">
        <f>IF($A202="","",SUMIF('Input_Top Hos Diag'!$A$11:$A$500,Cal_Top10HosDiag!$A202,'Input_Top Hos Diag'!H$11:H$500))</f>
        <v/>
      </c>
      <c r="P202" t="str">
        <f>IF(O202="","",_xlfn.XLOOKUP(O202,'Input_Top Hos Diag'!K:K,'Input_Top Hos Diag'!L:L))</f>
        <v/>
      </c>
      <c r="Q202" t="str">
        <f>IF($O202="","",SUMIF('Input_Top Hos Diag'!$K$11:$K$500,Cal_Top10HosDiag!$O202,'Input_Top Hos Diag'!O$11:O$500))</f>
        <v/>
      </c>
      <c r="R202" t="str">
        <f>IF($O202="","",SUMIF('Input_Top Hos Diag'!$K$11:$K$500,Cal_Top10HosDiag!$O202,'Input_Top Hos Diag'!P$11:P$500))</f>
        <v/>
      </c>
      <c r="S202" t="str">
        <f>IF($O202="","",SUMIF('Input_Top Hos Diag'!$K$11:$K$500,Cal_Top10HosDiag!$O202,'Input_Top Hos Diag'!Q$11:Q$500))</f>
        <v/>
      </c>
      <c r="T202" t="str">
        <f>IF($O202="","",SUMIF('Input_Top Hos Diag'!$K$11:$K$500,Cal_Top10HosDiag!$O202,'Input_Top Hos Diag'!R$11:R$500))</f>
        <v/>
      </c>
    </row>
    <row r="203" spans="2:20">
      <c r="B203" t="str">
        <f>IF(A203="","",_xlfn.XLOOKUP(A203,'Input_Top Hos Diag'!A:A,'Input_Top Hos Diag'!B:B))</f>
        <v/>
      </c>
      <c r="C203" t="str">
        <f>IF($A203="","",SUMIF('Input_Top Hos Diag'!$A$11:$A$500,Cal_Top10HosDiag!$A203,'Input_Top Hos Diag'!E$11:E$500))</f>
        <v/>
      </c>
      <c r="D203" t="str">
        <f>IF($A203="","",SUMIF('Input_Top Hos Diag'!$A$11:$A$500,Cal_Top10HosDiag!$A203,'Input_Top Hos Diag'!F$11:F$500))</f>
        <v/>
      </c>
      <c r="E203" t="str">
        <f>IF($A203="","",SUMIF('Input_Top Hos Diag'!$A$11:$A$500,Cal_Top10HosDiag!$A203,'Input_Top Hos Diag'!G$11:G$500))</f>
        <v/>
      </c>
      <c r="F203" t="str">
        <f>IF($A203="","",SUMIF('Input_Top Hos Diag'!$A$11:$A$500,Cal_Top10HosDiag!$A203,'Input_Top Hos Diag'!H$11:H$500))</f>
        <v/>
      </c>
      <c r="P203" t="str">
        <f>IF(O203="","",_xlfn.XLOOKUP(O203,'Input_Top Hos Diag'!K:K,'Input_Top Hos Diag'!L:L))</f>
        <v/>
      </c>
      <c r="Q203" t="str">
        <f>IF($O203="","",SUMIF('Input_Top Hos Diag'!$K$11:$K$500,Cal_Top10HosDiag!$O203,'Input_Top Hos Diag'!O$11:O$500))</f>
        <v/>
      </c>
      <c r="R203" t="str">
        <f>IF($O203="","",SUMIF('Input_Top Hos Diag'!$K$11:$K$500,Cal_Top10HosDiag!$O203,'Input_Top Hos Diag'!P$11:P$500))</f>
        <v/>
      </c>
      <c r="S203" t="str">
        <f>IF($O203="","",SUMIF('Input_Top Hos Diag'!$K$11:$K$500,Cal_Top10HosDiag!$O203,'Input_Top Hos Diag'!Q$11:Q$500))</f>
        <v/>
      </c>
      <c r="T203" t="str">
        <f>IF($O203="","",SUMIF('Input_Top Hos Diag'!$K$11:$K$500,Cal_Top10HosDiag!$O203,'Input_Top Hos Diag'!R$11:R$500))</f>
        <v/>
      </c>
    </row>
    <row r="204" spans="2:20">
      <c r="B204" t="str">
        <f>IF(A204="","",_xlfn.XLOOKUP(A204,'Input_Top Hos Diag'!A:A,'Input_Top Hos Diag'!B:B))</f>
        <v/>
      </c>
      <c r="C204" t="str">
        <f>IF($A204="","",SUMIF('Input_Top Hos Diag'!$A$11:$A$500,Cal_Top10HosDiag!$A204,'Input_Top Hos Diag'!E$11:E$500))</f>
        <v/>
      </c>
      <c r="D204" t="str">
        <f>IF($A204="","",SUMIF('Input_Top Hos Diag'!$A$11:$A$500,Cal_Top10HosDiag!$A204,'Input_Top Hos Diag'!F$11:F$500))</f>
        <v/>
      </c>
      <c r="E204" t="str">
        <f>IF($A204="","",SUMIF('Input_Top Hos Diag'!$A$11:$A$500,Cal_Top10HosDiag!$A204,'Input_Top Hos Diag'!G$11:G$500))</f>
        <v/>
      </c>
      <c r="F204" t="str">
        <f>IF($A204="","",SUMIF('Input_Top Hos Diag'!$A$11:$A$500,Cal_Top10HosDiag!$A204,'Input_Top Hos Diag'!H$11:H$500))</f>
        <v/>
      </c>
      <c r="P204" t="str">
        <f>IF(O204="","",_xlfn.XLOOKUP(O204,'Input_Top Hos Diag'!K:K,'Input_Top Hos Diag'!L:L))</f>
        <v/>
      </c>
      <c r="Q204" t="str">
        <f>IF($O204="","",SUMIF('Input_Top Hos Diag'!$K$11:$K$500,Cal_Top10HosDiag!$O204,'Input_Top Hos Diag'!O$11:O$500))</f>
        <v/>
      </c>
      <c r="R204" t="str">
        <f>IF($O204="","",SUMIF('Input_Top Hos Diag'!$K$11:$K$500,Cal_Top10HosDiag!$O204,'Input_Top Hos Diag'!P$11:P$500))</f>
        <v/>
      </c>
      <c r="S204" t="str">
        <f>IF($O204="","",SUMIF('Input_Top Hos Diag'!$K$11:$K$500,Cal_Top10HosDiag!$O204,'Input_Top Hos Diag'!Q$11:Q$500))</f>
        <v/>
      </c>
      <c r="T204" t="str">
        <f>IF($O204="","",SUMIF('Input_Top Hos Diag'!$K$11:$K$500,Cal_Top10HosDiag!$O204,'Input_Top Hos Diag'!R$11:R$500))</f>
        <v/>
      </c>
    </row>
    <row r="205" spans="2:20">
      <c r="B205" t="str">
        <f>IF(A205="","",_xlfn.XLOOKUP(A205,'Input_Top Hos Diag'!A:A,'Input_Top Hos Diag'!B:B))</f>
        <v/>
      </c>
      <c r="C205" t="str">
        <f>IF($A205="","",SUMIF('Input_Top Hos Diag'!$A$11:$A$500,Cal_Top10HosDiag!$A205,'Input_Top Hos Diag'!E$11:E$500))</f>
        <v/>
      </c>
      <c r="D205" t="str">
        <f>IF($A205="","",SUMIF('Input_Top Hos Diag'!$A$11:$A$500,Cal_Top10HosDiag!$A205,'Input_Top Hos Diag'!F$11:F$500))</f>
        <v/>
      </c>
      <c r="E205" t="str">
        <f>IF($A205="","",SUMIF('Input_Top Hos Diag'!$A$11:$A$500,Cal_Top10HosDiag!$A205,'Input_Top Hos Diag'!G$11:G$500))</f>
        <v/>
      </c>
      <c r="F205" t="str">
        <f>IF($A205="","",SUMIF('Input_Top Hos Diag'!$A$11:$A$500,Cal_Top10HosDiag!$A205,'Input_Top Hos Diag'!H$11:H$500))</f>
        <v/>
      </c>
      <c r="P205" t="str">
        <f>IF(O205="","",_xlfn.XLOOKUP(O205,'Input_Top Hos Diag'!K:K,'Input_Top Hos Diag'!L:L))</f>
        <v/>
      </c>
      <c r="Q205" t="str">
        <f>IF($O205="","",SUMIF('Input_Top Hos Diag'!$K$11:$K$500,Cal_Top10HosDiag!$O205,'Input_Top Hos Diag'!O$11:O$500))</f>
        <v/>
      </c>
      <c r="R205" t="str">
        <f>IF($O205="","",SUMIF('Input_Top Hos Diag'!$K$11:$K$500,Cal_Top10HosDiag!$O205,'Input_Top Hos Diag'!P$11:P$500))</f>
        <v/>
      </c>
      <c r="S205" t="str">
        <f>IF($O205="","",SUMIF('Input_Top Hos Diag'!$K$11:$K$500,Cal_Top10HosDiag!$O205,'Input_Top Hos Diag'!Q$11:Q$500))</f>
        <v/>
      </c>
      <c r="T205" t="str">
        <f>IF($O205="","",SUMIF('Input_Top Hos Diag'!$K$11:$K$500,Cal_Top10HosDiag!$O205,'Input_Top Hos Diag'!R$11:R$500))</f>
        <v/>
      </c>
    </row>
    <row r="206" spans="2:20">
      <c r="B206" t="str">
        <f>IF(A206="","",_xlfn.XLOOKUP(A206,'Input_Top Hos Diag'!A:A,'Input_Top Hos Diag'!B:B))</f>
        <v/>
      </c>
      <c r="C206" t="str">
        <f>IF($A206="","",SUMIF('Input_Top Hos Diag'!$A$11:$A$500,Cal_Top10HosDiag!$A206,'Input_Top Hos Diag'!E$11:E$500))</f>
        <v/>
      </c>
      <c r="D206" t="str">
        <f>IF($A206="","",SUMIF('Input_Top Hos Diag'!$A$11:$A$500,Cal_Top10HosDiag!$A206,'Input_Top Hos Diag'!F$11:F$500))</f>
        <v/>
      </c>
      <c r="E206" t="str">
        <f>IF($A206="","",SUMIF('Input_Top Hos Diag'!$A$11:$A$500,Cal_Top10HosDiag!$A206,'Input_Top Hos Diag'!G$11:G$500))</f>
        <v/>
      </c>
      <c r="F206" t="str">
        <f>IF($A206="","",SUMIF('Input_Top Hos Diag'!$A$11:$A$500,Cal_Top10HosDiag!$A206,'Input_Top Hos Diag'!H$11:H$500))</f>
        <v/>
      </c>
      <c r="P206" t="str">
        <f>IF(O206="","",_xlfn.XLOOKUP(O206,'Input_Top Hos Diag'!K:K,'Input_Top Hos Diag'!L:L))</f>
        <v/>
      </c>
      <c r="Q206" t="str">
        <f>IF($O206="","",SUMIF('Input_Top Hos Diag'!$K$11:$K$500,Cal_Top10HosDiag!$O206,'Input_Top Hos Diag'!O$11:O$500))</f>
        <v/>
      </c>
      <c r="R206" t="str">
        <f>IF($O206="","",SUMIF('Input_Top Hos Diag'!$K$11:$K$500,Cal_Top10HosDiag!$O206,'Input_Top Hos Diag'!P$11:P$500))</f>
        <v/>
      </c>
      <c r="S206" t="str">
        <f>IF($O206="","",SUMIF('Input_Top Hos Diag'!$K$11:$K$500,Cal_Top10HosDiag!$O206,'Input_Top Hos Diag'!Q$11:Q$500))</f>
        <v/>
      </c>
      <c r="T206" t="str">
        <f>IF($O206="","",SUMIF('Input_Top Hos Diag'!$K$11:$K$500,Cal_Top10HosDiag!$O206,'Input_Top Hos Diag'!R$11:R$500))</f>
        <v/>
      </c>
    </row>
    <row r="207" spans="2:20">
      <c r="B207" t="str">
        <f>IF(A207="","",_xlfn.XLOOKUP(A207,'Input_Top Hos Diag'!A:A,'Input_Top Hos Diag'!B:B))</f>
        <v/>
      </c>
      <c r="C207" t="str">
        <f>IF($A207="","",SUMIF('Input_Top Hos Diag'!$A$11:$A$500,Cal_Top10HosDiag!$A207,'Input_Top Hos Diag'!E$11:E$500))</f>
        <v/>
      </c>
      <c r="D207" t="str">
        <f>IF($A207="","",SUMIF('Input_Top Hos Diag'!$A$11:$A$500,Cal_Top10HosDiag!$A207,'Input_Top Hos Diag'!F$11:F$500))</f>
        <v/>
      </c>
      <c r="E207" t="str">
        <f>IF($A207="","",SUMIF('Input_Top Hos Diag'!$A$11:$A$500,Cal_Top10HosDiag!$A207,'Input_Top Hos Diag'!G$11:G$500))</f>
        <v/>
      </c>
      <c r="F207" t="str">
        <f>IF($A207="","",SUMIF('Input_Top Hos Diag'!$A$11:$A$500,Cal_Top10HosDiag!$A207,'Input_Top Hos Diag'!H$11:H$500))</f>
        <v/>
      </c>
      <c r="P207" t="str">
        <f>IF(O207="","",_xlfn.XLOOKUP(O207,'Input_Top Hos Diag'!K:K,'Input_Top Hos Diag'!L:L))</f>
        <v/>
      </c>
      <c r="Q207" t="str">
        <f>IF($O207="","",SUMIF('Input_Top Hos Diag'!$K$11:$K$500,Cal_Top10HosDiag!$O207,'Input_Top Hos Diag'!O$11:O$500))</f>
        <v/>
      </c>
      <c r="R207" t="str">
        <f>IF($O207="","",SUMIF('Input_Top Hos Diag'!$K$11:$K$500,Cal_Top10HosDiag!$O207,'Input_Top Hos Diag'!P$11:P$500))</f>
        <v/>
      </c>
      <c r="S207" t="str">
        <f>IF($O207="","",SUMIF('Input_Top Hos Diag'!$K$11:$K$500,Cal_Top10HosDiag!$O207,'Input_Top Hos Diag'!Q$11:Q$500))</f>
        <v/>
      </c>
      <c r="T207" t="str">
        <f>IF($O207="","",SUMIF('Input_Top Hos Diag'!$K$11:$K$500,Cal_Top10HosDiag!$O207,'Input_Top Hos Diag'!R$11:R$500))</f>
        <v/>
      </c>
    </row>
    <row r="208" spans="2:20">
      <c r="B208" t="str">
        <f>IF(A208="","",_xlfn.XLOOKUP(A208,'Input_Top Hos Diag'!A:A,'Input_Top Hos Diag'!B:B))</f>
        <v/>
      </c>
      <c r="C208" t="str">
        <f>IF($A208="","",SUMIF('Input_Top Hos Diag'!$A$11:$A$500,Cal_Top10HosDiag!$A208,'Input_Top Hos Diag'!E$11:E$500))</f>
        <v/>
      </c>
      <c r="D208" t="str">
        <f>IF($A208="","",SUMIF('Input_Top Hos Diag'!$A$11:$A$500,Cal_Top10HosDiag!$A208,'Input_Top Hos Diag'!F$11:F$500))</f>
        <v/>
      </c>
      <c r="E208" t="str">
        <f>IF($A208="","",SUMIF('Input_Top Hos Diag'!$A$11:$A$500,Cal_Top10HosDiag!$A208,'Input_Top Hos Diag'!G$11:G$500))</f>
        <v/>
      </c>
      <c r="F208" t="str">
        <f>IF($A208="","",SUMIF('Input_Top Hos Diag'!$A$11:$A$500,Cal_Top10HosDiag!$A208,'Input_Top Hos Diag'!H$11:H$500))</f>
        <v/>
      </c>
      <c r="P208" t="str">
        <f>IF(O208="","",_xlfn.XLOOKUP(O208,'Input_Top Hos Diag'!K:K,'Input_Top Hos Diag'!L:L))</f>
        <v/>
      </c>
      <c r="Q208" t="str">
        <f>IF($O208="","",SUMIF('Input_Top Hos Diag'!$K$11:$K$500,Cal_Top10HosDiag!$O208,'Input_Top Hos Diag'!O$11:O$500))</f>
        <v/>
      </c>
      <c r="R208" t="str">
        <f>IF($O208="","",SUMIF('Input_Top Hos Diag'!$K$11:$K$500,Cal_Top10HosDiag!$O208,'Input_Top Hos Diag'!P$11:P$500))</f>
        <v/>
      </c>
      <c r="S208" t="str">
        <f>IF($O208="","",SUMIF('Input_Top Hos Diag'!$K$11:$K$500,Cal_Top10HosDiag!$O208,'Input_Top Hos Diag'!Q$11:Q$500))</f>
        <v/>
      </c>
      <c r="T208" t="str">
        <f>IF($O208="","",SUMIF('Input_Top Hos Diag'!$K$11:$K$500,Cal_Top10HosDiag!$O208,'Input_Top Hos Diag'!R$11:R$500))</f>
        <v/>
      </c>
    </row>
    <row r="209" spans="2:20">
      <c r="B209" t="str">
        <f>IF(A209="","",_xlfn.XLOOKUP(A209,'Input_Top Hos Diag'!A:A,'Input_Top Hos Diag'!B:B))</f>
        <v/>
      </c>
      <c r="C209" t="str">
        <f>IF($A209="","",SUMIF('Input_Top Hos Diag'!$A$11:$A$500,Cal_Top10HosDiag!$A209,'Input_Top Hos Diag'!E$11:E$500))</f>
        <v/>
      </c>
      <c r="D209" t="str">
        <f>IF($A209="","",SUMIF('Input_Top Hos Diag'!$A$11:$A$500,Cal_Top10HosDiag!$A209,'Input_Top Hos Diag'!F$11:F$500))</f>
        <v/>
      </c>
      <c r="E209" t="str">
        <f>IF($A209="","",SUMIF('Input_Top Hos Diag'!$A$11:$A$500,Cal_Top10HosDiag!$A209,'Input_Top Hos Diag'!G$11:G$500))</f>
        <v/>
      </c>
      <c r="F209" t="str">
        <f>IF($A209="","",SUMIF('Input_Top Hos Diag'!$A$11:$A$500,Cal_Top10HosDiag!$A209,'Input_Top Hos Diag'!H$11:H$500))</f>
        <v/>
      </c>
      <c r="P209" t="str">
        <f>IF(O209="","",_xlfn.XLOOKUP(O209,'Input_Top Hos Diag'!K:K,'Input_Top Hos Diag'!L:L))</f>
        <v/>
      </c>
      <c r="Q209" t="str">
        <f>IF($O209="","",SUMIF('Input_Top Hos Diag'!$K$11:$K$500,Cal_Top10HosDiag!$O209,'Input_Top Hos Diag'!O$11:O$500))</f>
        <v/>
      </c>
      <c r="R209" t="str">
        <f>IF($O209="","",SUMIF('Input_Top Hos Diag'!$K$11:$K$500,Cal_Top10HosDiag!$O209,'Input_Top Hos Diag'!P$11:P$500))</f>
        <v/>
      </c>
      <c r="S209" t="str">
        <f>IF($O209="","",SUMIF('Input_Top Hos Diag'!$K$11:$K$500,Cal_Top10HosDiag!$O209,'Input_Top Hos Diag'!Q$11:Q$500))</f>
        <v/>
      </c>
      <c r="T209" t="str">
        <f>IF($O209="","",SUMIF('Input_Top Hos Diag'!$K$11:$K$500,Cal_Top10HosDiag!$O209,'Input_Top Hos Diag'!R$11:R$500))</f>
        <v/>
      </c>
    </row>
    <row r="210" spans="2:20">
      <c r="B210" t="str">
        <f>IF(A210="","",_xlfn.XLOOKUP(A210,'Input_Top Hos Diag'!A:A,'Input_Top Hos Diag'!B:B))</f>
        <v/>
      </c>
      <c r="C210" t="str">
        <f>IF($A210="","",SUMIF('Input_Top Hos Diag'!$A$11:$A$500,Cal_Top10HosDiag!$A210,'Input_Top Hos Diag'!E$11:E$500))</f>
        <v/>
      </c>
      <c r="D210" t="str">
        <f>IF($A210="","",SUMIF('Input_Top Hos Diag'!$A$11:$A$500,Cal_Top10HosDiag!$A210,'Input_Top Hos Diag'!F$11:F$500))</f>
        <v/>
      </c>
      <c r="E210" t="str">
        <f>IF($A210="","",SUMIF('Input_Top Hos Diag'!$A$11:$A$500,Cal_Top10HosDiag!$A210,'Input_Top Hos Diag'!G$11:G$500))</f>
        <v/>
      </c>
      <c r="F210" t="str">
        <f>IF($A210="","",SUMIF('Input_Top Hos Diag'!$A$11:$A$500,Cal_Top10HosDiag!$A210,'Input_Top Hos Diag'!H$11:H$500))</f>
        <v/>
      </c>
      <c r="P210" t="str">
        <f>IF(O210="","",_xlfn.XLOOKUP(O210,'Input_Top Hos Diag'!K:K,'Input_Top Hos Diag'!L:L))</f>
        <v/>
      </c>
      <c r="Q210" t="str">
        <f>IF($O210="","",SUMIF('Input_Top Hos Diag'!$K$11:$K$500,Cal_Top10HosDiag!$O210,'Input_Top Hos Diag'!O$11:O$500))</f>
        <v/>
      </c>
      <c r="R210" t="str">
        <f>IF($O210="","",SUMIF('Input_Top Hos Diag'!$K$11:$K$500,Cal_Top10HosDiag!$O210,'Input_Top Hos Diag'!P$11:P$500))</f>
        <v/>
      </c>
      <c r="S210" t="str">
        <f>IF($O210="","",SUMIF('Input_Top Hos Diag'!$K$11:$K$500,Cal_Top10HosDiag!$O210,'Input_Top Hos Diag'!Q$11:Q$500))</f>
        <v/>
      </c>
      <c r="T210" t="str">
        <f>IF($O210="","",SUMIF('Input_Top Hos Diag'!$K$11:$K$500,Cal_Top10HosDiag!$O210,'Input_Top Hos Diag'!R$11:R$500))</f>
        <v/>
      </c>
    </row>
    <row r="211" spans="2:20">
      <c r="B211" t="str">
        <f>IF(A211="","",_xlfn.XLOOKUP(A211,'Input_Top Hos Diag'!A:A,'Input_Top Hos Diag'!B:B))</f>
        <v/>
      </c>
      <c r="C211" t="str">
        <f>IF($A211="","",SUMIF('Input_Top Hos Diag'!$A$11:$A$500,Cal_Top10HosDiag!$A211,'Input_Top Hos Diag'!E$11:E$500))</f>
        <v/>
      </c>
      <c r="D211" t="str">
        <f>IF($A211="","",SUMIF('Input_Top Hos Diag'!$A$11:$A$500,Cal_Top10HosDiag!$A211,'Input_Top Hos Diag'!F$11:F$500))</f>
        <v/>
      </c>
      <c r="E211" t="str">
        <f>IF($A211="","",SUMIF('Input_Top Hos Diag'!$A$11:$A$500,Cal_Top10HosDiag!$A211,'Input_Top Hos Diag'!G$11:G$500))</f>
        <v/>
      </c>
      <c r="F211" t="str">
        <f>IF($A211="","",SUMIF('Input_Top Hos Diag'!$A$11:$A$500,Cal_Top10HosDiag!$A211,'Input_Top Hos Diag'!H$11:H$500))</f>
        <v/>
      </c>
      <c r="P211" t="str">
        <f>IF(O211="","",_xlfn.XLOOKUP(O211,'Input_Top Hos Diag'!K:K,'Input_Top Hos Diag'!L:L))</f>
        <v/>
      </c>
      <c r="Q211" t="str">
        <f>IF($O211="","",SUMIF('Input_Top Hos Diag'!$K$11:$K$500,Cal_Top10HosDiag!$O211,'Input_Top Hos Diag'!O$11:O$500))</f>
        <v/>
      </c>
      <c r="R211" t="str">
        <f>IF($O211="","",SUMIF('Input_Top Hos Diag'!$K$11:$K$500,Cal_Top10HosDiag!$O211,'Input_Top Hos Diag'!P$11:P$500))</f>
        <v/>
      </c>
      <c r="S211" t="str">
        <f>IF($O211="","",SUMIF('Input_Top Hos Diag'!$K$11:$K$500,Cal_Top10HosDiag!$O211,'Input_Top Hos Diag'!Q$11:Q$500))</f>
        <v/>
      </c>
      <c r="T211" t="str">
        <f>IF($O211="","",SUMIF('Input_Top Hos Diag'!$K$11:$K$500,Cal_Top10HosDiag!$O211,'Input_Top Hos Diag'!R$11:R$500))</f>
        <v/>
      </c>
    </row>
    <row r="212" spans="2:20">
      <c r="B212" t="str">
        <f>IF(A212="","",_xlfn.XLOOKUP(A212,'Input_Top Hos Diag'!A:A,'Input_Top Hos Diag'!B:B))</f>
        <v/>
      </c>
      <c r="C212" t="str">
        <f>IF($A212="","",SUMIF('Input_Top Hos Diag'!$A$11:$A$500,Cal_Top10HosDiag!$A212,'Input_Top Hos Diag'!E$11:E$500))</f>
        <v/>
      </c>
      <c r="D212" t="str">
        <f>IF($A212="","",SUMIF('Input_Top Hos Diag'!$A$11:$A$500,Cal_Top10HosDiag!$A212,'Input_Top Hos Diag'!F$11:F$500))</f>
        <v/>
      </c>
      <c r="E212" t="str">
        <f>IF($A212="","",SUMIF('Input_Top Hos Diag'!$A$11:$A$500,Cal_Top10HosDiag!$A212,'Input_Top Hos Diag'!G$11:G$500))</f>
        <v/>
      </c>
      <c r="F212" t="str">
        <f>IF($A212="","",SUMIF('Input_Top Hos Diag'!$A$11:$A$500,Cal_Top10HosDiag!$A212,'Input_Top Hos Diag'!H$11:H$500))</f>
        <v/>
      </c>
      <c r="P212" t="str">
        <f>IF(O212="","",_xlfn.XLOOKUP(O212,'Input_Top Hos Diag'!K:K,'Input_Top Hos Diag'!L:L))</f>
        <v/>
      </c>
      <c r="Q212" t="str">
        <f>IF($O212="","",SUMIF('Input_Top Hos Diag'!$K$11:$K$500,Cal_Top10HosDiag!$O212,'Input_Top Hos Diag'!O$11:O$500))</f>
        <v/>
      </c>
      <c r="R212" t="str">
        <f>IF($O212="","",SUMIF('Input_Top Hos Diag'!$K$11:$K$500,Cal_Top10HosDiag!$O212,'Input_Top Hos Diag'!P$11:P$500))</f>
        <v/>
      </c>
      <c r="S212" t="str">
        <f>IF($O212="","",SUMIF('Input_Top Hos Diag'!$K$11:$K$500,Cal_Top10HosDiag!$O212,'Input_Top Hos Diag'!Q$11:Q$500))</f>
        <v/>
      </c>
      <c r="T212" t="str">
        <f>IF($O212="","",SUMIF('Input_Top Hos Diag'!$K$11:$K$500,Cal_Top10HosDiag!$O212,'Input_Top Hos Diag'!R$11:R$500))</f>
        <v/>
      </c>
    </row>
    <row r="213" spans="2:20">
      <c r="B213" t="str">
        <f>IF(A213="","",_xlfn.XLOOKUP(A213,'Input_Top Hos Diag'!A:A,'Input_Top Hos Diag'!B:B))</f>
        <v/>
      </c>
      <c r="C213" t="str">
        <f>IF($A213="","",SUMIF('Input_Top Hos Diag'!$A$11:$A$500,Cal_Top10HosDiag!$A213,'Input_Top Hos Diag'!E$11:E$500))</f>
        <v/>
      </c>
      <c r="D213" t="str">
        <f>IF($A213="","",SUMIF('Input_Top Hos Diag'!$A$11:$A$500,Cal_Top10HosDiag!$A213,'Input_Top Hos Diag'!F$11:F$500))</f>
        <v/>
      </c>
      <c r="E213" t="str">
        <f>IF($A213="","",SUMIF('Input_Top Hos Diag'!$A$11:$A$500,Cal_Top10HosDiag!$A213,'Input_Top Hos Diag'!G$11:G$500))</f>
        <v/>
      </c>
      <c r="F213" t="str">
        <f>IF($A213="","",SUMIF('Input_Top Hos Diag'!$A$11:$A$500,Cal_Top10HosDiag!$A213,'Input_Top Hos Diag'!H$11:H$500))</f>
        <v/>
      </c>
      <c r="P213" t="str">
        <f>IF(O213="","",_xlfn.XLOOKUP(O213,'Input_Top Hos Diag'!K:K,'Input_Top Hos Diag'!L:L))</f>
        <v/>
      </c>
      <c r="Q213" t="str">
        <f>IF($O213="","",SUMIF('Input_Top Hos Diag'!$K$11:$K$500,Cal_Top10HosDiag!$O213,'Input_Top Hos Diag'!O$11:O$500))</f>
        <v/>
      </c>
      <c r="R213" t="str">
        <f>IF($O213="","",SUMIF('Input_Top Hos Diag'!$K$11:$K$500,Cal_Top10HosDiag!$O213,'Input_Top Hos Diag'!P$11:P$500))</f>
        <v/>
      </c>
      <c r="S213" t="str">
        <f>IF($O213="","",SUMIF('Input_Top Hos Diag'!$K$11:$K$500,Cal_Top10HosDiag!$O213,'Input_Top Hos Diag'!Q$11:Q$500))</f>
        <v/>
      </c>
      <c r="T213" t="str">
        <f>IF($O213="","",SUMIF('Input_Top Hos Diag'!$K$11:$K$500,Cal_Top10HosDiag!$O213,'Input_Top Hos Diag'!R$11:R$500))</f>
        <v/>
      </c>
    </row>
    <row r="214" spans="2:20">
      <c r="B214" t="str">
        <f>IF(A214="","",_xlfn.XLOOKUP(A214,'Input_Top Hos Diag'!A:A,'Input_Top Hos Diag'!B:B))</f>
        <v/>
      </c>
      <c r="C214" t="str">
        <f>IF($A214="","",SUMIF('Input_Top Hos Diag'!$A$11:$A$500,Cal_Top10HosDiag!$A214,'Input_Top Hos Diag'!E$11:E$500))</f>
        <v/>
      </c>
      <c r="D214" t="str">
        <f>IF($A214="","",SUMIF('Input_Top Hos Diag'!$A$11:$A$500,Cal_Top10HosDiag!$A214,'Input_Top Hos Diag'!F$11:F$500))</f>
        <v/>
      </c>
      <c r="E214" t="str">
        <f>IF($A214="","",SUMIF('Input_Top Hos Diag'!$A$11:$A$500,Cal_Top10HosDiag!$A214,'Input_Top Hos Diag'!G$11:G$500))</f>
        <v/>
      </c>
      <c r="F214" t="str">
        <f>IF($A214="","",SUMIF('Input_Top Hos Diag'!$A$11:$A$500,Cal_Top10HosDiag!$A214,'Input_Top Hos Diag'!H$11:H$500))</f>
        <v/>
      </c>
      <c r="P214" t="str">
        <f>IF(O214="","",_xlfn.XLOOKUP(O214,'Input_Top Hos Diag'!K:K,'Input_Top Hos Diag'!L:L))</f>
        <v/>
      </c>
      <c r="Q214" t="str">
        <f>IF($O214="","",SUMIF('Input_Top Hos Diag'!$K$11:$K$500,Cal_Top10HosDiag!$O214,'Input_Top Hos Diag'!O$11:O$500))</f>
        <v/>
      </c>
      <c r="R214" t="str">
        <f>IF($O214="","",SUMIF('Input_Top Hos Diag'!$K$11:$K$500,Cal_Top10HosDiag!$O214,'Input_Top Hos Diag'!P$11:P$500))</f>
        <v/>
      </c>
      <c r="S214" t="str">
        <f>IF($O214="","",SUMIF('Input_Top Hos Diag'!$K$11:$K$500,Cal_Top10HosDiag!$O214,'Input_Top Hos Diag'!Q$11:Q$500))</f>
        <v/>
      </c>
      <c r="T214" t="str">
        <f>IF($O214="","",SUMIF('Input_Top Hos Diag'!$K$11:$K$500,Cal_Top10HosDiag!$O214,'Input_Top Hos Diag'!R$11:R$500))</f>
        <v/>
      </c>
    </row>
    <row r="215" spans="2:20">
      <c r="B215" t="str">
        <f>IF(A215="","",_xlfn.XLOOKUP(A215,'Input_Top Hos Diag'!A:A,'Input_Top Hos Diag'!B:B))</f>
        <v/>
      </c>
      <c r="C215" t="str">
        <f>IF($A215="","",SUMIF('Input_Top Hos Diag'!$A$11:$A$500,Cal_Top10HosDiag!$A215,'Input_Top Hos Diag'!E$11:E$500))</f>
        <v/>
      </c>
      <c r="D215" t="str">
        <f>IF($A215="","",SUMIF('Input_Top Hos Diag'!$A$11:$A$500,Cal_Top10HosDiag!$A215,'Input_Top Hos Diag'!F$11:F$500))</f>
        <v/>
      </c>
      <c r="E215" t="str">
        <f>IF($A215="","",SUMIF('Input_Top Hos Diag'!$A$11:$A$500,Cal_Top10HosDiag!$A215,'Input_Top Hos Diag'!G$11:G$500))</f>
        <v/>
      </c>
      <c r="F215" t="str">
        <f>IF($A215="","",SUMIF('Input_Top Hos Diag'!$A$11:$A$500,Cal_Top10HosDiag!$A215,'Input_Top Hos Diag'!H$11:H$500))</f>
        <v/>
      </c>
      <c r="P215" t="str">
        <f>IF(O215="","",_xlfn.XLOOKUP(O215,'Input_Top Hos Diag'!K:K,'Input_Top Hos Diag'!L:L))</f>
        <v/>
      </c>
      <c r="Q215" t="str">
        <f>IF($O215="","",SUMIF('Input_Top Hos Diag'!$K$11:$K$500,Cal_Top10HosDiag!$O215,'Input_Top Hos Diag'!O$11:O$500))</f>
        <v/>
      </c>
      <c r="R215" t="str">
        <f>IF($O215="","",SUMIF('Input_Top Hos Diag'!$K$11:$K$500,Cal_Top10HosDiag!$O215,'Input_Top Hos Diag'!P$11:P$500))</f>
        <v/>
      </c>
      <c r="S215" t="str">
        <f>IF($O215="","",SUMIF('Input_Top Hos Diag'!$K$11:$K$500,Cal_Top10HosDiag!$O215,'Input_Top Hos Diag'!Q$11:Q$500))</f>
        <v/>
      </c>
      <c r="T215" t="str">
        <f>IF($O215="","",SUMIF('Input_Top Hos Diag'!$K$11:$K$500,Cal_Top10HosDiag!$O215,'Input_Top Hos Diag'!R$11:R$500))</f>
        <v/>
      </c>
    </row>
    <row r="216" spans="2:20">
      <c r="B216" t="str">
        <f>IF(A216="","",_xlfn.XLOOKUP(A216,'Input_Top Hos Diag'!A:A,'Input_Top Hos Diag'!B:B))</f>
        <v/>
      </c>
      <c r="C216" t="str">
        <f>IF($A216="","",SUMIF('Input_Top Hos Diag'!$A$11:$A$500,Cal_Top10HosDiag!$A216,'Input_Top Hos Diag'!E$11:E$500))</f>
        <v/>
      </c>
      <c r="D216" t="str">
        <f>IF($A216="","",SUMIF('Input_Top Hos Diag'!$A$11:$A$500,Cal_Top10HosDiag!$A216,'Input_Top Hos Diag'!F$11:F$500))</f>
        <v/>
      </c>
      <c r="E216" t="str">
        <f>IF($A216="","",SUMIF('Input_Top Hos Diag'!$A$11:$A$500,Cal_Top10HosDiag!$A216,'Input_Top Hos Diag'!G$11:G$500))</f>
        <v/>
      </c>
      <c r="F216" t="str">
        <f>IF($A216="","",SUMIF('Input_Top Hos Diag'!$A$11:$A$500,Cal_Top10HosDiag!$A216,'Input_Top Hos Diag'!H$11:H$500))</f>
        <v/>
      </c>
      <c r="P216" t="str">
        <f>IF(O216="","",_xlfn.XLOOKUP(O216,'Input_Top Hos Diag'!K:K,'Input_Top Hos Diag'!L:L))</f>
        <v/>
      </c>
      <c r="Q216" t="str">
        <f>IF($O216="","",SUMIF('Input_Top Hos Diag'!$K$11:$K$500,Cal_Top10HosDiag!$O216,'Input_Top Hos Diag'!O$11:O$500))</f>
        <v/>
      </c>
      <c r="R216" t="str">
        <f>IF($O216="","",SUMIF('Input_Top Hos Diag'!$K$11:$K$500,Cal_Top10HosDiag!$O216,'Input_Top Hos Diag'!P$11:P$500))</f>
        <v/>
      </c>
      <c r="S216" t="str">
        <f>IF($O216="","",SUMIF('Input_Top Hos Diag'!$K$11:$K$500,Cal_Top10HosDiag!$O216,'Input_Top Hos Diag'!Q$11:Q$500))</f>
        <v/>
      </c>
      <c r="T216" t="str">
        <f>IF($O216="","",SUMIF('Input_Top Hos Diag'!$K$11:$K$500,Cal_Top10HosDiag!$O216,'Input_Top Hos Diag'!R$11:R$500))</f>
        <v/>
      </c>
    </row>
    <row r="217" spans="2:20">
      <c r="B217" t="str">
        <f>IF(A217="","",_xlfn.XLOOKUP(A217,'Input_Top Hos Diag'!A:A,'Input_Top Hos Diag'!B:B))</f>
        <v/>
      </c>
      <c r="C217" t="str">
        <f>IF($A217="","",SUMIF('Input_Top Hos Diag'!$A$11:$A$500,Cal_Top10HosDiag!$A217,'Input_Top Hos Diag'!E$11:E$500))</f>
        <v/>
      </c>
      <c r="D217" t="str">
        <f>IF($A217="","",SUMIF('Input_Top Hos Diag'!$A$11:$A$500,Cal_Top10HosDiag!$A217,'Input_Top Hos Diag'!F$11:F$500))</f>
        <v/>
      </c>
      <c r="E217" t="str">
        <f>IF($A217="","",SUMIF('Input_Top Hos Diag'!$A$11:$A$500,Cal_Top10HosDiag!$A217,'Input_Top Hos Diag'!G$11:G$500))</f>
        <v/>
      </c>
      <c r="F217" t="str">
        <f>IF($A217="","",SUMIF('Input_Top Hos Diag'!$A$11:$A$500,Cal_Top10HosDiag!$A217,'Input_Top Hos Diag'!H$11:H$500))</f>
        <v/>
      </c>
      <c r="P217" t="str">
        <f>IF(O217="","",_xlfn.XLOOKUP(O217,'Input_Top Hos Diag'!K:K,'Input_Top Hos Diag'!L:L))</f>
        <v/>
      </c>
      <c r="Q217" t="str">
        <f>IF($O217="","",SUMIF('Input_Top Hos Diag'!$K$11:$K$500,Cal_Top10HosDiag!$O217,'Input_Top Hos Diag'!O$11:O$500))</f>
        <v/>
      </c>
      <c r="R217" t="str">
        <f>IF($O217="","",SUMIF('Input_Top Hos Diag'!$K$11:$K$500,Cal_Top10HosDiag!$O217,'Input_Top Hos Diag'!P$11:P$500))</f>
        <v/>
      </c>
      <c r="S217" t="str">
        <f>IF($O217="","",SUMIF('Input_Top Hos Diag'!$K$11:$K$500,Cal_Top10HosDiag!$O217,'Input_Top Hos Diag'!Q$11:Q$500))</f>
        <v/>
      </c>
      <c r="T217" t="str">
        <f>IF($O217="","",SUMIF('Input_Top Hos Diag'!$K$11:$K$500,Cal_Top10HosDiag!$O217,'Input_Top Hos Diag'!R$11:R$500))</f>
        <v/>
      </c>
    </row>
    <row r="218" spans="2:20">
      <c r="B218" t="str">
        <f>IF(A218="","",_xlfn.XLOOKUP(A218,'Input_Top Hos Diag'!A:A,'Input_Top Hos Diag'!B:B))</f>
        <v/>
      </c>
      <c r="C218" t="str">
        <f>IF($A218="","",SUMIF('Input_Top Hos Diag'!$A$11:$A$500,Cal_Top10HosDiag!$A218,'Input_Top Hos Diag'!E$11:E$500))</f>
        <v/>
      </c>
      <c r="D218" t="str">
        <f>IF($A218="","",SUMIF('Input_Top Hos Diag'!$A$11:$A$500,Cal_Top10HosDiag!$A218,'Input_Top Hos Diag'!F$11:F$500))</f>
        <v/>
      </c>
      <c r="E218" t="str">
        <f>IF($A218="","",SUMIF('Input_Top Hos Diag'!$A$11:$A$500,Cal_Top10HosDiag!$A218,'Input_Top Hos Diag'!G$11:G$500))</f>
        <v/>
      </c>
      <c r="F218" t="str">
        <f>IF($A218="","",SUMIF('Input_Top Hos Diag'!$A$11:$A$500,Cal_Top10HosDiag!$A218,'Input_Top Hos Diag'!H$11:H$500))</f>
        <v/>
      </c>
      <c r="P218" t="str">
        <f>IF(O218="","",_xlfn.XLOOKUP(O218,'Input_Top Hos Diag'!K:K,'Input_Top Hos Diag'!L:L))</f>
        <v/>
      </c>
      <c r="Q218" t="str">
        <f>IF($O218="","",SUMIF('Input_Top Hos Diag'!$K$11:$K$500,Cal_Top10HosDiag!$O218,'Input_Top Hos Diag'!O$11:O$500))</f>
        <v/>
      </c>
      <c r="R218" t="str">
        <f>IF($O218="","",SUMIF('Input_Top Hos Diag'!$K$11:$K$500,Cal_Top10HosDiag!$O218,'Input_Top Hos Diag'!P$11:P$500))</f>
        <v/>
      </c>
      <c r="S218" t="str">
        <f>IF($O218="","",SUMIF('Input_Top Hos Diag'!$K$11:$K$500,Cal_Top10HosDiag!$O218,'Input_Top Hos Diag'!Q$11:Q$500))</f>
        <v/>
      </c>
      <c r="T218" t="str">
        <f>IF($O218="","",SUMIF('Input_Top Hos Diag'!$K$11:$K$500,Cal_Top10HosDiag!$O218,'Input_Top Hos Diag'!R$11:R$500))</f>
        <v/>
      </c>
    </row>
    <row r="219" spans="2:20">
      <c r="B219" t="str">
        <f>IF(A219="","",_xlfn.XLOOKUP(A219,'Input_Top Hos Diag'!A:A,'Input_Top Hos Diag'!B:B))</f>
        <v/>
      </c>
      <c r="C219" t="str">
        <f>IF($A219="","",SUMIF('Input_Top Hos Diag'!$A$11:$A$500,Cal_Top10HosDiag!$A219,'Input_Top Hos Diag'!E$11:E$500))</f>
        <v/>
      </c>
      <c r="D219" t="str">
        <f>IF($A219="","",SUMIF('Input_Top Hos Diag'!$A$11:$A$500,Cal_Top10HosDiag!$A219,'Input_Top Hos Diag'!F$11:F$500))</f>
        <v/>
      </c>
      <c r="E219" t="str">
        <f>IF($A219="","",SUMIF('Input_Top Hos Diag'!$A$11:$A$500,Cal_Top10HosDiag!$A219,'Input_Top Hos Diag'!G$11:G$500))</f>
        <v/>
      </c>
      <c r="F219" t="str">
        <f>IF($A219="","",SUMIF('Input_Top Hos Diag'!$A$11:$A$500,Cal_Top10HosDiag!$A219,'Input_Top Hos Diag'!H$11:H$500))</f>
        <v/>
      </c>
      <c r="P219" t="str">
        <f>IF(O219="","",_xlfn.XLOOKUP(O219,'Input_Top Hos Diag'!K:K,'Input_Top Hos Diag'!L:L))</f>
        <v/>
      </c>
      <c r="Q219" t="str">
        <f>IF($O219="","",SUMIF('Input_Top Hos Diag'!$K$11:$K$500,Cal_Top10HosDiag!$O219,'Input_Top Hos Diag'!O$11:O$500))</f>
        <v/>
      </c>
      <c r="R219" t="str">
        <f>IF($O219="","",SUMIF('Input_Top Hos Diag'!$K$11:$K$500,Cal_Top10HosDiag!$O219,'Input_Top Hos Diag'!P$11:P$500))</f>
        <v/>
      </c>
      <c r="S219" t="str">
        <f>IF($O219="","",SUMIF('Input_Top Hos Diag'!$K$11:$K$500,Cal_Top10HosDiag!$O219,'Input_Top Hos Diag'!Q$11:Q$500))</f>
        <v/>
      </c>
      <c r="T219" t="str">
        <f>IF($O219="","",SUMIF('Input_Top Hos Diag'!$K$11:$K$500,Cal_Top10HosDiag!$O219,'Input_Top Hos Diag'!R$11:R$500))</f>
        <v/>
      </c>
    </row>
    <row r="220" spans="2:20">
      <c r="B220" t="str">
        <f>IF(A220="","",_xlfn.XLOOKUP(A220,'Input_Top Hos Diag'!A:A,'Input_Top Hos Diag'!B:B))</f>
        <v/>
      </c>
      <c r="C220" t="str">
        <f>IF($A220="","",SUMIF('Input_Top Hos Diag'!$A$11:$A$500,Cal_Top10HosDiag!$A220,'Input_Top Hos Diag'!E$11:E$500))</f>
        <v/>
      </c>
      <c r="D220" t="str">
        <f>IF($A220="","",SUMIF('Input_Top Hos Diag'!$A$11:$A$500,Cal_Top10HosDiag!$A220,'Input_Top Hos Diag'!F$11:F$500))</f>
        <v/>
      </c>
      <c r="E220" t="str">
        <f>IF($A220="","",SUMIF('Input_Top Hos Diag'!$A$11:$A$500,Cal_Top10HosDiag!$A220,'Input_Top Hos Diag'!G$11:G$500))</f>
        <v/>
      </c>
      <c r="F220" t="str">
        <f>IF($A220="","",SUMIF('Input_Top Hos Diag'!$A$11:$A$500,Cal_Top10HosDiag!$A220,'Input_Top Hos Diag'!H$11:H$500))</f>
        <v/>
      </c>
      <c r="P220" t="str">
        <f>IF(O220="","",_xlfn.XLOOKUP(O220,'Input_Top Hos Diag'!K:K,'Input_Top Hos Diag'!L:L))</f>
        <v/>
      </c>
      <c r="Q220" t="str">
        <f>IF($O220="","",SUMIF('Input_Top Hos Diag'!$K$11:$K$500,Cal_Top10HosDiag!$O220,'Input_Top Hos Diag'!O$11:O$500))</f>
        <v/>
      </c>
      <c r="R220" t="str">
        <f>IF($O220="","",SUMIF('Input_Top Hos Diag'!$K$11:$K$500,Cal_Top10HosDiag!$O220,'Input_Top Hos Diag'!P$11:P$500))</f>
        <v/>
      </c>
      <c r="S220" t="str">
        <f>IF($O220="","",SUMIF('Input_Top Hos Diag'!$K$11:$K$500,Cal_Top10HosDiag!$O220,'Input_Top Hos Diag'!Q$11:Q$500))</f>
        <v/>
      </c>
      <c r="T220" t="str">
        <f>IF($O220="","",SUMIF('Input_Top Hos Diag'!$K$11:$K$500,Cal_Top10HosDiag!$O220,'Input_Top Hos Diag'!R$11:R$500))</f>
        <v/>
      </c>
    </row>
    <row r="221" spans="2:20">
      <c r="B221" t="str">
        <f>IF(A221="","",_xlfn.XLOOKUP(A221,'Input_Top Hos Diag'!A:A,'Input_Top Hos Diag'!B:B))</f>
        <v/>
      </c>
      <c r="C221" t="str">
        <f>IF($A221="","",SUMIF('Input_Top Hos Diag'!$A$11:$A$500,Cal_Top10HosDiag!$A221,'Input_Top Hos Diag'!E$11:E$500))</f>
        <v/>
      </c>
      <c r="D221" t="str">
        <f>IF($A221="","",SUMIF('Input_Top Hos Diag'!$A$11:$A$500,Cal_Top10HosDiag!$A221,'Input_Top Hos Diag'!F$11:F$500))</f>
        <v/>
      </c>
      <c r="E221" t="str">
        <f>IF($A221="","",SUMIF('Input_Top Hos Diag'!$A$11:$A$500,Cal_Top10HosDiag!$A221,'Input_Top Hos Diag'!G$11:G$500))</f>
        <v/>
      </c>
      <c r="F221" t="str">
        <f>IF($A221="","",SUMIF('Input_Top Hos Diag'!$A$11:$A$500,Cal_Top10HosDiag!$A221,'Input_Top Hos Diag'!H$11:H$500))</f>
        <v/>
      </c>
      <c r="P221" t="str">
        <f>IF(O221="","",_xlfn.XLOOKUP(O221,'Input_Top Hos Diag'!K:K,'Input_Top Hos Diag'!L:L))</f>
        <v/>
      </c>
      <c r="Q221" t="str">
        <f>IF($O221="","",SUMIF('Input_Top Hos Diag'!$K$11:$K$500,Cal_Top10HosDiag!$O221,'Input_Top Hos Diag'!O$11:O$500))</f>
        <v/>
      </c>
      <c r="R221" t="str">
        <f>IF($O221="","",SUMIF('Input_Top Hos Diag'!$K$11:$K$500,Cal_Top10HosDiag!$O221,'Input_Top Hos Diag'!P$11:P$500))</f>
        <v/>
      </c>
      <c r="S221" t="str">
        <f>IF($O221="","",SUMIF('Input_Top Hos Diag'!$K$11:$K$500,Cal_Top10HosDiag!$O221,'Input_Top Hos Diag'!Q$11:Q$500))</f>
        <v/>
      </c>
      <c r="T221" t="str">
        <f>IF($O221="","",SUMIF('Input_Top Hos Diag'!$K$11:$K$500,Cal_Top10HosDiag!$O221,'Input_Top Hos Diag'!R$11:R$500))</f>
        <v/>
      </c>
    </row>
    <row r="222" spans="2:20">
      <c r="B222" t="str">
        <f>IF(A222="","",_xlfn.XLOOKUP(A222,'Input_Top Hos Diag'!A:A,'Input_Top Hos Diag'!B:B))</f>
        <v/>
      </c>
      <c r="C222" t="str">
        <f>IF($A222="","",SUMIF('Input_Top Hos Diag'!$A$11:$A$500,Cal_Top10HosDiag!$A222,'Input_Top Hos Diag'!E$11:E$500))</f>
        <v/>
      </c>
      <c r="D222" t="str">
        <f>IF($A222="","",SUMIF('Input_Top Hos Diag'!$A$11:$A$500,Cal_Top10HosDiag!$A222,'Input_Top Hos Diag'!F$11:F$500))</f>
        <v/>
      </c>
      <c r="E222" t="str">
        <f>IF($A222="","",SUMIF('Input_Top Hos Diag'!$A$11:$A$500,Cal_Top10HosDiag!$A222,'Input_Top Hos Diag'!G$11:G$500))</f>
        <v/>
      </c>
      <c r="F222" t="str">
        <f>IF($A222="","",SUMIF('Input_Top Hos Diag'!$A$11:$A$500,Cal_Top10HosDiag!$A222,'Input_Top Hos Diag'!H$11:H$500))</f>
        <v/>
      </c>
      <c r="P222" t="str">
        <f>IF(O222="","",_xlfn.XLOOKUP(O222,'Input_Top Hos Diag'!K:K,'Input_Top Hos Diag'!L:L))</f>
        <v/>
      </c>
      <c r="Q222" t="str">
        <f>IF($O222="","",SUMIF('Input_Top Hos Diag'!$K$11:$K$500,Cal_Top10HosDiag!$O222,'Input_Top Hos Diag'!O$11:O$500))</f>
        <v/>
      </c>
      <c r="R222" t="str">
        <f>IF($O222="","",SUMIF('Input_Top Hos Diag'!$K$11:$K$500,Cal_Top10HosDiag!$O222,'Input_Top Hos Diag'!P$11:P$500))</f>
        <v/>
      </c>
      <c r="S222" t="str">
        <f>IF($O222="","",SUMIF('Input_Top Hos Diag'!$K$11:$K$500,Cal_Top10HosDiag!$O222,'Input_Top Hos Diag'!Q$11:Q$500))</f>
        <v/>
      </c>
      <c r="T222" t="str">
        <f>IF($O222="","",SUMIF('Input_Top Hos Diag'!$K$11:$K$500,Cal_Top10HosDiag!$O222,'Input_Top Hos Diag'!R$11:R$500))</f>
        <v/>
      </c>
    </row>
    <row r="223" spans="2:20">
      <c r="B223" t="str">
        <f>IF(A223="","",_xlfn.XLOOKUP(A223,'Input_Top Hos Diag'!A:A,'Input_Top Hos Diag'!B:B))</f>
        <v/>
      </c>
      <c r="C223" t="str">
        <f>IF($A223="","",SUMIF('Input_Top Hos Diag'!$A$11:$A$500,Cal_Top10HosDiag!$A223,'Input_Top Hos Diag'!E$11:E$500))</f>
        <v/>
      </c>
      <c r="D223" t="str">
        <f>IF($A223="","",SUMIF('Input_Top Hos Diag'!$A$11:$A$500,Cal_Top10HosDiag!$A223,'Input_Top Hos Diag'!F$11:F$500))</f>
        <v/>
      </c>
      <c r="E223" t="str">
        <f>IF($A223="","",SUMIF('Input_Top Hos Diag'!$A$11:$A$500,Cal_Top10HosDiag!$A223,'Input_Top Hos Diag'!G$11:G$500))</f>
        <v/>
      </c>
      <c r="F223" t="str">
        <f>IF($A223="","",SUMIF('Input_Top Hos Diag'!$A$11:$A$500,Cal_Top10HosDiag!$A223,'Input_Top Hos Diag'!H$11:H$500))</f>
        <v/>
      </c>
      <c r="P223" t="str">
        <f>IF(O223="","",_xlfn.XLOOKUP(O223,'Input_Top Hos Diag'!K:K,'Input_Top Hos Diag'!L:L))</f>
        <v/>
      </c>
      <c r="Q223" t="str">
        <f>IF($O223="","",SUMIF('Input_Top Hos Diag'!$K$11:$K$500,Cal_Top10HosDiag!$O223,'Input_Top Hos Diag'!O$11:O$500))</f>
        <v/>
      </c>
      <c r="R223" t="str">
        <f>IF($O223="","",SUMIF('Input_Top Hos Diag'!$K$11:$K$500,Cal_Top10HosDiag!$O223,'Input_Top Hos Diag'!P$11:P$500))</f>
        <v/>
      </c>
      <c r="S223" t="str">
        <f>IF($O223="","",SUMIF('Input_Top Hos Diag'!$K$11:$K$500,Cal_Top10HosDiag!$O223,'Input_Top Hos Diag'!Q$11:Q$500))</f>
        <v/>
      </c>
      <c r="T223" t="str">
        <f>IF($O223="","",SUMIF('Input_Top Hos Diag'!$K$11:$K$500,Cal_Top10HosDiag!$O223,'Input_Top Hos Diag'!R$11:R$500))</f>
        <v/>
      </c>
    </row>
    <row r="224" spans="2:20">
      <c r="B224" t="str">
        <f>IF(A224="","",_xlfn.XLOOKUP(A224,'Input_Top Hos Diag'!A:A,'Input_Top Hos Diag'!B:B))</f>
        <v/>
      </c>
      <c r="C224" t="str">
        <f>IF($A224="","",SUMIF('Input_Top Hos Diag'!$A$11:$A$500,Cal_Top10HosDiag!$A224,'Input_Top Hos Diag'!E$11:E$500))</f>
        <v/>
      </c>
      <c r="D224" t="str">
        <f>IF($A224="","",SUMIF('Input_Top Hos Diag'!$A$11:$A$500,Cal_Top10HosDiag!$A224,'Input_Top Hos Diag'!F$11:F$500))</f>
        <v/>
      </c>
      <c r="E224" t="str">
        <f>IF($A224="","",SUMIF('Input_Top Hos Diag'!$A$11:$A$500,Cal_Top10HosDiag!$A224,'Input_Top Hos Diag'!G$11:G$500))</f>
        <v/>
      </c>
      <c r="F224" t="str">
        <f>IF($A224="","",SUMIF('Input_Top Hos Diag'!$A$11:$A$500,Cal_Top10HosDiag!$A224,'Input_Top Hos Diag'!H$11:H$500))</f>
        <v/>
      </c>
      <c r="P224" t="str">
        <f>IF(O224="","",_xlfn.XLOOKUP(O224,'Input_Top Hos Diag'!K:K,'Input_Top Hos Diag'!L:L))</f>
        <v/>
      </c>
      <c r="Q224" t="str">
        <f>IF($O224="","",SUMIF('Input_Top Hos Diag'!$K$11:$K$500,Cal_Top10HosDiag!$O224,'Input_Top Hos Diag'!O$11:O$500))</f>
        <v/>
      </c>
      <c r="R224" t="str">
        <f>IF($O224="","",SUMIF('Input_Top Hos Diag'!$K$11:$K$500,Cal_Top10HosDiag!$O224,'Input_Top Hos Diag'!P$11:P$500))</f>
        <v/>
      </c>
      <c r="S224" t="str">
        <f>IF($O224="","",SUMIF('Input_Top Hos Diag'!$K$11:$K$500,Cal_Top10HosDiag!$O224,'Input_Top Hos Diag'!Q$11:Q$500))</f>
        <v/>
      </c>
      <c r="T224" t="str">
        <f>IF($O224="","",SUMIF('Input_Top Hos Diag'!$K$11:$K$500,Cal_Top10HosDiag!$O224,'Input_Top Hos Diag'!R$11:R$500))</f>
        <v/>
      </c>
    </row>
    <row r="225" spans="2:20">
      <c r="B225" t="str">
        <f>IF(A225="","",_xlfn.XLOOKUP(A225,'Input_Top Hos Diag'!A:A,'Input_Top Hos Diag'!B:B))</f>
        <v/>
      </c>
      <c r="C225" t="str">
        <f>IF($A225="","",SUMIF('Input_Top Hos Diag'!$A$11:$A$500,Cal_Top10HosDiag!$A225,'Input_Top Hos Diag'!E$11:E$500))</f>
        <v/>
      </c>
      <c r="D225" t="str">
        <f>IF($A225="","",SUMIF('Input_Top Hos Diag'!$A$11:$A$500,Cal_Top10HosDiag!$A225,'Input_Top Hos Diag'!F$11:F$500))</f>
        <v/>
      </c>
      <c r="E225" t="str">
        <f>IF($A225="","",SUMIF('Input_Top Hos Diag'!$A$11:$A$500,Cal_Top10HosDiag!$A225,'Input_Top Hos Diag'!G$11:G$500))</f>
        <v/>
      </c>
      <c r="F225" t="str">
        <f>IF($A225="","",SUMIF('Input_Top Hos Diag'!$A$11:$A$500,Cal_Top10HosDiag!$A225,'Input_Top Hos Diag'!H$11:H$500))</f>
        <v/>
      </c>
      <c r="P225" t="str">
        <f>IF(O225="","",_xlfn.XLOOKUP(O225,'Input_Top Hos Diag'!K:K,'Input_Top Hos Diag'!L:L))</f>
        <v/>
      </c>
      <c r="Q225" t="str">
        <f>IF($O225="","",SUMIF('Input_Top Hos Diag'!$K$11:$K$500,Cal_Top10HosDiag!$O225,'Input_Top Hos Diag'!O$11:O$500))</f>
        <v/>
      </c>
      <c r="R225" t="str">
        <f>IF($O225="","",SUMIF('Input_Top Hos Diag'!$K$11:$K$500,Cal_Top10HosDiag!$O225,'Input_Top Hos Diag'!P$11:P$500))</f>
        <v/>
      </c>
      <c r="S225" t="str">
        <f>IF($O225="","",SUMIF('Input_Top Hos Diag'!$K$11:$K$500,Cal_Top10HosDiag!$O225,'Input_Top Hos Diag'!Q$11:Q$500))</f>
        <v/>
      </c>
      <c r="T225" t="str">
        <f>IF($O225="","",SUMIF('Input_Top Hos Diag'!$K$11:$K$500,Cal_Top10HosDiag!$O225,'Input_Top Hos Diag'!R$11:R$500))</f>
        <v/>
      </c>
    </row>
    <row r="226" spans="2:20">
      <c r="B226" t="str">
        <f>IF(A226="","",_xlfn.XLOOKUP(A226,'Input_Top Hos Diag'!A:A,'Input_Top Hos Diag'!B:B))</f>
        <v/>
      </c>
      <c r="C226" t="str">
        <f>IF($A226="","",SUMIF('Input_Top Hos Diag'!$A$11:$A$500,Cal_Top10HosDiag!$A226,'Input_Top Hos Diag'!E$11:E$500))</f>
        <v/>
      </c>
      <c r="D226" t="str">
        <f>IF($A226="","",SUMIF('Input_Top Hos Diag'!$A$11:$A$500,Cal_Top10HosDiag!$A226,'Input_Top Hos Diag'!F$11:F$500))</f>
        <v/>
      </c>
      <c r="E226" t="str">
        <f>IF($A226="","",SUMIF('Input_Top Hos Diag'!$A$11:$A$500,Cal_Top10HosDiag!$A226,'Input_Top Hos Diag'!G$11:G$500))</f>
        <v/>
      </c>
      <c r="F226" t="str">
        <f>IF($A226="","",SUMIF('Input_Top Hos Diag'!$A$11:$A$500,Cal_Top10HosDiag!$A226,'Input_Top Hos Diag'!H$11:H$500))</f>
        <v/>
      </c>
      <c r="P226" t="str">
        <f>IF(O226="","",_xlfn.XLOOKUP(O226,'Input_Top Hos Diag'!K:K,'Input_Top Hos Diag'!L:L))</f>
        <v/>
      </c>
      <c r="Q226" t="str">
        <f>IF($O226="","",SUMIF('Input_Top Hos Diag'!$K$11:$K$500,Cal_Top10HosDiag!$O226,'Input_Top Hos Diag'!O$11:O$500))</f>
        <v/>
      </c>
      <c r="R226" t="str">
        <f>IF($O226="","",SUMIF('Input_Top Hos Diag'!$K$11:$K$500,Cal_Top10HosDiag!$O226,'Input_Top Hos Diag'!P$11:P$500))</f>
        <v/>
      </c>
      <c r="S226" t="str">
        <f>IF($O226="","",SUMIF('Input_Top Hos Diag'!$K$11:$K$500,Cal_Top10HosDiag!$O226,'Input_Top Hos Diag'!Q$11:Q$500))</f>
        <v/>
      </c>
      <c r="T226" t="str">
        <f>IF($O226="","",SUMIF('Input_Top Hos Diag'!$K$11:$K$500,Cal_Top10HosDiag!$O226,'Input_Top Hos Diag'!R$11:R$500))</f>
        <v/>
      </c>
    </row>
    <row r="227" spans="2:20">
      <c r="B227" t="str">
        <f>IF(A227="","",_xlfn.XLOOKUP(A227,'Input_Top Hos Diag'!A:A,'Input_Top Hos Diag'!B:B))</f>
        <v/>
      </c>
      <c r="C227" t="str">
        <f>IF($A227="","",SUMIF('Input_Top Hos Diag'!$A$11:$A$500,Cal_Top10HosDiag!$A227,'Input_Top Hos Diag'!E$11:E$500))</f>
        <v/>
      </c>
      <c r="D227" t="str">
        <f>IF($A227="","",SUMIF('Input_Top Hos Diag'!$A$11:$A$500,Cal_Top10HosDiag!$A227,'Input_Top Hos Diag'!F$11:F$500))</f>
        <v/>
      </c>
      <c r="E227" t="str">
        <f>IF($A227="","",SUMIF('Input_Top Hos Diag'!$A$11:$A$500,Cal_Top10HosDiag!$A227,'Input_Top Hos Diag'!G$11:G$500))</f>
        <v/>
      </c>
      <c r="F227" t="str">
        <f>IF($A227="","",SUMIF('Input_Top Hos Diag'!$A$11:$A$500,Cal_Top10HosDiag!$A227,'Input_Top Hos Diag'!H$11:H$500))</f>
        <v/>
      </c>
      <c r="P227" t="str">
        <f>IF(O227="","",_xlfn.XLOOKUP(O227,'Input_Top Hos Diag'!K:K,'Input_Top Hos Diag'!L:L))</f>
        <v/>
      </c>
      <c r="Q227" t="str">
        <f>IF($O227="","",SUMIF('Input_Top Hos Diag'!$K$11:$K$500,Cal_Top10HosDiag!$O227,'Input_Top Hos Diag'!O$11:O$500))</f>
        <v/>
      </c>
      <c r="R227" t="str">
        <f>IF($O227="","",SUMIF('Input_Top Hos Diag'!$K$11:$K$500,Cal_Top10HosDiag!$O227,'Input_Top Hos Diag'!P$11:P$500))</f>
        <v/>
      </c>
      <c r="S227" t="str">
        <f>IF($O227="","",SUMIF('Input_Top Hos Diag'!$K$11:$K$500,Cal_Top10HosDiag!$O227,'Input_Top Hos Diag'!Q$11:Q$500))</f>
        <v/>
      </c>
      <c r="T227" t="str">
        <f>IF($O227="","",SUMIF('Input_Top Hos Diag'!$K$11:$K$500,Cal_Top10HosDiag!$O227,'Input_Top Hos Diag'!R$11:R$500))</f>
        <v/>
      </c>
    </row>
    <row r="228" spans="2:20">
      <c r="B228" t="str">
        <f>IF(A228="","",_xlfn.XLOOKUP(A228,'Input_Top Hos Diag'!A:A,'Input_Top Hos Diag'!B:B))</f>
        <v/>
      </c>
      <c r="C228" t="str">
        <f>IF($A228="","",SUMIF('Input_Top Hos Diag'!$A$11:$A$500,Cal_Top10HosDiag!$A228,'Input_Top Hos Diag'!E$11:E$500))</f>
        <v/>
      </c>
      <c r="D228" t="str">
        <f>IF($A228="","",SUMIF('Input_Top Hos Diag'!$A$11:$A$500,Cal_Top10HosDiag!$A228,'Input_Top Hos Diag'!F$11:F$500))</f>
        <v/>
      </c>
      <c r="E228" t="str">
        <f>IF($A228="","",SUMIF('Input_Top Hos Diag'!$A$11:$A$500,Cal_Top10HosDiag!$A228,'Input_Top Hos Diag'!G$11:G$500))</f>
        <v/>
      </c>
      <c r="F228" t="str">
        <f>IF($A228="","",SUMIF('Input_Top Hos Diag'!$A$11:$A$500,Cal_Top10HosDiag!$A228,'Input_Top Hos Diag'!H$11:H$500))</f>
        <v/>
      </c>
      <c r="P228" t="str">
        <f>IF(O228="","",_xlfn.XLOOKUP(O228,'Input_Top Hos Diag'!K:K,'Input_Top Hos Diag'!L:L))</f>
        <v/>
      </c>
      <c r="Q228" t="str">
        <f>IF($O228="","",SUMIF('Input_Top Hos Diag'!$K$11:$K$500,Cal_Top10HosDiag!$O228,'Input_Top Hos Diag'!O$11:O$500))</f>
        <v/>
      </c>
      <c r="R228" t="str">
        <f>IF($O228="","",SUMIF('Input_Top Hos Diag'!$K$11:$K$500,Cal_Top10HosDiag!$O228,'Input_Top Hos Diag'!P$11:P$500))</f>
        <v/>
      </c>
      <c r="S228" t="str">
        <f>IF($O228="","",SUMIF('Input_Top Hos Diag'!$K$11:$K$500,Cal_Top10HosDiag!$O228,'Input_Top Hos Diag'!Q$11:Q$500))</f>
        <v/>
      </c>
      <c r="T228" t="str">
        <f>IF($O228="","",SUMIF('Input_Top Hos Diag'!$K$11:$K$500,Cal_Top10HosDiag!$O228,'Input_Top Hos Diag'!R$11:R$500))</f>
        <v/>
      </c>
    </row>
    <row r="229" spans="2:20">
      <c r="B229" t="str">
        <f>IF(A229="","",_xlfn.XLOOKUP(A229,'Input_Top Hos Diag'!A:A,'Input_Top Hos Diag'!B:B))</f>
        <v/>
      </c>
      <c r="C229" t="str">
        <f>IF($A229="","",SUMIF('Input_Top Hos Diag'!$A$11:$A$500,Cal_Top10HosDiag!$A229,'Input_Top Hos Diag'!E$11:E$500))</f>
        <v/>
      </c>
      <c r="D229" t="str">
        <f>IF($A229="","",SUMIF('Input_Top Hos Diag'!$A$11:$A$500,Cal_Top10HosDiag!$A229,'Input_Top Hos Diag'!F$11:F$500))</f>
        <v/>
      </c>
      <c r="E229" t="str">
        <f>IF($A229="","",SUMIF('Input_Top Hos Diag'!$A$11:$A$500,Cal_Top10HosDiag!$A229,'Input_Top Hos Diag'!G$11:G$500))</f>
        <v/>
      </c>
      <c r="F229" t="str">
        <f>IF($A229="","",SUMIF('Input_Top Hos Diag'!$A$11:$A$500,Cal_Top10HosDiag!$A229,'Input_Top Hos Diag'!H$11:H$500))</f>
        <v/>
      </c>
      <c r="P229" t="str">
        <f>IF(O229="","",_xlfn.XLOOKUP(O229,'Input_Top Hos Diag'!K:K,'Input_Top Hos Diag'!L:L))</f>
        <v/>
      </c>
      <c r="Q229" t="str">
        <f>IF($O229="","",SUMIF('Input_Top Hos Diag'!$K$11:$K$500,Cal_Top10HosDiag!$O229,'Input_Top Hos Diag'!O$11:O$500))</f>
        <v/>
      </c>
      <c r="R229" t="str">
        <f>IF($O229="","",SUMIF('Input_Top Hos Diag'!$K$11:$K$500,Cal_Top10HosDiag!$O229,'Input_Top Hos Diag'!P$11:P$500))</f>
        <v/>
      </c>
      <c r="S229" t="str">
        <f>IF($O229="","",SUMIF('Input_Top Hos Diag'!$K$11:$K$500,Cal_Top10HosDiag!$O229,'Input_Top Hos Diag'!Q$11:Q$500))</f>
        <v/>
      </c>
      <c r="T229" t="str">
        <f>IF($O229="","",SUMIF('Input_Top Hos Diag'!$K$11:$K$500,Cal_Top10HosDiag!$O229,'Input_Top Hos Diag'!R$11:R$500))</f>
        <v/>
      </c>
    </row>
    <row r="230" spans="2:20">
      <c r="B230" t="str">
        <f>IF(A230="","",_xlfn.XLOOKUP(A230,'Input_Top Hos Diag'!A:A,'Input_Top Hos Diag'!B:B))</f>
        <v/>
      </c>
      <c r="C230" t="str">
        <f>IF($A230="","",SUMIF('Input_Top Hos Diag'!$A$11:$A$500,Cal_Top10HosDiag!$A230,'Input_Top Hos Diag'!E$11:E$500))</f>
        <v/>
      </c>
      <c r="D230" t="str">
        <f>IF($A230="","",SUMIF('Input_Top Hos Diag'!$A$11:$A$500,Cal_Top10HosDiag!$A230,'Input_Top Hos Diag'!F$11:F$500))</f>
        <v/>
      </c>
      <c r="E230" t="str">
        <f>IF($A230="","",SUMIF('Input_Top Hos Diag'!$A$11:$A$500,Cal_Top10HosDiag!$A230,'Input_Top Hos Diag'!G$11:G$500))</f>
        <v/>
      </c>
      <c r="F230" t="str">
        <f>IF($A230="","",SUMIF('Input_Top Hos Diag'!$A$11:$A$500,Cal_Top10HosDiag!$A230,'Input_Top Hos Diag'!H$11:H$500))</f>
        <v/>
      </c>
      <c r="P230" t="str">
        <f>IF(O230="","",_xlfn.XLOOKUP(O230,'Input_Top Hos Diag'!K:K,'Input_Top Hos Diag'!L:L))</f>
        <v/>
      </c>
      <c r="Q230" t="str">
        <f>IF($O230="","",SUMIF('Input_Top Hos Diag'!$K$11:$K$500,Cal_Top10HosDiag!$O230,'Input_Top Hos Diag'!O$11:O$500))</f>
        <v/>
      </c>
      <c r="R230" t="str">
        <f>IF($O230="","",SUMIF('Input_Top Hos Diag'!$K$11:$K$500,Cal_Top10HosDiag!$O230,'Input_Top Hos Diag'!P$11:P$500))</f>
        <v/>
      </c>
      <c r="S230" t="str">
        <f>IF($O230="","",SUMIF('Input_Top Hos Diag'!$K$11:$K$500,Cal_Top10HosDiag!$O230,'Input_Top Hos Diag'!Q$11:Q$500))</f>
        <v/>
      </c>
      <c r="T230" t="str">
        <f>IF($O230="","",SUMIF('Input_Top Hos Diag'!$K$11:$K$500,Cal_Top10HosDiag!$O230,'Input_Top Hos Diag'!R$11:R$500))</f>
        <v/>
      </c>
    </row>
    <row r="231" spans="2:20">
      <c r="B231" t="str">
        <f>IF(A231="","",_xlfn.XLOOKUP(A231,'Input_Top Hos Diag'!A:A,'Input_Top Hos Diag'!B:B))</f>
        <v/>
      </c>
      <c r="C231" t="str">
        <f>IF($A231="","",SUMIF('Input_Top Hos Diag'!$A$11:$A$500,Cal_Top10HosDiag!$A231,'Input_Top Hos Diag'!E$11:E$500))</f>
        <v/>
      </c>
      <c r="D231" t="str">
        <f>IF($A231="","",SUMIF('Input_Top Hos Diag'!$A$11:$A$500,Cal_Top10HosDiag!$A231,'Input_Top Hos Diag'!F$11:F$500))</f>
        <v/>
      </c>
      <c r="E231" t="str">
        <f>IF($A231="","",SUMIF('Input_Top Hos Diag'!$A$11:$A$500,Cal_Top10HosDiag!$A231,'Input_Top Hos Diag'!G$11:G$500))</f>
        <v/>
      </c>
      <c r="F231" t="str">
        <f>IF($A231="","",SUMIF('Input_Top Hos Diag'!$A$11:$A$500,Cal_Top10HosDiag!$A231,'Input_Top Hos Diag'!H$11:H$500))</f>
        <v/>
      </c>
      <c r="P231" t="str">
        <f>IF(O231="","",_xlfn.XLOOKUP(O231,'Input_Top Hos Diag'!K:K,'Input_Top Hos Diag'!L:L))</f>
        <v/>
      </c>
      <c r="Q231" t="str">
        <f>IF($O231="","",SUMIF('Input_Top Hos Diag'!$K$11:$K$500,Cal_Top10HosDiag!$O231,'Input_Top Hos Diag'!O$11:O$500))</f>
        <v/>
      </c>
      <c r="R231" t="str">
        <f>IF($O231="","",SUMIF('Input_Top Hos Diag'!$K$11:$K$500,Cal_Top10HosDiag!$O231,'Input_Top Hos Diag'!P$11:P$500))</f>
        <v/>
      </c>
      <c r="S231" t="str">
        <f>IF($O231="","",SUMIF('Input_Top Hos Diag'!$K$11:$K$500,Cal_Top10HosDiag!$O231,'Input_Top Hos Diag'!Q$11:Q$500))</f>
        <v/>
      </c>
      <c r="T231" t="str">
        <f>IF($O231="","",SUMIF('Input_Top Hos Diag'!$K$11:$K$500,Cal_Top10HosDiag!$O231,'Input_Top Hos Diag'!R$11:R$500))</f>
        <v/>
      </c>
    </row>
    <row r="232" spans="2:20">
      <c r="B232" t="str">
        <f>IF(A232="","",_xlfn.XLOOKUP(A232,'Input_Top Hos Diag'!A:A,'Input_Top Hos Diag'!B:B))</f>
        <v/>
      </c>
      <c r="C232" t="str">
        <f>IF($A232="","",SUMIF('Input_Top Hos Diag'!$A$11:$A$500,Cal_Top10HosDiag!$A232,'Input_Top Hos Diag'!E$11:E$500))</f>
        <v/>
      </c>
      <c r="D232" t="str">
        <f>IF($A232="","",SUMIF('Input_Top Hos Diag'!$A$11:$A$500,Cal_Top10HosDiag!$A232,'Input_Top Hos Diag'!F$11:F$500))</f>
        <v/>
      </c>
      <c r="E232" t="str">
        <f>IF($A232="","",SUMIF('Input_Top Hos Diag'!$A$11:$A$500,Cal_Top10HosDiag!$A232,'Input_Top Hos Diag'!G$11:G$500))</f>
        <v/>
      </c>
      <c r="F232" t="str">
        <f>IF($A232="","",SUMIF('Input_Top Hos Diag'!$A$11:$A$500,Cal_Top10HosDiag!$A232,'Input_Top Hos Diag'!H$11:H$500))</f>
        <v/>
      </c>
      <c r="P232" t="str">
        <f>IF(O232="","",_xlfn.XLOOKUP(O232,'Input_Top Hos Diag'!K:K,'Input_Top Hos Diag'!L:L))</f>
        <v/>
      </c>
      <c r="Q232" t="str">
        <f>IF($O232="","",SUMIF('Input_Top Hos Diag'!$K$11:$K$500,Cal_Top10HosDiag!$O232,'Input_Top Hos Diag'!O$11:O$500))</f>
        <v/>
      </c>
      <c r="R232" t="str">
        <f>IF($O232="","",SUMIF('Input_Top Hos Diag'!$K$11:$K$500,Cal_Top10HosDiag!$O232,'Input_Top Hos Diag'!P$11:P$500))</f>
        <v/>
      </c>
      <c r="S232" t="str">
        <f>IF($O232="","",SUMIF('Input_Top Hos Diag'!$K$11:$K$500,Cal_Top10HosDiag!$O232,'Input_Top Hos Diag'!Q$11:Q$500))</f>
        <v/>
      </c>
      <c r="T232" t="str">
        <f>IF($O232="","",SUMIF('Input_Top Hos Diag'!$K$11:$K$500,Cal_Top10HosDiag!$O232,'Input_Top Hos Diag'!R$11:R$500))</f>
        <v/>
      </c>
    </row>
    <row r="233" spans="2:20">
      <c r="B233" t="str">
        <f>IF(A233="","",_xlfn.XLOOKUP(A233,'Input_Top Hos Diag'!A:A,'Input_Top Hos Diag'!B:B))</f>
        <v/>
      </c>
      <c r="C233" t="str">
        <f>IF($A233="","",SUMIF('Input_Top Hos Diag'!$A$11:$A$500,Cal_Top10HosDiag!$A233,'Input_Top Hos Diag'!E$11:E$500))</f>
        <v/>
      </c>
      <c r="D233" t="str">
        <f>IF($A233="","",SUMIF('Input_Top Hos Diag'!$A$11:$A$500,Cal_Top10HosDiag!$A233,'Input_Top Hos Diag'!F$11:F$500))</f>
        <v/>
      </c>
      <c r="E233" t="str">
        <f>IF($A233="","",SUMIF('Input_Top Hos Diag'!$A$11:$A$500,Cal_Top10HosDiag!$A233,'Input_Top Hos Diag'!G$11:G$500))</f>
        <v/>
      </c>
      <c r="F233" t="str">
        <f>IF($A233="","",SUMIF('Input_Top Hos Diag'!$A$11:$A$500,Cal_Top10HosDiag!$A233,'Input_Top Hos Diag'!H$11:H$500))</f>
        <v/>
      </c>
      <c r="P233" t="str">
        <f>IF(O233="","",_xlfn.XLOOKUP(O233,'Input_Top Hos Diag'!K:K,'Input_Top Hos Diag'!L:L))</f>
        <v/>
      </c>
      <c r="Q233" t="str">
        <f>IF($O233="","",SUMIF('Input_Top Hos Diag'!$K$11:$K$500,Cal_Top10HosDiag!$O233,'Input_Top Hos Diag'!O$11:O$500))</f>
        <v/>
      </c>
      <c r="R233" t="str">
        <f>IF($O233="","",SUMIF('Input_Top Hos Diag'!$K$11:$K$500,Cal_Top10HosDiag!$O233,'Input_Top Hos Diag'!P$11:P$500))</f>
        <v/>
      </c>
      <c r="S233" t="str">
        <f>IF($O233="","",SUMIF('Input_Top Hos Diag'!$K$11:$K$500,Cal_Top10HosDiag!$O233,'Input_Top Hos Diag'!Q$11:Q$500))</f>
        <v/>
      </c>
      <c r="T233" t="str">
        <f>IF($O233="","",SUMIF('Input_Top Hos Diag'!$K$11:$K$500,Cal_Top10HosDiag!$O233,'Input_Top Hos Diag'!R$11:R$500))</f>
        <v/>
      </c>
    </row>
    <row r="234" spans="2:20">
      <c r="B234" t="str">
        <f>IF(A234="","",_xlfn.XLOOKUP(A234,'Input_Top Hos Diag'!A:A,'Input_Top Hos Diag'!B:B))</f>
        <v/>
      </c>
      <c r="C234" t="str">
        <f>IF($A234="","",SUMIF('Input_Top Hos Diag'!$A$11:$A$500,Cal_Top10HosDiag!$A234,'Input_Top Hos Diag'!E$11:E$500))</f>
        <v/>
      </c>
      <c r="D234" t="str">
        <f>IF($A234="","",SUMIF('Input_Top Hos Diag'!$A$11:$A$500,Cal_Top10HosDiag!$A234,'Input_Top Hos Diag'!F$11:F$500))</f>
        <v/>
      </c>
      <c r="E234" t="str">
        <f>IF($A234="","",SUMIF('Input_Top Hos Diag'!$A$11:$A$500,Cal_Top10HosDiag!$A234,'Input_Top Hos Diag'!G$11:G$500))</f>
        <v/>
      </c>
      <c r="F234" t="str">
        <f>IF($A234="","",SUMIF('Input_Top Hos Diag'!$A$11:$A$500,Cal_Top10HosDiag!$A234,'Input_Top Hos Diag'!H$11:H$500))</f>
        <v/>
      </c>
      <c r="P234" t="str">
        <f>IF(O234="","",_xlfn.XLOOKUP(O234,'Input_Top Hos Diag'!K:K,'Input_Top Hos Diag'!L:L))</f>
        <v/>
      </c>
      <c r="Q234" t="str">
        <f>IF($O234="","",SUMIF('Input_Top Hos Diag'!$K$11:$K$500,Cal_Top10HosDiag!$O234,'Input_Top Hos Diag'!O$11:O$500))</f>
        <v/>
      </c>
      <c r="R234" t="str">
        <f>IF($O234="","",SUMIF('Input_Top Hos Diag'!$K$11:$K$500,Cal_Top10HosDiag!$O234,'Input_Top Hos Diag'!P$11:P$500))</f>
        <v/>
      </c>
      <c r="S234" t="str">
        <f>IF($O234="","",SUMIF('Input_Top Hos Diag'!$K$11:$K$500,Cal_Top10HosDiag!$O234,'Input_Top Hos Diag'!Q$11:Q$500))</f>
        <v/>
      </c>
      <c r="T234" t="str">
        <f>IF($O234="","",SUMIF('Input_Top Hos Diag'!$K$11:$K$500,Cal_Top10HosDiag!$O234,'Input_Top Hos Diag'!R$11:R$500))</f>
        <v/>
      </c>
    </row>
    <row r="235" spans="2:20">
      <c r="B235" t="str">
        <f>IF(A235="","",_xlfn.XLOOKUP(A235,'Input_Top Hos Diag'!A:A,'Input_Top Hos Diag'!B:B))</f>
        <v/>
      </c>
      <c r="C235" t="str">
        <f>IF($A235="","",SUMIF('Input_Top Hos Diag'!$A$11:$A$500,Cal_Top10HosDiag!$A235,'Input_Top Hos Diag'!E$11:E$500))</f>
        <v/>
      </c>
      <c r="D235" t="str">
        <f>IF($A235="","",SUMIF('Input_Top Hos Diag'!$A$11:$A$500,Cal_Top10HosDiag!$A235,'Input_Top Hos Diag'!F$11:F$500))</f>
        <v/>
      </c>
      <c r="E235" t="str">
        <f>IF($A235="","",SUMIF('Input_Top Hos Diag'!$A$11:$A$500,Cal_Top10HosDiag!$A235,'Input_Top Hos Diag'!G$11:G$500))</f>
        <v/>
      </c>
      <c r="F235" t="str">
        <f>IF($A235="","",SUMIF('Input_Top Hos Diag'!$A$11:$A$500,Cal_Top10HosDiag!$A235,'Input_Top Hos Diag'!H$11:H$500))</f>
        <v/>
      </c>
      <c r="P235" t="str">
        <f>IF(O235="","",_xlfn.XLOOKUP(O235,'Input_Top Hos Diag'!K:K,'Input_Top Hos Diag'!L:L))</f>
        <v/>
      </c>
      <c r="Q235" t="str">
        <f>IF($O235="","",SUMIF('Input_Top Hos Diag'!$K$11:$K$500,Cal_Top10HosDiag!$O235,'Input_Top Hos Diag'!O$11:O$500))</f>
        <v/>
      </c>
      <c r="R235" t="str">
        <f>IF($O235="","",SUMIF('Input_Top Hos Diag'!$K$11:$K$500,Cal_Top10HosDiag!$O235,'Input_Top Hos Diag'!P$11:P$500))</f>
        <v/>
      </c>
      <c r="S235" t="str">
        <f>IF($O235="","",SUMIF('Input_Top Hos Diag'!$K$11:$K$500,Cal_Top10HosDiag!$O235,'Input_Top Hos Diag'!Q$11:Q$500))</f>
        <v/>
      </c>
      <c r="T235" t="str">
        <f>IF($O235="","",SUMIF('Input_Top Hos Diag'!$K$11:$K$500,Cal_Top10HosDiag!$O235,'Input_Top Hos Diag'!R$11:R$500))</f>
        <v/>
      </c>
    </row>
    <row r="236" spans="2:20">
      <c r="B236" t="str">
        <f>IF(A236="","",_xlfn.XLOOKUP(A236,'Input_Top Hos Diag'!A:A,'Input_Top Hos Diag'!B:B))</f>
        <v/>
      </c>
      <c r="C236" t="str">
        <f>IF($A236="","",SUMIF('Input_Top Hos Diag'!$A$11:$A$500,Cal_Top10HosDiag!$A236,'Input_Top Hos Diag'!E$11:E$500))</f>
        <v/>
      </c>
      <c r="D236" t="str">
        <f>IF($A236="","",SUMIF('Input_Top Hos Diag'!$A$11:$A$500,Cal_Top10HosDiag!$A236,'Input_Top Hos Diag'!F$11:F$500))</f>
        <v/>
      </c>
      <c r="E236" t="str">
        <f>IF($A236="","",SUMIF('Input_Top Hos Diag'!$A$11:$A$500,Cal_Top10HosDiag!$A236,'Input_Top Hos Diag'!G$11:G$500))</f>
        <v/>
      </c>
      <c r="F236" t="str">
        <f>IF($A236="","",SUMIF('Input_Top Hos Diag'!$A$11:$A$500,Cal_Top10HosDiag!$A236,'Input_Top Hos Diag'!H$11:H$500))</f>
        <v/>
      </c>
      <c r="P236" t="str">
        <f>IF(O236="","",_xlfn.XLOOKUP(O236,'Input_Top Hos Diag'!K:K,'Input_Top Hos Diag'!L:L))</f>
        <v/>
      </c>
      <c r="Q236" t="str">
        <f>IF($O236="","",SUMIF('Input_Top Hos Diag'!$K$11:$K$500,Cal_Top10HosDiag!$O236,'Input_Top Hos Diag'!O$11:O$500))</f>
        <v/>
      </c>
      <c r="R236" t="str">
        <f>IF($O236="","",SUMIF('Input_Top Hos Diag'!$K$11:$K$500,Cal_Top10HosDiag!$O236,'Input_Top Hos Diag'!P$11:P$500))</f>
        <v/>
      </c>
      <c r="S236" t="str">
        <f>IF($O236="","",SUMIF('Input_Top Hos Diag'!$K$11:$K$500,Cal_Top10HosDiag!$O236,'Input_Top Hos Diag'!Q$11:Q$500))</f>
        <v/>
      </c>
      <c r="T236" t="str">
        <f>IF($O236="","",SUMIF('Input_Top Hos Diag'!$K$11:$K$500,Cal_Top10HosDiag!$O236,'Input_Top Hos Diag'!R$11:R$500))</f>
        <v/>
      </c>
    </row>
    <row r="237" spans="2:20">
      <c r="B237" t="str">
        <f>IF(A237="","",_xlfn.XLOOKUP(A237,'Input_Top Hos Diag'!A:A,'Input_Top Hos Diag'!B:B))</f>
        <v/>
      </c>
      <c r="C237" t="str">
        <f>IF($A237="","",SUMIF('Input_Top Hos Diag'!$A$11:$A$500,Cal_Top10HosDiag!$A237,'Input_Top Hos Diag'!E$11:E$500))</f>
        <v/>
      </c>
      <c r="D237" t="str">
        <f>IF($A237="","",SUMIF('Input_Top Hos Diag'!$A$11:$A$500,Cal_Top10HosDiag!$A237,'Input_Top Hos Diag'!F$11:F$500))</f>
        <v/>
      </c>
      <c r="E237" t="str">
        <f>IF($A237="","",SUMIF('Input_Top Hos Diag'!$A$11:$A$500,Cal_Top10HosDiag!$A237,'Input_Top Hos Diag'!G$11:G$500))</f>
        <v/>
      </c>
      <c r="F237" t="str">
        <f>IF($A237="","",SUMIF('Input_Top Hos Diag'!$A$11:$A$500,Cal_Top10HosDiag!$A237,'Input_Top Hos Diag'!H$11:H$500))</f>
        <v/>
      </c>
      <c r="P237" t="str">
        <f>IF(O237="","",_xlfn.XLOOKUP(O237,'Input_Top Hos Diag'!K:K,'Input_Top Hos Diag'!L:L))</f>
        <v/>
      </c>
      <c r="Q237" t="str">
        <f>IF($O237="","",SUMIF('Input_Top Hos Diag'!$K$11:$K$500,Cal_Top10HosDiag!$O237,'Input_Top Hos Diag'!O$11:O$500))</f>
        <v/>
      </c>
      <c r="R237" t="str">
        <f>IF($O237="","",SUMIF('Input_Top Hos Diag'!$K$11:$K$500,Cal_Top10HosDiag!$O237,'Input_Top Hos Diag'!P$11:P$500))</f>
        <v/>
      </c>
      <c r="S237" t="str">
        <f>IF($O237="","",SUMIF('Input_Top Hos Diag'!$K$11:$K$500,Cal_Top10HosDiag!$O237,'Input_Top Hos Diag'!Q$11:Q$500))</f>
        <v/>
      </c>
      <c r="T237" t="str">
        <f>IF($O237="","",SUMIF('Input_Top Hos Diag'!$K$11:$K$500,Cal_Top10HosDiag!$O237,'Input_Top Hos Diag'!R$11:R$500))</f>
        <v/>
      </c>
    </row>
    <row r="238" spans="2:20">
      <c r="B238" t="str">
        <f>IF(A238="","",_xlfn.XLOOKUP(A238,'Input_Top Hos Diag'!A:A,'Input_Top Hos Diag'!B:B))</f>
        <v/>
      </c>
      <c r="C238" t="str">
        <f>IF($A238="","",SUMIF('Input_Top Hos Diag'!$A$11:$A$500,Cal_Top10HosDiag!$A238,'Input_Top Hos Diag'!E$11:E$500))</f>
        <v/>
      </c>
      <c r="D238" t="str">
        <f>IF($A238="","",SUMIF('Input_Top Hos Diag'!$A$11:$A$500,Cal_Top10HosDiag!$A238,'Input_Top Hos Diag'!F$11:F$500))</f>
        <v/>
      </c>
      <c r="E238" t="str">
        <f>IF($A238="","",SUMIF('Input_Top Hos Diag'!$A$11:$A$500,Cal_Top10HosDiag!$A238,'Input_Top Hos Diag'!G$11:G$500))</f>
        <v/>
      </c>
      <c r="F238" t="str">
        <f>IF($A238="","",SUMIF('Input_Top Hos Diag'!$A$11:$A$500,Cal_Top10HosDiag!$A238,'Input_Top Hos Diag'!H$11:H$500))</f>
        <v/>
      </c>
      <c r="P238" t="str">
        <f>IF(O238="","",_xlfn.XLOOKUP(O238,'Input_Top Hos Diag'!K:K,'Input_Top Hos Diag'!L:L))</f>
        <v/>
      </c>
      <c r="Q238" t="str">
        <f>IF($O238="","",SUMIF('Input_Top Hos Diag'!$K$11:$K$500,Cal_Top10HosDiag!$O238,'Input_Top Hos Diag'!O$11:O$500))</f>
        <v/>
      </c>
      <c r="R238" t="str">
        <f>IF($O238="","",SUMIF('Input_Top Hos Diag'!$K$11:$K$500,Cal_Top10HosDiag!$O238,'Input_Top Hos Diag'!P$11:P$500))</f>
        <v/>
      </c>
      <c r="S238" t="str">
        <f>IF($O238="","",SUMIF('Input_Top Hos Diag'!$K$11:$K$500,Cal_Top10HosDiag!$O238,'Input_Top Hos Diag'!Q$11:Q$500))</f>
        <v/>
      </c>
      <c r="T238" t="str">
        <f>IF($O238="","",SUMIF('Input_Top Hos Diag'!$K$11:$K$500,Cal_Top10HosDiag!$O238,'Input_Top Hos Diag'!R$11:R$500))</f>
        <v/>
      </c>
    </row>
    <row r="239" spans="2:20">
      <c r="B239" t="str">
        <f>IF(A239="","",_xlfn.XLOOKUP(A239,'Input_Top Hos Diag'!A:A,'Input_Top Hos Diag'!B:B))</f>
        <v/>
      </c>
      <c r="C239" t="str">
        <f>IF($A239="","",SUMIF('Input_Top Hos Diag'!$A$11:$A$500,Cal_Top10HosDiag!$A239,'Input_Top Hos Diag'!E$11:E$500))</f>
        <v/>
      </c>
      <c r="D239" t="str">
        <f>IF($A239="","",SUMIF('Input_Top Hos Diag'!$A$11:$A$500,Cal_Top10HosDiag!$A239,'Input_Top Hos Diag'!F$11:F$500))</f>
        <v/>
      </c>
      <c r="E239" t="str">
        <f>IF($A239="","",SUMIF('Input_Top Hos Diag'!$A$11:$A$500,Cal_Top10HosDiag!$A239,'Input_Top Hos Diag'!G$11:G$500))</f>
        <v/>
      </c>
      <c r="F239" t="str">
        <f>IF($A239="","",SUMIF('Input_Top Hos Diag'!$A$11:$A$500,Cal_Top10HosDiag!$A239,'Input_Top Hos Diag'!H$11:H$500))</f>
        <v/>
      </c>
      <c r="P239" t="str">
        <f>IF(O239="","",_xlfn.XLOOKUP(O239,'Input_Top Hos Diag'!K:K,'Input_Top Hos Diag'!L:L))</f>
        <v/>
      </c>
      <c r="Q239" t="str">
        <f>IF($O239="","",SUMIF('Input_Top Hos Diag'!$K$11:$K$500,Cal_Top10HosDiag!$O239,'Input_Top Hos Diag'!O$11:O$500))</f>
        <v/>
      </c>
      <c r="R239" t="str">
        <f>IF($O239="","",SUMIF('Input_Top Hos Diag'!$K$11:$K$500,Cal_Top10HosDiag!$O239,'Input_Top Hos Diag'!P$11:P$500))</f>
        <v/>
      </c>
      <c r="S239" t="str">
        <f>IF($O239="","",SUMIF('Input_Top Hos Diag'!$K$11:$K$500,Cal_Top10HosDiag!$O239,'Input_Top Hos Diag'!Q$11:Q$500))</f>
        <v/>
      </c>
      <c r="T239" t="str">
        <f>IF($O239="","",SUMIF('Input_Top Hos Diag'!$K$11:$K$500,Cal_Top10HosDiag!$O239,'Input_Top Hos Diag'!R$11:R$500))</f>
        <v/>
      </c>
    </row>
    <row r="240" spans="2:20">
      <c r="B240" t="str">
        <f>IF(A240="","",_xlfn.XLOOKUP(A240,'Input_Top Hos Diag'!A:A,'Input_Top Hos Diag'!B:B))</f>
        <v/>
      </c>
      <c r="C240" t="str">
        <f>IF($A240="","",SUMIF('Input_Top Hos Diag'!$A$11:$A$500,Cal_Top10HosDiag!$A240,'Input_Top Hos Diag'!E$11:E$500))</f>
        <v/>
      </c>
      <c r="D240" t="str">
        <f>IF($A240="","",SUMIF('Input_Top Hos Diag'!$A$11:$A$500,Cal_Top10HosDiag!$A240,'Input_Top Hos Diag'!F$11:F$500))</f>
        <v/>
      </c>
      <c r="E240" t="str">
        <f>IF($A240="","",SUMIF('Input_Top Hos Diag'!$A$11:$A$500,Cal_Top10HosDiag!$A240,'Input_Top Hos Diag'!G$11:G$500))</f>
        <v/>
      </c>
      <c r="F240" t="str">
        <f>IF($A240="","",SUMIF('Input_Top Hos Diag'!$A$11:$A$500,Cal_Top10HosDiag!$A240,'Input_Top Hos Diag'!H$11:H$500))</f>
        <v/>
      </c>
      <c r="P240" t="str">
        <f>IF(O240="","",_xlfn.XLOOKUP(O240,'Input_Top Hos Diag'!K:K,'Input_Top Hos Diag'!L:L))</f>
        <v/>
      </c>
      <c r="Q240" t="str">
        <f>IF($O240="","",SUMIF('Input_Top Hos Diag'!$K$11:$K$500,Cal_Top10HosDiag!$O240,'Input_Top Hos Diag'!O$11:O$500))</f>
        <v/>
      </c>
      <c r="R240" t="str">
        <f>IF($O240="","",SUMIF('Input_Top Hos Diag'!$K$11:$K$500,Cal_Top10HosDiag!$O240,'Input_Top Hos Diag'!P$11:P$500))</f>
        <v/>
      </c>
      <c r="S240" t="str">
        <f>IF($O240="","",SUMIF('Input_Top Hos Diag'!$K$11:$K$500,Cal_Top10HosDiag!$O240,'Input_Top Hos Diag'!Q$11:Q$500))</f>
        <v/>
      </c>
      <c r="T240" t="str">
        <f>IF($O240="","",SUMIF('Input_Top Hos Diag'!$K$11:$K$500,Cal_Top10HosDiag!$O240,'Input_Top Hos Diag'!R$11:R$500))</f>
        <v/>
      </c>
    </row>
    <row r="241" spans="2:20">
      <c r="B241" t="str">
        <f>IF(A241="","",_xlfn.XLOOKUP(A241,'Input_Top Hos Diag'!A:A,'Input_Top Hos Diag'!B:B))</f>
        <v/>
      </c>
      <c r="C241" t="str">
        <f>IF($A241="","",SUMIF('Input_Top Hos Diag'!$A$11:$A$500,Cal_Top10HosDiag!$A241,'Input_Top Hos Diag'!E$11:E$500))</f>
        <v/>
      </c>
      <c r="D241" t="str">
        <f>IF($A241="","",SUMIF('Input_Top Hos Diag'!$A$11:$A$500,Cal_Top10HosDiag!$A241,'Input_Top Hos Diag'!F$11:F$500))</f>
        <v/>
      </c>
      <c r="E241" t="str">
        <f>IF($A241="","",SUMIF('Input_Top Hos Diag'!$A$11:$A$500,Cal_Top10HosDiag!$A241,'Input_Top Hos Diag'!G$11:G$500))</f>
        <v/>
      </c>
      <c r="F241" t="str">
        <f>IF($A241="","",SUMIF('Input_Top Hos Diag'!$A$11:$A$500,Cal_Top10HosDiag!$A241,'Input_Top Hos Diag'!H$11:H$500))</f>
        <v/>
      </c>
      <c r="P241" t="str">
        <f>IF(O241="","",_xlfn.XLOOKUP(O241,'Input_Top Hos Diag'!K:K,'Input_Top Hos Diag'!L:L))</f>
        <v/>
      </c>
      <c r="Q241" t="str">
        <f>IF($O241="","",SUMIF('Input_Top Hos Diag'!$K$11:$K$500,Cal_Top10HosDiag!$O241,'Input_Top Hos Diag'!O$11:O$500))</f>
        <v/>
      </c>
      <c r="R241" t="str">
        <f>IF($O241="","",SUMIF('Input_Top Hos Diag'!$K$11:$K$500,Cal_Top10HosDiag!$O241,'Input_Top Hos Diag'!P$11:P$500))</f>
        <v/>
      </c>
      <c r="S241" t="str">
        <f>IF($O241="","",SUMIF('Input_Top Hos Diag'!$K$11:$K$500,Cal_Top10HosDiag!$O241,'Input_Top Hos Diag'!Q$11:Q$500))</f>
        <v/>
      </c>
      <c r="T241" t="str">
        <f>IF($O241="","",SUMIF('Input_Top Hos Diag'!$K$11:$K$500,Cal_Top10HosDiag!$O241,'Input_Top Hos Diag'!R$11:R$500))</f>
        <v/>
      </c>
    </row>
    <row r="242" spans="2:20">
      <c r="B242" t="str">
        <f>IF(A242="","",_xlfn.XLOOKUP(A242,'Input_Top Hos Diag'!A:A,'Input_Top Hos Diag'!B:B))</f>
        <v/>
      </c>
      <c r="C242" t="str">
        <f>IF($A242="","",SUMIF('Input_Top Hos Diag'!$A$11:$A$500,Cal_Top10HosDiag!$A242,'Input_Top Hos Diag'!E$11:E$500))</f>
        <v/>
      </c>
      <c r="D242" t="str">
        <f>IF($A242="","",SUMIF('Input_Top Hos Diag'!$A$11:$A$500,Cal_Top10HosDiag!$A242,'Input_Top Hos Diag'!F$11:F$500))</f>
        <v/>
      </c>
      <c r="E242" t="str">
        <f>IF($A242="","",SUMIF('Input_Top Hos Diag'!$A$11:$A$500,Cal_Top10HosDiag!$A242,'Input_Top Hos Diag'!G$11:G$500))</f>
        <v/>
      </c>
      <c r="F242" t="str">
        <f>IF($A242="","",SUMIF('Input_Top Hos Diag'!$A$11:$A$500,Cal_Top10HosDiag!$A242,'Input_Top Hos Diag'!H$11:H$500))</f>
        <v/>
      </c>
      <c r="P242" t="str">
        <f>IF(O242="","",_xlfn.XLOOKUP(O242,'Input_Top Hos Diag'!K:K,'Input_Top Hos Diag'!L:L))</f>
        <v/>
      </c>
      <c r="Q242" t="str">
        <f>IF($O242="","",SUMIF('Input_Top Hos Diag'!$K$11:$K$500,Cal_Top10HosDiag!$O242,'Input_Top Hos Diag'!O$11:O$500))</f>
        <v/>
      </c>
      <c r="R242" t="str">
        <f>IF($O242="","",SUMIF('Input_Top Hos Diag'!$K$11:$K$500,Cal_Top10HosDiag!$O242,'Input_Top Hos Diag'!P$11:P$500))</f>
        <v/>
      </c>
      <c r="S242" t="str">
        <f>IF($O242="","",SUMIF('Input_Top Hos Diag'!$K$11:$K$500,Cal_Top10HosDiag!$O242,'Input_Top Hos Diag'!Q$11:Q$500))</f>
        <v/>
      </c>
      <c r="T242" t="str">
        <f>IF($O242="","",SUMIF('Input_Top Hos Diag'!$K$11:$K$500,Cal_Top10HosDiag!$O242,'Input_Top Hos Diag'!R$11:R$500))</f>
        <v/>
      </c>
    </row>
    <row r="243" spans="2:20">
      <c r="B243" t="str">
        <f>IF(A243="","",_xlfn.XLOOKUP(A243,'Input_Top Hos Diag'!A:A,'Input_Top Hos Diag'!B:B))</f>
        <v/>
      </c>
      <c r="C243" t="str">
        <f>IF($A243="","",SUMIF('Input_Top Hos Diag'!$A$11:$A$500,Cal_Top10HosDiag!$A243,'Input_Top Hos Diag'!E$11:E$500))</f>
        <v/>
      </c>
      <c r="D243" t="str">
        <f>IF($A243="","",SUMIF('Input_Top Hos Diag'!$A$11:$A$500,Cal_Top10HosDiag!$A243,'Input_Top Hos Diag'!F$11:F$500))</f>
        <v/>
      </c>
      <c r="E243" t="str">
        <f>IF($A243="","",SUMIF('Input_Top Hos Diag'!$A$11:$A$500,Cal_Top10HosDiag!$A243,'Input_Top Hos Diag'!G$11:G$500))</f>
        <v/>
      </c>
      <c r="F243" t="str">
        <f>IF($A243="","",SUMIF('Input_Top Hos Diag'!$A$11:$A$500,Cal_Top10HosDiag!$A243,'Input_Top Hos Diag'!H$11:H$500))</f>
        <v/>
      </c>
      <c r="P243" t="str">
        <f>IF(O243="","",_xlfn.XLOOKUP(O243,'Input_Top Hos Diag'!K:K,'Input_Top Hos Diag'!L:L))</f>
        <v/>
      </c>
      <c r="Q243" t="str">
        <f>IF($O243="","",SUMIF('Input_Top Hos Diag'!$K$11:$K$500,Cal_Top10HosDiag!$O243,'Input_Top Hos Diag'!O$11:O$500))</f>
        <v/>
      </c>
      <c r="R243" t="str">
        <f>IF($O243="","",SUMIF('Input_Top Hos Diag'!$K$11:$K$500,Cal_Top10HosDiag!$O243,'Input_Top Hos Diag'!P$11:P$500))</f>
        <v/>
      </c>
      <c r="S243" t="str">
        <f>IF($O243="","",SUMIF('Input_Top Hos Diag'!$K$11:$K$500,Cal_Top10HosDiag!$O243,'Input_Top Hos Diag'!Q$11:Q$500))</f>
        <v/>
      </c>
      <c r="T243" t="str">
        <f>IF($O243="","",SUMIF('Input_Top Hos Diag'!$K$11:$K$500,Cal_Top10HosDiag!$O243,'Input_Top Hos Diag'!R$11:R$500))</f>
        <v/>
      </c>
    </row>
    <row r="244" spans="2:20">
      <c r="B244" t="str">
        <f>IF(A244="","",_xlfn.XLOOKUP(A244,'Input_Top Hos Diag'!A:A,'Input_Top Hos Diag'!B:B))</f>
        <v/>
      </c>
      <c r="C244" t="str">
        <f>IF($A244="","",SUMIF('Input_Top Hos Diag'!$A$11:$A$500,Cal_Top10HosDiag!$A244,'Input_Top Hos Diag'!E$11:E$500))</f>
        <v/>
      </c>
      <c r="D244" t="str">
        <f>IF($A244="","",SUMIF('Input_Top Hos Diag'!$A$11:$A$500,Cal_Top10HosDiag!$A244,'Input_Top Hos Diag'!F$11:F$500))</f>
        <v/>
      </c>
      <c r="E244" t="str">
        <f>IF($A244="","",SUMIF('Input_Top Hos Diag'!$A$11:$A$500,Cal_Top10HosDiag!$A244,'Input_Top Hos Diag'!G$11:G$500))</f>
        <v/>
      </c>
      <c r="F244" t="str">
        <f>IF($A244="","",SUMIF('Input_Top Hos Diag'!$A$11:$A$500,Cal_Top10HosDiag!$A244,'Input_Top Hos Diag'!H$11:H$500))</f>
        <v/>
      </c>
      <c r="P244" t="str">
        <f>IF(O244="","",_xlfn.XLOOKUP(O244,'Input_Top Hos Diag'!K:K,'Input_Top Hos Diag'!L:L))</f>
        <v/>
      </c>
      <c r="Q244" t="str">
        <f>IF($O244="","",SUMIF('Input_Top Hos Diag'!$K$11:$K$500,Cal_Top10HosDiag!$O244,'Input_Top Hos Diag'!O$11:O$500))</f>
        <v/>
      </c>
      <c r="R244" t="str">
        <f>IF($O244="","",SUMIF('Input_Top Hos Diag'!$K$11:$K$500,Cal_Top10HosDiag!$O244,'Input_Top Hos Diag'!P$11:P$500))</f>
        <v/>
      </c>
      <c r="S244" t="str">
        <f>IF($O244="","",SUMIF('Input_Top Hos Diag'!$K$11:$K$500,Cal_Top10HosDiag!$O244,'Input_Top Hos Diag'!Q$11:Q$500))</f>
        <v/>
      </c>
      <c r="T244" t="str">
        <f>IF($O244="","",SUMIF('Input_Top Hos Diag'!$K$11:$K$500,Cal_Top10HosDiag!$O244,'Input_Top Hos Diag'!R$11:R$500))</f>
        <v/>
      </c>
    </row>
    <row r="245" spans="2:20">
      <c r="B245" t="str">
        <f>IF(A245="","",_xlfn.XLOOKUP(A245,'Input_Top Hos Diag'!A:A,'Input_Top Hos Diag'!B:B))</f>
        <v/>
      </c>
      <c r="C245" t="str">
        <f>IF($A245="","",SUMIF('Input_Top Hos Diag'!$A$11:$A$500,Cal_Top10HosDiag!$A245,'Input_Top Hos Diag'!E$11:E$500))</f>
        <v/>
      </c>
      <c r="D245" t="str">
        <f>IF($A245="","",SUMIF('Input_Top Hos Diag'!$A$11:$A$500,Cal_Top10HosDiag!$A245,'Input_Top Hos Diag'!F$11:F$500))</f>
        <v/>
      </c>
      <c r="E245" t="str">
        <f>IF($A245="","",SUMIF('Input_Top Hos Diag'!$A$11:$A$500,Cal_Top10HosDiag!$A245,'Input_Top Hos Diag'!G$11:G$500))</f>
        <v/>
      </c>
      <c r="F245" t="str">
        <f>IF($A245="","",SUMIF('Input_Top Hos Diag'!$A$11:$A$500,Cal_Top10HosDiag!$A245,'Input_Top Hos Diag'!H$11:H$500))</f>
        <v/>
      </c>
      <c r="P245" t="str">
        <f>IF(O245="","",_xlfn.XLOOKUP(O245,'Input_Top Hos Diag'!K:K,'Input_Top Hos Diag'!L:L))</f>
        <v/>
      </c>
      <c r="Q245" t="str">
        <f>IF($O245="","",SUMIF('Input_Top Hos Diag'!$K$11:$K$500,Cal_Top10HosDiag!$O245,'Input_Top Hos Diag'!O$11:O$500))</f>
        <v/>
      </c>
      <c r="R245" t="str">
        <f>IF($O245="","",SUMIF('Input_Top Hos Diag'!$K$11:$K$500,Cal_Top10HosDiag!$O245,'Input_Top Hos Diag'!P$11:P$500))</f>
        <v/>
      </c>
      <c r="S245" t="str">
        <f>IF($O245="","",SUMIF('Input_Top Hos Diag'!$K$11:$K$500,Cal_Top10HosDiag!$O245,'Input_Top Hos Diag'!Q$11:Q$500))</f>
        <v/>
      </c>
      <c r="T245" t="str">
        <f>IF($O245="","",SUMIF('Input_Top Hos Diag'!$K$11:$K$500,Cal_Top10HosDiag!$O245,'Input_Top Hos Diag'!R$11:R$500))</f>
        <v/>
      </c>
    </row>
    <row r="246" spans="2:20">
      <c r="B246" t="str">
        <f>IF(A246="","",_xlfn.XLOOKUP(A246,'Input_Top Hos Diag'!A:A,'Input_Top Hos Diag'!B:B))</f>
        <v/>
      </c>
      <c r="C246" t="str">
        <f>IF($A246="","",SUMIF('Input_Top Hos Diag'!$A$11:$A$500,Cal_Top10HosDiag!$A246,'Input_Top Hos Diag'!E$11:E$500))</f>
        <v/>
      </c>
      <c r="D246" t="str">
        <f>IF($A246="","",SUMIF('Input_Top Hos Diag'!$A$11:$A$500,Cal_Top10HosDiag!$A246,'Input_Top Hos Diag'!F$11:F$500))</f>
        <v/>
      </c>
      <c r="E246" t="str">
        <f>IF($A246="","",SUMIF('Input_Top Hos Diag'!$A$11:$A$500,Cal_Top10HosDiag!$A246,'Input_Top Hos Diag'!G$11:G$500))</f>
        <v/>
      </c>
      <c r="F246" t="str">
        <f>IF($A246="","",SUMIF('Input_Top Hos Diag'!$A$11:$A$500,Cal_Top10HosDiag!$A246,'Input_Top Hos Diag'!H$11:H$500))</f>
        <v/>
      </c>
      <c r="P246" t="str">
        <f>IF(O246="","",_xlfn.XLOOKUP(O246,'Input_Top Hos Diag'!K:K,'Input_Top Hos Diag'!L:L))</f>
        <v/>
      </c>
      <c r="Q246" t="str">
        <f>IF($O246="","",SUMIF('Input_Top Hos Diag'!$K$11:$K$500,Cal_Top10HosDiag!$O246,'Input_Top Hos Diag'!O$11:O$500))</f>
        <v/>
      </c>
      <c r="R246" t="str">
        <f>IF($O246="","",SUMIF('Input_Top Hos Diag'!$K$11:$K$500,Cal_Top10HosDiag!$O246,'Input_Top Hos Diag'!P$11:P$500))</f>
        <v/>
      </c>
      <c r="S246" t="str">
        <f>IF($O246="","",SUMIF('Input_Top Hos Diag'!$K$11:$K$500,Cal_Top10HosDiag!$O246,'Input_Top Hos Diag'!Q$11:Q$500))</f>
        <v/>
      </c>
      <c r="T246" t="str">
        <f>IF($O246="","",SUMIF('Input_Top Hos Diag'!$K$11:$K$500,Cal_Top10HosDiag!$O246,'Input_Top Hos Diag'!R$11:R$500))</f>
        <v/>
      </c>
    </row>
    <row r="247" spans="2:20">
      <c r="B247" t="str">
        <f>IF(A247="","",_xlfn.XLOOKUP(A247,'Input_Top Hos Diag'!A:A,'Input_Top Hos Diag'!B:B))</f>
        <v/>
      </c>
      <c r="C247" t="str">
        <f>IF($A247="","",SUMIF('Input_Top Hos Diag'!$A$11:$A$500,Cal_Top10HosDiag!$A247,'Input_Top Hos Diag'!E$11:E$500))</f>
        <v/>
      </c>
      <c r="D247" t="str">
        <f>IF($A247="","",SUMIF('Input_Top Hos Diag'!$A$11:$A$500,Cal_Top10HosDiag!$A247,'Input_Top Hos Diag'!F$11:F$500))</f>
        <v/>
      </c>
      <c r="E247" t="str">
        <f>IF($A247="","",SUMIF('Input_Top Hos Diag'!$A$11:$A$500,Cal_Top10HosDiag!$A247,'Input_Top Hos Diag'!G$11:G$500))</f>
        <v/>
      </c>
      <c r="F247" t="str">
        <f>IF($A247="","",SUMIF('Input_Top Hos Diag'!$A$11:$A$500,Cal_Top10HosDiag!$A247,'Input_Top Hos Diag'!H$11:H$500))</f>
        <v/>
      </c>
      <c r="P247" t="str">
        <f>IF(O247="","",_xlfn.XLOOKUP(O247,'Input_Top Hos Diag'!K:K,'Input_Top Hos Diag'!L:L))</f>
        <v/>
      </c>
      <c r="Q247" t="str">
        <f>IF($O247="","",SUMIF('Input_Top Hos Diag'!$K$11:$K$500,Cal_Top10HosDiag!$O247,'Input_Top Hos Diag'!O$11:O$500))</f>
        <v/>
      </c>
      <c r="R247" t="str">
        <f>IF($O247="","",SUMIF('Input_Top Hos Diag'!$K$11:$K$500,Cal_Top10HosDiag!$O247,'Input_Top Hos Diag'!P$11:P$500))</f>
        <v/>
      </c>
      <c r="S247" t="str">
        <f>IF($O247="","",SUMIF('Input_Top Hos Diag'!$K$11:$K$500,Cal_Top10HosDiag!$O247,'Input_Top Hos Diag'!Q$11:Q$500))</f>
        <v/>
      </c>
      <c r="T247" t="str">
        <f>IF($O247="","",SUMIF('Input_Top Hos Diag'!$K$11:$K$500,Cal_Top10HosDiag!$O247,'Input_Top Hos Diag'!R$11:R$500))</f>
        <v/>
      </c>
    </row>
    <row r="248" spans="2:20">
      <c r="B248" t="str">
        <f>IF(A248="","",_xlfn.XLOOKUP(A248,'Input_Top Hos Diag'!A:A,'Input_Top Hos Diag'!B:B))</f>
        <v/>
      </c>
      <c r="C248" t="str">
        <f>IF($A248="","",SUMIF('Input_Top Hos Diag'!$A$11:$A$500,Cal_Top10HosDiag!$A248,'Input_Top Hos Diag'!E$11:E$500))</f>
        <v/>
      </c>
      <c r="D248" t="str">
        <f>IF($A248="","",SUMIF('Input_Top Hos Diag'!$A$11:$A$500,Cal_Top10HosDiag!$A248,'Input_Top Hos Diag'!F$11:F$500))</f>
        <v/>
      </c>
      <c r="E248" t="str">
        <f>IF($A248="","",SUMIF('Input_Top Hos Diag'!$A$11:$A$500,Cal_Top10HosDiag!$A248,'Input_Top Hos Diag'!G$11:G$500))</f>
        <v/>
      </c>
      <c r="F248" t="str">
        <f>IF($A248="","",SUMIF('Input_Top Hos Diag'!$A$11:$A$500,Cal_Top10HosDiag!$A248,'Input_Top Hos Diag'!H$11:H$500))</f>
        <v/>
      </c>
      <c r="P248" t="str">
        <f>IF(O248="","",_xlfn.XLOOKUP(O248,'Input_Top Hos Diag'!K:K,'Input_Top Hos Diag'!L:L))</f>
        <v/>
      </c>
      <c r="Q248" t="str">
        <f>IF($O248="","",SUMIF('Input_Top Hos Diag'!$K$11:$K$500,Cal_Top10HosDiag!$O248,'Input_Top Hos Diag'!O$11:O$500))</f>
        <v/>
      </c>
      <c r="R248" t="str">
        <f>IF($O248="","",SUMIF('Input_Top Hos Diag'!$K$11:$K$500,Cal_Top10HosDiag!$O248,'Input_Top Hos Diag'!P$11:P$500))</f>
        <v/>
      </c>
      <c r="S248" t="str">
        <f>IF($O248="","",SUMIF('Input_Top Hos Diag'!$K$11:$K$500,Cal_Top10HosDiag!$O248,'Input_Top Hos Diag'!Q$11:Q$500))</f>
        <v/>
      </c>
      <c r="T248" t="str">
        <f>IF($O248="","",SUMIF('Input_Top Hos Diag'!$K$11:$K$500,Cal_Top10HosDiag!$O248,'Input_Top Hos Diag'!R$11:R$500))</f>
        <v/>
      </c>
    </row>
    <row r="249" spans="2:20">
      <c r="B249" t="str">
        <f>IF(A249="","",_xlfn.XLOOKUP(A249,'Input_Top Hos Diag'!A:A,'Input_Top Hos Diag'!B:B))</f>
        <v/>
      </c>
      <c r="C249" t="str">
        <f>IF($A249="","",SUMIF('Input_Top Hos Diag'!$A$11:$A$500,Cal_Top10HosDiag!$A249,'Input_Top Hos Diag'!E$11:E$500))</f>
        <v/>
      </c>
      <c r="D249" t="str">
        <f>IF($A249="","",SUMIF('Input_Top Hos Diag'!$A$11:$A$500,Cal_Top10HosDiag!$A249,'Input_Top Hos Diag'!F$11:F$500))</f>
        <v/>
      </c>
      <c r="E249" t="str">
        <f>IF($A249="","",SUMIF('Input_Top Hos Diag'!$A$11:$A$500,Cal_Top10HosDiag!$A249,'Input_Top Hos Diag'!G$11:G$500))</f>
        <v/>
      </c>
      <c r="F249" t="str">
        <f>IF($A249="","",SUMIF('Input_Top Hos Diag'!$A$11:$A$500,Cal_Top10HosDiag!$A249,'Input_Top Hos Diag'!H$11:H$500))</f>
        <v/>
      </c>
      <c r="P249" t="str">
        <f>IF(O249="","",_xlfn.XLOOKUP(O249,'Input_Top Hos Diag'!K:K,'Input_Top Hos Diag'!L:L))</f>
        <v/>
      </c>
      <c r="Q249" t="str">
        <f>IF($O249="","",SUMIF('Input_Top Hos Diag'!$K$11:$K$500,Cal_Top10HosDiag!$O249,'Input_Top Hos Diag'!O$11:O$500))</f>
        <v/>
      </c>
      <c r="R249" t="str">
        <f>IF($O249="","",SUMIF('Input_Top Hos Diag'!$K$11:$K$500,Cal_Top10HosDiag!$O249,'Input_Top Hos Diag'!P$11:P$500))</f>
        <v/>
      </c>
      <c r="S249" t="str">
        <f>IF($O249="","",SUMIF('Input_Top Hos Diag'!$K$11:$K$500,Cal_Top10HosDiag!$O249,'Input_Top Hos Diag'!Q$11:Q$500))</f>
        <v/>
      </c>
      <c r="T249" t="str">
        <f>IF($O249="","",SUMIF('Input_Top Hos Diag'!$K$11:$K$500,Cal_Top10HosDiag!$O249,'Input_Top Hos Diag'!R$11:R$500))</f>
        <v/>
      </c>
    </row>
    <row r="250" spans="2:20">
      <c r="B250" t="str">
        <f>IF(A250="","",_xlfn.XLOOKUP(A250,'Input_Top Hos Diag'!A:A,'Input_Top Hos Diag'!B:B))</f>
        <v/>
      </c>
      <c r="C250" t="str">
        <f>IF($A250="","",SUMIF('Input_Top Hos Diag'!$A$11:$A$500,Cal_Top10HosDiag!$A250,'Input_Top Hos Diag'!E$11:E$500))</f>
        <v/>
      </c>
      <c r="D250" t="str">
        <f>IF($A250="","",SUMIF('Input_Top Hos Diag'!$A$11:$A$500,Cal_Top10HosDiag!$A250,'Input_Top Hos Diag'!F$11:F$500))</f>
        <v/>
      </c>
      <c r="E250" t="str">
        <f>IF($A250="","",SUMIF('Input_Top Hos Diag'!$A$11:$A$500,Cal_Top10HosDiag!$A250,'Input_Top Hos Diag'!G$11:G$500))</f>
        <v/>
      </c>
      <c r="F250" t="str">
        <f>IF($A250="","",SUMIF('Input_Top Hos Diag'!$A$11:$A$500,Cal_Top10HosDiag!$A250,'Input_Top Hos Diag'!H$11:H$500))</f>
        <v/>
      </c>
      <c r="P250" t="str">
        <f>IF(O250="","",_xlfn.XLOOKUP(O250,'Input_Top Hos Diag'!K:K,'Input_Top Hos Diag'!L:L))</f>
        <v/>
      </c>
      <c r="Q250" t="str">
        <f>IF($O250="","",SUMIF('Input_Top Hos Diag'!$K$11:$K$500,Cal_Top10HosDiag!$O250,'Input_Top Hos Diag'!O$11:O$500))</f>
        <v/>
      </c>
      <c r="R250" t="str">
        <f>IF($O250="","",SUMIF('Input_Top Hos Diag'!$K$11:$K$500,Cal_Top10HosDiag!$O250,'Input_Top Hos Diag'!P$11:P$500))</f>
        <v/>
      </c>
      <c r="S250" t="str">
        <f>IF($O250="","",SUMIF('Input_Top Hos Diag'!$K$11:$K$500,Cal_Top10HosDiag!$O250,'Input_Top Hos Diag'!Q$11:Q$500))</f>
        <v/>
      </c>
      <c r="T250" t="str">
        <f>IF($O250="","",SUMIF('Input_Top Hos Diag'!$K$11:$K$500,Cal_Top10HosDiag!$O250,'Input_Top Hos Diag'!R$11:R$500))</f>
        <v/>
      </c>
    </row>
    <row r="251" spans="2:20">
      <c r="B251" t="str">
        <f>IF(A251="","",_xlfn.XLOOKUP(A251,'Input_Top Hos Diag'!A:A,'Input_Top Hos Diag'!B:B))</f>
        <v/>
      </c>
      <c r="C251" t="str">
        <f>IF($A251="","",SUMIF('Input_Top Hos Diag'!$A$11:$A$500,Cal_Top10HosDiag!$A251,'Input_Top Hos Diag'!E$11:E$500))</f>
        <v/>
      </c>
      <c r="D251" t="str">
        <f>IF($A251="","",SUMIF('Input_Top Hos Diag'!$A$11:$A$500,Cal_Top10HosDiag!$A251,'Input_Top Hos Diag'!F$11:F$500))</f>
        <v/>
      </c>
      <c r="E251" t="str">
        <f>IF($A251="","",SUMIF('Input_Top Hos Diag'!$A$11:$A$500,Cal_Top10HosDiag!$A251,'Input_Top Hos Diag'!G$11:G$500))</f>
        <v/>
      </c>
      <c r="F251" t="str">
        <f>IF($A251="","",SUMIF('Input_Top Hos Diag'!$A$11:$A$500,Cal_Top10HosDiag!$A251,'Input_Top Hos Diag'!H$11:H$500))</f>
        <v/>
      </c>
      <c r="P251" t="str">
        <f>IF(O251="","",_xlfn.XLOOKUP(O251,'Input_Top Hos Diag'!K:K,'Input_Top Hos Diag'!L:L))</f>
        <v/>
      </c>
      <c r="Q251" t="str">
        <f>IF($O251="","",SUMIF('Input_Top Hos Diag'!$K$11:$K$500,Cal_Top10HosDiag!$O251,'Input_Top Hos Diag'!O$11:O$500))</f>
        <v/>
      </c>
      <c r="R251" t="str">
        <f>IF($O251="","",SUMIF('Input_Top Hos Diag'!$K$11:$K$500,Cal_Top10HosDiag!$O251,'Input_Top Hos Diag'!P$11:P$500))</f>
        <v/>
      </c>
      <c r="S251" t="str">
        <f>IF($O251="","",SUMIF('Input_Top Hos Diag'!$K$11:$K$500,Cal_Top10HosDiag!$O251,'Input_Top Hos Diag'!Q$11:Q$500))</f>
        <v/>
      </c>
      <c r="T251" t="str">
        <f>IF($O251="","",SUMIF('Input_Top Hos Diag'!$K$11:$K$500,Cal_Top10HosDiag!$O251,'Input_Top Hos Diag'!R$11:R$500))</f>
        <v/>
      </c>
    </row>
    <row r="252" spans="2:20">
      <c r="B252" t="str">
        <f>IF(A252="","",_xlfn.XLOOKUP(A252,'Input_Top Hos Diag'!A:A,'Input_Top Hos Diag'!B:B))</f>
        <v/>
      </c>
      <c r="C252" t="str">
        <f>IF($A252="","",SUMIF('Input_Top Hos Diag'!$A$11:$A$500,Cal_Top10HosDiag!$A252,'Input_Top Hos Diag'!E$11:E$500))</f>
        <v/>
      </c>
      <c r="D252" t="str">
        <f>IF($A252="","",SUMIF('Input_Top Hos Diag'!$A$11:$A$500,Cal_Top10HosDiag!$A252,'Input_Top Hos Diag'!F$11:F$500))</f>
        <v/>
      </c>
      <c r="E252" t="str">
        <f>IF($A252="","",SUMIF('Input_Top Hos Diag'!$A$11:$A$500,Cal_Top10HosDiag!$A252,'Input_Top Hos Diag'!G$11:G$500))</f>
        <v/>
      </c>
      <c r="F252" t="str">
        <f>IF($A252="","",SUMIF('Input_Top Hos Diag'!$A$11:$A$500,Cal_Top10HosDiag!$A252,'Input_Top Hos Diag'!H$11:H$500))</f>
        <v/>
      </c>
      <c r="P252" t="str">
        <f>IF(O252="","",_xlfn.XLOOKUP(O252,'Input_Top Hos Diag'!K:K,'Input_Top Hos Diag'!L:L))</f>
        <v/>
      </c>
      <c r="Q252" t="str">
        <f>IF($O252="","",SUMIF('Input_Top Hos Diag'!$K$11:$K$500,Cal_Top10HosDiag!$O252,'Input_Top Hos Diag'!O$11:O$500))</f>
        <v/>
      </c>
      <c r="R252" t="str">
        <f>IF($O252="","",SUMIF('Input_Top Hos Diag'!$K$11:$K$500,Cal_Top10HosDiag!$O252,'Input_Top Hos Diag'!P$11:P$500))</f>
        <v/>
      </c>
      <c r="S252" t="str">
        <f>IF($O252="","",SUMIF('Input_Top Hos Diag'!$K$11:$K$500,Cal_Top10HosDiag!$O252,'Input_Top Hos Diag'!Q$11:Q$500))</f>
        <v/>
      </c>
      <c r="T252" t="str">
        <f>IF($O252="","",SUMIF('Input_Top Hos Diag'!$K$11:$K$500,Cal_Top10HosDiag!$O252,'Input_Top Hos Diag'!R$11:R$500))</f>
        <v/>
      </c>
    </row>
    <row r="253" spans="2:20">
      <c r="B253" t="str">
        <f>IF(A253="","",_xlfn.XLOOKUP(A253,'Input_Top Hos Diag'!A:A,'Input_Top Hos Diag'!B:B))</f>
        <v/>
      </c>
      <c r="C253" t="str">
        <f>IF($A253="","",SUMIF('Input_Top Hos Diag'!$A$11:$A$500,Cal_Top10HosDiag!$A253,'Input_Top Hos Diag'!E$11:E$500))</f>
        <v/>
      </c>
      <c r="D253" t="str">
        <f>IF($A253="","",SUMIF('Input_Top Hos Diag'!$A$11:$A$500,Cal_Top10HosDiag!$A253,'Input_Top Hos Diag'!F$11:F$500))</f>
        <v/>
      </c>
      <c r="E253" t="str">
        <f>IF($A253="","",SUMIF('Input_Top Hos Diag'!$A$11:$A$500,Cal_Top10HosDiag!$A253,'Input_Top Hos Diag'!G$11:G$500))</f>
        <v/>
      </c>
      <c r="F253" t="str">
        <f>IF($A253="","",SUMIF('Input_Top Hos Diag'!$A$11:$A$500,Cal_Top10HosDiag!$A253,'Input_Top Hos Diag'!H$11:H$500))</f>
        <v/>
      </c>
      <c r="P253" t="str">
        <f>IF(O253="","",_xlfn.XLOOKUP(O253,'Input_Top Hos Diag'!K:K,'Input_Top Hos Diag'!L:L))</f>
        <v/>
      </c>
      <c r="Q253" t="str">
        <f>IF($O253="","",SUMIF('Input_Top Hos Diag'!$K$11:$K$500,Cal_Top10HosDiag!$O253,'Input_Top Hos Diag'!O$11:O$500))</f>
        <v/>
      </c>
      <c r="R253" t="str">
        <f>IF($O253="","",SUMIF('Input_Top Hos Diag'!$K$11:$K$500,Cal_Top10HosDiag!$O253,'Input_Top Hos Diag'!P$11:P$500))</f>
        <v/>
      </c>
      <c r="S253" t="str">
        <f>IF($O253="","",SUMIF('Input_Top Hos Diag'!$K$11:$K$500,Cal_Top10HosDiag!$O253,'Input_Top Hos Diag'!Q$11:Q$500))</f>
        <v/>
      </c>
      <c r="T253" t="str">
        <f>IF($O253="","",SUMIF('Input_Top Hos Diag'!$K$11:$K$500,Cal_Top10HosDiag!$O253,'Input_Top Hos Diag'!R$11:R$500))</f>
        <v/>
      </c>
    </row>
    <row r="254" spans="2:20">
      <c r="B254" t="str">
        <f>IF(A254="","",_xlfn.XLOOKUP(A254,'Input_Top Hos Diag'!A:A,'Input_Top Hos Diag'!B:B))</f>
        <v/>
      </c>
      <c r="C254" t="str">
        <f>IF($A254="","",SUMIF('Input_Top Hos Diag'!$A$11:$A$500,Cal_Top10HosDiag!$A254,'Input_Top Hos Diag'!E$11:E$500))</f>
        <v/>
      </c>
      <c r="D254" t="str">
        <f>IF($A254="","",SUMIF('Input_Top Hos Diag'!$A$11:$A$500,Cal_Top10HosDiag!$A254,'Input_Top Hos Diag'!F$11:F$500))</f>
        <v/>
      </c>
      <c r="E254" t="str">
        <f>IF($A254="","",SUMIF('Input_Top Hos Diag'!$A$11:$A$500,Cal_Top10HosDiag!$A254,'Input_Top Hos Diag'!G$11:G$500))</f>
        <v/>
      </c>
      <c r="F254" t="str">
        <f>IF($A254="","",SUMIF('Input_Top Hos Diag'!$A$11:$A$500,Cal_Top10HosDiag!$A254,'Input_Top Hos Diag'!H$11:H$500))</f>
        <v/>
      </c>
      <c r="P254" t="str">
        <f>IF(O254="","",_xlfn.XLOOKUP(O254,'Input_Top Hos Diag'!K:K,'Input_Top Hos Diag'!L:L))</f>
        <v/>
      </c>
      <c r="Q254" t="str">
        <f>IF($O254="","",SUMIF('Input_Top Hos Diag'!$K$11:$K$500,Cal_Top10HosDiag!$O254,'Input_Top Hos Diag'!O$11:O$500))</f>
        <v/>
      </c>
      <c r="R254" t="str">
        <f>IF($O254="","",SUMIF('Input_Top Hos Diag'!$K$11:$K$500,Cal_Top10HosDiag!$O254,'Input_Top Hos Diag'!P$11:P$500))</f>
        <v/>
      </c>
      <c r="S254" t="str">
        <f>IF($O254="","",SUMIF('Input_Top Hos Diag'!$K$11:$K$500,Cal_Top10HosDiag!$O254,'Input_Top Hos Diag'!Q$11:Q$500))</f>
        <v/>
      </c>
      <c r="T254" t="str">
        <f>IF($O254="","",SUMIF('Input_Top Hos Diag'!$K$11:$K$500,Cal_Top10HosDiag!$O254,'Input_Top Hos Diag'!R$11:R$500))</f>
        <v/>
      </c>
    </row>
    <row r="255" spans="2:20">
      <c r="B255" t="str">
        <f>IF(A255="","",_xlfn.XLOOKUP(A255,'Input_Top Hos Diag'!A:A,'Input_Top Hos Diag'!B:B))</f>
        <v/>
      </c>
      <c r="C255" t="str">
        <f>IF($A255="","",SUMIF('Input_Top Hos Diag'!$A$11:$A$500,Cal_Top10HosDiag!$A255,'Input_Top Hos Diag'!E$11:E$500))</f>
        <v/>
      </c>
      <c r="D255" t="str">
        <f>IF($A255="","",SUMIF('Input_Top Hos Diag'!$A$11:$A$500,Cal_Top10HosDiag!$A255,'Input_Top Hos Diag'!F$11:F$500))</f>
        <v/>
      </c>
      <c r="E255" t="str">
        <f>IF($A255="","",SUMIF('Input_Top Hos Diag'!$A$11:$A$500,Cal_Top10HosDiag!$A255,'Input_Top Hos Diag'!G$11:G$500))</f>
        <v/>
      </c>
      <c r="F255" t="str">
        <f>IF($A255="","",SUMIF('Input_Top Hos Diag'!$A$11:$A$500,Cal_Top10HosDiag!$A255,'Input_Top Hos Diag'!H$11:H$500))</f>
        <v/>
      </c>
      <c r="P255" t="str">
        <f>IF(O255="","",_xlfn.XLOOKUP(O255,'Input_Top Hos Diag'!K:K,'Input_Top Hos Diag'!L:L))</f>
        <v/>
      </c>
      <c r="Q255" t="str">
        <f>IF($O255="","",SUMIF('Input_Top Hos Diag'!$K$11:$K$500,Cal_Top10HosDiag!$O255,'Input_Top Hos Diag'!O$11:O$500))</f>
        <v/>
      </c>
      <c r="R255" t="str">
        <f>IF($O255="","",SUMIF('Input_Top Hos Diag'!$K$11:$K$500,Cal_Top10HosDiag!$O255,'Input_Top Hos Diag'!P$11:P$500))</f>
        <v/>
      </c>
      <c r="S255" t="str">
        <f>IF($O255="","",SUMIF('Input_Top Hos Diag'!$K$11:$K$500,Cal_Top10HosDiag!$O255,'Input_Top Hos Diag'!Q$11:Q$500))</f>
        <v/>
      </c>
      <c r="T255" t="str">
        <f>IF($O255="","",SUMIF('Input_Top Hos Diag'!$K$11:$K$500,Cal_Top10HosDiag!$O255,'Input_Top Hos Diag'!R$11:R$500))</f>
        <v/>
      </c>
    </row>
    <row r="256" spans="2:20">
      <c r="B256" t="str">
        <f>IF(A256="","",_xlfn.XLOOKUP(A256,'Input_Top Hos Diag'!A:A,'Input_Top Hos Diag'!B:B))</f>
        <v/>
      </c>
      <c r="C256" t="str">
        <f>IF($A256="","",SUMIF('Input_Top Hos Diag'!$A$11:$A$500,Cal_Top10HosDiag!$A256,'Input_Top Hos Diag'!E$11:E$500))</f>
        <v/>
      </c>
      <c r="D256" t="str">
        <f>IF($A256="","",SUMIF('Input_Top Hos Diag'!$A$11:$A$500,Cal_Top10HosDiag!$A256,'Input_Top Hos Diag'!F$11:F$500))</f>
        <v/>
      </c>
      <c r="E256" t="str">
        <f>IF($A256="","",SUMIF('Input_Top Hos Diag'!$A$11:$A$500,Cal_Top10HosDiag!$A256,'Input_Top Hos Diag'!G$11:G$500))</f>
        <v/>
      </c>
      <c r="F256" t="str">
        <f>IF($A256="","",SUMIF('Input_Top Hos Diag'!$A$11:$A$500,Cal_Top10HosDiag!$A256,'Input_Top Hos Diag'!H$11:H$500))</f>
        <v/>
      </c>
      <c r="P256" t="str">
        <f>IF(O256="","",_xlfn.XLOOKUP(O256,'Input_Top Hos Diag'!K:K,'Input_Top Hos Diag'!L:L))</f>
        <v/>
      </c>
      <c r="Q256" t="str">
        <f>IF($O256="","",SUMIF('Input_Top Hos Diag'!$K$11:$K$500,Cal_Top10HosDiag!$O256,'Input_Top Hos Diag'!O$11:O$500))</f>
        <v/>
      </c>
      <c r="R256" t="str">
        <f>IF($O256="","",SUMIF('Input_Top Hos Diag'!$K$11:$K$500,Cal_Top10HosDiag!$O256,'Input_Top Hos Diag'!P$11:P$500))</f>
        <v/>
      </c>
      <c r="S256" t="str">
        <f>IF($O256="","",SUMIF('Input_Top Hos Diag'!$K$11:$K$500,Cal_Top10HosDiag!$O256,'Input_Top Hos Diag'!Q$11:Q$500))</f>
        <v/>
      </c>
      <c r="T256" t="str">
        <f>IF($O256="","",SUMIF('Input_Top Hos Diag'!$K$11:$K$500,Cal_Top10HosDiag!$O256,'Input_Top Hos Diag'!R$11:R$500))</f>
        <v/>
      </c>
    </row>
    <row r="257" spans="2:20">
      <c r="B257" t="str">
        <f>IF(A257="","",_xlfn.XLOOKUP(A257,'Input_Top Hos Diag'!A:A,'Input_Top Hos Diag'!B:B))</f>
        <v/>
      </c>
      <c r="C257" t="str">
        <f>IF($A257="","",SUMIF('Input_Top Hos Diag'!$A$11:$A$500,Cal_Top10HosDiag!$A257,'Input_Top Hos Diag'!E$11:E$500))</f>
        <v/>
      </c>
      <c r="D257" t="str">
        <f>IF($A257="","",SUMIF('Input_Top Hos Diag'!$A$11:$A$500,Cal_Top10HosDiag!$A257,'Input_Top Hos Diag'!F$11:F$500))</f>
        <v/>
      </c>
      <c r="E257" t="str">
        <f>IF($A257="","",SUMIF('Input_Top Hos Diag'!$A$11:$A$500,Cal_Top10HosDiag!$A257,'Input_Top Hos Diag'!G$11:G$500))</f>
        <v/>
      </c>
      <c r="F257" t="str">
        <f>IF($A257="","",SUMIF('Input_Top Hos Diag'!$A$11:$A$500,Cal_Top10HosDiag!$A257,'Input_Top Hos Diag'!H$11:H$500))</f>
        <v/>
      </c>
      <c r="P257" t="str">
        <f>IF(O257="","",_xlfn.XLOOKUP(O257,'Input_Top Hos Diag'!K:K,'Input_Top Hos Diag'!L:L))</f>
        <v/>
      </c>
      <c r="Q257" t="str">
        <f>IF($O257="","",SUMIF('Input_Top Hos Diag'!$K$11:$K$500,Cal_Top10HosDiag!$O257,'Input_Top Hos Diag'!O$11:O$500))</f>
        <v/>
      </c>
      <c r="R257" t="str">
        <f>IF($O257="","",SUMIF('Input_Top Hos Diag'!$K$11:$K$500,Cal_Top10HosDiag!$O257,'Input_Top Hos Diag'!P$11:P$500))</f>
        <v/>
      </c>
      <c r="S257" t="str">
        <f>IF($O257="","",SUMIF('Input_Top Hos Diag'!$K$11:$K$500,Cal_Top10HosDiag!$O257,'Input_Top Hos Diag'!Q$11:Q$500))</f>
        <v/>
      </c>
      <c r="T257" t="str">
        <f>IF($O257="","",SUMIF('Input_Top Hos Diag'!$K$11:$K$500,Cal_Top10HosDiag!$O257,'Input_Top Hos Diag'!R$11:R$500))</f>
        <v/>
      </c>
    </row>
    <row r="258" spans="2:20">
      <c r="B258" t="str">
        <f>IF(A258="","",_xlfn.XLOOKUP(A258,'Input_Top Hos Diag'!A:A,'Input_Top Hos Diag'!B:B))</f>
        <v/>
      </c>
      <c r="C258" t="str">
        <f>IF($A258="","",SUMIF('Input_Top Hos Diag'!$A$11:$A$500,Cal_Top10HosDiag!$A258,'Input_Top Hos Diag'!E$11:E$500))</f>
        <v/>
      </c>
      <c r="D258" t="str">
        <f>IF($A258="","",SUMIF('Input_Top Hos Diag'!$A$11:$A$500,Cal_Top10HosDiag!$A258,'Input_Top Hos Diag'!F$11:F$500))</f>
        <v/>
      </c>
      <c r="E258" t="str">
        <f>IF($A258="","",SUMIF('Input_Top Hos Diag'!$A$11:$A$500,Cal_Top10HosDiag!$A258,'Input_Top Hos Diag'!G$11:G$500))</f>
        <v/>
      </c>
      <c r="F258" t="str">
        <f>IF($A258="","",SUMIF('Input_Top Hos Diag'!$A$11:$A$500,Cal_Top10HosDiag!$A258,'Input_Top Hos Diag'!H$11:H$500))</f>
        <v/>
      </c>
      <c r="P258" t="str">
        <f>IF(O258="","",_xlfn.XLOOKUP(O258,'Input_Top Hos Diag'!K:K,'Input_Top Hos Diag'!L:L))</f>
        <v/>
      </c>
      <c r="Q258" t="str">
        <f>IF($O258="","",SUMIF('Input_Top Hos Diag'!$K$11:$K$500,Cal_Top10HosDiag!$O258,'Input_Top Hos Diag'!O$11:O$500))</f>
        <v/>
      </c>
      <c r="R258" t="str">
        <f>IF($O258="","",SUMIF('Input_Top Hos Diag'!$K$11:$K$500,Cal_Top10HosDiag!$O258,'Input_Top Hos Diag'!P$11:P$500))</f>
        <v/>
      </c>
      <c r="S258" t="str">
        <f>IF($O258="","",SUMIF('Input_Top Hos Diag'!$K$11:$K$500,Cal_Top10HosDiag!$O258,'Input_Top Hos Diag'!Q$11:Q$500))</f>
        <v/>
      </c>
      <c r="T258" t="str">
        <f>IF($O258="","",SUMIF('Input_Top Hos Diag'!$K$11:$K$500,Cal_Top10HosDiag!$O258,'Input_Top Hos Diag'!R$11:R$500))</f>
        <v/>
      </c>
    </row>
    <row r="259" spans="2:20">
      <c r="B259" t="str">
        <f>IF(A259="","",_xlfn.XLOOKUP(A259,'Input_Top Hos Diag'!A:A,'Input_Top Hos Diag'!B:B))</f>
        <v/>
      </c>
      <c r="C259" t="str">
        <f>IF($A259="","",SUMIF('Input_Top Hos Diag'!$A$11:$A$500,Cal_Top10HosDiag!$A259,'Input_Top Hos Diag'!E$11:E$500))</f>
        <v/>
      </c>
      <c r="D259" t="str">
        <f>IF($A259="","",SUMIF('Input_Top Hos Diag'!$A$11:$A$500,Cal_Top10HosDiag!$A259,'Input_Top Hos Diag'!F$11:F$500))</f>
        <v/>
      </c>
      <c r="E259" t="str">
        <f>IF($A259="","",SUMIF('Input_Top Hos Diag'!$A$11:$A$500,Cal_Top10HosDiag!$A259,'Input_Top Hos Diag'!G$11:G$500))</f>
        <v/>
      </c>
      <c r="F259" t="str">
        <f>IF($A259="","",SUMIF('Input_Top Hos Diag'!$A$11:$A$500,Cal_Top10HosDiag!$A259,'Input_Top Hos Diag'!H$11:H$500))</f>
        <v/>
      </c>
      <c r="P259" t="str">
        <f>IF(O259="","",_xlfn.XLOOKUP(O259,'Input_Top Hos Diag'!K:K,'Input_Top Hos Diag'!L:L))</f>
        <v/>
      </c>
      <c r="Q259" t="str">
        <f>IF($O259="","",SUMIF('Input_Top Hos Diag'!$K$11:$K$500,Cal_Top10HosDiag!$O259,'Input_Top Hos Diag'!O$11:O$500))</f>
        <v/>
      </c>
      <c r="R259" t="str">
        <f>IF($O259="","",SUMIF('Input_Top Hos Diag'!$K$11:$K$500,Cal_Top10HosDiag!$O259,'Input_Top Hos Diag'!P$11:P$500))</f>
        <v/>
      </c>
      <c r="S259" t="str">
        <f>IF($O259="","",SUMIF('Input_Top Hos Diag'!$K$11:$K$500,Cal_Top10HosDiag!$O259,'Input_Top Hos Diag'!Q$11:Q$500))</f>
        <v/>
      </c>
      <c r="T259" t="str">
        <f>IF($O259="","",SUMIF('Input_Top Hos Diag'!$K$11:$K$500,Cal_Top10HosDiag!$O259,'Input_Top Hos Diag'!R$11:R$500))</f>
        <v/>
      </c>
    </row>
    <row r="260" spans="2:20">
      <c r="B260" t="str">
        <f>IF(A260="","",_xlfn.XLOOKUP(A260,'Input_Top Hos Diag'!A:A,'Input_Top Hos Diag'!B:B))</f>
        <v/>
      </c>
      <c r="C260" t="str">
        <f>IF($A260="","",SUMIF('Input_Top Hos Diag'!$A$11:$A$500,Cal_Top10HosDiag!$A260,'Input_Top Hos Diag'!E$11:E$500))</f>
        <v/>
      </c>
      <c r="D260" t="str">
        <f>IF($A260="","",SUMIF('Input_Top Hos Diag'!$A$11:$A$500,Cal_Top10HosDiag!$A260,'Input_Top Hos Diag'!F$11:F$500))</f>
        <v/>
      </c>
      <c r="E260" t="str">
        <f>IF($A260="","",SUMIF('Input_Top Hos Diag'!$A$11:$A$500,Cal_Top10HosDiag!$A260,'Input_Top Hos Diag'!G$11:G$500))</f>
        <v/>
      </c>
      <c r="F260" t="str">
        <f>IF($A260="","",SUMIF('Input_Top Hos Diag'!$A$11:$A$500,Cal_Top10HosDiag!$A260,'Input_Top Hos Diag'!H$11:H$500))</f>
        <v/>
      </c>
      <c r="P260" t="str">
        <f>IF(O260="","",_xlfn.XLOOKUP(O260,'Input_Top Hos Diag'!K:K,'Input_Top Hos Diag'!L:L))</f>
        <v/>
      </c>
      <c r="Q260" t="str">
        <f>IF($O260="","",SUMIF('Input_Top Hos Diag'!$K$11:$K$500,Cal_Top10HosDiag!$O260,'Input_Top Hos Diag'!O$11:O$500))</f>
        <v/>
      </c>
      <c r="R260" t="str">
        <f>IF($O260="","",SUMIF('Input_Top Hos Diag'!$K$11:$K$500,Cal_Top10HosDiag!$O260,'Input_Top Hos Diag'!P$11:P$500))</f>
        <v/>
      </c>
      <c r="S260" t="str">
        <f>IF($O260="","",SUMIF('Input_Top Hos Diag'!$K$11:$K$500,Cal_Top10HosDiag!$O260,'Input_Top Hos Diag'!Q$11:Q$500))</f>
        <v/>
      </c>
      <c r="T260" t="str">
        <f>IF($O260="","",SUMIF('Input_Top Hos Diag'!$K$11:$K$500,Cal_Top10HosDiag!$O260,'Input_Top Hos Diag'!R$11:R$500))</f>
        <v/>
      </c>
    </row>
    <row r="261" spans="2:20">
      <c r="B261" t="str">
        <f>IF(A261="","",_xlfn.XLOOKUP(A261,'Input_Top Hos Diag'!A:A,'Input_Top Hos Diag'!B:B))</f>
        <v/>
      </c>
      <c r="C261" t="str">
        <f>IF($A261="","",SUMIF('Input_Top Hos Diag'!$A$11:$A$500,Cal_Top10HosDiag!$A261,'Input_Top Hos Diag'!E$11:E$500))</f>
        <v/>
      </c>
      <c r="D261" t="str">
        <f>IF($A261="","",SUMIF('Input_Top Hos Diag'!$A$11:$A$500,Cal_Top10HosDiag!$A261,'Input_Top Hos Diag'!F$11:F$500))</f>
        <v/>
      </c>
      <c r="E261" t="str">
        <f>IF($A261="","",SUMIF('Input_Top Hos Diag'!$A$11:$A$500,Cal_Top10HosDiag!$A261,'Input_Top Hos Diag'!G$11:G$500))</f>
        <v/>
      </c>
      <c r="F261" t="str">
        <f>IF($A261="","",SUMIF('Input_Top Hos Diag'!$A$11:$A$500,Cal_Top10HosDiag!$A261,'Input_Top Hos Diag'!H$11:H$500))</f>
        <v/>
      </c>
      <c r="P261" t="str">
        <f>IF(O261="","",_xlfn.XLOOKUP(O261,'Input_Top Hos Diag'!K:K,'Input_Top Hos Diag'!L:L))</f>
        <v/>
      </c>
      <c r="Q261" t="str">
        <f>IF($O261="","",SUMIF('Input_Top Hos Diag'!$K$11:$K$500,Cal_Top10HosDiag!$O261,'Input_Top Hos Diag'!O$11:O$500))</f>
        <v/>
      </c>
      <c r="R261" t="str">
        <f>IF($O261="","",SUMIF('Input_Top Hos Diag'!$K$11:$K$500,Cal_Top10HosDiag!$O261,'Input_Top Hos Diag'!P$11:P$500))</f>
        <v/>
      </c>
      <c r="S261" t="str">
        <f>IF($O261="","",SUMIF('Input_Top Hos Diag'!$K$11:$K$500,Cal_Top10HosDiag!$O261,'Input_Top Hos Diag'!Q$11:Q$500))</f>
        <v/>
      </c>
      <c r="T261" t="str">
        <f>IF($O261="","",SUMIF('Input_Top Hos Diag'!$K$11:$K$500,Cal_Top10HosDiag!$O261,'Input_Top Hos Diag'!R$11:R$500))</f>
        <v/>
      </c>
    </row>
    <row r="262" spans="2:20">
      <c r="B262" t="str">
        <f>IF(A262="","",_xlfn.XLOOKUP(A262,'Input_Top Hos Diag'!A:A,'Input_Top Hos Diag'!B:B))</f>
        <v/>
      </c>
      <c r="C262" t="str">
        <f>IF($A262="","",SUMIF('Input_Top Hos Diag'!$A$11:$A$500,Cal_Top10HosDiag!$A262,'Input_Top Hos Diag'!E$11:E$500))</f>
        <v/>
      </c>
      <c r="D262" t="str">
        <f>IF($A262="","",SUMIF('Input_Top Hos Diag'!$A$11:$A$500,Cal_Top10HosDiag!$A262,'Input_Top Hos Diag'!F$11:F$500))</f>
        <v/>
      </c>
      <c r="E262" t="str">
        <f>IF($A262="","",SUMIF('Input_Top Hos Diag'!$A$11:$A$500,Cal_Top10HosDiag!$A262,'Input_Top Hos Diag'!G$11:G$500))</f>
        <v/>
      </c>
      <c r="F262" t="str">
        <f>IF($A262="","",SUMIF('Input_Top Hos Diag'!$A$11:$A$500,Cal_Top10HosDiag!$A262,'Input_Top Hos Diag'!H$11:H$500))</f>
        <v/>
      </c>
      <c r="P262" t="str">
        <f>IF(O262="","",_xlfn.XLOOKUP(O262,'Input_Top Hos Diag'!K:K,'Input_Top Hos Diag'!L:L))</f>
        <v/>
      </c>
      <c r="Q262" t="str">
        <f>IF($O262="","",SUMIF('Input_Top Hos Diag'!$K$11:$K$500,Cal_Top10HosDiag!$O262,'Input_Top Hos Diag'!O$11:O$500))</f>
        <v/>
      </c>
      <c r="R262" t="str">
        <f>IF($O262="","",SUMIF('Input_Top Hos Diag'!$K$11:$K$500,Cal_Top10HosDiag!$O262,'Input_Top Hos Diag'!P$11:P$500))</f>
        <v/>
      </c>
      <c r="S262" t="str">
        <f>IF($O262="","",SUMIF('Input_Top Hos Diag'!$K$11:$K$500,Cal_Top10HosDiag!$O262,'Input_Top Hos Diag'!Q$11:Q$500))</f>
        <v/>
      </c>
      <c r="T262" t="str">
        <f>IF($O262="","",SUMIF('Input_Top Hos Diag'!$K$11:$K$500,Cal_Top10HosDiag!$O262,'Input_Top Hos Diag'!R$11:R$500))</f>
        <v/>
      </c>
    </row>
    <row r="263" spans="2:20">
      <c r="B263" t="str">
        <f>IF(A263="","",_xlfn.XLOOKUP(A263,'Input_Top Hos Diag'!A:A,'Input_Top Hos Diag'!B:B))</f>
        <v/>
      </c>
      <c r="C263" t="str">
        <f>IF($A263="","",SUMIF('Input_Top Hos Diag'!$A$11:$A$500,Cal_Top10HosDiag!$A263,'Input_Top Hos Diag'!E$11:E$500))</f>
        <v/>
      </c>
      <c r="D263" t="str">
        <f>IF($A263="","",SUMIF('Input_Top Hos Diag'!$A$11:$A$500,Cal_Top10HosDiag!$A263,'Input_Top Hos Diag'!F$11:F$500))</f>
        <v/>
      </c>
      <c r="E263" t="str">
        <f>IF($A263="","",SUMIF('Input_Top Hos Diag'!$A$11:$A$500,Cal_Top10HosDiag!$A263,'Input_Top Hos Diag'!G$11:G$500))</f>
        <v/>
      </c>
      <c r="F263" t="str">
        <f>IF($A263="","",SUMIF('Input_Top Hos Diag'!$A$11:$A$500,Cal_Top10HosDiag!$A263,'Input_Top Hos Diag'!H$11:H$500))</f>
        <v/>
      </c>
      <c r="P263" t="str">
        <f>IF(O263="","",_xlfn.XLOOKUP(O263,'Input_Top Hos Diag'!K:K,'Input_Top Hos Diag'!L:L))</f>
        <v/>
      </c>
      <c r="Q263" t="str">
        <f>IF($O263="","",SUMIF('Input_Top Hos Diag'!$K$11:$K$500,Cal_Top10HosDiag!$O263,'Input_Top Hos Diag'!O$11:O$500))</f>
        <v/>
      </c>
      <c r="R263" t="str">
        <f>IF($O263="","",SUMIF('Input_Top Hos Diag'!$K$11:$K$500,Cal_Top10HosDiag!$O263,'Input_Top Hos Diag'!P$11:P$500))</f>
        <v/>
      </c>
      <c r="S263" t="str">
        <f>IF($O263="","",SUMIF('Input_Top Hos Diag'!$K$11:$K$500,Cal_Top10HosDiag!$O263,'Input_Top Hos Diag'!Q$11:Q$500))</f>
        <v/>
      </c>
      <c r="T263" t="str">
        <f>IF($O263="","",SUMIF('Input_Top Hos Diag'!$K$11:$K$500,Cal_Top10HosDiag!$O263,'Input_Top Hos Diag'!R$11:R$500))</f>
        <v/>
      </c>
    </row>
    <row r="264" spans="2:20">
      <c r="B264" t="str">
        <f>IF(A264="","",_xlfn.XLOOKUP(A264,'Input_Top Hos Diag'!A:A,'Input_Top Hos Diag'!B:B))</f>
        <v/>
      </c>
      <c r="C264" t="str">
        <f>IF($A264="","",SUMIF('Input_Top Hos Diag'!$A$11:$A$500,Cal_Top10HosDiag!$A264,'Input_Top Hos Diag'!E$11:E$500))</f>
        <v/>
      </c>
      <c r="D264" t="str">
        <f>IF($A264="","",SUMIF('Input_Top Hos Diag'!$A$11:$A$500,Cal_Top10HosDiag!$A264,'Input_Top Hos Diag'!F$11:F$500))</f>
        <v/>
      </c>
      <c r="E264" t="str">
        <f>IF($A264="","",SUMIF('Input_Top Hos Diag'!$A$11:$A$500,Cal_Top10HosDiag!$A264,'Input_Top Hos Diag'!G$11:G$500))</f>
        <v/>
      </c>
      <c r="F264" t="str">
        <f>IF($A264="","",SUMIF('Input_Top Hos Diag'!$A$11:$A$500,Cal_Top10HosDiag!$A264,'Input_Top Hos Diag'!H$11:H$500))</f>
        <v/>
      </c>
      <c r="P264" t="str">
        <f>IF(O264="","",_xlfn.XLOOKUP(O264,'Input_Top Hos Diag'!K:K,'Input_Top Hos Diag'!L:L))</f>
        <v/>
      </c>
      <c r="Q264" t="str">
        <f>IF($O264="","",SUMIF('Input_Top Hos Diag'!$K$11:$K$500,Cal_Top10HosDiag!$O264,'Input_Top Hos Diag'!O$11:O$500))</f>
        <v/>
      </c>
      <c r="R264" t="str">
        <f>IF($O264="","",SUMIF('Input_Top Hos Diag'!$K$11:$K$500,Cal_Top10HosDiag!$O264,'Input_Top Hos Diag'!P$11:P$500))</f>
        <v/>
      </c>
      <c r="S264" t="str">
        <f>IF($O264="","",SUMIF('Input_Top Hos Diag'!$K$11:$K$500,Cal_Top10HosDiag!$O264,'Input_Top Hos Diag'!Q$11:Q$500))</f>
        <v/>
      </c>
      <c r="T264" t="str">
        <f>IF($O264="","",SUMIF('Input_Top Hos Diag'!$K$11:$K$500,Cal_Top10HosDiag!$O264,'Input_Top Hos Diag'!R$11:R$500))</f>
        <v/>
      </c>
    </row>
    <row r="265" spans="2:20">
      <c r="B265" t="str">
        <f>IF(A265="","",_xlfn.XLOOKUP(A265,'Input_Top Hos Diag'!A:A,'Input_Top Hos Diag'!B:B))</f>
        <v/>
      </c>
      <c r="C265" t="str">
        <f>IF($A265="","",SUMIF('Input_Top Hos Diag'!$A$11:$A$500,Cal_Top10HosDiag!$A265,'Input_Top Hos Diag'!E$11:E$500))</f>
        <v/>
      </c>
      <c r="D265" t="str">
        <f>IF($A265="","",SUMIF('Input_Top Hos Diag'!$A$11:$A$500,Cal_Top10HosDiag!$A265,'Input_Top Hos Diag'!F$11:F$500))</f>
        <v/>
      </c>
      <c r="E265" t="str">
        <f>IF($A265="","",SUMIF('Input_Top Hos Diag'!$A$11:$A$500,Cal_Top10HosDiag!$A265,'Input_Top Hos Diag'!G$11:G$500))</f>
        <v/>
      </c>
      <c r="F265" t="str">
        <f>IF($A265="","",SUMIF('Input_Top Hos Diag'!$A$11:$A$500,Cal_Top10HosDiag!$A265,'Input_Top Hos Diag'!H$11:H$500))</f>
        <v/>
      </c>
      <c r="P265" t="str">
        <f>IF(O265="","",_xlfn.XLOOKUP(O265,'Input_Top Hos Diag'!K:K,'Input_Top Hos Diag'!L:L))</f>
        <v/>
      </c>
      <c r="Q265" t="str">
        <f>IF($O265="","",SUMIF('Input_Top Hos Diag'!$K$11:$K$500,Cal_Top10HosDiag!$O265,'Input_Top Hos Diag'!O$11:O$500))</f>
        <v/>
      </c>
      <c r="R265" t="str">
        <f>IF($O265="","",SUMIF('Input_Top Hos Diag'!$K$11:$K$500,Cal_Top10HosDiag!$O265,'Input_Top Hos Diag'!P$11:P$500))</f>
        <v/>
      </c>
      <c r="S265" t="str">
        <f>IF($O265="","",SUMIF('Input_Top Hos Diag'!$K$11:$K$500,Cal_Top10HosDiag!$O265,'Input_Top Hos Diag'!Q$11:Q$500))</f>
        <v/>
      </c>
      <c r="T265" t="str">
        <f>IF($O265="","",SUMIF('Input_Top Hos Diag'!$K$11:$K$500,Cal_Top10HosDiag!$O265,'Input_Top Hos Diag'!R$11:R$500))</f>
        <v/>
      </c>
    </row>
    <row r="266" spans="2:20">
      <c r="B266" t="str">
        <f>IF(A266="","",_xlfn.XLOOKUP(A266,'Input_Top Hos Diag'!A:A,'Input_Top Hos Diag'!B:B))</f>
        <v/>
      </c>
      <c r="C266" t="str">
        <f>IF($A266="","",SUMIF('Input_Top Hos Diag'!$A$11:$A$500,Cal_Top10HosDiag!$A266,'Input_Top Hos Diag'!E$11:E$500))</f>
        <v/>
      </c>
      <c r="D266" t="str">
        <f>IF($A266="","",SUMIF('Input_Top Hos Diag'!$A$11:$A$500,Cal_Top10HosDiag!$A266,'Input_Top Hos Diag'!F$11:F$500))</f>
        <v/>
      </c>
      <c r="E266" t="str">
        <f>IF($A266="","",SUMIF('Input_Top Hos Diag'!$A$11:$A$500,Cal_Top10HosDiag!$A266,'Input_Top Hos Diag'!G$11:G$500))</f>
        <v/>
      </c>
      <c r="F266" t="str">
        <f>IF($A266="","",SUMIF('Input_Top Hos Diag'!$A$11:$A$500,Cal_Top10HosDiag!$A266,'Input_Top Hos Diag'!H$11:H$500))</f>
        <v/>
      </c>
      <c r="P266" t="str">
        <f>IF(O266="","",_xlfn.XLOOKUP(O266,'Input_Top Hos Diag'!K:K,'Input_Top Hos Diag'!L:L))</f>
        <v/>
      </c>
      <c r="Q266" t="str">
        <f>IF($O266="","",SUMIF('Input_Top Hos Diag'!$K$11:$K$500,Cal_Top10HosDiag!$O266,'Input_Top Hos Diag'!O$11:O$500))</f>
        <v/>
      </c>
      <c r="R266" t="str">
        <f>IF($O266="","",SUMIF('Input_Top Hos Diag'!$K$11:$K$500,Cal_Top10HosDiag!$O266,'Input_Top Hos Diag'!P$11:P$500))</f>
        <v/>
      </c>
      <c r="S266" t="str">
        <f>IF($O266="","",SUMIF('Input_Top Hos Diag'!$K$11:$K$500,Cal_Top10HosDiag!$O266,'Input_Top Hos Diag'!Q$11:Q$500))</f>
        <v/>
      </c>
      <c r="T266" t="str">
        <f>IF($O266="","",SUMIF('Input_Top Hos Diag'!$K$11:$K$500,Cal_Top10HosDiag!$O266,'Input_Top Hos Diag'!R$11:R$500))</f>
        <v/>
      </c>
    </row>
    <row r="267" spans="2:20">
      <c r="B267" t="str">
        <f>IF(A267="","",_xlfn.XLOOKUP(A267,'Input_Top Hos Diag'!A:A,'Input_Top Hos Diag'!B:B))</f>
        <v/>
      </c>
      <c r="C267" t="str">
        <f>IF($A267="","",SUMIF('Input_Top Hos Diag'!$A$11:$A$500,Cal_Top10HosDiag!$A267,'Input_Top Hos Diag'!E$11:E$500))</f>
        <v/>
      </c>
      <c r="D267" t="str">
        <f>IF($A267="","",SUMIF('Input_Top Hos Diag'!$A$11:$A$500,Cal_Top10HosDiag!$A267,'Input_Top Hos Diag'!F$11:F$500))</f>
        <v/>
      </c>
      <c r="E267" t="str">
        <f>IF($A267="","",SUMIF('Input_Top Hos Diag'!$A$11:$A$500,Cal_Top10HosDiag!$A267,'Input_Top Hos Diag'!G$11:G$500))</f>
        <v/>
      </c>
      <c r="F267" t="str">
        <f>IF($A267="","",SUMIF('Input_Top Hos Diag'!$A$11:$A$500,Cal_Top10HosDiag!$A267,'Input_Top Hos Diag'!H$11:H$500))</f>
        <v/>
      </c>
      <c r="P267" t="str">
        <f>IF(O267="","",_xlfn.XLOOKUP(O267,'Input_Top Hos Diag'!K:K,'Input_Top Hos Diag'!L:L))</f>
        <v/>
      </c>
      <c r="Q267" t="str">
        <f>IF($O267="","",SUMIF('Input_Top Hos Diag'!$K$11:$K$500,Cal_Top10HosDiag!$O267,'Input_Top Hos Diag'!O$11:O$500))</f>
        <v/>
      </c>
      <c r="R267" t="str">
        <f>IF($O267="","",SUMIF('Input_Top Hos Diag'!$K$11:$K$500,Cal_Top10HosDiag!$O267,'Input_Top Hos Diag'!P$11:P$500))</f>
        <v/>
      </c>
      <c r="S267" t="str">
        <f>IF($O267="","",SUMIF('Input_Top Hos Diag'!$K$11:$K$500,Cal_Top10HosDiag!$O267,'Input_Top Hos Diag'!Q$11:Q$500))</f>
        <v/>
      </c>
      <c r="T267" t="str">
        <f>IF($O267="","",SUMIF('Input_Top Hos Diag'!$K$11:$K$500,Cal_Top10HosDiag!$O267,'Input_Top Hos Diag'!R$11:R$500))</f>
        <v/>
      </c>
    </row>
    <row r="268" spans="2:20">
      <c r="B268" t="str">
        <f>IF(A268="","",_xlfn.XLOOKUP(A268,'Input_Top Hos Diag'!A:A,'Input_Top Hos Diag'!B:B))</f>
        <v/>
      </c>
      <c r="C268" t="str">
        <f>IF($A268="","",SUMIF('Input_Top Hos Diag'!$A$11:$A$500,Cal_Top10HosDiag!$A268,'Input_Top Hos Diag'!E$11:E$500))</f>
        <v/>
      </c>
      <c r="D268" t="str">
        <f>IF($A268="","",SUMIF('Input_Top Hos Diag'!$A$11:$A$500,Cal_Top10HosDiag!$A268,'Input_Top Hos Diag'!F$11:F$500))</f>
        <v/>
      </c>
      <c r="E268" t="str">
        <f>IF($A268="","",SUMIF('Input_Top Hos Diag'!$A$11:$A$500,Cal_Top10HosDiag!$A268,'Input_Top Hos Diag'!G$11:G$500))</f>
        <v/>
      </c>
      <c r="F268" t="str">
        <f>IF($A268="","",SUMIF('Input_Top Hos Diag'!$A$11:$A$500,Cal_Top10HosDiag!$A268,'Input_Top Hos Diag'!H$11:H$500))</f>
        <v/>
      </c>
      <c r="P268" t="str">
        <f>IF(O268="","",_xlfn.XLOOKUP(O268,'Input_Top Hos Diag'!K:K,'Input_Top Hos Diag'!L:L))</f>
        <v/>
      </c>
      <c r="Q268" t="str">
        <f>IF($O268="","",SUMIF('Input_Top Hos Diag'!$K$11:$K$500,Cal_Top10HosDiag!$O268,'Input_Top Hos Diag'!O$11:O$500))</f>
        <v/>
      </c>
      <c r="R268" t="str">
        <f>IF($O268="","",SUMIF('Input_Top Hos Diag'!$K$11:$K$500,Cal_Top10HosDiag!$O268,'Input_Top Hos Diag'!P$11:P$500))</f>
        <v/>
      </c>
      <c r="S268" t="str">
        <f>IF($O268="","",SUMIF('Input_Top Hos Diag'!$K$11:$K$500,Cal_Top10HosDiag!$O268,'Input_Top Hos Diag'!Q$11:Q$500))</f>
        <v/>
      </c>
      <c r="T268" t="str">
        <f>IF($O268="","",SUMIF('Input_Top Hos Diag'!$K$11:$K$500,Cal_Top10HosDiag!$O268,'Input_Top Hos Diag'!R$11:R$500))</f>
        <v/>
      </c>
    </row>
    <row r="269" spans="2:20">
      <c r="B269" t="str">
        <f>IF(A269="","",_xlfn.XLOOKUP(A269,'Input_Top Hos Diag'!A:A,'Input_Top Hos Diag'!B:B))</f>
        <v/>
      </c>
      <c r="C269" t="str">
        <f>IF($A269="","",SUMIF('Input_Top Hos Diag'!$A$11:$A$500,Cal_Top10HosDiag!$A269,'Input_Top Hos Diag'!E$11:E$500))</f>
        <v/>
      </c>
      <c r="D269" t="str">
        <f>IF($A269="","",SUMIF('Input_Top Hos Diag'!$A$11:$A$500,Cal_Top10HosDiag!$A269,'Input_Top Hos Diag'!F$11:F$500))</f>
        <v/>
      </c>
      <c r="E269" t="str">
        <f>IF($A269="","",SUMIF('Input_Top Hos Diag'!$A$11:$A$500,Cal_Top10HosDiag!$A269,'Input_Top Hos Diag'!G$11:G$500))</f>
        <v/>
      </c>
      <c r="F269" t="str">
        <f>IF($A269="","",SUMIF('Input_Top Hos Diag'!$A$11:$A$500,Cal_Top10HosDiag!$A269,'Input_Top Hos Diag'!H$11:H$500))</f>
        <v/>
      </c>
      <c r="P269" t="str">
        <f>IF(O269="","",_xlfn.XLOOKUP(O269,'Input_Top Hos Diag'!K:K,'Input_Top Hos Diag'!L:L))</f>
        <v/>
      </c>
      <c r="Q269" t="str">
        <f>IF($O269="","",SUMIF('Input_Top Hos Diag'!$K$11:$K$500,Cal_Top10HosDiag!$O269,'Input_Top Hos Diag'!O$11:O$500))</f>
        <v/>
      </c>
      <c r="R269" t="str">
        <f>IF($O269="","",SUMIF('Input_Top Hos Diag'!$K$11:$K$500,Cal_Top10HosDiag!$O269,'Input_Top Hos Diag'!P$11:P$500))</f>
        <v/>
      </c>
      <c r="S269" t="str">
        <f>IF($O269="","",SUMIF('Input_Top Hos Diag'!$K$11:$K$500,Cal_Top10HosDiag!$O269,'Input_Top Hos Diag'!Q$11:Q$500))</f>
        <v/>
      </c>
      <c r="T269" t="str">
        <f>IF($O269="","",SUMIF('Input_Top Hos Diag'!$K$11:$K$500,Cal_Top10HosDiag!$O269,'Input_Top Hos Diag'!R$11:R$500))</f>
        <v/>
      </c>
    </row>
    <row r="270" spans="2:20">
      <c r="B270" t="str">
        <f>IF(A270="","",_xlfn.XLOOKUP(A270,'Input_Top Hos Diag'!A:A,'Input_Top Hos Diag'!B:B))</f>
        <v/>
      </c>
      <c r="C270" t="str">
        <f>IF($A270="","",SUMIF('Input_Top Hos Diag'!$A$11:$A$500,Cal_Top10HosDiag!$A270,'Input_Top Hos Diag'!E$11:E$500))</f>
        <v/>
      </c>
      <c r="D270" t="str">
        <f>IF($A270="","",SUMIF('Input_Top Hos Diag'!$A$11:$A$500,Cal_Top10HosDiag!$A270,'Input_Top Hos Diag'!F$11:F$500))</f>
        <v/>
      </c>
      <c r="E270" t="str">
        <f>IF($A270="","",SUMIF('Input_Top Hos Diag'!$A$11:$A$500,Cal_Top10HosDiag!$A270,'Input_Top Hos Diag'!G$11:G$500))</f>
        <v/>
      </c>
      <c r="F270" t="str">
        <f>IF($A270="","",SUMIF('Input_Top Hos Diag'!$A$11:$A$500,Cal_Top10HosDiag!$A270,'Input_Top Hos Diag'!H$11:H$500))</f>
        <v/>
      </c>
      <c r="P270" t="str">
        <f>IF(O270="","",_xlfn.XLOOKUP(O270,'Input_Top Hos Diag'!K:K,'Input_Top Hos Diag'!L:L))</f>
        <v/>
      </c>
      <c r="Q270" t="str">
        <f>IF($O270="","",SUMIF('Input_Top Hos Diag'!$K$11:$K$500,Cal_Top10HosDiag!$O270,'Input_Top Hos Diag'!O$11:O$500))</f>
        <v/>
      </c>
      <c r="R270" t="str">
        <f>IF($O270="","",SUMIF('Input_Top Hos Diag'!$K$11:$K$500,Cal_Top10HosDiag!$O270,'Input_Top Hos Diag'!P$11:P$500))</f>
        <v/>
      </c>
      <c r="S270" t="str">
        <f>IF($O270="","",SUMIF('Input_Top Hos Diag'!$K$11:$K$500,Cal_Top10HosDiag!$O270,'Input_Top Hos Diag'!Q$11:Q$500))</f>
        <v/>
      </c>
      <c r="T270" t="str">
        <f>IF($O270="","",SUMIF('Input_Top Hos Diag'!$K$11:$K$500,Cal_Top10HosDiag!$O270,'Input_Top Hos Diag'!R$11:R$500))</f>
        <v/>
      </c>
    </row>
    <row r="271" spans="2:20">
      <c r="B271" t="str">
        <f>IF(A271="","",_xlfn.XLOOKUP(A271,'Input_Top Hos Diag'!A:A,'Input_Top Hos Diag'!B:B))</f>
        <v/>
      </c>
      <c r="C271" t="str">
        <f>IF($A271="","",SUMIF('Input_Top Hos Diag'!$A$11:$A$500,Cal_Top10HosDiag!$A271,'Input_Top Hos Diag'!E$11:E$500))</f>
        <v/>
      </c>
      <c r="D271" t="str">
        <f>IF($A271="","",SUMIF('Input_Top Hos Diag'!$A$11:$A$500,Cal_Top10HosDiag!$A271,'Input_Top Hos Diag'!F$11:F$500))</f>
        <v/>
      </c>
      <c r="E271" t="str">
        <f>IF($A271="","",SUMIF('Input_Top Hos Diag'!$A$11:$A$500,Cal_Top10HosDiag!$A271,'Input_Top Hos Diag'!G$11:G$500))</f>
        <v/>
      </c>
      <c r="F271" t="str">
        <f>IF($A271="","",SUMIF('Input_Top Hos Diag'!$A$11:$A$500,Cal_Top10HosDiag!$A271,'Input_Top Hos Diag'!H$11:H$500))</f>
        <v/>
      </c>
      <c r="P271" t="str">
        <f>IF(O271="","",_xlfn.XLOOKUP(O271,'Input_Top Hos Diag'!K:K,'Input_Top Hos Diag'!L:L))</f>
        <v/>
      </c>
      <c r="Q271" t="str">
        <f>IF($O271="","",SUMIF('Input_Top Hos Diag'!$K$11:$K$500,Cal_Top10HosDiag!$O271,'Input_Top Hos Diag'!O$11:O$500))</f>
        <v/>
      </c>
      <c r="R271" t="str">
        <f>IF($O271="","",SUMIF('Input_Top Hos Diag'!$K$11:$K$500,Cal_Top10HosDiag!$O271,'Input_Top Hos Diag'!P$11:P$500))</f>
        <v/>
      </c>
      <c r="S271" t="str">
        <f>IF($O271="","",SUMIF('Input_Top Hos Diag'!$K$11:$K$500,Cal_Top10HosDiag!$O271,'Input_Top Hos Diag'!Q$11:Q$500))</f>
        <v/>
      </c>
      <c r="T271" t="str">
        <f>IF($O271="","",SUMIF('Input_Top Hos Diag'!$K$11:$K$500,Cal_Top10HosDiag!$O271,'Input_Top Hos Diag'!R$11:R$500))</f>
        <v/>
      </c>
    </row>
    <row r="272" spans="2:20">
      <c r="B272" t="str">
        <f>IF(A272="","",_xlfn.XLOOKUP(A272,'Input_Top Hos Diag'!A:A,'Input_Top Hos Diag'!B:B))</f>
        <v/>
      </c>
      <c r="C272" t="str">
        <f>IF($A272="","",SUMIF('Input_Top Hos Diag'!$A$11:$A$500,Cal_Top10HosDiag!$A272,'Input_Top Hos Diag'!E$11:E$500))</f>
        <v/>
      </c>
      <c r="D272" t="str">
        <f>IF($A272="","",SUMIF('Input_Top Hos Diag'!$A$11:$A$500,Cal_Top10HosDiag!$A272,'Input_Top Hos Diag'!F$11:F$500))</f>
        <v/>
      </c>
      <c r="E272" t="str">
        <f>IF($A272="","",SUMIF('Input_Top Hos Diag'!$A$11:$A$500,Cal_Top10HosDiag!$A272,'Input_Top Hos Diag'!G$11:G$500))</f>
        <v/>
      </c>
      <c r="F272" t="str">
        <f>IF($A272="","",SUMIF('Input_Top Hos Diag'!$A$11:$A$500,Cal_Top10HosDiag!$A272,'Input_Top Hos Diag'!H$11:H$500))</f>
        <v/>
      </c>
      <c r="P272" t="str">
        <f>IF(O272="","",_xlfn.XLOOKUP(O272,'Input_Top Hos Diag'!K:K,'Input_Top Hos Diag'!L:L))</f>
        <v/>
      </c>
      <c r="Q272" t="str">
        <f>IF($O272="","",SUMIF('Input_Top Hos Diag'!$K$11:$K$500,Cal_Top10HosDiag!$O272,'Input_Top Hos Diag'!O$11:O$500))</f>
        <v/>
      </c>
      <c r="R272" t="str">
        <f>IF($O272="","",SUMIF('Input_Top Hos Diag'!$K$11:$K$500,Cal_Top10HosDiag!$O272,'Input_Top Hos Diag'!P$11:P$500))</f>
        <v/>
      </c>
      <c r="S272" t="str">
        <f>IF($O272="","",SUMIF('Input_Top Hos Diag'!$K$11:$K$500,Cal_Top10HosDiag!$O272,'Input_Top Hos Diag'!Q$11:Q$500))</f>
        <v/>
      </c>
      <c r="T272" t="str">
        <f>IF($O272="","",SUMIF('Input_Top Hos Diag'!$K$11:$K$500,Cal_Top10HosDiag!$O272,'Input_Top Hos Diag'!R$11:R$500))</f>
        <v/>
      </c>
    </row>
    <row r="273" spans="2:20">
      <c r="B273" t="str">
        <f>IF(A273="","",_xlfn.XLOOKUP(A273,'Input_Top Hos Diag'!A:A,'Input_Top Hos Diag'!B:B))</f>
        <v/>
      </c>
      <c r="C273" t="str">
        <f>IF($A273="","",SUMIF('Input_Top Hos Diag'!$A$11:$A$500,Cal_Top10HosDiag!$A273,'Input_Top Hos Diag'!E$11:E$500))</f>
        <v/>
      </c>
      <c r="D273" t="str">
        <f>IF($A273="","",SUMIF('Input_Top Hos Diag'!$A$11:$A$500,Cal_Top10HosDiag!$A273,'Input_Top Hos Diag'!F$11:F$500))</f>
        <v/>
      </c>
      <c r="E273" t="str">
        <f>IF($A273="","",SUMIF('Input_Top Hos Diag'!$A$11:$A$500,Cal_Top10HosDiag!$A273,'Input_Top Hos Diag'!G$11:G$500))</f>
        <v/>
      </c>
      <c r="F273" t="str">
        <f>IF($A273="","",SUMIF('Input_Top Hos Diag'!$A$11:$A$500,Cal_Top10HosDiag!$A273,'Input_Top Hos Diag'!H$11:H$500))</f>
        <v/>
      </c>
      <c r="P273" t="str">
        <f>IF(O273="","",_xlfn.XLOOKUP(O273,'Input_Top Hos Diag'!K:K,'Input_Top Hos Diag'!L:L))</f>
        <v/>
      </c>
      <c r="Q273" t="str">
        <f>IF($O273="","",SUMIF('Input_Top Hos Diag'!$K$11:$K$500,Cal_Top10HosDiag!$O273,'Input_Top Hos Diag'!O$11:O$500))</f>
        <v/>
      </c>
      <c r="R273" t="str">
        <f>IF($O273="","",SUMIF('Input_Top Hos Diag'!$K$11:$K$500,Cal_Top10HosDiag!$O273,'Input_Top Hos Diag'!P$11:P$500))</f>
        <v/>
      </c>
      <c r="S273" t="str">
        <f>IF($O273="","",SUMIF('Input_Top Hos Diag'!$K$11:$K$500,Cal_Top10HosDiag!$O273,'Input_Top Hos Diag'!Q$11:Q$500))</f>
        <v/>
      </c>
      <c r="T273" t="str">
        <f>IF($O273="","",SUMIF('Input_Top Hos Diag'!$K$11:$K$500,Cal_Top10HosDiag!$O273,'Input_Top Hos Diag'!R$11:R$500))</f>
        <v/>
      </c>
    </row>
    <row r="274" spans="2:20">
      <c r="B274" t="str">
        <f>IF(A274="","",_xlfn.XLOOKUP(A274,'Input_Top Hos Diag'!A:A,'Input_Top Hos Diag'!B:B))</f>
        <v/>
      </c>
      <c r="C274" t="str">
        <f>IF($A274="","",SUMIF('Input_Top Hos Diag'!$A$11:$A$500,Cal_Top10HosDiag!$A274,'Input_Top Hos Diag'!E$11:E$500))</f>
        <v/>
      </c>
      <c r="D274" t="str">
        <f>IF($A274="","",SUMIF('Input_Top Hos Diag'!$A$11:$A$500,Cal_Top10HosDiag!$A274,'Input_Top Hos Diag'!F$11:F$500))</f>
        <v/>
      </c>
      <c r="E274" t="str">
        <f>IF($A274="","",SUMIF('Input_Top Hos Diag'!$A$11:$A$500,Cal_Top10HosDiag!$A274,'Input_Top Hos Diag'!G$11:G$500))</f>
        <v/>
      </c>
      <c r="F274" t="str">
        <f>IF($A274="","",SUMIF('Input_Top Hos Diag'!$A$11:$A$500,Cal_Top10HosDiag!$A274,'Input_Top Hos Diag'!H$11:H$500))</f>
        <v/>
      </c>
      <c r="P274" t="str">
        <f>IF(O274="","",_xlfn.XLOOKUP(O274,'Input_Top Hos Diag'!K:K,'Input_Top Hos Diag'!L:L))</f>
        <v/>
      </c>
      <c r="Q274" t="str">
        <f>IF($O274="","",SUMIF('Input_Top Hos Diag'!$K$11:$K$500,Cal_Top10HosDiag!$O274,'Input_Top Hos Diag'!O$11:O$500))</f>
        <v/>
      </c>
      <c r="R274" t="str">
        <f>IF($O274="","",SUMIF('Input_Top Hos Diag'!$K$11:$K$500,Cal_Top10HosDiag!$O274,'Input_Top Hos Diag'!P$11:P$500))</f>
        <v/>
      </c>
      <c r="S274" t="str">
        <f>IF($O274="","",SUMIF('Input_Top Hos Diag'!$K$11:$K$500,Cal_Top10HosDiag!$O274,'Input_Top Hos Diag'!Q$11:Q$500))</f>
        <v/>
      </c>
      <c r="T274" t="str">
        <f>IF($O274="","",SUMIF('Input_Top Hos Diag'!$K$11:$K$500,Cal_Top10HosDiag!$O274,'Input_Top Hos Diag'!R$11:R$500))</f>
        <v/>
      </c>
    </row>
    <row r="275" spans="2:20">
      <c r="B275" t="str">
        <f>IF(A275="","",_xlfn.XLOOKUP(A275,'Input_Top Hos Diag'!A:A,'Input_Top Hos Diag'!B:B))</f>
        <v/>
      </c>
      <c r="C275" t="str">
        <f>IF($A275="","",SUMIF('Input_Top Hos Diag'!$A$11:$A$500,Cal_Top10HosDiag!$A275,'Input_Top Hos Diag'!E$11:E$500))</f>
        <v/>
      </c>
      <c r="D275" t="str">
        <f>IF($A275="","",SUMIF('Input_Top Hos Diag'!$A$11:$A$500,Cal_Top10HosDiag!$A275,'Input_Top Hos Diag'!F$11:F$500))</f>
        <v/>
      </c>
      <c r="E275" t="str">
        <f>IF($A275="","",SUMIF('Input_Top Hos Diag'!$A$11:$A$500,Cal_Top10HosDiag!$A275,'Input_Top Hos Diag'!G$11:G$500))</f>
        <v/>
      </c>
      <c r="F275" t="str">
        <f>IF($A275="","",SUMIF('Input_Top Hos Diag'!$A$11:$A$500,Cal_Top10HosDiag!$A275,'Input_Top Hos Diag'!H$11:H$500))</f>
        <v/>
      </c>
      <c r="P275" t="str">
        <f>IF(O275="","",_xlfn.XLOOKUP(O275,'Input_Top Hos Diag'!K:K,'Input_Top Hos Diag'!L:L))</f>
        <v/>
      </c>
      <c r="Q275" t="str">
        <f>IF($O275="","",SUMIF('Input_Top Hos Diag'!$K$11:$K$500,Cal_Top10HosDiag!$O275,'Input_Top Hos Diag'!O$11:O$500))</f>
        <v/>
      </c>
      <c r="R275" t="str">
        <f>IF($O275="","",SUMIF('Input_Top Hos Diag'!$K$11:$K$500,Cal_Top10HosDiag!$O275,'Input_Top Hos Diag'!P$11:P$500))</f>
        <v/>
      </c>
      <c r="S275" t="str">
        <f>IF($O275="","",SUMIF('Input_Top Hos Diag'!$K$11:$K$500,Cal_Top10HosDiag!$O275,'Input_Top Hos Diag'!Q$11:Q$500))</f>
        <v/>
      </c>
      <c r="T275" t="str">
        <f>IF($O275="","",SUMIF('Input_Top Hos Diag'!$K$11:$K$500,Cal_Top10HosDiag!$O275,'Input_Top Hos Diag'!R$11:R$500))</f>
        <v/>
      </c>
    </row>
    <row r="276" spans="2:20">
      <c r="B276" t="str">
        <f>IF(A276="","",_xlfn.XLOOKUP(A276,'Input_Top Hos Diag'!A:A,'Input_Top Hos Diag'!B:B))</f>
        <v/>
      </c>
      <c r="C276" t="str">
        <f>IF($A276="","",SUMIF('Input_Top Hos Diag'!$A$11:$A$500,Cal_Top10HosDiag!$A276,'Input_Top Hos Diag'!E$11:E$500))</f>
        <v/>
      </c>
      <c r="D276" t="str">
        <f>IF($A276="","",SUMIF('Input_Top Hos Diag'!$A$11:$A$500,Cal_Top10HosDiag!$A276,'Input_Top Hos Diag'!F$11:F$500))</f>
        <v/>
      </c>
      <c r="E276" t="str">
        <f>IF($A276="","",SUMIF('Input_Top Hos Diag'!$A$11:$A$500,Cal_Top10HosDiag!$A276,'Input_Top Hos Diag'!G$11:G$500))</f>
        <v/>
      </c>
      <c r="F276" t="str">
        <f>IF($A276="","",SUMIF('Input_Top Hos Diag'!$A$11:$A$500,Cal_Top10HosDiag!$A276,'Input_Top Hos Diag'!H$11:H$500))</f>
        <v/>
      </c>
      <c r="P276" t="str">
        <f>IF(O276="","",_xlfn.XLOOKUP(O276,'Input_Top Hos Diag'!K:K,'Input_Top Hos Diag'!L:L))</f>
        <v/>
      </c>
      <c r="Q276" t="str">
        <f>IF($O276="","",SUMIF('Input_Top Hos Diag'!$K$11:$K$500,Cal_Top10HosDiag!$O276,'Input_Top Hos Diag'!O$11:O$500))</f>
        <v/>
      </c>
      <c r="R276" t="str">
        <f>IF($O276="","",SUMIF('Input_Top Hos Diag'!$K$11:$K$500,Cal_Top10HosDiag!$O276,'Input_Top Hos Diag'!P$11:P$500))</f>
        <v/>
      </c>
      <c r="S276" t="str">
        <f>IF($O276="","",SUMIF('Input_Top Hos Diag'!$K$11:$K$500,Cal_Top10HosDiag!$O276,'Input_Top Hos Diag'!Q$11:Q$500))</f>
        <v/>
      </c>
      <c r="T276" t="str">
        <f>IF($O276="","",SUMIF('Input_Top Hos Diag'!$K$11:$K$500,Cal_Top10HosDiag!$O276,'Input_Top Hos Diag'!R$11:R$500))</f>
        <v/>
      </c>
    </row>
    <row r="277" spans="2:20">
      <c r="B277" t="str">
        <f>IF(A277="","",_xlfn.XLOOKUP(A277,'Input_Top Hos Diag'!A:A,'Input_Top Hos Diag'!B:B))</f>
        <v/>
      </c>
      <c r="C277" t="str">
        <f>IF($A277="","",SUMIF('Input_Top Hos Diag'!$A$11:$A$500,Cal_Top10HosDiag!$A277,'Input_Top Hos Diag'!E$11:E$500))</f>
        <v/>
      </c>
      <c r="D277" t="str">
        <f>IF($A277="","",SUMIF('Input_Top Hos Diag'!$A$11:$A$500,Cal_Top10HosDiag!$A277,'Input_Top Hos Diag'!F$11:F$500))</f>
        <v/>
      </c>
      <c r="E277" t="str">
        <f>IF($A277="","",SUMIF('Input_Top Hos Diag'!$A$11:$A$500,Cal_Top10HosDiag!$A277,'Input_Top Hos Diag'!G$11:G$500))</f>
        <v/>
      </c>
      <c r="F277" t="str">
        <f>IF($A277="","",SUMIF('Input_Top Hos Diag'!$A$11:$A$500,Cal_Top10HosDiag!$A277,'Input_Top Hos Diag'!H$11:H$500))</f>
        <v/>
      </c>
      <c r="P277" t="str">
        <f>IF(O277="","",_xlfn.XLOOKUP(O277,'Input_Top Hos Diag'!K:K,'Input_Top Hos Diag'!L:L))</f>
        <v/>
      </c>
      <c r="Q277" t="str">
        <f>IF($O277="","",SUMIF('Input_Top Hos Diag'!$K$11:$K$500,Cal_Top10HosDiag!$O277,'Input_Top Hos Diag'!O$11:O$500))</f>
        <v/>
      </c>
      <c r="R277" t="str">
        <f>IF($O277="","",SUMIF('Input_Top Hos Diag'!$K$11:$K$500,Cal_Top10HosDiag!$O277,'Input_Top Hos Diag'!P$11:P$500))</f>
        <v/>
      </c>
      <c r="S277" t="str">
        <f>IF($O277="","",SUMIF('Input_Top Hos Diag'!$K$11:$K$500,Cal_Top10HosDiag!$O277,'Input_Top Hos Diag'!Q$11:Q$500))</f>
        <v/>
      </c>
      <c r="T277" t="str">
        <f>IF($O277="","",SUMIF('Input_Top Hos Diag'!$K$11:$K$500,Cal_Top10HosDiag!$O277,'Input_Top Hos Diag'!R$11:R$500))</f>
        <v/>
      </c>
    </row>
    <row r="278" spans="2:20">
      <c r="B278" t="str">
        <f>IF(A278="","",_xlfn.XLOOKUP(A278,'Input_Top Hos Diag'!A:A,'Input_Top Hos Diag'!B:B))</f>
        <v/>
      </c>
      <c r="C278" t="str">
        <f>IF($A278="","",SUMIF('Input_Top Hos Diag'!$A$11:$A$500,Cal_Top10HosDiag!$A278,'Input_Top Hos Diag'!E$11:E$500))</f>
        <v/>
      </c>
      <c r="D278" t="str">
        <f>IF($A278="","",SUMIF('Input_Top Hos Diag'!$A$11:$A$500,Cal_Top10HosDiag!$A278,'Input_Top Hos Diag'!F$11:F$500))</f>
        <v/>
      </c>
      <c r="E278" t="str">
        <f>IF($A278="","",SUMIF('Input_Top Hos Diag'!$A$11:$A$500,Cal_Top10HosDiag!$A278,'Input_Top Hos Diag'!G$11:G$500))</f>
        <v/>
      </c>
      <c r="F278" t="str">
        <f>IF($A278="","",SUMIF('Input_Top Hos Diag'!$A$11:$A$500,Cal_Top10HosDiag!$A278,'Input_Top Hos Diag'!H$11:H$500))</f>
        <v/>
      </c>
      <c r="P278" t="str">
        <f>IF(O278="","",_xlfn.XLOOKUP(O278,'Input_Top Hos Diag'!K:K,'Input_Top Hos Diag'!L:L))</f>
        <v/>
      </c>
      <c r="Q278" t="str">
        <f>IF($O278="","",SUMIF('Input_Top Hos Diag'!$K$11:$K$500,Cal_Top10HosDiag!$O278,'Input_Top Hos Diag'!O$11:O$500))</f>
        <v/>
      </c>
      <c r="R278" t="str">
        <f>IF($O278="","",SUMIF('Input_Top Hos Diag'!$K$11:$K$500,Cal_Top10HosDiag!$O278,'Input_Top Hos Diag'!P$11:P$500))</f>
        <v/>
      </c>
      <c r="S278" t="str">
        <f>IF($O278="","",SUMIF('Input_Top Hos Diag'!$K$11:$K$500,Cal_Top10HosDiag!$O278,'Input_Top Hos Diag'!Q$11:Q$500))</f>
        <v/>
      </c>
      <c r="T278" t="str">
        <f>IF($O278="","",SUMIF('Input_Top Hos Diag'!$K$11:$K$500,Cal_Top10HosDiag!$O278,'Input_Top Hos Diag'!R$11:R$500))</f>
        <v/>
      </c>
    </row>
    <row r="279" spans="2:20">
      <c r="B279" t="str">
        <f>IF(A279="","",_xlfn.XLOOKUP(A279,'Input_Top Hos Diag'!A:A,'Input_Top Hos Diag'!B:B))</f>
        <v/>
      </c>
      <c r="C279" t="str">
        <f>IF($A279="","",SUMIF('Input_Top Hos Diag'!$A$11:$A$500,Cal_Top10HosDiag!$A279,'Input_Top Hos Diag'!E$11:E$500))</f>
        <v/>
      </c>
      <c r="D279" t="str">
        <f>IF($A279="","",SUMIF('Input_Top Hos Diag'!$A$11:$A$500,Cal_Top10HosDiag!$A279,'Input_Top Hos Diag'!F$11:F$500))</f>
        <v/>
      </c>
      <c r="E279" t="str">
        <f>IF($A279="","",SUMIF('Input_Top Hos Diag'!$A$11:$A$500,Cal_Top10HosDiag!$A279,'Input_Top Hos Diag'!G$11:G$500))</f>
        <v/>
      </c>
      <c r="F279" t="str">
        <f>IF($A279="","",SUMIF('Input_Top Hos Diag'!$A$11:$A$500,Cal_Top10HosDiag!$A279,'Input_Top Hos Diag'!H$11:H$500))</f>
        <v/>
      </c>
      <c r="P279" t="str">
        <f>IF(O279="","",_xlfn.XLOOKUP(O279,'Input_Top Hos Diag'!K:K,'Input_Top Hos Diag'!L:L))</f>
        <v/>
      </c>
      <c r="Q279" t="str">
        <f>IF($O279="","",SUMIF('Input_Top Hos Diag'!$K$11:$K$500,Cal_Top10HosDiag!$O279,'Input_Top Hos Diag'!O$11:O$500))</f>
        <v/>
      </c>
      <c r="R279" t="str">
        <f>IF($O279="","",SUMIF('Input_Top Hos Diag'!$K$11:$K$500,Cal_Top10HosDiag!$O279,'Input_Top Hos Diag'!P$11:P$500))</f>
        <v/>
      </c>
      <c r="S279" t="str">
        <f>IF($O279="","",SUMIF('Input_Top Hos Diag'!$K$11:$K$500,Cal_Top10HosDiag!$O279,'Input_Top Hos Diag'!Q$11:Q$500))</f>
        <v/>
      </c>
      <c r="T279" t="str">
        <f>IF($O279="","",SUMIF('Input_Top Hos Diag'!$K$11:$K$500,Cal_Top10HosDiag!$O279,'Input_Top Hos Diag'!R$11:R$500))</f>
        <v/>
      </c>
    </row>
    <row r="280" spans="2:20">
      <c r="B280" t="str">
        <f>IF(A280="","",_xlfn.XLOOKUP(A280,'Input_Top Hos Diag'!A:A,'Input_Top Hos Diag'!B:B))</f>
        <v/>
      </c>
      <c r="C280" t="str">
        <f>IF($A280="","",SUMIF('Input_Top Hos Diag'!$A$11:$A$500,Cal_Top10HosDiag!$A280,'Input_Top Hos Diag'!E$11:E$500))</f>
        <v/>
      </c>
      <c r="D280" t="str">
        <f>IF($A280="","",SUMIF('Input_Top Hos Diag'!$A$11:$A$500,Cal_Top10HosDiag!$A280,'Input_Top Hos Diag'!F$11:F$500))</f>
        <v/>
      </c>
      <c r="E280" t="str">
        <f>IF($A280="","",SUMIF('Input_Top Hos Diag'!$A$11:$A$500,Cal_Top10HosDiag!$A280,'Input_Top Hos Diag'!G$11:G$500))</f>
        <v/>
      </c>
      <c r="F280" t="str">
        <f>IF($A280="","",SUMIF('Input_Top Hos Diag'!$A$11:$A$500,Cal_Top10HosDiag!$A280,'Input_Top Hos Diag'!H$11:H$500))</f>
        <v/>
      </c>
      <c r="P280" t="str">
        <f>IF(O280="","",_xlfn.XLOOKUP(O280,'Input_Top Hos Diag'!K:K,'Input_Top Hos Diag'!L:L))</f>
        <v/>
      </c>
      <c r="Q280" t="str">
        <f>IF($O280="","",SUMIF('Input_Top Hos Diag'!$K$11:$K$500,Cal_Top10HosDiag!$O280,'Input_Top Hos Diag'!O$11:O$500))</f>
        <v/>
      </c>
      <c r="R280" t="str">
        <f>IF($O280="","",SUMIF('Input_Top Hos Diag'!$K$11:$K$500,Cal_Top10HosDiag!$O280,'Input_Top Hos Diag'!P$11:P$500))</f>
        <v/>
      </c>
      <c r="S280" t="str">
        <f>IF($O280="","",SUMIF('Input_Top Hos Diag'!$K$11:$K$500,Cal_Top10HosDiag!$O280,'Input_Top Hos Diag'!Q$11:Q$500))</f>
        <v/>
      </c>
      <c r="T280" t="str">
        <f>IF($O280="","",SUMIF('Input_Top Hos Diag'!$K$11:$K$500,Cal_Top10HosDiag!$O280,'Input_Top Hos Diag'!R$11:R$500))</f>
        <v/>
      </c>
    </row>
    <row r="281" spans="2:20">
      <c r="B281" t="str">
        <f>IF(A281="","",_xlfn.XLOOKUP(A281,'Input_Top Hos Diag'!A:A,'Input_Top Hos Diag'!B:B))</f>
        <v/>
      </c>
      <c r="C281" t="str">
        <f>IF($A281="","",SUMIF('Input_Top Hos Diag'!$A$11:$A$500,Cal_Top10HosDiag!$A281,'Input_Top Hos Diag'!E$11:E$500))</f>
        <v/>
      </c>
      <c r="D281" t="str">
        <f>IF($A281="","",SUMIF('Input_Top Hos Diag'!$A$11:$A$500,Cal_Top10HosDiag!$A281,'Input_Top Hos Diag'!F$11:F$500))</f>
        <v/>
      </c>
      <c r="E281" t="str">
        <f>IF($A281="","",SUMIF('Input_Top Hos Diag'!$A$11:$A$500,Cal_Top10HosDiag!$A281,'Input_Top Hos Diag'!G$11:G$500))</f>
        <v/>
      </c>
      <c r="F281" t="str">
        <f>IF($A281="","",SUMIF('Input_Top Hos Diag'!$A$11:$A$500,Cal_Top10HosDiag!$A281,'Input_Top Hos Diag'!H$11:H$500))</f>
        <v/>
      </c>
      <c r="P281" t="str">
        <f>IF(O281="","",_xlfn.XLOOKUP(O281,'Input_Top Hos Diag'!K:K,'Input_Top Hos Diag'!L:L))</f>
        <v/>
      </c>
      <c r="Q281" t="str">
        <f>IF($O281="","",SUMIF('Input_Top Hos Diag'!$K$11:$K$500,Cal_Top10HosDiag!$O281,'Input_Top Hos Diag'!O$11:O$500))</f>
        <v/>
      </c>
      <c r="R281" t="str">
        <f>IF($O281="","",SUMIF('Input_Top Hos Diag'!$K$11:$K$500,Cal_Top10HosDiag!$O281,'Input_Top Hos Diag'!P$11:P$500))</f>
        <v/>
      </c>
      <c r="S281" t="str">
        <f>IF($O281="","",SUMIF('Input_Top Hos Diag'!$K$11:$K$500,Cal_Top10HosDiag!$O281,'Input_Top Hos Diag'!Q$11:Q$500))</f>
        <v/>
      </c>
      <c r="T281" t="str">
        <f>IF($O281="","",SUMIF('Input_Top Hos Diag'!$K$11:$K$500,Cal_Top10HosDiag!$O281,'Input_Top Hos Diag'!R$11:R$500))</f>
        <v/>
      </c>
    </row>
    <row r="282" spans="2:20">
      <c r="B282" t="str">
        <f>IF(A282="","",_xlfn.XLOOKUP(A282,'Input_Top Hos Diag'!A:A,'Input_Top Hos Diag'!B:B))</f>
        <v/>
      </c>
      <c r="C282" t="str">
        <f>IF($A282="","",SUMIF('Input_Top Hos Diag'!$A$11:$A$500,Cal_Top10HosDiag!$A282,'Input_Top Hos Diag'!E$11:E$500))</f>
        <v/>
      </c>
      <c r="D282" t="str">
        <f>IF($A282="","",SUMIF('Input_Top Hos Diag'!$A$11:$A$500,Cal_Top10HosDiag!$A282,'Input_Top Hos Diag'!F$11:F$500))</f>
        <v/>
      </c>
      <c r="E282" t="str">
        <f>IF($A282="","",SUMIF('Input_Top Hos Diag'!$A$11:$A$500,Cal_Top10HosDiag!$A282,'Input_Top Hos Diag'!G$11:G$500))</f>
        <v/>
      </c>
      <c r="F282" t="str">
        <f>IF($A282="","",SUMIF('Input_Top Hos Diag'!$A$11:$A$500,Cal_Top10HosDiag!$A282,'Input_Top Hos Diag'!H$11:H$500))</f>
        <v/>
      </c>
      <c r="P282" t="str">
        <f>IF(O282="","",_xlfn.XLOOKUP(O282,'Input_Top Hos Diag'!K:K,'Input_Top Hos Diag'!L:L))</f>
        <v/>
      </c>
      <c r="Q282" t="str">
        <f>IF($O282="","",SUMIF('Input_Top Hos Diag'!$K$11:$K$500,Cal_Top10HosDiag!$O282,'Input_Top Hos Diag'!O$11:O$500))</f>
        <v/>
      </c>
      <c r="R282" t="str">
        <f>IF($O282="","",SUMIF('Input_Top Hos Diag'!$K$11:$K$500,Cal_Top10HosDiag!$O282,'Input_Top Hos Diag'!P$11:P$500))</f>
        <v/>
      </c>
      <c r="S282" t="str">
        <f>IF($O282="","",SUMIF('Input_Top Hos Diag'!$K$11:$K$500,Cal_Top10HosDiag!$O282,'Input_Top Hos Diag'!Q$11:Q$500))</f>
        <v/>
      </c>
      <c r="T282" t="str">
        <f>IF($O282="","",SUMIF('Input_Top Hos Diag'!$K$11:$K$500,Cal_Top10HosDiag!$O282,'Input_Top Hos Diag'!R$11:R$500))</f>
        <v/>
      </c>
    </row>
    <row r="283" spans="2:20">
      <c r="B283" t="str">
        <f>IF(A283="","",_xlfn.XLOOKUP(A283,'Input_Top Hos Diag'!A:A,'Input_Top Hos Diag'!B:B))</f>
        <v/>
      </c>
      <c r="C283" t="str">
        <f>IF($A283="","",SUMIF('Input_Top Hos Diag'!$A$11:$A$500,Cal_Top10HosDiag!$A283,'Input_Top Hos Diag'!E$11:E$500))</f>
        <v/>
      </c>
      <c r="D283" t="str">
        <f>IF($A283="","",SUMIF('Input_Top Hos Diag'!$A$11:$A$500,Cal_Top10HosDiag!$A283,'Input_Top Hos Diag'!F$11:F$500))</f>
        <v/>
      </c>
      <c r="E283" t="str">
        <f>IF($A283="","",SUMIF('Input_Top Hos Diag'!$A$11:$A$500,Cal_Top10HosDiag!$A283,'Input_Top Hos Diag'!G$11:G$500))</f>
        <v/>
      </c>
      <c r="F283" t="str">
        <f>IF($A283="","",SUMIF('Input_Top Hos Diag'!$A$11:$A$500,Cal_Top10HosDiag!$A283,'Input_Top Hos Diag'!H$11:H$500))</f>
        <v/>
      </c>
      <c r="P283" t="str">
        <f>IF(O283="","",_xlfn.XLOOKUP(O283,'Input_Top Hos Diag'!K:K,'Input_Top Hos Diag'!L:L))</f>
        <v/>
      </c>
      <c r="Q283" t="str">
        <f>IF($O283="","",SUMIF('Input_Top Hos Diag'!$K$11:$K$500,Cal_Top10HosDiag!$O283,'Input_Top Hos Diag'!O$11:O$500))</f>
        <v/>
      </c>
      <c r="R283" t="str">
        <f>IF($O283="","",SUMIF('Input_Top Hos Diag'!$K$11:$K$500,Cal_Top10HosDiag!$O283,'Input_Top Hos Diag'!P$11:P$500))</f>
        <v/>
      </c>
      <c r="S283" t="str">
        <f>IF($O283="","",SUMIF('Input_Top Hos Diag'!$K$11:$K$500,Cal_Top10HosDiag!$O283,'Input_Top Hos Diag'!Q$11:Q$500))</f>
        <v/>
      </c>
      <c r="T283" t="str">
        <f>IF($O283="","",SUMIF('Input_Top Hos Diag'!$K$11:$K$500,Cal_Top10HosDiag!$O283,'Input_Top Hos Diag'!R$11:R$500))</f>
        <v/>
      </c>
    </row>
    <row r="284" spans="2:20">
      <c r="B284" t="str">
        <f>IF(A284="","",_xlfn.XLOOKUP(A284,'Input_Top Hos Diag'!A:A,'Input_Top Hos Diag'!B:B))</f>
        <v/>
      </c>
      <c r="C284" t="str">
        <f>IF($A284="","",SUMIF('Input_Top Hos Diag'!$A$11:$A$500,Cal_Top10HosDiag!$A284,'Input_Top Hos Diag'!E$11:E$500))</f>
        <v/>
      </c>
      <c r="D284" t="str">
        <f>IF($A284="","",SUMIF('Input_Top Hos Diag'!$A$11:$A$500,Cal_Top10HosDiag!$A284,'Input_Top Hos Diag'!F$11:F$500))</f>
        <v/>
      </c>
      <c r="E284" t="str">
        <f>IF($A284="","",SUMIF('Input_Top Hos Diag'!$A$11:$A$500,Cal_Top10HosDiag!$A284,'Input_Top Hos Diag'!G$11:G$500))</f>
        <v/>
      </c>
      <c r="F284" t="str">
        <f>IF($A284="","",SUMIF('Input_Top Hos Diag'!$A$11:$A$500,Cal_Top10HosDiag!$A284,'Input_Top Hos Diag'!H$11:H$500))</f>
        <v/>
      </c>
      <c r="P284" t="str">
        <f>IF(O284="","",_xlfn.XLOOKUP(O284,'Input_Top Hos Diag'!K:K,'Input_Top Hos Diag'!L:L))</f>
        <v/>
      </c>
      <c r="Q284" t="str">
        <f>IF($O284="","",SUMIF('Input_Top Hos Diag'!$K$11:$K$500,Cal_Top10HosDiag!$O284,'Input_Top Hos Diag'!O$11:O$500))</f>
        <v/>
      </c>
      <c r="R284" t="str">
        <f>IF($O284="","",SUMIF('Input_Top Hos Diag'!$K$11:$K$500,Cal_Top10HosDiag!$O284,'Input_Top Hos Diag'!P$11:P$500))</f>
        <v/>
      </c>
      <c r="S284" t="str">
        <f>IF($O284="","",SUMIF('Input_Top Hos Diag'!$K$11:$K$500,Cal_Top10HosDiag!$O284,'Input_Top Hos Diag'!Q$11:Q$500))</f>
        <v/>
      </c>
      <c r="T284" t="str">
        <f>IF($O284="","",SUMIF('Input_Top Hos Diag'!$K$11:$K$500,Cal_Top10HosDiag!$O284,'Input_Top Hos Diag'!R$11:R$500))</f>
        <v/>
      </c>
    </row>
    <row r="285" spans="2:20">
      <c r="B285" t="str">
        <f>IF(A285="","",_xlfn.XLOOKUP(A285,'Input_Top Hos Diag'!A:A,'Input_Top Hos Diag'!B:B))</f>
        <v/>
      </c>
      <c r="C285" t="str">
        <f>IF($A285="","",SUMIF('Input_Top Hos Diag'!$A$11:$A$500,Cal_Top10HosDiag!$A285,'Input_Top Hos Diag'!E$11:E$500))</f>
        <v/>
      </c>
      <c r="D285" t="str">
        <f>IF($A285="","",SUMIF('Input_Top Hos Diag'!$A$11:$A$500,Cal_Top10HosDiag!$A285,'Input_Top Hos Diag'!F$11:F$500))</f>
        <v/>
      </c>
      <c r="E285" t="str">
        <f>IF($A285="","",SUMIF('Input_Top Hos Diag'!$A$11:$A$500,Cal_Top10HosDiag!$A285,'Input_Top Hos Diag'!G$11:G$500))</f>
        <v/>
      </c>
      <c r="F285" t="str">
        <f>IF($A285="","",SUMIF('Input_Top Hos Diag'!$A$11:$A$500,Cal_Top10HosDiag!$A285,'Input_Top Hos Diag'!H$11:H$500))</f>
        <v/>
      </c>
      <c r="P285" t="str">
        <f>IF(O285="","",_xlfn.XLOOKUP(O285,'Input_Top Hos Diag'!K:K,'Input_Top Hos Diag'!L:L))</f>
        <v/>
      </c>
      <c r="Q285" t="str">
        <f>IF($O285="","",SUMIF('Input_Top Hos Diag'!$K$11:$K$500,Cal_Top10HosDiag!$O285,'Input_Top Hos Diag'!O$11:O$500))</f>
        <v/>
      </c>
      <c r="R285" t="str">
        <f>IF($O285="","",SUMIF('Input_Top Hos Diag'!$K$11:$K$500,Cal_Top10HosDiag!$O285,'Input_Top Hos Diag'!P$11:P$500))</f>
        <v/>
      </c>
      <c r="S285" t="str">
        <f>IF($O285="","",SUMIF('Input_Top Hos Diag'!$K$11:$K$500,Cal_Top10HosDiag!$O285,'Input_Top Hos Diag'!Q$11:Q$500))</f>
        <v/>
      </c>
      <c r="T285" t="str">
        <f>IF($O285="","",SUMIF('Input_Top Hos Diag'!$K$11:$K$500,Cal_Top10HosDiag!$O285,'Input_Top Hos Diag'!R$11:R$500))</f>
        <v/>
      </c>
    </row>
    <row r="286" spans="2:20">
      <c r="B286" t="str">
        <f>IF(A286="","",_xlfn.XLOOKUP(A286,'Input_Top Hos Diag'!A:A,'Input_Top Hos Diag'!B:B))</f>
        <v/>
      </c>
      <c r="C286" t="str">
        <f>IF($A286="","",SUMIF('Input_Top Hos Diag'!$A$11:$A$500,Cal_Top10HosDiag!$A286,'Input_Top Hos Diag'!E$11:E$500))</f>
        <v/>
      </c>
      <c r="D286" t="str">
        <f>IF($A286="","",SUMIF('Input_Top Hos Diag'!$A$11:$A$500,Cal_Top10HosDiag!$A286,'Input_Top Hos Diag'!F$11:F$500))</f>
        <v/>
      </c>
      <c r="E286" t="str">
        <f>IF($A286="","",SUMIF('Input_Top Hos Diag'!$A$11:$A$500,Cal_Top10HosDiag!$A286,'Input_Top Hos Diag'!G$11:G$500))</f>
        <v/>
      </c>
      <c r="F286" t="str">
        <f>IF($A286="","",SUMIF('Input_Top Hos Diag'!$A$11:$A$500,Cal_Top10HosDiag!$A286,'Input_Top Hos Diag'!H$11:H$500))</f>
        <v/>
      </c>
      <c r="P286" t="str">
        <f>IF(O286="","",_xlfn.XLOOKUP(O286,'Input_Top Hos Diag'!K:K,'Input_Top Hos Diag'!L:L))</f>
        <v/>
      </c>
      <c r="Q286" t="str">
        <f>IF($O286="","",SUMIF('Input_Top Hos Diag'!$K$11:$K$500,Cal_Top10HosDiag!$O286,'Input_Top Hos Diag'!O$11:O$500))</f>
        <v/>
      </c>
      <c r="R286" t="str">
        <f>IF($O286="","",SUMIF('Input_Top Hos Diag'!$K$11:$K$500,Cal_Top10HosDiag!$O286,'Input_Top Hos Diag'!P$11:P$500))</f>
        <v/>
      </c>
      <c r="S286" t="str">
        <f>IF($O286="","",SUMIF('Input_Top Hos Diag'!$K$11:$K$500,Cal_Top10HosDiag!$O286,'Input_Top Hos Diag'!Q$11:Q$500))</f>
        <v/>
      </c>
      <c r="T286" t="str">
        <f>IF($O286="","",SUMIF('Input_Top Hos Diag'!$K$11:$K$500,Cal_Top10HosDiag!$O286,'Input_Top Hos Diag'!R$11:R$500))</f>
        <v/>
      </c>
    </row>
    <row r="287" spans="2:20">
      <c r="B287" t="str">
        <f>IF(A287="","",_xlfn.XLOOKUP(A287,'Input_Top Hos Diag'!A:A,'Input_Top Hos Diag'!B:B))</f>
        <v/>
      </c>
      <c r="C287" t="str">
        <f>IF($A287="","",SUMIF('Input_Top Hos Diag'!$A$11:$A$500,Cal_Top10HosDiag!$A287,'Input_Top Hos Diag'!E$11:E$500))</f>
        <v/>
      </c>
      <c r="D287" t="str">
        <f>IF($A287="","",SUMIF('Input_Top Hos Diag'!$A$11:$A$500,Cal_Top10HosDiag!$A287,'Input_Top Hos Diag'!F$11:F$500))</f>
        <v/>
      </c>
      <c r="E287" t="str">
        <f>IF($A287="","",SUMIF('Input_Top Hos Diag'!$A$11:$A$500,Cal_Top10HosDiag!$A287,'Input_Top Hos Diag'!G$11:G$500))</f>
        <v/>
      </c>
      <c r="F287" t="str">
        <f>IF($A287="","",SUMIF('Input_Top Hos Diag'!$A$11:$A$500,Cal_Top10HosDiag!$A287,'Input_Top Hos Diag'!H$11:H$500))</f>
        <v/>
      </c>
      <c r="P287" t="str">
        <f>IF(O287="","",_xlfn.XLOOKUP(O287,'Input_Top Hos Diag'!K:K,'Input_Top Hos Diag'!L:L))</f>
        <v/>
      </c>
      <c r="Q287" t="str">
        <f>IF($O287="","",SUMIF('Input_Top Hos Diag'!$K$11:$K$500,Cal_Top10HosDiag!$O287,'Input_Top Hos Diag'!O$11:O$500))</f>
        <v/>
      </c>
      <c r="R287" t="str">
        <f>IF($O287="","",SUMIF('Input_Top Hos Diag'!$K$11:$K$500,Cal_Top10HosDiag!$O287,'Input_Top Hos Diag'!P$11:P$500))</f>
        <v/>
      </c>
      <c r="S287" t="str">
        <f>IF($O287="","",SUMIF('Input_Top Hos Diag'!$K$11:$K$500,Cal_Top10HosDiag!$O287,'Input_Top Hos Diag'!Q$11:Q$500))</f>
        <v/>
      </c>
      <c r="T287" t="str">
        <f>IF($O287="","",SUMIF('Input_Top Hos Diag'!$K$11:$K$500,Cal_Top10HosDiag!$O287,'Input_Top Hos Diag'!R$11:R$500))</f>
        <v/>
      </c>
    </row>
    <row r="288" spans="2:20">
      <c r="B288" t="str">
        <f>IF(A288="","",_xlfn.XLOOKUP(A288,'Input_Top Hos Diag'!A:A,'Input_Top Hos Diag'!B:B))</f>
        <v/>
      </c>
      <c r="C288" t="str">
        <f>IF($A288="","",SUMIF('Input_Top Hos Diag'!$A$11:$A$500,Cal_Top10HosDiag!$A288,'Input_Top Hos Diag'!E$11:E$500))</f>
        <v/>
      </c>
      <c r="D288" t="str">
        <f>IF($A288="","",SUMIF('Input_Top Hos Diag'!$A$11:$A$500,Cal_Top10HosDiag!$A288,'Input_Top Hos Diag'!F$11:F$500))</f>
        <v/>
      </c>
      <c r="E288" t="str">
        <f>IF($A288="","",SUMIF('Input_Top Hos Diag'!$A$11:$A$500,Cal_Top10HosDiag!$A288,'Input_Top Hos Diag'!G$11:G$500))</f>
        <v/>
      </c>
      <c r="F288" t="str">
        <f>IF($A288="","",SUMIF('Input_Top Hos Diag'!$A$11:$A$500,Cal_Top10HosDiag!$A288,'Input_Top Hos Diag'!H$11:H$500))</f>
        <v/>
      </c>
      <c r="P288" t="str">
        <f>IF(O288="","",_xlfn.XLOOKUP(O288,'Input_Top Hos Diag'!K:K,'Input_Top Hos Diag'!L:L))</f>
        <v/>
      </c>
      <c r="Q288" t="str">
        <f>IF($O288="","",SUMIF('Input_Top Hos Diag'!$K$11:$K$500,Cal_Top10HosDiag!$O288,'Input_Top Hos Diag'!O$11:O$500))</f>
        <v/>
      </c>
      <c r="R288" t="str">
        <f>IF($O288="","",SUMIF('Input_Top Hos Diag'!$K$11:$K$500,Cal_Top10HosDiag!$O288,'Input_Top Hos Diag'!P$11:P$500))</f>
        <v/>
      </c>
      <c r="S288" t="str">
        <f>IF($O288="","",SUMIF('Input_Top Hos Diag'!$K$11:$K$500,Cal_Top10HosDiag!$O288,'Input_Top Hos Diag'!Q$11:Q$500))</f>
        <v/>
      </c>
      <c r="T288" t="str">
        <f>IF($O288="","",SUMIF('Input_Top Hos Diag'!$K$11:$K$500,Cal_Top10HosDiag!$O288,'Input_Top Hos Diag'!R$11:R$500))</f>
        <v/>
      </c>
    </row>
    <row r="289" spans="2:20">
      <c r="B289" t="str">
        <f>IF(A289="","",_xlfn.XLOOKUP(A289,'Input_Top Hos Diag'!A:A,'Input_Top Hos Diag'!B:B))</f>
        <v/>
      </c>
      <c r="C289" t="str">
        <f>IF($A289="","",SUMIF('Input_Top Hos Diag'!$A$11:$A$500,Cal_Top10HosDiag!$A289,'Input_Top Hos Diag'!E$11:E$500))</f>
        <v/>
      </c>
      <c r="D289" t="str">
        <f>IF($A289="","",SUMIF('Input_Top Hos Diag'!$A$11:$A$500,Cal_Top10HosDiag!$A289,'Input_Top Hos Diag'!F$11:F$500))</f>
        <v/>
      </c>
      <c r="E289" t="str">
        <f>IF($A289="","",SUMIF('Input_Top Hos Diag'!$A$11:$A$500,Cal_Top10HosDiag!$A289,'Input_Top Hos Diag'!G$11:G$500))</f>
        <v/>
      </c>
      <c r="F289" t="str">
        <f>IF($A289="","",SUMIF('Input_Top Hos Diag'!$A$11:$A$500,Cal_Top10HosDiag!$A289,'Input_Top Hos Diag'!H$11:H$500))</f>
        <v/>
      </c>
      <c r="P289" t="str">
        <f>IF(O289="","",_xlfn.XLOOKUP(O289,'Input_Top Hos Diag'!K:K,'Input_Top Hos Diag'!L:L))</f>
        <v/>
      </c>
      <c r="Q289" t="str">
        <f>IF($O289="","",SUMIF('Input_Top Hos Diag'!$K$11:$K$500,Cal_Top10HosDiag!$O289,'Input_Top Hos Diag'!O$11:O$500))</f>
        <v/>
      </c>
      <c r="R289" t="str">
        <f>IF($O289="","",SUMIF('Input_Top Hos Diag'!$K$11:$K$500,Cal_Top10HosDiag!$O289,'Input_Top Hos Diag'!P$11:P$500))</f>
        <v/>
      </c>
      <c r="S289" t="str">
        <f>IF($O289="","",SUMIF('Input_Top Hos Diag'!$K$11:$K$500,Cal_Top10HosDiag!$O289,'Input_Top Hos Diag'!Q$11:Q$500))</f>
        <v/>
      </c>
      <c r="T289" t="str">
        <f>IF($O289="","",SUMIF('Input_Top Hos Diag'!$K$11:$K$500,Cal_Top10HosDiag!$O289,'Input_Top Hos Diag'!R$11:R$500))</f>
        <v/>
      </c>
    </row>
    <row r="290" spans="2:20">
      <c r="B290" t="str">
        <f>IF(A290="","",_xlfn.XLOOKUP(A290,'Input_Top Hos Diag'!A:A,'Input_Top Hos Diag'!B:B))</f>
        <v/>
      </c>
      <c r="C290" t="str">
        <f>IF($A290="","",SUMIF('Input_Top Hos Diag'!$A$11:$A$500,Cal_Top10HosDiag!$A290,'Input_Top Hos Diag'!E$11:E$500))</f>
        <v/>
      </c>
      <c r="D290" t="str">
        <f>IF($A290="","",SUMIF('Input_Top Hos Diag'!$A$11:$A$500,Cal_Top10HosDiag!$A290,'Input_Top Hos Diag'!F$11:F$500))</f>
        <v/>
      </c>
      <c r="E290" t="str">
        <f>IF($A290="","",SUMIF('Input_Top Hos Diag'!$A$11:$A$500,Cal_Top10HosDiag!$A290,'Input_Top Hos Diag'!G$11:G$500))</f>
        <v/>
      </c>
      <c r="F290" t="str">
        <f>IF($A290="","",SUMIF('Input_Top Hos Diag'!$A$11:$A$500,Cal_Top10HosDiag!$A290,'Input_Top Hos Diag'!H$11:H$500))</f>
        <v/>
      </c>
      <c r="P290" t="str">
        <f>IF(O290="","",_xlfn.XLOOKUP(O290,'Input_Top Hos Diag'!K:K,'Input_Top Hos Diag'!L:L))</f>
        <v/>
      </c>
      <c r="Q290" t="str">
        <f>IF($O290="","",SUMIF('Input_Top Hos Diag'!$K$11:$K$500,Cal_Top10HosDiag!$O290,'Input_Top Hos Diag'!O$11:O$500))</f>
        <v/>
      </c>
      <c r="R290" t="str">
        <f>IF($O290="","",SUMIF('Input_Top Hos Diag'!$K$11:$K$500,Cal_Top10HosDiag!$O290,'Input_Top Hos Diag'!P$11:P$500))</f>
        <v/>
      </c>
      <c r="S290" t="str">
        <f>IF($O290="","",SUMIF('Input_Top Hos Diag'!$K$11:$K$500,Cal_Top10HosDiag!$O290,'Input_Top Hos Diag'!Q$11:Q$500))</f>
        <v/>
      </c>
      <c r="T290" t="str">
        <f>IF($O290="","",SUMIF('Input_Top Hos Diag'!$K$11:$K$500,Cal_Top10HosDiag!$O290,'Input_Top Hos Diag'!R$11:R$500))</f>
        <v/>
      </c>
    </row>
    <row r="291" spans="2:20">
      <c r="B291" t="str">
        <f>IF(A291="","",_xlfn.XLOOKUP(A291,'Input_Top Hos Diag'!A:A,'Input_Top Hos Diag'!B:B))</f>
        <v/>
      </c>
      <c r="C291" t="str">
        <f>IF($A291="","",SUMIF('Input_Top Hos Diag'!$A$11:$A$500,Cal_Top10HosDiag!$A291,'Input_Top Hos Diag'!E$11:E$500))</f>
        <v/>
      </c>
      <c r="D291" t="str">
        <f>IF($A291="","",SUMIF('Input_Top Hos Diag'!$A$11:$A$500,Cal_Top10HosDiag!$A291,'Input_Top Hos Diag'!F$11:F$500))</f>
        <v/>
      </c>
      <c r="E291" t="str">
        <f>IF($A291="","",SUMIF('Input_Top Hos Diag'!$A$11:$A$500,Cal_Top10HosDiag!$A291,'Input_Top Hos Diag'!G$11:G$500))</f>
        <v/>
      </c>
      <c r="F291" t="str">
        <f>IF($A291="","",SUMIF('Input_Top Hos Diag'!$A$11:$A$500,Cal_Top10HosDiag!$A291,'Input_Top Hos Diag'!H$11:H$500))</f>
        <v/>
      </c>
      <c r="P291" t="str">
        <f>IF(O291="","",_xlfn.XLOOKUP(O291,'Input_Top Hos Diag'!K:K,'Input_Top Hos Diag'!L:L))</f>
        <v/>
      </c>
      <c r="Q291" t="str">
        <f>IF($O291="","",SUMIF('Input_Top Hos Diag'!$K$11:$K$500,Cal_Top10HosDiag!$O291,'Input_Top Hos Diag'!O$11:O$500))</f>
        <v/>
      </c>
      <c r="R291" t="str">
        <f>IF($O291="","",SUMIF('Input_Top Hos Diag'!$K$11:$K$500,Cal_Top10HosDiag!$O291,'Input_Top Hos Diag'!P$11:P$500))</f>
        <v/>
      </c>
      <c r="S291" t="str">
        <f>IF($O291="","",SUMIF('Input_Top Hos Diag'!$K$11:$K$500,Cal_Top10HosDiag!$O291,'Input_Top Hos Diag'!Q$11:Q$500))</f>
        <v/>
      </c>
      <c r="T291" t="str">
        <f>IF($O291="","",SUMIF('Input_Top Hos Diag'!$K$11:$K$500,Cal_Top10HosDiag!$O291,'Input_Top Hos Diag'!R$11:R$500))</f>
        <v/>
      </c>
    </row>
    <row r="292" spans="2:20">
      <c r="B292" t="str">
        <f>IF(A292="","",_xlfn.XLOOKUP(A292,'Input_Top Hos Diag'!A:A,'Input_Top Hos Diag'!B:B))</f>
        <v/>
      </c>
      <c r="C292" t="str">
        <f>IF($A292="","",SUMIF('Input_Top Hos Diag'!$A$11:$A$500,Cal_Top10HosDiag!$A292,'Input_Top Hos Diag'!E$11:E$500))</f>
        <v/>
      </c>
      <c r="D292" t="str">
        <f>IF($A292="","",SUMIF('Input_Top Hos Diag'!$A$11:$A$500,Cal_Top10HosDiag!$A292,'Input_Top Hos Diag'!F$11:F$500))</f>
        <v/>
      </c>
      <c r="E292" t="str">
        <f>IF($A292="","",SUMIF('Input_Top Hos Diag'!$A$11:$A$500,Cal_Top10HosDiag!$A292,'Input_Top Hos Diag'!G$11:G$500))</f>
        <v/>
      </c>
      <c r="F292" t="str">
        <f>IF($A292="","",SUMIF('Input_Top Hos Diag'!$A$11:$A$500,Cal_Top10HosDiag!$A292,'Input_Top Hos Diag'!H$11:H$500))</f>
        <v/>
      </c>
      <c r="P292" t="str">
        <f>IF(O292="","",_xlfn.XLOOKUP(O292,'Input_Top Hos Diag'!K:K,'Input_Top Hos Diag'!L:L))</f>
        <v/>
      </c>
      <c r="Q292" t="str">
        <f>IF($O292="","",SUMIF('Input_Top Hos Diag'!$K$11:$K$500,Cal_Top10HosDiag!$O292,'Input_Top Hos Diag'!O$11:O$500))</f>
        <v/>
      </c>
      <c r="R292" t="str">
        <f>IF($O292="","",SUMIF('Input_Top Hos Diag'!$K$11:$K$500,Cal_Top10HosDiag!$O292,'Input_Top Hos Diag'!P$11:P$500))</f>
        <v/>
      </c>
      <c r="S292" t="str">
        <f>IF($O292="","",SUMIF('Input_Top Hos Diag'!$K$11:$K$500,Cal_Top10HosDiag!$O292,'Input_Top Hos Diag'!Q$11:Q$500))</f>
        <v/>
      </c>
      <c r="T292" t="str">
        <f>IF($O292="","",SUMIF('Input_Top Hos Diag'!$K$11:$K$500,Cal_Top10HosDiag!$O292,'Input_Top Hos Diag'!R$11:R$500))</f>
        <v/>
      </c>
    </row>
    <row r="293" spans="2:20">
      <c r="B293" t="str">
        <f>IF(A293="","",_xlfn.XLOOKUP(A293,'Input_Top Hos Diag'!A:A,'Input_Top Hos Diag'!B:B))</f>
        <v/>
      </c>
      <c r="C293" t="str">
        <f>IF($A293="","",SUMIF('Input_Top Hos Diag'!$A$11:$A$500,Cal_Top10HosDiag!$A293,'Input_Top Hos Diag'!E$11:E$500))</f>
        <v/>
      </c>
      <c r="D293" t="str">
        <f>IF($A293="","",SUMIF('Input_Top Hos Diag'!$A$11:$A$500,Cal_Top10HosDiag!$A293,'Input_Top Hos Diag'!F$11:F$500))</f>
        <v/>
      </c>
      <c r="E293" t="str">
        <f>IF($A293="","",SUMIF('Input_Top Hos Diag'!$A$11:$A$500,Cal_Top10HosDiag!$A293,'Input_Top Hos Diag'!G$11:G$500))</f>
        <v/>
      </c>
      <c r="F293" t="str">
        <f>IF($A293="","",SUMIF('Input_Top Hos Diag'!$A$11:$A$500,Cal_Top10HosDiag!$A293,'Input_Top Hos Diag'!H$11:H$500))</f>
        <v/>
      </c>
      <c r="P293" t="str">
        <f>IF(O293="","",_xlfn.XLOOKUP(O293,'Input_Top Hos Diag'!K:K,'Input_Top Hos Diag'!L:L))</f>
        <v/>
      </c>
      <c r="Q293" t="str">
        <f>IF($O293="","",SUMIF('Input_Top Hos Diag'!$K$11:$K$500,Cal_Top10HosDiag!$O293,'Input_Top Hos Diag'!O$11:O$500))</f>
        <v/>
      </c>
      <c r="R293" t="str">
        <f>IF($O293="","",SUMIF('Input_Top Hos Diag'!$K$11:$K$500,Cal_Top10HosDiag!$O293,'Input_Top Hos Diag'!P$11:P$500))</f>
        <v/>
      </c>
      <c r="S293" t="str">
        <f>IF($O293="","",SUMIF('Input_Top Hos Diag'!$K$11:$K$500,Cal_Top10HosDiag!$O293,'Input_Top Hos Diag'!Q$11:Q$500))</f>
        <v/>
      </c>
      <c r="T293" t="str">
        <f>IF($O293="","",SUMIF('Input_Top Hos Diag'!$K$11:$K$500,Cal_Top10HosDiag!$O293,'Input_Top Hos Diag'!R$11:R$500))</f>
        <v/>
      </c>
    </row>
    <row r="294" spans="2:20">
      <c r="B294" t="str">
        <f>IF(A294="","",_xlfn.XLOOKUP(A294,'Input_Top Hos Diag'!A:A,'Input_Top Hos Diag'!B:B))</f>
        <v/>
      </c>
      <c r="C294" t="str">
        <f>IF($A294="","",SUMIF('Input_Top Hos Diag'!$A$11:$A$500,Cal_Top10HosDiag!$A294,'Input_Top Hos Diag'!E$11:E$500))</f>
        <v/>
      </c>
      <c r="D294" t="str">
        <f>IF($A294="","",SUMIF('Input_Top Hos Diag'!$A$11:$A$500,Cal_Top10HosDiag!$A294,'Input_Top Hos Diag'!F$11:F$500))</f>
        <v/>
      </c>
      <c r="E294" t="str">
        <f>IF($A294="","",SUMIF('Input_Top Hos Diag'!$A$11:$A$500,Cal_Top10HosDiag!$A294,'Input_Top Hos Diag'!G$11:G$500))</f>
        <v/>
      </c>
      <c r="F294" t="str">
        <f>IF($A294="","",SUMIF('Input_Top Hos Diag'!$A$11:$A$500,Cal_Top10HosDiag!$A294,'Input_Top Hos Diag'!H$11:H$500))</f>
        <v/>
      </c>
      <c r="P294" t="str">
        <f>IF(O294="","",_xlfn.XLOOKUP(O294,'Input_Top Hos Diag'!K:K,'Input_Top Hos Diag'!L:L))</f>
        <v/>
      </c>
      <c r="Q294" t="str">
        <f>IF($O294="","",SUMIF('Input_Top Hos Diag'!$K$11:$K$500,Cal_Top10HosDiag!$O294,'Input_Top Hos Diag'!O$11:O$500))</f>
        <v/>
      </c>
      <c r="R294" t="str">
        <f>IF($O294="","",SUMIF('Input_Top Hos Diag'!$K$11:$K$500,Cal_Top10HosDiag!$O294,'Input_Top Hos Diag'!P$11:P$500))</f>
        <v/>
      </c>
      <c r="S294" t="str">
        <f>IF($O294="","",SUMIF('Input_Top Hos Diag'!$K$11:$K$500,Cal_Top10HosDiag!$O294,'Input_Top Hos Diag'!Q$11:Q$500))</f>
        <v/>
      </c>
      <c r="T294" t="str">
        <f>IF($O294="","",SUMIF('Input_Top Hos Diag'!$K$11:$K$500,Cal_Top10HosDiag!$O294,'Input_Top Hos Diag'!R$11:R$500))</f>
        <v/>
      </c>
    </row>
    <row r="295" spans="2:20">
      <c r="B295" t="str">
        <f>IF(A295="","",_xlfn.XLOOKUP(A295,'Input_Top Hos Diag'!A:A,'Input_Top Hos Diag'!B:B))</f>
        <v/>
      </c>
      <c r="C295" t="str">
        <f>IF($A295="","",SUMIF('Input_Top Hos Diag'!$A$11:$A$500,Cal_Top10HosDiag!$A295,'Input_Top Hos Diag'!E$11:E$500))</f>
        <v/>
      </c>
      <c r="D295" t="str">
        <f>IF($A295="","",SUMIF('Input_Top Hos Diag'!$A$11:$A$500,Cal_Top10HosDiag!$A295,'Input_Top Hos Diag'!F$11:F$500))</f>
        <v/>
      </c>
      <c r="E295" t="str">
        <f>IF($A295="","",SUMIF('Input_Top Hos Diag'!$A$11:$A$500,Cal_Top10HosDiag!$A295,'Input_Top Hos Diag'!G$11:G$500))</f>
        <v/>
      </c>
      <c r="F295" t="str">
        <f>IF($A295="","",SUMIF('Input_Top Hos Diag'!$A$11:$A$500,Cal_Top10HosDiag!$A295,'Input_Top Hos Diag'!H$11:H$500))</f>
        <v/>
      </c>
      <c r="P295" t="str">
        <f>IF(O295="","",_xlfn.XLOOKUP(O295,'Input_Top Hos Diag'!K:K,'Input_Top Hos Diag'!L:L))</f>
        <v/>
      </c>
      <c r="Q295" t="str">
        <f>IF($O295="","",SUMIF('Input_Top Hos Diag'!$K$11:$K$500,Cal_Top10HosDiag!$O295,'Input_Top Hos Diag'!O$11:O$500))</f>
        <v/>
      </c>
      <c r="R295" t="str">
        <f>IF($O295="","",SUMIF('Input_Top Hos Diag'!$K$11:$K$500,Cal_Top10HosDiag!$O295,'Input_Top Hos Diag'!P$11:P$500))</f>
        <v/>
      </c>
      <c r="S295" t="str">
        <f>IF($O295="","",SUMIF('Input_Top Hos Diag'!$K$11:$K$500,Cal_Top10HosDiag!$O295,'Input_Top Hos Diag'!Q$11:Q$500))</f>
        <v/>
      </c>
      <c r="T295" t="str">
        <f>IF($O295="","",SUMIF('Input_Top Hos Diag'!$K$11:$K$500,Cal_Top10HosDiag!$O295,'Input_Top Hos Diag'!R$11:R$500))</f>
        <v/>
      </c>
    </row>
    <row r="296" spans="2:20">
      <c r="B296" t="str">
        <f>IF(A296="","",_xlfn.XLOOKUP(A296,'Input_Top Hos Diag'!A:A,'Input_Top Hos Diag'!B:B))</f>
        <v/>
      </c>
      <c r="C296" t="str">
        <f>IF($A296="","",SUMIF('Input_Top Hos Diag'!$A$11:$A$500,Cal_Top10HosDiag!$A296,'Input_Top Hos Diag'!E$11:E$500))</f>
        <v/>
      </c>
      <c r="D296" t="str">
        <f>IF($A296="","",SUMIF('Input_Top Hos Diag'!$A$11:$A$500,Cal_Top10HosDiag!$A296,'Input_Top Hos Diag'!F$11:F$500))</f>
        <v/>
      </c>
      <c r="E296" t="str">
        <f>IF($A296="","",SUMIF('Input_Top Hos Diag'!$A$11:$A$500,Cal_Top10HosDiag!$A296,'Input_Top Hos Diag'!G$11:G$500))</f>
        <v/>
      </c>
      <c r="F296" t="str">
        <f>IF($A296="","",SUMIF('Input_Top Hos Diag'!$A$11:$A$500,Cal_Top10HosDiag!$A296,'Input_Top Hos Diag'!H$11:H$500))</f>
        <v/>
      </c>
      <c r="P296" t="str">
        <f>IF(O296="","",_xlfn.XLOOKUP(O296,'Input_Top Hos Diag'!K:K,'Input_Top Hos Diag'!L:L))</f>
        <v/>
      </c>
      <c r="Q296" t="str">
        <f>IF($O296="","",SUMIF('Input_Top Hos Diag'!$K$11:$K$500,Cal_Top10HosDiag!$O296,'Input_Top Hos Diag'!O$11:O$500))</f>
        <v/>
      </c>
      <c r="R296" t="str">
        <f>IF($O296="","",SUMIF('Input_Top Hos Diag'!$K$11:$K$500,Cal_Top10HosDiag!$O296,'Input_Top Hos Diag'!P$11:P$500))</f>
        <v/>
      </c>
      <c r="S296" t="str">
        <f>IF($O296="","",SUMIF('Input_Top Hos Diag'!$K$11:$K$500,Cal_Top10HosDiag!$O296,'Input_Top Hos Diag'!Q$11:Q$500))</f>
        <v/>
      </c>
      <c r="T296" t="str">
        <f>IF($O296="","",SUMIF('Input_Top Hos Diag'!$K$11:$K$500,Cal_Top10HosDiag!$O296,'Input_Top Hos Diag'!R$11:R$500))</f>
        <v/>
      </c>
    </row>
    <row r="297" spans="2:20">
      <c r="B297" t="str">
        <f>IF(A297="","",_xlfn.XLOOKUP(A297,'Input_Top Hos Diag'!A:A,'Input_Top Hos Diag'!B:B))</f>
        <v/>
      </c>
      <c r="C297" t="str">
        <f>IF($A297="","",SUMIF('Input_Top Hos Diag'!$A$11:$A$500,Cal_Top10HosDiag!$A297,'Input_Top Hos Diag'!E$11:E$500))</f>
        <v/>
      </c>
      <c r="D297" t="str">
        <f>IF($A297="","",SUMIF('Input_Top Hos Diag'!$A$11:$A$500,Cal_Top10HosDiag!$A297,'Input_Top Hos Diag'!F$11:F$500))</f>
        <v/>
      </c>
      <c r="E297" t="str">
        <f>IF($A297="","",SUMIF('Input_Top Hos Diag'!$A$11:$A$500,Cal_Top10HosDiag!$A297,'Input_Top Hos Diag'!G$11:G$500))</f>
        <v/>
      </c>
      <c r="F297" t="str">
        <f>IF($A297="","",SUMIF('Input_Top Hos Diag'!$A$11:$A$500,Cal_Top10HosDiag!$A297,'Input_Top Hos Diag'!H$11:H$500))</f>
        <v/>
      </c>
      <c r="P297" t="str">
        <f>IF(O297="","",_xlfn.XLOOKUP(O297,'Input_Top Hos Diag'!K:K,'Input_Top Hos Diag'!L:L))</f>
        <v/>
      </c>
      <c r="Q297" t="str">
        <f>IF($O297="","",SUMIF('Input_Top Hos Diag'!$K$11:$K$500,Cal_Top10HosDiag!$O297,'Input_Top Hos Diag'!O$11:O$500))</f>
        <v/>
      </c>
      <c r="R297" t="str">
        <f>IF($O297="","",SUMIF('Input_Top Hos Diag'!$K$11:$K$500,Cal_Top10HosDiag!$O297,'Input_Top Hos Diag'!P$11:P$500))</f>
        <v/>
      </c>
      <c r="S297" t="str">
        <f>IF($O297="","",SUMIF('Input_Top Hos Diag'!$K$11:$K$500,Cal_Top10HosDiag!$O297,'Input_Top Hos Diag'!Q$11:Q$500))</f>
        <v/>
      </c>
      <c r="T297" t="str">
        <f>IF($O297="","",SUMIF('Input_Top Hos Diag'!$K$11:$K$500,Cal_Top10HosDiag!$O297,'Input_Top Hos Diag'!R$11:R$500))</f>
        <v/>
      </c>
    </row>
    <row r="298" spans="2:20">
      <c r="B298" t="str">
        <f>IF(A298="","",_xlfn.XLOOKUP(A298,'Input_Top Hos Diag'!A:A,'Input_Top Hos Diag'!B:B))</f>
        <v/>
      </c>
      <c r="C298" t="str">
        <f>IF($A298="","",SUMIF('Input_Top Hos Diag'!$A$11:$A$500,Cal_Top10HosDiag!$A298,'Input_Top Hos Diag'!E$11:E$500))</f>
        <v/>
      </c>
      <c r="D298" t="str">
        <f>IF($A298="","",SUMIF('Input_Top Hos Diag'!$A$11:$A$500,Cal_Top10HosDiag!$A298,'Input_Top Hos Diag'!F$11:F$500))</f>
        <v/>
      </c>
      <c r="E298" t="str">
        <f>IF($A298="","",SUMIF('Input_Top Hos Diag'!$A$11:$A$500,Cal_Top10HosDiag!$A298,'Input_Top Hos Diag'!G$11:G$500))</f>
        <v/>
      </c>
      <c r="F298" t="str">
        <f>IF($A298="","",SUMIF('Input_Top Hos Diag'!$A$11:$A$500,Cal_Top10HosDiag!$A298,'Input_Top Hos Diag'!H$11:H$500))</f>
        <v/>
      </c>
      <c r="P298" t="str">
        <f>IF(O298="","",_xlfn.XLOOKUP(O298,'Input_Top Hos Diag'!K:K,'Input_Top Hos Diag'!L:L))</f>
        <v/>
      </c>
      <c r="Q298" t="str">
        <f>IF($O298="","",SUMIF('Input_Top Hos Diag'!$K$11:$K$500,Cal_Top10HosDiag!$O298,'Input_Top Hos Diag'!O$11:O$500))</f>
        <v/>
      </c>
      <c r="R298" t="str">
        <f>IF($O298="","",SUMIF('Input_Top Hos Diag'!$K$11:$K$500,Cal_Top10HosDiag!$O298,'Input_Top Hos Diag'!P$11:P$500))</f>
        <v/>
      </c>
      <c r="S298" t="str">
        <f>IF($O298="","",SUMIF('Input_Top Hos Diag'!$K$11:$K$500,Cal_Top10HosDiag!$O298,'Input_Top Hos Diag'!Q$11:Q$500))</f>
        <v/>
      </c>
      <c r="T298" t="str">
        <f>IF($O298="","",SUMIF('Input_Top Hos Diag'!$K$11:$K$500,Cal_Top10HosDiag!$O298,'Input_Top Hos Diag'!R$11:R$500))</f>
        <v/>
      </c>
    </row>
    <row r="299" spans="2:20">
      <c r="B299" t="str">
        <f>IF(A299="","",_xlfn.XLOOKUP(A299,'Input_Top Hos Diag'!A:A,'Input_Top Hos Diag'!B:B))</f>
        <v/>
      </c>
      <c r="C299" t="str">
        <f>IF($A299="","",SUMIF('Input_Top Hos Diag'!$A$11:$A$500,Cal_Top10HosDiag!$A299,'Input_Top Hos Diag'!E$11:E$500))</f>
        <v/>
      </c>
      <c r="D299" t="str">
        <f>IF($A299="","",SUMIF('Input_Top Hos Diag'!$A$11:$A$500,Cal_Top10HosDiag!$A299,'Input_Top Hos Diag'!F$11:F$500))</f>
        <v/>
      </c>
      <c r="E299" t="str">
        <f>IF($A299="","",SUMIF('Input_Top Hos Diag'!$A$11:$A$500,Cal_Top10HosDiag!$A299,'Input_Top Hos Diag'!G$11:G$500))</f>
        <v/>
      </c>
      <c r="F299" t="str">
        <f>IF($A299="","",SUMIF('Input_Top Hos Diag'!$A$11:$A$500,Cal_Top10HosDiag!$A299,'Input_Top Hos Diag'!H$11:H$500))</f>
        <v/>
      </c>
      <c r="P299" t="str">
        <f>IF(O299="","",_xlfn.XLOOKUP(O299,'Input_Top Hos Diag'!K:K,'Input_Top Hos Diag'!L:L))</f>
        <v/>
      </c>
      <c r="Q299" t="str">
        <f>IF($O299="","",SUMIF('Input_Top Hos Diag'!$K$11:$K$500,Cal_Top10HosDiag!$O299,'Input_Top Hos Diag'!O$11:O$500))</f>
        <v/>
      </c>
      <c r="R299" t="str">
        <f>IF($O299="","",SUMIF('Input_Top Hos Diag'!$K$11:$K$500,Cal_Top10HosDiag!$O299,'Input_Top Hos Diag'!P$11:P$500))</f>
        <v/>
      </c>
      <c r="S299" t="str">
        <f>IF($O299="","",SUMIF('Input_Top Hos Diag'!$K$11:$K$500,Cal_Top10HosDiag!$O299,'Input_Top Hos Diag'!Q$11:Q$500))</f>
        <v/>
      </c>
      <c r="T299" t="str">
        <f>IF($O299="","",SUMIF('Input_Top Hos Diag'!$K$11:$K$500,Cal_Top10HosDiag!$O299,'Input_Top Hos Diag'!R$11:R$500))</f>
        <v/>
      </c>
    </row>
    <row r="300" spans="2:20">
      <c r="B300" t="str">
        <f>IF(A300="","",_xlfn.XLOOKUP(A300,'Input_Top Hos Diag'!A:A,'Input_Top Hos Diag'!B:B))</f>
        <v/>
      </c>
      <c r="C300" t="str">
        <f>IF($A300="","",SUMIF('Input_Top Hos Diag'!$A$11:$A$500,Cal_Top10HosDiag!$A300,'Input_Top Hos Diag'!E$11:E$500))</f>
        <v/>
      </c>
      <c r="D300" t="str">
        <f>IF($A300="","",SUMIF('Input_Top Hos Diag'!$A$11:$A$500,Cal_Top10HosDiag!$A300,'Input_Top Hos Diag'!F$11:F$500))</f>
        <v/>
      </c>
      <c r="E300" t="str">
        <f>IF($A300="","",SUMIF('Input_Top Hos Diag'!$A$11:$A$500,Cal_Top10HosDiag!$A300,'Input_Top Hos Diag'!G$11:G$500))</f>
        <v/>
      </c>
      <c r="F300" t="str">
        <f>IF($A300="","",SUMIF('Input_Top Hos Diag'!$A$11:$A$500,Cal_Top10HosDiag!$A300,'Input_Top Hos Diag'!H$11:H$500))</f>
        <v/>
      </c>
      <c r="P300" t="str">
        <f>IF(O300="","",_xlfn.XLOOKUP(O300,'Input_Top Hos Diag'!K:K,'Input_Top Hos Diag'!L:L))</f>
        <v/>
      </c>
      <c r="Q300" t="str">
        <f>IF($O300="","",SUMIF('Input_Top Hos Diag'!$K$11:$K$500,Cal_Top10HosDiag!$O300,'Input_Top Hos Diag'!O$11:O$500))</f>
        <v/>
      </c>
      <c r="R300" t="str">
        <f>IF($O300="","",SUMIF('Input_Top Hos Diag'!$K$11:$K$500,Cal_Top10HosDiag!$O300,'Input_Top Hos Diag'!P$11:P$500))</f>
        <v/>
      </c>
      <c r="S300" t="str">
        <f>IF($O300="","",SUMIF('Input_Top Hos Diag'!$K$11:$K$500,Cal_Top10HosDiag!$O300,'Input_Top Hos Diag'!Q$11:Q$500))</f>
        <v/>
      </c>
      <c r="T300" t="str">
        <f>IF($O300="","",SUMIF('Input_Top Hos Diag'!$K$11:$K$500,Cal_Top10HosDiag!$O300,'Input_Top Hos Diag'!R$11:R$500))</f>
        <v/>
      </c>
    </row>
    <row r="301" spans="2:20">
      <c r="B301" t="str">
        <f>IF(A301="","",_xlfn.XLOOKUP(A301,'Input_Top Hos Diag'!A:A,'Input_Top Hos Diag'!B:B))</f>
        <v/>
      </c>
      <c r="C301" t="str">
        <f>IF($A301="","",SUMIF('Input_Top Hos Diag'!$A$11:$A$500,Cal_Top10HosDiag!$A301,'Input_Top Hos Diag'!E$11:E$500))</f>
        <v/>
      </c>
      <c r="D301" t="str">
        <f>IF($A301="","",SUMIF('Input_Top Hos Diag'!$A$11:$A$500,Cal_Top10HosDiag!$A301,'Input_Top Hos Diag'!F$11:F$500))</f>
        <v/>
      </c>
      <c r="E301" t="str">
        <f>IF($A301="","",SUMIF('Input_Top Hos Diag'!$A$11:$A$500,Cal_Top10HosDiag!$A301,'Input_Top Hos Diag'!G$11:G$500))</f>
        <v/>
      </c>
      <c r="F301" t="str">
        <f>IF($A301="","",SUMIF('Input_Top Hos Diag'!$A$11:$A$500,Cal_Top10HosDiag!$A301,'Input_Top Hos Diag'!H$11:H$500))</f>
        <v/>
      </c>
      <c r="P301" t="str">
        <f>IF(O301="","",_xlfn.XLOOKUP(O301,'Input_Top Hos Diag'!K:K,'Input_Top Hos Diag'!L:L))</f>
        <v/>
      </c>
      <c r="Q301" t="str">
        <f>IF($O301="","",SUMIF('Input_Top Hos Diag'!$K$11:$K$500,Cal_Top10HosDiag!$O301,'Input_Top Hos Diag'!O$11:O$500))</f>
        <v/>
      </c>
      <c r="R301" t="str">
        <f>IF($O301="","",SUMIF('Input_Top Hos Diag'!$K$11:$K$500,Cal_Top10HosDiag!$O301,'Input_Top Hos Diag'!P$11:P$500))</f>
        <v/>
      </c>
      <c r="S301" t="str">
        <f>IF($O301="","",SUMIF('Input_Top Hos Diag'!$K$11:$K$500,Cal_Top10HosDiag!$O301,'Input_Top Hos Diag'!Q$11:Q$500))</f>
        <v/>
      </c>
      <c r="T301" t="str">
        <f>IF($O301="","",SUMIF('Input_Top Hos Diag'!$K$11:$K$500,Cal_Top10HosDiag!$O301,'Input_Top Hos Diag'!R$11:R$500))</f>
        <v/>
      </c>
    </row>
    <row r="302" spans="2:20">
      <c r="B302" t="str">
        <f>IF(A302="","",_xlfn.XLOOKUP(A302,'Input_Top Hos Diag'!A:A,'Input_Top Hos Diag'!B:B))</f>
        <v/>
      </c>
      <c r="C302" t="str">
        <f>IF($A302="","",SUMIF('Input_Top Hos Diag'!$A$11:$A$500,Cal_Top10HosDiag!$A302,'Input_Top Hos Diag'!E$11:E$500))</f>
        <v/>
      </c>
      <c r="D302" t="str">
        <f>IF($A302="","",SUMIF('Input_Top Hos Diag'!$A$11:$A$500,Cal_Top10HosDiag!$A302,'Input_Top Hos Diag'!F$11:F$500))</f>
        <v/>
      </c>
      <c r="E302" t="str">
        <f>IF($A302="","",SUMIF('Input_Top Hos Diag'!$A$11:$A$500,Cal_Top10HosDiag!$A302,'Input_Top Hos Diag'!G$11:G$500))</f>
        <v/>
      </c>
      <c r="F302" t="str">
        <f>IF($A302="","",SUMIF('Input_Top Hos Diag'!$A$11:$A$500,Cal_Top10HosDiag!$A302,'Input_Top Hos Diag'!H$11:H$500))</f>
        <v/>
      </c>
      <c r="P302" t="str">
        <f>IF(O302="","",_xlfn.XLOOKUP(O302,'Input_Top Hos Diag'!K:K,'Input_Top Hos Diag'!L:L))</f>
        <v/>
      </c>
      <c r="Q302" t="str">
        <f>IF($O302="","",SUMIF('Input_Top Hos Diag'!$K$11:$K$500,Cal_Top10HosDiag!$O302,'Input_Top Hos Diag'!O$11:O$500))</f>
        <v/>
      </c>
      <c r="R302" t="str">
        <f>IF($O302="","",SUMIF('Input_Top Hos Diag'!$K$11:$K$500,Cal_Top10HosDiag!$O302,'Input_Top Hos Diag'!P$11:P$500))</f>
        <v/>
      </c>
      <c r="S302" t="str">
        <f>IF($O302="","",SUMIF('Input_Top Hos Diag'!$K$11:$K$500,Cal_Top10HosDiag!$O302,'Input_Top Hos Diag'!Q$11:Q$500))</f>
        <v/>
      </c>
      <c r="T302" t="str">
        <f>IF($O302="","",SUMIF('Input_Top Hos Diag'!$K$11:$K$500,Cal_Top10HosDiag!$O302,'Input_Top Hos Diag'!R$11:R$500))</f>
        <v/>
      </c>
    </row>
    <row r="303" spans="2:20">
      <c r="B303" t="str">
        <f>IF(A303="","",_xlfn.XLOOKUP(A303,'Input_Top Hos Diag'!A:A,'Input_Top Hos Diag'!B:B))</f>
        <v/>
      </c>
      <c r="C303" t="str">
        <f>IF($A303="","",SUMIF('Input_Top Hos Diag'!$A$11:$A$500,Cal_Top10HosDiag!$A303,'Input_Top Hos Diag'!E$11:E$500))</f>
        <v/>
      </c>
      <c r="D303" t="str">
        <f>IF($A303="","",SUMIF('Input_Top Hos Diag'!$A$11:$A$500,Cal_Top10HosDiag!$A303,'Input_Top Hos Diag'!F$11:F$500))</f>
        <v/>
      </c>
      <c r="E303" t="str">
        <f>IF($A303="","",SUMIF('Input_Top Hos Diag'!$A$11:$A$500,Cal_Top10HosDiag!$A303,'Input_Top Hos Diag'!G$11:G$500))</f>
        <v/>
      </c>
      <c r="F303" t="str">
        <f>IF($A303="","",SUMIF('Input_Top Hos Diag'!$A$11:$A$500,Cal_Top10HosDiag!$A303,'Input_Top Hos Diag'!H$11:H$500))</f>
        <v/>
      </c>
      <c r="P303" t="str">
        <f>IF(O303="","",_xlfn.XLOOKUP(O303,'Input_Top Hos Diag'!K:K,'Input_Top Hos Diag'!L:L))</f>
        <v/>
      </c>
      <c r="Q303" t="str">
        <f>IF($O303="","",SUMIF('Input_Top Hos Diag'!$K$11:$K$500,Cal_Top10HosDiag!$O303,'Input_Top Hos Diag'!O$11:O$500))</f>
        <v/>
      </c>
      <c r="R303" t="str">
        <f>IF($O303="","",SUMIF('Input_Top Hos Diag'!$K$11:$K$500,Cal_Top10HosDiag!$O303,'Input_Top Hos Diag'!P$11:P$500))</f>
        <v/>
      </c>
      <c r="S303" t="str">
        <f>IF($O303="","",SUMIF('Input_Top Hos Diag'!$K$11:$K$500,Cal_Top10HosDiag!$O303,'Input_Top Hos Diag'!Q$11:Q$500))</f>
        <v/>
      </c>
      <c r="T303" t="str">
        <f>IF($O303="","",SUMIF('Input_Top Hos Diag'!$K$11:$K$500,Cal_Top10HosDiag!$O303,'Input_Top Hos Diag'!R$11:R$500))</f>
        <v/>
      </c>
    </row>
    <row r="304" spans="2:20">
      <c r="B304" t="str">
        <f>IF(A304="","",_xlfn.XLOOKUP(A304,'Input_Top Hos Diag'!A:A,'Input_Top Hos Diag'!B:B))</f>
        <v/>
      </c>
      <c r="C304" t="str">
        <f>IF($A304="","",SUMIF('Input_Top Hos Diag'!$A$11:$A$500,Cal_Top10HosDiag!$A304,'Input_Top Hos Diag'!E$11:E$500))</f>
        <v/>
      </c>
      <c r="D304" t="str">
        <f>IF($A304="","",SUMIF('Input_Top Hos Diag'!$A$11:$A$500,Cal_Top10HosDiag!$A304,'Input_Top Hos Diag'!F$11:F$500))</f>
        <v/>
      </c>
      <c r="E304" t="str">
        <f>IF($A304="","",SUMIF('Input_Top Hos Diag'!$A$11:$A$500,Cal_Top10HosDiag!$A304,'Input_Top Hos Diag'!G$11:G$500))</f>
        <v/>
      </c>
      <c r="F304" t="str">
        <f>IF($A304="","",SUMIF('Input_Top Hos Diag'!$A$11:$A$500,Cal_Top10HosDiag!$A304,'Input_Top Hos Diag'!H$11:H$500))</f>
        <v/>
      </c>
      <c r="P304" t="str">
        <f>IF(O304="","",_xlfn.XLOOKUP(O304,'Input_Top Hos Diag'!K:K,'Input_Top Hos Diag'!L:L))</f>
        <v/>
      </c>
      <c r="Q304" t="str">
        <f>IF($O304="","",SUMIF('Input_Top Hos Diag'!$K$11:$K$500,Cal_Top10HosDiag!$O304,'Input_Top Hos Diag'!O$11:O$500))</f>
        <v/>
      </c>
      <c r="R304" t="str">
        <f>IF($O304="","",SUMIF('Input_Top Hos Diag'!$K$11:$K$500,Cal_Top10HosDiag!$O304,'Input_Top Hos Diag'!P$11:P$500))</f>
        <v/>
      </c>
      <c r="S304" t="str">
        <f>IF($O304="","",SUMIF('Input_Top Hos Diag'!$K$11:$K$500,Cal_Top10HosDiag!$O304,'Input_Top Hos Diag'!Q$11:Q$500))</f>
        <v/>
      </c>
      <c r="T304" t="str">
        <f>IF($O304="","",SUMIF('Input_Top Hos Diag'!$K$11:$K$500,Cal_Top10HosDiag!$O304,'Input_Top Hos Diag'!R$11:R$500))</f>
        <v/>
      </c>
    </row>
    <row r="305" spans="2:20">
      <c r="B305" t="str">
        <f>IF(A305="","",_xlfn.XLOOKUP(A305,'Input_Top Hos Diag'!A:A,'Input_Top Hos Diag'!B:B))</f>
        <v/>
      </c>
      <c r="C305" t="str">
        <f>IF($A305="","",SUMIF('Input_Top Hos Diag'!$A$11:$A$500,Cal_Top10HosDiag!$A305,'Input_Top Hos Diag'!E$11:E$500))</f>
        <v/>
      </c>
      <c r="D305" t="str">
        <f>IF($A305="","",SUMIF('Input_Top Hos Diag'!$A$11:$A$500,Cal_Top10HosDiag!$A305,'Input_Top Hos Diag'!F$11:F$500))</f>
        <v/>
      </c>
      <c r="E305" t="str">
        <f>IF($A305="","",SUMIF('Input_Top Hos Diag'!$A$11:$A$500,Cal_Top10HosDiag!$A305,'Input_Top Hos Diag'!G$11:G$500))</f>
        <v/>
      </c>
      <c r="F305" t="str">
        <f>IF($A305="","",SUMIF('Input_Top Hos Diag'!$A$11:$A$500,Cal_Top10HosDiag!$A305,'Input_Top Hos Diag'!H$11:H$500))</f>
        <v/>
      </c>
      <c r="P305" t="str">
        <f>IF(O305="","",_xlfn.XLOOKUP(O305,'Input_Top Hos Diag'!K:K,'Input_Top Hos Diag'!L:L))</f>
        <v/>
      </c>
      <c r="Q305" t="str">
        <f>IF($O305="","",SUMIF('Input_Top Hos Diag'!$K$11:$K$500,Cal_Top10HosDiag!$O305,'Input_Top Hos Diag'!O$11:O$500))</f>
        <v/>
      </c>
      <c r="R305" t="str">
        <f>IF($O305="","",SUMIF('Input_Top Hos Diag'!$K$11:$K$500,Cal_Top10HosDiag!$O305,'Input_Top Hos Diag'!P$11:P$500))</f>
        <v/>
      </c>
      <c r="S305" t="str">
        <f>IF($O305="","",SUMIF('Input_Top Hos Diag'!$K$11:$K$500,Cal_Top10HosDiag!$O305,'Input_Top Hos Diag'!Q$11:Q$500))</f>
        <v/>
      </c>
      <c r="T305" t="str">
        <f>IF($O305="","",SUMIF('Input_Top Hos Diag'!$K$11:$K$500,Cal_Top10HosDiag!$O305,'Input_Top Hos Diag'!R$11:R$500))</f>
        <v/>
      </c>
    </row>
    <row r="306" spans="2:20">
      <c r="B306" t="str">
        <f>IF(A306="","",_xlfn.XLOOKUP(A306,'Input_Top Hos Diag'!A:A,'Input_Top Hos Diag'!B:B))</f>
        <v/>
      </c>
      <c r="C306" t="str">
        <f>IF($A306="","",SUMIF('Input_Top Hos Diag'!$A$11:$A$500,Cal_Top10HosDiag!$A306,'Input_Top Hos Diag'!E$11:E$500))</f>
        <v/>
      </c>
      <c r="D306" t="str">
        <f>IF($A306="","",SUMIF('Input_Top Hos Diag'!$A$11:$A$500,Cal_Top10HosDiag!$A306,'Input_Top Hos Diag'!F$11:F$500))</f>
        <v/>
      </c>
      <c r="E306" t="str">
        <f>IF($A306="","",SUMIF('Input_Top Hos Diag'!$A$11:$A$500,Cal_Top10HosDiag!$A306,'Input_Top Hos Diag'!G$11:G$500))</f>
        <v/>
      </c>
      <c r="F306" t="str">
        <f>IF($A306="","",SUMIF('Input_Top Hos Diag'!$A$11:$A$500,Cal_Top10HosDiag!$A306,'Input_Top Hos Diag'!H$11:H$500))</f>
        <v/>
      </c>
      <c r="P306" t="str">
        <f>IF(O306="","",_xlfn.XLOOKUP(O306,'Input_Top Hos Diag'!K:K,'Input_Top Hos Diag'!L:L))</f>
        <v/>
      </c>
      <c r="Q306" t="str">
        <f>IF($O306="","",SUMIF('Input_Top Hos Diag'!$K$11:$K$500,Cal_Top10HosDiag!$O306,'Input_Top Hos Diag'!O$11:O$500))</f>
        <v/>
      </c>
      <c r="R306" t="str">
        <f>IF($O306="","",SUMIF('Input_Top Hos Diag'!$K$11:$K$500,Cal_Top10HosDiag!$O306,'Input_Top Hos Diag'!P$11:P$500))</f>
        <v/>
      </c>
      <c r="S306" t="str">
        <f>IF($O306="","",SUMIF('Input_Top Hos Diag'!$K$11:$K$500,Cal_Top10HosDiag!$O306,'Input_Top Hos Diag'!Q$11:Q$500))</f>
        <v/>
      </c>
      <c r="T306" t="str">
        <f>IF($O306="","",SUMIF('Input_Top Hos Diag'!$K$11:$K$500,Cal_Top10HosDiag!$O306,'Input_Top Hos Diag'!R$11:R$500))</f>
        <v/>
      </c>
    </row>
    <row r="307" spans="2:20">
      <c r="B307" t="str">
        <f>IF(A307="","",_xlfn.XLOOKUP(A307,'Input_Top Hos Diag'!A:A,'Input_Top Hos Diag'!B:B))</f>
        <v/>
      </c>
      <c r="C307" t="str">
        <f>IF($A307="","",SUMIF('Input_Top Hos Diag'!$A$11:$A$500,Cal_Top10HosDiag!$A307,'Input_Top Hos Diag'!E$11:E$500))</f>
        <v/>
      </c>
      <c r="D307" t="str">
        <f>IF($A307="","",SUMIF('Input_Top Hos Diag'!$A$11:$A$500,Cal_Top10HosDiag!$A307,'Input_Top Hos Diag'!F$11:F$500))</f>
        <v/>
      </c>
      <c r="E307" t="str">
        <f>IF($A307="","",SUMIF('Input_Top Hos Diag'!$A$11:$A$500,Cal_Top10HosDiag!$A307,'Input_Top Hos Diag'!G$11:G$500))</f>
        <v/>
      </c>
      <c r="F307" t="str">
        <f>IF($A307="","",SUMIF('Input_Top Hos Diag'!$A$11:$A$500,Cal_Top10HosDiag!$A307,'Input_Top Hos Diag'!H$11:H$500))</f>
        <v/>
      </c>
      <c r="P307" t="str">
        <f>IF(O307="","",_xlfn.XLOOKUP(O307,'Input_Top Hos Diag'!K:K,'Input_Top Hos Diag'!L:L))</f>
        <v/>
      </c>
      <c r="Q307" t="str">
        <f>IF($O307="","",SUMIF('Input_Top Hos Diag'!$K$11:$K$500,Cal_Top10HosDiag!$O307,'Input_Top Hos Diag'!O$11:O$500))</f>
        <v/>
      </c>
      <c r="R307" t="str">
        <f>IF($O307="","",SUMIF('Input_Top Hos Diag'!$K$11:$K$500,Cal_Top10HosDiag!$O307,'Input_Top Hos Diag'!P$11:P$500))</f>
        <v/>
      </c>
      <c r="S307" t="str">
        <f>IF($O307="","",SUMIF('Input_Top Hos Diag'!$K$11:$K$500,Cal_Top10HosDiag!$O307,'Input_Top Hos Diag'!Q$11:Q$500))</f>
        <v/>
      </c>
      <c r="T307" t="str">
        <f>IF($O307="","",SUMIF('Input_Top Hos Diag'!$K$11:$K$500,Cal_Top10HosDiag!$O307,'Input_Top Hos Diag'!R$11:R$500))</f>
        <v/>
      </c>
    </row>
    <row r="308" spans="2:20">
      <c r="B308" t="str">
        <f>IF(A308="","",_xlfn.XLOOKUP(A308,'Input_Top Hos Diag'!A:A,'Input_Top Hos Diag'!B:B))</f>
        <v/>
      </c>
      <c r="C308" t="str">
        <f>IF($A308="","",SUMIF('Input_Top Hos Diag'!$A$11:$A$500,Cal_Top10HosDiag!$A308,'Input_Top Hos Diag'!E$11:E$500))</f>
        <v/>
      </c>
      <c r="D308" t="str">
        <f>IF($A308="","",SUMIF('Input_Top Hos Diag'!$A$11:$A$500,Cal_Top10HosDiag!$A308,'Input_Top Hos Diag'!F$11:F$500))</f>
        <v/>
      </c>
      <c r="E308" t="str">
        <f>IF($A308="","",SUMIF('Input_Top Hos Diag'!$A$11:$A$500,Cal_Top10HosDiag!$A308,'Input_Top Hos Diag'!G$11:G$500))</f>
        <v/>
      </c>
      <c r="F308" t="str">
        <f>IF($A308="","",SUMIF('Input_Top Hos Diag'!$A$11:$A$500,Cal_Top10HosDiag!$A308,'Input_Top Hos Diag'!H$11:H$500))</f>
        <v/>
      </c>
      <c r="P308" t="str">
        <f>IF(O308="","",_xlfn.XLOOKUP(O308,'Input_Top Hos Diag'!K:K,'Input_Top Hos Diag'!L:L))</f>
        <v/>
      </c>
      <c r="Q308" t="str">
        <f>IF($O308="","",SUMIF('Input_Top Hos Diag'!$K$11:$K$500,Cal_Top10HosDiag!$O308,'Input_Top Hos Diag'!O$11:O$500))</f>
        <v/>
      </c>
      <c r="R308" t="str">
        <f>IF($O308="","",SUMIF('Input_Top Hos Diag'!$K$11:$K$500,Cal_Top10HosDiag!$O308,'Input_Top Hos Diag'!P$11:P$500))</f>
        <v/>
      </c>
      <c r="S308" t="str">
        <f>IF($O308="","",SUMIF('Input_Top Hos Diag'!$K$11:$K$500,Cal_Top10HosDiag!$O308,'Input_Top Hos Diag'!Q$11:Q$500))</f>
        <v/>
      </c>
      <c r="T308" t="str">
        <f>IF($O308="","",SUMIF('Input_Top Hos Diag'!$K$11:$K$500,Cal_Top10HosDiag!$O308,'Input_Top Hos Diag'!R$11:R$500))</f>
        <v/>
      </c>
    </row>
    <row r="309" spans="2:20">
      <c r="B309" t="str">
        <f>IF(A309="","",_xlfn.XLOOKUP(A309,'Input_Top Hos Diag'!A:A,'Input_Top Hos Diag'!B:B))</f>
        <v/>
      </c>
      <c r="C309" t="str">
        <f>IF($A309="","",SUMIF('Input_Top Hos Diag'!$A$11:$A$500,Cal_Top10HosDiag!$A309,'Input_Top Hos Diag'!E$11:E$500))</f>
        <v/>
      </c>
      <c r="D309" t="str">
        <f>IF($A309="","",SUMIF('Input_Top Hos Diag'!$A$11:$A$500,Cal_Top10HosDiag!$A309,'Input_Top Hos Diag'!F$11:F$500))</f>
        <v/>
      </c>
      <c r="E309" t="str">
        <f>IF($A309="","",SUMIF('Input_Top Hos Diag'!$A$11:$A$500,Cal_Top10HosDiag!$A309,'Input_Top Hos Diag'!G$11:G$500))</f>
        <v/>
      </c>
      <c r="F309" t="str">
        <f>IF($A309="","",SUMIF('Input_Top Hos Diag'!$A$11:$A$500,Cal_Top10HosDiag!$A309,'Input_Top Hos Diag'!H$11:H$500))</f>
        <v/>
      </c>
      <c r="P309" t="str">
        <f>IF(O309="","",_xlfn.XLOOKUP(O309,'Input_Top Hos Diag'!K:K,'Input_Top Hos Diag'!L:L))</f>
        <v/>
      </c>
      <c r="Q309" t="str">
        <f>IF($O309="","",SUMIF('Input_Top Hos Diag'!$K$11:$K$500,Cal_Top10HosDiag!$O309,'Input_Top Hos Diag'!O$11:O$500))</f>
        <v/>
      </c>
      <c r="R309" t="str">
        <f>IF($O309="","",SUMIF('Input_Top Hos Diag'!$K$11:$K$500,Cal_Top10HosDiag!$O309,'Input_Top Hos Diag'!P$11:P$500))</f>
        <v/>
      </c>
      <c r="S309" t="str">
        <f>IF($O309="","",SUMIF('Input_Top Hos Diag'!$K$11:$K$500,Cal_Top10HosDiag!$O309,'Input_Top Hos Diag'!Q$11:Q$500))</f>
        <v/>
      </c>
      <c r="T309" t="str">
        <f>IF($O309="","",SUMIF('Input_Top Hos Diag'!$K$11:$K$500,Cal_Top10HosDiag!$O309,'Input_Top Hos Diag'!R$11:R$500))</f>
        <v/>
      </c>
    </row>
    <row r="310" spans="2:20">
      <c r="B310" t="str">
        <f>IF(A310="","",_xlfn.XLOOKUP(A310,'Input_Top Hos Diag'!A:A,'Input_Top Hos Diag'!B:B))</f>
        <v/>
      </c>
      <c r="C310" t="str">
        <f>IF($A310="","",SUMIF('Input_Top Hos Diag'!$A$11:$A$500,Cal_Top10HosDiag!$A310,'Input_Top Hos Diag'!E$11:E$500))</f>
        <v/>
      </c>
      <c r="D310" t="str">
        <f>IF($A310="","",SUMIF('Input_Top Hos Diag'!$A$11:$A$500,Cal_Top10HosDiag!$A310,'Input_Top Hos Diag'!F$11:F$500))</f>
        <v/>
      </c>
      <c r="E310" t="str">
        <f>IF($A310="","",SUMIF('Input_Top Hos Diag'!$A$11:$A$500,Cal_Top10HosDiag!$A310,'Input_Top Hos Diag'!G$11:G$500))</f>
        <v/>
      </c>
      <c r="F310" t="str">
        <f>IF($A310="","",SUMIF('Input_Top Hos Diag'!$A$11:$A$500,Cal_Top10HosDiag!$A310,'Input_Top Hos Diag'!H$11:H$500))</f>
        <v/>
      </c>
      <c r="P310" t="str">
        <f>IF(O310="","",_xlfn.XLOOKUP(O310,'Input_Top Hos Diag'!K:K,'Input_Top Hos Diag'!L:L))</f>
        <v/>
      </c>
      <c r="Q310" t="str">
        <f>IF($O310="","",SUMIF('Input_Top Hos Diag'!$K$11:$K$500,Cal_Top10HosDiag!$O310,'Input_Top Hos Diag'!O$11:O$500))</f>
        <v/>
      </c>
      <c r="R310" t="str">
        <f>IF($O310="","",SUMIF('Input_Top Hos Diag'!$K$11:$K$500,Cal_Top10HosDiag!$O310,'Input_Top Hos Diag'!P$11:P$500))</f>
        <v/>
      </c>
      <c r="S310" t="str">
        <f>IF($O310="","",SUMIF('Input_Top Hos Diag'!$K$11:$K$500,Cal_Top10HosDiag!$O310,'Input_Top Hos Diag'!Q$11:Q$500))</f>
        <v/>
      </c>
      <c r="T310" t="str">
        <f>IF($O310="","",SUMIF('Input_Top Hos Diag'!$K$11:$K$500,Cal_Top10HosDiag!$O310,'Input_Top Hos Diag'!R$11:R$500))</f>
        <v/>
      </c>
    </row>
    <row r="311" spans="2:20">
      <c r="B311" t="str">
        <f>IF(A311="","",_xlfn.XLOOKUP(A311,'Input_Top Hos Diag'!A:A,'Input_Top Hos Diag'!B:B))</f>
        <v/>
      </c>
      <c r="C311" t="str">
        <f>IF($A311="","",SUMIF('Input_Top Hos Diag'!$A$11:$A$500,Cal_Top10HosDiag!$A311,'Input_Top Hos Diag'!E$11:E$500))</f>
        <v/>
      </c>
      <c r="D311" t="str">
        <f>IF($A311="","",SUMIF('Input_Top Hos Diag'!$A$11:$A$500,Cal_Top10HosDiag!$A311,'Input_Top Hos Diag'!F$11:F$500))</f>
        <v/>
      </c>
      <c r="E311" t="str">
        <f>IF($A311="","",SUMIF('Input_Top Hos Diag'!$A$11:$A$500,Cal_Top10HosDiag!$A311,'Input_Top Hos Diag'!G$11:G$500))</f>
        <v/>
      </c>
      <c r="F311" t="str">
        <f>IF($A311="","",SUMIF('Input_Top Hos Diag'!$A$11:$A$500,Cal_Top10HosDiag!$A311,'Input_Top Hos Diag'!H$11:H$500))</f>
        <v/>
      </c>
      <c r="P311" t="str">
        <f>IF(O311="","",_xlfn.XLOOKUP(O311,'Input_Top Hos Diag'!K:K,'Input_Top Hos Diag'!L:L))</f>
        <v/>
      </c>
      <c r="Q311" t="str">
        <f>IF($O311="","",SUMIF('Input_Top Hos Diag'!$K$11:$K$500,Cal_Top10HosDiag!$O311,'Input_Top Hos Diag'!O$11:O$500))</f>
        <v/>
      </c>
      <c r="R311" t="str">
        <f>IF($O311="","",SUMIF('Input_Top Hos Diag'!$K$11:$K$500,Cal_Top10HosDiag!$O311,'Input_Top Hos Diag'!P$11:P$500))</f>
        <v/>
      </c>
      <c r="S311" t="str">
        <f>IF($O311="","",SUMIF('Input_Top Hos Diag'!$K$11:$K$500,Cal_Top10HosDiag!$O311,'Input_Top Hos Diag'!Q$11:Q$500))</f>
        <v/>
      </c>
      <c r="T311" t="str">
        <f>IF($O311="","",SUMIF('Input_Top Hos Diag'!$K$11:$K$500,Cal_Top10HosDiag!$O311,'Input_Top Hos Diag'!R$11:R$500))</f>
        <v/>
      </c>
    </row>
    <row r="312" spans="2:20">
      <c r="B312" t="str">
        <f>IF(A312="","",_xlfn.XLOOKUP(A312,'Input_Top Hos Diag'!A:A,'Input_Top Hos Diag'!B:B))</f>
        <v/>
      </c>
      <c r="C312" t="str">
        <f>IF($A312="","",SUMIF('Input_Top Hos Diag'!$A$11:$A$500,Cal_Top10HosDiag!$A312,'Input_Top Hos Diag'!E$11:E$500))</f>
        <v/>
      </c>
      <c r="D312" t="str">
        <f>IF($A312="","",SUMIF('Input_Top Hos Diag'!$A$11:$A$500,Cal_Top10HosDiag!$A312,'Input_Top Hos Diag'!F$11:F$500))</f>
        <v/>
      </c>
      <c r="E312" t="str">
        <f>IF($A312="","",SUMIF('Input_Top Hos Diag'!$A$11:$A$500,Cal_Top10HosDiag!$A312,'Input_Top Hos Diag'!G$11:G$500))</f>
        <v/>
      </c>
      <c r="F312" t="str">
        <f>IF($A312="","",SUMIF('Input_Top Hos Diag'!$A$11:$A$500,Cal_Top10HosDiag!$A312,'Input_Top Hos Diag'!H$11:H$500))</f>
        <v/>
      </c>
      <c r="P312" t="str">
        <f>IF(O312="","",_xlfn.XLOOKUP(O312,'Input_Top Hos Diag'!K:K,'Input_Top Hos Diag'!L:L))</f>
        <v/>
      </c>
      <c r="Q312" t="str">
        <f>IF($O312="","",SUMIF('Input_Top Hos Diag'!$K$11:$K$500,Cal_Top10HosDiag!$O312,'Input_Top Hos Diag'!O$11:O$500))</f>
        <v/>
      </c>
      <c r="R312" t="str">
        <f>IF($O312="","",SUMIF('Input_Top Hos Diag'!$K$11:$K$500,Cal_Top10HosDiag!$O312,'Input_Top Hos Diag'!P$11:P$500))</f>
        <v/>
      </c>
      <c r="S312" t="str">
        <f>IF($O312="","",SUMIF('Input_Top Hos Diag'!$K$11:$K$500,Cal_Top10HosDiag!$O312,'Input_Top Hos Diag'!Q$11:Q$500))</f>
        <v/>
      </c>
      <c r="T312" t="str">
        <f>IF($O312="","",SUMIF('Input_Top Hos Diag'!$K$11:$K$500,Cal_Top10HosDiag!$O312,'Input_Top Hos Diag'!R$11:R$500))</f>
        <v/>
      </c>
    </row>
    <row r="313" spans="2:20">
      <c r="B313" t="str">
        <f>IF(A313="","",_xlfn.XLOOKUP(A313,'Input_Top Hos Diag'!A:A,'Input_Top Hos Diag'!B:B))</f>
        <v/>
      </c>
      <c r="C313" t="str">
        <f>IF($A313="","",SUMIF('Input_Top Hos Diag'!$A$11:$A$500,Cal_Top10HosDiag!$A313,'Input_Top Hos Diag'!E$11:E$500))</f>
        <v/>
      </c>
      <c r="D313" t="str">
        <f>IF($A313="","",SUMIF('Input_Top Hos Diag'!$A$11:$A$500,Cal_Top10HosDiag!$A313,'Input_Top Hos Diag'!F$11:F$500))</f>
        <v/>
      </c>
      <c r="E313" t="str">
        <f>IF($A313="","",SUMIF('Input_Top Hos Diag'!$A$11:$A$500,Cal_Top10HosDiag!$A313,'Input_Top Hos Diag'!G$11:G$500))</f>
        <v/>
      </c>
      <c r="F313" t="str">
        <f>IF($A313="","",SUMIF('Input_Top Hos Diag'!$A$11:$A$500,Cal_Top10HosDiag!$A313,'Input_Top Hos Diag'!H$11:H$500))</f>
        <v/>
      </c>
      <c r="P313" t="str">
        <f>IF(O313="","",_xlfn.XLOOKUP(O313,'Input_Top Hos Diag'!K:K,'Input_Top Hos Diag'!L:L))</f>
        <v/>
      </c>
      <c r="Q313" t="str">
        <f>IF($O313="","",SUMIF('Input_Top Hos Diag'!$K$11:$K$500,Cal_Top10HosDiag!$O313,'Input_Top Hos Diag'!O$11:O$500))</f>
        <v/>
      </c>
      <c r="R313" t="str">
        <f>IF($O313="","",SUMIF('Input_Top Hos Diag'!$K$11:$K$500,Cal_Top10HosDiag!$O313,'Input_Top Hos Diag'!P$11:P$500))</f>
        <v/>
      </c>
      <c r="S313" t="str">
        <f>IF($O313="","",SUMIF('Input_Top Hos Diag'!$K$11:$K$500,Cal_Top10HosDiag!$O313,'Input_Top Hos Diag'!Q$11:Q$500))</f>
        <v/>
      </c>
      <c r="T313" t="str">
        <f>IF($O313="","",SUMIF('Input_Top Hos Diag'!$K$11:$K$500,Cal_Top10HosDiag!$O313,'Input_Top Hos Diag'!R$11:R$500))</f>
        <v/>
      </c>
    </row>
    <row r="314" spans="2:20">
      <c r="B314" t="str">
        <f>IF(A314="","",_xlfn.XLOOKUP(A314,'Input_Top Hos Diag'!A:A,'Input_Top Hos Diag'!B:B))</f>
        <v/>
      </c>
      <c r="C314" t="str">
        <f>IF($A314="","",SUMIF('Input_Top Hos Diag'!$A$11:$A$500,Cal_Top10HosDiag!$A314,'Input_Top Hos Diag'!E$11:E$500))</f>
        <v/>
      </c>
      <c r="D314" t="str">
        <f>IF($A314="","",SUMIF('Input_Top Hos Diag'!$A$11:$A$500,Cal_Top10HosDiag!$A314,'Input_Top Hos Diag'!F$11:F$500))</f>
        <v/>
      </c>
      <c r="E314" t="str">
        <f>IF($A314="","",SUMIF('Input_Top Hos Diag'!$A$11:$A$500,Cal_Top10HosDiag!$A314,'Input_Top Hos Diag'!G$11:G$500))</f>
        <v/>
      </c>
      <c r="F314" t="str">
        <f>IF($A314="","",SUMIF('Input_Top Hos Diag'!$A$11:$A$500,Cal_Top10HosDiag!$A314,'Input_Top Hos Diag'!H$11:H$500))</f>
        <v/>
      </c>
      <c r="P314" t="str">
        <f>IF(O314="","",_xlfn.XLOOKUP(O314,'Input_Top Hos Diag'!K:K,'Input_Top Hos Diag'!L:L))</f>
        <v/>
      </c>
      <c r="Q314" t="str">
        <f>IF($O314="","",SUMIF('Input_Top Hos Diag'!$K$11:$K$500,Cal_Top10HosDiag!$O314,'Input_Top Hos Diag'!O$11:O$500))</f>
        <v/>
      </c>
      <c r="R314" t="str">
        <f>IF($O314="","",SUMIF('Input_Top Hos Diag'!$K$11:$K$500,Cal_Top10HosDiag!$O314,'Input_Top Hos Diag'!P$11:P$500))</f>
        <v/>
      </c>
      <c r="S314" t="str">
        <f>IF($O314="","",SUMIF('Input_Top Hos Diag'!$K$11:$K$500,Cal_Top10HosDiag!$O314,'Input_Top Hos Diag'!Q$11:Q$500))</f>
        <v/>
      </c>
      <c r="T314" t="str">
        <f>IF($O314="","",SUMIF('Input_Top Hos Diag'!$K$11:$K$500,Cal_Top10HosDiag!$O314,'Input_Top Hos Diag'!R$11:R$500))</f>
        <v/>
      </c>
    </row>
    <row r="315" spans="2:20">
      <c r="B315" t="str">
        <f>IF(A315="","",_xlfn.XLOOKUP(A315,'Input_Top Hos Diag'!A:A,'Input_Top Hos Diag'!B:B))</f>
        <v/>
      </c>
      <c r="C315" t="str">
        <f>IF($A315="","",SUMIF('Input_Top Hos Diag'!$A$11:$A$500,Cal_Top10HosDiag!$A315,'Input_Top Hos Diag'!E$11:E$500))</f>
        <v/>
      </c>
      <c r="D315" t="str">
        <f>IF($A315="","",SUMIF('Input_Top Hos Diag'!$A$11:$A$500,Cal_Top10HosDiag!$A315,'Input_Top Hos Diag'!F$11:F$500))</f>
        <v/>
      </c>
      <c r="E315" t="str">
        <f>IF($A315="","",SUMIF('Input_Top Hos Diag'!$A$11:$A$500,Cal_Top10HosDiag!$A315,'Input_Top Hos Diag'!G$11:G$500))</f>
        <v/>
      </c>
      <c r="F315" t="str">
        <f>IF($A315="","",SUMIF('Input_Top Hos Diag'!$A$11:$A$500,Cal_Top10HosDiag!$A315,'Input_Top Hos Diag'!H$11:H$500))</f>
        <v/>
      </c>
      <c r="P315" t="str">
        <f>IF(O315="","",_xlfn.XLOOKUP(O315,'Input_Top Hos Diag'!K:K,'Input_Top Hos Diag'!L:L))</f>
        <v/>
      </c>
      <c r="Q315" t="str">
        <f>IF($O315="","",SUMIF('Input_Top Hos Diag'!$K$11:$K$500,Cal_Top10HosDiag!$O315,'Input_Top Hos Diag'!O$11:O$500))</f>
        <v/>
      </c>
      <c r="R315" t="str">
        <f>IF($O315="","",SUMIF('Input_Top Hos Diag'!$K$11:$K$500,Cal_Top10HosDiag!$O315,'Input_Top Hos Diag'!P$11:P$500))</f>
        <v/>
      </c>
      <c r="S315" t="str">
        <f>IF($O315="","",SUMIF('Input_Top Hos Diag'!$K$11:$K$500,Cal_Top10HosDiag!$O315,'Input_Top Hos Diag'!Q$11:Q$500))</f>
        <v/>
      </c>
      <c r="T315" t="str">
        <f>IF($O315="","",SUMIF('Input_Top Hos Diag'!$K$11:$K$500,Cal_Top10HosDiag!$O315,'Input_Top Hos Diag'!R$11:R$500))</f>
        <v/>
      </c>
    </row>
    <row r="316" spans="2:20">
      <c r="B316" t="str">
        <f>IF(A316="","",_xlfn.XLOOKUP(A316,'Input_Top Hos Diag'!A:A,'Input_Top Hos Diag'!B:B))</f>
        <v/>
      </c>
      <c r="C316" t="str">
        <f>IF($A316="","",SUMIF('Input_Top Hos Diag'!$A$11:$A$500,Cal_Top10HosDiag!$A316,'Input_Top Hos Diag'!E$11:E$500))</f>
        <v/>
      </c>
      <c r="D316" t="str">
        <f>IF($A316="","",SUMIF('Input_Top Hos Diag'!$A$11:$A$500,Cal_Top10HosDiag!$A316,'Input_Top Hos Diag'!F$11:F$500))</f>
        <v/>
      </c>
      <c r="E316" t="str">
        <f>IF($A316="","",SUMIF('Input_Top Hos Diag'!$A$11:$A$500,Cal_Top10HosDiag!$A316,'Input_Top Hos Diag'!G$11:G$500))</f>
        <v/>
      </c>
      <c r="F316" t="str">
        <f>IF($A316="","",SUMIF('Input_Top Hos Diag'!$A$11:$A$500,Cal_Top10HosDiag!$A316,'Input_Top Hos Diag'!H$11:H$500))</f>
        <v/>
      </c>
      <c r="P316" t="str">
        <f>IF(O316="","",_xlfn.XLOOKUP(O316,'Input_Top Hos Diag'!K:K,'Input_Top Hos Diag'!L:L))</f>
        <v/>
      </c>
      <c r="Q316" t="str">
        <f>IF($O316="","",SUMIF('Input_Top Hos Diag'!$K$11:$K$500,Cal_Top10HosDiag!$O316,'Input_Top Hos Diag'!O$11:O$500))</f>
        <v/>
      </c>
      <c r="R316" t="str">
        <f>IF($O316="","",SUMIF('Input_Top Hos Diag'!$K$11:$K$500,Cal_Top10HosDiag!$O316,'Input_Top Hos Diag'!P$11:P$500))</f>
        <v/>
      </c>
      <c r="S316" t="str">
        <f>IF($O316="","",SUMIF('Input_Top Hos Diag'!$K$11:$K$500,Cal_Top10HosDiag!$O316,'Input_Top Hos Diag'!Q$11:Q$500))</f>
        <v/>
      </c>
      <c r="T316" t="str">
        <f>IF($O316="","",SUMIF('Input_Top Hos Diag'!$K$11:$K$500,Cal_Top10HosDiag!$O316,'Input_Top Hos Diag'!R$11:R$500))</f>
        <v/>
      </c>
    </row>
    <row r="317" spans="2:20">
      <c r="B317" t="str">
        <f>IF(A317="","",_xlfn.XLOOKUP(A317,'Input_Top Hos Diag'!A:A,'Input_Top Hos Diag'!B:B))</f>
        <v/>
      </c>
      <c r="C317" t="str">
        <f>IF($A317="","",SUMIF('Input_Top Hos Diag'!$A$11:$A$500,Cal_Top10HosDiag!$A317,'Input_Top Hos Diag'!E$11:E$500))</f>
        <v/>
      </c>
      <c r="D317" t="str">
        <f>IF($A317="","",SUMIF('Input_Top Hos Diag'!$A$11:$A$500,Cal_Top10HosDiag!$A317,'Input_Top Hos Diag'!F$11:F$500))</f>
        <v/>
      </c>
      <c r="E317" t="str">
        <f>IF($A317="","",SUMIF('Input_Top Hos Diag'!$A$11:$A$500,Cal_Top10HosDiag!$A317,'Input_Top Hos Diag'!G$11:G$500))</f>
        <v/>
      </c>
      <c r="F317" t="str">
        <f>IF($A317="","",SUMIF('Input_Top Hos Diag'!$A$11:$A$500,Cal_Top10HosDiag!$A317,'Input_Top Hos Diag'!H$11:H$500))</f>
        <v/>
      </c>
      <c r="P317" t="str">
        <f>IF(O317="","",_xlfn.XLOOKUP(O317,'Input_Top Hos Diag'!K:K,'Input_Top Hos Diag'!L:L))</f>
        <v/>
      </c>
      <c r="Q317" t="str">
        <f>IF($O317="","",SUMIF('Input_Top Hos Diag'!$K$11:$K$500,Cal_Top10HosDiag!$O317,'Input_Top Hos Diag'!O$11:O$500))</f>
        <v/>
      </c>
      <c r="R317" t="str">
        <f>IF($O317="","",SUMIF('Input_Top Hos Diag'!$K$11:$K$500,Cal_Top10HosDiag!$O317,'Input_Top Hos Diag'!P$11:P$500))</f>
        <v/>
      </c>
      <c r="S317" t="str">
        <f>IF($O317="","",SUMIF('Input_Top Hos Diag'!$K$11:$K$500,Cal_Top10HosDiag!$O317,'Input_Top Hos Diag'!Q$11:Q$500))</f>
        <v/>
      </c>
      <c r="T317" t="str">
        <f>IF($O317="","",SUMIF('Input_Top Hos Diag'!$K$11:$K$500,Cal_Top10HosDiag!$O317,'Input_Top Hos Diag'!R$11:R$500))</f>
        <v/>
      </c>
    </row>
    <row r="318" spans="2:20">
      <c r="B318" t="str">
        <f>IF(A318="","",_xlfn.XLOOKUP(A318,'Input_Top Hos Diag'!A:A,'Input_Top Hos Diag'!B:B))</f>
        <v/>
      </c>
      <c r="C318" t="str">
        <f>IF($A318="","",SUMIF('Input_Top Hos Diag'!$A$11:$A$500,Cal_Top10HosDiag!$A318,'Input_Top Hos Diag'!E$11:E$500))</f>
        <v/>
      </c>
      <c r="D318" t="str">
        <f>IF($A318="","",SUMIF('Input_Top Hos Diag'!$A$11:$A$500,Cal_Top10HosDiag!$A318,'Input_Top Hos Diag'!F$11:F$500))</f>
        <v/>
      </c>
      <c r="E318" t="str">
        <f>IF($A318="","",SUMIF('Input_Top Hos Diag'!$A$11:$A$500,Cal_Top10HosDiag!$A318,'Input_Top Hos Diag'!G$11:G$500))</f>
        <v/>
      </c>
      <c r="F318" t="str">
        <f>IF($A318="","",SUMIF('Input_Top Hos Diag'!$A$11:$A$500,Cal_Top10HosDiag!$A318,'Input_Top Hos Diag'!H$11:H$500))</f>
        <v/>
      </c>
      <c r="P318" t="str">
        <f>IF(O318="","",_xlfn.XLOOKUP(O318,'Input_Top Hos Diag'!K:K,'Input_Top Hos Diag'!L:L))</f>
        <v/>
      </c>
      <c r="Q318" t="str">
        <f>IF($O318="","",SUMIF('Input_Top Hos Diag'!$K$11:$K$500,Cal_Top10HosDiag!$O318,'Input_Top Hos Diag'!O$11:O$500))</f>
        <v/>
      </c>
      <c r="R318" t="str">
        <f>IF($O318="","",SUMIF('Input_Top Hos Diag'!$K$11:$K$500,Cal_Top10HosDiag!$O318,'Input_Top Hos Diag'!P$11:P$500))</f>
        <v/>
      </c>
      <c r="S318" t="str">
        <f>IF($O318="","",SUMIF('Input_Top Hos Diag'!$K$11:$K$500,Cal_Top10HosDiag!$O318,'Input_Top Hos Diag'!Q$11:Q$500))</f>
        <v/>
      </c>
      <c r="T318" t="str">
        <f>IF($O318="","",SUMIF('Input_Top Hos Diag'!$K$11:$K$500,Cal_Top10HosDiag!$O318,'Input_Top Hos Diag'!R$11:R$500))</f>
        <v/>
      </c>
    </row>
    <row r="319" spans="2:20">
      <c r="B319" t="str">
        <f>IF(A319="","",_xlfn.XLOOKUP(A319,'Input_Top Hos Diag'!A:A,'Input_Top Hos Diag'!B:B))</f>
        <v/>
      </c>
      <c r="C319" t="str">
        <f>IF($A319="","",SUMIF('Input_Top Hos Diag'!$A$11:$A$500,Cal_Top10HosDiag!$A319,'Input_Top Hos Diag'!E$11:E$500))</f>
        <v/>
      </c>
      <c r="D319" t="str">
        <f>IF($A319="","",SUMIF('Input_Top Hos Diag'!$A$11:$A$500,Cal_Top10HosDiag!$A319,'Input_Top Hos Diag'!F$11:F$500))</f>
        <v/>
      </c>
      <c r="E319" t="str">
        <f>IF($A319="","",SUMIF('Input_Top Hos Diag'!$A$11:$A$500,Cal_Top10HosDiag!$A319,'Input_Top Hos Diag'!G$11:G$500))</f>
        <v/>
      </c>
      <c r="F319" t="str">
        <f>IF($A319="","",SUMIF('Input_Top Hos Diag'!$A$11:$A$500,Cal_Top10HosDiag!$A319,'Input_Top Hos Diag'!H$11:H$500))</f>
        <v/>
      </c>
      <c r="P319" t="str">
        <f>IF(O319="","",_xlfn.XLOOKUP(O319,'Input_Top Hos Diag'!K:K,'Input_Top Hos Diag'!L:L))</f>
        <v/>
      </c>
      <c r="Q319" t="str">
        <f>IF($O319="","",SUMIF('Input_Top Hos Diag'!$K$11:$K$500,Cal_Top10HosDiag!$O319,'Input_Top Hos Diag'!O$11:O$500))</f>
        <v/>
      </c>
      <c r="R319" t="str">
        <f>IF($O319="","",SUMIF('Input_Top Hos Diag'!$K$11:$K$500,Cal_Top10HosDiag!$O319,'Input_Top Hos Diag'!P$11:P$500))</f>
        <v/>
      </c>
      <c r="S319" t="str">
        <f>IF($O319="","",SUMIF('Input_Top Hos Diag'!$K$11:$K$500,Cal_Top10HosDiag!$O319,'Input_Top Hos Diag'!Q$11:Q$500))</f>
        <v/>
      </c>
      <c r="T319" t="str">
        <f>IF($O319="","",SUMIF('Input_Top Hos Diag'!$K$11:$K$500,Cal_Top10HosDiag!$O319,'Input_Top Hos Diag'!R$11:R$500))</f>
        <v/>
      </c>
    </row>
    <row r="320" spans="2:20">
      <c r="B320" t="str">
        <f>IF(A320="","",_xlfn.XLOOKUP(A320,'Input_Top Hos Diag'!A:A,'Input_Top Hos Diag'!B:B))</f>
        <v/>
      </c>
      <c r="C320" t="str">
        <f>IF($A320="","",SUMIF('Input_Top Hos Diag'!$A$11:$A$500,Cal_Top10HosDiag!$A320,'Input_Top Hos Diag'!E$11:E$500))</f>
        <v/>
      </c>
      <c r="D320" t="str">
        <f>IF($A320="","",SUMIF('Input_Top Hos Diag'!$A$11:$A$500,Cal_Top10HosDiag!$A320,'Input_Top Hos Diag'!F$11:F$500))</f>
        <v/>
      </c>
      <c r="E320" t="str">
        <f>IF($A320="","",SUMIF('Input_Top Hos Diag'!$A$11:$A$500,Cal_Top10HosDiag!$A320,'Input_Top Hos Diag'!G$11:G$500))</f>
        <v/>
      </c>
      <c r="F320" t="str">
        <f>IF($A320="","",SUMIF('Input_Top Hos Diag'!$A$11:$A$500,Cal_Top10HosDiag!$A320,'Input_Top Hos Diag'!H$11:H$500))</f>
        <v/>
      </c>
      <c r="P320" t="str">
        <f>IF(O320="","",_xlfn.XLOOKUP(O320,'Input_Top Hos Diag'!K:K,'Input_Top Hos Diag'!L:L))</f>
        <v/>
      </c>
      <c r="Q320" t="str">
        <f>IF($O320="","",SUMIF('Input_Top Hos Diag'!$K$11:$K$500,Cal_Top10HosDiag!$O320,'Input_Top Hos Diag'!O$11:O$500))</f>
        <v/>
      </c>
      <c r="R320" t="str">
        <f>IF($O320="","",SUMIF('Input_Top Hos Diag'!$K$11:$K$500,Cal_Top10HosDiag!$O320,'Input_Top Hos Diag'!P$11:P$500))</f>
        <v/>
      </c>
      <c r="S320" t="str">
        <f>IF($O320="","",SUMIF('Input_Top Hos Diag'!$K$11:$K$500,Cal_Top10HosDiag!$O320,'Input_Top Hos Diag'!Q$11:Q$500))</f>
        <v/>
      </c>
      <c r="T320" t="str">
        <f>IF($O320="","",SUMIF('Input_Top Hos Diag'!$K$11:$K$500,Cal_Top10HosDiag!$O320,'Input_Top Hos Diag'!R$11:R$500))</f>
        <v/>
      </c>
    </row>
    <row r="321" spans="2:20">
      <c r="B321" t="str">
        <f>IF(A321="","",_xlfn.XLOOKUP(A321,'Input_Top Hos Diag'!A:A,'Input_Top Hos Diag'!B:B))</f>
        <v/>
      </c>
      <c r="C321" t="str">
        <f>IF($A321="","",SUMIF('Input_Top Hos Diag'!$A$11:$A$500,Cal_Top10HosDiag!$A321,'Input_Top Hos Diag'!E$11:E$500))</f>
        <v/>
      </c>
      <c r="D321" t="str">
        <f>IF($A321="","",SUMIF('Input_Top Hos Diag'!$A$11:$A$500,Cal_Top10HosDiag!$A321,'Input_Top Hos Diag'!F$11:F$500))</f>
        <v/>
      </c>
      <c r="E321" t="str">
        <f>IF($A321="","",SUMIF('Input_Top Hos Diag'!$A$11:$A$500,Cal_Top10HosDiag!$A321,'Input_Top Hos Diag'!G$11:G$500))</f>
        <v/>
      </c>
      <c r="F321" t="str">
        <f>IF($A321="","",SUMIF('Input_Top Hos Diag'!$A$11:$A$500,Cal_Top10HosDiag!$A321,'Input_Top Hos Diag'!H$11:H$500))</f>
        <v/>
      </c>
      <c r="P321" t="str">
        <f>IF(O321="","",_xlfn.XLOOKUP(O321,'Input_Top Hos Diag'!K:K,'Input_Top Hos Diag'!L:L))</f>
        <v/>
      </c>
      <c r="Q321" t="str">
        <f>IF($O321="","",SUMIF('Input_Top Hos Diag'!$K$11:$K$500,Cal_Top10HosDiag!$O321,'Input_Top Hos Diag'!O$11:O$500))</f>
        <v/>
      </c>
      <c r="R321" t="str">
        <f>IF($O321="","",SUMIF('Input_Top Hos Diag'!$K$11:$K$500,Cal_Top10HosDiag!$O321,'Input_Top Hos Diag'!P$11:P$500))</f>
        <v/>
      </c>
      <c r="S321" t="str">
        <f>IF($O321="","",SUMIF('Input_Top Hos Diag'!$K$11:$K$500,Cal_Top10HosDiag!$O321,'Input_Top Hos Diag'!Q$11:Q$500))</f>
        <v/>
      </c>
      <c r="T321" t="str">
        <f>IF($O321="","",SUMIF('Input_Top Hos Diag'!$K$11:$K$500,Cal_Top10HosDiag!$O321,'Input_Top Hos Diag'!R$11:R$500))</f>
        <v/>
      </c>
    </row>
    <row r="322" spans="2:20">
      <c r="B322" t="str">
        <f>IF(A322="","",_xlfn.XLOOKUP(A322,'Input_Top Hos Diag'!A:A,'Input_Top Hos Diag'!B:B))</f>
        <v/>
      </c>
      <c r="C322" t="str">
        <f>IF($A322="","",SUMIF('Input_Top Hos Diag'!$A$11:$A$500,Cal_Top10HosDiag!$A322,'Input_Top Hos Diag'!E$11:E$500))</f>
        <v/>
      </c>
      <c r="D322" t="str">
        <f>IF($A322="","",SUMIF('Input_Top Hos Diag'!$A$11:$A$500,Cal_Top10HosDiag!$A322,'Input_Top Hos Diag'!F$11:F$500))</f>
        <v/>
      </c>
      <c r="E322" t="str">
        <f>IF($A322="","",SUMIF('Input_Top Hos Diag'!$A$11:$A$500,Cal_Top10HosDiag!$A322,'Input_Top Hos Diag'!G$11:G$500))</f>
        <v/>
      </c>
      <c r="F322" t="str">
        <f>IF($A322="","",SUMIF('Input_Top Hos Diag'!$A$11:$A$500,Cal_Top10HosDiag!$A322,'Input_Top Hos Diag'!H$11:H$500))</f>
        <v/>
      </c>
      <c r="P322" t="str">
        <f>IF(O322="","",_xlfn.XLOOKUP(O322,'Input_Top Hos Diag'!K:K,'Input_Top Hos Diag'!L:L))</f>
        <v/>
      </c>
      <c r="Q322" t="str">
        <f>IF($O322="","",SUMIF('Input_Top Hos Diag'!$K$11:$K$500,Cal_Top10HosDiag!$O322,'Input_Top Hos Diag'!O$11:O$500))</f>
        <v/>
      </c>
      <c r="R322" t="str">
        <f>IF($O322="","",SUMIF('Input_Top Hos Diag'!$K$11:$K$500,Cal_Top10HosDiag!$O322,'Input_Top Hos Diag'!P$11:P$500))</f>
        <v/>
      </c>
      <c r="S322" t="str">
        <f>IF($O322="","",SUMIF('Input_Top Hos Diag'!$K$11:$K$500,Cal_Top10HosDiag!$O322,'Input_Top Hos Diag'!Q$11:Q$500))</f>
        <v/>
      </c>
      <c r="T322" t="str">
        <f>IF($O322="","",SUMIF('Input_Top Hos Diag'!$K$11:$K$500,Cal_Top10HosDiag!$O322,'Input_Top Hos Diag'!R$11:R$500))</f>
        <v/>
      </c>
    </row>
    <row r="323" spans="2:20">
      <c r="B323" t="str">
        <f>IF(A323="","",_xlfn.XLOOKUP(A323,'Input_Top Hos Diag'!A:A,'Input_Top Hos Diag'!B:B))</f>
        <v/>
      </c>
      <c r="C323" t="str">
        <f>IF($A323="","",SUMIF('Input_Top Hos Diag'!$A$11:$A$500,Cal_Top10HosDiag!$A323,'Input_Top Hos Diag'!E$11:E$500))</f>
        <v/>
      </c>
      <c r="D323" t="str">
        <f>IF($A323="","",SUMIF('Input_Top Hos Diag'!$A$11:$A$500,Cal_Top10HosDiag!$A323,'Input_Top Hos Diag'!F$11:F$500))</f>
        <v/>
      </c>
      <c r="E323" t="str">
        <f>IF($A323="","",SUMIF('Input_Top Hos Diag'!$A$11:$A$500,Cal_Top10HosDiag!$A323,'Input_Top Hos Diag'!G$11:G$500))</f>
        <v/>
      </c>
      <c r="F323" t="str">
        <f>IF($A323="","",SUMIF('Input_Top Hos Diag'!$A$11:$A$500,Cal_Top10HosDiag!$A323,'Input_Top Hos Diag'!H$11:H$500))</f>
        <v/>
      </c>
      <c r="P323" t="str">
        <f>IF(O323="","",_xlfn.XLOOKUP(O323,'Input_Top Hos Diag'!K:K,'Input_Top Hos Diag'!L:L))</f>
        <v/>
      </c>
      <c r="Q323" t="str">
        <f>IF($O323="","",SUMIF('Input_Top Hos Diag'!$K$11:$K$500,Cal_Top10HosDiag!$O323,'Input_Top Hos Diag'!O$11:O$500))</f>
        <v/>
      </c>
      <c r="R323" t="str">
        <f>IF($O323="","",SUMIF('Input_Top Hos Diag'!$K$11:$K$500,Cal_Top10HosDiag!$O323,'Input_Top Hos Diag'!P$11:P$500))</f>
        <v/>
      </c>
      <c r="S323" t="str">
        <f>IF($O323="","",SUMIF('Input_Top Hos Diag'!$K$11:$K$500,Cal_Top10HosDiag!$O323,'Input_Top Hos Diag'!Q$11:Q$500))</f>
        <v/>
      </c>
      <c r="T323" t="str">
        <f>IF($O323="","",SUMIF('Input_Top Hos Diag'!$K$11:$K$500,Cal_Top10HosDiag!$O323,'Input_Top Hos Diag'!R$11:R$500))</f>
        <v/>
      </c>
    </row>
    <row r="324" spans="2:20">
      <c r="B324" t="str">
        <f>IF(A324="","",_xlfn.XLOOKUP(A324,'Input_Top Hos Diag'!A:A,'Input_Top Hos Diag'!B:B))</f>
        <v/>
      </c>
      <c r="C324" t="str">
        <f>IF($A324="","",SUMIF('Input_Top Hos Diag'!$A$11:$A$500,Cal_Top10HosDiag!$A324,'Input_Top Hos Diag'!E$11:E$500))</f>
        <v/>
      </c>
      <c r="D324" t="str">
        <f>IF($A324="","",SUMIF('Input_Top Hos Diag'!$A$11:$A$500,Cal_Top10HosDiag!$A324,'Input_Top Hos Diag'!F$11:F$500))</f>
        <v/>
      </c>
      <c r="E324" t="str">
        <f>IF($A324="","",SUMIF('Input_Top Hos Diag'!$A$11:$A$500,Cal_Top10HosDiag!$A324,'Input_Top Hos Diag'!G$11:G$500))</f>
        <v/>
      </c>
      <c r="F324" t="str">
        <f>IF($A324="","",SUMIF('Input_Top Hos Diag'!$A$11:$A$500,Cal_Top10HosDiag!$A324,'Input_Top Hos Diag'!H$11:H$500))</f>
        <v/>
      </c>
      <c r="P324" t="str">
        <f>IF(O324="","",_xlfn.XLOOKUP(O324,'Input_Top Hos Diag'!K:K,'Input_Top Hos Diag'!L:L))</f>
        <v/>
      </c>
      <c r="Q324" t="str">
        <f>IF($O324="","",SUMIF('Input_Top Hos Diag'!$K$11:$K$500,Cal_Top10HosDiag!$O324,'Input_Top Hos Diag'!O$11:O$500))</f>
        <v/>
      </c>
      <c r="R324" t="str">
        <f>IF($O324="","",SUMIF('Input_Top Hos Diag'!$K$11:$K$500,Cal_Top10HosDiag!$O324,'Input_Top Hos Diag'!P$11:P$500))</f>
        <v/>
      </c>
      <c r="S324" t="str">
        <f>IF($O324="","",SUMIF('Input_Top Hos Diag'!$K$11:$K$500,Cal_Top10HosDiag!$O324,'Input_Top Hos Diag'!Q$11:Q$500))</f>
        <v/>
      </c>
      <c r="T324" t="str">
        <f>IF($O324="","",SUMIF('Input_Top Hos Diag'!$K$11:$K$500,Cal_Top10HosDiag!$O324,'Input_Top Hos Diag'!R$11:R$500))</f>
        <v/>
      </c>
    </row>
    <row r="325" spans="2:20">
      <c r="B325" t="str">
        <f>IF(A325="","",_xlfn.XLOOKUP(A325,'Input_Top Hos Diag'!A:A,'Input_Top Hos Diag'!B:B))</f>
        <v/>
      </c>
      <c r="C325" t="str">
        <f>IF($A325="","",SUMIF('Input_Top Hos Diag'!$A$11:$A$500,Cal_Top10HosDiag!$A325,'Input_Top Hos Diag'!E$11:E$500))</f>
        <v/>
      </c>
      <c r="D325" t="str">
        <f>IF($A325="","",SUMIF('Input_Top Hos Diag'!$A$11:$A$500,Cal_Top10HosDiag!$A325,'Input_Top Hos Diag'!F$11:F$500))</f>
        <v/>
      </c>
      <c r="E325" t="str">
        <f>IF($A325="","",SUMIF('Input_Top Hos Diag'!$A$11:$A$500,Cal_Top10HosDiag!$A325,'Input_Top Hos Diag'!G$11:G$500))</f>
        <v/>
      </c>
      <c r="F325" t="str">
        <f>IF($A325="","",SUMIF('Input_Top Hos Diag'!$A$11:$A$500,Cal_Top10HosDiag!$A325,'Input_Top Hos Diag'!H$11:H$500))</f>
        <v/>
      </c>
      <c r="P325" t="str">
        <f>IF(O325="","",_xlfn.XLOOKUP(O325,'Input_Top Hos Diag'!K:K,'Input_Top Hos Diag'!L:L))</f>
        <v/>
      </c>
      <c r="Q325" t="str">
        <f>IF($O325="","",SUMIF('Input_Top Hos Diag'!$K$11:$K$500,Cal_Top10HosDiag!$O325,'Input_Top Hos Diag'!O$11:O$500))</f>
        <v/>
      </c>
      <c r="R325" t="str">
        <f>IF($O325="","",SUMIF('Input_Top Hos Diag'!$K$11:$K$500,Cal_Top10HosDiag!$O325,'Input_Top Hos Diag'!P$11:P$500))</f>
        <v/>
      </c>
      <c r="S325" t="str">
        <f>IF($O325="","",SUMIF('Input_Top Hos Diag'!$K$11:$K$500,Cal_Top10HosDiag!$O325,'Input_Top Hos Diag'!Q$11:Q$500))</f>
        <v/>
      </c>
      <c r="T325" t="str">
        <f>IF($O325="","",SUMIF('Input_Top Hos Diag'!$K$11:$K$500,Cal_Top10HosDiag!$O325,'Input_Top Hos Diag'!R$11:R$500))</f>
        <v/>
      </c>
    </row>
    <row r="326" spans="2:20">
      <c r="B326" t="str">
        <f>IF(A326="","",_xlfn.XLOOKUP(A326,'Input_Top Hos Diag'!A:A,'Input_Top Hos Diag'!B:B))</f>
        <v/>
      </c>
      <c r="C326" t="str">
        <f>IF($A326="","",SUMIF('Input_Top Hos Diag'!$A$11:$A$500,Cal_Top10HosDiag!$A326,'Input_Top Hos Diag'!E$11:E$500))</f>
        <v/>
      </c>
      <c r="D326" t="str">
        <f>IF($A326="","",SUMIF('Input_Top Hos Diag'!$A$11:$A$500,Cal_Top10HosDiag!$A326,'Input_Top Hos Diag'!F$11:F$500))</f>
        <v/>
      </c>
      <c r="E326" t="str">
        <f>IF($A326="","",SUMIF('Input_Top Hos Diag'!$A$11:$A$500,Cal_Top10HosDiag!$A326,'Input_Top Hos Diag'!G$11:G$500))</f>
        <v/>
      </c>
      <c r="F326" t="str">
        <f>IF($A326="","",SUMIF('Input_Top Hos Diag'!$A$11:$A$500,Cal_Top10HosDiag!$A326,'Input_Top Hos Diag'!H$11:H$500))</f>
        <v/>
      </c>
      <c r="P326" t="str">
        <f>IF(O326="","",_xlfn.XLOOKUP(O326,'Input_Top Hos Diag'!K:K,'Input_Top Hos Diag'!L:L))</f>
        <v/>
      </c>
      <c r="Q326" t="str">
        <f>IF($O326="","",SUMIF('Input_Top Hos Diag'!$K$11:$K$500,Cal_Top10HosDiag!$O326,'Input_Top Hos Diag'!O$11:O$500))</f>
        <v/>
      </c>
      <c r="R326" t="str">
        <f>IF($O326="","",SUMIF('Input_Top Hos Diag'!$K$11:$K$500,Cal_Top10HosDiag!$O326,'Input_Top Hos Diag'!P$11:P$500))</f>
        <v/>
      </c>
      <c r="S326" t="str">
        <f>IF($O326="","",SUMIF('Input_Top Hos Diag'!$K$11:$K$500,Cal_Top10HosDiag!$O326,'Input_Top Hos Diag'!Q$11:Q$500))</f>
        <v/>
      </c>
      <c r="T326" t="str">
        <f>IF($O326="","",SUMIF('Input_Top Hos Diag'!$K$11:$K$500,Cal_Top10HosDiag!$O326,'Input_Top Hos Diag'!R$11:R$500))</f>
        <v/>
      </c>
    </row>
    <row r="327" spans="2:20">
      <c r="B327" t="str">
        <f>IF(A327="","",_xlfn.XLOOKUP(A327,'Input_Top Hos Diag'!A:A,'Input_Top Hos Diag'!B:B))</f>
        <v/>
      </c>
      <c r="C327" t="str">
        <f>IF($A327="","",SUMIF('Input_Top Hos Diag'!$A$11:$A$500,Cal_Top10HosDiag!$A327,'Input_Top Hos Diag'!E$11:E$500))</f>
        <v/>
      </c>
      <c r="D327" t="str">
        <f>IF($A327="","",SUMIF('Input_Top Hos Diag'!$A$11:$A$500,Cal_Top10HosDiag!$A327,'Input_Top Hos Diag'!F$11:F$500))</f>
        <v/>
      </c>
      <c r="E327" t="str">
        <f>IF($A327="","",SUMIF('Input_Top Hos Diag'!$A$11:$A$500,Cal_Top10HosDiag!$A327,'Input_Top Hos Diag'!G$11:G$500))</f>
        <v/>
      </c>
      <c r="F327" t="str">
        <f>IF($A327="","",SUMIF('Input_Top Hos Diag'!$A$11:$A$500,Cal_Top10HosDiag!$A327,'Input_Top Hos Diag'!H$11:H$500))</f>
        <v/>
      </c>
      <c r="P327" t="str">
        <f>IF(O327="","",_xlfn.XLOOKUP(O327,'Input_Top Hos Diag'!K:K,'Input_Top Hos Diag'!L:L))</f>
        <v/>
      </c>
      <c r="Q327" t="str">
        <f>IF($O327="","",SUMIF('Input_Top Hos Diag'!$K$11:$K$500,Cal_Top10HosDiag!$O327,'Input_Top Hos Diag'!O$11:O$500))</f>
        <v/>
      </c>
      <c r="R327" t="str">
        <f>IF($O327="","",SUMIF('Input_Top Hos Diag'!$K$11:$K$500,Cal_Top10HosDiag!$O327,'Input_Top Hos Diag'!P$11:P$500))</f>
        <v/>
      </c>
      <c r="S327" t="str">
        <f>IF($O327="","",SUMIF('Input_Top Hos Diag'!$K$11:$K$500,Cal_Top10HosDiag!$O327,'Input_Top Hos Diag'!Q$11:Q$500))</f>
        <v/>
      </c>
      <c r="T327" t="str">
        <f>IF($O327="","",SUMIF('Input_Top Hos Diag'!$K$11:$K$500,Cal_Top10HosDiag!$O327,'Input_Top Hos Diag'!R$11:R$500))</f>
        <v/>
      </c>
    </row>
    <row r="328" spans="2:20">
      <c r="B328" t="str">
        <f>IF(A328="","",_xlfn.XLOOKUP(A328,'Input_Top Hos Diag'!A:A,'Input_Top Hos Diag'!B:B))</f>
        <v/>
      </c>
      <c r="C328" t="str">
        <f>IF($A328="","",SUMIF('Input_Top Hos Diag'!$A$11:$A$500,Cal_Top10HosDiag!$A328,'Input_Top Hos Diag'!E$11:E$500))</f>
        <v/>
      </c>
      <c r="D328" t="str">
        <f>IF($A328="","",SUMIF('Input_Top Hos Diag'!$A$11:$A$500,Cal_Top10HosDiag!$A328,'Input_Top Hos Diag'!F$11:F$500))</f>
        <v/>
      </c>
      <c r="E328" t="str">
        <f>IF($A328="","",SUMIF('Input_Top Hos Diag'!$A$11:$A$500,Cal_Top10HosDiag!$A328,'Input_Top Hos Diag'!G$11:G$500))</f>
        <v/>
      </c>
      <c r="F328" t="str">
        <f>IF($A328="","",SUMIF('Input_Top Hos Diag'!$A$11:$A$500,Cal_Top10HosDiag!$A328,'Input_Top Hos Diag'!H$11:H$500))</f>
        <v/>
      </c>
      <c r="P328" t="str">
        <f>IF(O328="","",_xlfn.XLOOKUP(O328,'Input_Top Hos Diag'!K:K,'Input_Top Hos Diag'!L:L))</f>
        <v/>
      </c>
      <c r="Q328" t="str">
        <f>IF($O328="","",SUMIF('Input_Top Hos Diag'!$K$11:$K$500,Cal_Top10HosDiag!$O328,'Input_Top Hos Diag'!O$11:O$500))</f>
        <v/>
      </c>
      <c r="R328" t="str">
        <f>IF($O328="","",SUMIF('Input_Top Hos Diag'!$K$11:$K$500,Cal_Top10HosDiag!$O328,'Input_Top Hos Diag'!P$11:P$500))</f>
        <v/>
      </c>
      <c r="S328" t="str">
        <f>IF($O328="","",SUMIF('Input_Top Hos Diag'!$K$11:$K$500,Cal_Top10HosDiag!$O328,'Input_Top Hos Diag'!Q$11:Q$500))</f>
        <v/>
      </c>
      <c r="T328" t="str">
        <f>IF($O328="","",SUMIF('Input_Top Hos Diag'!$K$11:$K$500,Cal_Top10HosDiag!$O328,'Input_Top Hos Diag'!R$11:R$500))</f>
        <v/>
      </c>
    </row>
    <row r="329" spans="2:20">
      <c r="B329" t="str">
        <f>IF(A329="","",_xlfn.XLOOKUP(A329,'Input_Top Hos Diag'!A:A,'Input_Top Hos Diag'!B:B))</f>
        <v/>
      </c>
      <c r="C329" t="str">
        <f>IF($A329="","",SUMIF('Input_Top Hos Diag'!$A$11:$A$500,Cal_Top10HosDiag!$A329,'Input_Top Hos Diag'!E$11:E$500))</f>
        <v/>
      </c>
      <c r="D329" t="str">
        <f>IF($A329="","",SUMIF('Input_Top Hos Diag'!$A$11:$A$500,Cal_Top10HosDiag!$A329,'Input_Top Hos Diag'!F$11:F$500))</f>
        <v/>
      </c>
      <c r="E329" t="str">
        <f>IF($A329="","",SUMIF('Input_Top Hos Diag'!$A$11:$A$500,Cal_Top10HosDiag!$A329,'Input_Top Hos Diag'!G$11:G$500))</f>
        <v/>
      </c>
      <c r="F329" t="str">
        <f>IF($A329="","",SUMIF('Input_Top Hos Diag'!$A$11:$A$500,Cal_Top10HosDiag!$A329,'Input_Top Hos Diag'!H$11:H$500))</f>
        <v/>
      </c>
      <c r="P329" t="str">
        <f>IF(O329="","",_xlfn.XLOOKUP(O329,'Input_Top Hos Diag'!K:K,'Input_Top Hos Diag'!L:L))</f>
        <v/>
      </c>
      <c r="Q329" t="str">
        <f>IF($O329="","",SUMIF('Input_Top Hos Diag'!$K$11:$K$500,Cal_Top10HosDiag!$O329,'Input_Top Hos Diag'!O$11:O$500))</f>
        <v/>
      </c>
      <c r="R329" t="str">
        <f>IF($O329="","",SUMIF('Input_Top Hos Diag'!$K$11:$K$500,Cal_Top10HosDiag!$O329,'Input_Top Hos Diag'!P$11:P$500))</f>
        <v/>
      </c>
      <c r="S329" t="str">
        <f>IF($O329="","",SUMIF('Input_Top Hos Diag'!$K$11:$K$500,Cal_Top10HosDiag!$O329,'Input_Top Hos Diag'!Q$11:Q$500))</f>
        <v/>
      </c>
      <c r="T329" t="str">
        <f>IF($O329="","",SUMIF('Input_Top Hos Diag'!$K$11:$K$500,Cal_Top10HosDiag!$O329,'Input_Top Hos Diag'!R$11:R$500))</f>
        <v/>
      </c>
    </row>
    <row r="330" spans="2:20">
      <c r="B330" t="str">
        <f>IF(A330="","",_xlfn.XLOOKUP(A330,'Input_Top Hos Diag'!A:A,'Input_Top Hos Diag'!B:B))</f>
        <v/>
      </c>
      <c r="C330" t="str">
        <f>IF($A330="","",SUMIF('Input_Top Hos Diag'!$A$11:$A$500,Cal_Top10HosDiag!$A330,'Input_Top Hos Diag'!E$11:E$500))</f>
        <v/>
      </c>
      <c r="D330" t="str">
        <f>IF($A330="","",SUMIF('Input_Top Hos Diag'!$A$11:$A$500,Cal_Top10HosDiag!$A330,'Input_Top Hos Diag'!F$11:F$500))</f>
        <v/>
      </c>
      <c r="E330" t="str">
        <f>IF($A330="","",SUMIF('Input_Top Hos Diag'!$A$11:$A$500,Cal_Top10HosDiag!$A330,'Input_Top Hos Diag'!G$11:G$500))</f>
        <v/>
      </c>
      <c r="F330" t="str">
        <f>IF($A330="","",SUMIF('Input_Top Hos Diag'!$A$11:$A$500,Cal_Top10HosDiag!$A330,'Input_Top Hos Diag'!H$11:H$500))</f>
        <v/>
      </c>
      <c r="P330" t="str">
        <f>IF(O330="","",_xlfn.XLOOKUP(O330,'Input_Top Hos Diag'!K:K,'Input_Top Hos Diag'!L:L))</f>
        <v/>
      </c>
      <c r="Q330" t="str">
        <f>IF($O330="","",SUMIF('Input_Top Hos Diag'!$K$11:$K$500,Cal_Top10HosDiag!$O330,'Input_Top Hos Diag'!O$11:O$500))</f>
        <v/>
      </c>
      <c r="R330" t="str">
        <f>IF($O330="","",SUMIF('Input_Top Hos Diag'!$K$11:$K$500,Cal_Top10HosDiag!$O330,'Input_Top Hos Diag'!P$11:P$500))</f>
        <v/>
      </c>
      <c r="S330" t="str">
        <f>IF($O330="","",SUMIF('Input_Top Hos Diag'!$K$11:$K$500,Cal_Top10HosDiag!$O330,'Input_Top Hos Diag'!Q$11:Q$500))</f>
        <v/>
      </c>
      <c r="T330" t="str">
        <f>IF($O330="","",SUMIF('Input_Top Hos Diag'!$K$11:$K$500,Cal_Top10HosDiag!$O330,'Input_Top Hos Diag'!R$11:R$500))</f>
        <v/>
      </c>
    </row>
    <row r="331" spans="2:20">
      <c r="B331" t="str">
        <f>IF(A331="","",_xlfn.XLOOKUP(A331,'Input_Top Hos Diag'!A:A,'Input_Top Hos Diag'!B:B))</f>
        <v/>
      </c>
      <c r="C331" t="str">
        <f>IF($A331="","",SUMIF('Input_Top Hos Diag'!$A$11:$A$500,Cal_Top10HosDiag!$A331,'Input_Top Hos Diag'!E$11:E$500))</f>
        <v/>
      </c>
      <c r="D331" t="str">
        <f>IF($A331="","",SUMIF('Input_Top Hos Diag'!$A$11:$A$500,Cal_Top10HosDiag!$A331,'Input_Top Hos Diag'!F$11:F$500))</f>
        <v/>
      </c>
      <c r="E331" t="str">
        <f>IF($A331="","",SUMIF('Input_Top Hos Diag'!$A$11:$A$500,Cal_Top10HosDiag!$A331,'Input_Top Hos Diag'!G$11:G$500))</f>
        <v/>
      </c>
      <c r="F331" t="str">
        <f>IF($A331="","",SUMIF('Input_Top Hos Diag'!$A$11:$A$500,Cal_Top10HosDiag!$A331,'Input_Top Hos Diag'!H$11:H$500))</f>
        <v/>
      </c>
      <c r="P331" t="str">
        <f>IF(O331="","",_xlfn.XLOOKUP(O331,'Input_Top Hos Diag'!K:K,'Input_Top Hos Diag'!L:L))</f>
        <v/>
      </c>
      <c r="Q331" t="str">
        <f>IF($O331="","",SUMIF('Input_Top Hos Diag'!$K$11:$K$500,Cal_Top10HosDiag!$O331,'Input_Top Hos Diag'!O$11:O$500))</f>
        <v/>
      </c>
      <c r="R331" t="str">
        <f>IF($O331="","",SUMIF('Input_Top Hos Diag'!$K$11:$K$500,Cal_Top10HosDiag!$O331,'Input_Top Hos Diag'!P$11:P$500))</f>
        <v/>
      </c>
      <c r="S331" t="str">
        <f>IF($O331="","",SUMIF('Input_Top Hos Diag'!$K$11:$K$500,Cal_Top10HosDiag!$O331,'Input_Top Hos Diag'!Q$11:Q$500))</f>
        <v/>
      </c>
      <c r="T331" t="str">
        <f>IF($O331="","",SUMIF('Input_Top Hos Diag'!$K$11:$K$500,Cal_Top10HosDiag!$O331,'Input_Top Hos Diag'!R$11:R$500))</f>
        <v/>
      </c>
    </row>
    <row r="332" spans="2:20">
      <c r="B332" t="str">
        <f>IF(A332="","",_xlfn.XLOOKUP(A332,'Input_Top Hos Diag'!A:A,'Input_Top Hos Diag'!B:B))</f>
        <v/>
      </c>
      <c r="C332" t="str">
        <f>IF($A332="","",SUMIF('Input_Top Hos Diag'!$A$11:$A$500,Cal_Top10HosDiag!$A332,'Input_Top Hos Diag'!E$11:E$500))</f>
        <v/>
      </c>
      <c r="D332" t="str">
        <f>IF($A332="","",SUMIF('Input_Top Hos Diag'!$A$11:$A$500,Cal_Top10HosDiag!$A332,'Input_Top Hos Diag'!F$11:F$500))</f>
        <v/>
      </c>
      <c r="E332" t="str">
        <f>IF($A332="","",SUMIF('Input_Top Hos Diag'!$A$11:$A$500,Cal_Top10HosDiag!$A332,'Input_Top Hos Diag'!G$11:G$500))</f>
        <v/>
      </c>
      <c r="F332" t="str">
        <f>IF($A332="","",SUMIF('Input_Top Hos Diag'!$A$11:$A$500,Cal_Top10HosDiag!$A332,'Input_Top Hos Diag'!H$11:H$500))</f>
        <v/>
      </c>
      <c r="P332" t="str">
        <f>IF(O332="","",_xlfn.XLOOKUP(O332,'Input_Top Hos Diag'!K:K,'Input_Top Hos Diag'!L:L))</f>
        <v/>
      </c>
      <c r="Q332" t="str">
        <f>IF($O332="","",SUMIF('Input_Top Hos Diag'!$K$11:$K$500,Cal_Top10HosDiag!$O332,'Input_Top Hos Diag'!O$11:O$500))</f>
        <v/>
      </c>
      <c r="R332" t="str">
        <f>IF($O332="","",SUMIF('Input_Top Hos Diag'!$K$11:$K$500,Cal_Top10HosDiag!$O332,'Input_Top Hos Diag'!P$11:P$500))</f>
        <v/>
      </c>
      <c r="S332" t="str">
        <f>IF($O332="","",SUMIF('Input_Top Hos Diag'!$K$11:$K$500,Cal_Top10HosDiag!$O332,'Input_Top Hos Diag'!Q$11:Q$500))</f>
        <v/>
      </c>
      <c r="T332" t="str">
        <f>IF($O332="","",SUMIF('Input_Top Hos Diag'!$K$11:$K$500,Cal_Top10HosDiag!$O332,'Input_Top Hos Diag'!R$11:R$500))</f>
        <v/>
      </c>
    </row>
    <row r="333" spans="2:20">
      <c r="B333" t="str">
        <f>IF(A333="","",_xlfn.XLOOKUP(A333,'Input_Top Hos Diag'!A:A,'Input_Top Hos Diag'!B:B))</f>
        <v/>
      </c>
      <c r="C333" t="str">
        <f>IF($A333="","",SUMIF('Input_Top Hos Diag'!$A$11:$A$500,Cal_Top10HosDiag!$A333,'Input_Top Hos Diag'!E$11:E$500))</f>
        <v/>
      </c>
      <c r="D333" t="str">
        <f>IF($A333="","",SUMIF('Input_Top Hos Diag'!$A$11:$A$500,Cal_Top10HosDiag!$A333,'Input_Top Hos Diag'!F$11:F$500))</f>
        <v/>
      </c>
      <c r="E333" t="str">
        <f>IF($A333="","",SUMIF('Input_Top Hos Diag'!$A$11:$A$500,Cal_Top10HosDiag!$A333,'Input_Top Hos Diag'!G$11:G$500))</f>
        <v/>
      </c>
      <c r="F333" t="str">
        <f>IF($A333="","",SUMIF('Input_Top Hos Diag'!$A$11:$A$500,Cal_Top10HosDiag!$A333,'Input_Top Hos Diag'!H$11:H$500))</f>
        <v/>
      </c>
      <c r="P333" t="str">
        <f>IF(O333="","",_xlfn.XLOOKUP(O333,'Input_Top Hos Diag'!K:K,'Input_Top Hos Diag'!L:L))</f>
        <v/>
      </c>
      <c r="Q333" t="str">
        <f>IF($O333="","",SUMIF('Input_Top Hos Diag'!$K$11:$K$500,Cal_Top10HosDiag!$O333,'Input_Top Hos Diag'!O$11:O$500))</f>
        <v/>
      </c>
      <c r="R333" t="str">
        <f>IF($O333="","",SUMIF('Input_Top Hos Diag'!$K$11:$K$500,Cal_Top10HosDiag!$O333,'Input_Top Hos Diag'!P$11:P$500))</f>
        <v/>
      </c>
      <c r="S333" t="str">
        <f>IF($O333="","",SUMIF('Input_Top Hos Diag'!$K$11:$K$500,Cal_Top10HosDiag!$O333,'Input_Top Hos Diag'!Q$11:Q$500))</f>
        <v/>
      </c>
      <c r="T333" t="str">
        <f>IF($O333="","",SUMIF('Input_Top Hos Diag'!$K$11:$K$500,Cal_Top10HosDiag!$O333,'Input_Top Hos Diag'!R$11:R$500))</f>
        <v/>
      </c>
    </row>
    <row r="334" spans="2:20">
      <c r="B334" t="str">
        <f>IF(A334="","",_xlfn.XLOOKUP(A334,'Input_Top Hos Diag'!A:A,'Input_Top Hos Diag'!B:B))</f>
        <v/>
      </c>
      <c r="C334" t="str">
        <f>IF($A334="","",SUMIF('Input_Top Hos Diag'!$A$11:$A$500,Cal_Top10HosDiag!$A334,'Input_Top Hos Diag'!E$11:E$500))</f>
        <v/>
      </c>
      <c r="D334" t="str">
        <f>IF($A334="","",SUMIF('Input_Top Hos Diag'!$A$11:$A$500,Cal_Top10HosDiag!$A334,'Input_Top Hos Diag'!F$11:F$500))</f>
        <v/>
      </c>
      <c r="E334" t="str">
        <f>IF($A334="","",SUMIF('Input_Top Hos Diag'!$A$11:$A$500,Cal_Top10HosDiag!$A334,'Input_Top Hos Diag'!G$11:G$500))</f>
        <v/>
      </c>
      <c r="F334" t="str">
        <f>IF($A334="","",SUMIF('Input_Top Hos Diag'!$A$11:$A$500,Cal_Top10HosDiag!$A334,'Input_Top Hos Diag'!H$11:H$500))</f>
        <v/>
      </c>
      <c r="P334" t="str">
        <f>IF(O334="","",_xlfn.XLOOKUP(O334,'Input_Top Hos Diag'!K:K,'Input_Top Hos Diag'!L:L))</f>
        <v/>
      </c>
      <c r="Q334" t="str">
        <f>IF($O334="","",SUMIF('Input_Top Hos Diag'!$K$11:$K$500,Cal_Top10HosDiag!$O334,'Input_Top Hos Diag'!O$11:O$500))</f>
        <v/>
      </c>
      <c r="R334" t="str">
        <f>IF($O334="","",SUMIF('Input_Top Hos Diag'!$K$11:$K$500,Cal_Top10HosDiag!$O334,'Input_Top Hos Diag'!P$11:P$500))</f>
        <v/>
      </c>
      <c r="S334" t="str">
        <f>IF($O334="","",SUMIF('Input_Top Hos Diag'!$K$11:$K$500,Cal_Top10HosDiag!$O334,'Input_Top Hos Diag'!Q$11:Q$500))</f>
        <v/>
      </c>
      <c r="T334" t="str">
        <f>IF($O334="","",SUMIF('Input_Top Hos Diag'!$K$11:$K$500,Cal_Top10HosDiag!$O334,'Input_Top Hos Diag'!R$11:R$500))</f>
        <v/>
      </c>
    </row>
    <row r="335" spans="2:20">
      <c r="B335" t="str">
        <f>IF(A335="","",_xlfn.XLOOKUP(A335,'Input_Top Hos Diag'!A:A,'Input_Top Hos Diag'!B:B))</f>
        <v/>
      </c>
      <c r="C335" t="str">
        <f>IF($A335="","",SUMIF('Input_Top Hos Diag'!$A$11:$A$500,Cal_Top10HosDiag!$A335,'Input_Top Hos Diag'!E$11:E$500))</f>
        <v/>
      </c>
      <c r="D335" t="str">
        <f>IF($A335="","",SUMIF('Input_Top Hos Diag'!$A$11:$A$500,Cal_Top10HosDiag!$A335,'Input_Top Hos Diag'!F$11:F$500))</f>
        <v/>
      </c>
      <c r="E335" t="str">
        <f>IF($A335="","",SUMIF('Input_Top Hos Diag'!$A$11:$A$500,Cal_Top10HosDiag!$A335,'Input_Top Hos Diag'!G$11:G$500))</f>
        <v/>
      </c>
      <c r="F335" t="str">
        <f>IF($A335="","",SUMIF('Input_Top Hos Diag'!$A$11:$A$500,Cal_Top10HosDiag!$A335,'Input_Top Hos Diag'!H$11:H$500))</f>
        <v/>
      </c>
      <c r="P335" t="str">
        <f>IF(O335="","",_xlfn.XLOOKUP(O335,'Input_Top Hos Diag'!K:K,'Input_Top Hos Diag'!L:L))</f>
        <v/>
      </c>
      <c r="Q335" t="str">
        <f>IF($O335="","",SUMIF('Input_Top Hos Diag'!$K$11:$K$500,Cal_Top10HosDiag!$O335,'Input_Top Hos Diag'!O$11:O$500))</f>
        <v/>
      </c>
      <c r="R335" t="str">
        <f>IF($O335="","",SUMIF('Input_Top Hos Diag'!$K$11:$K$500,Cal_Top10HosDiag!$O335,'Input_Top Hos Diag'!P$11:P$500))</f>
        <v/>
      </c>
      <c r="S335" t="str">
        <f>IF($O335="","",SUMIF('Input_Top Hos Diag'!$K$11:$K$500,Cal_Top10HosDiag!$O335,'Input_Top Hos Diag'!Q$11:Q$500))</f>
        <v/>
      </c>
      <c r="T335" t="str">
        <f>IF($O335="","",SUMIF('Input_Top Hos Diag'!$K$11:$K$500,Cal_Top10HosDiag!$O335,'Input_Top Hos Diag'!R$11:R$500))</f>
        <v/>
      </c>
    </row>
    <row r="336" spans="2:20">
      <c r="B336" t="str">
        <f>IF(A336="","",_xlfn.XLOOKUP(A336,'Input_Top Hos Diag'!A:A,'Input_Top Hos Diag'!B:B))</f>
        <v/>
      </c>
      <c r="C336" t="str">
        <f>IF($A336="","",SUMIF('Input_Top Hos Diag'!$A$11:$A$500,Cal_Top10HosDiag!$A336,'Input_Top Hos Diag'!E$11:E$500))</f>
        <v/>
      </c>
      <c r="D336" t="str">
        <f>IF($A336="","",SUMIF('Input_Top Hos Diag'!$A$11:$A$500,Cal_Top10HosDiag!$A336,'Input_Top Hos Diag'!F$11:F$500))</f>
        <v/>
      </c>
      <c r="E336" t="str">
        <f>IF($A336="","",SUMIF('Input_Top Hos Diag'!$A$11:$A$500,Cal_Top10HosDiag!$A336,'Input_Top Hos Diag'!G$11:G$500))</f>
        <v/>
      </c>
      <c r="F336" t="str">
        <f>IF($A336="","",SUMIF('Input_Top Hos Diag'!$A$11:$A$500,Cal_Top10HosDiag!$A336,'Input_Top Hos Diag'!H$11:H$500))</f>
        <v/>
      </c>
      <c r="P336" t="str">
        <f>IF(O336="","",_xlfn.XLOOKUP(O336,'Input_Top Hos Diag'!K:K,'Input_Top Hos Diag'!L:L))</f>
        <v/>
      </c>
      <c r="Q336" t="str">
        <f>IF($O336="","",SUMIF('Input_Top Hos Diag'!$K$11:$K$500,Cal_Top10HosDiag!$O336,'Input_Top Hos Diag'!O$11:O$500))</f>
        <v/>
      </c>
      <c r="R336" t="str">
        <f>IF($O336="","",SUMIF('Input_Top Hos Diag'!$K$11:$K$500,Cal_Top10HosDiag!$O336,'Input_Top Hos Diag'!P$11:P$500))</f>
        <v/>
      </c>
      <c r="S336" t="str">
        <f>IF($O336="","",SUMIF('Input_Top Hos Diag'!$K$11:$K$500,Cal_Top10HosDiag!$O336,'Input_Top Hos Diag'!Q$11:Q$500))</f>
        <v/>
      </c>
      <c r="T336" t="str">
        <f>IF($O336="","",SUMIF('Input_Top Hos Diag'!$K$11:$K$500,Cal_Top10HosDiag!$O336,'Input_Top Hos Diag'!R$11:R$500))</f>
        <v/>
      </c>
    </row>
    <row r="337" spans="2:20">
      <c r="B337" t="str">
        <f>IF(A337="","",_xlfn.XLOOKUP(A337,'Input_Top Hos Diag'!A:A,'Input_Top Hos Diag'!B:B))</f>
        <v/>
      </c>
      <c r="C337" t="str">
        <f>IF($A337="","",SUMIF('Input_Top Hos Diag'!$A$11:$A$500,Cal_Top10HosDiag!$A337,'Input_Top Hos Diag'!E$11:E$500))</f>
        <v/>
      </c>
      <c r="D337" t="str">
        <f>IF($A337="","",SUMIF('Input_Top Hos Diag'!$A$11:$A$500,Cal_Top10HosDiag!$A337,'Input_Top Hos Diag'!F$11:F$500))</f>
        <v/>
      </c>
      <c r="E337" t="str">
        <f>IF($A337="","",SUMIF('Input_Top Hos Diag'!$A$11:$A$500,Cal_Top10HosDiag!$A337,'Input_Top Hos Diag'!G$11:G$500))</f>
        <v/>
      </c>
      <c r="F337" t="str">
        <f>IF($A337="","",SUMIF('Input_Top Hos Diag'!$A$11:$A$500,Cal_Top10HosDiag!$A337,'Input_Top Hos Diag'!H$11:H$500))</f>
        <v/>
      </c>
      <c r="P337" t="str">
        <f>IF(O337="","",_xlfn.XLOOKUP(O337,'Input_Top Hos Diag'!K:K,'Input_Top Hos Diag'!L:L))</f>
        <v/>
      </c>
      <c r="Q337" t="str">
        <f>IF($O337="","",SUMIF('Input_Top Hos Diag'!$K$11:$K$500,Cal_Top10HosDiag!$O337,'Input_Top Hos Diag'!O$11:O$500))</f>
        <v/>
      </c>
      <c r="R337" t="str">
        <f>IF($O337="","",SUMIF('Input_Top Hos Diag'!$K$11:$K$500,Cal_Top10HosDiag!$O337,'Input_Top Hos Diag'!P$11:P$500))</f>
        <v/>
      </c>
      <c r="S337" t="str">
        <f>IF($O337="","",SUMIF('Input_Top Hos Diag'!$K$11:$K$500,Cal_Top10HosDiag!$O337,'Input_Top Hos Diag'!Q$11:Q$500))</f>
        <v/>
      </c>
      <c r="T337" t="str">
        <f>IF($O337="","",SUMIF('Input_Top Hos Diag'!$K$11:$K$500,Cal_Top10HosDiag!$O337,'Input_Top Hos Diag'!R$11:R$500))</f>
        <v/>
      </c>
    </row>
    <row r="338" spans="2:20">
      <c r="B338" t="str">
        <f>IF(A338="","",_xlfn.XLOOKUP(A338,'Input_Top Hos Diag'!A:A,'Input_Top Hos Diag'!B:B))</f>
        <v/>
      </c>
      <c r="C338" t="str">
        <f>IF($A338="","",SUMIF('Input_Top Hos Diag'!$A$11:$A$500,Cal_Top10HosDiag!$A338,'Input_Top Hos Diag'!E$11:E$500))</f>
        <v/>
      </c>
      <c r="D338" t="str">
        <f>IF($A338="","",SUMIF('Input_Top Hos Diag'!$A$11:$A$500,Cal_Top10HosDiag!$A338,'Input_Top Hos Diag'!F$11:F$500))</f>
        <v/>
      </c>
      <c r="E338" t="str">
        <f>IF($A338="","",SUMIF('Input_Top Hos Diag'!$A$11:$A$500,Cal_Top10HosDiag!$A338,'Input_Top Hos Diag'!G$11:G$500))</f>
        <v/>
      </c>
      <c r="F338" t="str">
        <f>IF($A338="","",SUMIF('Input_Top Hos Diag'!$A$11:$A$500,Cal_Top10HosDiag!$A338,'Input_Top Hos Diag'!H$11:H$500))</f>
        <v/>
      </c>
      <c r="P338" t="str">
        <f>IF(O338="","",_xlfn.XLOOKUP(O338,'Input_Top Hos Diag'!K:K,'Input_Top Hos Diag'!L:L))</f>
        <v/>
      </c>
      <c r="Q338" t="str">
        <f>IF($O338="","",SUMIF('Input_Top Hos Diag'!$K$11:$K$500,Cal_Top10HosDiag!$O338,'Input_Top Hos Diag'!O$11:O$500))</f>
        <v/>
      </c>
      <c r="R338" t="str">
        <f>IF($O338="","",SUMIF('Input_Top Hos Diag'!$K$11:$K$500,Cal_Top10HosDiag!$O338,'Input_Top Hos Diag'!P$11:P$500))</f>
        <v/>
      </c>
      <c r="S338" t="str">
        <f>IF($O338="","",SUMIF('Input_Top Hos Diag'!$K$11:$K$500,Cal_Top10HosDiag!$O338,'Input_Top Hos Diag'!Q$11:Q$500))</f>
        <v/>
      </c>
      <c r="T338" t="str">
        <f>IF($O338="","",SUMIF('Input_Top Hos Diag'!$K$11:$K$500,Cal_Top10HosDiag!$O338,'Input_Top Hos Diag'!R$11:R$500))</f>
        <v/>
      </c>
    </row>
    <row r="339" spans="2:20">
      <c r="B339" t="str">
        <f>IF(A339="","",_xlfn.XLOOKUP(A339,'Input_Top Hos Diag'!A:A,'Input_Top Hos Diag'!B:B))</f>
        <v/>
      </c>
      <c r="C339" t="str">
        <f>IF($A339="","",SUMIF('Input_Top Hos Diag'!$A$11:$A$500,Cal_Top10HosDiag!$A339,'Input_Top Hos Diag'!E$11:E$500))</f>
        <v/>
      </c>
      <c r="D339" t="str">
        <f>IF($A339="","",SUMIF('Input_Top Hos Diag'!$A$11:$A$500,Cal_Top10HosDiag!$A339,'Input_Top Hos Diag'!F$11:F$500))</f>
        <v/>
      </c>
      <c r="E339" t="str">
        <f>IF($A339="","",SUMIF('Input_Top Hos Diag'!$A$11:$A$500,Cal_Top10HosDiag!$A339,'Input_Top Hos Diag'!G$11:G$500))</f>
        <v/>
      </c>
      <c r="F339" t="str">
        <f>IF($A339="","",SUMIF('Input_Top Hos Diag'!$A$11:$A$500,Cal_Top10HosDiag!$A339,'Input_Top Hos Diag'!H$11:H$500))</f>
        <v/>
      </c>
      <c r="P339" t="str">
        <f>IF(O339="","",_xlfn.XLOOKUP(O339,'Input_Top Hos Diag'!K:K,'Input_Top Hos Diag'!L:L))</f>
        <v/>
      </c>
      <c r="Q339" t="str">
        <f>IF($O339="","",SUMIF('Input_Top Hos Diag'!$K$11:$K$500,Cal_Top10HosDiag!$O339,'Input_Top Hos Diag'!O$11:O$500))</f>
        <v/>
      </c>
      <c r="R339" t="str">
        <f>IF($O339="","",SUMIF('Input_Top Hos Diag'!$K$11:$K$500,Cal_Top10HosDiag!$O339,'Input_Top Hos Diag'!P$11:P$500))</f>
        <v/>
      </c>
      <c r="S339" t="str">
        <f>IF($O339="","",SUMIF('Input_Top Hos Diag'!$K$11:$K$500,Cal_Top10HosDiag!$O339,'Input_Top Hos Diag'!Q$11:Q$500))</f>
        <v/>
      </c>
      <c r="T339" t="str">
        <f>IF($O339="","",SUMIF('Input_Top Hos Diag'!$K$11:$K$500,Cal_Top10HosDiag!$O339,'Input_Top Hos Diag'!R$11:R$500))</f>
        <v/>
      </c>
    </row>
    <row r="340" spans="2:20">
      <c r="B340" t="str">
        <f>IF(A340="","",_xlfn.XLOOKUP(A340,'Input_Top Hos Diag'!A:A,'Input_Top Hos Diag'!B:B))</f>
        <v/>
      </c>
      <c r="C340" t="str">
        <f>IF($A340="","",SUMIF('Input_Top Hos Diag'!$A$11:$A$500,Cal_Top10HosDiag!$A340,'Input_Top Hos Diag'!E$11:E$500))</f>
        <v/>
      </c>
      <c r="D340" t="str">
        <f>IF($A340="","",SUMIF('Input_Top Hos Diag'!$A$11:$A$500,Cal_Top10HosDiag!$A340,'Input_Top Hos Diag'!F$11:F$500))</f>
        <v/>
      </c>
      <c r="E340" t="str">
        <f>IF($A340="","",SUMIF('Input_Top Hos Diag'!$A$11:$A$500,Cal_Top10HosDiag!$A340,'Input_Top Hos Diag'!G$11:G$500))</f>
        <v/>
      </c>
      <c r="F340" t="str">
        <f>IF($A340="","",SUMIF('Input_Top Hos Diag'!$A$11:$A$500,Cal_Top10HosDiag!$A340,'Input_Top Hos Diag'!H$11:H$500))</f>
        <v/>
      </c>
      <c r="P340" t="str">
        <f>IF(O340="","",_xlfn.XLOOKUP(O340,'Input_Top Hos Diag'!K:K,'Input_Top Hos Diag'!L:L))</f>
        <v/>
      </c>
      <c r="Q340" t="str">
        <f>IF($O340="","",SUMIF('Input_Top Hos Diag'!$K$11:$K$500,Cal_Top10HosDiag!$O340,'Input_Top Hos Diag'!O$11:O$500))</f>
        <v/>
      </c>
      <c r="R340" t="str">
        <f>IF($O340="","",SUMIF('Input_Top Hos Diag'!$K$11:$K$500,Cal_Top10HosDiag!$O340,'Input_Top Hos Diag'!P$11:P$500))</f>
        <v/>
      </c>
      <c r="S340" t="str">
        <f>IF($O340="","",SUMIF('Input_Top Hos Diag'!$K$11:$K$500,Cal_Top10HosDiag!$O340,'Input_Top Hos Diag'!Q$11:Q$500))</f>
        <v/>
      </c>
      <c r="T340" t="str">
        <f>IF($O340="","",SUMIF('Input_Top Hos Diag'!$K$11:$K$500,Cal_Top10HosDiag!$O340,'Input_Top Hos Diag'!R$11:R$500))</f>
        <v/>
      </c>
    </row>
    <row r="341" spans="2:20">
      <c r="B341" t="str">
        <f>IF(A341="","",_xlfn.XLOOKUP(A341,'Input_Top Hos Diag'!A:A,'Input_Top Hos Diag'!B:B))</f>
        <v/>
      </c>
      <c r="C341" t="str">
        <f>IF($A341="","",SUMIF('Input_Top Hos Diag'!$A$11:$A$500,Cal_Top10HosDiag!$A341,'Input_Top Hos Diag'!E$11:E$500))</f>
        <v/>
      </c>
      <c r="D341" t="str">
        <f>IF($A341="","",SUMIF('Input_Top Hos Diag'!$A$11:$A$500,Cal_Top10HosDiag!$A341,'Input_Top Hos Diag'!F$11:F$500))</f>
        <v/>
      </c>
      <c r="E341" t="str">
        <f>IF($A341="","",SUMIF('Input_Top Hos Diag'!$A$11:$A$500,Cal_Top10HosDiag!$A341,'Input_Top Hos Diag'!G$11:G$500))</f>
        <v/>
      </c>
      <c r="F341" t="str">
        <f>IF($A341="","",SUMIF('Input_Top Hos Diag'!$A$11:$A$500,Cal_Top10HosDiag!$A341,'Input_Top Hos Diag'!H$11:H$500))</f>
        <v/>
      </c>
      <c r="P341" t="str">
        <f>IF(O341="","",_xlfn.XLOOKUP(O341,'Input_Top Hos Diag'!K:K,'Input_Top Hos Diag'!L:L))</f>
        <v/>
      </c>
      <c r="Q341" t="str">
        <f>IF($O341="","",SUMIF('Input_Top Hos Diag'!$K$11:$K$500,Cal_Top10HosDiag!$O341,'Input_Top Hos Diag'!O$11:O$500))</f>
        <v/>
      </c>
      <c r="R341" t="str">
        <f>IF($O341="","",SUMIF('Input_Top Hos Diag'!$K$11:$K$500,Cal_Top10HosDiag!$O341,'Input_Top Hos Diag'!P$11:P$500))</f>
        <v/>
      </c>
      <c r="S341" t="str">
        <f>IF($O341="","",SUMIF('Input_Top Hos Diag'!$K$11:$K$500,Cal_Top10HosDiag!$O341,'Input_Top Hos Diag'!Q$11:Q$500))</f>
        <v/>
      </c>
      <c r="T341" t="str">
        <f>IF($O341="","",SUMIF('Input_Top Hos Diag'!$K$11:$K$500,Cal_Top10HosDiag!$O341,'Input_Top Hos Diag'!R$11:R$500))</f>
        <v/>
      </c>
    </row>
    <row r="342" spans="2:20">
      <c r="B342" t="str">
        <f>IF(A342="","",_xlfn.XLOOKUP(A342,'Input_Top Hos Diag'!A:A,'Input_Top Hos Diag'!B:B))</f>
        <v/>
      </c>
      <c r="C342" t="str">
        <f>IF($A342="","",SUMIF('Input_Top Hos Diag'!$A$11:$A$500,Cal_Top10HosDiag!$A342,'Input_Top Hos Diag'!E$11:E$500))</f>
        <v/>
      </c>
      <c r="D342" t="str">
        <f>IF($A342="","",SUMIF('Input_Top Hos Diag'!$A$11:$A$500,Cal_Top10HosDiag!$A342,'Input_Top Hos Diag'!F$11:F$500))</f>
        <v/>
      </c>
      <c r="E342" t="str">
        <f>IF($A342="","",SUMIF('Input_Top Hos Diag'!$A$11:$A$500,Cal_Top10HosDiag!$A342,'Input_Top Hos Diag'!G$11:G$500))</f>
        <v/>
      </c>
      <c r="F342" t="str">
        <f>IF($A342="","",SUMIF('Input_Top Hos Diag'!$A$11:$A$500,Cal_Top10HosDiag!$A342,'Input_Top Hos Diag'!H$11:H$500))</f>
        <v/>
      </c>
      <c r="P342" t="str">
        <f>IF(O342="","",_xlfn.XLOOKUP(O342,'Input_Top Hos Diag'!K:K,'Input_Top Hos Diag'!L:L))</f>
        <v/>
      </c>
      <c r="Q342" t="str">
        <f>IF($O342="","",SUMIF('Input_Top Hos Diag'!$K$11:$K$500,Cal_Top10HosDiag!$O342,'Input_Top Hos Diag'!O$11:O$500))</f>
        <v/>
      </c>
      <c r="R342" t="str">
        <f>IF($O342="","",SUMIF('Input_Top Hos Diag'!$K$11:$K$500,Cal_Top10HosDiag!$O342,'Input_Top Hos Diag'!P$11:P$500))</f>
        <v/>
      </c>
      <c r="S342" t="str">
        <f>IF($O342="","",SUMIF('Input_Top Hos Diag'!$K$11:$K$500,Cal_Top10HosDiag!$O342,'Input_Top Hos Diag'!Q$11:Q$500))</f>
        <v/>
      </c>
      <c r="T342" t="str">
        <f>IF($O342="","",SUMIF('Input_Top Hos Diag'!$K$11:$K$500,Cal_Top10HosDiag!$O342,'Input_Top Hos Diag'!R$11:R$500))</f>
        <v/>
      </c>
    </row>
    <row r="343" spans="2:20">
      <c r="B343" t="str">
        <f>IF(A343="","",_xlfn.XLOOKUP(A343,'Input_Top Hos Diag'!A:A,'Input_Top Hos Diag'!B:B))</f>
        <v/>
      </c>
      <c r="C343" t="str">
        <f>IF($A343="","",SUMIF('Input_Top Hos Diag'!$A$11:$A$500,Cal_Top10HosDiag!$A343,'Input_Top Hos Diag'!E$11:E$500))</f>
        <v/>
      </c>
      <c r="D343" t="str">
        <f>IF($A343="","",SUMIF('Input_Top Hos Diag'!$A$11:$A$500,Cal_Top10HosDiag!$A343,'Input_Top Hos Diag'!F$11:F$500))</f>
        <v/>
      </c>
      <c r="E343" t="str">
        <f>IF($A343="","",SUMIF('Input_Top Hos Diag'!$A$11:$A$500,Cal_Top10HosDiag!$A343,'Input_Top Hos Diag'!G$11:G$500))</f>
        <v/>
      </c>
      <c r="F343" t="str">
        <f>IF($A343="","",SUMIF('Input_Top Hos Diag'!$A$11:$A$500,Cal_Top10HosDiag!$A343,'Input_Top Hos Diag'!H$11:H$500))</f>
        <v/>
      </c>
      <c r="P343" t="str">
        <f>IF(O343="","",_xlfn.XLOOKUP(O343,'Input_Top Hos Diag'!K:K,'Input_Top Hos Diag'!L:L))</f>
        <v/>
      </c>
      <c r="Q343" t="str">
        <f>IF($O343="","",SUMIF('Input_Top Hos Diag'!$K$11:$K$500,Cal_Top10HosDiag!$O343,'Input_Top Hos Diag'!O$11:O$500))</f>
        <v/>
      </c>
      <c r="R343" t="str">
        <f>IF($O343="","",SUMIF('Input_Top Hos Diag'!$K$11:$K$500,Cal_Top10HosDiag!$O343,'Input_Top Hos Diag'!P$11:P$500))</f>
        <v/>
      </c>
      <c r="S343" t="str">
        <f>IF($O343="","",SUMIF('Input_Top Hos Diag'!$K$11:$K$500,Cal_Top10HosDiag!$O343,'Input_Top Hos Diag'!Q$11:Q$500))</f>
        <v/>
      </c>
      <c r="T343" t="str">
        <f>IF($O343="","",SUMIF('Input_Top Hos Diag'!$K$11:$K$500,Cal_Top10HosDiag!$O343,'Input_Top Hos Diag'!R$11:R$500))</f>
        <v/>
      </c>
    </row>
    <row r="344" spans="2:20">
      <c r="B344" t="str">
        <f>IF(A344="","",_xlfn.XLOOKUP(A344,'Input_Top Hos Diag'!A:A,'Input_Top Hos Diag'!B:B))</f>
        <v/>
      </c>
      <c r="C344" t="str">
        <f>IF($A344="","",SUMIF('Input_Top Hos Diag'!$A$11:$A$500,Cal_Top10HosDiag!$A344,'Input_Top Hos Diag'!E$11:E$500))</f>
        <v/>
      </c>
      <c r="D344" t="str">
        <f>IF($A344="","",SUMIF('Input_Top Hos Diag'!$A$11:$A$500,Cal_Top10HosDiag!$A344,'Input_Top Hos Diag'!F$11:F$500))</f>
        <v/>
      </c>
      <c r="E344" t="str">
        <f>IF($A344="","",SUMIF('Input_Top Hos Diag'!$A$11:$A$500,Cal_Top10HosDiag!$A344,'Input_Top Hos Diag'!G$11:G$500))</f>
        <v/>
      </c>
      <c r="F344" t="str">
        <f>IF($A344="","",SUMIF('Input_Top Hos Diag'!$A$11:$A$500,Cal_Top10HosDiag!$A344,'Input_Top Hos Diag'!H$11:H$500))</f>
        <v/>
      </c>
      <c r="P344" t="str">
        <f>IF(O344="","",_xlfn.XLOOKUP(O344,'Input_Top Hos Diag'!K:K,'Input_Top Hos Diag'!L:L))</f>
        <v/>
      </c>
      <c r="Q344" t="str">
        <f>IF($O344="","",SUMIF('Input_Top Hos Diag'!$K$11:$K$500,Cal_Top10HosDiag!$O344,'Input_Top Hos Diag'!O$11:O$500))</f>
        <v/>
      </c>
      <c r="R344" t="str">
        <f>IF($O344="","",SUMIF('Input_Top Hos Diag'!$K$11:$K$500,Cal_Top10HosDiag!$O344,'Input_Top Hos Diag'!P$11:P$500))</f>
        <v/>
      </c>
      <c r="S344" t="str">
        <f>IF($O344="","",SUMIF('Input_Top Hos Diag'!$K$11:$K$500,Cal_Top10HosDiag!$O344,'Input_Top Hos Diag'!Q$11:Q$500))</f>
        <v/>
      </c>
      <c r="T344" t="str">
        <f>IF($O344="","",SUMIF('Input_Top Hos Diag'!$K$11:$K$500,Cal_Top10HosDiag!$O344,'Input_Top Hos Diag'!R$11:R$500))</f>
        <v/>
      </c>
    </row>
    <row r="345" spans="2:20">
      <c r="B345" t="str">
        <f>IF(A345="","",_xlfn.XLOOKUP(A345,'Input_Top Hos Diag'!A:A,'Input_Top Hos Diag'!B:B))</f>
        <v/>
      </c>
      <c r="C345" t="str">
        <f>IF($A345="","",SUMIF('Input_Top Hos Diag'!$A$11:$A$500,Cal_Top10HosDiag!$A345,'Input_Top Hos Diag'!E$11:E$500))</f>
        <v/>
      </c>
      <c r="D345" t="str">
        <f>IF($A345="","",SUMIF('Input_Top Hos Diag'!$A$11:$A$500,Cal_Top10HosDiag!$A345,'Input_Top Hos Diag'!F$11:F$500))</f>
        <v/>
      </c>
      <c r="E345" t="str">
        <f>IF($A345="","",SUMIF('Input_Top Hos Diag'!$A$11:$A$500,Cal_Top10HosDiag!$A345,'Input_Top Hos Diag'!G$11:G$500))</f>
        <v/>
      </c>
      <c r="F345" t="str">
        <f>IF($A345="","",SUMIF('Input_Top Hos Diag'!$A$11:$A$500,Cal_Top10HosDiag!$A345,'Input_Top Hos Diag'!H$11:H$500))</f>
        <v/>
      </c>
      <c r="P345" t="str">
        <f>IF(O345="","",_xlfn.XLOOKUP(O345,'Input_Top Hos Diag'!K:K,'Input_Top Hos Diag'!L:L))</f>
        <v/>
      </c>
      <c r="Q345" t="str">
        <f>IF($O345="","",SUMIF('Input_Top Hos Diag'!$K$11:$K$500,Cal_Top10HosDiag!$O345,'Input_Top Hos Diag'!O$11:O$500))</f>
        <v/>
      </c>
      <c r="R345" t="str">
        <f>IF($O345="","",SUMIF('Input_Top Hos Diag'!$K$11:$K$500,Cal_Top10HosDiag!$O345,'Input_Top Hos Diag'!P$11:P$500))</f>
        <v/>
      </c>
      <c r="S345" t="str">
        <f>IF($O345="","",SUMIF('Input_Top Hos Diag'!$K$11:$K$500,Cal_Top10HosDiag!$O345,'Input_Top Hos Diag'!Q$11:Q$500))</f>
        <v/>
      </c>
      <c r="T345" t="str">
        <f>IF($O345="","",SUMIF('Input_Top Hos Diag'!$K$11:$K$500,Cal_Top10HosDiag!$O345,'Input_Top Hos Diag'!R$11:R$500))</f>
        <v/>
      </c>
    </row>
    <row r="346" spans="2:20">
      <c r="B346" t="str">
        <f>IF(A346="","",_xlfn.XLOOKUP(A346,'Input_Top Hos Diag'!A:A,'Input_Top Hos Diag'!B:B))</f>
        <v/>
      </c>
      <c r="C346" t="str">
        <f>IF($A346="","",SUMIF('Input_Top Hos Diag'!$A$11:$A$500,Cal_Top10HosDiag!$A346,'Input_Top Hos Diag'!E$11:E$500))</f>
        <v/>
      </c>
      <c r="D346" t="str">
        <f>IF($A346="","",SUMIF('Input_Top Hos Diag'!$A$11:$A$500,Cal_Top10HosDiag!$A346,'Input_Top Hos Diag'!F$11:F$500))</f>
        <v/>
      </c>
      <c r="E346" t="str">
        <f>IF($A346="","",SUMIF('Input_Top Hos Diag'!$A$11:$A$500,Cal_Top10HosDiag!$A346,'Input_Top Hos Diag'!G$11:G$500))</f>
        <v/>
      </c>
      <c r="F346" t="str">
        <f>IF($A346="","",SUMIF('Input_Top Hos Diag'!$A$11:$A$500,Cal_Top10HosDiag!$A346,'Input_Top Hos Diag'!H$11:H$500))</f>
        <v/>
      </c>
      <c r="P346" t="str">
        <f>IF(O346="","",_xlfn.XLOOKUP(O346,'Input_Top Hos Diag'!K:K,'Input_Top Hos Diag'!L:L))</f>
        <v/>
      </c>
      <c r="Q346" t="str">
        <f>IF($O346="","",SUMIF('Input_Top Hos Diag'!$K$11:$K$500,Cal_Top10HosDiag!$O346,'Input_Top Hos Diag'!O$11:O$500))</f>
        <v/>
      </c>
      <c r="R346" t="str">
        <f>IF($O346="","",SUMIF('Input_Top Hos Diag'!$K$11:$K$500,Cal_Top10HosDiag!$O346,'Input_Top Hos Diag'!P$11:P$500))</f>
        <v/>
      </c>
      <c r="S346" t="str">
        <f>IF($O346="","",SUMIF('Input_Top Hos Diag'!$K$11:$K$500,Cal_Top10HosDiag!$O346,'Input_Top Hos Diag'!Q$11:Q$500))</f>
        <v/>
      </c>
      <c r="T346" t="str">
        <f>IF($O346="","",SUMIF('Input_Top Hos Diag'!$K$11:$K$500,Cal_Top10HosDiag!$O346,'Input_Top Hos Diag'!R$11:R$500))</f>
        <v/>
      </c>
    </row>
    <row r="347" spans="2:20">
      <c r="B347" t="str">
        <f>IF(A347="","",_xlfn.XLOOKUP(A347,'Input_Top Hos Diag'!A:A,'Input_Top Hos Diag'!B:B))</f>
        <v/>
      </c>
      <c r="C347" t="str">
        <f>IF($A347="","",SUMIF('Input_Top Hos Diag'!$A$11:$A$500,Cal_Top10HosDiag!$A347,'Input_Top Hos Diag'!E$11:E$500))</f>
        <v/>
      </c>
      <c r="D347" t="str">
        <f>IF($A347="","",SUMIF('Input_Top Hos Diag'!$A$11:$A$500,Cal_Top10HosDiag!$A347,'Input_Top Hos Diag'!F$11:F$500))</f>
        <v/>
      </c>
      <c r="E347" t="str">
        <f>IF($A347="","",SUMIF('Input_Top Hos Diag'!$A$11:$A$500,Cal_Top10HosDiag!$A347,'Input_Top Hos Diag'!G$11:G$500))</f>
        <v/>
      </c>
      <c r="F347" t="str">
        <f>IF($A347="","",SUMIF('Input_Top Hos Diag'!$A$11:$A$500,Cal_Top10HosDiag!$A347,'Input_Top Hos Diag'!H$11:H$500))</f>
        <v/>
      </c>
      <c r="P347" t="str">
        <f>IF(O347="","",_xlfn.XLOOKUP(O347,'Input_Top Hos Diag'!K:K,'Input_Top Hos Diag'!L:L))</f>
        <v/>
      </c>
      <c r="Q347" t="str">
        <f>IF($O347="","",SUMIF('Input_Top Hos Diag'!$K$11:$K$500,Cal_Top10HosDiag!$O347,'Input_Top Hos Diag'!O$11:O$500))</f>
        <v/>
      </c>
      <c r="R347" t="str">
        <f>IF($O347="","",SUMIF('Input_Top Hos Diag'!$K$11:$K$500,Cal_Top10HosDiag!$O347,'Input_Top Hos Diag'!P$11:P$500))</f>
        <v/>
      </c>
      <c r="S347" t="str">
        <f>IF($O347="","",SUMIF('Input_Top Hos Diag'!$K$11:$K$500,Cal_Top10HosDiag!$O347,'Input_Top Hos Diag'!Q$11:Q$500))</f>
        <v/>
      </c>
      <c r="T347" t="str">
        <f>IF($O347="","",SUMIF('Input_Top Hos Diag'!$K$11:$K$500,Cal_Top10HosDiag!$O347,'Input_Top Hos Diag'!R$11:R$500))</f>
        <v/>
      </c>
    </row>
    <row r="348" spans="2:20">
      <c r="B348" t="str">
        <f>IF(A348="","",_xlfn.XLOOKUP(A348,'Input_Top Hos Diag'!A:A,'Input_Top Hos Diag'!B:B))</f>
        <v/>
      </c>
      <c r="C348" t="str">
        <f>IF($A348="","",SUMIF('Input_Top Hos Diag'!$A$11:$A$500,Cal_Top10HosDiag!$A348,'Input_Top Hos Diag'!E$11:E$500))</f>
        <v/>
      </c>
      <c r="D348" t="str">
        <f>IF($A348="","",SUMIF('Input_Top Hos Diag'!$A$11:$A$500,Cal_Top10HosDiag!$A348,'Input_Top Hos Diag'!F$11:F$500))</f>
        <v/>
      </c>
      <c r="E348" t="str">
        <f>IF($A348="","",SUMIF('Input_Top Hos Diag'!$A$11:$A$500,Cal_Top10HosDiag!$A348,'Input_Top Hos Diag'!G$11:G$500))</f>
        <v/>
      </c>
      <c r="F348" t="str">
        <f>IF($A348="","",SUMIF('Input_Top Hos Diag'!$A$11:$A$500,Cal_Top10HosDiag!$A348,'Input_Top Hos Diag'!H$11:H$500))</f>
        <v/>
      </c>
      <c r="P348" t="str">
        <f>IF(O348="","",_xlfn.XLOOKUP(O348,'Input_Top Hos Diag'!K:K,'Input_Top Hos Diag'!L:L))</f>
        <v/>
      </c>
      <c r="Q348" t="str">
        <f>IF($O348="","",SUMIF('Input_Top Hos Diag'!$K$11:$K$500,Cal_Top10HosDiag!$O348,'Input_Top Hos Diag'!O$11:O$500))</f>
        <v/>
      </c>
      <c r="R348" t="str">
        <f>IF($O348="","",SUMIF('Input_Top Hos Diag'!$K$11:$K$500,Cal_Top10HosDiag!$O348,'Input_Top Hos Diag'!P$11:P$500))</f>
        <v/>
      </c>
      <c r="S348" t="str">
        <f>IF($O348="","",SUMIF('Input_Top Hos Diag'!$K$11:$K$500,Cal_Top10HosDiag!$O348,'Input_Top Hos Diag'!Q$11:Q$500))</f>
        <v/>
      </c>
      <c r="T348" t="str">
        <f>IF($O348="","",SUMIF('Input_Top Hos Diag'!$K$11:$K$500,Cal_Top10HosDiag!$O348,'Input_Top Hos Diag'!R$11:R$500))</f>
        <v/>
      </c>
    </row>
    <row r="349" spans="2:20">
      <c r="B349" t="str">
        <f>IF(A349="","",_xlfn.XLOOKUP(A349,'Input_Top Hos Diag'!A:A,'Input_Top Hos Diag'!B:B))</f>
        <v/>
      </c>
      <c r="C349" t="str">
        <f>IF($A349="","",SUMIF('Input_Top Hos Diag'!$A$11:$A$500,Cal_Top10HosDiag!$A349,'Input_Top Hos Diag'!E$11:E$500))</f>
        <v/>
      </c>
      <c r="D349" t="str">
        <f>IF($A349="","",SUMIF('Input_Top Hos Diag'!$A$11:$A$500,Cal_Top10HosDiag!$A349,'Input_Top Hos Diag'!F$11:F$500))</f>
        <v/>
      </c>
      <c r="E349" t="str">
        <f>IF($A349="","",SUMIF('Input_Top Hos Diag'!$A$11:$A$500,Cal_Top10HosDiag!$A349,'Input_Top Hos Diag'!G$11:G$500))</f>
        <v/>
      </c>
      <c r="F349" t="str">
        <f>IF($A349="","",SUMIF('Input_Top Hos Diag'!$A$11:$A$500,Cal_Top10HosDiag!$A349,'Input_Top Hos Diag'!H$11:H$500))</f>
        <v/>
      </c>
      <c r="P349" t="str">
        <f>IF(O349="","",_xlfn.XLOOKUP(O349,'Input_Top Hos Diag'!K:K,'Input_Top Hos Diag'!L:L))</f>
        <v/>
      </c>
      <c r="Q349" t="str">
        <f>IF($O349="","",SUMIF('Input_Top Hos Diag'!$K$11:$K$500,Cal_Top10HosDiag!$O349,'Input_Top Hos Diag'!O$11:O$500))</f>
        <v/>
      </c>
      <c r="R349" t="str">
        <f>IF($O349="","",SUMIF('Input_Top Hos Diag'!$K$11:$K$500,Cal_Top10HosDiag!$O349,'Input_Top Hos Diag'!P$11:P$500))</f>
        <v/>
      </c>
      <c r="S349" t="str">
        <f>IF($O349="","",SUMIF('Input_Top Hos Diag'!$K$11:$K$500,Cal_Top10HosDiag!$O349,'Input_Top Hos Diag'!Q$11:Q$500))</f>
        <v/>
      </c>
      <c r="T349" t="str">
        <f>IF($O349="","",SUMIF('Input_Top Hos Diag'!$K$11:$K$500,Cal_Top10HosDiag!$O349,'Input_Top Hos Diag'!R$11:R$500))</f>
        <v/>
      </c>
    </row>
    <row r="350" spans="2:20">
      <c r="B350" t="str">
        <f>IF(A350="","",_xlfn.XLOOKUP(A350,'Input_Top Hos Diag'!A:A,'Input_Top Hos Diag'!B:B))</f>
        <v/>
      </c>
      <c r="C350" t="str">
        <f>IF($A350="","",SUMIF('Input_Top Hos Diag'!$A$11:$A$500,Cal_Top10HosDiag!$A350,'Input_Top Hos Diag'!E$11:E$500))</f>
        <v/>
      </c>
      <c r="D350" t="str">
        <f>IF($A350="","",SUMIF('Input_Top Hos Diag'!$A$11:$A$500,Cal_Top10HosDiag!$A350,'Input_Top Hos Diag'!F$11:F$500))</f>
        <v/>
      </c>
      <c r="E350" t="str">
        <f>IF($A350="","",SUMIF('Input_Top Hos Diag'!$A$11:$A$500,Cal_Top10HosDiag!$A350,'Input_Top Hos Diag'!G$11:G$500))</f>
        <v/>
      </c>
      <c r="F350" t="str">
        <f>IF($A350="","",SUMIF('Input_Top Hos Diag'!$A$11:$A$500,Cal_Top10HosDiag!$A350,'Input_Top Hos Diag'!H$11:H$500))</f>
        <v/>
      </c>
      <c r="P350" t="str">
        <f>IF(O350="","",_xlfn.XLOOKUP(O350,'Input_Top Hos Diag'!K:K,'Input_Top Hos Diag'!L:L))</f>
        <v/>
      </c>
      <c r="Q350" t="str">
        <f>IF($O350="","",SUMIF('Input_Top Hos Diag'!$K$11:$K$500,Cal_Top10HosDiag!$O350,'Input_Top Hos Diag'!O$11:O$500))</f>
        <v/>
      </c>
      <c r="R350" t="str">
        <f>IF($O350="","",SUMIF('Input_Top Hos Diag'!$K$11:$K$500,Cal_Top10HosDiag!$O350,'Input_Top Hos Diag'!P$11:P$500))</f>
        <v/>
      </c>
      <c r="S350" t="str">
        <f>IF($O350="","",SUMIF('Input_Top Hos Diag'!$K$11:$K$500,Cal_Top10HosDiag!$O350,'Input_Top Hos Diag'!Q$11:Q$500))</f>
        <v/>
      </c>
      <c r="T350" t="str">
        <f>IF($O350="","",SUMIF('Input_Top Hos Diag'!$K$11:$K$500,Cal_Top10HosDiag!$O350,'Input_Top Hos Diag'!R$11:R$500))</f>
        <v/>
      </c>
    </row>
    <row r="351" spans="2:20">
      <c r="B351" t="str">
        <f>IF(A351="","",_xlfn.XLOOKUP(A351,'Input_Top Hos Diag'!A:A,'Input_Top Hos Diag'!B:B))</f>
        <v/>
      </c>
      <c r="C351" t="str">
        <f>IF($A351="","",SUMIF('Input_Top Hos Diag'!$A$11:$A$500,Cal_Top10HosDiag!$A351,'Input_Top Hos Diag'!E$11:E$500))</f>
        <v/>
      </c>
      <c r="D351" t="str">
        <f>IF($A351="","",SUMIF('Input_Top Hos Diag'!$A$11:$A$500,Cal_Top10HosDiag!$A351,'Input_Top Hos Diag'!F$11:F$500))</f>
        <v/>
      </c>
      <c r="E351" t="str">
        <f>IF($A351="","",SUMIF('Input_Top Hos Diag'!$A$11:$A$500,Cal_Top10HosDiag!$A351,'Input_Top Hos Diag'!G$11:G$500))</f>
        <v/>
      </c>
      <c r="F351" t="str">
        <f>IF($A351="","",SUMIF('Input_Top Hos Diag'!$A$11:$A$500,Cal_Top10HosDiag!$A351,'Input_Top Hos Diag'!H$11:H$500))</f>
        <v/>
      </c>
      <c r="P351" t="str">
        <f>IF(O351="","",_xlfn.XLOOKUP(O351,'Input_Top Hos Diag'!K:K,'Input_Top Hos Diag'!L:L))</f>
        <v/>
      </c>
      <c r="Q351" t="str">
        <f>IF($O351="","",SUMIF('Input_Top Hos Diag'!$K$11:$K$500,Cal_Top10HosDiag!$O351,'Input_Top Hos Diag'!O$11:O$500))</f>
        <v/>
      </c>
      <c r="R351" t="str">
        <f>IF($O351="","",SUMIF('Input_Top Hos Diag'!$K$11:$K$500,Cal_Top10HosDiag!$O351,'Input_Top Hos Diag'!P$11:P$500))</f>
        <v/>
      </c>
      <c r="S351" t="str">
        <f>IF($O351="","",SUMIF('Input_Top Hos Diag'!$K$11:$K$500,Cal_Top10HosDiag!$O351,'Input_Top Hos Diag'!Q$11:Q$500))</f>
        <v/>
      </c>
      <c r="T351" t="str">
        <f>IF($O351="","",SUMIF('Input_Top Hos Diag'!$K$11:$K$500,Cal_Top10HosDiag!$O351,'Input_Top Hos Diag'!R$11:R$500))</f>
        <v/>
      </c>
    </row>
    <row r="352" spans="2:20">
      <c r="B352" t="str">
        <f>IF(A352="","",_xlfn.XLOOKUP(A352,'Input_Top Hos Diag'!A:A,'Input_Top Hos Diag'!B:B))</f>
        <v/>
      </c>
      <c r="C352" t="str">
        <f>IF($A352="","",SUMIF('Input_Top Hos Diag'!$A$11:$A$500,Cal_Top10HosDiag!$A352,'Input_Top Hos Diag'!E$11:E$500))</f>
        <v/>
      </c>
      <c r="D352" t="str">
        <f>IF($A352="","",SUMIF('Input_Top Hos Diag'!$A$11:$A$500,Cal_Top10HosDiag!$A352,'Input_Top Hos Diag'!F$11:F$500))</f>
        <v/>
      </c>
      <c r="E352" t="str">
        <f>IF($A352="","",SUMIF('Input_Top Hos Diag'!$A$11:$A$500,Cal_Top10HosDiag!$A352,'Input_Top Hos Diag'!G$11:G$500))</f>
        <v/>
      </c>
      <c r="F352" t="str">
        <f>IF($A352="","",SUMIF('Input_Top Hos Diag'!$A$11:$A$500,Cal_Top10HosDiag!$A352,'Input_Top Hos Diag'!H$11:H$500))</f>
        <v/>
      </c>
      <c r="P352" t="str">
        <f>IF(O352="","",_xlfn.XLOOKUP(O352,'Input_Top Hos Diag'!K:K,'Input_Top Hos Diag'!L:L))</f>
        <v/>
      </c>
      <c r="Q352" t="str">
        <f>IF($O352="","",SUMIF('Input_Top Hos Diag'!$K$11:$K$500,Cal_Top10HosDiag!$O352,'Input_Top Hos Diag'!O$11:O$500))</f>
        <v/>
      </c>
      <c r="R352" t="str">
        <f>IF($O352="","",SUMIF('Input_Top Hos Diag'!$K$11:$K$500,Cal_Top10HosDiag!$O352,'Input_Top Hos Diag'!P$11:P$500))</f>
        <v/>
      </c>
      <c r="S352" t="str">
        <f>IF($O352="","",SUMIF('Input_Top Hos Diag'!$K$11:$K$500,Cal_Top10HosDiag!$O352,'Input_Top Hos Diag'!Q$11:Q$500))</f>
        <v/>
      </c>
      <c r="T352" t="str">
        <f>IF($O352="","",SUMIF('Input_Top Hos Diag'!$K$11:$K$500,Cal_Top10HosDiag!$O352,'Input_Top Hos Diag'!R$11:R$500))</f>
        <v/>
      </c>
    </row>
    <row r="353" spans="2:20">
      <c r="B353" t="str">
        <f>IF(A353="","",_xlfn.XLOOKUP(A353,'Input_Top Hos Diag'!A:A,'Input_Top Hos Diag'!B:B))</f>
        <v/>
      </c>
      <c r="C353" t="str">
        <f>IF($A353="","",SUMIF('Input_Top Hos Diag'!$A$11:$A$500,Cal_Top10HosDiag!$A353,'Input_Top Hos Diag'!E$11:E$500))</f>
        <v/>
      </c>
      <c r="D353" t="str">
        <f>IF($A353="","",SUMIF('Input_Top Hos Diag'!$A$11:$A$500,Cal_Top10HosDiag!$A353,'Input_Top Hos Diag'!F$11:F$500))</f>
        <v/>
      </c>
      <c r="E353" t="str">
        <f>IF($A353="","",SUMIF('Input_Top Hos Diag'!$A$11:$A$500,Cal_Top10HosDiag!$A353,'Input_Top Hos Diag'!G$11:G$500))</f>
        <v/>
      </c>
      <c r="F353" t="str">
        <f>IF($A353="","",SUMIF('Input_Top Hos Diag'!$A$11:$A$500,Cal_Top10HosDiag!$A353,'Input_Top Hos Diag'!H$11:H$500))</f>
        <v/>
      </c>
      <c r="P353" t="str">
        <f>IF(O353="","",_xlfn.XLOOKUP(O353,'Input_Top Hos Diag'!K:K,'Input_Top Hos Diag'!L:L))</f>
        <v/>
      </c>
      <c r="Q353" t="str">
        <f>IF($O353="","",SUMIF('Input_Top Hos Diag'!$K$11:$K$500,Cal_Top10HosDiag!$O353,'Input_Top Hos Diag'!O$11:O$500))</f>
        <v/>
      </c>
      <c r="R353" t="str">
        <f>IF($O353="","",SUMIF('Input_Top Hos Diag'!$K$11:$K$500,Cal_Top10HosDiag!$O353,'Input_Top Hos Diag'!P$11:P$500))</f>
        <v/>
      </c>
      <c r="S353" t="str">
        <f>IF($O353="","",SUMIF('Input_Top Hos Diag'!$K$11:$K$500,Cal_Top10HosDiag!$O353,'Input_Top Hos Diag'!Q$11:Q$500))</f>
        <v/>
      </c>
      <c r="T353" t="str">
        <f>IF($O353="","",SUMIF('Input_Top Hos Diag'!$K$11:$K$500,Cal_Top10HosDiag!$O353,'Input_Top Hos Diag'!R$11:R$500))</f>
        <v/>
      </c>
    </row>
    <row r="354" spans="2:20">
      <c r="B354" t="str">
        <f>IF(A354="","",_xlfn.XLOOKUP(A354,'Input_Top Hos Diag'!A:A,'Input_Top Hos Diag'!B:B))</f>
        <v/>
      </c>
      <c r="C354" t="str">
        <f>IF($A354="","",SUMIF('Input_Top Hos Diag'!$A$11:$A$500,Cal_Top10HosDiag!$A354,'Input_Top Hos Diag'!E$11:E$500))</f>
        <v/>
      </c>
      <c r="D354" t="str">
        <f>IF($A354="","",SUMIF('Input_Top Hos Diag'!$A$11:$A$500,Cal_Top10HosDiag!$A354,'Input_Top Hos Diag'!F$11:F$500))</f>
        <v/>
      </c>
      <c r="E354" t="str">
        <f>IF($A354="","",SUMIF('Input_Top Hos Diag'!$A$11:$A$500,Cal_Top10HosDiag!$A354,'Input_Top Hos Diag'!G$11:G$500))</f>
        <v/>
      </c>
      <c r="F354" t="str">
        <f>IF($A354="","",SUMIF('Input_Top Hos Diag'!$A$11:$A$500,Cal_Top10HosDiag!$A354,'Input_Top Hos Diag'!H$11:H$500))</f>
        <v/>
      </c>
      <c r="P354" t="str">
        <f>IF(O354="","",_xlfn.XLOOKUP(O354,'Input_Top Hos Diag'!K:K,'Input_Top Hos Diag'!L:L))</f>
        <v/>
      </c>
      <c r="Q354" t="str">
        <f>IF($O354="","",SUMIF('Input_Top Hos Diag'!$K$11:$K$500,Cal_Top10HosDiag!$O354,'Input_Top Hos Diag'!O$11:O$500))</f>
        <v/>
      </c>
      <c r="R354" t="str">
        <f>IF($O354="","",SUMIF('Input_Top Hos Diag'!$K$11:$K$500,Cal_Top10HosDiag!$O354,'Input_Top Hos Diag'!P$11:P$500))</f>
        <v/>
      </c>
      <c r="S354" t="str">
        <f>IF($O354="","",SUMIF('Input_Top Hos Diag'!$K$11:$K$500,Cal_Top10HosDiag!$O354,'Input_Top Hos Diag'!Q$11:Q$500))</f>
        <v/>
      </c>
      <c r="T354" t="str">
        <f>IF($O354="","",SUMIF('Input_Top Hos Diag'!$K$11:$K$500,Cal_Top10HosDiag!$O354,'Input_Top Hos Diag'!R$11:R$500))</f>
        <v/>
      </c>
    </row>
    <row r="355" spans="2:20">
      <c r="B355" t="str">
        <f>IF(A355="","",_xlfn.XLOOKUP(A355,'Input_Top Hos Diag'!A:A,'Input_Top Hos Diag'!B:B))</f>
        <v/>
      </c>
      <c r="C355" t="str">
        <f>IF($A355="","",SUMIF('Input_Top Hos Diag'!$A$11:$A$500,Cal_Top10HosDiag!$A355,'Input_Top Hos Diag'!E$11:E$500))</f>
        <v/>
      </c>
      <c r="D355" t="str">
        <f>IF($A355="","",SUMIF('Input_Top Hos Diag'!$A$11:$A$500,Cal_Top10HosDiag!$A355,'Input_Top Hos Diag'!F$11:F$500))</f>
        <v/>
      </c>
      <c r="E355" t="str">
        <f>IF($A355="","",SUMIF('Input_Top Hos Diag'!$A$11:$A$500,Cal_Top10HosDiag!$A355,'Input_Top Hos Diag'!G$11:G$500))</f>
        <v/>
      </c>
      <c r="F355" t="str">
        <f>IF($A355="","",SUMIF('Input_Top Hos Diag'!$A$11:$A$500,Cal_Top10HosDiag!$A355,'Input_Top Hos Diag'!H$11:H$500))</f>
        <v/>
      </c>
      <c r="P355" t="str">
        <f>IF(O355="","",_xlfn.XLOOKUP(O355,'Input_Top Hos Diag'!K:K,'Input_Top Hos Diag'!L:L))</f>
        <v/>
      </c>
      <c r="Q355" t="str">
        <f>IF($O355="","",SUMIF('Input_Top Hos Diag'!$K$11:$K$500,Cal_Top10HosDiag!$O355,'Input_Top Hos Diag'!O$11:O$500))</f>
        <v/>
      </c>
      <c r="R355" t="str">
        <f>IF($O355="","",SUMIF('Input_Top Hos Diag'!$K$11:$K$500,Cal_Top10HosDiag!$O355,'Input_Top Hos Diag'!P$11:P$500))</f>
        <v/>
      </c>
      <c r="S355" t="str">
        <f>IF($O355="","",SUMIF('Input_Top Hos Diag'!$K$11:$K$500,Cal_Top10HosDiag!$O355,'Input_Top Hos Diag'!Q$11:Q$500))</f>
        <v/>
      </c>
      <c r="T355" t="str">
        <f>IF($O355="","",SUMIF('Input_Top Hos Diag'!$K$11:$K$500,Cal_Top10HosDiag!$O355,'Input_Top Hos Diag'!R$11:R$500))</f>
        <v/>
      </c>
    </row>
    <row r="356" spans="2:20">
      <c r="B356" t="str">
        <f>IF(A356="","",_xlfn.XLOOKUP(A356,'Input_Top Hos Diag'!A:A,'Input_Top Hos Diag'!B:B))</f>
        <v/>
      </c>
      <c r="C356" t="str">
        <f>IF($A356="","",SUMIF('Input_Top Hos Diag'!$A$11:$A$500,Cal_Top10HosDiag!$A356,'Input_Top Hos Diag'!E$11:E$500))</f>
        <v/>
      </c>
      <c r="D356" t="str">
        <f>IF($A356="","",SUMIF('Input_Top Hos Diag'!$A$11:$A$500,Cal_Top10HosDiag!$A356,'Input_Top Hos Diag'!F$11:F$500))</f>
        <v/>
      </c>
      <c r="E356" t="str">
        <f>IF($A356="","",SUMIF('Input_Top Hos Diag'!$A$11:$A$500,Cal_Top10HosDiag!$A356,'Input_Top Hos Diag'!G$11:G$500))</f>
        <v/>
      </c>
      <c r="F356" t="str">
        <f>IF($A356="","",SUMIF('Input_Top Hos Diag'!$A$11:$A$500,Cal_Top10HosDiag!$A356,'Input_Top Hos Diag'!H$11:H$500))</f>
        <v/>
      </c>
      <c r="P356" t="str">
        <f>IF(O356="","",_xlfn.XLOOKUP(O356,'Input_Top Hos Diag'!K:K,'Input_Top Hos Diag'!L:L))</f>
        <v/>
      </c>
      <c r="Q356" t="str">
        <f>IF($O356="","",SUMIF('Input_Top Hos Diag'!$K$11:$K$500,Cal_Top10HosDiag!$O356,'Input_Top Hos Diag'!O$11:O$500))</f>
        <v/>
      </c>
      <c r="R356" t="str">
        <f>IF($O356="","",SUMIF('Input_Top Hos Diag'!$K$11:$K$500,Cal_Top10HosDiag!$O356,'Input_Top Hos Diag'!P$11:P$500))</f>
        <v/>
      </c>
      <c r="S356" t="str">
        <f>IF($O356="","",SUMIF('Input_Top Hos Diag'!$K$11:$K$500,Cal_Top10HosDiag!$O356,'Input_Top Hos Diag'!Q$11:Q$500))</f>
        <v/>
      </c>
      <c r="T356" t="str">
        <f>IF($O356="","",SUMIF('Input_Top Hos Diag'!$K$11:$K$500,Cal_Top10HosDiag!$O356,'Input_Top Hos Diag'!R$11:R$500))</f>
        <v/>
      </c>
    </row>
    <row r="357" spans="2:20">
      <c r="B357" t="str">
        <f>IF(A357="","",_xlfn.XLOOKUP(A357,'Input_Top Hos Diag'!A:A,'Input_Top Hos Diag'!B:B))</f>
        <v/>
      </c>
      <c r="C357" t="str">
        <f>IF($A357="","",SUMIF('Input_Top Hos Diag'!$A$11:$A$500,Cal_Top10HosDiag!$A357,'Input_Top Hos Diag'!E$11:E$500))</f>
        <v/>
      </c>
      <c r="D357" t="str">
        <f>IF($A357="","",SUMIF('Input_Top Hos Diag'!$A$11:$A$500,Cal_Top10HosDiag!$A357,'Input_Top Hos Diag'!F$11:F$500))</f>
        <v/>
      </c>
      <c r="E357" t="str">
        <f>IF($A357="","",SUMIF('Input_Top Hos Diag'!$A$11:$A$500,Cal_Top10HosDiag!$A357,'Input_Top Hos Diag'!G$11:G$500))</f>
        <v/>
      </c>
      <c r="F357" t="str">
        <f>IF($A357="","",SUMIF('Input_Top Hos Diag'!$A$11:$A$500,Cal_Top10HosDiag!$A357,'Input_Top Hos Diag'!H$11:H$500))</f>
        <v/>
      </c>
      <c r="P357" t="str">
        <f>IF(O357="","",_xlfn.XLOOKUP(O357,'Input_Top Hos Diag'!K:K,'Input_Top Hos Diag'!L:L))</f>
        <v/>
      </c>
      <c r="Q357" t="str">
        <f>IF($O357="","",SUMIF('Input_Top Hos Diag'!$K$11:$K$500,Cal_Top10HosDiag!$O357,'Input_Top Hos Diag'!O$11:O$500))</f>
        <v/>
      </c>
      <c r="R357" t="str">
        <f>IF($O357="","",SUMIF('Input_Top Hos Diag'!$K$11:$K$500,Cal_Top10HosDiag!$O357,'Input_Top Hos Diag'!P$11:P$500))</f>
        <v/>
      </c>
      <c r="S357" t="str">
        <f>IF($O357="","",SUMIF('Input_Top Hos Diag'!$K$11:$K$500,Cal_Top10HosDiag!$O357,'Input_Top Hos Diag'!Q$11:Q$500))</f>
        <v/>
      </c>
      <c r="T357" t="str">
        <f>IF($O357="","",SUMIF('Input_Top Hos Diag'!$K$11:$K$500,Cal_Top10HosDiag!$O357,'Input_Top Hos Diag'!R$11:R$500))</f>
        <v/>
      </c>
    </row>
    <row r="358" spans="2:20">
      <c r="B358" t="str">
        <f>IF(A358="","",_xlfn.XLOOKUP(A358,'Input_Top Hos Diag'!A:A,'Input_Top Hos Diag'!B:B))</f>
        <v/>
      </c>
      <c r="C358" t="str">
        <f>IF($A358="","",SUMIF('Input_Top Hos Diag'!$A$11:$A$500,Cal_Top10HosDiag!$A358,'Input_Top Hos Diag'!E$11:E$500))</f>
        <v/>
      </c>
      <c r="D358" t="str">
        <f>IF($A358="","",SUMIF('Input_Top Hos Diag'!$A$11:$A$500,Cal_Top10HosDiag!$A358,'Input_Top Hos Diag'!F$11:F$500))</f>
        <v/>
      </c>
      <c r="E358" t="str">
        <f>IF($A358="","",SUMIF('Input_Top Hos Diag'!$A$11:$A$500,Cal_Top10HosDiag!$A358,'Input_Top Hos Diag'!G$11:G$500))</f>
        <v/>
      </c>
      <c r="F358" t="str">
        <f>IF($A358="","",SUMIF('Input_Top Hos Diag'!$A$11:$A$500,Cal_Top10HosDiag!$A358,'Input_Top Hos Diag'!H$11:H$500))</f>
        <v/>
      </c>
      <c r="P358" t="str">
        <f>IF(O358="","",_xlfn.XLOOKUP(O358,'Input_Top Hos Diag'!K:K,'Input_Top Hos Diag'!L:L))</f>
        <v/>
      </c>
      <c r="Q358" t="str">
        <f>IF($O358="","",SUMIF('Input_Top Hos Diag'!$K$11:$K$500,Cal_Top10HosDiag!$O358,'Input_Top Hos Diag'!O$11:O$500))</f>
        <v/>
      </c>
      <c r="R358" t="str">
        <f>IF($O358="","",SUMIF('Input_Top Hos Diag'!$K$11:$K$500,Cal_Top10HosDiag!$O358,'Input_Top Hos Diag'!P$11:P$500))</f>
        <v/>
      </c>
      <c r="S358" t="str">
        <f>IF($O358="","",SUMIF('Input_Top Hos Diag'!$K$11:$K$500,Cal_Top10HosDiag!$O358,'Input_Top Hos Diag'!Q$11:Q$500))</f>
        <v/>
      </c>
      <c r="T358" t="str">
        <f>IF($O358="","",SUMIF('Input_Top Hos Diag'!$K$11:$K$500,Cal_Top10HosDiag!$O358,'Input_Top Hos Diag'!R$11:R$500))</f>
        <v/>
      </c>
    </row>
    <row r="359" spans="2:20">
      <c r="B359" t="str">
        <f>IF(A359="","",_xlfn.XLOOKUP(A359,'Input_Top Hos Diag'!A:A,'Input_Top Hos Diag'!B:B))</f>
        <v/>
      </c>
      <c r="C359" t="str">
        <f>IF($A359="","",SUMIF('Input_Top Hos Diag'!$A$11:$A$500,Cal_Top10HosDiag!$A359,'Input_Top Hos Diag'!E$11:E$500))</f>
        <v/>
      </c>
      <c r="D359" t="str">
        <f>IF($A359="","",SUMIF('Input_Top Hos Diag'!$A$11:$A$500,Cal_Top10HosDiag!$A359,'Input_Top Hos Diag'!F$11:F$500))</f>
        <v/>
      </c>
      <c r="E359" t="str">
        <f>IF($A359="","",SUMIF('Input_Top Hos Diag'!$A$11:$A$500,Cal_Top10HosDiag!$A359,'Input_Top Hos Diag'!G$11:G$500))</f>
        <v/>
      </c>
      <c r="F359" t="str">
        <f>IF($A359="","",SUMIF('Input_Top Hos Diag'!$A$11:$A$500,Cal_Top10HosDiag!$A359,'Input_Top Hos Diag'!H$11:H$500))</f>
        <v/>
      </c>
      <c r="P359" t="str">
        <f>IF(O359="","",_xlfn.XLOOKUP(O359,'Input_Top Hos Diag'!K:K,'Input_Top Hos Diag'!L:L))</f>
        <v/>
      </c>
      <c r="Q359" t="str">
        <f>IF($O359="","",SUMIF('Input_Top Hos Diag'!$K$11:$K$500,Cal_Top10HosDiag!$O359,'Input_Top Hos Diag'!O$11:O$500))</f>
        <v/>
      </c>
      <c r="R359" t="str">
        <f>IF($O359="","",SUMIF('Input_Top Hos Diag'!$K$11:$K$500,Cal_Top10HosDiag!$O359,'Input_Top Hos Diag'!P$11:P$500))</f>
        <v/>
      </c>
      <c r="S359" t="str">
        <f>IF($O359="","",SUMIF('Input_Top Hos Diag'!$K$11:$K$500,Cal_Top10HosDiag!$O359,'Input_Top Hos Diag'!Q$11:Q$500))</f>
        <v/>
      </c>
      <c r="T359" t="str">
        <f>IF($O359="","",SUMIF('Input_Top Hos Diag'!$K$11:$K$500,Cal_Top10HosDiag!$O359,'Input_Top Hos Diag'!R$11:R$500))</f>
        <v/>
      </c>
    </row>
    <row r="360" spans="2:20">
      <c r="B360" t="str">
        <f>IF(A360="","",_xlfn.XLOOKUP(A360,'Input_Top Hos Diag'!A:A,'Input_Top Hos Diag'!B:B))</f>
        <v/>
      </c>
      <c r="C360" t="str">
        <f>IF($A360="","",SUMIF('Input_Top Hos Diag'!$A$11:$A$500,Cal_Top10HosDiag!$A360,'Input_Top Hos Diag'!E$11:E$500))</f>
        <v/>
      </c>
      <c r="D360" t="str">
        <f>IF($A360="","",SUMIF('Input_Top Hos Diag'!$A$11:$A$500,Cal_Top10HosDiag!$A360,'Input_Top Hos Diag'!F$11:F$500))</f>
        <v/>
      </c>
      <c r="E360" t="str">
        <f>IF($A360="","",SUMIF('Input_Top Hos Diag'!$A$11:$A$500,Cal_Top10HosDiag!$A360,'Input_Top Hos Diag'!G$11:G$500))</f>
        <v/>
      </c>
      <c r="F360" t="str">
        <f>IF($A360="","",SUMIF('Input_Top Hos Diag'!$A$11:$A$500,Cal_Top10HosDiag!$A360,'Input_Top Hos Diag'!H$11:H$500))</f>
        <v/>
      </c>
      <c r="P360" t="str">
        <f>IF(O360="","",_xlfn.XLOOKUP(O360,'Input_Top Hos Diag'!K:K,'Input_Top Hos Diag'!L:L))</f>
        <v/>
      </c>
      <c r="Q360" t="str">
        <f>IF($O360="","",SUMIF('Input_Top Hos Diag'!$K$11:$K$500,Cal_Top10HosDiag!$O360,'Input_Top Hos Diag'!O$11:O$500))</f>
        <v/>
      </c>
      <c r="R360" t="str">
        <f>IF($O360="","",SUMIF('Input_Top Hos Diag'!$K$11:$K$500,Cal_Top10HosDiag!$O360,'Input_Top Hos Diag'!P$11:P$500))</f>
        <v/>
      </c>
      <c r="S360" t="str">
        <f>IF($O360="","",SUMIF('Input_Top Hos Diag'!$K$11:$K$500,Cal_Top10HosDiag!$O360,'Input_Top Hos Diag'!Q$11:Q$500))</f>
        <v/>
      </c>
      <c r="T360" t="str">
        <f>IF($O360="","",SUMIF('Input_Top Hos Diag'!$K$11:$K$500,Cal_Top10HosDiag!$O360,'Input_Top Hos Diag'!R$11:R$500))</f>
        <v/>
      </c>
    </row>
    <row r="361" spans="2:20">
      <c r="B361" t="str">
        <f>IF(A361="","",_xlfn.XLOOKUP(A361,'Input_Top Hos Diag'!A:A,'Input_Top Hos Diag'!B:B))</f>
        <v/>
      </c>
      <c r="C361" t="str">
        <f>IF($A361="","",SUMIF('Input_Top Hos Diag'!$A$11:$A$500,Cal_Top10HosDiag!$A361,'Input_Top Hos Diag'!E$11:E$500))</f>
        <v/>
      </c>
      <c r="D361" t="str">
        <f>IF($A361="","",SUMIF('Input_Top Hos Diag'!$A$11:$A$500,Cal_Top10HosDiag!$A361,'Input_Top Hos Diag'!F$11:F$500))</f>
        <v/>
      </c>
      <c r="E361" t="str">
        <f>IF($A361="","",SUMIF('Input_Top Hos Diag'!$A$11:$A$500,Cal_Top10HosDiag!$A361,'Input_Top Hos Diag'!G$11:G$500))</f>
        <v/>
      </c>
      <c r="F361" t="str">
        <f>IF($A361="","",SUMIF('Input_Top Hos Diag'!$A$11:$A$500,Cal_Top10HosDiag!$A361,'Input_Top Hos Diag'!H$11:H$500))</f>
        <v/>
      </c>
      <c r="P361" t="str">
        <f>IF(O361="","",_xlfn.XLOOKUP(O361,'Input_Top Hos Diag'!K:K,'Input_Top Hos Diag'!L:L))</f>
        <v/>
      </c>
      <c r="Q361" t="str">
        <f>IF($O361="","",SUMIF('Input_Top Hos Diag'!$K$11:$K$500,Cal_Top10HosDiag!$O361,'Input_Top Hos Diag'!O$11:O$500))</f>
        <v/>
      </c>
      <c r="R361" t="str">
        <f>IF($O361="","",SUMIF('Input_Top Hos Diag'!$K$11:$K$500,Cal_Top10HosDiag!$O361,'Input_Top Hos Diag'!P$11:P$500))</f>
        <v/>
      </c>
      <c r="S361" t="str">
        <f>IF($O361="","",SUMIF('Input_Top Hos Diag'!$K$11:$K$500,Cal_Top10HosDiag!$O361,'Input_Top Hos Diag'!Q$11:Q$500))</f>
        <v/>
      </c>
      <c r="T361" t="str">
        <f>IF($O361="","",SUMIF('Input_Top Hos Diag'!$K$11:$K$500,Cal_Top10HosDiag!$O361,'Input_Top Hos Diag'!R$11:R$500))</f>
        <v/>
      </c>
    </row>
    <row r="362" spans="2:20">
      <c r="B362" t="str">
        <f>IF(A362="","",_xlfn.XLOOKUP(A362,'Input_Top Hos Diag'!A:A,'Input_Top Hos Diag'!B:B))</f>
        <v/>
      </c>
      <c r="C362" t="str">
        <f>IF($A362="","",SUMIF('Input_Top Hos Diag'!$A$11:$A$500,Cal_Top10HosDiag!$A362,'Input_Top Hos Diag'!E$11:E$500))</f>
        <v/>
      </c>
      <c r="D362" t="str">
        <f>IF($A362="","",SUMIF('Input_Top Hos Diag'!$A$11:$A$500,Cal_Top10HosDiag!$A362,'Input_Top Hos Diag'!F$11:F$500))</f>
        <v/>
      </c>
      <c r="E362" t="str">
        <f>IF($A362="","",SUMIF('Input_Top Hos Diag'!$A$11:$A$500,Cal_Top10HosDiag!$A362,'Input_Top Hos Diag'!G$11:G$500))</f>
        <v/>
      </c>
      <c r="F362" t="str">
        <f>IF($A362="","",SUMIF('Input_Top Hos Diag'!$A$11:$A$500,Cal_Top10HosDiag!$A362,'Input_Top Hos Diag'!H$11:H$500))</f>
        <v/>
      </c>
      <c r="P362" t="str">
        <f>IF(O362="","",_xlfn.XLOOKUP(O362,'Input_Top Hos Diag'!K:K,'Input_Top Hos Diag'!L:L))</f>
        <v/>
      </c>
      <c r="Q362" t="str">
        <f>IF($O362="","",SUMIF('Input_Top Hos Diag'!$K$11:$K$500,Cal_Top10HosDiag!$O362,'Input_Top Hos Diag'!O$11:O$500))</f>
        <v/>
      </c>
      <c r="R362" t="str">
        <f>IF($O362="","",SUMIF('Input_Top Hos Diag'!$K$11:$K$500,Cal_Top10HosDiag!$O362,'Input_Top Hos Diag'!P$11:P$500))</f>
        <v/>
      </c>
      <c r="S362" t="str">
        <f>IF($O362="","",SUMIF('Input_Top Hos Diag'!$K$11:$K$500,Cal_Top10HosDiag!$O362,'Input_Top Hos Diag'!Q$11:Q$500))</f>
        <v/>
      </c>
      <c r="T362" t="str">
        <f>IF($O362="","",SUMIF('Input_Top Hos Diag'!$K$11:$K$500,Cal_Top10HosDiag!$O362,'Input_Top Hos Diag'!R$11:R$500))</f>
        <v/>
      </c>
    </row>
    <row r="363" spans="2:20">
      <c r="B363" t="str">
        <f>IF(A363="","",_xlfn.XLOOKUP(A363,'Input_Top Hos Diag'!A:A,'Input_Top Hos Diag'!B:B))</f>
        <v/>
      </c>
      <c r="C363" t="str">
        <f>IF($A363="","",SUMIF('Input_Top Hos Diag'!$A$11:$A$500,Cal_Top10HosDiag!$A363,'Input_Top Hos Diag'!E$11:E$500))</f>
        <v/>
      </c>
      <c r="D363" t="str">
        <f>IF($A363="","",SUMIF('Input_Top Hos Diag'!$A$11:$A$500,Cal_Top10HosDiag!$A363,'Input_Top Hos Diag'!F$11:F$500))</f>
        <v/>
      </c>
      <c r="E363" t="str">
        <f>IF($A363="","",SUMIF('Input_Top Hos Diag'!$A$11:$A$500,Cal_Top10HosDiag!$A363,'Input_Top Hos Diag'!G$11:G$500))</f>
        <v/>
      </c>
      <c r="F363" t="str">
        <f>IF($A363="","",SUMIF('Input_Top Hos Diag'!$A$11:$A$500,Cal_Top10HosDiag!$A363,'Input_Top Hos Diag'!H$11:H$500))</f>
        <v/>
      </c>
      <c r="P363" t="str">
        <f>IF(O363="","",_xlfn.XLOOKUP(O363,'Input_Top Hos Diag'!K:K,'Input_Top Hos Diag'!L:L))</f>
        <v/>
      </c>
      <c r="Q363" t="str">
        <f>IF($O363="","",SUMIF('Input_Top Hos Diag'!$K$11:$K$500,Cal_Top10HosDiag!$O363,'Input_Top Hos Diag'!O$11:O$500))</f>
        <v/>
      </c>
      <c r="R363" t="str">
        <f>IF($O363="","",SUMIF('Input_Top Hos Diag'!$K$11:$K$500,Cal_Top10HosDiag!$O363,'Input_Top Hos Diag'!P$11:P$500))</f>
        <v/>
      </c>
      <c r="S363" t="str">
        <f>IF($O363="","",SUMIF('Input_Top Hos Diag'!$K$11:$K$500,Cal_Top10HosDiag!$O363,'Input_Top Hos Diag'!Q$11:Q$500))</f>
        <v/>
      </c>
      <c r="T363" t="str">
        <f>IF($O363="","",SUMIF('Input_Top Hos Diag'!$K$11:$K$500,Cal_Top10HosDiag!$O363,'Input_Top Hos Diag'!R$11:R$500))</f>
        <v/>
      </c>
    </row>
    <row r="364" spans="2:20">
      <c r="B364" t="str">
        <f>IF(A364="","",_xlfn.XLOOKUP(A364,'Input_Top Hos Diag'!A:A,'Input_Top Hos Diag'!B:B))</f>
        <v/>
      </c>
      <c r="C364" t="str">
        <f>IF($A364="","",SUMIF('Input_Top Hos Diag'!$A$11:$A$500,Cal_Top10HosDiag!$A364,'Input_Top Hos Diag'!E$11:E$500))</f>
        <v/>
      </c>
      <c r="D364" t="str">
        <f>IF($A364="","",SUMIF('Input_Top Hos Diag'!$A$11:$A$500,Cal_Top10HosDiag!$A364,'Input_Top Hos Diag'!F$11:F$500))</f>
        <v/>
      </c>
      <c r="E364" t="str">
        <f>IF($A364="","",SUMIF('Input_Top Hos Diag'!$A$11:$A$500,Cal_Top10HosDiag!$A364,'Input_Top Hos Diag'!G$11:G$500))</f>
        <v/>
      </c>
      <c r="F364" t="str">
        <f>IF($A364="","",SUMIF('Input_Top Hos Diag'!$A$11:$A$500,Cal_Top10HosDiag!$A364,'Input_Top Hos Diag'!H$11:H$500))</f>
        <v/>
      </c>
      <c r="P364" t="str">
        <f>IF(O364="","",_xlfn.XLOOKUP(O364,'Input_Top Hos Diag'!K:K,'Input_Top Hos Diag'!L:L))</f>
        <v/>
      </c>
      <c r="Q364" t="str">
        <f>IF($O364="","",SUMIF('Input_Top Hos Diag'!$K$11:$K$500,Cal_Top10HosDiag!$O364,'Input_Top Hos Diag'!O$11:O$500))</f>
        <v/>
      </c>
      <c r="R364" t="str">
        <f>IF($O364="","",SUMIF('Input_Top Hos Diag'!$K$11:$K$500,Cal_Top10HosDiag!$O364,'Input_Top Hos Diag'!P$11:P$500))</f>
        <v/>
      </c>
      <c r="S364" t="str">
        <f>IF($O364="","",SUMIF('Input_Top Hos Diag'!$K$11:$K$500,Cal_Top10HosDiag!$O364,'Input_Top Hos Diag'!Q$11:Q$500))</f>
        <v/>
      </c>
      <c r="T364" t="str">
        <f>IF($O364="","",SUMIF('Input_Top Hos Diag'!$K$11:$K$500,Cal_Top10HosDiag!$O364,'Input_Top Hos Diag'!R$11:R$500))</f>
        <v/>
      </c>
    </row>
    <row r="365" spans="2:20">
      <c r="B365" t="str">
        <f>IF(A365="","",_xlfn.XLOOKUP(A365,'Input_Top Hos Diag'!A:A,'Input_Top Hos Diag'!B:B))</f>
        <v/>
      </c>
      <c r="C365" t="str">
        <f>IF($A365="","",SUMIF('Input_Top Hos Diag'!$A$11:$A$500,Cal_Top10HosDiag!$A365,'Input_Top Hos Diag'!E$11:E$500))</f>
        <v/>
      </c>
      <c r="D365" t="str">
        <f>IF($A365="","",SUMIF('Input_Top Hos Diag'!$A$11:$A$500,Cal_Top10HosDiag!$A365,'Input_Top Hos Diag'!F$11:F$500))</f>
        <v/>
      </c>
      <c r="E365" t="str">
        <f>IF($A365="","",SUMIF('Input_Top Hos Diag'!$A$11:$A$500,Cal_Top10HosDiag!$A365,'Input_Top Hos Diag'!G$11:G$500))</f>
        <v/>
      </c>
      <c r="F365" t="str">
        <f>IF($A365="","",SUMIF('Input_Top Hos Diag'!$A$11:$A$500,Cal_Top10HosDiag!$A365,'Input_Top Hos Diag'!H$11:H$500))</f>
        <v/>
      </c>
      <c r="P365" t="str">
        <f>IF(O365="","",_xlfn.XLOOKUP(O365,'Input_Top Hos Diag'!K:K,'Input_Top Hos Diag'!L:L))</f>
        <v/>
      </c>
      <c r="Q365" t="str">
        <f>IF($O365="","",SUMIF('Input_Top Hos Diag'!$K$11:$K$500,Cal_Top10HosDiag!$O365,'Input_Top Hos Diag'!O$11:O$500))</f>
        <v/>
      </c>
      <c r="R365" t="str">
        <f>IF($O365="","",SUMIF('Input_Top Hos Diag'!$K$11:$K$500,Cal_Top10HosDiag!$O365,'Input_Top Hos Diag'!P$11:P$500))</f>
        <v/>
      </c>
      <c r="S365" t="str">
        <f>IF($O365="","",SUMIF('Input_Top Hos Diag'!$K$11:$K$500,Cal_Top10HosDiag!$O365,'Input_Top Hos Diag'!Q$11:Q$500))</f>
        <v/>
      </c>
      <c r="T365" t="str">
        <f>IF($O365="","",SUMIF('Input_Top Hos Diag'!$K$11:$K$500,Cal_Top10HosDiag!$O365,'Input_Top Hos Diag'!R$11:R$500))</f>
        <v/>
      </c>
    </row>
    <row r="366" spans="2:20">
      <c r="B366" t="str">
        <f>IF(A366="","",_xlfn.XLOOKUP(A366,'Input_Top Hos Diag'!A:A,'Input_Top Hos Diag'!B:B))</f>
        <v/>
      </c>
      <c r="C366" t="str">
        <f>IF($A366="","",SUMIF('Input_Top Hos Diag'!$A$11:$A$500,Cal_Top10HosDiag!$A366,'Input_Top Hos Diag'!E$11:E$500))</f>
        <v/>
      </c>
      <c r="D366" t="str">
        <f>IF($A366="","",SUMIF('Input_Top Hos Diag'!$A$11:$A$500,Cal_Top10HosDiag!$A366,'Input_Top Hos Diag'!F$11:F$500))</f>
        <v/>
      </c>
      <c r="E366" t="str">
        <f>IF($A366="","",SUMIF('Input_Top Hos Diag'!$A$11:$A$500,Cal_Top10HosDiag!$A366,'Input_Top Hos Diag'!G$11:G$500))</f>
        <v/>
      </c>
      <c r="F366" t="str">
        <f>IF($A366="","",SUMIF('Input_Top Hos Diag'!$A$11:$A$500,Cal_Top10HosDiag!$A366,'Input_Top Hos Diag'!H$11:H$500))</f>
        <v/>
      </c>
      <c r="P366" t="str">
        <f>IF(O366="","",_xlfn.XLOOKUP(O366,'Input_Top Hos Diag'!K:K,'Input_Top Hos Diag'!L:L))</f>
        <v/>
      </c>
      <c r="Q366" t="str">
        <f>IF($O366="","",SUMIF('Input_Top Hos Diag'!$K$11:$K$500,Cal_Top10HosDiag!$O366,'Input_Top Hos Diag'!O$11:O$500))</f>
        <v/>
      </c>
      <c r="R366" t="str">
        <f>IF($O366="","",SUMIF('Input_Top Hos Diag'!$K$11:$K$500,Cal_Top10HosDiag!$O366,'Input_Top Hos Diag'!P$11:P$500))</f>
        <v/>
      </c>
      <c r="S366" t="str">
        <f>IF($O366="","",SUMIF('Input_Top Hos Diag'!$K$11:$K$500,Cal_Top10HosDiag!$O366,'Input_Top Hos Diag'!Q$11:Q$500))</f>
        <v/>
      </c>
      <c r="T366" t="str">
        <f>IF($O366="","",SUMIF('Input_Top Hos Diag'!$K$11:$K$500,Cal_Top10HosDiag!$O366,'Input_Top Hos Diag'!R$11:R$500))</f>
        <v/>
      </c>
    </row>
    <row r="367" spans="2:20">
      <c r="B367" t="str">
        <f>IF(A367="","",_xlfn.XLOOKUP(A367,'Input_Top Hos Diag'!A:A,'Input_Top Hos Diag'!B:B))</f>
        <v/>
      </c>
      <c r="C367" t="str">
        <f>IF($A367="","",SUMIF('Input_Top Hos Diag'!$A$11:$A$500,Cal_Top10HosDiag!$A367,'Input_Top Hos Diag'!E$11:E$500))</f>
        <v/>
      </c>
      <c r="D367" t="str">
        <f>IF($A367="","",SUMIF('Input_Top Hos Diag'!$A$11:$A$500,Cal_Top10HosDiag!$A367,'Input_Top Hos Diag'!F$11:F$500))</f>
        <v/>
      </c>
      <c r="E367" t="str">
        <f>IF($A367="","",SUMIF('Input_Top Hos Diag'!$A$11:$A$500,Cal_Top10HosDiag!$A367,'Input_Top Hos Diag'!G$11:G$500))</f>
        <v/>
      </c>
      <c r="F367" t="str">
        <f>IF($A367="","",SUMIF('Input_Top Hos Diag'!$A$11:$A$500,Cal_Top10HosDiag!$A367,'Input_Top Hos Diag'!H$11:H$500))</f>
        <v/>
      </c>
      <c r="P367" t="str">
        <f>IF(O367="","",_xlfn.XLOOKUP(O367,'Input_Top Hos Diag'!K:K,'Input_Top Hos Diag'!L:L))</f>
        <v/>
      </c>
      <c r="Q367" t="str">
        <f>IF($O367="","",SUMIF('Input_Top Hos Diag'!$K$11:$K$500,Cal_Top10HosDiag!$O367,'Input_Top Hos Diag'!O$11:O$500))</f>
        <v/>
      </c>
      <c r="R367" t="str">
        <f>IF($O367="","",SUMIF('Input_Top Hos Diag'!$K$11:$K$500,Cal_Top10HosDiag!$O367,'Input_Top Hos Diag'!P$11:P$500))</f>
        <v/>
      </c>
      <c r="S367" t="str">
        <f>IF($O367="","",SUMIF('Input_Top Hos Diag'!$K$11:$K$500,Cal_Top10HosDiag!$O367,'Input_Top Hos Diag'!Q$11:Q$500))</f>
        <v/>
      </c>
      <c r="T367" t="str">
        <f>IF($O367="","",SUMIF('Input_Top Hos Diag'!$K$11:$K$500,Cal_Top10HosDiag!$O367,'Input_Top Hos Diag'!R$11:R$500))</f>
        <v/>
      </c>
    </row>
    <row r="368" spans="2:20">
      <c r="B368" t="str">
        <f>IF(A368="","",_xlfn.XLOOKUP(A368,'Input_Top Hos Diag'!A:A,'Input_Top Hos Diag'!B:B))</f>
        <v/>
      </c>
      <c r="C368" t="str">
        <f>IF($A368="","",SUMIF('Input_Top Hos Diag'!$A$11:$A$500,Cal_Top10HosDiag!$A368,'Input_Top Hos Diag'!E$11:E$500))</f>
        <v/>
      </c>
      <c r="D368" t="str">
        <f>IF($A368="","",SUMIF('Input_Top Hos Diag'!$A$11:$A$500,Cal_Top10HosDiag!$A368,'Input_Top Hos Diag'!F$11:F$500))</f>
        <v/>
      </c>
      <c r="E368" t="str">
        <f>IF($A368="","",SUMIF('Input_Top Hos Diag'!$A$11:$A$500,Cal_Top10HosDiag!$A368,'Input_Top Hos Diag'!G$11:G$500))</f>
        <v/>
      </c>
      <c r="F368" t="str">
        <f>IF($A368="","",SUMIF('Input_Top Hos Diag'!$A$11:$A$500,Cal_Top10HosDiag!$A368,'Input_Top Hos Diag'!H$11:H$500))</f>
        <v/>
      </c>
      <c r="P368" t="str">
        <f>IF(O368="","",_xlfn.XLOOKUP(O368,'Input_Top Hos Diag'!K:K,'Input_Top Hos Diag'!L:L))</f>
        <v/>
      </c>
      <c r="Q368" t="str">
        <f>IF($O368="","",SUMIF('Input_Top Hos Diag'!$K$11:$K$500,Cal_Top10HosDiag!$O368,'Input_Top Hos Diag'!O$11:O$500))</f>
        <v/>
      </c>
      <c r="R368" t="str">
        <f>IF($O368="","",SUMIF('Input_Top Hos Diag'!$K$11:$K$500,Cal_Top10HosDiag!$O368,'Input_Top Hos Diag'!P$11:P$500))</f>
        <v/>
      </c>
      <c r="S368" t="str">
        <f>IF($O368="","",SUMIF('Input_Top Hos Diag'!$K$11:$K$500,Cal_Top10HosDiag!$O368,'Input_Top Hos Diag'!Q$11:Q$500))</f>
        <v/>
      </c>
      <c r="T368" t="str">
        <f>IF($O368="","",SUMIF('Input_Top Hos Diag'!$K$11:$K$500,Cal_Top10HosDiag!$O368,'Input_Top Hos Diag'!R$11:R$500))</f>
        <v/>
      </c>
    </row>
    <row r="369" spans="2:20">
      <c r="B369" t="str">
        <f>IF(A369="","",_xlfn.XLOOKUP(A369,'Input_Top Hos Diag'!A:A,'Input_Top Hos Diag'!B:B))</f>
        <v/>
      </c>
      <c r="C369" t="str">
        <f>IF($A369="","",SUMIF('Input_Top Hos Diag'!$A$11:$A$500,Cal_Top10HosDiag!$A369,'Input_Top Hos Diag'!E$11:E$500))</f>
        <v/>
      </c>
      <c r="D369" t="str">
        <f>IF($A369="","",SUMIF('Input_Top Hos Diag'!$A$11:$A$500,Cal_Top10HosDiag!$A369,'Input_Top Hos Diag'!F$11:F$500))</f>
        <v/>
      </c>
      <c r="E369" t="str">
        <f>IF($A369="","",SUMIF('Input_Top Hos Diag'!$A$11:$A$500,Cal_Top10HosDiag!$A369,'Input_Top Hos Diag'!G$11:G$500))</f>
        <v/>
      </c>
      <c r="F369" t="str">
        <f>IF($A369="","",SUMIF('Input_Top Hos Diag'!$A$11:$A$500,Cal_Top10HosDiag!$A369,'Input_Top Hos Diag'!H$11:H$500))</f>
        <v/>
      </c>
      <c r="P369" t="str">
        <f>IF(O369="","",_xlfn.XLOOKUP(O369,'Input_Top Hos Diag'!K:K,'Input_Top Hos Diag'!L:L))</f>
        <v/>
      </c>
      <c r="Q369" t="str">
        <f>IF($O369="","",SUMIF('Input_Top Hos Diag'!$K$11:$K$500,Cal_Top10HosDiag!$O369,'Input_Top Hos Diag'!O$11:O$500))</f>
        <v/>
      </c>
      <c r="R369" t="str">
        <f>IF($O369="","",SUMIF('Input_Top Hos Diag'!$K$11:$K$500,Cal_Top10HosDiag!$O369,'Input_Top Hos Diag'!P$11:P$500))</f>
        <v/>
      </c>
      <c r="S369" t="str">
        <f>IF($O369="","",SUMIF('Input_Top Hos Diag'!$K$11:$K$500,Cal_Top10HosDiag!$O369,'Input_Top Hos Diag'!Q$11:Q$500))</f>
        <v/>
      </c>
      <c r="T369" t="str">
        <f>IF($O369="","",SUMIF('Input_Top Hos Diag'!$K$11:$K$500,Cal_Top10HosDiag!$O369,'Input_Top Hos Diag'!R$11:R$500))</f>
        <v/>
      </c>
    </row>
    <row r="370" spans="2:20">
      <c r="B370" t="str">
        <f>IF(A370="","",_xlfn.XLOOKUP(A370,'Input_Top Hos Diag'!A:A,'Input_Top Hos Diag'!B:B))</f>
        <v/>
      </c>
      <c r="C370" t="str">
        <f>IF($A370="","",SUMIF('Input_Top Hos Diag'!$A$11:$A$500,Cal_Top10HosDiag!$A370,'Input_Top Hos Diag'!E$11:E$500))</f>
        <v/>
      </c>
      <c r="D370" t="str">
        <f>IF($A370="","",SUMIF('Input_Top Hos Diag'!$A$11:$A$500,Cal_Top10HosDiag!$A370,'Input_Top Hos Diag'!F$11:F$500))</f>
        <v/>
      </c>
      <c r="E370" t="str">
        <f>IF($A370="","",SUMIF('Input_Top Hos Diag'!$A$11:$A$500,Cal_Top10HosDiag!$A370,'Input_Top Hos Diag'!G$11:G$500))</f>
        <v/>
      </c>
      <c r="F370" t="str">
        <f>IF($A370="","",SUMIF('Input_Top Hos Diag'!$A$11:$A$500,Cal_Top10HosDiag!$A370,'Input_Top Hos Diag'!H$11:H$500))</f>
        <v/>
      </c>
      <c r="P370" t="str">
        <f>IF(O370="","",_xlfn.XLOOKUP(O370,'Input_Top Hos Diag'!K:K,'Input_Top Hos Diag'!L:L))</f>
        <v/>
      </c>
      <c r="Q370" t="str">
        <f>IF($O370="","",SUMIF('Input_Top Hos Diag'!$K$11:$K$500,Cal_Top10HosDiag!$O370,'Input_Top Hos Diag'!O$11:O$500))</f>
        <v/>
      </c>
      <c r="R370" t="str">
        <f>IF($O370="","",SUMIF('Input_Top Hos Diag'!$K$11:$K$500,Cal_Top10HosDiag!$O370,'Input_Top Hos Diag'!P$11:P$500))</f>
        <v/>
      </c>
      <c r="S370" t="str">
        <f>IF($O370="","",SUMIF('Input_Top Hos Diag'!$K$11:$K$500,Cal_Top10HosDiag!$O370,'Input_Top Hos Diag'!Q$11:Q$500))</f>
        <v/>
      </c>
      <c r="T370" t="str">
        <f>IF($O370="","",SUMIF('Input_Top Hos Diag'!$K$11:$K$500,Cal_Top10HosDiag!$O370,'Input_Top Hos Diag'!R$11:R$500))</f>
        <v/>
      </c>
    </row>
    <row r="371" spans="2:20">
      <c r="B371" t="str">
        <f>IF(A371="","",_xlfn.XLOOKUP(A371,'Input_Top Hos Diag'!A:A,'Input_Top Hos Diag'!B:B))</f>
        <v/>
      </c>
      <c r="C371" t="str">
        <f>IF($A371="","",SUMIF('Input_Top Hos Diag'!$A$11:$A$500,Cal_Top10HosDiag!$A371,'Input_Top Hos Diag'!E$11:E$500))</f>
        <v/>
      </c>
      <c r="D371" t="str">
        <f>IF($A371="","",SUMIF('Input_Top Hos Diag'!$A$11:$A$500,Cal_Top10HosDiag!$A371,'Input_Top Hos Diag'!F$11:F$500))</f>
        <v/>
      </c>
      <c r="E371" t="str">
        <f>IF($A371="","",SUMIF('Input_Top Hos Diag'!$A$11:$A$500,Cal_Top10HosDiag!$A371,'Input_Top Hos Diag'!G$11:G$500))</f>
        <v/>
      </c>
      <c r="F371" t="str">
        <f>IF($A371="","",SUMIF('Input_Top Hos Diag'!$A$11:$A$500,Cal_Top10HosDiag!$A371,'Input_Top Hos Diag'!H$11:H$500))</f>
        <v/>
      </c>
      <c r="P371" t="str">
        <f>IF(O371="","",_xlfn.XLOOKUP(O371,'Input_Top Hos Diag'!K:K,'Input_Top Hos Diag'!L:L))</f>
        <v/>
      </c>
      <c r="Q371" t="str">
        <f>IF($O371="","",SUMIF('Input_Top Hos Diag'!$K$11:$K$500,Cal_Top10HosDiag!$O371,'Input_Top Hos Diag'!O$11:O$500))</f>
        <v/>
      </c>
      <c r="R371" t="str">
        <f>IF($O371="","",SUMIF('Input_Top Hos Diag'!$K$11:$K$500,Cal_Top10HosDiag!$O371,'Input_Top Hos Diag'!P$11:P$500))</f>
        <v/>
      </c>
      <c r="S371" t="str">
        <f>IF($O371="","",SUMIF('Input_Top Hos Diag'!$K$11:$K$500,Cal_Top10HosDiag!$O371,'Input_Top Hos Diag'!Q$11:Q$500))</f>
        <v/>
      </c>
      <c r="T371" t="str">
        <f>IF($O371="","",SUMIF('Input_Top Hos Diag'!$K$11:$K$500,Cal_Top10HosDiag!$O371,'Input_Top Hos Diag'!R$11:R$500))</f>
        <v/>
      </c>
    </row>
    <row r="372" spans="2:20">
      <c r="B372" t="str">
        <f>IF(A372="","",_xlfn.XLOOKUP(A372,'Input_Top Hos Diag'!A:A,'Input_Top Hos Diag'!B:B))</f>
        <v/>
      </c>
      <c r="C372" t="str">
        <f>IF($A372="","",SUMIF('Input_Top Hos Diag'!$A$11:$A$500,Cal_Top10HosDiag!$A372,'Input_Top Hos Diag'!E$11:E$500))</f>
        <v/>
      </c>
      <c r="D372" t="str">
        <f>IF($A372="","",SUMIF('Input_Top Hos Diag'!$A$11:$A$500,Cal_Top10HosDiag!$A372,'Input_Top Hos Diag'!F$11:F$500))</f>
        <v/>
      </c>
      <c r="E372" t="str">
        <f>IF($A372="","",SUMIF('Input_Top Hos Diag'!$A$11:$A$500,Cal_Top10HosDiag!$A372,'Input_Top Hos Diag'!G$11:G$500))</f>
        <v/>
      </c>
      <c r="F372" t="str">
        <f>IF($A372="","",SUMIF('Input_Top Hos Diag'!$A$11:$A$500,Cal_Top10HosDiag!$A372,'Input_Top Hos Diag'!H$11:H$500))</f>
        <v/>
      </c>
      <c r="P372" t="str">
        <f>IF(O372="","",_xlfn.XLOOKUP(O372,'Input_Top Hos Diag'!K:K,'Input_Top Hos Diag'!L:L))</f>
        <v/>
      </c>
      <c r="Q372" t="str">
        <f>IF($O372="","",SUMIF('Input_Top Hos Diag'!$K$11:$K$500,Cal_Top10HosDiag!$O372,'Input_Top Hos Diag'!O$11:O$500))</f>
        <v/>
      </c>
      <c r="R372" t="str">
        <f>IF($O372="","",SUMIF('Input_Top Hos Diag'!$K$11:$K$500,Cal_Top10HosDiag!$O372,'Input_Top Hos Diag'!P$11:P$500))</f>
        <v/>
      </c>
      <c r="S372" t="str">
        <f>IF($O372="","",SUMIF('Input_Top Hos Diag'!$K$11:$K$500,Cal_Top10HosDiag!$O372,'Input_Top Hos Diag'!Q$11:Q$500))</f>
        <v/>
      </c>
      <c r="T372" t="str">
        <f>IF($O372="","",SUMIF('Input_Top Hos Diag'!$K$11:$K$500,Cal_Top10HosDiag!$O372,'Input_Top Hos Diag'!R$11:R$500))</f>
        <v/>
      </c>
    </row>
    <row r="373" spans="2:20">
      <c r="B373" t="str">
        <f>IF(A373="","",_xlfn.XLOOKUP(A373,'Input_Top Hos Diag'!A:A,'Input_Top Hos Diag'!B:B))</f>
        <v/>
      </c>
      <c r="C373" t="str">
        <f>IF($A373="","",SUMIF('Input_Top Hos Diag'!$A$11:$A$500,Cal_Top10HosDiag!$A373,'Input_Top Hos Diag'!E$11:E$500))</f>
        <v/>
      </c>
      <c r="D373" t="str">
        <f>IF($A373="","",SUMIF('Input_Top Hos Diag'!$A$11:$A$500,Cal_Top10HosDiag!$A373,'Input_Top Hos Diag'!F$11:F$500))</f>
        <v/>
      </c>
      <c r="E373" t="str">
        <f>IF($A373="","",SUMIF('Input_Top Hos Diag'!$A$11:$A$500,Cal_Top10HosDiag!$A373,'Input_Top Hos Diag'!G$11:G$500))</f>
        <v/>
      </c>
      <c r="F373" t="str">
        <f>IF($A373="","",SUMIF('Input_Top Hos Diag'!$A$11:$A$500,Cal_Top10HosDiag!$A373,'Input_Top Hos Diag'!H$11:H$500))</f>
        <v/>
      </c>
      <c r="P373" t="str">
        <f>IF(O373="","",_xlfn.XLOOKUP(O373,'Input_Top Hos Diag'!K:K,'Input_Top Hos Diag'!L:L))</f>
        <v/>
      </c>
      <c r="Q373" t="str">
        <f>IF($O373="","",SUMIF('Input_Top Hos Diag'!$K$11:$K$500,Cal_Top10HosDiag!$O373,'Input_Top Hos Diag'!O$11:O$500))</f>
        <v/>
      </c>
      <c r="R373" t="str">
        <f>IF($O373="","",SUMIF('Input_Top Hos Diag'!$K$11:$K$500,Cal_Top10HosDiag!$O373,'Input_Top Hos Diag'!P$11:P$500))</f>
        <v/>
      </c>
      <c r="S373" t="str">
        <f>IF($O373="","",SUMIF('Input_Top Hos Diag'!$K$11:$K$500,Cal_Top10HosDiag!$O373,'Input_Top Hos Diag'!Q$11:Q$500))</f>
        <v/>
      </c>
      <c r="T373" t="str">
        <f>IF($O373="","",SUMIF('Input_Top Hos Diag'!$K$11:$K$500,Cal_Top10HosDiag!$O373,'Input_Top Hos Diag'!R$11:R$500))</f>
        <v/>
      </c>
    </row>
    <row r="374" spans="2:20">
      <c r="B374" t="str">
        <f>IF(A374="","",_xlfn.XLOOKUP(A374,'Input_Top Hos Diag'!A:A,'Input_Top Hos Diag'!B:B))</f>
        <v/>
      </c>
      <c r="C374" t="str">
        <f>IF($A374="","",SUMIF('Input_Top Hos Diag'!$A$11:$A$500,Cal_Top10HosDiag!$A374,'Input_Top Hos Diag'!E$11:E$500))</f>
        <v/>
      </c>
      <c r="D374" t="str">
        <f>IF($A374="","",SUMIF('Input_Top Hos Diag'!$A$11:$A$500,Cal_Top10HosDiag!$A374,'Input_Top Hos Diag'!F$11:F$500))</f>
        <v/>
      </c>
      <c r="E374" t="str">
        <f>IF($A374="","",SUMIF('Input_Top Hos Diag'!$A$11:$A$500,Cal_Top10HosDiag!$A374,'Input_Top Hos Diag'!G$11:G$500))</f>
        <v/>
      </c>
      <c r="F374" t="str">
        <f>IF($A374="","",SUMIF('Input_Top Hos Diag'!$A$11:$A$500,Cal_Top10HosDiag!$A374,'Input_Top Hos Diag'!H$11:H$500))</f>
        <v/>
      </c>
      <c r="P374" t="str">
        <f>IF(O374="","",_xlfn.XLOOKUP(O374,'Input_Top Hos Diag'!K:K,'Input_Top Hos Diag'!L:L))</f>
        <v/>
      </c>
      <c r="Q374" t="str">
        <f>IF($O374="","",SUMIF('Input_Top Hos Diag'!$K$11:$K$500,Cal_Top10HosDiag!$O374,'Input_Top Hos Diag'!O$11:O$500))</f>
        <v/>
      </c>
      <c r="R374" t="str">
        <f>IF($O374="","",SUMIF('Input_Top Hos Diag'!$K$11:$K$500,Cal_Top10HosDiag!$O374,'Input_Top Hos Diag'!P$11:P$500))</f>
        <v/>
      </c>
      <c r="S374" t="str">
        <f>IF($O374="","",SUMIF('Input_Top Hos Diag'!$K$11:$K$500,Cal_Top10HosDiag!$O374,'Input_Top Hos Diag'!Q$11:Q$500))</f>
        <v/>
      </c>
      <c r="T374" t="str">
        <f>IF($O374="","",SUMIF('Input_Top Hos Diag'!$K$11:$K$500,Cal_Top10HosDiag!$O374,'Input_Top Hos Diag'!R$11:R$500))</f>
        <v/>
      </c>
    </row>
    <row r="375" spans="2:20">
      <c r="B375" t="str">
        <f>IF(A375="","",_xlfn.XLOOKUP(A375,'Input_Top Hos Diag'!A:A,'Input_Top Hos Diag'!B:B))</f>
        <v/>
      </c>
      <c r="C375" t="str">
        <f>IF($A375="","",SUMIF('Input_Top Hos Diag'!$A$11:$A$500,Cal_Top10HosDiag!$A375,'Input_Top Hos Diag'!E$11:E$500))</f>
        <v/>
      </c>
      <c r="D375" t="str">
        <f>IF($A375="","",SUMIF('Input_Top Hos Diag'!$A$11:$A$500,Cal_Top10HosDiag!$A375,'Input_Top Hos Diag'!F$11:F$500))</f>
        <v/>
      </c>
      <c r="E375" t="str">
        <f>IF($A375="","",SUMIF('Input_Top Hos Diag'!$A$11:$A$500,Cal_Top10HosDiag!$A375,'Input_Top Hos Diag'!G$11:G$500))</f>
        <v/>
      </c>
      <c r="F375" t="str">
        <f>IF($A375="","",SUMIF('Input_Top Hos Diag'!$A$11:$A$500,Cal_Top10HosDiag!$A375,'Input_Top Hos Diag'!H$11:H$500))</f>
        <v/>
      </c>
      <c r="P375" t="str">
        <f>IF(O375="","",_xlfn.XLOOKUP(O375,'Input_Top Hos Diag'!K:K,'Input_Top Hos Diag'!L:L))</f>
        <v/>
      </c>
      <c r="Q375" t="str">
        <f>IF($O375="","",SUMIF('Input_Top Hos Diag'!$K$11:$K$500,Cal_Top10HosDiag!$O375,'Input_Top Hos Diag'!O$11:O$500))</f>
        <v/>
      </c>
      <c r="R375" t="str">
        <f>IF($O375="","",SUMIF('Input_Top Hos Diag'!$K$11:$K$500,Cal_Top10HosDiag!$O375,'Input_Top Hos Diag'!P$11:P$500))</f>
        <v/>
      </c>
      <c r="S375" t="str">
        <f>IF($O375="","",SUMIF('Input_Top Hos Diag'!$K$11:$K$500,Cal_Top10HosDiag!$O375,'Input_Top Hos Diag'!Q$11:Q$500))</f>
        <v/>
      </c>
      <c r="T375" t="str">
        <f>IF($O375="","",SUMIF('Input_Top Hos Diag'!$K$11:$K$500,Cal_Top10HosDiag!$O375,'Input_Top Hos Diag'!R$11:R$500))</f>
        <v/>
      </c>
    </row>
    <row r="376" spans="2:20">
      <c r="B376" t="str">
        <f>IF(A376="","",_xlfn.XLOOKUP(A376,'Input_Top Hos Diag'!A:A,'Input_Top Hos Diag'!B:B))</f>
        <v/>
      </c>
      <c r="C376" t="str">
        <f>IF($A376="","",SUMIF('Input_Top Hos Diag'!$A$11:$A$500,Cal_Top10HosDiag!$A376,'Input_Top Hos Diag'!E$11:E$500))</f>
        <v/>
      </c>
      <c r="D376" t="str">
        <f>IF($A376="","",SUMIF('Input_Top Hos Diag'!$A$11:$A$500,Cal_Top10HosDiag!$A376,'Input_Top Hos Diag'!F$11:F$500))</f>
        <v/>
      </c>
      <c r="E376" t="str">
        <f>IF($A376="","",SUMIF('Input_Top Hos Diag'!$A$11:$A$500,Cal_Top10HosDiag!$A376,'Input_Top Hos Diag'!G$11:G$500))</f>
        <v/>
      </c>
      <c r="F376" t="str">
        <f>IF($A376="","",SUMIF('Input_Top Hos Diag'!$A$11:$A$500,Cal_Top10HosDiag!$A376,'Input_Top Hos Diag'!H$11:H$500))</f>
        <v/>
      </c>
      <c r="P376" t="str">
        <f>IF(O376="","",_xlfn.XLOOKUP(O376,'Input_Top Hos Diag'!K:K,'Input_Top Hos Diag'!L:L))</f>
        <v/>
      </c>
      <c r="Q376" t="str">
        <f>IF($O376="","",SUMIF('Input_Top Hos Diag'!$K$11:$K$500,Cal_Top10HosDiag!$O376,'Input_Top Hos Diag'!O$11:O$500))</f>
        <v/>
      </c>
      <c r="R376" t="str">
        <f>IF($O376="","",SUMIF('Input_Top Hos Diag'!$K$11:$K$500,Cal_Top10HosDiag!$O376,'Input_Top Hos Diag'!P$11:P$500))</f>
        <v/>
      </c>
      <c r="S376" t="str">
        <f>IF($O376="","",SUMIF('Input_Top Hos Diag'!$K$11:$K$500,Cal_Top10HosDiag!$O376,'Input_Top Hos Diag'!Q$11:Q$500))</f>
        <v/>
      </c>
      <c r="T376" t="str">
        <f>IF($O376="","",SUMIF('Input_Top Hos Diag'!$K$11:$K$500,Cal_Top10HosDiag!$O376,'Input_Top Hos Diag'!R$11:R$500))</f>
        <v/>
      </c>
    </row>
    <row r="377" spans="2:20">
      <c r="B377" t="str">
        <f>IF(A377="","",_xlfn.XLOOKUP(A377,'Input_Top Hos Diag'!A:A,'Input_Top Hos Diag'!B:B))</f>
        <v/>
      </c>
      <c r="C377" t="str">
        <f>IF($A377="","",SUMIF('Input_Top Hos Diag'!$A$11:$A$500,Cal_Top10HosDiag!$A377,'Input_Top Hos Diag'!E$11:E$500))</f>
        <v/>
      </c>
      <c r="D377" t="str">
        <f>IF($A377="","",SUMIF('Input_Top Hos Diag'!$A$11:$A$500,Cal_Top10HosDiag!$A377,'Input_Top Hos Diag'!F$11:F$500))</f>
        <v/>
      </c>
      <c r="E377" t="str">
        <f>IF($A377="","",SUMIF('Input_Top Hos Diag'!$A$11:$A$500,Cal_Top10HosDiag!$A377,'Input_Top Hos Diag'!G$11:G$500))</f>
        <v/>
      </c>
      <c r="F377" t="str">
        <f>IF($A377="","",SUMIF('Input_Top Hos Diag'!$A$11:$A$500,Cal_Top10HosDiag!$A377,'Input_Top Hos Diag'!H$11:H$500))</f>
        <v/>
      </c>
      <c r="P377" t="str">
        <f>IF(O377="","",_xlfn.XLOOKUP(O377,'Input_Top Hos Diag'!K:K,'Input_Top Hos Diag'!L:L))</f>
        <v/>
      </c>
      <c r="Q377" t="str">
        <f>IF($O377="","",SUMIF('Input_Top Hos Diag'!$K$11:$K$500,Cal_Top10HosDiag!$O377,'Input_Top Hos Diag'!O$11:O$500))</f>
        <v/>
      </c>
      <c r="R377" t="str">
        <f>IF($O377="","",SUMIF('Input_Top Hos Diag'!$K$11:$K$500,Cal_Top10HosDiag!$O377,'Input_Top Hos Diag'!P$11:P$500))</f>
        <v/>
      </c>
      <c r="S377" t="str">
        <f>IF($O377="","",SUMIF('Input_Top Hos Diag'!$K$11:$K$500,Cal_Top10HosDiag!$O377,'Input_Top Hos Diag'!Q$11:Q$500))</f>
        <v/>
      </c>
      <c r="T377" t="str">
        <f>IF($O377="","",SUMIF('Input_Top Hos Diag'!$K$11:$K$500,Cal_Top10HosDiag!$O377,'Input_Top Hos Diag'!R$11:R$500))</f>
        <v/>
      </c>
    </row>
    <row r="378" spans="2:20">
      <c r="B378" t="str">
        <f>IF(A378="","",_xlfn.XLOOKUP(A378,'Input_Top Hos Diag'!A:A,'Input_Top Hos Diag'!B:B))</f>
        <v/>
      </c>
      <c r="C378" t="str">
        <f>IF($A378="","",SUMIF('Input_Top Hos Diag'!$A$11:$A$500,Cal_Top10HosDiag!$A378,'Input_Top Hos Diag'!E$11:E$500))</f>
        <v/>
      </c>
      <c r="D378" t="str">
        <f>IF($A378="","",SUMIF('Input_Top Hos Diag'!$A$11:$A$500,Cal_Top10HosDiag!$A378,'Input_Top Hos Diag'!F$11:F$500))</f>
        <v/>
      </c>
      <c r="E378" t="str">
        <f>IF($A378="","",SUMIF('Input_Top Hos Diag'!$A$11:$A$500,Cal_Top10HosDiag!$A378,'Input_Top Hos Diag'!G$11:G$500))</f>
        <v/>
      </c>
      <c r="F378" t="str">
        <f>IF($A378="","",SUMIF('Input_Top Hos Diag'!$A$11:$A$500,Cal_Top10HosDiag!$A378,'Input_Top Hos Diag'!H$11:H$500))</f>
        <v/>
      </c>
      <c r="P378" t="str">
        <f>IF(O378="","",_xlfn.XLOOKUP(O378,'Input_Top Hos Diag'!K:K,'Input_Top Hos Diag'!L:L))</f>
        <v/>
      </c>
      <c r="Q378" t="str">
        <f>IF($O378="","",SUMIF('Input_Top Hos Diag'!$K$11:$K$500,Cal_Top10HosDiag!$O378,'Input_Top Hos Diag'!O$11:O$500))</f>
        <v/>
      </c>
      <c r="R378" t="str">
        <f>IF($O378="","",SUMIF('Input_Top Hos Diag'!$K$11:$K$500,Cal_Top10HosDiag!$O378,'Input_Top Hos Diag'!P$11:P$500))</f>
        <v/>
      </c>
      <c r="S378" t="str">
        <f>IF($O378="","",SUMIF('Input_Top Hos Diag'!$K$11:$K$500,Cal_Top10HosDiag!$O378,'Input_Top Hos Diag'!Q$11:Q$500))</f>
        <v/>
      </c>
      <c r="T378" t="str">
        <f>IF($O378="","",SUMIF('Input_Top Hos Diag'!$K$11:$K$500,Cal_Top10HosDiag!$O378,'Input_Top Hos Diag'!R$11:R$500))</f>
        <v/>
      </c>
    </row>
    <row r="379" spans="2:20">
      <c r="B379" t="str">
        <f>IF(A379="","",_xlfn.XLOOKUP(A379,'Input_Top Hos Diag'!A:A,'Input_Top Hos Diag'!B:B))</f>
        <v/>
      </c>
      <c r="C379" t="str">
        <f>IF($A379="","",SUMIF('Input_Top Hos Diag'!$A$11:$A$500,Cal_Top10HosDiag!$A379,'Input_Top Hos Diag'!E$11:E$500))</f>
        <v/>
      </c>
      <c r="D379" t="str">
        <f>IF($A379="","",SUMIF('Input_Top Hos Diag'!$A$11:$A$500,Cal_Top10HosDiag!$A379,'Input_Top Hos Diag'!F$11:F$500))</f>
        <v/>
      </c>
      <c r="E379" t="str">
        <f>IF($A379="","",SUMIF('Input_Top Hos Diag'!$A$11:$A$500,Cal_Top10HosDiag!$A379,'Input_Top Hos Diag'!G$11:G$500))</f>
        <v/>
      </c>
      <c r="F379" t="str">
        <f>IF($A379="","",SUMIF('Input_Top Hos Diag'!$A$11:$A$500,Cal_Top10HosDiag!$A379,'Input_Top Hos Diag'!H$11:H$500))</f>
        <v/>
      </c>
      <c r="P379" t="str">
        <f>IF(O379="","",_xlfn.XLOOKUP(O379,'Input_Top Hos Diag'!K:K,'Input_Top Hos Diag'!L:L))</f>
        <v/>
      </c>
      <c r="Q379" t="str">
        <f>IF($O379="","",SUMIF('Input_Top Hos Diag'!$K$11:$K$500,Cal_Top10HosDiag!$O379,'Input_Top Hos Diag'!O$11:O$500))</f>
        <v/>
      </c>
      <c r="R379" t="str">
        <f>IF($O379="","",SUMIF('Input_Top Hos Diag'!$K$11:$K$500,Cal_Top10HosDiag!$O379,'Input_Top Hos Diag'!P$11:P$500))</f>
        <v/>
      </c>
      <c r="S379" t="str">
        <f>IF($O379="","",SUMIF('Input_Top Hos Diag'!$K$11:$K$500,Cal_Top10HosDiag!$O379,'Input_Top Hos Diag'!Q$11:Q$500))</f>
        <v/>
      </c>
      <c r="T379" t="str">
        <f>IF($O379="","",SUMIF('Input_Top Hos Diag'!$K$11:$K$500,Cal_Top10HosDiag!$O379,'Input_Top Hos Diag'!R$11:R$500))</f>
        <v/>
      </c>
    </row>
    <row r="380" spans="2:20">
      <c r="B380" t="str">
        <f>IF(A380="","",_xlfn.XLOOKUP(A380,'Input_Top Hos Diag'!A:A,'Input_Top Hos Diag'!B:B))</f>
        <v/>
      </c>
      <c r="C380" t="str">
        <f>IF($A380="","",SUMIF('Input_Top Hos Diag'!$A$11:$A$500,Cal_Top10HosDiag!$A380,'Input_Top Hos Diag'!E$11:E$500))</f>
        <v/>
      </c>
      <c r="D380" t="str">
        <f>IF($A380="","",SUMIF('Input_Top Hos Diag'!$A$11:$A$500,Cal_Top10HosDiag!$A380,'Input_Top Hos Diag'!F$11:F$500))</f>
        <v/>
      </c>
      <c r="E380" t="str">
        <f>IF($A380="","",SUMIF('Input_Top Hos Diag'!$A$11:$A$500,Cal_Top10HosDiag!$A380,'Input_Top Hos Diag'!G$11:G$500))</f>
        <v/>
      </c>
      <c r="F380" t="str">
        <f>IF($A380="","",SUMIF('Input_Top Hos Diag'!$A$11:$A$500,Cal_Top10HosDiag!$A380,'Input_Top Hos Diag'!H$11:H$500))</f>
        <v/>
      </c>
      <c r="P380" t="str">
        <f>IF(O380="","",_xlfn.XLOOKUP(O380,'Input_Top Hos Diag'!K:K,'Input_Top Hos Diag'!L:L))</f>
        <v/>
      </c>
      <c r="Q380" t="str">
        <f>IF($O380="","",SUMIF('Input_Top Hos Diag'!$K$11:$K$500,Cal_Top10HosDiag!$O380,'Input_Top Hos Diag'!O$11:O$500))</f>
        <v/>
      </c>
      <c r="R380" t="str">
        <f>IF($O380="","",SUMIF('Input_Top Hos Diag'!$K$11:$K$500,Cal_Top10HosDiag!$O380,'Input_Top Hos Diag'!P$11:P$500))</f>
        <v/>
      </c>
      <c r="S380" t="str">
        <f>IF($O380="","",SUMIF('Input_Top Hos Diag'!$K$11:$K$500,Cal_Top10HosDiag!$O380,'Input_Top Hos Diag'!Q$11:Q$500))</f>
        <v/>
      </c>
      <c r="T380" t="str">
        <f>IF($O380="","",SUMIF('Input_Top Hos Diag'!$K$11:$K$500,Cal_Top10HosDiag!$O380,'Input_Top Hos Diag'!R$11:R$500))</f>
        <v/>
      </c>
    </row>
    <row r="381" spans="2:20">
      <c r="B381" t="str">
        <f>IF(A381="","",_xlfn.XLOOKUP(A381,'Input_Top Hos Diag'!A:A,'Input_Top Hos Diag'!B:B))</f>
        <v/>
      </c>
      <c r="C381" t="str">
        <f>IF($A381="","",SUMIF('Input_Top Hos Diag'!$A$11:$A$500,Cal_Top10HosDiag!$A381,'Input_Top Hos Diag'!E$11:E$500))</f>
        <v/>
      </c>
      <c r="D381" t="str">
        <f>IF($A381="","",SUMIF('Input_Top Hos Diag'!$A$11:$A$500,Cal_Top10HosDiag!$A381,'Input_Top Hos Diag'!F$11:F$500))</f>
        <v/>
      </c>
      <c r="E381" t="str">
        <f>IF($A381="","",SUMIF('Input_Top Hos Diag'!$A$11:$A$500,Cal_Top10HosDiag!$A381,'Input_Top Hos Diag'!G$11:G$500))</f>
        <v/>
      </c>
      <c r="F381" t="str">
        <f>IF($A381="","",SUMIF('Input_Top Hos Diag'!$A$11:$A$500,Cal_Top10HosDiag!$A381,'Input_Top Hos Diag'!H$11:H$500))</f>
        <v/>
      </c>
      <c r="P381" t="str">
        <f>IF(O381="","",_xlfn.XLOOKUP(O381,'Input_Top Hos Diag'!K:K,'Input_Top Hos Diag'!L:L))</f>
        <v/>
      </c>
      <c r="Q381" t="str">
        <f>IF($O381="","",SUMIF('Input_Top Hos Diag'!$K$11:$K$500,Cal_Top10HosDiag!$O381,'Input_Top Hos Diag'!O$11:O$500))</f>
        <v/>
      </c>
      <c r="R381" t="str">
        <f>IF($O381="","",SUMIF('Input_Top Hos Diag'!$K$11:$K$500,Cal_Top10HosDiag!$O381,'Input_Top Hos Diag'!P$11:P$500))</f>
        <v/>
      </c>
      <c r="S381" t="str">
        <f>IF($O381="","",SUMIF('Input_Top Hos Diag'!$K$11:$K$500,Cal_Top10HosDiag!$O381,'Input_Top Hos Diag'!Q$11:Q$500))</f>
        <v/>
      </c>
      <c r="T381" t="str">
        <f>IF($O381="","",SUMIF('Input_Top Hos Diag'!$K$11:$K$500,Cal_Top10HosDiag!$O381,'Input_Top Hos Diag'!R$11:R$500))</f>
        <v/>
      </c>
    </row>
    <row r="382" spans="2:20">
      <c r="B382" t="str">
        <f>IF(A382="","",_xlfn.XLOOKUP(A382,'Input_Top Hos Diag'!A:A,'Input_Top Hos Diag'!B:B))</f>
        <v/>
      </c>
      <c r="C382" t="str">
        <f>IF($A382="","",SUMIF('Input_Top Hos Diag'!$A$11:$A$500,Cal_Top10HosDiag!$A382,'Input_Top Hos Diag'!E$11:E$500))</f>
        <v/>
      </c>
      <c r="D382" t="str">
        <f>IF($A382="","",SUMIF('Input_Top Hos Diag'!$A$11:$A$500,Cal_Top10HosDiag!$A382,'Input_Top Hos Diag'!F$11:F$500))</f>
        <v/>
      </c>
      <c r="E382" t="str">
        <f>IF($A382="","",SUMIF('Input_Top Hos Diag'!$A$11:$A$500,Cal_Top10HosDiag!$A382,'Input_Top Hos Diag'!G$11:G$500))</f>
        <v/>
      </c>
      <c r="F382" t="str">
        <f>IF($A382="","",SUMIF('Input_Top Hos Diag'!$A$11:$A$500,Cal_Top10HosDiag!$A382,'Input_Top Hos Diag'!H$11:H$500))</f>
        <v/>
      </c>
      <c r="P382" t="str">
        <f>IF(O382="","",_xlfn.XLOOKUP(O382,'Input_Top Hos Diag'!K:K,'Input_Top Hos Diag'!L:L))</f>
        <v/>
      </c>
      <c r="Q382" t="str">
        <f>IF($O382="","",SUMIF('Input_Top Hos Diag'!$K$11:$K$500,Cal_Top10HosDiag!$O382,'Input_Top Hos Diag'!O$11:O$500))</f>
        <v/>
      </c>
      <c r="R382" t="str">
        <f>IF($O382="","",SUMIF('Input_Top Hos Diag'!$K$11:$K$500,Cal_Top10HosDiag!$O382,'Input_Top Hos Diag'!P$11:P$500))</f>
        <v/>
      </c>
      <c r="S382" t="str">
        <f>IF($O382="","",SUMIF('Input_Top Hos Diag'!$K$11:$K$500,Cal_Top10HosDiag!$O382,'Input_Top Hos Diag'!Q$11:Q$500))</f>
        <v/>
      </c>
      <c r="T382" t="str">
        <f>IF($O382="","",SUMIF('Input_Top Hos Diag'!$K$11:$K$500,Cal_Top10HosDiag!$O382,'Input_Top Hos Diag'!R$11:R$500))</f>
        <v/>
      </c>
    </row>
    <row r="383" spans="2:20">
      <c r="B383" t="str">
        <f>IF(A383="","",_xlfn.XLOOKUP(A383,'Input_Top Hos Diag'!A:A,'Input_Top Hos Diag'!B:B))</f>
        <v/>
      </c>
      <c r="C383" t="str">
        <f>IF($A383="","",SUMIF('Input_Top Hos Diag'!$A$11:$A$500,Cal_Top10HosDiag!$A383,'Input_Top Hos Diag'!E$11:E$500))</f>
        <v/>
      </c>
      <c r="D383" t="str">
        <f>IF($A383="","",SUMIF('Input_Top Hos Diag'!$A$11:$A$500,Cal_Top10HosDiag!$A383,'Input_Top Hos Diag'!F$11:F$500))</f>
        <v/>
      </c>
      <c r="E383" t="str">
        <f>IF($A383="","",SUMIF('Input_Top Hos Diag'!$A$11:$A$500,Cal_Top10HosDiag!$A383,'Input_Top Hos Diag'!G$11:G$500))</f>
        <v/>
      </c>
      <c r="F383" t="str">
        <f>IF($A383="","",SUMIF('Input_Top Hos Diag'!$A$11:$A$500,Cal_Top10HosDiag!$A383,'Input_Top Hos Diag'!H$11:H$500))</f>
        <v/>
      </c>
      <c r="P383" t="str">
        <f>IF(O383="","",_xlfn.XLOOKUP(O383,'Input_Top Hos Diag'!K:K,'Input_Top Hos Diag'!L:L))</f>
        <v/>
      </c>
      <c r="Q383" t="str">
        <f>IF($O383="","",SUMIF('Input_Top Hos Diag'!$K$11:$K$500,Cal_Top10HosDiag!$O383,'Input_Top Hos Diag'!O$11:O$500))</f>
        <v/>
      </c>
      <c r="R383" t="str">
        <f>IF($O383="","",SUMIF('Input_Top Hos Diag'!$K$11:$K$500,Cal_Top10HosDiag!$O383,'Input_Top Hos Diag'!P$11:P$500))</f>
        <v/>
      </c>
      <c r="S383" t="str">
        <f>IF($O383="","",SUMIF('Input_Top Hos Diag'!$K$11:$K$500,Cal_Top10HosDiag!$O383,'Input_Top Hos Diag'!Q$11:Q$500))</f>
        <v/>
      </c>
      <c r="T383" t="str">
        <f>IF($O383="","",SUMIF('Input_Top Hos Diag'!$K$11:$K$500,Cal_Top10HosDiag!$O383,'Input_Top Hos Diag'!R$11:R$500))</f>
        <v/>
      </c>
    </row>
    <row r="384" spans="2:20">
      <c r="B384" t="str">
        <f>IF(A384="","",_xlfn.XLOOKUP(A384,'Input_Top Hos Diag'!A:A,'Input_Top Hos Diag'!B:B))</f>
        <v/>
      </c>
      <c r="C384" t="str">
        <f>IF($A384="","",SUMIF('Input_Top Hos Diag'!$A$11:$A$500,Cal_Top10HosDiag!$A384,'Input_Top Hos Diag'!E$11:E$500))</f>
        <v/>
      </c>
      <c r="D384" t="str">
        <f>IF($A384="","",SUMIF('Input_Top Hos Diag'!$A$11:$A$500,Cal_Top10HosDiag!$A384,'Input_Top Hos Diag'!F$11:F$500))</f>
        <v/>
      </c>
      <c r="E384" t="str">
        <f>IF($A384="","",SUMIF('Input_Top Hos Diag'!$A$11:$A$500,Cal_Top10HosDiag!$A384,'Input_Top Hos Diag'!G$11:G$500))</f>
        <v/>
      </c>
      <c r="F384" t="str">
        <f>IF($A384="","",SUMIF('Input_Top Hos Diag'!$A$11:$A$500,Cal_Top10HosDiag!$A384,'Input_Top Hos Diag'!H$11:H$500))</f>
        <v/>
      </c>
      <c r="P384" t="str">
        <f>IF(O384="","",_xlfn.XLOOKUP(O384,'Input_Top Hos Diag'!K:K,'Input_Top Hos Diag'!L:L))</f>
        <v/>
      </c>
      <c r="Q384" t="str">
        <f>IF($O384="","",SUMIF('Input_Top Hos Diag'!$K$11:$K$500,Cal_Top10HosDiag!$O384,'Input_Top Hos Diag'!O$11:O$500))</f>
        <v/>
      </c>
      <c r="R384" t="str">
        <f>IF($O384="","",SUMIF('Input_Top Hos Diag'!$K$11:$K$500,Cal_Top10HosDiag!$O384,'Input_Top Hos Diag'!P$11:P$500))</f>
        <v/>
      </c>
      <c r="S384" t="str">
        <f>IF($O384="","",SUMIF('Input_Top Hos Diag'!$K$11:$K$500,Cal_Top10HosDiag!$O384,'Input_Top Hos Diag'!Q$11:Q$500))</f>
        <v/>
      </c>
      <c r="T384" t="str">
        <f>IF($O384="","",SUMIF('Input_Top Hos Diag'!$K$11:$K$500,Cal_Top10HosDiag!$O384,'Input_Top Hos Diag'!R$11:R$500))</f>
        <v/>
      </c>
    </row>
    <row r="385" spans="2:20">
      <c r="B385" t="str">
        <f>IF(A385="","",_xlfn.XLOOKUP(A385,'Input_Top Hos Diag'!A:A,'Input_Top Hos Diag'!B:B))</f>
        <v/>
      </c>
      <c r="C385" t="str">
        <f>IF($A385="","",SUMIF('Input_Top Hos Diag'!$A$11:$A$500,Cal_Top10HosDiag!$A385,'Input_Top Hos Diag'!E$11:E$500))</f>
        <v/>
      </c>
      <c r="D385" t="str">
        <f>IF($A385="","",SUMIF('Input_Top Hos Diag'!$A$11:$A$500,Cal_Top10HosDiag!$A385,'Input_Top Hos Diag'!F$11:F$500))</f>
        <v/>
      </c>
      <c r="E385" t="str">
        <f>IF($A385="","",SUMIF('Input_Top Hos Diag'!$A$11:$A$500,Cal_Top10HosDiag!$A385,'Input_Top Hos Diag'!G$11:G$500))</f>
        <v/>
      </c>
      <c r="F385" t="str">
        <f>IF($A385="","",SUMIF('Input_Top Hos Diag'!$A$11:$A$500,Cal_Top10HosDiag!$A385,'Input_Top Hos Diag'!H$11:H$500))</f>
        <v/>
      </c>
      <c r="P385" t="str">
        <f>IF(O385="","",_xlfn.XLOOKUP(O385,'Input_Top Hos Diag'!K:K,'Input_Top Hos Diag'!L:L))</f>
        <v/>
      </c>
      <c r="Q385" t="str">
        <f>IF($O385="","",SUMIF('Input_Top Hos Diag'!$K$11:$K$500,Cal_Top10HosDiag!$O385,'Input_Top Hos Diag'!O$11:O$500))</f>
        <v/>
      </c>
      <c r="R385" t="str">
        <f>IF($O385="","",SUMIF('Input_Top Hos Diag'!$K$11:$K$500,Cal_Top10HosDiag!$O385,'Input_Top Hos Diag'!P$11:P$500))</f>
        <v/>
      </c>
      <c r="S385" t="str">
        <f>IF($O385="","",SUMIF('Input_Top Hos Diag'!$K$11:$K$500,Cal_Top10HosDiag!$O385,'Input_Top Hos Diag'!Q$11:Q$500))</f>
        <v/>
      </c>
      <c r="T385" t="str">
        <f>IF($O385="","",SUMIF('Input_Top Hos Diag'!$K$11:$K$500,Cal_Top10HosDiag!$O385,'Input_Top Hos Diag'!R$11:R$500))</f>
        <v/>
      </c>
    </row>
    <row r="386" spans="2:20">
      <c r="B386" t="str">
        <f>IF(A386="","",_xlfn.XLOOKUP(A386,'Input_Top Hos Diag'!A:A,'Input_Top Hos Diag'!B:B))</f>
        <v/>
      </c>
      <c r="C386" t="str">
        <f>IF($A386="","",SUMIF('Input_Top Hos Diag'!$A$11:$A$500,Cal_Top10HosDiag!$A386,'Input_Top Hos Diag'!E$11:E$500))</f>
        <v/>
      </c>
      <c r="D386" t="str">
        <f>IF($A386="","",SUMIF('Input_Top Hos Diag'!$A$11:$A$500,Cal_Top10HosDiag!$A386,'Input_Top Hos Diag'!F$11:F$500))</f>
        <v/>
      </c>
      <c r="E386" t="str">
        <f>IF($A386="","",SUMIF('Input_Top Hos Diag'!$A$11:$A$500,Cal_Top10HosDiag!$A386,'Input_Top Hos Diag'!G$11:G$500))</f>
        <v/>
      </c>
      <c r="F386" t="str">
        <f>IF($A386="","",SUMIF('Input_Top Hos Diag'!$A$11:$A$500,Cal_Top10HosDiag!$A386,'Input_Top Hos Diag'!H$11:H$500))</f>
        <v/>
      </c>
      <c r="P386" t="str">
        <f>IF(O386="","",_xlfn.XLOOKUP(O386,'Input_Top Hos Diag'!K:K,'Input_Top Hos Diag'!L:L))</f>
        <v/>
      </c>
      <c r="Q386" t="str">
        <f>IF($O386="","",SUMIF('Input_Top Hos Diag'!$K$11:$K$500,Cal_Top10HosDiag!$O386,'Input_Top Hos Diag'!O$11:O$500))</f>
        <v/>
      </c>
      <c r="R386" t="str">
        <f>IF($O386="","",SUMIF('Input_Top Hos Diag'!$K$11:$K$500,Cal_Top10HosDiag!$O386,'Input_Top Hos Diag'!P$11:P$500))</f>
        <v/>
      </c>
      <c r="S386" t="str">
        <f>IF($O386="","",SUMIF('Input_Top Hos Diag'!$K$11:$K$500,Cal_Top10HosDiag!$O386,'Input_Top Hos Diag'!Q$11:Q$500))</f>
        <v/>
      </c>
      <c r="T386" t="str">
        <f>IF($O386="","",SUMIF('Input_Top Hos Diag'!$K$11:$K$500,Cal_Top10HosDiag!$O386,'Input_Top Hos Diag'!R$11:R$500))</f>
        <v/>
      </c>
    </row>
    <row r="387" spans="2:20">
      <c r="B387" t="str">
        <f>IF(A387="","",_xlfn.XLOOKUP(A387,'Input_Top Hos Diag'!A:A,'Input_Top Hos Diag'!B:B))</f>
        <v/>
      </c>
      <c r="C387" t="str">
        <f>IF($A387="","",SUMIF('Input_Top Hos Diag'!$A$11:$A$500,Cal_Top10HosDiag!$A387,'Input_Top Hos Diag'!E$11:E$500))</f>
        <v/>
      </c>
      <c r="D387" t="str">
        <f>IF($A387="","",SUMIF('Input_Top Hos Diag'!$A$11:$A$500,Cal_Top10HosDiag!$A387,'Input_Top Hos Diag'!F$11:F$500))</f>
        <v/>
      </c>
      <c r="E387" t="str">
        <f>IF($A387="","",SUMIF('Input_Top Hos Diag'!$A$11:$A$500,Cal_Top10HosDiag!$A387,'Input_Top Hos Diag'!G$11:G$500))</f>
        <v/>
      </c>
      <c r="F387" t="str">
        <f>IF($A387="","",SUMIF('Input_Top Hos Diag'!$A$11:$A$500,Cal_Top10HosDiag!$A387,'Input_Top Hos Diag'!H$11:H$500))</f>
        <v/>
      </c>
      <c r="P387" t="str">
        <f>IF(O387="","",_xlfn.XLOOKUP(O387,'Input_Top Hos Diag'!K:K,'Input_Top Hos Diag'!L:L))</f>
        <v/>
      </c>
      <c r="Q387" t="str">
        <f>IF($O387="","",SUMIF('Input_Top Hos Diag'!$K$11:$K$500,Cal_Top10HosDiag!$O387,'Input_Top Hos Diag'!O$11:O$500))</f>
        <v/>
      </c>
      <c r="R387" t="str">
        <f>IF($O387="","",SUMIF('Input_Top Hos Diag'!$K$11:$K$500,Cal_Top10HosDiag!$O387,'Input_Top Hos Diag'!P$11:P$500))</f>
        <v/>
      </c>
      <c r="S387" t="str">
        <f>IF($O387="","",SUMIF('Input_Top Hos Diag'!$K$11:$K$500,Cal_Top10HosDiag!$O387,'Input_Top Hos Diag'!Q$11:Q$500))</f>
        <v/>
      </c>
      <c r="T387" t="str">
        <f>IF($O387="","",SUMIF('Input_Top Hos Diag'!$K$11:$K$500,Cal_Top10HosDiag!$O387,'Input_Top Hos Diag'!R$11:R$500))</f>
        <v/>
      </c>
    </row>
    <row r="388" spans="2:20">
      <c r="B388" t="str">
        <f>IF(A388="","",_xlfn.XLOOKUP(A388,'Input_Top Hos Diag'!A:A,'Input_Top Hos Diag'!B:B))</f>
        <v/>
      </c>
      <c r="C388" t="str">
        <f>IF($A388="","",SUMIF('Input_Top Hos Diag'!$A$11:$A$500,Cal_Top10HosDiag!$A388,'Input_Top Hos Diag'!E$11:E$500))</f>
        <v/>
      </c>
      <c r="D388" t="str">
        <f>IF($A388="","",SUMIF('Input_Top Hos Diag'!$A$11:$A$500,Cal_Top10HosDiag!$A388,'Input_Top Hos Diag'!F$11:F$500))</f>
        <v/>
      </c>
      <c r="E388" t="str">
        <f>IF($A388="","",SUMIF('Input_Top Hos Diag'!$A$11:$A$500,Cal_Top10HosDiag!$A388,'Input_Top Hos Diag'!G$11:G$500))</f>
        <v/>
      </c>
      <c r="F388" t="str">
        <f>IF($A388="","",SUMIF('Input_Top Hos Diag'!$A$11:$A$500,Cal_Top10HosDiag!$A388,'Input_Top Hos Diag'!H$11:H$500))</f>
        <v/>
      </c>
      <c r="P388" t="str">
        <f>IF(O388="","",_xlfn.XLOOKUP(O388,'Input_Top Hos Diag'!K:K,'Input_Top Hos Diag'!L:L))</f>
        <v/>
      </c>
      <c r="Q388" t="str">
        <f>IF($O388="","",SUMIF('Input_Top Hos Diag'!$K$11:$K$500,Cal_Top10HosDiag!$O388,'Input_Top Hos Diag'!O$11:O$500))</f>
        <v/>
      </c>
      <c r="R388" t="str">
        <f>IF($O388="","",SUMIF('Input_Top Hos Diag'!$K$11:$K$500,Cal_Top10HosDiag!$O388,'Input_Top Hos Diag'!P$11:P$500))</f>
        <v/>
      </c>
      <c r="S388" t="str">
        <f>IF($O388="","",SUMIF('Input_Top Hos Diag'!$K$11:$K$500,Cal_Top10HosDiag!$O388,'Input_Top Hos Diag'!Q$11:Q$500))</f>
        <v/>
      </c>
      <c r="T388" t="str">
        <f>IF($O388="","",SUMIF('Input_Top Hos Diag'!$K$11:$K$500,Cal_Top10HosDiag!$O388,'Input_Top Hos Diag'!R$11:R$500))</f>
        <v/>
      </c>
    </row>
    <row r="389" spans="2:20">
      <c r="B389" t="str">
        <f>IF(A389="","",_xlfn.XLOOKUP(A389,'Input_Top Hos Diag'!A:A,'Input_Top Hos Diag'!B:B))</f>
        <v/>
      </c>
      <c r="C389" t="str">
        <f>IF($A389="","",SUMIF('Input_Top Hos Diag'!$A$11:$A$500,Cal_Top10HosDiag!$A389,'Input_Top Hos Diag'!E$11:E$500))</f>
        <v/>
      </c>
      <c r="D389" t="str">
        <f>IF($A389="","",SUMIF('Input_Top Hos Diag'!$A$11:$A$500,Cal_Top10HosDiag!$A389,'Input_Top Hos Diag'!F$11:F$500))</f>
        <v/>
      </c>
      <c r="E389" t="str">
        <f>IF($A389="","",SUMIF('Input_Top Hos Diag'!$A$11:$A$500,Cal_Top10HosDiag!$A389,'Input_Top Hos Diag'!G$11:G$500))</f>
        <v/>
      </c>
      <c r="F389" t="str">
        <f>IF($A389="","",SUMIF('Input_Top Hos Diag'!$A$11:$A$500,Cal_Top10HosDiag!$A389,'Input_Top Hos Diag'!H$11:H$500))</f>
        <v/>
      </c>
      <c r="P389" t="str">
        <f>IF(O389="","",_xlfn.XLOOKUP(O389,'Input_Top Hos Diag'!K:K,'Input_Top Hos Diag'!L:L))</f>
        <v/>
      </c>
      <c r="Q389" t="str">
        <f>IF($O389="","",SUMIF('Input_Top Hos Diag'!$K$11:$K$500,Cal_Top10HosDiag!$O389,'Input_Top Hos Diag'!O$11:O$500))</f>
        <v/>
      </c>
      <c r="R389" t="str">
        <f>IF($O389="","",SUMIF('Input_Top Hos Diag'!$K$11:$K$500,Cal_Top10HosDiag!$O389,'Input_Top Hos Diag'!P$11:P$500))</f>
        <v/>
      </c>
      <c r="S389" t="str">
        <f>IF($O389="","",SUMIF('Input_Top Hos Diag'!$K$11:$K$500,Cal_Top10HosDiag!$O389,'Input_Top Hos Diag'!Q$11:Q$500))</f>
        <v/>
      </c>
      <c r="T389" t="str">
        <f>IF($O389="","",SUMIF('Input_Top Hos Diag'!$K$11:$K$500,Cal_Top10HosDiag!$O389,'Input_Top Hos Diag'!R$11:R$500))</f>
        <v/>
      </c>
    </row>
    <row r="390" spans="2:20">
      <c r="B390" t="str">
        <f>IF(A390="","",_xlfn.XLOOKUP(A390,'Input_Top Hos Diag'!A:A,'Input_Top Hos Diag'!B:B))</f>
        <v/>
      </c>
      <c r="C390" t="str">
        <f>IF($A390="","",SUMIF('Input_Top Hos Diag'!$A$11:$A$500,Cal_Top10HosDiag!$A390,'Input_Top Hos Diag'!E$11:E$500))</f>
        <v/>
      </c>
      <c r="D390" t="str">
        <f>IF($A390="","",SUMIF('Input_Top Hos Diag'!$A$11:$A$500,Cal_Top10HosDiag!$A390,'Input_Top Hos Diag'!F$11:F$500))</f>
        <v/>
      </c>
      <c r="E390" t="str">
        <f>IF($A390="","",SUMIF('Input_Top Hos Diag'!$A$11:$A$500,Cal_Top10HosDiag!$A390,'Input_Top Hos Diag'!G$11:G$500))</f>
        <v/>
      </c>
      <c r="F390" t="str">
        <f>IF($A390="","",SUMIF('Input_Top Hos Diag'!$A$11:$A$500,Cal_Top10HosDiag!$A390,'Input_Top Hos Diag'!H$11:H$500))</f>
        <v/>
      </c>
      <c r="P390" t="str">
        <f>IF(O390="","",_xlfn.XLOOKUP(O390,'Input_Top Hos Diag'!K:K,'Input_Top Hos Diag'!L:L))</f>
        <v/>
      </c>
      <c r="Q390" t="str">
        <f>IF($O390="","",SUMIF('Input_Top Hos Diag'!$K$11:$K$500,Cal_Top10HosDiag!$O390,'Input_Top Hos Diag'!O$11:O$500))</f>
        <v/>
      </c>
      <c r="R390" t="str">
        <f>IF($O390="","",SUMIF('Input_Top Hos Diag'!$K$11:$K$500,Cal_Top10HosDiag!$O390,'Input_Top Hos Diag'!P$11:P$500))</f>
        <v/>
      </c>
      <c r="S390" t="str">
        <f>IF($O390="","",SUMIF('Input_Top Hos Diag'!$K$11:$K$500,Cal_Top10HosDiag!$O390,'Input_Top Hos Diag'!Q$11:Q$500))</f>
        <v/>
      </c>
      <c r="T390" t="str">
        <f>IF($O390="","",SUMIF('Input_Top Hos Diag'!$K$11:$K$500,Cal_Top10HosDiag!$O390,'Input_Top Hos Diag'!R$11:R$500))</f>
        <v/>
      </c>
    </row>
    <row r="391" spans="2:20">
      <c r="B391" t="str">
        <f>IF(A391="","",_xlfn.XLOOKUP(A391,'Input_Top Hos Diag'!A:A,'Input_Top Hos Diag'!B:B))</f>
        <v/>
      </c>
      <c r="C391" t="str">
        <f>IF($A391="","",SUMIF('Input_Top Hos Diag'!$A$11:$A$500,Cal_Top10HosDiag!$A391,'Input_Top Hos Diag'!E$11:E$500))</f>
        <v/>
      </c>
      <c r="D391" t="str">
        <f>IF($A391="","",SUMIF('Input_Top Hos Diag'!$A$11:$A$500,Cal_Top10HosDiag!$A391,'Input_Top Hos Diag'!F$11:F$500))</f>
        <v/>
      </c>
      <c r="E391" t="str">
        <f>IF($A391="","",SUMIF('Input_Top Hos Diag'!$A$11:$A$500,Cal_Top10HosDiag!$A391,'Input_Top Hos Diag'!G$11:G$500))</f>
        <v/>
      </c>
      <c r="F391" t="str">
        <f>IF($A391="","",SUMIF('Input_Top Hos Diag'!$A$11:$A$500,Cal_Top10HosDiag!$A391,'Input_Top Hos Diag'!H$11:H$500))</f>
        <v/>
      </c>
      <c r="P391" t="str">
        <f>IF(O391="","",_xlfn.XLOOKUP(O391,'Input_Top Hos Diag'!K:K,'Input_Top Hos Diag'!L:L))</f>
        <v/>
      </c>
      <c r="Q391" t="str">
        <f>IF($O391="","",SUMIF('Input_Top Hos Diag'!$K$11:$K$500,Cal_Top10HosDiag!$O391,'Input_Top Hos Diag'!O$11:O$500))</f>
        <v/>
      </c>
      <c r="R391" t="str">
        <f>IF($O391="","",SUMIF('Input_Top Hos Diag'!$K$11:$K$500,Cal_Top10HosDiag!$O391,'Input_Top Hos Diag'!P$11:P$500))</f>
        <v/>
      </c>
      <c r="S391" t="str">
        <f>IF($O391="","",SUMIF('Input_Top Hos Diag'!$K$11:$K$500,Cal_Top10HosDiag!$O391,'Input_Top Hos Diag'!Q$11:Q$500))</f>
        <v/>
      </c>
      <c r="T391" t="str">
        <f>IF($O391="","",SUMIF('Input_Top Hos Diag'!$K$11:$K$500,Cal_Top10HosDiag!$O391,'Input_Top Hos Diag'!R$11:R$500))</f>
        <v/>
      </c>
    </row>
    <row r="392" spans="2:20">
      <c r="B392" t="str">
        <f>IF(A392="","",_xlfn.XLOOKUP(A392,'Input_Top Hos Diag'!A:A,'Input_Top Hos Diag'!B:B))</f>
        <v/>
      </c>
      <c r="C392" t="str">
        <f>IF($A392="","",SUMIF('Input_Top Hos Diag'!$A$11:$A$500,Cal_Top10HosDiag!$A392,'Input_Top Hos Diag'!E$11:E$500))</f>
        <v/>
      </c>
      <c r="D392" t="str">
        <f>IF($A392="","",SUMIF('Input_Top Hos Diag'!$A$11:$A$500,Cal_Top10HosDiag!$A392,'Input_Top Hos Diag'!F$11:F$500))</f>
        <v/>
      </c>
      <c r="E392" t="str">
        <f>IF($A392="","",SUMIF('Input_Top Hos Diag'!$A$11:$A$500,Cal_Top10HosDiag!$A392,'Input_Top Hos Diag'!G$11:G$500))</f>
        <v/>
      </c>
      <c r="F392" t="str">
        <f>IF($A392="","",SUMIF('Input_Top Hos Diag'!$A$11:$A$500,Cal_Top10HosDiag!$A392,'Input_Top Hos Diag'!H$11:H$500))</f>
        <v/>
      </c>
      <c r="P392" t="str">
        <f>IF(O392="","",_xlfn.XLOOKUP(O392,'Input_Top Hos Diag'!K:K,'Input_Top Hos Diag'!L:L))</f>
        <v/>
      </c>
      <c r="Q392" t="str">
        <f>IF($O392="","",SUMIF('Input_Top Hos Diag'!$K$11:$K$500,Cal_Top10HosDiag!$O392,'Input_Top Hos Diag'!O$11:O$500))</f>
        <v/>
      </c>
      <c r="R392" t="str">
        <f>IF($O392="","",SUMIF('Input_Top Hos Diag'!$K$11:$K$500,Cal_Top10HosDiag!$O392,'Input_Top Hos Diag'!P$11:P$500))</f>
        <v/>
      </c>
      <c r="S392" t="str">
        <f>IF($O392="","",SUMIF('Input_Top Hos Diag'!$K$11:$K$500,Cal_Top10HosDiag!$O392,'Input_Top Hos Diag'!Q$11:Q$500))</f>
        <v/>
      </c>
      <c r="T392" t="str">
        <f>IF($O392="","",SUMIF('Input_Top Hos Diag'!$K$11:$K$500,Cal_Top10HosDiag!$O392,'Input_Top Hos Diag'!R$11:R$500))</f>
        <v/>
      </c>
    </row>
    <row r="393" spans="2:20">
      <c r="B393" t="str">
        <f>IF(A393="","",_xlfn.XLOOKUP(A393,'Input_Top Hos Diag'!A:A,'Input_Top Hos Diag'!B:B))</f>
        <v/>
      </c>
      <c r="C393" t="str">
        <f>IF($A393="","",SUMIF('Input_Top Hos Diag'!$A$11:$A$500,Cal_Top10HosDiag!$A393,'Input_Top Hos Diag'!E$11:E$500))</f>
        <v/>
      </c>
      <c r="D393" t="str">
        <f>IF($A393="","",SUMIF('Input_Top Hos Diag'!$A$11:$A$500,Cal_Top10HosDiag!$A393,'Input_Top Hos Diag'!F$11:F$500))</f>
        <v/>
      </c>
      <c r="E393" t="str">
        <f>IF($A393="","",SUMIF('Input_Top Hos Diag'!$A$11:$A$500,Cal_Top10HosDiag!$A393,'Input_Top Hos Diag'!G$11:G$500))</f>
        <v/>
      </c>
      <c r="F393" t="str">
        <f>IF($A393="","",SUMIF('Input_Top Hos Diag'!$A$11:$A$500,Cal_Top10HosDiag!$A393,'Input_Top Hos Diag'!H$11:H$500))</f>
        <v/>
      </c>
      <c r="P393" t="str">
        <f>IF(O393="","",_xlfn.XLOOKUP(O393,'Input_Top Hos Diag'!K:K,'Input_Top Hos Diag'!L:L))</f>
        <v/>
      </c>
      <c r="Q393" t="str">
        <f>IF($O393="","",SUMIF('Input_Top Hos Diag'!$K$11:$K$500,Cal_Top10HosDiag!$O393,'Input_Top Hos Diag'!O$11:O$500))</f>
        <v/>
      </c>
      <c r="R393" t="str">
        <f>IF($O393="","",SUMIF('Input_Top Hos Diag'!$K$11:$K$500,Cal_Top10HosDiag!$O393,'Input_Top Hos Diag'!P$11:P$500))</f>
        <v/>
      </c>
      <c r="S393" t="str">
        <f>IF($O393="","",SUMIF('Input_Top Hos Diag'!$K$11:$K$500,Cal_Top10HosDiag!$O393,'Input_Top Hos Diag'!Q$11:Q$500))</f>
        <v/>
      </c>
      <c r="T393" t="str">
        <f>IF($O393="","",SUMIF('Input_Top Hos Diag'!$K$11:$K$500,Cal_Top10HosDiag!$O393,'Input_Top Hos Diag'!R$11:R$500))</f>
        <v/>
      </c>
    </row>
    <row r="394" spans="2:20">
      <c r="B394" t="str">
        <f>IF(A394="","",_xlfn.XLOOKUP(A394,'Input_Top Hos Diag'!A:A,'Input_Top Hos Diag'!B:B))</f>
        <v/>
      </c>
      <c r="C394" t="str">
        <f>IF($A394="","",SUMIF('Input_Top Hos Diag'!$A$11:$A$500,Cal_Top10HosDiag!$A394,'Input_Top Hos Diag'!E$11:E$500))</f>
        <v/>
      </c>
      <c r="D394" t="str">
        <f>IF($A394="","",SUMIF('Input_Top Hos Diag'!$A$11:$A$500,Cal_Top10HosDiag!$A394,'Input_Top Hos Diag'!F$11:F$500))</f>
        <v/>
      </c>
      <c r="E394" t="str">
        <f>IF($A394="","",SUMIF('Input_Top Hos Diag'!$A$11:$A$500,Cal_Top10HosDiag!$A394,'Input_Top Hos Diag'!G$11:G$500))</f>
        <v/>
      </c>
      <c r="F394" t="str">
        <f>IF($A394="","",SUMIF('Input_Top Hos Diag'!$A$11:$A$500,Cal_Top10HosDiag!$A394,'Input_Top Hos Diag'!H$11:H$500))</f>
        <v/>
      </c>
      <c r="P394" t="str">
        <f>IF(O394="","",_xlfn.XLOOKUP(O394,'Input_Top Hos Diag'!K:K,'Input_Top Hos Diag'!L:L))</f>
        <v/>
      </c>
      <c r="Q394" t="str">
        <f>IF($O394="","",SUMIF('Input_Top Hos Diag'!$K$11:$K$500,Cal_Top10HosDiag!$O394,'Input_Top Hos Diag'!O$11:O$500))</f>
        <v/>
      </c>
      <c r="R394" t="str">
        <f>IF($O394="","",SUMIF('Input_Top Hos Diag'!$K$11:$K$500,Cal_Top10HosDiag!$O394,'Input_Top Hos Diag'!P$11:P$500))</f>
        <v/>
      </c>
      <c r="S394" t="str">
        <f>IF($O394="","",SUMIF('Input_Top Hos Diag'!$K$11:$K$500,Cal_Top10HosDiag!$O394,'Input_Top Hos Diag'!Q$11:Q$500))</f>
        <v/>
      </c>
      <c r="T394" t="str">
        <f>IF($O394="","",SUMIF('Input_Top Hos Diag'!$K$11:$K$500,Cal_Top10HosDiag!$O394,'Input_Top Hos Diag'!R$11:R$500))</f>
        <v/>
      </c>
    </row>
    <row r="395" spans="2:20">
      <c r="B395" t="str">
        <f>IF(A395="","",_xlfn.XLOOKUP(A395,'Input_Top Hos Diag'!A:A,'Input_Top Hos Diag'!B:B))</f>
        <v/>
      </c>
      <c r="C395" t="str">
        <f>IF($A395="","",SUMIF('Input_Top Hos Diag'!$A$11:$A$500,Cal_Top10HosDiag!$A395,'Input_Top Hos Diag'!E$11:E$500))</f>
        <v/>
      </c>
      <c r="D395" t="str">
        <f>IF($A395="","",SUMIF('Input_Top Hos Diag'!$A$11:$A$500,Cal_Top10HosDiag!$A395,'Input_Top Hos Diag'!F$11:F$500))</f>
        <v/>
      </c>
      <c r="E395" t="str">
        <f>IF($A395="","",SUMIF('Input_Top Hos Diag'!$A$11:$A$500,Cal_Top10HosDiag!$A395,'Input_Top Hos Diag'!G$11:G$500))</f>
        <v/>
      </c>
      <c r="F395" t="str">
        <f>IF($A395="","",SUMIF('Input_Top Hos Diag'!$A$11:$A$500,Cal_Top10HosDiag!$A395,'Input_Top Hos Diag'!H$11:H$500))</f>
        <v/>
      </c>
      <c r="P395" t="str">
        <f>IF(O395="","",_xlfn.XLOOKUP(O395,'Input_Top Hos Diag'!K:K,'Input_Top Hos Diag'!L:L))</f>
        <v/>
      </c>
      <c r="Q395" t="str">
        <f>IF($O395="","",SUMIF('Input_Top Hos Diag'!$K$11:$K$500,Cal_Top10HosDiag!$O395,'Input_Top Hos Diag'!O$11:O$500))</f>
        <v/>
      </c>
      <c r="R395" t="str">
        <f>IF($O395="","",SUMIF('Input_Top Hos Diag'!$K$11:$K$500,Cal_Top10HosDiag!$O395,'Input_Top Hos Diag'!P$11:P$500))</f>
        <v/>
      </c>
      <c r="S395" t="str">
        <f>IF($O395="","",SUMIF('Input_Top Hos Diag'!$K$11:$K$500,Cal_Top10HosDiag!$O395,'Input_Top Hos Diag'!Q$11:Q$500))</f>
        <v/>
      </c>
      <c r="T395" t="str">
        <f>IF($O395="","",SUMIF('Input_Top Hos Diag'!$K$11:$K$500,Cal_Top10HosDiag!$O395,'Input_Top Hos Diag'!R$11:R$500))</f>
        <v/>
      </c>
    </row>
    <row r="396" spans="2:20">
      <c r="B396" t="str">
        <f>IF(A396="","",_xlfn.XLOOKUP(A396,'Input_Top Hos Diag'!A:A,'Input_Top Hos Diag'!B:B))</f>
        <v/>
      </c>
      <c r="C396" t="str">
        <f>IF($A396="","",SUMIF('Input_Top Hos Diag'!$A$11:$A$500,Cal_Top10HosDiag!$A396,'Input_Top Hos Diag'!E$11:E$500))</f>
        <v/>
      </c>
      <c r="D396" t="str">
        <f>IF($A396="","",SUMIF('Input_Top Hos Diag'!$A$11:$A$500,Cal_Top10HosDiag!$A396,'Input_Top Hos Diag'!F$11:F$500))</f>
        <v/>
      </c>
      <c r="E396" t="str">
        <f>IF($A396="","",SUMIF('Input_Top Hos Diag'!$A$11:$A$500,Cal_Top10HosDiag!$A396,'Input_Top Hos Diag'!G$11:G$500))</f>
        <v/>
      </c>
      <c r="F396" t="str">
        <f>IF($A396="","",SUMIF('Input_Top Hos Diag'!$A$11:$A$500,Cal_Top10HosDiag!$A396,'Input_Top Hos Diag'!H$11:H$500))</f>
        <v/>
      </c>
      <c r="P396" t="str">
        <f>IF(O396="","",_xlfn.XLOOKUP(O396,'Input_Top Hos Diag'!K:K,'Input_Top Hos Diag'!L:L))</f>
        <v/>
      </c>
      <c r="Q396" t="str">
        <f>IF($O396="","",SUMIF('Input_Top Hos Diag'!$K$11:$K$500,Cal_Top10HosDiag!$O396,'Input_Top Hos Diag'!O$11:O$500))</f>
        <v/>
      </c>
      <c r="R396" t="str">
        <f>IF($O396="","",SUMIF('Input_Top Hos Diag'!$K$11:$K$500,Cal_Top10HosDiag!$O396,'Input_Top Hos Diag'!P$11:P$500))</f>
        <v/>
      </c>
      <c r="S396" t="str">
        <f>IF($O396="","",SUMIF('Input_Top Hos Diag'!$K$11:$K$500,Cal_Top10HosDiag!$O396,'Input_Top Hos Diag'!Q$11:Q$500))</f>
        <v/>
      </c>
      <c r="T396" t="str">
        <f>IF($O396="","",SUMIF('Input_Top Hos Diag'!$K$11:$K$500,Cal_Top10HosDiag!$O396,'Input_Top Hos Diag'!R$11:R$500))</f>
        <v/>
      </c>
    </row>
    <row r="397" spans="2:20">
      <c r="B397" t="str">
        <f>IF(A397="","",_xlfn.XLOOKUP(A397,'Input_Top Hos Diag'!A:A,'Input_Top Hos Diag'!B:B))</f>
        <v/>
      </c>
      <c r="C397" t="str">
        <f>IF($A397="","",SUMIF('Input_Top Hos Diag'!$A$11:$A$500,Cal_Top10HosDiag!$A397,'Input_Top Hos Diag'!E$11:E$500))</f>
        <v/>
      </c>
      <c r="D397" t="str">
        <f>IF($A397="","",SUMIF('Input_Top Hos Diag'!$A$11:$A$500,Cal_Top10HosDiag!$A397,'Input_Top Hos Diag'!F$11:F$500))</f>
        <v/>
      </c>
      <c r="E397" t="str">
        <f>IF($A397="","",SUMIF('Input_Top Hos Diag'!$A$11:$A$500,Cal_Top10HosDiag!$A397,'Input_Top Hos Diag'!G$11:G$500))</f>
        <v/>
      </c>
      <c r="F397" t="str">
        <f>IF($A397="","",SUMIF('Input_Top Hos Diag'!$A$11:$A$500,Cal_Top10HosDiag!$A397,'Input_Top Hos Diag'!H$11:H$500))</f>
        <v/>
      </c>
      <c r="P397" t="str">
        <f>IF(O397="","",_xlfn.XLOOKUP(O397,'Input_Top Hos Diag'!K:K,'Input_Top Hos Diag'!L:L))</f>
        <v/>
      </c>
      <c r="Q397" t="str">
        <f>IF($O397="","",SUMIF('Input_Top Hos Diag'!$K$11:$K$500,Cal_Top10HosDiag!$O397,'Input_Top Hos Diag'!O$11:O$500))</f>
        <v/>
      </c>
      <c r="R397" t="str">
        <f>IF($O397="","",SUMIF('Input_Top Hos Diag'!$K$11:$K$500,Cal_Top10HosDiag!$O397,'Input_Top Hos Diag'!P$11:P$500))</f>
        <v/>
      </c>
      <c r="S397" t="str">
        <f>IF($O397="","",SUMIF('Input_Top Hos Diag'!$K$11:$K$500,Cal_Top10HosDiag!$O397,'Input_Top Hos Diag'!Q$11:Q$500))</f>
        <v/>
      </c>
      <c r="T397" t="str">
        <f>IF($O397="","",SUMIF('Input_Top Hos Diag'!$K$11:$K$500,Cal_Top10HosDiag!$O397,'Input_Top Hos Diag'!R$11:R$500))</f>
        <v/>
      </c>
    </row>
    <row r="398" spans="2:20">
      <c r="B398" t="str">
        <f>IF(A398="","",_xlfn.XLOOKUP(A398,'Input_Top Hos Diag'!A:A,'Input_Top Hos Diag'!B:B))</f>
        <v/>
      </c>
      <c r="C398" t="str">
        <f>IF($A398="","",SUMIF('Input_Top Hos Diag'!$A$11:$A$500,Cal_Top10HosDiag!$A398,'Input_Top Hos Diag'!E$11:E$500))</f>
        <v/>
      </c>
      <c r="D398" t="str">
        <f>IF($A398="","",SUMIF('Input_Top Hos Diag'!$A$11:$A$500,Cal_Top10HosDiag!$A398,'Input_Top Hos Diag'!F$11:F$500))</f>
        <v/>
      </c>
      <c r="E398" t="str">
        <f>IF($A398="","",SUMIF('Input_Top Hos Diag'!$A$11:$A$500,Cal_Top10HosDiag!$A398,'Input_Top Hos Diag'!G$11:G$500))</f>
        <v/>
      </c>
      <c r="F398" t="str">
        <f>IF($A398="","",SUMIF('Input_Top Hos Diag'!$A$11:$A$500,Cal_Top10HosDiag!$A398,'Input_Top Hos Diag'!H$11:H$500))</f>
        <v/>
      </c>
      <c r="P398" t="str">
        <f>IF(O398="","",_xlfn.XLOOKUP(O398,'Input_Top Hos Diag'!K:K,'Input_Top Hos Diag'!L:L))</f>
        <v/>
      </c>
      <c r="Q398" t="str">
        <f>IF($O398="","",SUMIF('Input_Top Hos Diag'!$K$11:$K$500,Cal_Top10HosDiag!$O398,'Input_Top Hos Diag'!O$11:O$500))</f>
        <v/>
      </c>
      <c r="R398" t="str">
        <f>IF($O398="","",SUMIF('Input_Top Hos Diag'!$K$11:$K$500,Cal_Top10HosDiag!$O398,'Input_Top Hos Diag'!P$11:P$500))</f>
        <v/>
      </c>
      <c r="S398" t="str">
        <f>IF($O398="","",SUMIF('Input_Top Hos Diag'!$K$11:$K$500,Cal_Top10HosDiag!$O398,'Input_Top Hos Diag'!Q$11:Q$500))</f>
        <v/>
      </c>
      <c r="T398" t="str">
        <f>IF($O398="","",SUMIF('Input_Top Hos Diag'!$K$11:$K$500,Cal_Top10HosDiag!$O398,'Input_Top Hos Diag'!R$11:R$500))</f>
        <v/>
      </c>
    </row>
    <row r="399" spans="2:20">
      <c r="B399" t="str">
        <f>IF(A399="","",_xlfn.XLOOKUP(A399,'Input_Top Hos Diag'!A:A,'Input_Top Hos Diag'!B:B))</f>
        <v/>
      </c>
      <c r="C399" t="str">
        <f>IF($A399="","",SUMIF('Input_Top Hos Diag'!$A$11:$A$500,Cal_Top10HosDiag!$A399,'Input_Top Hos Diag'!E$11:E$500))</f>
        <v/>
      </c>
      <c r="D399" t="str">
        <f>IF($A399="","",SUMIF('Input_Top Hos Diag'!$A$11:$A$500,Cal_Top10HosDiag!$A399,'Input_Top Hos Diag'!F$11:F$500))</f>
        <v/>
      </c>
      <c r="E399" t="str">
        <f>IF($A399="","",SUMIF('Input_Top Hos Diag'!$A$11:$A$500,Cal_Top10HosDiag!$A399,'Input_Top Hos Diag'!G$11:G$500))</f>
        <v/>
      </c>
      <c r="F399" t="str">
        <f>IF($A399="","",SUMIF('Input_Top Hos Diag'!$A$11:$A$500,Cal_Top10HosDiag!$A399,'Input_Top Hos Diag'!H$11:H$500))</f>
        <v/>
      </c>
      <c r="P399" t="str">
        <f>IF(O399="","",_xlfn.XLOOKUP(O399,'Input_Top Hos Diag'!K:K,'Input_Top Hos Diag'!L:L))</f>
        <v/>
      </c>
      <c r="Q399" t="str">
        <f>IF($O399="","",SUMIF('Input_Top Hos Diag'!$K$11:$K$500,Cal_Top10HosDiag!$O399,'Input_Top Hos Diag'!O$11:O$500))</f>
        <v/>
      </c>
      <c r="R399" t="str">
        <f>IF($O399="","",SUMIF('Input_Top Hos Diag'!$K$11:$K$500,Cal_Top10HosDiag!$O399,'Input_Top Hos Diag'!P$11:P$500))</f>
        <v/>
      </c>
      <c r="S399" t="str">
        <f>IF($O399="","",SUMIF('Input_Top Hos Diag'!$K$11:$K$500,Cal_Top10HosDiag!$O399,'Input_Top Hos Diag'!Q$11:Q$500))</f>
        <v/>
      </c>
      <c r="T399" t="str">
        <f>IF($O399="","",SUMIF('Input_Top Hos Diag'!$K$11:$K$500,Cal_Top10HosDiag!$O399,'Input_Top Hos Diag'!R$11:R$500))</f>
        <v/>
      </c>
    </row>
    <row r="400" spans="2:20">
      <c r="B400" t="str">
        <f>IF(A400="","",_xlfn.XLOOKUP(A400,'Input_Top Hos Diag'!A:A,'Input_Top Hos Diag'!B:B))</f>
        <v/>
      </c>
      <c r="C400" t="str">
        <f>IF($A400="","",SUMIF('Input_Top Hos Diag'!$A$11:$A$500,Cal_Top10HosDiag!$A400,'Input_Top Hos Diag'!E$11:E$500))</f>
        <v/>
      </c>
      <c r="D400" t="str">
        <f>IF($A400="","",SUMIF('Input_Top Hos Diag'!$A$11:$A$500,Cal_Top10HosDiag!$A400,'Input_Top Hos Diag'!F$11:F$500))</f>
        <v/>
      </c>
      <c r="E400" t="str">
        <f>IF($A400="","",SUMIF('Input_Top Hos Diag'!$A$11:$A$500,Cal_Top10HosDiag!$A400,'Input_Top Hos Diag'!G$11:G$500))</f>
        <v/>
      </c>
      <c r="F400" t="str">
        <f>IF($A400="","",SUMIF('Input_Top Hos Diag'!$A$11:$A$500,Cal_Top10HosDiag!$A400,'Input_Top Hos Diag'!H$11:H$500))</f>
        <v/>
      </c>
      <c r="P400" t="str">
        <f>IF(O400="","",_xlfn.XLOOKUP(O400,'Input_Top Hos Diag'!K:K,'Input_Top Hos Diag'!L:L))</f>
        <v/>
      </c>
      <c r="Q400" t="str">
        <f>IF($O400="","",SUMIF('Input_Top Hos Diag'!$K$11:$K$500,Cal_Top10HosDiag!$O400,'Input_Top Hos Diag'!O$11:O$500))</f>
        <v/>
      </c>
      <c r="R400" t="str">
        <f>IF($O400="","",SUMIF('Input_Top Hos Diag'!$K$11:$K$500,Cal_Top10HosDiag!$O400,'Input_Top Hos Diag'!P$11:P$500))</f>
        <v/>
      </c>
      <c r="S400" t="str">
        <f>IF($O400="","",SUMIF('Input_Top Hos Diag'!$K$11:$K$500,Cal_Top10HosDiag!$O400,'Input_Top Hos Diag'!Q$11:Q$500))</f>
        <v/>
      </c>
      <c r="T400" t="str">
        <f>IF($O400="","",SUMIF('Input_Top Hos Diag'!$K$11:$K$500,Cal_Top10HosDiag!$O400,'Input_Top Hos Diag'!R$11:R$500))</f>
        <v/>
      </c>
    </row>
    <row r="401" spans="2:20">
      <c r="B401" t="str">
        <f>IF(A401="","",_xlfn.XLOOKUP(A401,'Input_Top Hos Diag'!A:A,'Input_Top Hos Diag'!B:B))</f>
        <v/>
      </c>
      <c r="C401" t="str">
        <f>IF($A401="","",SUMIF('Input_Top Hos Diag'!$A$11:$A$500,Cal_Top10HosDiag!$A401,'Input_Top Hos Diag'!E$11:E$500))</f>
        <v/>
      </c>
      <c r="D401" t="str">
        <f>IF($A401="","",SUMIF('Input_Top Hos Diag'!$A$11:$A$500,Cal_Top10HosDiag!$A401,'Input_Top Hos Diag'!F$11:F$500))</f>
        <v/>
      </c>
      <c r="E401" t="str">
        <f>IF($A401="","",SUMIF('Input_Top Hos Diag'!$A$11:$A$500,Cal_Top10HosDiag!$A401,'Input_Top Hos Diag'!G$11:G$500))</f>
        <v/>
      </c>
      <c r="F401" t="str">
        <f>IF($A401="","",SUMIF('Input_Top Hos Diag'!$A$11:$A$500,Cal_Top10HosDiag!$A401,'Input_Top Hos Diag'!H$11:H$500))</f>
        <v/>
      </c>
      <c r="P401" t="str">
        <f>IF(O401="","",_xlfn.XLOOKUP(O401,'Input_Top Hos Diag'!K:K,'Input_Top Hos Diag'!L:L))</f>
        <v/>
      </c>
      <c r="Q401" t="str">
        <f>IF($O401="","",SUMIF('Input_Top Hos Diag'!$K$11:$K$500,Cal_Top10HosDiag!$O401,'Input_Top Hos Diag'!O$11:O$500))</f>
        <v/>
      </c>
      <c r="R401" t="str">
        <f>IF($O401="","",SUMIF('Input_Top Hos Diag'!$K$11:$K$500,Cal_Top10HosDiag!$O401,'Input_Top Hos Diag'!P$11:P$500))</f>
        <v/>
      </c>
      <c r="S401" t="str">
        <f>IF($O401="","",SUMIF('Input_Top Hos Diag'!$K$11:$K$500,Cal_Top10HosDiag!$O401,'Input_Top Hos Diag'!Q$11:Q$500))</f>
        <v/>
      </c>
      <c r="T401" t="str">
        <f>IF($O401="","",SUMIF('Input_Top Hos Diag'!$K$11:$K$500,Cal_Top10HosDiag!$O401,'Input_Top Hos Diag'!R$11:R$500))</f>
        <v/>
      </c>
    </row>
    <row r="402" spans="2:20">
      <c r="B402" t="str">
        <f>IF(A402="","",_xlfn.XLOOKUP(A402,'Input_Top Hos Diag'!A:A,'Input_Top Hos Diag'!B:B))</f>
        <v/>
      </c>
      <c r="C402" t="str">
        <f>IF($A402="","",SUMIF('Input_Top Hos Diag'!$A$11:$A$500,Cal_Top10HosDiag!$A402,'Input_Top Hos Diag'!E$11:E$500))</f>
        <v/>
      </c>
      <c r="D402" t="str">
        <f>IF($A402="","",SUMIF('Input_Top Hos Diag'!$A$11:$A$500,Cal_Top10HosDiag!$A402,'Input_Top Hos Diag'!F$11:F$500))</f>
        <v/>
      </c>
      <c r="E402" t="str">
        <f>IF($A402="","",SUMIF('Input_Top Hos Diag'!$A$11:$A$500,Cal_Top10HosDiag!$A402,'Input_Top Hos Diag'!G$11:G$500))</f>
        <v/>
      </c>
      <c r="F402" t="str">
        <f>IF($A402="","",SUMIF('Input_Top Hos Diag'!$A$11:$A$500,Cal_Top10HosDiag!$A402,'Input_Top Hos Diag'!H$11:H$500))</f>
        <v/>
      </c>
      <c r="P402" t="str">
        <f>IF(O402="","",_xlfn.XLOOKUP(O402,'Input_Top Hos Diag'!K:K,'Input_Top Hos Diag'!L:L))</f>
        <v/>
      </c>
      <c r="Q402" t="str">
        <f>IF($O402="","",SUMIF('Input_Top Hos Diag'!$K$11:$K$500,Cal_Top10HosDiag!$O402,'Input_Top Hos Diag'!O$11:O$500))</f>
        <v/>
      </c>
      <c r="R402" t="str">
        <f>IF($O402="","",SUMIF('Input_Top Hos Diag'!$K$11:$K$500,Cal_Top10HosDiag!$O402,'Input_Top Hos Diag'!P$11:P$500))</f>
        <v/>
      </c>
      <c r="S402" t="str">
        <f>IF($O402="","",SUMIF('Input_Top Hos Diag'!$K$11:$K$500,Cal_Top10HosDiag!$O402,'Input_Top Hos Diag'!Q$11:Q$500))</f>
        <v/>
      </c>
      <c r="T402" t="str">
        <f>IF($O402="","",SUMIF('Input_Top Hos Diag'!$K$11:$K$500,Cal_Top10HosDiag!$O402,'Input_Top Hos Diag'!R$11:R$500))</f>
        <v/>
      </c>
    </row>
    <row r="403" spans="2:20">
      <c r="B403" t="str">
        <f>IF(A403="","",_xlfn.XLOOKUP(A403,'Input_Top Hos Diag'!A:A,'Input_Top Hos Diag'!B:B))</f>
        <v/>
      </c>
      <c r="C403" t="str">
        <f>IF($A403="","",SUMIF('Input_Top Hos Diag'!$A$11:$A$500,Cal_Top10HosDiag!$A403,'Input_Top Hos Diag'!E$11:E$500))</f>
        <v/>
      </c>
      <c r="D403" t="str">
        <f>IF($A403="","",SUMIF('Input_Top Hos Diag'!$A$11:$A$500,Cal_Top10HosDiag!$A403,'Input_Top Hos Diag'!F$11:F$500))</f>
        <v/>
      </c>
      <c r="E403" t="str">
        <f>IF($A403="","",SUMIF('Input_Top Hos Diag'!$A$11:$A$500,Cal_Top10HosDiag!$A403,'Input_Top Hos Diag'!G$11:G$500))</f>
        <v/>
      </c>
      <c r="F403" t="str">
        <f>IF($A403="","",SUMIF('Input_Top Hos Diag'!$A$11:$A$500,Cal_Top10HosDiag!$A403,'Input_Top Hos Diag'!H$11:H$500))</f>
        <v/>
      </c>
      <c r="P403" t="str">
        <f>IF(O403="","",_xlfn.XLOOKUP(O403,'Input_Top Hos Diag'!K:K,'Input_Top Hos Diag'!L:L))</f>
        <v/>
      </c>
      <c r="Q403" t="str">
        <f>IF($O403="","",SUMIF('Input_Top Hos Diag'!$K$11:$K$500,Cal_Top10HosDiag!$O403,'Input_Top Hos Diag'!O$11:O$500))</f>
        <v/>
      </c>
      <c r="R403" t="str">
        <f>IF($O403="","",SUMIF('Input_Top Hos Diag'!$K$11:$K$500,Cal_Top10HosDiag!$O403,'Input_Top Hos Diag'!P$11:P$500))</f>
        <v/>
      </c>
      <c r="S403" t="str">
        <f>IF($O403="","",SUMIF('Input_Top Hos Diag'!$K$11:$K$500,Cal_Top10HosDiag!$O403,'Input_Top Hos Diag'!Q$11:Q$500))</f>
        <v/>
      </c>
      <c r="T403" t="str">
        <f>IF($O403="","",SUMIF('Input_Top Hos Diag'!$K$11:$K$500,Cal_Top10HosDiag!$O403,'Input_Top Hos Diag'!R$11:R$500))</f>
        <v/>
      </c>
    </row>
    <row r="404" spans="2:20">
      <c r="B404" t="str">
        <f>IF(A404="","",_xlfn.XLOOKUP(A404,'Input_Top Hos Diag'!A:A,'Input_Top Hos Diag'!B:B))</f>
        <v/>
      </c>
      <c r="C404" t="str">
        <f>IF($A404="","",SUMIF('Input_Top Hos Diag'!$A$11:$A$500,Cal_Top10HosDiag!$A404,'Input_Top Hos Diag'!E$11:E$500))</f>
        <v/>
      </c>
      <c r="D404" t="str">
        <f>IF($A404="","",SUMIF('Input_Top Hos Diag'!$A$11:$A$500,Cal_Top10HosDiag!$A404,'Input_Top Hos Diag'!F$11:F$500))</f>
        <v/>
      </c>
      <c r="E404" t="str">
        <f>IF($A404="","",SUMIF('Input_Top Hos Diag'!$A$11:$A$500,Cal_Top10HosDiag!$A404,'Input_Top Hos Diag'!G$11:G$500))</f>
        <v/>
      </c>
      <c r="F404" t="str">
        <f>IF($A404="","",SUMIF('Input_Top Hos Diag'!$A$11:$A$500,Cal_Top10HosDiag!$A404,'Input_Top Hos Diag'!H$11:H$500))</f>
        <v/>
      </c>
      <c r="P404" t="str">
        <f>IF(O404="","",_xlfn.XLOOKUP(O404,'Input_Top Hos Diag'!K:K,'Input_Top Hos Diag'!L:L))</f>
        <v/>
      </c>
      <c r="Q404" t="str">
        <f>IF($O404="","",SUMIF('Input_Top Hos Diag'!$K$11:$K$500,Cal_Top10HosDiag!$O404,'Input_Top Hos Diag'!O$11:O$500))</f>
        <v/>
      </c>
      <c r="R404" t="str">
        <f>IF($O404="","",SUMIF('Input_Top Hos Diag'!$K$11:$K$500,Cal_Top10HosDiag!$O404,'Input_Top Hos Diag'!P$11:P$500))</f>
        <v/>
      </c>
      <c r="S404" t="str">
        <f>IF($O404="","",SUMIF('Input_Top Hos Diag'!$K$11:$K$500,Cal_Top10HosDiag!$O404,'Input_Top Hos Diag'!Q$11:Q$500))</f>
        <v/>
      </c>
      <c r="T404" t="str">
        <f>IF($O404="","",SUMIF('Input_Top Hos Diag'!$K$11:$K$500,Cal_Top10HosDiag!$O404,'Input_Top Hos Diag'!R$11:R$500))</f>
        <v/>
      </c>
    </row>
    <row r="405" spans="2:20">
      <c r="B405" t="str">
        <f>IF(A405="","",_xlfn.XLOOKUP(A405,'Input_Top Hos Diag'!A:A,'Input_Top Hos Diag'!B:B))</f>
        <v/>
      </c>
      <c r="C405" t="str">
        <f>IF($A405="","",SUMIF('Input_Top Hos Diag'!$A$11:$A$500,Cal_Top10HosDiag!$A405,'Input_Top Hos Diag'!E$11:E$500))</f>
        <v/>
      </c>
      <c r="D405" t="str">
        <f>IF($A405="","",SUMIF('Input_Top Hos Diag'!$A$11:$A$500,Cal_Top10HosDiag!$A405,'Input_Top Hos Diag'!F$11:F$500))</f>
        <v/>
      </c>
      <c r="E405" t="str">
        <f>IF($A405="","",SUMIF('Input_Top Hos Diag'!$A$11:$A$500,Cal_Top10HosDiag!$A405,'Input_Top Hos Diag'!G$11:G$500))</f>
        <v/>
      </c>
      <c r="F405" t="str">
        <f>IF($A405="","",SUMIF('Input_Top Hos Diag'!$A$11:$A$500,Cal_Top10HosDiag!$A405,'Input_Top Hos Diag'!H$11:H$500))</f>
        <v/>
      </c>
      <c r="P405" t="str">
        <f>IF(O405="","",_xlfn.XLOOKUP(O405,'Input_Top Hos Diag'!K:K,'Input_Top Hos Diag'!L:L))</f>
        <v/>
      </c>
      <c r="Q405" t="str">
        <f>IF($O405="","",SUMIF('Input_Top Hos Diag'!$K$11:$K$500,Cal_Top10HosDiag!$O405,'Input_Top Hos Diag'!O$11:O$500))</f>
        <v/>
      </c>
      <c r="R405" t="str">
        <f>IF($O405="","",SUMIF('Input_Top Hos Diag'!$K$11:$K$500,Cal_Top10HosDiag!$O405,'Input_Top Hos Diag'!P$11:P$500))</f>
        <v/>
      </c>
      <c r="S405" t="str">
        <f>IF($O405="","",SUMIF('Input_Top Hos Diag'!$K$11:$K$500,Cal_Top10HosDiag!$O405,'Input_Top Hos Diag'!Q$11:Q$500))</f>
        <v/>
      </c>
      <c r="T405" t="str">
        <f>IF($O405="","",SUMIF('Input_Top Hos Diag'!$K$11:$K$500,Cal_Top10HosDiag!$O405,'Input_Top Hos Diag'!R$11:R$500))</f>
        <v/>
      </c>
    </row>
    <row r="406" spans="2:20">
      <c r="B406" t="str">
        <f>IF(A406="","",_xlfn.XLOOKUP(A406,'Input_Top Hos Diag'!A:A,'Input_Top Hos Diag'!B:B))</f>
        <v/>
      </c>
      <c r="C406" t="str">
        <f>IF($A406="","",SUMIF('Input_Top Hos Diag'!$A$11:$A$500,Cal_Top10HosDiag!$A406,'Input_Top Hos Diag'!E$11:E$500))</f>
        <v/>
      </c>
      <c r="D406" t="str">
        <f>IF($A406="","",SUMIF('Input_Top Hos Diag'!$A$11:$A$500,Cal_Top10HosDiag!$A406,'Input_Top Hos Diag'!F$11:F$500))</f>
        <v/>
      </c>
      <c r="E406" t="str">
        <f>IF($A406="","",SUMIF('Input_Top Hos Diag'!$A$11:$A$500,Cal_Top10HosDiag!$A406,'Input_Top Hos Diag'!G$11:G$500))</f>
        <v/>
      </c>
      <c r="F406" t="str">
        <f>IF($A406="","",SUMIF('Input_Top Hos Diag'!$A$11:$A$500,Cal_Top10HosDiag!$A406,'Input_Top Hos Diag'!H$11:H$500))</f>
        <v/>
      </c>
      <c r="P406" t="str">
        <f>IF(O406="","",_xlfn.XLOOKUP(O406,'Input_Top Hos Diag'!K:K,'Input_Top Hos Diag'!L:L))</f>
        <v/>
      </c>
      <c r="Q406" t="str">
        <f>IF($O406="","",SUMIF('Input_Top Hos Diag'!$K$11:$K$500,Cal_Top10HosDiag!$O406,'Input_Top Hos Diag'!O$11:O$500))</f>
        <v/>
      </c>
      <c r="R406" t="str">
        <f>IF($O406="","",SUMIF('Input_Top Hos Diag'!$K$11:$K$500,Cal_Top10HosDiag!$O406,'Input_Top Hos Diag'!P$11:P$500))</f>
        <v/>
      </c>
      <c r="S406" t="str">
        <f>IF($O406="","",SUMIF('Input_Top Hos Diag'!$K$11:$K$500,Cal_Top10HosDiag!$O406,'Input_Top Hos Diag'!Q$11:Q$500))</f>
        <v/>
      </c>
      <c r="T406" t="str">
        <f>IF($O406="","",SUMIF('Input_Top Hos Diag'!$K$11:$K$500,Cal_Top10HosDiag!$O406,'Input_Top Hos Diag'!R$11:R$500))</f>
        <v/>
      </c>
    </row>
    <row r="407" spans="2:20">
      <c r="B407" t="str">
        <f>IF(A407="","",_xlfn.XLOOKUP(A407,'Input_Top Hos Diag'!A:A,'Input_Top Hos Diag'!B:B))</f>
        <v/>
      </c>
      <c r="C407" t="str">
        <f>IF($A407="","",SUMIF('Input_Top Hos Diag'!$A$11:$A$500,Cal_Top10HosDiag!$A407,'Input_Top Hos Diag'!E$11:E$500))</f>
        <v/>
      </c>
      <c r="D407" t="str">
        <f>IF($A407="","",SUMIF('Input_Top Hos Diag'!$A$11:$A$500,Cal_Top10HosDiag!$A407,'Input_Top Hos Diag'!F$11:F$500))</f>
        <v/>
      </c>
      <c r="E407" t="str">
        <f>IF($A407="","",SUMIF('Input_Top Hos Diag'!$A$11:$A$500,Cal_Top10HosDiag!$A407,'Input_Top Hos Diag'!G$11:G$500))</f>
        <v/>
      </c>
      <c r="F407" t="str">
        <f>IF($A407="","",SUMIF('Input_Top Hos Diag'!$A$11:$A$500,Cal_Top10HosDiag!$A407,'Input_Top Hos Diag'!H$11:H$500))</f>
        <v/>
      </c>
      <c r="P407" t="str">
        <f>IF(O407="","",_xlfn.XLOOKUP(O407,'Input_Top Hos Diag'!K:K,'Input_Top Hos Diag'!L:L))</f>
        <v/>
      </c>
      <c r="Q407" t="str">
        <f>IF($O407="","",SUMIF('Input_Top Hos Diag'!$K$11:$K$500,Cal_Top10HosDiag!$O407,'Input_Top Hos Diag'!O$11:O$500))</f>
        <v/>
      </c>
      <c r="R407" t="str">
        <f>IF($O407="","",SUMIF('Input_Top Hos Diag'!$K$11:$K$500,Cal_Top10HosDiag!$O407,'Input_Top Hos Diag'!P$11:P$500))</f>
        <v/>
      </c>
      <c r="S407" t="str">
        <f>IF($O407="","",SUMIF('Input_Top Hos Diag'!$K$11:$K$500,Cal_Top10HosDiag!$O407,'Input_Top Hos Diag'!Q$11:Q$500))</f>
        <v/>
      </c>
      <c r="T407" t="str">
        <f>IF($O407="","",SUMIF('Input_Top Hos Diag'!$K$11:$K$500,Cal_Top10HosDiag!$O407,'Input_Top Hos Diag'!R$11:R$500))</f>
        <v/>
      </c>
    </row>
    <row r="408" spans="2:20">
      <c r="B408" t="str">
        <f>IF(A408="","",_xlfn.XLOOKUP(A408,'Input_Top Hos Diag'!A:A,'Input_Top Hos Diag'!B:B))</f>
        <v/>
      </c>
      <c r="C408" t="str">
        <f>IF($A408="","",SUMIF('Input_Top Hos Diag'!$A$11:$A$500,Cal_Top10HosDiag!$A408,'Input_Top Hos Diag'!E$11:E$500))</f>
        <v/>
      </c>
      <c r="D408" t="str">
        <f>IF($A408="","",SUMIF('Input_Top Hos Diag'!$A$11:$A$500,Cal_Top10HosDiag!$A408,'Input_Top Hos Diag'!F$11:F$500))</f>
        <v/>
      </c>
      <c r="E408" t="str">
        <f>IF($A408="","",SUMIF('Input_Top Hos Diag'!$A$11:$A$500,Cal_Top10HosDiag!$A408,'Input_Top Hos Diag'!G$11:G$500))</f>
        <v/>
      </c>
      <c r="F408" t="str">
        <f>IF($A408="","",SUMIF('Input_Top Hos Diag'!$A$11:$A$500,Cal_Top10HosDiag!$A408,'Input_Top Hos Diag'!H$11:H$500))</f>
        <v/>
      </c>
      <c r="P408" t="str">
        <f>IF(O408="","",_xlfn.XLOOKUP(O408,'Input_Top Hos Diag'!K:K,'Input_Top Hos Diag'!L:L))</f>
        <v/>
      </c>
      <c r="Q408" t="str">
        <f>IF($O408="","",SUMIF('Input_Top Hos Diag'!$K$11:$K$500,Cal_Top10HosDiag!$O408,'Input_Top Hos Diag'!O$11:O$500))</f>
        <v/>
      </c>
      <c r="R408" t="str">
        <f>IF($O408="","",SUMIF('Input_Top Hos Diag'!$K$11:$K$500,Cal_Top10HosDiag!$O408,'Input_Top Hos Diag'!P$11:P$500))</f>
        <v/>
      </c>
      <c r="S408" t="str">
        <f>IF($O408="","",SUMIF('Input_Top Hos Diag'!$K$11:$K$500,Cal_Top10HosDiag!$O408,'Input_Top Hos Diag'!Q$11:Q$500))</f>
        <v/>
      </c>
      <c r="T408" t="str">
        <f>IF($O408="","",SUMIF('Input_Top Hos Diag'!$K$11:$K$500,Cal_Top10HosDiag!$O408,'Input_Top Hos Diag'!R$11:R$500))</f>
        <v/>
      </c>
    </row>
    <row r="409" spans="2:20">
      <c r="B409" t="str">
        <f>IF(A409="","",_xlfn.XLOOKUP(A409,'Input_Top Hos Diag'!A:A,'Input_Top Hos Diag'!B:B))</f>
        <v/>
      </c>
      <c r="C409" t="str">
        <f>IF($A409="","",SUMIF('Input_Top Hos Diag'!$A$11:$A$500,Cal_Top10HosDiag!$A409,'Input_Top Hos Diag'!E$11:E$500))</f>
        <v/>
      </c>
      <c r="D409" t="str">
        <f>IF($A409="","",SUMIF('Input_Top Hos Diag'!$A$11:$A$500,Cal_Top10HosDiag!$A409,'Input_Top Hos Diag'!F$11:F$500))</f>
        <v/>
      </c>
      <c r="E409" t="str">
        <f>IF($A409="","",SUMIF('Input_Top Hos Diag'!$A$11:$A$500,Cal_Top10HosDiag!$A409,'Input_Top Hos Diag'!G$11:G$500))</f>
        <v/>
      </c>
      <c r="F409" t="str">
        <f>IF($A409="","",SUMIF('Input_Top Hos Diag'!$A$11:$A$500,Cal_Top10HosDiag!$A409,'Input_Top Hos Diag'!H$11:H$500))</f>
        <v/>
      </c>
      <c r="P409" t="str">
        <f>IF(O409="","",_xlfn.XLOOKUP(O409,'Input_Top Hos Diag'!K:K,'Input_Top Hos Diag'!L:L))</f>
        <v/>
      </c>
      <c r="Q409" t="str">
        <f>IF($O409="","",SUMIF('Input_Top Hos Diag'!$K$11:$K$500,Cal_Top10HosDiag!$O409,'Input_Top Hos Diag'!O$11:O$500))</f>
        <v/>
      </c>
      <c r="R409" t="str">
        <f>IF($O409="","",SUMIF('Input_Top Hos Diag'!$K$11:$K$500,Cal_Top10HosDiag!$O409,'Input_Top Hos Diag'!P$11:P$500))</f>
        <v/>
      </c>
      <c r="S409" t="str">
        <f>IF($O409="","",SUMIF('Input_Top Hos Diag'!$K$11:$K$500,Cal_Top10HosDiag!$O409,'Input_Top Hos Diag'!Q$11:Q$500))</f>
        <v/>
      </c>
      <c r="T409" t="str">
        <f>IF($O409="","",SUMIF('Input_Top Hos Diag'!$K$11:$K$500,Cal_Top10HosDiag!$O409,'Input_Top Hos Diag'!R$11:R$500))</f>
        <v/>
      </c>
    </row>
    <row r="410" spans="2:20">
      <c r="B410" t="str">
        <f>IF(A410="","",_xlfn.XLOOKUP(A410,'Input_Top Hos Diag'!A:A,'Input_Top Hos Diag'!B:B))</f>
        <v/>
      </c>
      <c r="C410" t="str">
        <f>IF($A410="","",SUMIF('Input_Top Hos Diag'!$A$11:$A$500,Cal_Top10HosDiag!$A410,'Input_Top Hos Diag'!E$11:E$500))</f>
        <v/>
      </c>
      <c r="D410" t="str">
        <f>IF($A410="","",SUMIF('Input_Top Hos Diag'!$A$11:$A$500,Cal_Top10HosDiag!$A410,'Input_Top Hos Diag'!F$11:F$500))</f>
        <v/>
      </c>
      <c r="E410" t="str">
        <f>IF($A410="","",SUMIF('Input_Top Hos Diag'!$A$11:$A$500,Cal_Top10HosDiag!$A410,'Input_Top Hos Diag'!G$11:G$500))</f>
        <v/>
      </c>
      <c r="F410" t="str">
        <f>IF($A410="","",SUMIF('Input_Top Hos Diag'!$A$11:$A$500,Cal_Top10HosDiag!$A410,'Input_Top Hos Diag'!H$11:H$500))</f>
        <v/>
      </c>
      <c r="P410" t="str">
        <f>IF(O410="","",_xlfn.XLOOKUP(O410,'Input_Top Hos Diag'!K:K,'Input_Top Hos Diag'!L:L))</f>
        <v/>
      </c>
      <c r="Q410" t="str">
        <f>IF($O410="","",SUMIF('Input_Top Hos Diag'!$K$11:$K$500,Cal_Top10HosDiag!$O410,'Input_Top Hos Diag'!O$11:O$500))</f>
        <v/>
      </c>
      <c r="R410" t="str">
        <f>IF($O410="","",SUMIF('Input_Top Hos Diag'!$K$11:$K$500,Cal_Top10HosDiag!$O410,'Input_Top Hos Diag'!P$11:P$500))</f>
        <v/>
      </c>
      <c r="S410" t="str">
        <f>IF($O410="","",SUMIF('Input_Top Hos Diag'!$K$11:$K$500,Cal_Top10HosDiag!$O410,'Input_Top Hos Diag'!Q$11:Q$500))</f>
        <v/>
      </c>
      <c r="T410" t="str">
        <f>IF($O410="","",SUMIF('Input_Top Hos Diag'!$K$11:$K$500,Cal_Top10HosDiag!$O410,'Input_Top Hos Diag'!R$11:R$500))</f>
        <v/>
      </c>
    </row>
    <row r="411" spans="2:20">
      <c r="B411" t="str">
        <f>IF(A411="","",_xlfn.XLOOKUP(A411,'Input_Top Hos Diag'!A:A,'Input_Top Hos Diag'!B:B))</f>
        <v/>
      </c>
      <c r="C411" t="str">
        <f>IF($A411="","",SUMIF('Input_Top Hos Diag'!$A$11:$A$500,Cal_Top10HosDiag!$A411,'Input_Top Hos Diag'!E$11:E$500))</f>
        <v/>
      </c>
      <c r="D411" t="str">
        <f>IF($A411="","",SUMIF('Input_Top Hos Diag'!$A$11:$A$500,Cal_Top10HosDiag!$A411,'Input_Top Hos Diag'!F$11:F$500))</f>
        <v/>
      </c>
      <c r="E411" t="str">
        <f>IF($A411="","",SUMIF('Input_Top Hos Diag'!$A$11:$A$500,Cal_Top10HosDiag!$A411,'Input_Top Hos Diag'!G$11:G$500))</f>
        <v/>
      </c>
      <c r="F411" t="str">
        <f>IF($A411="","",SUMIF('Input_Top Hos Diag'!$A$11:$A$500,Cal_Top10HosDiag!$A411,'Input_Top Hos Diag'!H$11:H$500))</f>
        <v/>
      </c>
      <c r="P411" t="str">
        <f>IF(O411="","",_xlfn.XLOOKUP(O411,'Input_Top Hos Diag'!K:K,'Input_Top Hos Diag'!L:L))</f>
        <v/>
      </c>
      <c r="Q411" t="str">
        <f>IF($O411="","",SUMIF('Input_Top Hos Diag'!$K$11:$K$500,Cal_Top10HosDiag!$O411,'Input_Top Hos Diag'!O$11:O$500))</f>
        <v/>
      </c>
      <c r="R411" t="str">
        <f>IF($O411="","",SUMIF('Input_Top Hos Diag'!$K$11:$K$500,Cal_Top10HosDiag!$O411,'Input_Top Hos Diag'!P$11:P$500))</f>
        <v/>
      </c>
      <c r="S411" t="str">
        <f>IF($O411="","",SUMIF('Input_Top Hos Diag'!$K$11:$K$500,Cal_Top10HosDiag!$O411,'Input_Top Hos Diag'!Q$11:Q$500))</f>
        <v/>
      </c>
      <c r="T411" t="str">
        <f>IF($O411="","",SUMIF('Input_Top Hos Diag'!$K$11:$K$500,Cal_Top10HosDiag!$O411,'Input_Top Hos Diag'!R$11:R$500))</f>
        <v/>
      </c>
    </row>
    <row r="412" spans="2:20">
      <c r="B412" t="str">
        <f>IF(A412="","",_xlfn.XLOOKUP(A412,'Input_Top Hos Diag'!A:A,'Input_Top Hos Diag'!B:B))</f>
        <v/>
      </c>
      <c r="C412" t="str">
        <f>IF($A412="","",SUMIF('Input_Top Hos Diag'!$A$11:$A$500,Cal_Top10HosDiag!$A412,'Input_Top Hos Diag'!E$11:E$500))</f>
        <v/>
      </c>
      <c r="D412" t="str">
        <f>IF($A412="","",SUMIF('Input_Top Hos Diag'!$A$11:$A$500,Cal_Top10HosDiag!$A412,'Input_Top Hos Diag'!F$11:F$500))</f>
        <v/>
      </c>
      <c r="E412" t="str">
        <f>IF($A412="","",SUMIF('Input_Top Hos Diag'!$A$11:$A$500,Cal_Top10HosDiag!$A412,'Input_Top Hos Diag'!G$11:G$500))</f>
        <v/>
      </c>
      <c r="F412" t="str">
        <f>IF($A412="","",SUMIF('Input_Top Hos Diag'!$A$11:$A$500,Cal_Top10HosDiag!$A412,'Input_Top Hos Diag'!H$11:H$500))</f>
        <v/>
      </c>
      <c r="P412" t="str">
        <f>IF(O412="","",_xlfn.XLOOKUP(O412,'Input_Top Hos Diag'!K:K,'Input_Top Hos Diag'!L:L))</f>
        <v/>
      </c>
      <c r="Q412" t="str">
        <f>IF($O412="","",SUMIF('Input_Top Hos Diag'!$K$11:$K$500,Cal_Top10HosDiag!$O412,'Input_Top Hos Diag'!O$11:O$500))</f>
        <v/>
      </c>
      <c r="R412" t="str">
        <f>IF($O412="","",SUMIF('Input_Top Hos Diag'!$K$11:$K$500,Cal_Top10HosDiag!$O412,'Input_Top Hos Diag'!P$11:P$500))</f>
        <v/>
      </c>
      <c r="S412" t="str">
        <f>IF($O412="","",SUMIF('Input_Top Hos Diag'!$K$11:$K$500,Cal_Top10HosDiag!$O412,'Input_Top Hos Diag'!Q$11:Q$500))</f>
        <v/>
      </c>
      <c r="T412" t="str">
        <f>IF($O412="","",SUMIF('Input_Top Hos Diag'!$K$11:$K$500,Cal_Top10HosDiag!$O412,'Input_Top Hos Diag'!R$11:R$500))</f>
        <v/>
      </c>
    </row>
    <row r="413" spans="2:20">
      <c r="B413" t="str">
        <f>IF(A413="","",_xlfn.XLOOKUP(A413,'Input_Top Hos Diag'!A:A,'Input_Top Hos Diag'!B:B))</f>
        <v/>
      </c>
      <c r="C413" t="str">
        <f>IF($A413="","",SUMIF('Input_Top Hos Diag'!$A$11:$A$500,Cal_Top10HosDiag!$A413,'Input_Top Hos Diag'!E$11:E$500))</f>
        <v/>
      </c>
      <c r="D413" t="str">
        <f>IF($A413="","",SUMIF('Input_Top Hos Diag'!$A$11:$A$500,Cal_Top10HosDiag!$A413,'Input_Top Hos Diag'!F$11:F$500))</f>
        <v/>
      </c>
      <c r="E413" t="str">
        <f>IF($A413="","",SUMIF('Input_Top Hos Diag'!$A$11:$A$500,Cal_Top10HosDiag!$A413,'Input_Top Hos Diag'!G$11:G$500))</f>
        <v/>
      </c>
      <c r="F413" t="str">
        <f>IF($A413="","",SUMIF('Input_Top Hos Diag'!$A$11:$A$500,Cal_Top10HosDiag!$A413,'Input_Top Hos Diag'!H$11:H$500))</f>
        <v/>
      </c>
      <c r="P413" t="str">
        <f>IF(O413="","",_xlfn.XLOOKUP(O413,'Input_Top Hos Diag'!K:K,'Input_Top Hos Diag'!L:L))</f>
        <v/>
      </c>
      <c r="Q413" t="str">
        <f>IF($O413="","",SUMIF('Input_Top Hos Diag'!$K$11:$K$500,Cal_Top10HosDiag!$O413,'Input_Top Hos Diag'!O$11:O$500))</f>
        <v/>
      </c>
      <c r="R413" t="str">
        <f>IF($O413="","",SUMIF('Input_Top Hos Diag'!$K$11:$K$500,Cal_Top10HosDiag!$O413,'Input_Top Hos Diag'!P$11:P$500))</f>
        <v/>
      </c>
      <c r="S413" t="str">
        <f>IF($O413="","",SUMIF('Input_Top Hos Diag'!$K$11:$K$500,Cal_Top10HosDiag!$O413,'Input_Top Hos Diag'!Q$11:Q$500))</f>
        <v/>
      </c>
      <c r="T413" t="str">
        <f>IF($O413="","",SUMIF('Input_Top Hos Diag'!$K$11:$K$500,Cal_Top10HosDiag!$O413,'Input_Top Hos Diag'!R$11:R$500))</f>
        <v/>
      </c>
    </row>
    <row r="414" spans="2:20">
      <c r="B414" t="str">
        <f>IF(A414="","",_xlfn.XLOOKUP(A414,'Input_Top Hos Diag'!A:A,'Input_Top Hos Diag'!B:B))</f>
        <v/>
      </c>
      <c r="C414" t="str">
        <f>IF($A414="","",SUMIF('Input_Top Hos Diag'!$A$11:$A$500,Cal_Top10HosDiag!$A414,'Input_Top Hos Diag'!E$11:E$500))</f>
        <v/>
      </c>
      <c r="D414" t="str">
        <f>IF($A414="","",SUMIF('Input_Top Hos Diag'!$A$11:$A$500,Cal_Top10HosDiag!$A414,'Input_Top Hos Diag'!F$11:F$500))</f>
        <v/>
      </c>
      <c r="E414" t="str">
        <f>IF($A414="","",SUMIF('Input_Top Hos Diag'!$A$11:$A$500,Cal_Top10HosDiag!$A414,'Input_Top Hos Diag'!G$11:G$500))</f>
        <v/>
      </c>
      <c r="F414" t="str">
        <f>IF($A414="","",SUMIF('Input_Top Hos Diag'!$A$11:$A$500,Cal_Top10HosDiag!$A414,'Input_Top Hos Diag'!H$11:H$500))</f>
        <v/>
      </c>
      <c r="P414" t="str">
        <f>IF(O414="","",_xlfn.XLOOKUP(O414,'Input_Top Hos Diag'!K:K,'Input_Top Hos Diag'!L:L))</f>
        <v/>
      </c>
      <c r="Q414" t="str">
        <f>IF($O414="","",SUMIF('Input_Top Hos Diag'!$K$11:$K$500,Cal_Top10HosDiag!$O414,'Input_Top Hos Diag'!O$11:O$500))</f>
        <v/>
      </c>
      <c r="R414" t="str">
        <f>IF($O414="","",SUMIF('Input_Top Hos Diag'!$K$11:$K$500,Cal_Top10HosDiag!$O414,'Input_Top Hos Diag'!P$11:P$500))</f>
        <v/>
      </c>
      <c r="S414" t="str">
        <f>IF($O414="","",SUMIF('Input_Top Hos Diag'!$K$11:$K$500,Cal_Top10HosDiag!$O414,'Input_Top Hos Diag'!Q$11:Q$500))</f>
        <v/>
      </c>
      <c r="T414" t="str">
        <f>IF($O414="","",SUMIF('Input_Top Hos Diag'!$K$11:$K$500,Cal_Top10HosDiag!$O414,'Input_Top Hos Diag'!R$11:R$500))</f>
        <v/>
      </c>
    </row>
    <row r="415" spans="2:20">
      <c r="B415" t="str">
        <f>IF(A415="","",_xlfn.XLOOKUP(A415,'Input_Top Hos Diag'!A:A,'Input_Top Hos Diag'!B:B))</f>
        <v/>
      </c>
      <c r="C415" t="str">
        <f>IF($A415="","",SUMIF('Input_Top Hos Diag'!$A$11:$A$500,Cal_Top10HosDiag!$A415,'Input_Top Hos Diag'!E$11:E$500))</f>
        <v/>
      </c>
      <c r="D415" t="str">
        <f>IF($A415="","",SUMIF('Input_Top Hos Diag'!$A$11:$A$500,Cal_Top10HosDiag!$A415,'Input_Top Hos Diag'!F$11:F$500))</f>
        <v/>
      </c>
      <c r="E415" t="str">
        <f>IF($A415="","",SUMIF('Input_Top Hos Diag'!$A$11:$A$500,Cal_Top10HosDiag!$A415,'Input_Top Hos Diag'!G$11:G$500))</f>
        <v/>
      </c>
      <c r="F415" t="str">
        <f>IF($A415="","",SUMIF('Input_Top Hos Diag'!$A$11:$A$500,Cal_Top10HosDiag!$A415,'Input_Top Hos Diag'!H$11:H$500))</f>
        <v/>
      </c>
      <c r="P415" t="str">
        <f>IF(O415="","",_xlfn.XLOOKUP(O415,'Input_Top Hos Diag'!K:K,'Input_Top Hos Diag'!L:L))</f>
        <v/>
      </c>
      <c r="Q415" t="str">
        <f>IF($O415="","",SUMIF('Input_Top Hos Diag'!$K$11:$K$500,Cal_Top10HosDiag!$O415,'Input_Top Hos Diag'!O$11:O$500))</f>
        <v/>
      </c>
      <c r="R415" t="str">
        <f>IF($O415="","",SUMIF('Input_Top Hos Diag'!$K$11:$K$500,Cal_Top10HosDiag!$O415,'Input_Top Hos Diag'!P$11:P$500))</f>
        <v/>
      </c>
      <c r="S415" t="str">
        <f>IF($O415="","",SUMIF('Input_Top Hos Diag'!$K$11:$K$500,Cal_Top10HosDiag!$O415,'Input_Top Hos Diag'!Q$11:Q$500))</f>
        <v/>
      </c>
      <c r="T415" t="str">
        <f>IF($O415="","",SUMIF('Input_Top Hos Diag'!$K$11:$K$500,Cal_Top10HosDiag!$O415,'Input_Top Hos Diag'!R$11:R$500))</f>
        <v/>
      </c>
    </row>
    <row r="416" spans="2:20">
      <c r="B416" t="str">
        <f>IF(A416="","",_xlfn.XLOOKUP(A416,'Input_Top Hos Diag'!A:A,'Input_Top Hos Diag'!B:B))</f>
        <v/>
      </c>
      <c r="C416" t="str">
        <f>IF($A416="","",SUMIF('Input_Top Hos Diag'!$A$11:$A$500,Cal_Top10HosDiag!$A416,'Input_Top Hos Diag'!E$11:E$500))</f>
        <v/>
      </c>
      <c r="D416" t="str">
        <f>IF($A416="","",SUMIF('Input_Top Hos Diag'!$A$11:$A$500,Cal_Top10HosDiag!$A416,'Input_Top Hos Diag'!F$11:F$500))</f>
        <v/>
      </c>
      <c r="E416" t="str">
        <f>IF($A416="","",SUMIF('Input_Top Hos Diag'!$A$11:$A$500,Cal_Top10HosDiag!$A416,'Input_Top Hos Diag'!G$11:G$500))</f>
        <v/>
      </c>
      <c r="F416" t="str">
        <f>IF($A416="","",SUMIF('Input_Top Hos Diag'!$A$11:$A$500,Cal_Top10HosDiag!$A416,'Input_Top Hos Diag'!H$11:H$500))</f>
        <v/>
      </c>
      <c r="P416" t="str">
        <f>IF(O416="","",_xlfn.XLOOKUP(O416,'Input_Top Hos Diag'!K:K,'Input_Top Hos Diag'!L:L))</f>
        <v/>
      </c>
      <c r="Q416" t="str">
        <f>IF($O416="","",SUMIF('Input_Top Hos Diag'!$K$11:$K$500,Cal_Top10HosDiag!$O416,'Input_Top Hos Diag'!O$11:O$500))</f>
        <v/>
      </c>
      <c r="R416" t="str">
        <f>IF($O416="","",SUMIF('Input_Top Hos Diag'!$K$11:$K$500,Cal_Top10HosDiag!$O416,'Input_Top Hos Diag'!P$11:P$500))</f>
        <v/>
      </c>
      <c r="S416" t="str">
        <f>IF($O416="","",SUMIF('Input_Top Hos Diag'!$K$11:$K$500,Cal_Top10HosDiag!$O416,'Input_Top Hos Diag'!Q$11:Q$500))</f>
        <v/>
      </c>
      <c r="T416" t="str">
        <f>IF($O416="","",SUMIF('Input_Top Hos Diag'!$K$11:$K$500,Cal_Top10HosDiag!$O416,'Input_Top Hos Diag'!R$11:R$500))</f>
        <v/>
      </c>
    </row>
    <row r="417" spans="2:20">
      <c r="B417" t="str">
        <f>IF(A417="","",_xlfn.XLOOKUP(A417,'Input_Top Hos Diag'!A:A,'Input_Top Hos Diag'!B:B))</f>
        <v/>
      </c>
      <c r="C417" t="str">
        <f>IF($A417="","",SUMIF('Input_Top Hos Diag'!$A$11:$A$500,Cal_Top10HosDiag!$A417,'Input_Top Hos Diag'!E$11:E$500))</f>
        <v/>
      </c>
      <c r="D417" t="str">
        <f>IF($A417="","",SUMIF('Input_Top Hos Diag'!$A$11:$A$500,Cal_Top10HosDiag!$A417,'Input_Top Hos Diag'!F$11:F$500))</f>
        <v/>
      </c>
      <c r="E417" t="str">
        <f>IF($A417="","",SUMIF('Input_Top Hos Diag'!$A$11:$A$500,Cal_Top10HosDiag!$A417,'Input_Top Hos Diag'!G$11:G$500))</f>
        <v/>
      </c>
      <c r="F417" t="str">
        <f>IF($A417="","",SUMIF('Input_Top Hos Diag'!$A$11:$A$500,Cal_Top10HosDiag!$A417,'Input_Top Hos Diag'!H$11:H$500))</f>
        <v/>
      </c>
      <c r="P417" t="str">
        <f>IF(O417="","",_xlfn.XLOOKUP(O417,'Input_Top Hos Diag'!K:K,'Input_Top Hos Diag'!L:L))</f>
        <v/>
      </c>
      <c r="Q417" t="str">
        <f>IF($O417="","",SUMIF('Input_Top Hos Diag'!$K$11:$K$500,Cal_Top10HosDiag!$O417,'Input_Top Hos Diag'!O$11:O$500))</f>
        <v/>
      </c>
      <c r="R417" t="str">
        <f>IF($O417="","",SUMIF('Input_Top Hos Diag'!$K$11:$K$500,Cal_Top10HosDiag!$O417,'Input_Top Hos Diag'!P$11:P$500))</f>
        <v/>
      </c>
      <c r="S417" t="str">
        <f>IF($O417="","",SUMIF('Input_Top Hos Diag'!$K$11:$K$500,Cal_Top10HosDiag!$O417,'Input_Top Hos Diag'!Q$11:Q$500))</f>
        <v/>
      </c>
      <c r="T417" t="str">
        <f>IF($O417="","",SUMIF('Input_Top Hos Diag'!$K$11:$K$500,Cal_Top10HosDiag!$O417,'Input_Top Hos Diag'!R$11:R$500))</f>
        <v/>
      </c>
    </row>
    <row r="418" spans="2:20">
      <c r="B418" t="str">
        <f>IF(A418="","",_xlfn.XLOOKUP(A418,'Input_Top Hos Diag'!A:A,'Input_Top Hos Diag'!B:B))</f>
        <v/>
      </c>
      <c r="C418" t="str">
        <f>IF($A418="","",SUMIF('Input_Top Hos Diag'!$A$11:$A$500,Cal_Top10HosDiag!$A418,'Input_Top Hos Diag'!E$11:E$500))</f>
        <v/>
      </c>
      <c r="D418" t="str">
        <f>IF($A418="","",SUMIF('Input_Top Hos Diag'!$A$11:$A$500,Cal_Top10HosDiag!$A418,'Input_Top Hos Diag'!F$11:F$500))</f>
        <v/>
      </c>
      <c r="E418" t="str">
        <f>IF($A418="","",SUMIF('Input_Top Hos Diag'!$A$11:$A$500,Cal_Top10HosDiag!$A418,'Input_Top Hos Diag'!G$11:G$500))</f>
        <v/>
      </c>
      <c r="F418" t="str">
        <f>IF($A418="","",SUMIF('Input_Top Hos Diag'!$A$11:$A$500,Cal_Top10HosDiag!$A418,'Input_Top Hos Diag'!H$11:H$500))</f>
        <v/>
      </c>
      <c r="P418" t="str">
        <f>IF(O418="","",_xlfn.XLOOKUP(O418,'Input_Top Hos Diag'!K:K,'Input_Top Hos Diag'!L:L))</f>
        <v/>
      </c>
      <c r="Q418" t="str">
        <f>IF($O418="","",SUMIF('Input_Top Hos Diag'!$K$11:$K$500,Cal_Top10HosDiag!$O418,'Input_Top Hos Diag'!O$11:O$500))</f>
        <v/>
      </c>
      <c r="R418" t="str">
        <f>IF($O418="","",SUMIF('Input_Top Hos Diag'!$K$11:$K$500,Cal_Top10HosDiag!$O418,'Input_Top Hos Diag'!P$11:P$500))</f>
        <v/>
      </c>
      <c r="S418" t="str">
        <f>IF($O418="","",SUMIF('Input_Top Hos Diag'!$K$11:$K$500,Cal_Top10HosDiag!$O418,'Input_Top Hos Diag'!Q$11:Q$500))</f>
        <v/>
      </c>
      <c r="T418" t="str">
        <f>IF($O418="","",SUMIF('Input_Top Hos Diag'!$K$11:$K$500,Cal_Top10HosDiag!$O418,'Input_Top Hos Diag'!R$11:R$500))</f>
        <v/>
      </c>
    </row>
    <row r="419" spans="2:20">
      <c r="B419" t="str">
        <f>IF(A419="","",_xlfn.XLOOKUP(A419,'Input_Top Hos Diag'!A:A,'Input_Top Hos Diag'!B:B))</f>
        <v/>
      </c>
      <c r="C419" t="str">
        <f>IF($A419="","",SUMIF('Input_Top Hos Diag'!$A$11:$A$500,Cal_Top10HosDiag!$A419,'Input_Top Hos Diag'!E$11:E$500))</f>
        <v/>
      </c>
      <c r="D419" t="str">
        <f>IF($A419="","",SUMIF('Input_Top Hos Diag'!$A$11:$A$500,Cal_Top10HosDiag!$A419,'Input_Top Hos Diag'!F$11:F$500))</f>
        <v/>
      </c>
      <c r="E419" t="str">
        <f>IF($A419="","",SUMIF('Input_Top Hos Diag'!$A$11:$A$500,Cal_Top10HosDiag!$A419,'Input_Top Hos Diag'!G$11:G$500))</f>
        <v/>
      </c>
      <c r="F419" t="str">
        <f>IF($A419="","",SUMIF('Input_Top Hos Diag'!$A$11:$A$500,Cal_Top10HosDiag!$A419,'Input_Top Hos Diag'!H$11:H$500))</f>
        <v/>
      </c>
      <c r="P419" t="str">
        <f>IF(O419="","",_xlfn.XLOOKUP(O419,'Input_Top Hos Diag'!K:K,'Input_Top Hos Diag'!L:L))</f>
        <v/>
      </c>
      <c r="Q419" t="str">
        <f>IF($O419="","",SUMIF('Input_Top Hos Diag'!$K$11:$K$500,Cal_Top10HosDiag!$O419,'Input_Top Hos Diag'!O$11:O$500))</f>
        <v/>
      </c>
      <c r="R419" t="str">
        <f>IF($O419="","",SUMIF('Input_Top Hos Diag'!$K$11:$K$500,Cal_Top10HosDiag!$O419,'Input_Top Hos Diag'!P$11:P$500))</f>
        <v/>
      </c>
      <c r="S419" t="str">
        <f>IF($O419="","",SUMIF('Input_Top Hos Diag'!$K$11:$K$500,Cal_Top10HosDiag!$O419,'Input_Top Hos Diag'!Q$11:Q$500))</f>
        <v/>
      </c>
      <c r="T419" t="str">
        <f>IF($O419="","",SUMIF('Input_Top Hos Diag'!$K$11:$K$500,Cal_Top10HosDiag!$O419,'Input_Top Hos Diag'!R$11:R$500))</f>
        <v/>
      </c>
    </row>
    <row r="420" spans="2:20">
      <c r="B420" t="str">
        <f>IF(A420="","",_xlfn.XLOOKUP(A420,'Input_Top Hos Diag'!A:A,'Input_Top Hos Diag'!B:B))</f>
        <v/>
      </c>
      <c r="C420" t="str">
        <f>IF($A420="","",SUMIF('Input_Top Hos Diag'!$A$11:$A$500,Cal_Top10HosDiag!$A420,'Input_Top Hos Diag'!E$11:E$500))</f>
        <v/>
      </c>
      <c r="D420" t="str">
        <f>IF($A420="","",SUMIF('Input_Top Hos Diag'!$A$11:$A$500,Cal_Top10HosDiag!$A420,'Input_Top Hos Diag'!F$11:F$500))</f>
        <v/>
      </c>
      <c r="E420" t="str">
        <f>IF($A420="","",SUMIF('Input_Top Hos Diag'!$A$11:$A$500,Cal_Top10HosDiag!$A420,'Input_Top Hos Diag'!G$11:G$500))</f>
        <v/>
      </c>
      <c r="F420" t="str">
        <f>IF($A420="","",SUMIF('Input_Top Hos Diag'!$A$11:$A$500,Cal_Top10HosDiag!$A420,'Input_Top Hos Diag'!H$11:H$500))</f>
        <v/>
      </c>
      <c r="P420" t="str">
        <f>IF(O420="","",_xlfn.XLOOKUP(O420,'Input_Top Hos Diag'!K:K,'Input_Top Hos Diag'!L:L))</f>
        <v/>
      </c>
      <c r="Q420" t="str">
        <f>IF($O420="","",SUMIF('Input_Top Hos Diag'!$K$11:$K$500,Cal_Top10HosDiag!$O420,'Input_Top Hos Diag'!O$11:O$500))</f>
        <v/>
      </c>
      <c r="R420" t="str">
        <f>IF($O420="","",SUMIF('Input_Top Hos Diag'!$K$11:$K$500,Cal_Top10HosDiag!$O420,'Input_Top Hos Diag'!P$11:P$500))</f>
        <v/>
      </c>
      <c r="S420" t="str">
        <f>IF($O420="","",SUMIF('Input_Top Hos Diag'!$K$11:$K$500,Cal_Top10HosDiag!$O420,'Input_Top Hos Diag'!Q$11:Q$500))</f>
        <v/>
      </c>
      <c r="T420" t="str">
        <f>IF($O420="","",SUMIF('Input_Top Hos Diag'!$K$11:$K$500,Cal_Top10HosDiag!$O420,'Input_Top Hos Diag'!R$11:R$500))</f>
        <v/>
      </c>
    </row>
    <row r="421" spans="2:20">
      <c r="B421" t="str">
        <f>IF(A421="","",_xlfn.XLOOKUP(A421,'Input_Top Hos Diag'!A:A,'Input_Top Hos Diag'!B:B))</f>
        <v/>
      </c>
      <c r="C421" t="str">
        <f>IF($A421="","",SUMIF('Input_Top Hos Diag'!$A$11:$A$500,Cal_Top10HosDiag!$A421,'Input_Top Hos Diag'!E$11:E$500))</f>
        <v/>
      </c>
      <c r="D421" t="str">
        <f>IF($A421="","",SUMIF('Input_Top Hos Diag'!$A$11:$A$500,Cal_Top10HosDiag!$A421,'Input_Top Hos Diag'!F$11:F$500))</f>
        <v/>
      </c>
      <c r="E421" t="str">
        <f>IF($A421="","",SUMIF('Input_Top Hos Diag'!$A$11:$A$500,Cal_Top10HosDiag!$A421,'Input_Top Hos Diag'!G$11:G$500))</f>
        <v/>
      </c>
      <c r="F421" t="str">
        <f>IF($A421="","",SUMIF('Input_Top Hos Diag'!$A$11:$A$500,Cal_Top10HosDiag!$A421,'Input_Top Hos Diag'!H$11:H$500))</f>
        <v/>
      </c>
      <c r="P421" t="str">
        <f>IF(O421="","",_xlfn.XLOOKUP(O421,'Input_Top Hos Diag'!K:K,'Input_Top Hos Diag'!L:L))</f>
        <v/>
      </c>
      <c r="Q421" t="str">
        <f>IF($O421="","",SUMIF('Input_Top Hos Diag'!$K$11:$K$500,Cal_Top10HosDiag!$O421,'Input_Top Hos Diag'!O$11:O$500))</f>
        <v/>
      </c>
      <c r="R421" t="str">
        <f>IF($O421="","",SUMIF('Input_Top Hos Diag'!$K$11:$K$500,Cal_Top10HosDiag!$O421,'Input_Top Hos Diag'!P$11:P$500))</f>
        <v/>
      </c>
      <c r="S421" t="str">
        <f>IF($O421="","",SUMIF('Input_Top Hos Diag'!$K$11:$K$500,Cal_Top10HosDiag!$O421,'Input_Top Hos Diag'!Q$11:Q$500))</f>
        <v/>
      </c>
      <c r="T421" t="str">
        <f>IF($O421="","",SUMIF('Input_Top Hos Diag'!$K$11:$K$500,Cal_Top10HosDiag!$O421,'Input_Top Hos Diag'!R$11:R$500))</f>
        <v/>
      </c>
    </row>
    <row r="422" spans="2:20">
      <c r="B422" t="str">
        <f>IF(A422="","",_xlfn.XLOOKUP(A422,'Input_Top Hos Diag'!A:A,'Input_Top Hos Diag'!B:B))</f>
        <v/>
      </c>
      <c r="C422" t="str">
        <f>IF($A422="","",SUMIF('Input_Top Hos Diag'!$A$11:$A$500,Cal_Top10HosDiag!$A422,'Input_Top Hos Diag'!E$11:E$500))</f>
        <v/>
      </c>
      <c r="D422" t="str">
        <f>IF($A422="","",SUMIF('Input_Top Hos Diag'!$A$11:$A$500,Cal_Top10HosDiag!$A422,'Input_Top Hos Diag'!F$11:F$500))</f>
        <v/>
      </c>
      <c r="E422" t="str">
        <f>IF($A422="","",SUMIF('Input_Top Hos Diag'!$A$11:$A$500,Cal_Top10HosDiag!$A422,'Input_Top Hos Diag'!G$11:G$500))</f>
        <v/>
      </c>
      <c r="F422" t="str">
        <f>IF($A422="","",SUMIF('Input_Top Hos Diag'!$A$11:$A$500,Cal_Top10HosDiag!$A422,'Input_Top Hos Diag'!H$11:H$500))</f>
        <v/>
      </c>
      <c r="P422" t="str">
        <f>IF(O422="","",_xlfn.XLOOKUP(O422,'Input_Top Hos Diag'!K:K,'Input_Top Hos Diag'!L:L))</f>
        <v/>
      </c>
      <c r="Q422" t="str">
        <f>IF($O422="","",SUMIF('Input_Top Hos Diag'!$K$11:$K$500,Cal_Top10HosDiag!$O422,'Input_Top Hos Diag'!O$11:O$500))</f>
        <v/>
      </c>
      <c r="R422" t="str">
        <f>IF($O422="","",SUMIF('Input_Top Hos Diag'!$K$11:$K$500,Cal_Top10HosDiag!$O422,'Input_Top Hos Diag'!P$11:P$500))</f>
        <v/>
      </c>
      <c r="S422" t="str">
        <f>IF($O422="","",SUMIF('Input_Top Hos Diag'!$K$11:$K$500,Cal_Top10HosDiag!$O422,'Input_Top Hos Diag'!Q$11:Q$500))</f>
        <v/>
      </c>
      <c r="T422" t="str">
        <f>IF($O422="","",SUMIF('Input_Top Hos Diag'!$K$11:$K$500,Cal_Top10HosDiag!$O422,'Input_Top Hos Diag'!R$11:R$500))</f>
        <v/>
      </c>
    </row>
    <row r="423" spans="2:20">
      <c r="B423" t="str">
        <f>IF(A423="","",_xlfn.XLOOKUP(A423,'Input_Top Hos Diag'!A:A,'Input_Top Hos Diag'!B:B))</f>
        <v/>
      </c>
      <c r="C423" t="str">
        <f>IF($A423="","",SUMIF('Input_Top Hos Diag'!$A$11:$A$500,Cal_Top10HosDiag!$A423,'Input_Top Hos Diag'!E$11:E$500))</f>
        <v/>
      </c>
      <c r="D423" t="str">
        <f>IF($A423="","",SUMIF('Input_Top Hos Diag'!$A$11:$A$500,Cal_Top10HosDiag!$A423,'Input_Top Hos Diag'!F$11:F$500))</f>
        <v/>
      </c>
      <c r="E423" t="str">
        <f>IF($A423="","",SUMIF('Input_Top Hos Diag'!$A$11:$A$500,Cal_Top10HosDiag!$A423,'Input_Top Hos Diag'!G$11:G$500))</f>
        <v/>
      </c>
      <c r="F423" t="str">
        <f>IF($A423="","",SUMIF('Input_Top Hos Diag'!$A$11:$A$500,Cal_Top10HosDiag!$A423,'Input_Top Hos Diag'!H$11:H$500))</f>
        <v/>
      </c>
      <c r="P423" t="str">
        <f>IF(O423="","",_xlfn.XLOOKUP(O423,'Input_Top Hos Diag'!K:K,'Input_Top Hos Diag'!L:L))</f>
        <v/>
      </c>
      <c r="Q423" t="str">
        <f>IF($O423="","",SUMIF('Input_Top Hos Diag'!$K$11:$K$500,Cal_Top10HosDiag!$O423,'Input_Top Hos Diag'!O$11:O$500))</f>
        <v/>
      </c>
      <c r="R423" t="str">
        <f>IF($O423="","",SUMIF('Input_Top Hos Diag'!$K$11:$K$500,Cal_Top10HosDiag!$O423,'Input_Top Hos Diag'!P$11:P$500))</f>
        <v/>
      </c>
      <c r="S423" t="str">
        <f>IF($O423="","",SUMIF('Input_Top Hos Diag'!$K$11:$K$500,Cal_Top10HosDiag!$O423,'Input_Top Hos Diag'!Q$11:Q$500))</f>
        <v/>
      </c>
      <c r="T423" t="str">
        <f>IF($O423="","",SUMIF('Input_Top Hos Diag'!$K$11:$K$500,Cal_Top10HosDiag!$O423,'Input_Top Hos Diag'!R$11:R$500))</f>
        <v/>
      </c>
    </row>
    <row r="424" spans="2:20">
      <c r="B424" t="str">
        <f>IF(A424="","",_xlfn.XLOOKUP(A424,'Input_Top Hos Diag'!A:A,'Input_Top Hos Diag'!B:B))</f>
        <v/>
      </c>
      <c r="C424" t="str">
        <f>IF($A424="","",SUMIF('Input_Top Hos Diag'!$A$11:$A$500,Cal_Top10HosDiag!$A424,'Input_Top Hos Diag'!E$11:E$500))</f>
        <v/>
      </c>
      <c r="D424" t="str">
        <f>IF($A424="","",SUMIF('Input_Top Hos Diag'!$A$11:$A$500,Cal_Top10HosDiag!$A424,'Input_Top Hos Diag'!F$11:F$500))</f>
        <v/>
      </c>
      <c r="E424" t="str">
        <f>IF($A424="","",SUMIF('Input_Top Hos Diag'!$A$11:$A$500,Cal_Top10HosDiag!$A424,'Input_Top Hos Diag'!G$11:G$500))</f>
        <v/>
      </c>
      <c r="F424" t="str">
        <f>IF($A424="","",SUMIF('Input_Top Hos Diag'!$A$11:$A$500,Cal_Top10HosDiag!$A424,'Input_Top Hos Diag'!H$11:H$500))</f>
        <v/>
      </c>
      <c r="P424" t="str">
        <f>IF(O424="","",_xlfn.XLOOKUP(O424,'Input_Top Hos Diag'!K:K,'Input_Top Hos Diag'!L:L))</f>
        <v/>
      </c>
      <c r="Q424" t="str">
        <f>IF($O424="","",SUMIF('Input_Top Hos Diag'!$K$11:$K$500,Cal_Top10HosDiag!$O424,'Input_Top Hos Diag'!O$11:O$500))</f>
        <v/>
      </c>
      <c r="R424" t="str">
        <f>IF($O424="","",SUMIF('Input_Top Hos Diag'!$K$11:$K$500,Cal_Top10HosDiag!$O424,'Input_Top Hos Diag'!P$11:P$500))</f>
        <v/>
      </c>
      <c r="S424" t="str">
        <f>IF($O424="","",SUMIF('Input_Top Hos Diag'!$K$11:$K$500,Cal_Top10HosDiag!$O424,'Input_Top Hos Diag'!Q$11:Q$500))</f>
        <v/>
      </c>
      <c r="T424" t="str">
        <f>IF($O424="","",SUMIF('Input_Top Hos Diag'!$K$11:$K$500,Cal_Top10HosDiag!$O424,'Input_Top Hos Diag'!R$11:R$500))</f>
        <v/>
      </c>
    </row>
    <row r="425" spans="2:20">
      <c r="B425" t="str">
        <f>IF(A425="","",_xlfn.XLOOKUP(A425,'Input_Top Hos Diag'!A:A,'Input_Top Hos Diag'!B:B))</f>
        <v/>
      </c>
      <c r="C425" t="str">
        <f>IF($A425="","",SUMIF('Input_Top Hos Diag'!$A$11:$A$500,Cal_Top10HosDiag!$A425,'Input_Top Hos Diag'!E$11:E$500))</f>
        <v/>
      </c>
      <c r="D425" t="str">
        <f>IF($A425="","",SUMIF('Input_Top Hos Diag'!$A$11:$A$500,Cal_Top10HosDiag!$A425,'Input_Top Hos Diag'!F$11:F$500))</f>
        <v/>
      </c>
      <c r="E425" t="str">
        <f>IF($A425="","",SUMIF('Input_Top Hos Diag'!$A$11:$A$500,Cal_Top10HosDiag!$A425,'Input_Top Hos Diag'!G$11:G$500))</f>
        <v/>
      </c>
      <c r="F425" t="str">
        <f>IF($A425="","",SUMIF('Input_Top Hos Diag'!$A$11:$A$500,Cal_Top10HosDiag!$A425,'Input_Top Hos Diag'!H$11:H$500))</f>
        <v/>
      </c>
      <c r="P425" t="str">
        <f>IF(O425="","",_xlfn.XLOOKUP(O425,'Input_Top Hos Diag'!K:K,'Input_Top Hos Diag'!L:L))</f>
        <v/>
      </c>
      <c r="Q425" t="str">
        <f>IF($O425="","",SUMIF('Input_Top Hos Diag'!$K$11:$K$500,Cal_Top10HosDiag!$O425,'Input_Top Hos Diag'!O$11:O$500))</f>
        <v/>
      </c>
      <c r="R425" t="str">
        <f>IF($O425="","",SUMIF('Input_Top Hos Diag'!$K$11:$K$500,Cal_Top10HosDiag!$O425,'Input_Top Hos Diag'!P$11:P$500))</f>
        <v/>
      </c>
      <c r="S425" t="str">
        <f>IF($O425="","",SUMIF('Input_Top Hos Diag'!$K$11:$K$500,Cal_Top10HosDiag!$O425,'Input_Top Hos Diag'!Q$11:Q$500))</f>
        <v/>
      </c>
      <c r="T425" t="str">
        <f>IF($O425="","",SUMIF('Input_Top Hos Diag'!$K$11:$K$500,Cal_Top10HosDiag!$O425,'Input_Top Hos Diag'!R$11:R$500))</f>
        <v/>
      </c>
    </row>
    <row r="426" spans="2:20">
      <c r="B426" t="str">
        <f>IF(A426="","",_xlfn.XLOOKUP(A426,'Input_Top Hos Diag'!A:A,'Input_Top Hos Diag'!B:B))</f>
        <v/>
      </c>
      <c r="C426" t="str">
        <f>IF($A426="","",SUMIF('Input_Top Hos Diag'!$A$11:$A$500,Cal_Top10HosDiag!$A426,'Input_Top Hos Diag'!E$11:E$500))</f>
        <v/>
      </c>
      <c r="D426" t="str">
        <f>IF($A426="","",SUMIF('Input_Top Hos Diag'!$A$11:$A$500,Cal_Top10HosDiag!$A426,'Input_Top Hos Diag'!F$11:F$500))</f>
        <v/>
      </c>
      <c r="E426" t="str">
        <f>IF($A426="","",SUMIF('Input_Top Hos Diag'!$A$11:$A$500,Cal_Top10HosDiag!$A426,'Input_Top Hos Diag'!G$11:G$500))</f>
        <v/>
      </c>
      <c r="F426" t="str">
        <f>IF($A426="","",SUMIF('Input_Top Hos Diag'!$A$11:$A$500,Cal_Top10HosDiag!$A426,'Input_Top Hos Diag'!H$11:H$500))</f>
        <v/>
      </c>
      <c r="P426" t="str">
        <f>IF(O426="","",_xlfn.XLOOKUP(O426,'Input_Top Hos Diag'!K:K,'Input_Top Hos Diag'!L:L))</f>
        <v/>
      </c>
      <c r="Q426" t="str">
        <f>IF($O426="","",SUMIF('Input_Top Hos Diag'!$K$11:$K$500,Cal_Top10HosDiag!$O426,'Input_Top Hos Diag'!O$11:O$500))</f>
        <v/>
      </c>
      <c r="R426" t="str">
        <f>IF($O426="","",SUMIF('Input_Top Hos Diag'!$K$11:$K$500,Cal_Top10HosDiag!$O426,'Input_Top Hos Diag'!P$11:P$500))</f>
        <v/>
      </c>
      <c r="S426" t="str">
        <f>IF($O426="","",SUMIF('Input_Top Hos Diag'!$K$11:$K$500,Cal_Top10HosDiag!$O426,'Input_Top Hos Diag'!Q$11:Q$500))</f>
        <v/>
      </c>
      <c r="T426" t="str">
        <f>IF($O426="","",SUMIF('Input_Top Hos Diag'!$K$11:$K$500,Cal_Top10HosDiag!$O426,'Input_Top Hos Diag'!R$11:R$500))</f>
        <v/>
      </c>
    </row>
    <row r="427" spans="2:20">
      <c r="B427" t="str">
        <f>IF(A427="","",_xlfn.XLOOKUP(A427,'Input_Top Hos Diag'!A:A,'Input_Top Hos Diag'!B:B))</f>
        <v/>
      </c>
      <c r="C427" t="str">
        <f>IF($A427="","",SUMIF('Input_Top Hos Diag'!$A$11:$A$500,Cal_Top10HosDiag!$A427,'Input_Top Hos Diag'!E$11:E$500))</f>
        <v/>
      </c>
      <c r="D427" t="str">
        <f>IF($A427="","",SUMIF('Input_Top Hos Diag'!$A$11:$A$500,Cal_Top10HosDiag!$A427,'Input_Top Hos Diag'!F$11:F$500))</f>
        <v/>
      </c>
      <c r="E427" t="str">
        <f>IF($A427="","",SUMIF('Input_Top Hos Diag'!$A$11:$A$500,Cal_Top10HosDiag!$A427,'Input_Top Hos Diag'!G$11:G$500))</f>
        <v/>
      </c>
      <c r="F427" t="str">
        <f>IF($A427="","",SUMIF('Input_Top Hos Diag'!$A$11:$A$500,Cal_Top10HosDiag!$A427,'Input_Top Hos Diag'!H$11:H$500))</f>
        <v/>
      </c>
      <c r="P427" t="str">
        <f>IF(O427="","",_xlfn.XLOOKUP(O427,'Input_Top Hos Diag'!K:K,'Input_Top Hos Diag'!L:L))</f>
        <v/>
      </c>
      <c r="Q427" t="str">
        <f>IF($O427="","",SUMIF('Input_Top Hos Diag'!$K$11:$K$500,Cal_Top10HosDiag!$O427,'Input_Top Hos Diag'!O$11:O$500))</f>
        <v/>
      </c>
      <c r="R427" t="str">
        <f>IF($O427="","",SUMIF('Input_Top Hos Diag'!$K$11:$K$500,Cal_Top10HosDiag!$O427,'Input_Top Hos Diag'!P$11:P$500))</f>
        <v/>
      </c>
      <c r="S427" t="str">
        <f>IF($O427="","",SUMIF('Input_Top Hos Diag'!$K$11:$K$500,Cal_Top10HosDiag!$O427,'Input_Top Hos Diag'!Q$11:Q$500))</f>
        <v/>
      </c>
      <c r="T427" t="str">
        <f>IF($O427="","",SUMIF('Input_Top Hos Diag'!$K$11:$K$500,Cal_Top10HosDiag!$O427,'Input_Top Hos Diag'!R$11:R$500))</f>
        <v/>
      </c>
    </row>
    <row r="428" spans="2:20">
      <c r="B428" t="str">
        <f>IF(A428="","",_xlfn.XLOOKUP(A428,'Input_Top Hos Diag'!A:A,'Input_Top Hos Diag'!B:B))</f>
        <v/>
      </c>
      <c r="C428" t="str">
        <f>IF($A428="","",SUMIF('Input_Top Hos Diag'!$A$11:$A$500,Cal_Top10HosDiag!$A428,'Input_Top Hos Diag'!E$11:E$500))</f>
        <v/>
      </c>
      <c r="D428" t="str">
        <f>IF($A428="","",SUMIF('Input_Top Hos Diag'!$A$11:$A$500,Cal_Top10HosDiag!$A428,'Input_Top Hos Diag'!F$11:F$500))</f>
        <v/>
      </c>
      <c r="E428" t="str">
        <f>IF($A428="","",SUMIF('Input_Top Hos Diag'!$A$11:$A$500,Cal_Top10HosDiag!$A428,'Input_Top Hos Diag'!G$11:G$500))</f>
        <v/>
      </c>
      <c r="F428" t="str">
        <f>IF($A428="","",SUMIF('Input_Top Hos Diag'!$A$11:$A$500,Cal_Top10HosDiag!$A428,'Input_Top Hos Diag'!H$11:H$500))</f>
        <v/>
      </c>
      <c r="P428" t="str">
        <f>IF(O428="","",_xlfn.XLOOKUP(O428,'Input_Top Hos Diag'!K:K,'Input_Top Hos Diag'!L:L))</f>
        <v/>
      </c>
      <c r="Q428" t="str">
        <f>IF($O428="","",SUMIF('Input_Top Hos Diag'!$K$11:$K$500,Cal_Top10HosDiag!$O428,'Input_Top Hos Diag'!O$11:O$500))</f>
        <v/>
      </c>
      <c r="R428" t="str">
        <f>IF($O428="","",SUMIF('Input_Top Hos Diag'!$K$11:$K$500,Cal_Top10HosDiag!$O428,'Input_Top Hos Diag'!P$11:P$500))</f>
        <v/>
      </c>
      <c r="S428" t="str">
        <f>IF($O428="","",SUMIF('Input_Top Hos Diag'!$K$11:$K$500,Cal_Top10HosDiag!$O428,'Input_Top Hos Diag'!Q$11:Q$500))</f>
        <v/>
      </c>
      <c r="T428" t="str">
        <f>IF($O428="","",SUMIF('Input_Top Hos Diag'!$K$11:$K$500,Cal_Top10HosDiag!$O428,'Input_Top Hos Diag'!R$11:R$500))</f>
        <v/>
      </c>
    </row>
    <row r="429" spans="2:20">
      <c r="B429" t="str">
        <f>IF(A429="","",_xlfn.XLOOKUP(A429,'Input_Top Hos Diag'!A:A,'Input_Top Hos Diag'!B:B))</f>
        <v/>
      </c>
      <c r="C429" t="str">
        <f>IF($A429="","",SUMIF('Input_Top Hos Diag'!$A$11:$A$500,Cal_Top10HosDiag!$A429,'Input_Top Hos Diag'!E$11:E$500))</f>
        <v/>
      </c>
      <c r="D429" t="str">
        <f>IF($A429="","",SUMIF('Input_Top Hos Diag'!$A$11:$A$500,Cal_Top10HosDiag!$A429,'Input_Top Hos Diag'!F$11:F$500))</f>
        <v/>
      </c>
      <c r="E429" t="str">
        <f>IF($A429="","",SUMIF('Input_Top Hos Diag'!$A$11:$A$500,Cal_Top10HosDiag!$A429,'Input_Top Hos Diag'!G$11:G$500))</f>
        <v/>
      </c>
      <c r="F429" t="str">
        <f>IF($A429="","",SUMIF('Input_Top Hos Diag'!$A$11:$A$500,Cal_Top10HosDiag!$A429,'Input_Top Hos Diag'!H$11:H$500))</f>
        <v/>
      </c>
      <c r="P429" t="str">
        <f>IF(O429="","",_xlfn.XLOOKUP(O429,'Input_Top Hos Diag'!K:K,'Input_Top Hos Diag'!L:L))</f>
        <v/>
      </c>
      <c r="Q429" t="str">
        <f>IF($O429="","",SUMIF('Input_Top Hos Diag'!$K$11:$K$500,Cal_Top10HosDiag!$O429,'Input_Top Hos Diag'!O$11:O$500))</f>
        <v/>
      </c>
      <c r="R429" t="str">
        <f>IF($O429="","",SUMIF('Input_Top Hos Diag'!$K$11:$K$500,Cal_Top10HosDiag!$O429,'Input_Top Hos Diag'!P$11:P$500))</f>
        <v/>
      </c>
      <c r="S429" t="str">
        <f>IF($O429="","",SUMIF('Input_Top Hos Diag'!$K$11:$K$500,Cal_Top10HosDiag!$O429,'Input_Top Hos Diag'!Q$11:Q$500))</f>
        <v/>
      </c>
      <c r="T429" t="str">
        <f>IF($O429="","",SUMIF('Input_Top Hos Diag'!$K$11:$K$500,Cal_Top10HosDiag!$O429,'Input_Top Hos Diag'!R$11:R$500))</f>
        <v/>
      </c>
    </row>
    <row r="430" spans="2:20">
      <c r="B430" t="str">
        <f>IF(A430="","",_xlfn.XLOOKUP(A430,'Input_Top Hos Diag'!A:A,'Input_Top Hos Diag'!B:B))</f>
        <v/>
      </c>
      <c r="C430" t="str">
        <f>IF($A430="","",SUMIF('Input_Top Hos Diag'!$A$11:$A$500,Cal_Top10HosDiag!$A430,'Input_Top Hos Diag'!E$11:E$500))</f>
        <v/>
      </c>
      <c r="D430" t="str">
        <f>IF($A430="","",SUMIF('Input_Top Hos Diag'!$A$11:$A$500,Cal_Top10HosDiag!$A430,'Input_Top Hos Diag'!F$11:F$500))</f>
        <v/>
      </c>
      <c r="E430" t="str">
        <f>IF($A430="","",SUMIF('Input_Top Hos Diag'!$A$11:$A$500,Cal_Top10HosDiag!$A430,'Input_Top Hos Diag'!G$11:G$500))</f>
        <v/>
      </c>
      <c r="F430" t="str">
        <f>IF($A430="","",SUMIF('Input_Top Hos Diag'!$A$11:$A$500,Cal_Top10HosDiag!$A430,'Input_Top Hos Diag'!H$11:H$500))</f>
        <v/>
      </c>
      <c r="P430" t="str">
        <f>IF(O430="","",_xlfn.XLOOKUP(O430,'Input_Top Hos Diag'!K:K,'Input_Top Hos Diag'!L:L))</f>
        <v/>
      </c>
      <c r="Q430" t="str">
        <f>IF($O430="","",SUMIF('Input_Top Hos Diag'!$K$11:$K$500,Cal_Top10HosDiag!$O430,'Input_Top Hos Diag'!O$11:O$500))</f>
        <v/>
      </c>
      <c r="R430" t="str">
        <f>IF($O430="","",SUMIF('Input_Top Hos Diag'!$K$11:$K$500,Cal_Top10HosDiag!$O430,'Input_Top Hos Diag'!P$11:P$500))</f>
        <v/>
      </c>
      <c r="S430" t="str">
        <f>IF($O430="","",SUMIF('Input_Top Hos Diag'!$K$11:$K$500,Cal_Top10HosDiag!$O430,'Input_Top Hos Diag'!Q$11:Q$500))</f>
        <v/>
      </c>
      <c r="T430" t="str">
        <f>IF($O430="","",SUMIF('Input_Top Hos Diag'!$K$11:$K$500,Cal_Top10HosDiag!$O430,'Input_Top Hos Diag'!R$11:R$500))</f>
        <v/>
      </c>
    </row>
    <row r="431" spans="2:20">
      <c r="B431" t="str">
        <f>IF(A431="","",_xlfn.XLOOKUP(A431,'Input_Top Hos Diag'!A:A,'Input_Top Hos Diag'!B:B))</f>
        <v/>
      </c>
      <c r="C431" t="str">
        <f>IF($A431="","",SUMIF('Input_Top Hos Diag'!$A$11:$A$500,Cal_Top10HosDiag!$A431,'Input_Top Hos Diag'!E$11:E$500))</f>
        <v/>
      </c>
      <c r="D431" t="str">
        <f>IF($A431="","",SUMIF('Input_Top Hos Diag'!$A$11:$A$500,Cal_Top10HosDiag!$A431,'Input_Top Hos Diag'!F$11:F$500))</f>
        <v/>
      </c>
      <c r="E431" t="str">
        <f>IF($A431="","",SUMIF('Input_Top Hos Diag'!$A$11:$A$500,Cal_Top10HosDiag!$A431,'Input_Top Hos Diag'!G$11:G$500))</f>
        <v/>
      </c>
      <c r="F431" t="str">
        <f>IF($A431="","",SUMIF('Input_Top Hos Diag'!$A$11:$A$500,Cal_Top10HosDiag!$A431,'Input_Top Hos Diag'!H$11:H$500))</f>
        <v/>
      </c>
      <c r="P431" t="str">
        <f>IF(O431="","",_xlfn.XLOOKUP(O431,'Input_Top Hos Diag'!K:K,'Input_Top Hos Diag'!L:L))</f>
        <v/>
      </c>
      <c r="Q431" t="str">
        <f>IF($O431="","",SUMIF('Input_Top Hos Diag'!$K$11:$K$500,Cal_Top10HosDiag!$O431,'Input_Top Hos Diag'!O$11:O$500))</f>
        <v/>
      </c>
      <c r="R431" t="str">
        <f>IF($O431="","",SUMIF('Input_Top Hos Diag'!$K$11:$K$500,Cal_Top10HosDiag!$O431,'Input_Top Hos Diag'!P$11:P$500))</f>
        <v/>
      </c>
      <c r="S431" t="str">
        <f>IF($O431="","",SUMIF('Input_Top Hos Diag'!$K$11:$K$500,Cal_Top10HosDiag!$O431,'Input_Top Hos Diag'!Q$11:Q$500))</f>
        <v/>
      </c>
      <c r="T431" t="str">
        <f>IF($O431="","",SUMIF('Input_Top Hos Diag'!$K$11:$K$500,Cal_Top10HosDiag!$O431,'Input_Top Hos Diag'!R$11:R$500))</f>
        <v/>
      </c>
    </row>
    <row r="432" spans="2:20">
      <c r="B432" t="str">
        <f>IF(A432="","",_xlfn.XLOOKUP(A432,'Input_Top Hos Diag'!A:A,'Input_Top Hos Diag'!B:B))</f>
        <v/>
      </c>
      <c r="C432" t="str">
        <f>IF($A432="","",SUMIF('Input_Top Hos Diag'!$A$11:$A$500,Cal_Top10HosDiag!$A432,'Input_Top Hos Diag'!E$11:E$500))</f>
        <v/>
      </c>
      <c r="D432" t="str">
        <f>IF($A432="","",SUMIF('Input_Top Hos Diag'!$A$11:$A$500,Cal_Top10HosDiag!$A432,'Input_Top Hos Diag'!F$11:F$500))</f>
        <v/>
      </c>
      <c r="E432" t="str">
        <f>IF($A432="","",SUMIF('Input_Top Hos Diag'!$A$11:$A$500,Cal_Top10HosDiag!$A432,'Input_Top Hos Diag'!G$11:G$500))</f>
        <v/>
      </c>
      <c r="F432" t="str">
        <f>IF($A432="","",SUMIF('Input_Top Hos Diag'!$A$11:$A$500,Cal_Top10HosDiag!$A432,'Input_Top Hos Diag'!H$11:H$500))</f>
        <v/>
      </c>
      <c r="P432" t="str">
        <f>IF(O432="","",_xlfn.XLOOKUP(O432,'Input_Top Hos Diag'!K:K,'Input_Top Hos Diag'!L:L))</f>
        <v/>
      </c>
      <c r="Q432" t="str">
        <f>IF($O432="","",SUMIF('Input_Top Hos Diag'!$K$11:$K$500,Cal_Top10HosDiag!$O432,'Input_Top Hos Diag'!O$11:O$500))</f>
        <v/>
      </c>
      <c r="R432" t="str">
        <f>IF($O432="","",SUMIF('Input_Top Hos Diag'!$K$11:$K$500,Cal_Top10HosDiag!$O432,'Input_Top Hos Diag'!P$11:P$500))</f>
        <v/>
      </c>
      <c r="S432" t="str">
        <f>IF($O432="","",SUMIF('Input_Top Hos Diag'!$K$11:$K$500,Cal_Top10HosDiag!$O432,'Input_Top Hos Diag'!Q$11:Q$500))</f>
        <v/>
      </c>
      <c r="T432" t="str">
        <f>IF($O432="","",SUMIF('Input_Top Hos Diag'!$K$11:$K$500,Cal_Top10HosDiag!$O432,'Input_Top Hos Diag'!R$11:R$500))</f>
        <v/>
      </c>
    </row>
    <row r="433" spans="2:20">
      <c r="B433" t="str">
        <f>IF(A433="","",_xlfn.XLOOKUP(A433,'Input_Top Hos Diag'!A:A,'Input_Top Hos Diag'!B:B))</f>
        <v/>
      </c>
      <c r="C433" t="str">
        <f>IF($A433="","",SUMIF('Input_Top Hos Diag'!$A$11:$A$500,Cal_Top10HosDiag!$A433,'Input_Top Hos Diag'!E$11:E$500))</f>
        <v/>
      </c>
      <c r="D433" t="str">
        <f>IF($A433="","",SUMIF('Input_Top Hos Diag'!$A$11:$A$500,Cal_Top10HosDiag!$A433,'Input_Top Hos Diag'!F$11:F$500))</f>
        <v/>
      </c>
      <c r="E433" t="str">
        <f>IF($A433="","",SUMIF('Input_Top Hos Diag'!$A$11:$A$500,Cal_Top10HosDiag!$A433,'Input_Top Hos Diag'!G$11:G$500))</f>
        <v/>
      </c>
      <c r="F433" t="str">
        <f>IF($A433="","",SUMIF('Input_Top Hos Diag'!$A$11:$A$500,Cal_Top10HosDiag!$A433,'Input_Top Hos Diag'!H$11:H$500))</f>
        <v/>
      </c>
      <c r="P433" t="str">
        <f>IF(O433="","",_xlfn.XLOOKUP(O433,'Input_Top Hos Diag'!K:K,'Input_Top Hos Diag'!L:L))</f>
        <v/>
      </c>
      <c r="Q433" t="str">
        <f>IF($O433="","",SUMIF('Input_Top Hos Diag'!$K$11:$K$500,Cal_Top10HosDiag!$O433,'Input_Top Hos Diag'!O$11:O$500))</f>
        <v/>
      </c>
      <c r="R433" t="str">
        <f>IF($O433="","",SUMIF('Input_Top Hos Diag'!$K$11:$K$500,Cal_Top10HosDiag!$O433,'Input_Top Hos Diag'!P$11:P$500))</f>
        <v/>
      </c>
      <c r="S433" t="str">
        <f>IF($O433="","",SUMIF('Input_Top Hos Diag'!$K$11:$K$500,Cal_Top10HosDiag!$O433,'Input_Top Hos Diag'!Q$11:Q$500))</f>
        <v/>
      </c>
      <c r="T433" t="str">
        <f>IF($O433="","",SUMIF('Input_Top Hos Diag'!$K$11:$K$500,Cal_Top10HosDiag!$O433,'Input_Top Hos Diag'!R$11:R$500))</f>
        <v/>
      </c>
    </row>
    <row r="434" spans="2:20">
      <c r="B434" t="str">
        <f>IF(A434="","",_xlfn.XLOOKUP(A434,'Input_Top Hos Diag'!A:A,'Input_Top Hos Diag'!B:B))</f>
        <v/>
      </c>
      <c r="C434" t="str">
        <f>IF($A434="","",SUMIF('Input_Top Hos Diag'!$A$11:$A$500,Cal_Top10HosDiag!$A434,'Input_Top Hos Diag'!E$11:E$500))</f>
        <v/>
      </c>
      <c r="D434" t="str">
        <f>IF($A434="","",SUMIF('Input_Top Hos Diag'!$A$11:$A$500,Cal_Top10HosDiag!$A434,'Input_Top Hos Diag'!F$11:F$500))</f>
        <v/>
      </c>
      <c r="E434" t="str">
        <f>IF($A434="","",SUMIF('Input_Top Hos Diag'!$A$11:$A$500,Cal_Top10HosDiag!$A434,'Input_Top Hos Diag'!G$11:G$500))</f>
        <v/>
      </c>
      <c r="F434" t="str">
        <f>IF($A434="","",SUMIF('Input_Top Hos Diag'!$A$11:$A$500,Cal_Top10HosDiag!$A434,'Input_Top Hos Diag'!H$11:H$500))</f>
        <v/>
      </c>
      <c r="P434" t="str">
        <f>IF(O434="","",_xlfn.XLOOKUP(O434,'Input_Top Hos Diag'!K:K,'Input_Top Hos Diag'!L:L))</f>
        <v/>
      </c>
      <c r="Q434" t="str">
        <f>IF($O434="","",SUMIF('Input_Top Hos Diag'!$K$11:$K$500,Cal_Top10HosDiag!$O434,'Input_Top Hos Diag'!O$11:O$500))</f>
        <v/>
      </c>
      <c r="R434" t="str">
        <f>IF($O434="","",SUMIF('Input_Top Hos Diag'!$K$11:$K$500,Cal_Top10HosDiag!$O434,'Input_Top Hos Diag'!P$11:P$500))</f>
        <v/>
      </c>
      <c r="S434" t="str">
        <f>IF($O434="","",SUMIF('Input_Top Hos Diag'!$K$11:$K$500,Cal_Top10HosDiag!$O434,'Input_Top Hos Diag'!Q$11:Q$500))</f>
        <v/>
      </c>
      <c r="T434" t="str">
        <f>IF($O434="","",SUMIF('Input_Top Hos Diag'!$K$11:$K$500,Cal_Top10HosDiag!$O434,'Input_Top Hos Diag'!R$11:R$500))</f>
        <v/>
      </c>
    </row>
    <row r="435" spans="2:20">
      <c r="B435" t="str">
        <f>IF(A435="","",_xlfn.XLOOKUP(A435,'Input_Top Hos Diag'!A:A,'Input_Top Hos Diag'!B:B))</f>
        <v/>
      </c>
      <c r="C435" t="str">
        <f>IF($A435="","",SUMIF('Input_Top Hos Diag'!$A$11:$A$500,Cal_Top10HosDiag!$A435,'Input_Top Hos Diag'!E$11:E$500))</f>
        <v/>
      </c>
      <c r="D435" t="str">
        <f>IF($A435="","",SUMIF('Input_Top Hos Diag'!$A$11:$A$500,Cal_Top10HosDiag!$A435,'Input_Top Hos Diag'!F$11:F$500))</f>
        <v/>
      </c>
      <c r="E435" t="str">
        <f>IF($A435="","",SUMIF('Input_Top Hos Diag'!$A$11:$A$500,Cal_Top10HosDiag!$A435,'Input_Top Hos Diag'!G$11:G$500))</f>
        <v/>
      </c>
      <c r="F435" t="str">
        <f>IF($A435="","",SUMIF('Input_Top Hos Diag'!$A$11:$A$500,Cal_Top10HosDiag!$A435,'Input_Top Hos Diag'!H$11:H$500))</f>
        <v/>
      </c>
      <c r="P435" t="str">
        <f>IF(O435="","",_xlfn.XLOOKUP(O435,'Input_Top Hos Diag'!K:K,'Input_Top Hos Diag'!L:L))</f>
        <v/>
      </c>
      <c r="Q435" t="str">
        <f>IF($O435="","",SUMIF('Input_Top Hos Diag'!$K$11:$K$500,Cal_Top10HosDiag!$O435,'Input_Top Hos Diag'!O$11:O$500))</f>
        <v/>
      </c>
      <c r="R435" t="str">
        <f>IF($O435="","",SUMIF('Input_Top Hos Diag'!$K$11:$K$500,Cal_Top10HosDiag!$O435,'Input_Top Hos Diag'!P$11:P$500))</f>
        <v/>
      </c>
      <c r="S435" t="str">
        <f>IF($O435="","",SUMIF('Input_Top Hos Diag'!$K$11:$K$500,Cal_Top10HosDiag!$O435,'Input_Top Hos Diag'!Q$11:Q$500))</f>
        <v/>
      </c>
      <c r="T435" t="str">
        <f>IF($O435="","",SUMIF('Input_Top Hos Diag'!$K$11:$K$500,Cal_Top10HosDiag!$O435,'Input_Top Hos Diag'!R$11:R$500))</f>
        <v/>
      </c>
    </row>
    <row r="436" spans="2:20">
      <c r="B436" t="str">
        <f>IF(A436="","",_xlfn.XLOOKUP(A436,'Input_Top Hos Diag'!A:A,'Input_Top Hos Diag'!B:B))</f>
        <v/>
      </c>
      <c r="C436" t="str">
        <f>IF($A436="","",SUMIF('Input_Top Hos Diag'!$A$11:$A$500,Cal_Top10HosDiag!$A436,'Input_Top Hos Diag'!E$11:E$500))</f>
        <v/>
      </c>
      <c r="D436" t="str">
        <f>IF($A436="","",SUMIF('Input_Top Hos Diag'!$A$11:$A$500,Cal_Top10HosDiag!$A436,'Input_Top Hos Diag'!F$11:F$500))</f>
        <v/>
      </c>
      <c r="E436" t="str">
        <f>IF($A436="","",SUMIF('Input_Top Hos Diag'!$A$11:$A$500,Cal_Top10HosDiag!$A436,'Input_Top Hos Diag'!G$11:G$500))</f>
        <v/>
      </c>
      <c r="F436" t="str">
        <f>IF($A436="","",SUMIF('Input_Top Hos Diag'!$A$11:$A$500,Cal_Top10HosDiag!$A436,'Input_Top Hos Diag'!H$11:H$500))</f>
        <v/>
      </c>
      <c r="P436" t="str">
        <f>IF(O436="","",_xlfn.XLOOKUP(O436,'Input_Top Hos Diag'!K:K,'Input_Top Hos Diag'!L:L))</f>
        <v/>
      </c>
      <c r="Q436" t="str">
        <f>IF($O436="","",SUMIF('Input_Top Hos Diag'!$K$11:$K$500,Cal_Top10HosDiag!$O436,'Input_Top Hos Diag'!O$11:O$500))</f>
        <v/>
      </c>
      <c r="R436" t="str">
        <f>IF($O436="","",SUMIF('Input_Top Hos Diag'!$K$11:$K$500,Cal_Top10HosDiag!$O436,'Input_Top Hos Diag'!P$11:P$500))</f>
        <v/>
      </c>
      <c r="S436" t="str">
        <f>IF($O436="","",SUMIF('Input_Top Hos Diag'!$K$11:$K$500,Cal_Top10HosDiag!$O436,'Input_Top Hos Diag'!Q$11:Q$500))</f>
        <v/>
      </c>
      <c r="T436" t="str">
        <f>IF($O436="","",SUMIF('Input_Top Hos Diag'!$K$11:$K$500,Cal_Top10HosDiag!$O436,'Input_Top Hos Diag'!R$11:R$500))</f>
        <v/>
      </c>
    </row>
    <row r="437" spans="2:20">
      <c r="B437" t="str">
        <f>IF(A437="","",_xlfn.XLOOKUP(A437,'Input_Top Hos Diag'!A:A,'Input_Top Hos Diag'!B:B))</f>
        <v/>
      </c>
      <c r="C437" t="str">
        <f>IF($A437="","",SUMIF('Input_Top Hos Diag'!$A$11:$A$500,Cal_Top10HosDiag!$A437,'Input_Top Hos Diag'!E$11:E$500))</f>
        <v/>
      </c>
      <c r="D437" t="str">
        <f>IF($A437="","",SUMIF('Input_Top Hos Diag'!$A$11:$A$500,Cal_Top10HosDiag!$A437,'Input_Top Hos Diag'!F$11:F$500))</f>
        <v/>
      </c>
      <c r="E437" t="str">
        <f>IF($A437="","",SUMIF('Input_Top Hos Diag'!$A$11:$A$500,Cal_Top10HosDiag!$A437,'Input_Top Hos Diag'!G$11:G$500))</f>
        <v/>
      </c>
      <c r="F437" t="str">
        <f>IF($A437="","",SUMIF('Input_Top Hos Diag'!$A$11:$A$500,Cal_Top10HosDiag!$A437,'Input_Top Hos Diag'!H$11:H$500))</f>
        <v/>
      </c>
      <c r="P437" t="str">
        <f>IF(O437="","",_xlfn.XLOOKUP(O437,'Input_Top Hos Diag'!K:K,'Input_Top Hos Diag'!L:L))</f>
        <v/>
      </c>
      <c r="Q437" t="str">
        <f>IF($O437="","",SUMIF('Input_Top Hos Diag'!$K$11:$K$500,Cal_Top10HosDiag!$O437,'Input_Top Hos Diag'!O$11:O$500))</f>
        <v/>
      </c>
      <c r="R437" t="str">
        <f>IF($O437="","",SUMIF('Input_Top Hos Diag'!$K$11:$K$500,Cal_Top10HosDiag!$O437,'Input_Top Hos Diag'!P$11:P$500))</f>
        <v/>
      </c>
      <c r="S437" t="str">
        <f>IF($O437="","",SUMIF('Input_Top Hos Diag'!$K$11:$K$500,Cal_Top10HosDiag!$O437,'Input_Top Hos Diag'!Q$11:Q$500))</f>
        <v/>
      </c>
      <c r="T437" t="str">
        <f>IF($O437="","",SUMIF('Input_Top Hos Diag'!$K$11:$K$500,Cal_Top10HosDiag!$O437,'Input_Top Hos Diag'!R$11:R$500))</f>
        <v/>
      </c>
    </row>
    <row r="438" spans="2:20">
      <c r="B438" t="str">
        <f>IF(A438="","",_xlfn.XLOOKUP(A438,'Input_Top Hos Diag'!A:A,'Input_Top Hos Diag'!B:B))</f>
        <v/>
      </c>
      <c r="C438" t="str">
        <f>IF($A438="","",SUMIF('Input_Top Hos Diag'!$A$11:$A$500,Cal_Top10HosDiag!$A438,'Input_Top Hos Diag'!E$11:E$500))</f>
        <v/>
      </c>
      <c r="D438" t="str">
        <f>IF($A438="","",SUMIF('Input_Top Hos Diag'!$A$11:$A$500,Cal_Top10HosDiag!$A438,'Input_Top Hos Diag'!F$11:F$500))</f>
        <v/>
      </c>
      <c r="E438" t="str">
        <f>IF($A438="","",SUMIF('Input_Top Hos Diag'!$A$11:$A$500,Cal_Top10HosDiag!$A438,'Input_Top Hos Diag'!G$11:G$500))</f>
        <v/>
      </c>
      <c r="F438" t="str">
        <f>IF($A438="","",SUMIF('Input_Top Hos Diag'!$A$11:$A$500,Cal_Top10HosDiag!$A438,'Input_Top Hos Diag'!H$11:H$500))</f>
        <v/>
      </c>
      <c r="P438" t="str">
        <f>IF(O438="","",_xlfn.XLOOKUP(O438,'Input_Top Hos Diag'!K:K,'Input_Top Hos Diag'!L:L))</f>
        <v/>
      </c>
      <c r="Q438" t="str">
        <f>IF($O438="","",SUMIF('Input_Top Hos Diag'!$K$11:$K$500,Cal_Top10HosDiag!$O438,'Input_Top Hos Diag'!O$11:O$500))</f>
        <v/>
      </c>
      <c r="R438" t="str">
        <f>IF($O438="","",SUMIF('Input_Top Hos Diag'!$K$11:$K$500,Cal_Top10HosDiag!$O438,'Input_Top Hos Diag'!P$11:P$500))</f>
        <v/>
      </c>
      <c r="S438" t="str">
        <f>IF($O438="","",SUMIF('Input_Top Hos Diag'!$K$11:$K$500,Cal_Top10HosDiag!$O438,'Input_Top Hos Diag'!Q$11:Q$500))</f>
        <v/>
      </c>
      <c r="T438" t="str">
        <f>IF($O438="","",SUMIF('Input_Top Hos Diag'!$K$11:$K$500,Cal_Top10HosDiag!$O438,'Input_Top Hos Diag'!R$11:R$500))</f>
        <v/>
      </c>
    </row>
    <row r="439" spans="2:20">
      <c r="B439" t="str">
        <f>IF(A439="","",_xlfn.XLOOKUP(A439,'Input_Top Hos Diag'!A:A,'Input_Top Hos Diag'!B:B))</f>
        <v/>
      </c>
      <c r="C439" t="str">
        <f>IF($A439="","",SUMIF('Input_Top Hos Diag'!$A$11:$A$500,Cal_Top10HosDiag!$A439,'Input_Top Hos Diag'!E$11:E$500))</f>
        <v/>
      </c>
      <c r="D439" t="str">
        <f>IF($A439="","",SUMIF('Input_Top Hos Diag'!$A$11:$A$500,Cal_Top10HosDiag!$A439,'Input_Top Hos Diag'!F$11:F$500))</f>
        <v/>
      </c>
      <c r="E439" t="str">
        <f>IF($A439="","",SUMIF('Input_Top Hos Diag'!$A$11:$A$500,Cal_Top10HosDiag!$A439,'Input_Top Hos Diag'!G$11:G$500))</f>
        <v/>
      </c>
      <c r="F439" t="str">
        <f>IF($A439="","",SUMIF('Input_Top Hos Diag'!$A$11:$A$500,Cal_Top10HosDiag!$A439,'Input_Top Hos Diag'!H$11:H$500))</f>
        <v/>
      </c>
      <c r="P439" t="str">
        <f>IF(O439="","",_xlfn.XLOOKUP(O439,'Input_Top Hos Diag'!K:K,'Input_Top Hos Diag'!L:L))</f>
        <v/>
      </c>
      <c r="Q439" t="str">
        <f>IF($O439="","",SUMIF('Input_Top Hos Diag'!$K$11:$K$500,Cal_Top10HosDiag!$O439,'Input_Top Hos Diag'!O$11:O$500))</f>
        <v/>
      </c>
      <c r="R439" t="str">
        <f>IF($O439="","",SUMIF('Input_Top Hos Diag'!$K$11:$K$500,Cal_Top10HosDiag!$O439,'Input_Top Hos Diag'!P$11:P$500))</f>
        <v/>
      </c>
      <c r="S439" t="str">
        <f>IF($O439="","",SUMIF('Input_Top Hos Diag'!$K$11:$K$500,Cal_Top10HosDiag!$O439,'Input_Top Hos Diag'!Q$11:Q$500))</f>
        <v/>
      </c>
      <c r="T439" t="str">
        <f>IF($O439="","",SUMIF('Input_Top Hos Diag'!$K$11:$K$500,Cal_Top10HosDiag!$O439,'Input_Top Hos Diag'!R$11:R$500))</f>
        <v/>
      </c>
    </row>
    <row r="440" spans="2:20">
      <c r="B440" t="str">
        <f>IF(A440="","",_xlfn.XLOOKUP(A440,'Input_Top Hos Diag'!A:A,'Input_Top Hos Diag'!B:B))</f>
        <v/>
      </c>
      <c r="C440" t="str">
        <f>IF($A440="","",SUMIF('Input_Top Hos Diag'!$A$11:$A$500,Cal_Top10HosDiag!$A440,'Input_Top Hos Diag'!E$11:E$500))</f>
        <v/>
      </c>
      <c r="D440" t="str">
        <f>IF($A440="","",SUMIF('Input_Top Hos Diag'!$A$11:$A$500,Cal_Top10HosDiag!$A440,'Input_Top Hos Diag'!F$11:F$500))</f>
        <v/>
      </c>
      <c r="E440" t="str">
        <f>IF($A440="","",SUMIF('Input_Top Hos Diag'!$A$11:$A$500,Cal_Top10HosDiag!$A440,'Input_Top Hos Diag'!G$11:G$500))</f>
        <v/>
      </c>
      <c r="F440" t="str">
        <f>IF($A440="","",SUMIF('Input_Top Hos Diag'!$A$11:$A$500,Cal_Top10HosDiag!$A440,'Input_Top Hos Diag'!H$11:H$500))</f>
        <v/>
      </c>
      <c r="P440" t="str">
        <f>IF(O440="","",_xlfn.XLOOKUP(O440,'Input_Top Hos Diag'!K:K,'Input_Top Hos Diag'!L:L))</f>
        <v/>
      </c>
      <c r="Q440" t="str">
        <f>IF($O440="","",SUMIF('Input_Top Hos Diag'!$K$11:$K$500,Cal_Top10HosDiag!$O440,'Input_Top Hos Diag'!O$11:O$500))</f>
        <v/>
      </c>
      <c r="R440" t="str">
        <f>IF($O440="","",SUMIF('Input_Top Hos Diag'!$K$11:$K$500,Cal_Top10HosDiag!$O440,'Input_Top Hos Diag'!P$11:P$500))</f>
        <v/>
      </c>
      <c r="S440" t="str">
        <f>IF($O440="","",SUMIF('Input_Top Hos Diag'!$K$11:$K$500,Cal_Top10HosDiag!$O440,'Input_Top Hos Diag'!Q$11:Q$500))</f>
        <v/>
      </c>
      <c r="T440" t="str">
        <f>IF($O440="","",SUMIF('Input_Top Hos Diag'!$K$11:$K$500,Cal_Top10HosDiag!$O440,'Input_Top Hos Diag'!R$11:R$500))</f>
        <v/>
      </c>
    </row>
    <row r="441" spans="2:20">
      <c r="B441" t="str">
        <f>IF(A441="","",_xlfn.XLOOKUP(A441,'Input_Top Hos Diag'!A:A,'Input_Top Hos Diag'!B:B))</f>
        <v/>
      </c>
      <c r="C441" t="str">
        <f>IF($A441="","",SUMIF('Input_Top Hos Diag'!$A$11:$A$500,Cal_Top10HosDiag!$A441,'Input_Top Hos Diag'!E$11:E$500))</f>
        <v/>
      </c>
      <c r="D441" t="str">
        <f>IF($A441="","",SUMIF('Input_Top Hos Diag'!$A$11:$A$500,Cal_Top10HosDiag!$A441,'Input_Top Hos Diag'!F$11:F$500))</f>
        <v/>
      </c>
      <c r="E441" t="str">
        <f>IF($A441="","",SUMIF('Input_Top Hos Diag'!$A$11:$A$500,Cal_Top10HosDiag!$A441,'Input_Top Hos Diag'!G$11:G$500))</f>
        <v/>
      </c>
      <c r="F441" t="str">
        <f>IF($A441="","",SUMIF('Input_Top Hos Diag'!$A$11:$A$500,Cal_Top10HosDiag!$A441,'Input_Top Hos Diag'!H$11:H$500))</f>
        <v/>
      </c>
      <c r="P441" t="str">
        <f>IF(O441="","",_xlfn.XLOOKUP(O441,'Input_Top Hos Diag'!K:K,'Input_Top Hos Diag'!L:L))</f>
        <v/>
      </c>
      <c r="Q441" t="str">
        <f>IF($O441="","",SUMIF('Input_Top Hos Diag'!$K$11:$K$500,Cal_Top10HosDiag!$O441,'Input_Top Hos Diag'!O$11:O$500))</f>
        <v/>
      </c>
      <c r="R441" t="str">
        <f>IF($O441="","",SUMIF('Input_Top Hos Diag'!$K$11:$K$500,Cal_Top10HosDiag!$O441,'Input_Top Hos Diag'!P$11:P$500))</f>
        <v/>
      </c>
      <c r="S441" t="str">
        <f>IF($O441="","",SUMIF('Input_Top Hos Diag'!$K$11:$K$500,Cal_Top10HosDiag!$O441,'Input_Top Hos Diag'!Q$11:Q$500))</f>
        <v/>
      </c>
      <c r="T441" t="str">
        <f>IF($O441="","",SUMIF('Input_Top Hos Diag'!$K$11:$K$500,Cal_Top10HosDiag!$O441,'Input_Top Hos Diag'!R$11:R$500))</f>
        <v/>
      </c>
    </row>
    <row r="442" spans="2:20">
      <c r="B442" t="str">
        <f>IF(A442="","",_xlfn.XLOOKUP(A442,'Input_Top Hos Diag'!A:A,'Input_Top Hos Diag'!B:B))</f>
        <v/>
      </c>
      <c r="C442" t="str">
        <f>IF($A442="","",SUMIF('Input_Top Hos Diag'!$A$11:$A$500,Cal_Top10HosDiag!$A442,'Input_Top Hos Diag'!E$11:E$500))</f>
        <v/>
      </c>
      <c r="D442" t="str">
        <f>IF($A442="","",SUMIF('Input_Top Hos Diag'!$A$11:$A$500,Cal_Top10HosDiag!$A442,'Input_Top Hos Diag'!F$11:F$500))</f>
        <v/>
      </c>
      <c r="E442" t="str">
        <f>IF($A442="","",SUMIF('Input_Top Hos Diag'!$A$11:$A$500,Cal_Top10HosDiag!$A442,'Input_Top Hos Diag'!G$11:G$500))</f>
        <v/>
      </c>
      <c r="F442" t="str">
        <f>IF($A442="","",SUMIF('Input_Top Hos Diag'!$A$11:$A$500,Cal_Top10HosDiag!$A442,'Input_Top Hos Diag'!H$11:H$500))</f>
        <v/>
      </c>
      <c r="P442" t="str">
        <f>IF(O442="","",_xlfn.XLOOKUP(O442,'Input_Top Hos Diag'!K:K,'Input_Top Hos Diag'!L:L))</f>
        <v/>
      </c>
      <c r="Q442" t="str">
        <f>IF($O442="","",SUMIF('Input_Top Hos Diag'!$K$11:$K$500,Cal_Top10HosDiag!$O442,'Input_Top Hos Diag'!O$11:O$500))</f>
        <v/>
      </c>
      <c r="R442" t="str">
        <f>IF($O442="","",SUMIF('Input_Top Hos Diag'!$K$11:$K$500,Cal_Top10HosDiag!$O442,'Input_Top Hos Diag'!P$11:P$500))</f>
        <v/>
      </c>
      <c r="S442" t="str">
        <f>IF($O442="","",SUMIF('Input_Top Hos Diag'!$K$11:$K$500,Cal_Top10HosDiag!$O442,'Input_Top Hos Diag'!Q$11:Q$500))</f>
        <v/>
      </c>
      <c r="T442" t="str">
        <f>IF($O442="","",SUMIF('Input_Top Hos Diag'!$K$11:$K$500,Cal_Top10HosDiag!$O442,'Input_Top Hos Diag'!R$11:R$500))</f>
        <v/>
      </c>
    </row>
    <row r="443" spans="2:20">
      <c r="B443" t="str">
        <f>IF(A443="","",_xlfn.XLOOKUP(A443,'Input_Top Hos Diag'!A:A,'Input_Top Hos Diag'!B:B))</f>
        <v/>
      </c>
      <c r="C443" t="str">
        <f>IF($A443="","",SUMIF('Input_Top Hos Diag'!$A$11:$A$500,Cal_Top10HosDiag!$A443,'Input_Top Hos Diag'!E$11:E$500))</f>
        <v/>
      </c>
      <c r="D443" t="str">
        <f>IF($A443="","",SUMIF('Input_Top Hos Diag'!$A$11:$A$500,Cal_Top10HosDiag!$A443,'Input_Top Hos Diag'!F$11:F$500))</f>
        <v/>
      </c>
      <c r="E443" t="str">
        <f>IF($A443="","",SUMIF('Input_Top Hos Diag'!$A$11:$A$500,Cal_Top10HosDiag!$A443,'Input_Top Hos Diag'!G$11:G$500))</f>
        <v/>
      </c>
      <c r="F443" t="str">
        <f>IF($A443="","",SUMIF('Input_Top Hos Diag'!$A$11:$A$500,Cal_Top10HosDiag!$A443,'Input_Top Hos Diag'!H$11:H$500))</f>
        <v/>
      </c>
      <c r="P443" t="str">
        <f>IF(O443="","",_xlfn.XLOOKUP(O443,'Input_Top Hos Diag'!K:K,'Input_Top Hos Diag'!L:L))</f>
        <v/>
      </c>
      <c r="Q443" t="str">
        <f>IF($O443="","",SUMIF('Input_Top Hos Diag'!$K$11:$K$500,Cal_Top10HosDiag!$O443,'Input_Top Hos Diag'!O$11:O$500))</f>
        <v/>
      </c>
      <c r="R443" t="str">
        <f>IF($O443="","",SUMIF('Input_Top Hos Diag'!$K$11:$K$500,Cal_Top10HosDiag!$O443,'Input_Top Hos Diag'!P$11:P$500))</f>
        <v/>
      </c>
      <c r="S443" t="str">
        <f>IF($O443="","",SUMIF('Input_Top Hos Diag'!$K$11:$K$500,Cal_Top10HosDiag!$O443,'Input_Top Hos Diag'!Q$11:Q$500))</f>
        <v/>
      </c>
      <c r="T443" t="str">
        <f>IF($O443="","",SUMIF('Input_Top Hos Diag'!$K$11:$K$500,Cal_Top10HosDiag!$O443,'Input_Top Hos Diag'!R$11:R$500))</f>
        <v/>
      </c>
    </row>
    <row r="444" spans="2:20">
      <c r="B444" t="str">
        <f>IF(A444="","",_xlfn.XLOOKUP(A444,'Input_Top Hos Diag'!A:A,'Input_Top Hos Diag'!B:B))</f>
        <v/>
      </c>
      <c r="C444" t="str">
        <f>IF($A444="","",SUMIF('Input_Top Hos Diag'!$A$11:$A$500,Cal_Top10HosDiag!$A444,'Input_Top Hos Diag'!E$11:E$500))</f>
        <v/>
      </c>
      <c r="D444" t="str">
        <f>IF($A444="","",SUMIF('Input_Top Hos Diag'!$A$11:$A$500,Cal_Top10HosDiag!$A444,'Input_Top Hos Diag'!F$11:F$500))</f>
        <v/>
      </c>
      <c r="E444" t="str">
        <f>IF($A444="","",SUMIF('Input_Top Hos Diag'!$A$11:$A$500,Cal_Top10HosDiag!$A444,'Input_Top Hos Diag'!G$11:G$500))</f>
        <v/>
      </c>
      <c r="F444" t="str">
        <f>IF($A444="","",SUMIF('Input_Top Hos Diag'!$A$11:$A$500,Cal_Top10HosDiag!$A444,'Input_Top Hos Diag'!H$11:H$500))</f>
        <v/>
      </c>
      <c r="P444" t="str">
        <f>IF(O444="","",_xlfn.XLOOKUP(O444,'Input_Top Hos Diag'!K:K,'Input_Top Hos Diag'!L:L))</f>
        <v/>
      </c>
      <c r="Q444" t="str">
        <f>IF($O444="","",SUMIF('Input_Top Hos Diag'!$K$11:$K$500,Cal_Top10HosDiag!$O444,'Input_Top Hos Diag'!O$11:O$500))</f>
        <v/>
      </c>
      <c r="R444" t="str">
        <f>IF($O444="","",SUMIF('Input_Top Hos Diag'!$K$11:$K$500,Cal_Top10HosDiag!$O444,'Input_Top Hos Diag'!P$11:P$500))</f>
        <v/>
      </c>
      <c r="S444" t="str">
        <f>IF($O444="","",SUMIF('Input_Top Hos Diag'!$K$11:$K$500,Cal_Top10HosDiag!$O444,'Input_Top Hos Diag'!Q$11:Q$500))</f>
        <v/>
      </c>
      <c r="T444" t="str">
        <f>IF($O444="","",SUMIF('Input_Top Hos Diag'!$K$11:$K$500,Cal_Top10HosDiag!$O444,'Input_Top Hos Diag'!R$11:R$500))</f>
        <v/>
      </c>
    </row>
    <row r="445" spans="2:20">
      <c r="B445" t="str">
        <f>IF(A445="","",_xlfn.XLOOKUP(A445,'Input_Top Hos Diag'!A:A,'Input_Top Hos Diag'!B:B))</f>
        <v/>
      </c>
      <c r="C445" t="str">
        <f>IF($A445="","",SUMIF('Input_Top Hos Diag'!$A$11:$A$500,Cal_Top10HosDiag!$A445,'Input_Top Hos Diag'!E$11:E$500))</f>
        <v/>
      </c>
      <c r="D445" t="str">
        <f>IF($A445="","",SUMIF('Input_Top Hos Diag'!$A$11:$A$500,Cal_Top10HosDiag!$A445,'Input_Top Hos Diag'!F$11:F$500))</f>
        <v/>
      </c>
      <c r="E445" t="str">
        <f>IF($A445="","",SUMIF('Input_Top Hos Diag'!$A$11:$A$500,Cal_Top10HosDiag!$A445,'Input_Top Hos Diag'!G$11:G$500))</f>
        <v/>
      </c>
      <c r="F445" t="str">
        <f>IF($A445="","",SUMIF('Input_Top Hos Diag'!$A$11:$A$500,Cal_Top10HosDiag!$A445,'Input_Top Hos Diag'!H$11:H$500))</f>
        <v/>
      </c>
      <c r="P445" t="str">
        <f>IF(O445="","",_xlfn.XLOOKUP(O445,'Input_Top Hos Diag'!K:K,'Input_Top Hos Diag'!L:L))</f>
        <v/>
      </c>
      <c r="Q445" t="str">
        <f>IF($O445="","",SUMIF('Input_Top Hos Diag'!$K$11:$K$500,Cal_Top10HosDiag!$O445,'Input_Top Hos Diag'!O$11:O$500))</f>
        <v/>
      </c>
      <c r="R445" t="str">
        <f>IF($O445="","",SUMIF('Input_Top Hos Diag'!$K$11:$K$500,Cal_Top10HosDiag!$O445,'Input_Top Hos Diag'!P$11:P$500))</f>
        <v/>
      </c>
      <c r="S445" t="str">
        <f>IF($O445="","",SUMIF('Input_Top Hos Diag'!$K$11:$K$500,Cal_Top10HosDiag!$O445,'Input_Top Hos Diag'!Q$11:Q$500))</f>
        <v/>
      </c>
      <c r="T445" t="str">
        <f>IF($O445="","",SUMIF('Input_Top Hos Diag'!$K$11:$K$500,Cal_Top10HosDiag!$O445,'Input_Top Hos Diag'!R$11:R$500))</f>
        <v/>
      </c>
    </row>
    <row r="446" spans="2:20">
      <c r="B446" t="str">
        <f>IF(A446="","",_xlfn.XLOOKUP(A446,'Input_Top Hos Diag'!A:A,'Input_Top Hos Diag'!B:B))</f>
        <v/>
      </c>
      <c r="C446" t="str">
        <f>IF($A446="","",SUMIF('Input_Top Hos Diag'!$A$11:$A$500,Cal_Top10HosDiag!$A446,'Input_Top Hos Diag'!E$11:E$500))</f>
        <v/>
      </c>
      <c r="D446" t="str">
        <f>IF($A446="","",SUMIF('Input_Top Hos Diag'!$A$11:$A$500,Cal_Top10HosDiag!$A446,'Input_Top Hos Diag'!F$11:F$500))</f>
        <v/>
      </c>
      <c r="E446" t="str">
        <f>IF($A446="","",SUMIF('Input_Top Hos Diag'!$A$11:$A$500,Cal_Top10HosDiag!$A446,'Input_Top Hos Diag'!G$11:G$500))</f>
        <v/>
      </c>
      <c r="F446" t="str">
        <f>IF($A446="","",SUMIF('Input_Top Hos Diag'!$A$11:$A$500,Cal_Top10HosDiag!$A446,'Input_Top Hos Diag'!H$11:H$500))</f>
        <v/>
      </c>
      <c r="P446" t="str">
        <f>IF(O446="","",_xlfn.XLOOKUP(O446,'Input_Top Hos Diag'!K:K,'Input_Top Hos Diag'!L:L))</f>
        <v/>
      </c>
      <c r="Q446" t="str">
        <f>IF($O446="","",SUMIF('Input_Top Hos Diag'!$K$11:$K$500,Cal_Top10HosDiag!$O446,'Input_Top Hos Diag'!O$11:O$500))</f>
        <v/>
      </c>
      <c r="R446" t="str">
        <f>IF($O446="","",SUMIF('Input_Top Hos Diag'!$K$11:$K$500,Cal_Top10HosDiag!$O446,'Input_Top Hos Diag'!P$11:P$500))</f>
        <v/>
      </c>
      <c r="S446" t="str">
        <f>IF($O446="","",SUMIF('Input_Top Hos Diag'!$K$11:$K$500,Cal_Top10HosDiag!$O446,'Input_Top Hos Diag'!Q$11:Q$500))</f>
        <v/>
      </c>
      <c r="T446" t="str">
        <f>IF($O446="","",SUMIF('Input_Top Hos Diag'!$K$11:$K$500,Cal_Top10HosDiag!$O446,'Input_Top Hos Diag'!R$11:R$500))</f>
        <v/>
      </c>
    </row>
    <row r="447" spans="2:20">
      <c r="B447" t="str">
        <f>IF(A447="","",_xlfn.XLOOKUP(A447,'Input_Top Hos Diag'!A:A,'Input_Top Hos Diag'!B:B))</f>
        <v/>
      </c>
      <c r="C447" t="str">
        <f>IF($A447="","",SUMIF('Input_Top Hos Diag'!$A$11:$A$500,Cal_Top10HosDiag!$A447,'Input_Top Hos Diag'!E$11:E$500))</f>
        <v/>
      </c>
      <c r="D447" t="str">
        <f>IF($A447="","",SUMIF('Input_Top Hos Diag'!$A$11:$A$500,Cal_Top10HosDiag!$A447,'Input_Top Hos Diag'!F$11:F$500))</f>
        <v/>
      </c>
      <c r="E447" t="str">
        <f>IF($A447="","",SUMIF('Input_Top Hos Diag'!$A$11:$A$500,Cal_Top10HosDiag!$A447,'Input_Top Hos Diag'!G$11:G$500))</f>
        <v/>
      </c>
      <c r="F447" t="str">
        <f>IF($A447="","",SUMIF('Input_Top Hos Diag'!$A$11:$A$500,Cal_Top10HosDiag!$A447,'Input_Top Hos Diag'!H$11:H$500))</f>
        <v/>
      </c>
      <c r="P447" t="str">
        <f>IF(O447="","",_xlfn.XLOOKUP(O447,'Input_Top Hos Diag'!K:K,'Input_Top Hos Diag'!L:L))</f>
        <v/>
      </c>
      <c r="Q447" t="str">
        <f>IF($O447="","",SUMIF('Input_Top Hos Diag'!$K$11:$K$500,Cal_Top10HosDiag!$O447,'Input_Top Hos Diag'!O$11:O$500))</f>
        <v/>
      </c>
      <c r="R447" t="str">
        <f>IF($O447="","",SUMIF('Input_Top Hos Diag'!$K$11:$K$500,Cal_Top10HosDiag!$O447,'Input_Top Hos Diag'!P$11:P$500))</f>
        <v/>
      </c>
      <c r="S447" t="str">
        <f>IF($O447="","",SUMIF('Input_Top Hos Diag'!$K$11:$K$500,Cal_Top10HosDiag!$O447,'Input_Top Hos Diag'!Q$11:Q$500))</f>
        <v/>
      </c>
      <c r="T447" t="str">
        <f>IF($O447="","",SUMIF('Input_Top Hos Diag'!$K$11:$K$500,Cal_Top10HosDiag!$O447,'Input_Top Hos Diag'!R$11:R$500))</f>
        <v/>
      </c>
    </row>
    <row r="448" spans="2:20">
      <c r="B448" t="str">
        <f>IF(A448="","",_xlfn.XLOOKUP(A448,'Input_Top Hos Diag'!A:A,'Input_Top Hos Diag'!B:B))</f>
        <v/>
      </c>
      <c r="C448" t="str">
        <f>IF($A448="","",SUMIF('Input_Top Hos Diag'!$A$11:$A$500,Cal_Top10HosDiag!$A448,'Input_Top Hos Diag'!E$11:E$500))</f>
        <v/>
      </c>
      <c r="D448" t="str">
        <f>IF($A448="","",SUMIF('Input_Top Hos Diag'!$A$11:$A$500,Cal_Top10HosDiag!$A448,'Input_Top Hos Diag'!F$11:F$500))</f>
        <v/>
      </c>
      <c r="E448" t="str">
        <f>IF($A448="","",SUMIF('Input_Top Hos Diag'!$A$11:$A$500,Cal_Top10HosDiag!$A448,'Input_Top Hos Diag'!G$11:G$500))</f>
        <v/>
      </c>
      <c r="F448" t="str">
        <f>IF($A448="","",SUMIF('Input_Top Hos Diag'!$A$11:$A$500,Cal_Top10HosDiag!$A448,'Input_Top Hos Diag'!H$11:H$500))</f>
        <v/>
      </c>
      <c r="P448" t="str">
        <f>IF(O448="","",_xlfn.XLOOKUP(O448,'Input_Top Hos Diag'!K:K,'Input_Top Hos Diag'!L:L))</f>
        <v/>
      </c>
      <c r="Q448" t="str">
        <f>IF($O448="","",SUMIF('Input_Top Hos Diag'!$K$11:$K$500,Cal_Top10HosDiag!$O448,'Input_Top Hos Diag'!O$11:O$500))</f>
        <v/>
      </c>
      <c r="R448" t="str">
        <f>IF($O448="","",SUMIF('Input_Top Hos Diag'!$K$11:$K$500,Cal_Top10HosDiag!$O448,'Input_Top Hos Diag'!P$11:P$500))</f>
        <v/>
      </c>
      <c r="S448" t="str">
        <f>IF($O448="","",SUMIF('Input_Top Hos Diag'!$K$11:$K$500,Cal_Top10HosDiag!$O448,'Input_Top Hos Diag'!Q$11:Q$500))</f>
        <v/>
      </c>
      <c r="T448" t="str">
        <f>IF($O448="","",SUMIF('Input_Top Hos Diag'!$K$11:$K$500,Cal_Top10HosDiag!$O448,'Input_Top Hos Diag'!R$11:R$500))</f>
        <v/>
      </c>
    </row>
    <row r="449" spans="2:20">
      <c r="B449" t="str">
        <f>IF(A449="","",_xlfn.XLOOKUP(A449,'Input_Top Hos Diag'!A:A,'Input_Top Hos Diag'!B:B))</f>
        <v/>
      </c>
      <c r="C449" t="str">
        <f>IF($A449="","",SUMIF('Input_Top Hos Diag'!$A$11:$A$500,Cal_Top10HosDiag!$A449,'Input_Top Hos Diag'!E$11:E$500))</f>
        <v/>
      </c>
      <c r="D449" t="str">
        <f>IF($A449="","",SUMIF('Input_Top Hos Diag'!$A$11:$A$500,Cal_Top10HosDiag!$A449,'Input_Top Hos Diag'!F$11:F$500))</f>
        <v/>
      </c>
      <c r="E449" t="str">
        <f>IF($A449="","",SUMIF('Input_Top Hos Diag'!$A$11:$A$500,Cal_Top10HosDiag!$A449,'Input_Top Hos Diag'!G$11:G$500))</f>
        <v/>
      </c>
      <c r="F449" t="str">
        <f>IF($A449="","",SUMIF('Input_Top Hos Diag'!$A$11:$A$500,Cal_Top10HosDiag!$A449,'Input_Top Hos Diag'!H$11:H$500))</f>
        <v/>
      </c>
      <c r="P449" t="str">
        <f>IF(O449="","",_xlfn.XLOOKUP(O449,'Input_Top Hos Diag'!K:K,'Input_Top Hos Diag'!L:L))</f>
        <v/>
      </c>
      <c r="Q449" t="str">
        <f>IF($O449="","",SUMIF('Input_Top Hos Diag'!$K$11:$K$500,Cal_Top10HosDiag!$O449,'Input_Top Hos Diag'!O$11:O$500))</f>
        <v/>
      </c>
      <c r="R449" t="str">
        <f>IF($O449="","",SUMIF('Input_Top Hos Diag'!$K$11:$K$500,Cal_Top10HosDiag!$O449,'Input_Top Hos Diag'!P$11:P$500))</f>
        <v/>
      </c>
      <c r="S449" t="str">
        <f>IF($O449="","",SUMIF('Input_Top Hos Diag'!$K$11:$K$500,Cal_Top10HosDiag!$O449,'Input_Top Hos Diag'!Q$11:Q$500))</f>
        <v/>
      </c>
      <c r="T449" t="str">
        <f>IF($O449="","",SUMIF('Input_Top Hos Diag'!$K$11:$K$500,Cal_Top10HosDiag!$O449,'Input_Top Hos Diag'!R$11:R$500))</f>
        <v/>
      </c>
    </row>
    <row r="450" spans="2:20">
      <c r="B450" t="str">
        <f>IF(A450="","",_xlfn.XLOOKUP(A450,'Input_Top Hos Diag'!A:A,'Input_Top Hos Diag'!B:B))</f>
        <v/>
      </c>
      <c r="C450" t="str">
        <f>IF($A450="","",SUMIF('Input_Top Hos Diag'!$A$11:$A$500,Cal_Top10HosDiag!$A450,'Input_Top Hos Diag'!E$11:E$500))</f>
        <v/>
      </c>
      <c r="D450" t="str">
        <f>IF($A450="","",SUMIF('Input_Top Hos Diag'!$A$11:$A$500,Cal_Top10HosDiag!$A450,'Input_Top Hos Diag'!F$11:F$500))</f>
        <v/>
      </c>
      <c r="E450" t="str">
        <f>IF($A450="","",SUMIF('Input_Top Hos Diag'!$A$11:$A$500,Cal_Top10HosDiag!$A450,'Input_Top Hos Diag'!G$11:G$500))</f>
        <v/>
      </c>
      <c r="F450" t="str">
        <f>IF($A450="","",SUMIF('Input_Top Hos Diag'!$A$11:$A$500,Cal_Top10HosDiag!$A450,'Input_Top Hos Diag'!H$11:H$500))</f>
        <v/>
      </c>
      <c r="P450" t="str">
        <f>IF(O450="","",_xlfn.XLOOKUP(O450,'Input_Top Hos Diag'!K:K,'Input_Top Hos Diag'!L:L))</f>
        <v/>
      </c>
      <c r="Q450" t="str">
        <f>IF($O450="","",SUMIF('Input_Top Hos Diag'!$K$11:$K$500,Cal_Top10HosDiag!$O450,'Input_Top Hos Diag'!O$11:O$500))</f>
        <v/>
      </c>
      <c r="R450" t="str">
        <f>IF($O450="","",SUMIF('Input_Top Hos Diag'!$K$11:$K$500,Cal_Top10HosDiag!$O450,'Input_Top Hos Diag'!P$11:P$500))</f>
        <v/>
      </c>
      <c r="S450" t="str">
        <f>IF($O450="","",SUMIF('Input_Top Hos Diag'!$K$11:$K$500,Cal_Top10HosDiag!$O450,'Input_Top Hos Diag'!Q$11:Q$500))</f>
        <v/>
      </c>
      <c r="T450" t="str">
        <f>IF($O450="","",SUMIF('Input_Top Hos Diag'!$K$11:$K$500,Cal_Top10HosDiag!$O450,'Input_Top Hos Diag'!R$11:R$500))</f>
        <v/>
      </c>
    </row>
    <row r="451" spans="2:20">
      <c r="B451" t="str">
        <f>IF(A451="","",_xlfn.XLOOKUP(A451,'Input_Top Hos Diag'!A:A,'Input_Top Hos Diag'!B:B))</f>
        <v/>
      </c>
      <c r="C451" t="str">
        <f>IF($A451="","",SUMIF('Input_Top Hos Diag'!$A$11:$A$500,Cal_Top10HosDiag!$A451,'Input_Top Hos Diag'!E$11:E$500))</f>
        <v/>
      </c>
      <c r="D451" t="str">
        <f>IF($A451="","",SUMIF('Input_Top Hos Diag'!$A$11:$A$500,Cal_Top10HosDiag!$A451,'Input_Top Hos Diag'!F$11:F$500))</f>
        <v/>
      </c>
      <c r="E451" t="str">
        <f>IF($A451="","",SUMIF('Input_Top Hos Diag'!$A$11:$A$500,Cal_Top10HosDiag!$A451,'Input_Top Hos Diag'!G$11:G$500))</f>
        <v/>
      </c>
      <c r="F451" t="str">
        <f>IF($A451="","",SUMIF('Input_Top Hos Diag'!$A$11:$A$500,Cal_Top10HosDiag!$A451,'Input_Top Hos Diag'!H$11:H$500))</f>
        <v/>
      </c>
      <c r="P451" t="str">
        <f>IF(O451="","",_xlfn.XLOOKUP(O451,'Input_Top Hos Diag'!K:K,'Input_Top Hos Diag'!L:L))</f>
        <v/>
      </c>
      <c r="Q451" t="str">
        <f>IF($O451="","",SUMIF('Input_Top Hos Diag'!$K$11:$K$500,Cal_Top10HosDiag!$O451,'Input_Top Hos Diag'!O$11:O$500))</f>
        <v/>
      </c>
      <c r="R451" t="str">
        <f>IF($O451="","",SUMIF('Input_Top Hos Diag'!$K$11:$K$500,Cal_Top10HosDiag!$O451,'Input_Top Hos Diag'!P$11:P$500))</f>
        <v/>
      </c>
      <c r="S451" t="str">
        <f>IF($O451="","",SUMIF('Input_Top Hos Diag'!$K$11:$K$500,Cal_Top10HosDiag!$O451,'Input_Top Hos Diag'!Q$11:Q$500))</f>
        <v/>
      </c>
      <c r="T451" t="str">
        <f>IF($O451="","",SUMIF('Input_Top Hos Diag'!$K$11:$K$500,Cal_Top10HosDiag!$O451,'Input_Top Hos Diag'!R$11:R$500))</f>
        <v/>
      </c>
    </row>
    <row r="452" spans="2:20">
      <c r="B452" t="str">
        <f>IF(A452="","",_xlfn.XLOOKUP(A452,'Input_Top Hos Diag'!A:A,'Input_Top Hos Diag'!B:B))</f>
        <v/>
      </c>
      <c r="C452" t="str">
        <f>IF($A452="","",SUMIF('Input_Top Hos Diag'!$A$11:$A$500,Cal_Top10HosDiag!$A452,'Input_Top Hos Diag'!E$11:E$500))</f>
        <v/>
      </c>
      <c r="D452" t="str">
        <f>IF($A452="","",SUMIF('Input_Top Hos Diag'!$A$11:$A$500,Cal_Top10HosDiag!$A452,'Input_Top Hos Diag'!F$11:F$500))</f>
        <v/>
      </c>
      <c r="E452" t="str">
        <f>IF($A452="","",SUMIF('Input_Top Hos Diag'!$A$11:$A$500,Cal_Top10HosDiag!$A452,'Input_Top Hos Diag'!G$11:G$500))</f>
        <v/>
      </c>
      <c r="F452" t="str">
        <f>IF($A452="","",SUMIF('Input_Top Hos Diag'!$A$11:$A$500,Cal_Top10HosDiag!$A452,'Input_Top Hos Diag'!H$11:H$500))</f>
        <v/>
      </c>
      <c r="P452" t="str">
        <f>IF(O452="","",_xlfn.XLOOKUP(O452,'Input_Top Hos Diag'!K:K,'Input_Top Hos Diag'!L:L))</f>
        <v/>
      </c>
      <c r="Q452" t="str">
        <f>IF($O452="","",SUMIF('Input_Top Hos Diag'!$K$11:$K$500,Cal_Top10HosDiag!$O452,'Input_Top Hos Diag'!O$11:O$500))</f>
        <v/>
      </c>
      <c r="R452" t="str">
        <f>IF($O452="","",SUMIF('Input_Top Hos Diag'!$K$11:$K$500,Cal_Top10HosDiag!$O452,'Input_Top Hos Diag'!P$11:P$500))</f>
        <v/>
      </c>
      <c r="S452" t="str">
        <f>IF($O452="","",SUMIF('Input_Top Hos Diag'!$K$11:$K$500,Cal_Top10HosDiag!$O452,'Input_Top Hos Diag'!Q$11:Q$500))</f>
        <v/>
      </c>
      <c r="T452" t="str">
        <f>IF($O452="","",SUMIF('Input_Top Hos Diag'!$K$11:$K$500,Cal_Top10HosDiag!$O452,'Input_Top Hos Diag'!R$11:R$500))</f>
        <v/>
      </c>
    </row>
    <row r="453" spans="2:20">
      <c r="B453" t="str">
        <f>IF(A453="","",_xlfn.XLOOKUP(A453,'Input_Top Hos Diag'!A:A,'Input_Top Hos Diag'!B:B))</f>
        <v/>
      </c>
      <c r="C453" t="str">
        <f>IF($A453="","",SUMIF('Input_Top Hos Diag'!$A$11:$A$500,Cal_Top10HosDiag!$A453,'Input_Top Hos Diag'!E$11:E$500))</f>
        <v/>
      </c>
      <c r="D453" t="str">
        <f>IF($A453="","",SUMIF('Input_Top Hos Diag'!$A$11:$A$500,Cal_Top10HosDiag!$A453,'Input_Top Hos Diag'!F$11:F$500))</f>
        <v/>
      </c>
      <c r="E453" t="str">
        <f>IF($A453="","",SUMIF('Input_Top Hos Diag'!$A$11:$A$500,Cal_Top10HosDiag!$A453,'Input_Top Hos Diag'!G$11:G$500))</f>
        <v/>
      </c>
      <c r="F453" t="str">
        <f>IF($A453="","",SUMIF('Input_Top Hos Diag'!$A$11:$A$500,Cal_Top10HosDiag!$A453,'Input_Top Hos Diag'!H$11:H$500))</f>
        <v/>
      </c>
      <c r="P453" t="str">
        <f>IF(O453="","",_xlfn.XLOOKUP(O453,'Input_Top Hos Diag'!K:K,'Input_Top Hos Diag'!L:L))</f>
        <v/>
      </c>
      <c r="Q453" t="str">
        <f>IF($O453="","",SUMIF('Input_Top Hos Diag'!$K$11:$K$500,Cal_Top10HosDiag!$O453,'Input_Top Hos Diag'!O$11:O$500))</f>
        <v/>
      </c>
      <c r="R453" t="str">
        <f>IF($O453="","",SUMIF('Input_Top Hos Diag'!$K$11:$K$500,Cal_Top10HosDiag!$O453,'Input_Top Hos Diag'!P$11:P$500))</f>
        <v/>
      </c>
      <c r="S453" t="str">
        <f>IF($O453="","",SUMIF('Input_Top Hos Diag'!$K$11:$K$500,Cal_Top10HosDiag!$O453,'Input_Top Hos Diag'!Q$11:Q$500))</f>
        <v/>
      </c>
      <c r="T453" t="str">
        <f>IF($O453="","",SUMIF('Input_Top Hos Diag'!$K$11:$K$500,Cal_Top10HosDiag!$O453,'Input_Top Hos Diag'!R$11:R$500))</f>
        <v/>
      </c>
    </row>
    <row r="454" spans="2:20">
      <c r="B454" t="str">
        <f>IF(A454="","",_xlfn.XLOOKUP(A454,'Input_Top Hos Diag'!A:A,'Input_Top Hos Diag'!B:B))</f>
        <v/>
      </c>
      <c r="C454" t="str">
        <f>IF($A454="","",SUMIF('Input_Top Hos Diag'!$A$11:$A$500,Cal_Top10HosDiag!$A454,'Input_Top Hos Diag'!E$11:E$500))</f>
        <v/>
      </c>
      <c r="D454" t="str">
        <f>IF($A454="","",SUMIF('Input_Top Hos Diag'!$A$11:$A$500,Cal_Top10HosDiag!$A454,'Input_Top Hos Diag'!F$11:F$500))</f>
        <v/>
      </c>
      <c r="E454" t="str">
        <f>IF($A454="","",SUMIF('Input_Top Hos Diag'!$A$11:$A$500,Cal_Top10HosDiag!$A454,'Input_Top Hos Diag'!G$11:G$500))</f>
        <v/>
      </c>
      <c r="F454" t="str">
        <f>IF($A454="","",SUMIF('Input_Top Hos Diag'!$A$11:$A$500,Cal_Top10HosDiag!$A454,'Input_Top Hos Diag'!H$11:H$500))</f>
        <v/>
      </c>
      <c r="P454" t="str">
        <f>IF(O454="","",_xlfn.XLOOKUP(O454,'Input_Top Hos Diag'!K:K,'Input_Top Hos Diag'!L:L))</f>
        <v/>
      </c>
      <c r="Q454" t="str">
        <f>IF($O454="","",SUMIF('Input_Top Hos Diag'!$K$11:$K$500,Cal_Top10HosDiag!$O454,'Input_Top Hos Diag'!O$11:O$500))</f>
        <v/>
      </c>
      <c r="R454" t="str">
        <f>IF($O454="","",SUMIF('Input_Top Hos Diag'!$K$11:$K$500,Cal_Top10HosDiag!$O454,'Input_Top Hos Diag'!P$11:P$500))</f>
        <v/>
      </c>
      <c r="S454" t="str">
        <f>IF($O454="","",SUMIF('Input_Top Hos Diag'!$K$11:$K$500,Cal_Top10HosDiag!$O454,'Input_Top Hos Diag'!Q$11:Q$500))</f>
        <v/>
      </c>
      <c r="T454" t="str">
        <f>IF($O454="","",SUMIF('Input_Top Hos Diag'!$K$11:$K$500,Cal_Top10HosDiag!$O454,'Input_Top Hos Diag'!R$11:R$500))</f>
        <v/>
      </c>
    </row>
    <row r="455" spans="2:20">
      <c r="B455" t="str">
        <f>IF(A455="","",_xlfn.XLOOKUP(A455,'Input_Top Hos Diag'!A:A,'Input_Top Hos Diag'!B:B))</f>
        <v/>
      </c>
      <c r="C455" t="str">
        <f>IF($A455="","",SUMIF('Input_Top Hos Diag'!$A$11:$A$500,Cal_Top10HosDiag!$A455,'Input_Top Hos Diag'!E$11:E$500))</f>
        <v/>
      </c>
      <c r="D455" t="str">
        <f>IF($A455="","",SUMIF('Input_Top Hos Diag'!$A$11:$A$500,Cal_Top10HosDiag!$A455,'Input_Top Hos Diag'!F$11:F$500))</f>
        <v/>
      </c>
      <c r="E455" t="str">
        <f>IF($A455="","",SUMIF('Input_Top Hos Diag'!$A$11:$A$500,Cal_Top10HosDiag!$A455,'Input_Top Hos Diag'!G$11:G$500))</f>
        <v/>
      </c>
      <c r="F455" t="str">
        <f>IF($A455="","",SUMIF('Input_Top Hos Diag'!$A$11:$A$500,Cal_Top10HosDiag!$A455,'Input_Top Hos Diag'!H$11:H$500))</f>
        <v/>
      </c>
      <c r="P455" t="str">
        <f>IF(O455="","",_xlfn.XLOOKUP(O455,'Input_Top Hos Diag'!K:K,'Input_Top Hos Diag'!L:L))</f>
        <v/>
      </c>
      <c r="Q455" t="str">
        <f>IF($O455="","",SUMIF('Input_Top Hos Diag'!$K$11:$K$500,Cal_Top10HosDiag!$O455,'Input_Top Hos Diag'!O$11:O$500))</f>
        <v/>
      </c>
      <c r="R455" t="str">
        <f>IF($O455="","",SUMIF('Input_Top Hos Diag'!$K$11:$K$500,Cal_Top10HosDiag!$O455,'Input_Top Hos Diag'!P$11:P$500))</f>
        <v/>
      </c>
      <c r="S455" t="str">
        <f>IF($O455="","",SUMIF('Input_Top Hos Diag'!$K$11:$K$500,Cal_Top10HosDiag!$O455,'Input_Top Hos Diag'!Q$11:Q$500))</f>
        <v/>
      </c>
      <c r="T455" t="str">
        <f>IF($O455="","",SUMIF('Input_Top Hos Diag'!$K$11:$K$500,Cal_Top10HosDiag!$O455,'Input_Top Hos Diag'!R$11:R$500))</f>
        <v/>
      </c>
    </row>
    <row r="456" spans="2:20">
      <c r="B456" t="str">
        <f>IF(A456="","",_xlfn.XLOOKUP(A456,'Input_Top Hos Diag'!A:A,'Input_Top Hos Diag'!B:B))</f>
        <v/>
      </c>
      <c r="C456" t="str">
        <f>IF($A456="","",SUMIF('Input_Top Hos Diag'!$A$11:$A$500,Cal_Top10HosDiag!$A456,'Input_Top Hos Diag'!E$11:E$500))</f>
        <v/>
      </c>
      <c r="D456" t="str">
        <f>IF($A456="","",SUMIF('Input_Top Hos Diag'!$A$11:$A$500,Cal_Top10HosDiag!$A456,'Input_Top Hos Diag'!F$11:F$500))</f>
        <v/>
      </c>
      <c r="E456" t="str">
        <f>IF($A456="","",SUMIF('Input_Top Hos Diag'!$A$11:$A$500,Cal_Top10HosDiag!$A456,'Input_Top Hos Diag'!G$11:G$500))</f>
        <v/>
      </c>
      <c r="F456" t="str">
        <f>IF($A456="","",SUMIF('Input_Top Hos Diag'!$A$11:$A$500,Cal_Top10HosDiag!$A456,'Input_Top Hos Diag'!H$11:H$500))</f>
        <v/>
      </c>
      <c r="P456" t="str">
        <f>IF(O456="","",_xlfn.XLOOKUP(O456,'Input_Top Hos Diag'!K:K,'Input_Top Hos Diag'!L:L))</f>
        <v/>
      </c>
      <c r="Q456" t="str">
        <f>IF($O456="","",SUMIF('Input_Top Hos Diag'!$K$11:$K$500,Cal_Top10HosDiag!$O456,'Input_Top Hos Diag'!O$11:O$500))</f>
        <v/>
      </c>
      <c r="R456" t="str">
        <f>IF($O456="","",SUMIF('Input_Top Hos Diag'!$K$11:$K$500,Cal_Top10HosDiag!$O456,'Input_Top Hos Diag'!P$11:P$500))</f>
        <v/>
      </c>
      <c r="S456" t="str">
        <f>IF($O456="","",SUMIF('Input_Top Hos Diag'!$K$11:$K$500,Cal_Top10HosDiag!$O456,'Input_Top Hos Diag'!Q$11:Q$500))</f>
        <v/>
      </c>
      <c r="T456" t="str">
        <f>IF($O456="","",SUMIF('Input_Top Hos Diag'!$K$11:$K$500,Cal_Top10HosDiag!$O456,'Input_Top Hos Diag'!R$11:R$500))</f>
        <v/>
      </c>
    </row>
    <row r="457" spans="2:20">
      <c r="B457" t="str">
        <f>IF(A457="","",_xlfn.XLOOKUP(A457,'Input_Top Hos Diag'!A:A,'Input_Top Hos Diag'!B:B))</f>
        <v/>
      </c>
      <c r="C457" t="str">
        <f>IF($A457="","",SUMIF('Input_Top Hos Diag'!$A$11:$A$500,Cal_Top10HosDiag!$A457,'Input_Top Hos Diag'!E$11:E$500))</f>
        <v/>
      </c>
      <c r="D457" t="str">
        <f>IF($A457="","",SUMIF('Input_Top Hos Diag'!$A$11:$A$500,Cal_Top10HosDiag!$A457,'Input_Top Hos Diag'!F$11:F$500))</f>
        <v/>
      </c>
      <c r="E457" t="str">
        <f>IF($A457="","",SUMIF('Input_Top Hos Diag'!$A$11:$A$500,Cal_Top10HosDiag!$A457,'Input_Top Hos Diag'!G$11:G$500))</f>
        <v/>
      </c>
      <c r="F457" t="str">
        <f>IF($A457="","",SUMIF('Input_Top Hos Diag'!$A$11:$A$500,Cal_Top10HosDiag!$A457,'Input_Top Hos Diag'!H$11:H$500))</f>
        <v/>
      </c>
      <c r="P457" t="str">
        <f>IF(O457="","",_xlfn.XLOOKUP(O457,'Input_Top Hos Diag'!K:K,'Input_Top Hos Diag'!L:L))</f>
        <v/>
      </c>
      <c r="Q457" t="str">
        <f>IF($O457="","",SUMIF('Input_Top Hos Diag'!$K$11:$K$500,Cal_Top10HosDiag!$O457,'Input_Top Hos Diag'!O$11:O$500))</f>
        <v/>
      </c>
      <c r="R457" t="str">
        <f>IF($O457="","",SUMIF('Input_Top Hos Diag'!$K$11:$K$500,Cal_Top10HosDiag!$O457,'Input_Top Hos Diag'!P$11:P$500))</f>
        <v/>
      </c>
      <c r="S457" t="str">
        <f>IF($O457="","",SUMIF('Input_Top Hos Diag'!$K$11:$K$500,Cal_Top10HosDiag!$O457,'Input_Top Hos Diag'!Q$11:Q$500))</f>
        <v/>
      </c>
      <c r="T457" t="str">
        <f>IF($O457="","",SUMIF('Input_Top Hos Diag'!$K$11:$K$500,Cal_Top10HosDiag!$O457,'Input_Top Hos Diag'!R$11:R$500))</f>
        <v/>
      </c>
    </row>
    <row r="458" spans="2:20">
      <c r="B458" t="str">
        <f>IF(A458="","",_xlfn.XLOOKUP(A458,'Input_Top Hos Diag'!A:A,'Input_Top Hos Diag'!B:B))</f>
        <v/>
      </c>
      <c r="C458" t="str">
        <f>IF($A458="","",SUMIF('Input_Top Hos Diag'!$A$11:$A$500,Cal_Top10HosDiag!$A458,'Input_Top Hos Diag'!E$11:E$500))</f>
        <v/>
      </c>
      <c r="D458" t="str">
        <f>IF($A458="","",SUMIF('Input_Top Hos Diag'!$A$11:$A$500,Cal_Top10HosDiag!$A458,'Input_Top Hos Diag'!F$11:F$500))</f>
        <v/>
      </c>
      <c r="E458" t="str">
        <f>IF($A458="","",SUMIF('Input_Top Hos Diag'!$A$11:$A$500,Cal_Top10HosDiag!$A458,'Input_Top Hos Diag'!G$11:G$500))</f>
        <v/>
      </c>
      <c r="F458" t="str">
        <f>IF($A458="","",SUMIF('Input_Top Hos Diag'!$A$11:$A$500,Cal_Top10HosDiag!$A458,'Input_Top Hos Diag'!H$11:H$500))</f>
        <v/>
      </c>
      <c r="P458" t="str">
        <f>IF(O458="","",_xlfn.XLOOKUP(O458,'Input_Top Hos Diag'!K:K,'Input_Top Hos Diag'!L:L))</f>
        <v/>
      </c>
      <c r="Q458" t="str">
        <f>IF($O458="","",SUMIF('Input_Top Hos Diag'!$K$11:$K$500,Cal_Top10HosDiag!$O458,'Input_Top Hos Diag'!O$11:O$500))</f>
        <v/>
      </c>
      <c r="R458" t="str">
        <f>IF($O458="","",SUMIF('Input_Top Hos Diag'!$K$11:$K$500,Cal_Top10HosDiag!$O458,'Input_Top Hos Diag'!P$11:P$500))</f>
        <v/>
      </c>
      <c r="S458" t="str">
        <f>IF($O458="","",SUMIF('Input_Top Hos Diag'!$K$11:$K$500,Cal_Top10HosDiag!$O458,'Input_Top Hos Diag'!Q$11:Q$500))</f>
        <v/>
      </c>
      <c r="T458" t="str">
        <f>IF($O458="","",SUMIF('Input_Top Hos Diag'!$K$11:$K$500,Cal_Top10HosDiag!$O458,'Input_Top Hos Diag'!R$11:R$500))</f>
        <v/>
      </c>
    </row>
    <row r="459" spans="2:20">
      <c r="B459" t="str">
        <f>IF(A459="","",_xlfn.XLOOKUP(A459,'Input_Top Hos Diag'!A:A,'Input_Top Hos Diag'!B:B))</f>
        <v/>
      </c>
      <c r="C459" t="str">
        <f>IF($A459="","",SUMIF('Input_Top Hos Diag'!$A$11:$A$500,Cal_Top10HosDiag!$A459,'Input_Top Hos Diag'!E$11:E$500))</f>
        <v/>
      </c>
      <c r="D459" t="str">
        <f>IF($A459="","",SUMIF('Input_Top Hos Diag'!$A$11:$A$500,Cal_Top10HosDiag!$A459,'Input_Top Hos Diag'!F$11:F$500))</f>
        <v/>
      </c>
      <c r="E459" t="str">
        <f>IF($A459="","",SUMIF('Input_Top Hos Diag'!$A$11:$A$500,Cal_Top10HosDiag!$A459,'Input_Top Hos Diag'!G$11:G$500))</f>
        <v/>
      </c>
      <c r="F459" t="str">
        <f>IF($A459="","",SUMIF('Input_Top Hos Diag'!$A$11:$A$500,Cal_Top10HosDiag!$A459,'Input_Top Hos Diag'!H$11:H$500))</f>
        <v/>
      </c>
      <c r="P459" t="str">
        <f>IF(O459="","",_xlfn.XLOOKUP(O459,'Input_Top Hos Diag'!K:K,'Input_Top Hos Diag'!L:L))</f>
        <v/>
      </c>
      <c r="Q459" t="str">
        <f>IF($O459="","",SUMIF('Input_Top Hos Diag'!$K$11:$K$500,Cal_Top10HosDiag!$O459,'Input_Top Hos Diag'!O$11:O$500))</f>
        <v/>
      </c>
      <c r="R459" t="str">
        <f>IF($O459="","",SUMIF('Input_Top Hos Diag'!$K$11:$K$500,Cal_Top10HosDiag!$O459,'Input_Top Hos Diag'!P$11:P$500))</f>
        <v/>
      </c>
      <c r="S459" t="str">
        <f>IF($O459="","",SUMIF('Input_Top Hos Diag'!$K$11:$K$500,Cal_Top10HosDiag!$O459,'Input_Top Hos Diag'!Q$11:Q$500))</f>
        <v/>
      </c>
      <c r="T459" t="str">
        <f>IF($O459="","",SUMIF('Input_Top Hos Diag'!$K$11:$K$500,Cal_Top10HosDiag!$O459,'Input_Top Hos Diag'!R$11:R$500))</f>
        <v/>
      </c>
    </row>
    <row r="460" spans="2:20">
      <c r="B460" t="str">
        <f>IF(A460="","",_xlfn.XLOOKUP(A460,'Input_Top Hos Diag'!A:A,'Input_Top Hos Diag'!B:B))</f>
        <v/>
      </c>
      <c r="C460" t="str">
        <f>IF($A460="","",SUMIF('Input_Top Hos Diag'!$A$11:$A$500,Cal_Top10HosDiag!$A460,'Input_Top Hos Diag'!E$11:E$500))</f>
        <v/>
      </c>
      <c r="D460" t="str">
        <f>IF($A460="","",SUMIF('Input_Top Hos Diag'!$A$11:$A$500,Cal_Top10HosDiag!$A460,'Input_Top Hos Diag'!F$11:F$500))</f>
        <v/>
      </c>
      <c r="E460" t="str">
        <f>IF($A460="","",SUMIF('Input_Top Hos Diag'!$A$11:$A$500,Cal_Top10HosDiag!$A460,'Input_Top Hos Diag'!G$11:G$500))</f>
        <v/>
      </c>
      <c r="F460" t="str">
        <f>IF($A460="","",SUMIF('Input_Top Hos Diag'!$A$11:$A$500,Cal_Top10HosDiag!$A460,'Input_Top Hos Diag'!H$11:H$500))</f>
        <v/>
      </c>
      <c r="P460" t="str">
        <f>IF(O460="","",_xlfn.XLOOKUP(O460,'Input_Top Hos Diag'!K:K,'Input_Top Hos Diag'!L:L))</f>
        <v/>
      </c>
      <c r="Q460" t="str">
        <f>IF($O460="","",SUMIF('Input_Top Hos Diag'!$K$11:$K$500,Cal_Top10HosDiag!$O460,'Input_Top Hos Diag'!O$11:O$500))</f>
        <v/>
      </c>
      <c r="R460" t="str">
        <f>IF($O460="","",SUMIF('Input_Top Hos Diag'!$K$11:$K$500,Cal_Top10HosDiag!$O460,'Input_Top Hos Diag'!P$11:P$500))</f>
        <v/>
      </c>
      <c r="S460" t="str">
        <f>IF($O460="","",SUMIF('Input_Top Hos Diag'!$K$11:$K$500,Cal_Top10HosDiag!$O460,'Input_Top Hos Diag'!Q$11:Q$500))</f>
        <v/>
      </c>
      <c r="T460" t="str">
        <f>IF($O460="","",SUMIF('Input_Top Hos Diag'!$K$11:$K$500,Cal_Top10HosDiag!$O460,'Input_Top Hos Diag'!R$11:R$500))</f>
        <v/>
      </c>
    </row>
    <row r="461" spans="2:20">
      <c r="B461" t="str">
        <f>IF(A461="","",_xlfn.XLOOKUP(A461,'Input_Top Hos Diag'!A:A,'Input_Top Hos Diag'!B:B))</f>
        <v/>
      </c>
      <c r="C461" t="str">
        <f>IF($A461="","",SUMIF('Input_Top Hos Diag'!$A$11:$A$500,Cal_Top10HosDiag!$A461,'Input_Top Hos Diag'!E$11:E$500))</f>
        <v/>
      </c>
      <c r="D461" t="str">
        <f>IF($A461="","",SUMIF('Input_Top Hos Diag'!$A$11:$A$500,Cal_Top10HosDiag!$A461,'Input_Top Hos Diag'!F$11:F$500))</f>
        <v/>
      </c>
      <c r="E461" t="str">
        <f>IF($A461="","",SUMIF('Input_Top Hos Diag'!$A$11:$A$500,Cal_Top10HosDiag!$A461,'Input_Top Hos Diag'!G$11:G$500))</f>
        <v/>
      </c>
      <c r="F461" t="str">
        <f>IF($A461="","",SUMIF('Input_Top Hos Diag'!$A$11:$A$500,Cal_Top10HosDiag!$A461,'Input_Top Hos Diag'!H$11:H$500))</f>
        <v/>
      </c>
      <c r="P461" t="str">
        <f>IF(O461="","",_xlfn.XLOOKUP(O461,'Input_Top Hos Diag'!K:K,'Input_Top Hos Diag'!L:L))</f>
        <v/>
      </c>
      <c r="Q461" t="str">
        <f>IF($O461="","",SUMIF('Input_Top Hos Diag'!$K$11:$K$500,Cal_Top10HosDiag!$O461,'Input_Top Hos Diag'!O$11:O$500))</f>
        <v/>
      </c>
      <c r="R461" t="str">
        <f>IF($O461="","",SUMIF('Input_Top Hos Diag'!$K$11:$K$500,Cal_Top10HosDiag!$O461,'Input_Top Hos Diag'!P$11:P$500))</f>
        <v/>
      </c>
      <c r="S461" t="str">
        <f>IF($O461="","",SUMIF('Input_Top Hos Diag'!$K$11:$K$500,Cal_Top10HosDiag!$O461,'Input_Top Hos Diag'!Q$11:Q$500))</f>
        <v/>
      </c>
      <c r="T461" t="str">
        <f>IF($O461="","",SUMIF('Input_Top Hos Diag'!$K$11:$K$500,Cal_Top10HosDiag!$O461,'Input_Top Hos Diag'!R$11:R$500))</f>
        <v/>
      </c>
    </row>
    <row r="462" spans="2:20">
      <c r="B462" t="str">
        <f>IF(A462="","",_xlfn.XLOOKUP(A462,'Input_Top Hos Diag'!A:A,'Input_Top Hos Diag'!B:B))</f>
        <v/>
      </c>
      <c r="C462" t="str">
        <f>IF($A462="","",SUMIF('Input_Top Hos Diag'!$A$11:$A$500,Cal_Top10HosDiag!$A462,'Input_Top Hos Diag'!E$11:E$500))</f>
        <v/>
      </c>
      <c r="D462" t="str">
        <f>IF($A462="","",SUMIF('Input_Top Hos Diag'!$A$11:$A$500,Cal_Top10HosDiag!$A462,'Input_Top Hos Diag'!F$11:F$500))</f>
        <v/>
      </c>
      <c r="E462" t="str">
        <f>IF($A462="","",SUMIF('Input_Top Hos Diag'!$A$11:$A$500,Cal_Top10HosDiag!$A462,'Input_Top Hos Diag'!G$11:G$500))</f>
        <v/>
      </c>
      <c r="F462" t="str">
        <f>IF($A462="","",SUMIF('Input_Top Hos Diag'!$A$11:$A$500,Cal_Top10HosDiag!$A462,'Input_Top Hos Diag'!H$11:H$500))</f>
        <v/>
      </c>
      <c r="P462" t="str">
        <f>IF(O462="","",_xlfn.XLOOKUP(O462,'Input_Top Hos Diag'!K:K,'Input_Top Hos Diag'!L:L))</f>
        <v/>
      </c>
      <c r="Q462" t="str">
        <f>IF($O462="","",SUMIF('Input_Top Hos Diag'!$K$11:$K$500,Cal_Top10HosDiag!$O462,'Input_Top Hos Diag'!O$11:O$500))</f>
        <v/>
      </c>
      <c r="R462" t="str">
        <f>IF($O462="","",SUMIF('Input_Top Hos Diag'!$K$11:$K$500,Cal_Top10HosDiag!$O462,'Input_Top Hos Diag'!P$11:P$500))</f>
        <v/>
      </c>
      <c r="S462" t="str">
        <f>IF($O462="","",SUMIF('Input_Top Hos Diag'!$K$11:$K$500,Cal_Top10HosDiag!$O462,'Input_Top Hos Diag'!Q$11:Q$500))</f>
        <v/>
      </c>
      <c r="T462" t="str">
        <f>IF($O462="","",SUMIF('Input_Top Hos Diag'!$K$11:$K$500,Cal_Top10HosDiag!$O462,'Input_Top Hos Diag'!R$11:R$500))</f>
        <v/>
      </c>
    </row>
    <row r="463" spans="2:20">
      <c r="B463" t="str">
        <f>IF(A463="","",_xlfn.XLOOKUP(A463,'Input_Top Hos Diag'!A:A,'Input_Top Hos Diag'!B:B))</f>
        <v/>
      </c>
      <c r="C463" t="str">
        <f>IF($A463="","",SUMIF('Input_Top Hos Diag'!$A$11:$A$500,Cal_Top10HosDiag!$A463,'Input_Top Hos Diag'!E$11:E$500))</f>
        <v/>
      </c>
      <c r="D463" t="str">
        <f>IF($A463="","",SUMIF('Input_Top Hos Diag'!$A$11:$A$500,Cal_Top10HosDiag!$A463,'Input_Top Hos Diag'!F$11:F$500))</f>
        <v/>
      </c>
      <c r="E463" t="str">
        <f>IF($A463="","",SUMIF('Input_Top Hos Diag'!$A$11:$A$500,Cal_Top10HosDiag!$A463,'Input_Top Hos Diag'!G$11:G$500))</f>
        <v/>
      </c>
      <c r="F463" t="str">
        <f>IF($A463="","",SUMIF('Input_Top Hos Diag'!$A$11:$A$500,Cal_Top10HosDiag!$A463,'Input_Top Hos Diag'!H$11:H$500))</f>
        <v/>
      </c>
      <c r="P463" t="str">
        <f>IF(O463="","",_xlfn.XLOOKUP(O463,'Input_Top Hos Diag'!K:K,'Input_Top Hos Diag'!L:L))</f>
        <v/>
      </c>
      <c r="Q463" t="str">
        <f>IF($O463="","",SUMIF('Input_Top Hos Diag'!$K$11:$K$500,Cal_Top10HosDiag!$O463,'Input_Top Hos Diag'!O$11:O$500))</f>
        <v/>
      </c>
      <c r="R463" t="str">
        <f>IF($O463="","",SUMIF('Input_Top Hos Diag'!$K$11:$K$500,Cal_Top10HosDiag!$O463,'Input_Top Hos Diag'!P$11:P$500))</f>
        <v/>
      </c>
      <c r="S463" t="str">
        <f>IF($O463="","",SUMIF('Input_Top Hos Diag'!$K$11:$K$500,Cal_Top10HosDiag!$O463,'Input_Top Hos Diag'!Q$11:Q$500))</f>
        <v/>
      </c>
      <c r="T463" t="str">
        <f>IF($O463="","",SUMIF('Input_Top Hos Diag'!$K$11:$K$500,Cal_Top10HosDiag!$O463,'Input_Top Hos Diag'!R$11:R$500))</f>
        <v/>
      </c>
    </row>
    <row r="464" spans="2:20">
      <c r="B464" t="str">
        <f>IF(A464="","",_xlfn.XLOOKUP(A464,'Input_Top Hos Diag'!A:A,'Input_Top Hos Diag'!B:B))</f>
        <v/>
      </c>
      <c r="C464" t="str">
        <f>IF($A464="","",SUMIF('Input_Top Hos Diag'!$A$11:$A$500,Cal_Top10HosDiag!$A464,'Input_Top Hos Diag'!E$11:E$500))</f>
        <v/>
      </c>
      <c r="D464" t="str">
        <f>IF($A464="","",SUMIF('Input_Top Hos Diag'!$A$11:$A$500,Cal_Top10HosDiag!$A464,'Input_Top Hos Diag'!F$11:F$500))</f>
        <v/>
      </c>
      <c r="E464" t="str">
        <f>IF($A464="","",SUMIF('Input_Top Hos Diag'!$A$11:$A$500,Cal_Top10HosDiag!$A464,'Input_Top Hos Diag'!G$11:G$500))</f>
        <v/>
      </c>
      <c r="F464" t="str">
        <f>IF($A464="","",SUMIF('Input_Top Hos Diag'!$A$11:$A$500,Cal_Top10HosDiag!$A464,'Input_Top Hos Diag'!H$11:H$500))</f>
        <v/>
      </c>
      <c r="P464" t="str">
        <f>IF(O464="","",_xlfn.XLOOKUP(O464,'Input_Top Hos Diag'!K:K,'Input_Top Hos Diag'!L:L))</f>
        <v/>
      </c>
      <c r="Q464" t="str">
        <f>IF($O464="","",SUMIF('Input_Top Hos Diag'!$K$11:$K$500,Cal_Top10HosDiag!$O464,'Input_Top Hos Diag'!O$11:O$500))</f>
        <v/>
      </c>
      <c r="R464" t="str">
        <f>IF($O464="","",SUMIF('Input_Top Hos Diag'!$K$11:$K$500,Cal_Top10HosDiag!$O464,'Input_Top Hos Diag'!P$11:P$500))</f>
        <v/>
      </c>
      <c r="S464" t="str">
        <f>IF($O464="","",SUMIF('Input_Top Hos Diag'!$K$11:$K$500,Cal_Top10HosDiag!$O464,'Input_Top Hos Diag'!Q$11:Q$500))</f>
        <v/>
      </c>
      <c r="T464" t="str">
        <f>IF($O464="","",SUMIF('Input_Top Hos Diag'!$K$11:$K$500,Cal_Top10HosDiag!$O464,'Input_Top Hos Diag'!R$11:R$500))</f>
        <v/>
      </c>
    </row>
    <row r="465" spans="2:20">
      <c r="B465" t="str">
        <f>IF(A465="","",_xlfn.XLOOKUP(A465,'Input_Top Hos Diag'!A:A,'Input_Top Hos Diag'!B:B))</f>
        <v/>
      </c>
      <c r="C465" t="str">
        <f>IF($A465="","",SUMIF('Input_Top Hos Diag'!$A$11:$A$500,Cal_Top10HosDiag!$A465,'Input_Top Hos Diag'!E$11:E$500))</f>
        <v/>
      </c>
      <c r="D465" t="str">
        <f>IF($A465="","",SUMIF('Input_Top Hos Diag'!$A$11:$A$500,Cal_Top10HosDiag!$A465,'Input_Top Hos Diag'!F$11:F$500))</f>
        <v/>
      </c>
      <c r="E465" t="str">
        <f>IF($A465="","",SUMIF('Input_Top Hos Diag'!$A$11:$A$500,Cal_Top10HosDiag!$A465,'Input_Top Hos Diag'!G$11:G$500))</f>
        <v/>
      </c>
      <c r="F465" t="str">
        <f>IF($A465="","",SUMIF('Input_Top Hos Diag'!$A$11:$A$500,Cal_Top10HosDiag!$A465,'Input_Top Hos Diag'!H$11:H$500))</f>
        <v/>
      </c>
      <c r="P465" t="str">
        <f>IF(O465="","",_xlfn.XLOOKUP(O465,'Input_Top Hos Diag'!K:K,'Input_Top Hos Diag'!L:L))</f>
        <v/>
      </c>
      <c r="Q465" t="str">
        <f>IF($O465="","",SUMIF('Input_Top Hos Diag'!$K$11:$K$500,Cal_Top10HosDiag!$O465,'Input_Top Hos Diag'!O$11:O$500))</f>
        <v/>
      </c>
      <c r="R465" t="str">
        <f>IF($O465="","",SUMIF('Input_Top Hos Diag'!$K$11:$K$500,Cal_Top10HosDiag!$O465,'Input_Top Hos Diag'!P$11:P$500))</f>
        <v/>
      </c>
      <c r="S465" t="str">
        <f>IF($O465="","",SUMIF('Input_Top Hos Diag'!$K$11:$K$500,Cal_Top10HosDiag!$O465,'Input_Top Hos Diag'!Q$11:Q$500))</f>
        <v/>
      </c>
      <c r="T465" t="str">
        <f>IF($O465="","",SUMIF('Input_Top Hos Diag'!$K$11:$K$500,Cal_Top10HosDiag!$O465,'Input_Top Hos Diag'!R$11:R$500))</f>
        <v/>
      </c>
    </row>
    <row r="466" spans="2:20">
      <c r="B466" t="str">
        <f>IF(A466="","",_xlfn.XLOOKUP(A466,'Input_Top Hos Diag'!A:A,'Input_Top Hos Diag'!B:B))</f>
        <v/>
      </c>
      <c r="C466" t="str">
        <f>IF($A466="","",SUMIF('Input_Top Hos Diag'!$A$11:$A$500,Cal_Top10HosDiag!$A466,'Input_Top Hos Diag'!E$11:E$500))</f>
        <v/>
      </c>
      <c r="D466" t="str">
        <f>IF($A466="","",SUMIF('Input_Top Hos Diag'!$A$11:$A$500,Cal_Top10HosDiag!$A466,'Input_Top Hos Diag'!F$11:F$500))</f>
        <v/>
      </c>
      <c r="E466" t="str">
        <f>IF($A466="","",SUMIF('Input_Top Hos Diag'!$A$11:$A$500,Cal_Top10HosDiag!$A466,'Input_Top Hos Diag'!G$11:G$500))</f>
        <v/>
      </c>
      <c r="F466" t="str">
        <f>IF($A466="","",SUMIF('Input_Top Hos Diag'!$A$11:$A$500,Cal_Top10HosDiag!$A466,'Input_Top Hos Diag'!H$11:H$500))</f>
        <v/>
      </c>
      <c r="P466" t="str">
        <f>IF(O466="","",_xlfn.XLOOKUP(O466,'Input_Top Hos Diag'!K:K,'Input_Top Hos Diag'!L:L))</f>
        <v/>
      </c>
      <c r="Q466" t="str">
        <f>IF($O466="","",SUMIF('Input_Top Hos Diag'!$K$11:$K$500,Cal_Top10HosDiag!$O466,'Input_Top Hos Diag'!O$11:O$500))</f>
        <v/>
      </c>
      <c r="R466" t="str">
        <f>IF($O466="","",SUMIF('Input_Top Hos Diag'!$K$11:$K$500,Cal_Top10HosDiag!$O466,'Input_Top Hos Diag'!P$11:P$500))</f>
        <v/>
      </c>
      <c r="S466" t="str">
        <f>IF($O466="","",SUMIF('Input_Top Hos Diag'!$K$11:$K$500,Cal_Top10HosDiag!$O466,'Input_Top Hos Diag'!Q$11:Q$500))</f>
        <v/>
      </c>
      <c r="T466" t="str">
        <f>IF($O466="","",SUMIF('Input_Top Hos Diag'!$K$11:$K$500,Cal_Top10HosDiag!$O466,'Input_Top Hos Diag'!R$11:R$500))</f>
        <v/>
      </c>
    </row>
    <row r="467" spans="2:20">
      <c r="B467" t="str">
        <f>IF(A467="","",_xlfn.XLOOKUP(A467,'Input_Top Hos Diag'!A:A,'Input_Top Hos Diag'!B:B))</f>
        <v/>
      </c>
      <c r="C467" t="str">
        <f>IF($A467="","",SUMIF('Input_Top Hos Diag'!$A$11:$A$500,Cal_Top10HosDiag!$A467,'Input_Top Hos Diag'!E$11:E$500))</f>
        <v/>
      </c>
      <c r="D467" t="str">
        <f>IF($A467="","",SUMIF('Input_Top Hos Diag'!$A$11:$A$500,Cal_Top10HosDiag!$A467,'Input_Top Hos Diag'!F$11:F$500))</f>
        <v/>
      </c>
      <c r="E467" t="str">
        <f>IF($A467="","",SUMIF('Input_Top Hos Diag'!$A$11:$A$500,Cal_Top10HosDiag!$A467,'Input_Top Hos Diag'!G$11:G$500))</f>
        <v/>
      </c>
      <c r="F467" t="str">
        <f>IF($A467="","",SUMIF('Input_Top Hos Diag'!$A$11:$A$500,Cal_Top10HosDiag!$A467,'Input_Top Hos Diag'!H$11:H$500))</f>
        <v/>
      </c>
      <c r="P467" t="str">
        <f>IF(O467="","",_xlfn.XLOOKUP(O467,'Input_Top Hos Diag'!K:K,'Input_Top Hos Diag'!L:L))</f>
        <v/>
      </c>
      <c r="Q467" t="str">
        <f>IF($O467="","",SUMIF('Input_Top Hos Diag'!$K$11:$K$500,Cal_Top10HosDiag!$O467,'Input_Top Hos Diag'!O$11:O$500))</f>
        <v/>
      </c>
      <c r="R467" t="str">
        <f>IF($O467="","",SUMIF('Input_Top Hos Diag'!$K$11:$K$500,Cal_Top10HosDiag!$O467,'Input_Top Hos Diag'!P$11:P$500))</f>
        <v/>
      </c>
      <c r="S467" t="str">
        <f>IF($O467="","",SUMIF('Input_Top Hos Diag'!$K$11:$K$500,Cal_Top10HosDiag!$O467,'Input_Top Hos Diag'!Q$11:Q$500))</f>
        <v/>
      </c>
      <c r="T467" t="str">
        <f>IF($O467="","",SUMIF('Input_Top Hos Diag'!$K$11:$K$500,Cal_Top10HosDiag!$O467,'Input_Top Hos Diag'!R$11:R$500))</f>
        <v/>
      </c>
    </row>
    <row r="468" spans="2:20">
      <c r="B468" t="str">
        <f>IF(A468="","",_xlfn.XLOOKUP(A468,'Input_Top Hos Diag'!A:A,'Input_Top Hos Diag'!B:B))</f>
        <v/>
      </c>
      <c r="C468" t="str">
        <f>IF($A468="","",SUMIF('Input_Top Hos Diag'!$A$11:$A$500,Cal_Top10HosDiag!$A468,'Input_Top Hos Diag'!E$11:E$500))</f>
        <v/>
      </c>
      <c r="D468" t="str">
        <f>IF($A468="","",SUMIF('Input_Top Hos Diag'!$A$11:$A$500,Cal_Top10HosDiag!$A468,'Input_Top Hos Diag'!F$11:F$500))</f>
        <v/>
      </c>
      <c r="E468" t="str">
        <f>IF($A468="","",SUMIF('Input_Top Hos Diag'!$A$11:$A$500,Cal_Top10HosDiag!$A468,'Input_Top Hos Diag'!G$11:G$500))</f>
        <v/>
      </c>
      <c r="F468" t="str">
        <f>IF($A468="","",SUMIF('Input_Top Hos Diag'!$A$11:$A$500,Cal_Top10HosDiag!$A468,'Input_Top Hos Diag'!H$11:H$500))</f>
        <v/>
      </c>
      <c r="P468" t="str">
        <f>IF(O468="","",_xlfn.XLOOKUP(O468,'Input_Top Hos Diag'!K:K,'Input_Top Hos Diag'!L:L))</f>
        <v/>
      </c>
      <c r="Q468" t="str">
        <f>IF($O468="","",SUMIF('Input_Top Hos Diag'!$K$11:$K$500,Cal_Top10HosDiag!$O468,'Input_Top Hos Diag'!O$11:O$500))</f>
        <v/>
      </c>
      <c r="R468" t="str">
        <f>IF($O468="","",SUMIF('Input_Top Hos Diag'!$K$11:$K$500,Cal_Top10HosDiag!$O468,'Input_Top Hos Diag'!P$11:P$500))</f>
        <v/>
      </c>
      <c r="S468" t="str">
        <f>IF($O468="","",SUMIF('Input_Top Hos Diag'!$K$11:$K$500,Cal_Top10HosDiag!$O468,'Input_Top Hos Diag'!Q$11:Q$500))</f>
        <v/>
      </c>
      <c r="T468" t="str">
        <f>IF($O468="","",SUMIF('Input_Top Hos Diag'!$K$11:$K$500,Cal_Top10HosDiag!$O468,'Input_Top Hos Diag'!R$11:R$500))</f>
        <v/>
      </c>
    </row>
    <row r="469" spans="2:20">
      <c r="B469" t="str">
        <f>IF(A469="","",_xlfn.XLOOKUP(A469,'Input_Top Hos Diag'!A:A,'Input_Top Hos Diag'!B:B))</f>
        <v/>
      </c>
      <c r="C469" t="str">
        <f>IF($A469="","",SUMIF('Input_Top Hos Diag'!$A$11:$A$500,Cal_Top10HosDiag!$A469,'Input_Top Hos Diag'!E$11:E$500))</f>
        <v/>
      </c>
      <c r="D469" t="str">
        <f>IF($A469="","",SUMIF('Input_Top Hos Diag'!$A$11:$A$500,Cal_Top10HosDiag!$A469,'Input_Top Hos Diag'!F$11:F$500))</f>
        <v/>
      </c>
      <c r="E469" t="str">
        <f>IF($A469="","",SUMIF('Input_Top Hos Diag'!$A$11:$A$500,Cal_Top10HosDiag!$A469,'Input_Top Hos Diag'!G$11:G$500))</f>
        <v/>
      </c>
      <c r="F469" t="str">
        <f>IF($A469="","",SUMIF('Input_Top Hos Diag'!$A$11:$A$500,Cal_Top10HosDiag!$A469,'Input_Top Hos Diag'!H$11:H$500))</f>
        <v/>
      </c>
      <c r="P469" t="str">
        <f>IF(O469="","",_xlfn.XLOOKUP(O469,'Input_Top Hos Diag'!K:K,'Input_Top Hos Diag'!L:L))</f>
        <v/>
      </c>
      <c r="Q469" t="str">
        <f>IF($O469="","",SUMIF('Input_Top Hos Diag'!$K$11:$K$500,Cal_Top10HosDiag!$O469,'Input_Top Hos Diag'!O$11:O$500))</f>
        <v/>
      </c>
      <c r="R469" t="str">
        <f>IF($O469="","",SUMIF('Input_Top Hos Diag'!$K$11:$K$500,Cal_Top10HosDiag!$O469,'Input_Top Hos Diag'!P$11:P$500))</f>
        <v/>
      </c>
      <c r="S469" t="str">
        <f>IF($O469="","",SUMIF('Input_Top Hos Diag'!$K$11:$K$500,Cal_Top10HosDiag!$O469,'Input_Top Hos Diag'!Q$11:Q$500))</f>
        <v/>
      </c>
      <c r="T469" t="str">
        <f>IF($O469="","",SUMIF('Input_Top Hos Diag'!$K$11:$K$500,Cal_Top10HosDiag!$O469,'Input_Top Hos Diag'!R$11:R$500))</f>
        <v/>
      </c>
    </row>
    <row r="470" spans="2:20">
      <c r="B470" t="str">
        <f>IF(A470="","",_xlfn.XLOOKUP(A470,'Input_Top Hos Diag'!A:A,'Input_Top Hos Diag'!B:B))</f>
        <v/>
      </c>
      <c r="C470" t="str">
        <f>IF($A470="","",SUMIF('Input_Top Hos Diag'!$A$11:$A$500,Cal_Top10HosDiag!$A470,'Input_Top Hos Diag'!E$11:E$500))</f>
        <v/>
      </c>
      <c r="D470" t="str">
        <f>IF($A470="","",SUMIF('Input_Top Hos Diag'!$A$11:$A$500,Cal_Top10HosDiag!$A470,'Input_Top Hos Diag'!F$11:F$500))</f>
        <v/>
      </c>
      <c r="E470" t="str">
        <f>IF($A470="","",SUMIF('Input_Top Hos Diag'!$A$11:$A$500,Cal_Top10HosDiag!$A470,'Input_Top Hos Diag'!G$11:G$500))</f>
        <v/>
      </c>
      <c r="F470" t="str">
        <f>IF($A470="","",SUMIF('Input_Top Hos Diag'!$A$11:$A$500,Cal_Top10HosDiag!$A470,'Input_Top Hos Diag'!H$11:H$500))</f>
        <v/>
      </c>
      <c r="P470" t="str">
        <f>IF(O470="","",_xlfn.XLOOKUP(O470,'Input_Top Hos Diag'!K:K,'Input_Top Hos Diag'!L:L))</f>
        <v/>
      </c>
      <c r="Q470" t="str">
        <f>IF($O470="","",SUMIF('Input_Top Hos Diag'!$K$11:$K$500,Cal_Top10HosDiag!$O470,'Input_Top Hos Diag'!O$11:O$500))</f>
        <v/>
      </c>
      <c r="R470" t="str">
        <f>IF($O470="","",SUMIF('Input_Top Hos Diag'!$K$11:$K$500,Cal_Top10HosDiag!$O470,'Input_Top Hos Diag'!P$11:P$500))</f>
        <v/>
      </c>
      <c r="S470" t="str">
        <f>IF($O470="","",SUMIF('Input_Top Hos Diag'!$K$11:$K$500,Cal_Top10HosDiag!$O470,'Input_Top Hos Diag'!Q$11:Q$500))</f>
        <v/>
      </c>
      <c r="T470" t="str">
        <f>IF($O470="","",SUMIF('Input_Top Hos Diag'!$K$11:$K$500,Cal_Top10HosDiag!$O470,'Input_Top Hos Diag'!R$11:R$500))</f>
        <v/>
      </c>
    </row>
    <row r="471" spans="2:20">
      <c r="B471" t="str">
        <f>IF(A471="","",_xlfn.XLOOKUP(A471,'Input_Top Hos Diag'!A:A,'Input_Top Hos Diag'!B:B))</f>
        <v/>
      </c>
      <c r="C471" t="str">
        <f>IF($A471="","",SUMIF('Input_Top Hos Diag'!$A$11:$A$500,Cal_Top10HosDiag!$A471,'Input_Top Hos Diag'!E$11:E$500))</f>
        <v/>
      </c>
      <c r="D471" t="str">
        <f>IF($A471="","",SUMIF('Input_Top Hos Diag'!$A$11:$A$500,Cal_Top10HosDiag!$A471,'Input_Top Hos Diag'!F$11:F$500))</f>
        <v/>
      </c>
      <c r="E471" t="str">
        <f>IF($A471="","",SUMIF('Input_Top Hos Diag'!$A$11:$A$500,Cal_Top10HosDiag!$A471,'Input_Top Hos Diag'!G$11:G$500))</f>
        <v/>
      </c>
      <c r="F471" t="str">
        <f>IF($A471="","",SUMIF('Input_Top Hos Diag'!$A$11:$A$500,Cal_Top10HosDiag!$A471,'Input_Top Hos Diag'!H$11:H$500))</f>
        <v/>
      </c>
      <c r="P471" t="str">
        <f>IF(O471="","",_xlfn.XLOOKUP(O471,'Input_Top Hos Diag'!K:K,'Input_Top Hos Diag'!L:L))</f>
        <v/>
      </c>
      <c r="Q471" t="str">
        <f>IF($O471="","",SUMIF('Input_Top Hos Diag'!$K$11:$K$500,Cal_Top10HosDiag!$O471,'Input_Top Hos Diag'!O$11:O$500))</f>
        <v/>
      </c>
      <c r="R471" t="str">
        <f>IF($O471="","",SUMIF('Input_Top Hos Diag'!$K$11:$K$500,Cal_Top10HosDiag!$O471,'Input_Top Hos Diag'!P$11:P$500))</f>
        <v/>
      </c>
      <c r="S471" t="str">
        <f>IF($O471="","",SUMIF('Input_Top Hos Diag'!$K$11:$K$500,Cal_Top10HosDiag!$O471,'Input_Top Hos Diag'!Q$11:Q$500))</f>
        <v/>
      </c>
      <c r="T471" t="str">
        <f>IF($O471="","",SUMIF('Input_Top Hos Diag'!$K$11:$K$500,Cal_Top10HosDiag!$O471,'Input_Top Hos Diag'!R$11:R$500))</f>
        <v/>
      </c>
    </row>
    <row r="472" spans="2:20">
      <c r="B472" t="str">
        <f>IF(A472="","",_xlfn.XLOOKUP(A472,'Input_Top Hos Diag'!A:A,'Input_Top Hos Diag'!B:B))</f>
        <v/>
      </c>
      <c r="C472" t="str">
        <f>IF($A472="","",SUMIF('Input_Top Hos Diag'!$A$11:$A$500,Cal_Top10HosDiag!$A472,'Input_Top Hos Diag'!E$11:E$500))</f>
        <v/>
      </c>
      <c r="D472" t="str">
        <f>IF($A472="","",SUMIF('Input_Top Hos Diag'!$A$11:$A$500,Cal_Top10HosDiag!$A472,'Input_Top Hos Diag'!F$11:F$500))</f>
        <v/>
      </c>
      <c r="E472" t="str">
        <f>IF($A472="","",SUMIF('Input_Top Hos Diag'!$A$11:$A$500,Cal_Top10HosDiag!$A472,'Input_Top Hos Diag'!G$11:G$500))</f>
        <v/>
      </c>
      <c r="F472" t="str">
        <f>IF($A472="","",SUMIF('Input_Top Hos Diag'!$A$11:$A$500,Cal_Top10HosDiag!$A472,'Input_Top Hos Diag'!H$11:H$500))</f>
        <v/>
      </c>
      <c r="P472" t="str">
        <f>IF(O472="","",_xlfn.XLOOKUP(O472,'Input_Top Hos Diag'!K:K,'Input_Top Hos Diag'!L:L))</f>
        <v/>
      </c>
      <c r="Q472" t="str">
        <f>IF($O472="","",SUMIF('Input_Top Hos Diag'!$K$11:$K$500,Cal_Top10HosDiag!$O472,'Input_Top Hos Diag'!O$11:O$500))</f>
        <v/>
      </c>
      <c r="R472" t="str">
        <f>IF($O472="","",SUMIF('Input_Top Hos Diag'!$K$11:$K$500,Cal_Top10HosDiag!$O472,'Input_Top Hos Diag'!P$11:P$500))</f>
        <v/>
      </c>
      <c r="S472" t="str">
        <f>IF($O472="","",SUMIF('Input_Top Hos Diag'!$K$11:$K$500,Cal_Top10HosDiag!$O472,'Input_Top Hos Diag'!Q$11:Q$500))</f>
        <v/>
      </c>
      <c r="T472" t="str">
        <f>IF($O472="","",SUMIF('Input_Top Hos Diag'!$K$11:$K$500,Cal_Top10HosDiag!$O472,'Input_Top Hos Diag'!R$11:R$500))</f>
        <v/>
      </c>
    </row>
    <row r="473" spans="2:20">
      <c r="B473" t="str">
        <f>IF(A473="","",_xlfn.XLOOKUP(A473,'Input_Top Hos Diag'!A:A,'Input_Top Hos Diag'!B:B))</f>
        <v/>
      </c>
      <c r="C473" t="str">
        <f>IF($A473="","",SUMIF('Input_Top Hos Diag'!$A$11:$A$500,Cal_Top10HosDiag!$A473,'Input_Top Hos Diag'!E$11:E$500))</f>
        <v/>
      </c>
      <c r="D473" t="str">
        <f>IF($A473="","",SUMIF('Input_Top Hos Diag'!$A$11:$A$500,Cal_Top10HosDiag!$A473,'Input_Top Hos Diag'!F$11:F$500))</f>
        <v/>
      </c>
      <c r="E473" t="str">
        <f>IF($A473="","",SUMIF('Input_Top Hos Diag'!$A$11:$A$500,Cal_Top10HosDiag!$A473,'Input_Top Hos Diag'!G$11:G$500))</f>
        <v/>
      </c>
      <c r="F473" t="str">
        <f>IF($A473="","",SUMIF('Input_Top Hos Diag'!$A$11:$A$500,Cal_Top10HosDiag!$A473,'Input_Top Hos Diag'!H$11:H$500))</f>
        <v/>
      </c>
      <c r="P473" t="str">
        <f>IF(O473="","",_xlfn.XLOOKUP(O473,'Input_Top Hos Diag'!K:K,'Input_Top Hos Diag'!L:L))</f>
        <v/>
      </c>
      <c r="Q473" t="str">
        <f>IF($O473="","",SUMIF('Input_Top Hos Diag'!$K$11:$K$500,Cal_Top10HosDiag!$O473,'Input_Top Hos Diag'!O$11:O$500))</f>
        <v/>
      </c>
      <c r="R473" t="str">
        <f>IF($O473="","",SUMIF('Input_Top Hos Diag'!$K$11:$K$500,Cal_Top10HosDiag!$O473,'Input_Top Hos Diag'!P$11:P$500))</f>
        <v/>
      </c>
      <c r="S473" t="str">
        <f>IF($O473="","",SUMIF('Input_Top Hos Diag'!$K$11:$K$500,Cal_Top10HosDiag!$O473,'Input_Top Hos Diag'!Q$11:Q$500))</f>
        <v/>
      </c>
      <c r="T473" t="str">
        <f>IF($O473="","",SUMIF('Input_Top Hos Diag'!$K$11:$K$500,Cal_Top10HosDiag!$O473,'Input_Top Hos Diag'!R$11:R$500))</f>
        <v/>
      </c>
    </row>
    <row r="474" spans="2:20">
      <c r="B474" t="str">
        <f>IF(A474="","",_xlfn.XLOOKUP(A474,'Input_Top Hos Diag'!A:A,'Input_Top Hos Diag'!B:B))</f>
        <v/>
      </c>
      <c r="C474" t="str">
        <f>IF($A474="","",SUMIF('Input_Top Hos Diag'!$A$11:$A$500,Cal_Top10HosDiag!$A474,'Input_Top Hos Diag'!E$11:E$500))</f>
        <v/>
      </c>
      <c r="D474" t="str">
        <f>IF($A474="","",SUMIF('Input_Top Hos Diag'!$A$11:$A$500,Cal_Top10HosDiag!$A474,'Input_Top Hos Diag'!F$11:F$500))</f>
        <v/>
      </c>
      <c r="E474" t="str">
        <f>IF($A474="","",SUMIF('Input_Top Hos Diag'!$A$11:$A$500,Cal_Top10HosDiag!$A474,'Input_Top Hos Diag'!G$11:G$500))</f>
        <v/>
      </c>
      <c r="F474" t="str">
        <f>IF($A474="","",SUMIF('Input_Top Hos Diag'!$A$11:$A$500,Cal_Top10HosDiag!$A474,'Input_Top Hos Diag'!H$11:H$500))</f>
        <v/>
      </c>
      <c r="P474" t="str">
        <f>IF(O474="","",_xlfn.XLOOKUP(O474,'Input_Top Hos Diag'!K:K,'Input_Top Hos Diag'!L:L))</f>
        <v/>
      </c>
      <c r="Q474" t="str">
        <f>IF($O474="","",SUMIF('Input_Top Hos Diag'!$K$11:$K$500,Cal_Top10HosDiag!$O474,'Input_Top Hos Diag'!O$11:O$500))</f>
        <v/>
      </c>
      <c r="R474" t="str">
        <f>IF($O474="","",SUMIF('Input_Top Hos Diag'!$K$11:$K$500,Cal_Top10HosDiag!$O474,'Input_Top Hos Diag'!P$11:P$500))</f>
        <v/>
      </c>
      <c r="S474" t="str">
        <f>IF($O474="","",SUMIF('Input_Top Hos Diag'!$K$11:$K$500,Cal_Top10HosDiag!$O474,'Input_Top Hos Diag'!Q$11:Q$500))</f>
        <v/>
      </c>
      <c r="T474" t="str">
        <f>IF($O474="","",SUMIF('Input_Top Hos Diag'!$K$11:$K$500,Cal_Top10HosDiag!$O474,'Input_Top Hos Diag'!R$11:R$500))</f>
        <v/>
      </c>
    </row>
    <row r="475" spans="2:20">
      <c r="B475" t="str">
        <f>IF(A475="","",_xlfn.XLOOKUP(A475,'Input_Top Hos Diag'!A:A,'Input_Top Hos Diag'!B:B))</f>
        <v/>
      </c>
      <c r="C475" t="str">
        <f>IF($A475="","",SUMIF('Input_Top Hos Diag'!$A$11:$A$500,Cal_Top10HosDiag!$A475,'Input_Top Hos Diag'!E$11:E$500))</f>
        <v/>
      </c>
      <c r="D475" t="str">
        <f>IF($A475="","",SUMIF('Input_Top Hos Diag'!$A$11:$A$500,Cal_Top10HosDiag!$A475,'Input_Top Hos Diag'!F$11:F$500))</f>
        <v/>
      </c>
      <c r="E475" t="str">
        <f>IF($A475="","",SUMIF('Input_Top Hos Diag'!$A$11:$A$500,Cal_Top10HosDiag!$A475,'Input_Top Hos Diag'!G$11:G$500))</f>
        <v/>
      </c>
      <c r="F475" t="str">
        <f>IF($A475="","",SUMIF('Input_Top Hos Diag'!$A$11:$A$500,Cal_Top10HosDiag!$A475,'Input_Top Hos Diag'!H$11:H$500))</f>
        <v/>
      </c>
      <c r="P475" t="str">
        <f>IF(O475="","",_xlfn.XLOOKUP(O475,'Input_Top Hos Diag'!K:K,'Input_Top Hos Diag'!L:L))</f>
        <v/>
      </c>
      <c r="Q475" t="str">
        <f>IF($O475="","",SUMIF('Input_Top Hos Diag'!$K$11:$K$500,Cal_Top10HosDiag!$O475,'Input_Top Hos Diag'!O$11:O$500))</f>
        <v/>
      </c>
      <c r="R475" t="str">
        <f>IF($O475="","",SUMIF('Input_Top Hos Diag'!$K$11:$K$500,Cal_Top10HosDiag!$O475,'Input_Top Hos Diag'!P$11:P$500))</f>
        <v/>
      </c>
      <c r="S475" t="str">
        <f>IF($O475="","",SUMIF('Input_Top Hos Diag'!$K$11:$K$500,Cal_Top10HosDiag!$O475,'Input_Top Hos Diag'!Q$11:Q$500))</f>
        <v/>
      </c>
      <c r="T475" t="str">
        <f>IF($O475="","",SUMIF('Input_Top Hos Diag'!$K$11:$K$500,Cal_Top10HosDiag!$O475,'Input_Top Hos Diag'!R$11:R$500))</f>
        <v/>
      </c>
    </row>
    <row r="476" spans="2:20">
      <c r="B476" t="str">
        <f>IF(A476="","",_xlfn.XLOOKUP(A476,'Input_Top Hos Diag'!A:A,'Input_Top Hos Diag'!B:B))</f>
        <v/>
      </c>
      <c r="C476" t="str">
        <f>IF($A476="","",SUMIF('Input_Top Hos Diag'!$A$11:$A$500,Cal_Top10HosDiag!$A476,'Input_Top Hos Diag'!E$11:E$500))</f>
        <v/>
      </c>
      <c r="D476" t="str">
        <f>IF($A476="","",SUMIF('Input_Top Hos Diag'!$A$11:$A$500,Cal_Top10HosDiag!$A476,'Input_Top Hos Diag'!F$11:F$500))</f>
        <v/>
      </c>
      <c r="E476" t="str">
        <f>IF($A476="","",SUMIF('Input_Top Hos Diag'!$A$11:$A$500,Cal_Top10HosDiag!$A476,'Input_Top Hos Diag'!G$11:G$500))</f>
        <v/>
      </c>
      <c r="F476" t="str">
        <f>IF($A476="","",SUMIF('Input_Top Hos Diag'!$A$11:$A$500,Cal_Top10HosDiag!$A476,'Input_Top Hos Diag'!H$11:H$500))</f>
        <v/>
      </c>
      <c r="P476" t="str">
        <f>IF(O476="","",_xlfn.XLOOKUP(O476,'Input_Top Hos Diag'!K:K,'Input_Top Hos Diag'!L:L))</f>
        <v/>
      </c>
      <c r="Q476" t="str">
        <f>IF($O476="","",SUMIF('Input_Top Hos Diag'!$K$11:$K$500,Cal_Top10HosDiag!$O476,'Input_Top Hos Diag'!O$11:O$500))</f>
        <v/>
      </c>
      <c r="R476" t="str">
        <f>IF($O476="","",SUMIF('Input_Top Hos Diag'!$K$11:$K$500,Cal_Top10HosDiag!$O476,'Input_Top Hos Diag'!P$11:P$500))</f>
        <v/>
      </c>
      <c r="S476" t="str">
        <f>IF($O476="","",SUMIF('Input_Top Hos Diag'!$K$11:$K$500,Cal_Top10HosDiag!$O476,'Input_Top Hos Diag'!Q$11:Q$500))</f>
        <v/>
      </c>
      <c r="T476" t="str">
        <f>IF($O476="","",SUMIF('Input_Top Hos Diag'!$K$11:$K$500,Cal_Top10HosDiag!$O476,'Input_Top Hos Diag'!R$11:R$500))</f>
        <v/>
      </c>
    </row>
    <row r="477" spans="2:20">
      <c r="B477" t="str">
        <f>IF(A477="","",_xlfn.XLOOKUP(A477,'Input_Top Hos Diag'!A:A,'Input_Top Hos Diag'!B:B))</f>
        <v/>
      </c>
      <c r="C477" t="str">
        <f>IF($A477="","",SUMIF('Input_Top Hos Diag'!$A$11:$A$500,Cal_Top10HosDiag!$A477,'Input_Top Hos Diag'!E$11:E$500))</f>
        <v/>
      </c>
      <c r="D477" t="str">
        <f>IF($A477="","",SUMIF('Input_Top Hos Diag'!$A$11:$A$500,Cal_Top10HosDiag!$A477,'Input_Top Hos Diag'!F$11:F$500))</f>
        <v/>
      </c>
      <c r="E477" t="str">
        <f>IF($A477="","",SUMIF('Input_Top Hos Diag'!$A$11:$A$500,Cal_Top10HosDiag!$A477,'Input_Top Hos Diag'!G$11:G$500))</f>
        <v/>
      </c>
      <c r="F477" t="str">
        <f>IF($A477="","",SUMIF('Input_Top Hos Diag'!$A$11:$A$500,Cal_Top10HosDiag!$A477,'Input_Top Hos Diag'!H$11:H$500))</f>
        <v/>
      </c>
      <c r="P477" t="str">
        <f>IF(O477="","",_xlfn.XLOOKUP(O477,'Input_Top Hos Diag'!K:K,'Input_Top Hos Diag'!L:L))</f>
        <v/>
      </c>
      <c r="Q477" t="str">
        <f>IF($O477="","",SUMIF('Input_Top Hos Diag'!$K$11:$K$500,Cal_Top10HosDiag!$O477,'Input_Top Hos Diag'!O$11:O$500))</f>
        <v/>
      </c>
      <c r="R477" t="str">
        <f>IF($O477="","",SUMIF('Input_Top Hos Diag'!$K$11:$K$500,Cal_Top10HosDiag!$O477,'Input_Top Hos Diag'!P$11:P$500))</f>
        <v/>
      </c>
      <c r="S477" t="str">
        <f>IF($O477="","",SUMIF('Input_Top Hos Diag'!$K$11:$K$500,Cal_Top10HosDiag!$O477,'Input_Top Hos Diag'!Q$11:Q$500))</f>
        <v/>
      </c>
      <c r="T477" t="str">
        <f>IF($O477="","",SUMIF('Input_Top Hos Diag'!$K$11:$K$500,Cal_Top10HosDiag!$O477,'Input_Top Hos Diag'!R$11:R$500))</f>
        <v/>
      </c>
    </row>
    <row r="478" spans="2:20">
      <c r="B478" t="str">
        <f>IF(A478="","",_xlfn.XLOOKUP(A478,'Input_Top Hos Diag'!A:A,'Input_Top Hos Diag'!B:B))</f>
        <v/>
      </c>
      <c r="C478" t="str">
        <f>IF($A478="","",SUMIF('Input_Top Hos Diag'!$A$11:$A$500,Cal_Top10HosDiag!$A478,'Input_Top Hos Diag'!E$11:E$500))</f>
        <v/>
      </c>
      <c r="D478" t="str">
        <f>IF($A478="","",SUMIF('Input_Top Hos Diag'!$A$11:$A$500,Cal_Top10HosDiag!$A478,'Input_Top Hos Diag'!F$11:F$500))</f>
        <v/>
      </c>
      <c r="E478" t="str">
        <f>IF($A478="","",SUMIF('Input_Top Hos Diag'!$A$11:$A$500,Cal_Top10HosDiag!$A478,'Input_Top Hos Diag'!G$11:G$500))</f>
        <v/>
      </c>
      <c r="F478" t="str">
        <f>IF($A478="","",SUMIF('Input_Top Hos Diag'!$A$11:$A$500,Cal_Top10HosDiag!$A478,'Input_Top Hos Diag'!H$11:H$500))</f>
        <v/>
      </c>
      <c r="P478" t="str">
        <f>IF(O478="","",_xlfn.XLOOKUP(O478,'Input_Top Hos Diag'!K:K,'Input_Top Hos Diag'!L:L))</f>
        <v/>
      </c>
      <c r="Q478" t="str">
        <f>IF($O478="","",SUMIF('Input_Top Hos Diag'!$K$11:$K$500,Cal_Top10HosDiag!$O478,'Input_Top Hos Diag'!O$11:O$500))</f>
        <v/>
      </c>
      <c r="R478" t="str">
        <f>IF($O478="","",SUMIF('Input_Top Hos Diag'!$K$11:$K$500,Cal_Top10HosDiag!$O478,'Input_Top Hos Diag'!P$11:P$500))</f>
        <v/>
      </c>
      <c r="S478" t="str">
        <f>IF($O478="","",SUMIF('Input_Top Hos Diag'!$K$11:$K$500,Cal_Top10HosDiag!$O478,'Input_Top Hos Diag'!Q$11:Q$500))</f>
        <v/>
      </c>
      <c r="T478" t="str">
        <f>IF($O478="","",SUMIF('Input_Top Hos Diag'!$K$11:$K$500,Cal_Top10HosDiag!$O478,'Input_Top Hos Diag'!R$11:R$500))</f>
        <v/>
      </c>
    </row>
    <row r="479" spans="2:20">
      <c r="B479" t="str">
        <f>IF(A479="","",_xlfn.XLOOKUP(A479,'Input_Top Hos Diag'!A:A,'Input_Top Hos Diag'!B:B))</f>
        <v/>
      </c>
      <c r="C479" t="str">
        <f>IF($A479="","",SUMIF('Input_Top Hos Diag'!$A$11:$A$500,Cal_Top10HosDiag!$A479,'Input_Top Hos Diag'!E$11:E$500))</f>
        <v/>
      </c>
      <c r="D479" t="str">
        <f>IF($A479="","",SUMIF('Input_Top Hos Diag'!$A$11:$A$500,Cal_Top10HosDiag!$A479,'Input_Top Hos Diag'!F$11:F$500))</f>
        <v/>
      </c>
      <c r="E479" t="str">
        <f>IF($A479="","",SUMIF('Input_Top Hos Diag'!$A$11:$A$500,Cal_Top10HosDiag!$A479,'Input_Top Hos Diag'!G$11:G$500))</f>
        <v/>
      </c>
      <c r="F479" t="str">
        <f>IF($A479="","",SUMIF('Input_Top Hos Diag'!$A$11:$A$500,Cal_Top10HosDiag!$A479,'Input_Top Hos Diag'!H$11:H$500))</f>
        <v/>
      </c>
      <c r="P479" t="str">
        <f>IF(O479="","",_xlfn.XLOOKUP(O479,'Input_Top Hos Diag'!K:K,'Input_Top Hos Diag'!L:L))</f>
        <v/>
      </c>
      <c r="Q479" t="str">
        <f>IF($O479="","",SUMIF('Input_Top Hos Diag'!$K$11:$K$500,Cal_Top10HosDiag!$O479,'Input_Top Hos Diag'!O$11:O$500))</f>
        <v/>
      </c>
      <c r="R479" t="str">
        <f>IF($O479="","",SUMIF('Input_Top Hos Diag'!$K$11:$K$500,Cal_Top10HosDiag!$O479,'Input_Top Hos Diag'!P$11:P$500))</f>
        <v/>
      </c>
      <c r="S479" t="str">
        <f>IF($O479="","",SUMIF('Input_Top Hos Diag'!$K$11:$K$500,Cal_Top10HosDiag!$O479,'Input_Top Hos Diag'!Q$11:Q$500))</f>
        <v/>
      </c>
      <c r="T479" t="str">
        <f>IF($O479="","",SUMIF('Input_Top Hos Diag'!$K$11:$K$500,Cal_Top10HosDiag!$O479,'Input_Top Hos Diag'!R$11:R$500))</f>
        <v/>
      </c>
    </row>
    <row r="480" spans="2:20">
      <c r="B480" t="str">
        <f>IF(A480="","",_xlfn.XLOOKUP(A480,'Input_Top Hos Diag'!A:A,'Input_Top Hos Diag'!B:B))</f>
        <v/>
      </c>
      <c r="C480" t="str">
        <f>IF($A480="","",SUMIF('Input_Top Hos Diag'!$A$11:$A$500,Cal_Top10HosDiag!$A480,'Input_Top Hos Diag'!E$11:E$500))</f>
        <v/>
      </c>
      <c r="D480" t="str">
        <f>IF($A480="","",SUMIF('Input_Top Hos Diag'!$A$11:$A$500,Cal_Top10HosDiag!$A480,'Input_Top Hos Diag'!F$11:F$500))</f>
        <v/>
      </c>
      <c r="E480" t="str">
        <f>IF($A480="","",SUMIF('Input_Top Hos Diag'!$A$11:$A$500,Cal_Top10HosDiag!$A480,'Input_Top Hos Diag'!G$11:G$500))</f>
        <v/>
      </c>
      <c r="F480" t="str">
        <f>IF($A480="","",SUMIF('Input_Top Hos Diag'!$A$11:$A$500,Cal_Top10HosDiag!$A480,'Input_Top Hos Diag'!H$11:H$500))</f>
        <v/>
      </c>
      <c r="P480" t="str">
        <f>IF(O480="","",_xlfn.XLOOKUP(O480,'Input_Top Hos Diag'!K:K,'Input_Top Hos Diag'!L:L))</f>
        <v/>
      </c>
      <c r="Q480" t="str">
        <f>IF($O480="","",SUMIF('Input_Top Hos Diag'!$K$11:$K$500,Cal_Top10HosDiag!$O480,'Input_Top Hos Diag'!O$11:O$500))</f>
        <v/>
      </c>
      <c r="R480" t="str">
        <f>IF($O480="","",SUMIF('Input_Top Hos Diag'!$K$11:$K$500,Cal_Top10HosDiag!$O480,'Input_Top Hos Diag'!P$11:P$500))</f>
        <v/>
      </c>
      <c r="S480" t="str">
        <f>IF($O480="","",SUMIF('Input_Top Hos Diag'!$K$11:$K$500,Cal_Top10HosDiag!$O480,'Input_Top Hos Diag'!Q$11:Q$500))</f>
        <v/>
      </c>
      <c r="T480" t="str">
        <f>IF($O480="","",SUMIF('Input_Top Hos Diag'!$K$11:$K$500,Cal_Top10HosDiag!$O480,'Input_Top Hos Diag'!R$11:R$500))</f>
        <v/>
      </c>
    </row>
    <row r="481" spans="2:20">
      <c r="B481" t="str">
        <f>IF(A481="","",_xlfn.XLOOKUP(A481,'Input_Top Hos Diag'!A:A,'Input_Top Hos Diag'!B:B))</f>
        <v/>
      </c>
      <c r="C481" t="str">
        <f>IF($A481="","",SUMIF('Input_Top Hos Diag'!$A$11:$A$500,Cal_Top10HosDiag!$A481,'Input_Top Hos Diag'!E$11:E$500))</f>
        <v/>
      </c>
      <c r="D481" t="str">
        <f>IF($A481="","",SUMIF('Input_Top Hos Diag'!$A$11:$A$500,Cal_Top10HosDiag!$A481,'Input_Top Hos Diag'!F$11:F$500))</f>
        <v/>
      </c>
      <c r="E481" t="str">
        <f>IF($A481="","",SUMIF('Input_Top Hos Diag'!$A$11:$A$500,Cal_Top10HosDiag!$A481,'Input_Top Hos Diag'!G$11:G$500))</f>
        <v/>
      </c>
      <c r="F481" t="str">
        <f>IF($A481="","",SUMIF('Input_Top Hos Diag'!$A$11:$A$500,Cal_Top10HosDiag!$A481,'Input_Top Hos Diag'!H$11:H$500))</f>
        <v/>
      </c>
      <c r="P481" t="str">
        <f>IF(O481="","",_xlfn.XLOOKUP(O481,'Input_Top Hos Diag'!K:K,'Input_Top Hos Diag'!L:L))</f>
        <v/>
      </c>
      <c r="Q481" t="str">
        <f>IF($O481="","",SUMIF('Input_Top Hos Diag'!$K$11:$K$500,Cal_Top10HosDiag!$O481,'Input_Top Hos Diag'!O$11:O$500))</f>
        <v/>
      </c>
      <c r="R481" t="str">
        <f>IF($O481="","",SUMIF('Input_Top Hos Diag'!$K$11:$K$500,Cal_Top10HosDiag!$O481,'Input_Top Hos Diag'!P$11:P$500))</f>
        <v/>
      </c>
      <c r="S481" t="str">
        <f>IF($O481="","",SUMIF('Input_Top Hos Diag'!$K$11:$K$500,Cal_Top10HosDiag!$O481,'Input_Top Hos Diag'!Q$11:Q$500))</f>
        <v/>
      </c>
      <c r="T481" t="str">
        <f>IF($O481="","",SUMIF('Input_Top Hos Diag'!$K$11:$K$500,Cal_Top10HosDiag!$O481,'Input_Top Hos Diag'!R$11:R$500))</f>
        <v/>
      </c>
    </row>
    <row r="482" spans="2:20">
      <c r="B482" t="str">
        <f>IF(A482="","",_xlfn.XLOOKUP(A482,'Input_Top Hos Diag'!A:A,'Input_Top Hos Diag'!B:B))</f>
        <v/>
      </c>
      <c r="C482" t="str">
        <f>IF($A482="","",SUMIF('Input_Top Hos Diag'!$A$11:$A$500,Cal_Top10HosDiag!$A482,'Input_Top Hos Diag'!E$11:E$500))</f>
        <v/>
      </c>
      <c r="D482" t="str">
        <f>IF($A482="","",SUMIF('Input_Top Hos Diag'!$A$11:$A$500,Cal_Top10HosDiag!$A482,'Input_Top Hos Diag'!F$11:F$500))</f>
        <v/>
      </c>
      <c r="E482" t="str">
        <f>IF($A482="","",SUMIF('Input_Top Hos Diag'!$A$11:$A$500,Cal_Top10HosDiag!$A482,'Input_Top Hos Diag'!G$11:G$500))</f>
        <v/>
      </c>
      <c r="F482" t="str">
        <f>IF($A482="","",SUMIF('Input_Top Hos Diag'!$A$11:$A$500,Cal_Top10HosDiag!$A482,'Input_Top Hos Diag'!H$11:H$500))</f>
        <v/>
      </c>
      <c r="P482" t="str">
        <f>IF(O482="","",_xlfn.XLOOKUP(O482,'Input_Top Hos Diag'!K:K,'Input_Top Hos Diag'!L:L))</f>
        <v/>
      </c>
      <c r="Q482" t="str">
        <f>IF($O482="","",SUMIF('Input_Top Hos Diag'!$K$11:$K$500,Cal_Top10HosDiag!$O482,'Input_Top Hos Diag'!O$11:O$500))</f>
        <v/>
      </c>
      <c r="R482" t="str">
        <f>IF($O482="","",SUMIF('Input_Top Hos Diag'!$K$11:$K$500,Cal_Top10HosDiag!$O482,'Input_Top Hos Diag'!P$11:P$500))</f>
        <v/>
      </c>
      <c r="S482" t="str">
        <f>IF($O482="","",SUMIF('Input_Top Hos Diag'!$K$11:$K$500,Cal_Top10HosDiag!$O482,'Input_Top Hos Diag'!Q$11:Q$500))</f>
        <v/>
      </c>
      <c r="T482" t="str">
        <f>IF($O482="","",SUMIF('Input_Top Hos Diag'!$K$11:$K$500,Cal_Top10HosDiag!$O482,'Input_Top Hos Diag'!R$11:R$500))</f>
        <v/>
      </c>
    </row>
    <row r="483" spans="2:20">
      <c r="B483" t="str">
        <f>IF(A483="","",_xlfn.XLOOKUP(A483,'Input_Top Hos Diag'!A:A,'Input_Top Hos Diag'!B:B))</f>
        <v/>
      </c>
      <c r="C483" t="str">
        <f>IF($A483="","",SUMIF('Input_Top Hos Diag'!$A$11:$A$500,Cal_Top10HosDiag!$A483,'Input_Top Hos Diag'!E$11:E$500))</f>
        <v/>
      </c>
      <c r="D483" t="str">
        <f>IF($A483="","",SUMIF('Input_Top Hos Diag'!$A$11:$A$500,Cal_Top10HosDiag!$A483,'Input_Top Hos Diag'!F$11:F$500))</f>
        <v/>
      </c>
      <c r="E483" t="str">
        <f>IF($A483="","",SUMIF('Input_Top Hos Diag'!$A$11:$A$500,Cal_Top10HosDiag!$A483,'Input_Top Hos Diag'!G$11:G$500))</f>
        <v/>
      </c>
      <c r="F483" t="str">
        <f>IF($A483="","",SUMIF('Input_Top Hos Diag'!$A$11:$A$500,Cal_Top10HosDiag!$A483,'Input_Top Hos Diag'!H$11:H$500))</f>
        <v/>
      </c>
      <c r="P483" t="str">
        <f>IF(O483="","",_xlfn.XLOOKUP(O483,'Input_Top Hos Diag'!K:K,'Input_Top Hos Diag'!L:L))</f>
        <v/>
      </c>
      <c r="Q483" t="str">
        <f>IF($O483="","",SUMIF('Input_Top Hos Diag'!$K$11:$K$500,Cal_Top10HosDiag!$O483,'Input_Top Hos Diag'!O$11:O$500))</f>
        <v/>
      </c>
      <c r="R483" t="str">
        <f>IF($O483="","",SUMIF('Input_Top Hos Diag'!$K$11:$K$500,Cal_Top10HosDiag!$O483,'Input_Top Hos Diag'!P$11:P$500))</f>
        <v/>
      </c>
      <c r="S483" t="str">
        <f>IF($O483="","",SUMIF('Input_Top Hos Diag'!$K$11:$K$500,Cal_Top10HosDiag!$O483,'Input_Top Hos Diag'!Q$11:Q$500))</f>
        <v/>
      </c>
      <c r="T483" t="str">
        <f>IF($O483="","",SUMIF('Input_Top Hos Diag'!$K$11:$K$500,Cal_Top10HosDiag!$O483,'Input_Top Hos Diag'!R$11:R$500))</f>
        <v/>
      </c>
    </row>
    <row r="484" spans="2:20">
      <c r="B484" t="str">
        <f>IF(A484="","",_xlfn.XLOOKUP(A484,'Input_Top Hos Diag'!A:A,'Input_Top Hos Diag'!B:B))</f>
        <v/>
      </c>
      <c r="C484" t="str">
        <f>IF($A484="","",SUMIF('Input_Top Hos Diag'!$A$11:$A$500,Cal_Top10HosDiag!$A484,'Input_Top Hos Diag'!E$11:E$500))</f>
        <v/>
      </c>
      <c r="D484" t="str">
        <f>IF($A484="","",SUMIF('Input_Top Hos Diag'!$A$11:$A$500,Cal_Top10HosDiag!$A484,'Input_Top Hos Diag'!F$11:F$500))</f>
        <v/>
      </c>
      <c r="E484" t="str">
        <f>IF($A484="","",SUMIF('Input_Top Hos Diag'!$A$11:$A$500,Cal_Top10HosDiag!$A484,'Input_Top Hos Diag'!G$11:G$500))</f>
        <v/>
      </c>
      <c r="F484" t="str">
        <f>IF($A484="","",SUMIF('Input_Top Hos Diag'!$A$11:$A$500,Cal_Top10HosDiag!$A484,'Input_Top Hos Diag'!H$11:H$500))</f>
        <v/>
      </c>
      <c r="P484" t="str">
        <f>IF(O484="","",_xlfn.XLOOKUP(O484,'Input_Top Hos Diag'!K:K,'Input_Top Hos Diag'!L:L))</f>
        <v/>
      </c>
      <c r="Q484" t="str">
        <f>IF($O484="","",SUMIF('Input_Top Hos Diag'!$K$11:$K$500,Cal_Top10HosDiag!$O484,'Input_Top Hos Diag'!O$11:O$500))</f>
        <v/>
      </c>
      <c r="R484" t="str">
        <f>IF($O484="","",SUMIF('Input_Top Hos Diag'!$K$11:$K$500,Cal_Top10HosDiag!$O484,'Input_Top Hos Diag'!P$11:P$500))</f>
        <v/>
      </c>
      <c r="S484" t="str">
        <f>IF($O484="","",SUMIF('Input_Top Hos Diag'!$K$11:$K$500,Cal_Top10HosDiag!$O484,'Input_Top Hos Diag'!Q$11:Q$500))</f>
        <v/>
      </c>
      <c r="T484" t="str">
        <f>IF($O484="","",SUMIF('Input_Top Hos Diag'!$K$11:$K$500,Cal_Top10HosDiag!$O484,'Input_Top Hos Diag'!R$11:R$500))</f>
        <v/>
      </c>
    </row>
    <row r="485" spans="2:20">
      <c r="B485" t="str">
        <f>IF(A485="","",_xlfn.XLOOKUP(A485,'Input_Top Hos Diag'!A:A,'Input_Top Hos Diag'!B:B))</f>
        <v/>
      </c>
      <c r="C485" t="str">
        <f>IF($A485="","",SUMIF('Input_Top Hos Diag'!$A$11:$A$500,Cal_Top10HosDiag!$A485,'Input_Top Hos Diag'!E$11:E$500))</f>
        <v/>
      </c>
      <c r="D485" t="str">
        <f>IF($A485="","",SUMIF('Input_Top Hos Diag'!$A$11:$A$500,Cal_Top10HosDiag!$A485,'Input_Top Hos Diag'!F$11:F$500))</f>
        <v/>
      </c>
      <c r="E485" t="str">
        <f>IF($A485="","",SUMIF('Input_Top Hos Diag'!$A$11:$A$500,Cal_Top10HosDiag!$A485,'Input_Top Hos Diag'!G$11:G$500))</f>
        <v/>
      </c>
      <c r="F485" t="str">
        <f>IF($A485="","",SUMIF('Input_Top Hos Diag'!$A$11:$A$500,Cal_Top10HosDiag!$A485,'Input_Top Hos Diag'!H$11:H$500))</f>
        <v/>
      </c>
      <c r="P485" t="str">
        <f>IF(O485="","",_xlfn.XLOOKUP(O485,'Input_Top Hos Diag'!K:K,'Input_Top Hos Diag'!L:L))</f>
        <v/>
      </c>
      <c r="Q485" t="str">
        <f>IF($O485="","",SUMIF('Input_Top Hos Diag'!$K$11:$K$500,Cal_Top10HosDiag!$O485,'Input_Top Hos Diag'!O$11:O$500))</f>
        <v/>
      </c>
      <c r="R485" t="str">
        <f>IF($O485="","",SUMIF('Input_Top Hos Diag'!$K$11:$K$500,Cal_Top10HosDiag!$O485,'Input_Top Hos Diag'!P$11:P$500))</f>
        <v/>
      </c>
      <c r="S485" t="str">
        <f>IF($O485="","",SUMIF('Input_Top Hos Diag'!$K$11:$K$500,Cal_Top10HosDiag!$O485,'Input_Top Hos Diag'!Q$11:Q$500))</f>
        <v/>
      </c>
      <c r="T485" t="str">
        <f>IF($O485="","",SUMIF('Input_Top Hos Diag'!$K$11:$K$500,Cal_Top10HosDiag!$O485,'Input_Top Hos Diag'!R$11:R$500))</f>
        <v/>
      </c>
    </row>
    <row r="486" spans="2:20">
      <c r="B486" t="str">
        <f>IF(A486="","",_xlfn.XLOOKUP(A486,'Input_Top Hos Diag'!A:A,'Input_Top Hos Diag'!B:B))</f>
        <v/>
      </c>
      <c r="C486" t="str">
        <f>IF($A486="","",SUMIF('Input_Top Hos Diag'!$A$11:$A$500,Cal_Top10HosDiag!$A486,'Input_Top Hos Diag'!E$11:E$500))</f>
        <v/>
      </c>
      <c r="D486" t="str">
        <f>IF($A486="","",SUMIF('Input_Top Hos Diag'!$A$11:$A$500,Cal_Top10HosDiag!$A486,'Input_Top Hos Diag'!F$11:F$500))</f>
        <v/>
      </c>
      <c r="E486" t="str">
        <f>IF($A486="","",SUMIF('Input_Top Hos Diag'!$A$11:$A$500,Cal_Top10HosDiag!$A486,'Input_Top Hos Diag'!G$11:G$500))</f>
        <v/>
      </c>
      <c r="F486" t="str">
        <f>IF($A486="","",SUMIF('Input_Top Hos Diag'!$A$11:$A$500,Cal_Top10HosDiag!$A486,'Input_Top Hos Diag'!H$11:H$500))</f>
        <v/>
      </c>
      <c r="P486" t="str">
        <f>IF(O486="","",_xlfn.XLOOKUP(O486,'Input_Top Hos Diag'!K:K,'Input_Top Hos Diag'!L:L))</f>
        <v/>
      </c>
      <c r="Q486" t="str">
        <f>IF($O486="","",SUMIF('Input_Top Hos Diag'!$K$11:$K$500,Cal_Top10HosDiag!$O486,'Input_Top Hos Diag'!O$11:O$500))</f>
        <v/>
      </c>
      <c r="R486" t="str">
        <f>IF($O486="","",SUMIF('Input_Top Hos Diag'!$K$11:$K$500,Cal_Top10HosDiag!$O486,'Input_Top Hos Diag'!P$11:P$500))</f>
        <v/>
      </c>
      <c r="S486" t="str">
        <f>IF($O486="","",SUMIF('Input_Top Hos Diag'!$K$11:$K$500,Cal_Top10HosDiag!$O486,'Input_Top Hos Diag'!Q$11:Q$500))</f>
        <v/>
      </c>
      <c r="T486" t="str">
        <f>IF($O486="","",SUMIF('Input_Top Hos Diag'!$K$11:$K$500,Cal_Top10HosDiag!$O486,'Input_Top Hos Diag'!R$11:R$500))</f>
        <v/>
      </c>
    </row>
    <row r="487" spans="2:20">
      <c r="B487" t="str">
        <f>IF(A487="","",_xlfn.XLOOKUP(A487,'Input_Top Hos Diag'!A:A,'Input_Top Hos Diag'!B:B))</f>
        <v/>
      </c>
      <c r="C487" t="str">
        <f>IF($A487="","",SUMIF('Input_Top Hos Diag'!$A$11:$A$500,Cal_Top10HosDiag!$A487,'Input_Top Hos Diag'!E$11:E$500))</f>
        <v/>
      </c>
      <c r="D487" t="str">
        <f>IF($A487="","",SUMIF('Input_Top Hos Diag'!$A$11:$A$500,Cal_Top10HosDiag!$A487,'Input_Top Hos Diag'!F$11:F$500))</f>
        <v/>
      </c>
      <c r="E487" t="str">
        <f>IF($A487="","",SUMIF('Input_Top Hos Diag'!$A$11:$A$500,Cal_Top10HosDiag!$A487,'Input_Top Hos Diag'!G$11:G$500))</f>
        <v/>
      </c>
      <c r="F487" t="str">
        <f>IF($A487="","",SUMIF('Input_Top Hos Diag'!$A$11:$A$500,Cal_Top10HosDiag!$A487,'Input_Top Hos Diag'!H$11:H$500))</f>
        <v/>
      </c>
      <c r="P487" t="str">
        <f>IF(O487="","",_xlfn.XLOOKUP(O487,'Input_Top Hos Diag'!K:K,'Input_Top Hos Diag'!L:L))</f>
        <v/>
      </c>
      <c r="Q487" t="str">
        <f>IF($O487="","",SUMIF('Input_Top Hos Diag'!$K$11:$K$500,Cal_Top10HosDiag!$O487,'Input_Top Hos Diag'!O$11:O$500))</f>
        <v/>
      </c>
      <c r="R487" t="str">
        <f>IF($O487="","",SUMIF('Input_Top Hos Diag'!$K$11:$K$500,Cal_Top10HosDiag!$O487,'Input_Top Hos Diag'!P$11:P$500))</f>
        <v/>
      </c>
      <c r="S487" t="str">
        <f>IF($O487="","",SUMIF('Input_Top Hos Diag'!$K$11:$K$500,Cal_Top10HosDiag!$O487,'Input_Top Hos Diag'!Q$11:Q$500))</f>
        <v/>
      </c>
      <c r="T487" t="str">
        <f>IF($O487="","",SUMIF('Input_Top Hos Diag'!$K$11:$K$500,Cal_Top10HosDiag!$O487,'Input_Top Hos Diag'!R$11:R$500))</f>
        <v/>
      </c>
    </row>
    <row r="488" spans="2:20">
      <c r="B488" t="str">
        <f>IF(A488="","",_xlfn.XLOOKUP(A488,'Input_Top Hos Diag'!A:A,'Input_Top Hos Diag'!B:B))</f>
        <v/>
      </c>
      <c r="C488" t="str">
        <f>IF($A488="","",SUMIF('Input_Top Hos Diag'!$A$11:$A$500,Cal_Top10HosDiag!$A488,'Input_Top Hos Diag'!E$11:E$500))</f>
        <v/>
      </c>
      <c r="D488" t="str">
        <f>IF($A488="","",SUMIF('Input_Top Hos Diag'!$A$11:$A$500,Cal_Top10HosDiag!$A488,'Input_Top Hos Diag'!F$11:F$500))</f>
        <v/>
      </c>
      <c r="E488" t="str">
        <f>IF($A488="","",SUMIF('Input_Top Hos Diag'!$A$11:$A$500,Cal_Top10HosDiag!$A488,'Input_Top Hos Diag'!G$11:G$500))</f>
        <v/>
      </c>
      <c r="F488" t="str">
        <f>IF($A488="","",SUMIF('Input_Top Hos Diag'!$A$11:$A$500,Cal_Top10HosDiag!$A488,'Input_Top Hos Diag'!H$11:H$500))</f>
        <v/>
      </c>
      <c r="P488" t="str">
        <f>IF(O488="","",_xlfn.XLOOKUP(O488,'Input_Top Hos Diag'!K:K,'Input_Top Hos Diag'!L:L))</f>
        <v/>
      </c>
      <c r="Q488" t="str">
        <f>IF($O488="","",SUMIF('Input_Top Hos Diag'!$K$11:$K$500,Cal_Top10HosDiag!$O488,'Input_Top Hos Diag'!O$11:O$500))</f>
        <v/>
      </c>
      <c r="R488" t="str">
        <f>IF($O488="","",SUMIF('Input_Top Hos Diag'!$K$11:$K$500,Cal_Top10HosDiag!$O488,'Input_Top Hos Diag'!P$11:P$500))</f>
        <v/>
      </c>
      <c r="S488" t="str">
        <f>IF($O488="","",SUMIF('Input_Top Hos Diag'!$K$11:$K$500,Cal_Top10HosDiag!$O488,'Input_Top Hos Diag'!Q$11:Q$500))</f>
        <v/>
      </c>
      <c r="T488" t="str">
        <f>IF($O488="","",SUMIF('Input_Top Hos Diag'!$K$11:$K$500,Cal_Top10HosDiag!$O488,'Input_Top Hos Diag'!R$11:R$500))</f>
        <v/>
      </c>
    </row>
    <row r="489" spans="2:20">
      <c r="B489" t="str">
        <f>IF(A489="","",_xlfn.XLOOKUP(A489,'Input_Top Hos Diag'!A:A,'Input_Top Hos Diag'!B:B))</f>
        <v/>
      </c>
      <c r="C489" t="str">
        <f>IF($A489="","",SUMIF('Input_Top Hos Diag'!$A$11:$A$500,Cal_Top10HosDiag!$A489,'Input_Top Hos Diag'!E$11:E$500))</f>
        <v/>
      </c>
      <c r="D489" t="str">
        <f>IF($A489="","",SUMIF('Input_Top Hos Diag'!$A$11:$A$500,Cal_Top10HosDiag!$A489,'Input_Top Hos Diag'!F$11:F$500))</f>
        <v/>
      </c>
      <c r="E489" t="str">
        <f>IF($A489="","",SUMIF('Input_Top Hos Diag'!$A$11:$A$500,Cal_Top10HosDiag!$A489,'Input_Top Hos Diag'!G$11:G$500))</f>
        <v/>
      </c>
      <c r="F489" t="str">
        <f>IF($A489="","",SUMIF('Input_Top Hos Diag'!$A$11:$A$500,Cal_Top10HosDiag!$A489,'Input_Top Hos Diag'!H$11:H$500))</f>
        <v/>
      </c>
      <c r="P489" t="str">
        <f>IF(O489="","",_xlfn.XLOOKUP(O489,'Input_Top Hos Diag'!K:K,'Input_Top Hos Diag'!L:L))</f>
        <v/>
      </c>
      <c r="Q489" t="str">
        <f>IF($O489="","",SUMIF('Input_Top Hos Diag'!$K$11:$K$500,Cal_Top10HosDiag!$O489,'Input_Top Hos Diag'!O$11:O$500))</f>
        <v/>
      </c>
      <c r="R489" t="str">
        <f>IF($O489="","",SUMIF('Input_Top Hos Diag'!$K$11:$K$500,Cal_Top10HosDiag!$O489,'Input_Top Hos Diag'!P$11:P$500))</f>
        <v/>
      </c>
      <c r="S489" t="str">
        <f>IF($O489="","",SUMIF('Input_Top Hos Diag'!$K$11:$K$500,Cal_Top10HosDiag!$O489,'Input_Top Hos Diag'!Q$11:Q$500))</f>
        <v/>
      </c>
      <c r="T489" t="str">
        <f>IF($O489="","",SUMIF('Input_Top Hos Diag'!$K$11:$K$500,Cal_Top10HosDiag!$O489,'Input_Top Hos Diag'!R$11:R$500))</f>
        <v/>
      </c>
    </row>
    <row r="490" spans="2:20">
      <c r="B490" t="str">
        <f>IF(A490="","",_xlfn.XLOOKUP(A490,'Input_Top Hos Diag'!A:A,'Input_Top Hos Diag'!B:B))</f>
        <v/>
      </c>
      <c r="C490" t="str">
        <f>IF($A490="","",SUMIF('Input_Top Hos Diag'!$A$11:$A$500,Cal_Top10HosDiag!$A490,'Input_Top Hos Diag'!E$11:E$500))</f>
        <v/>
      </c>
      <c r="D490" t="str">
        <f>IF($A490="","",SUMIF('Input_Top Hos Diag'!$A$11:$A$500,Cal_Top10HosDiag!$A490,'Input_Top Hos Diag'!F$11:F$500))</f>
        <v/>
      </c>
      <c r="E490" t="str">
        <f>IF($A490="","",SUMIF('Input_Top Hos Diag'!$A$11:$A$500,Cal_Top10HosDiag!$A490,'Input_Top Hos Diag'!G$11:G$500))</f>
        <v/>
      </c>
      <c r="F490" t="str">
        <f>IF($A490="","",SUMIF('Input_Top Hos Diag'!$A$11:$A$500,Cal_Top10HosDiag!$A490,'Input_Top Hos Diag'!H$11:H$500))</f>
        <v/>
      </c>
      <c r="P490" t="str">
        <f>IF(O490="","",_xlfn.XLOOKUP(O490,'Input_Top Hos Diag'!K:K,'Input_Top Hos Diag'!L:L))</f>
        <v/>
      </c>
      <c r="Q490" t="str">
        <f>IF($O490="","",SUMIF('Input_Top Hos Diag'!$K$11:$K$500,Cal_Top10HosDiag!$O490,'Input_Top Hos Diag'!O$11:O$500))</f>
        <v/>
      </c>
      <c r="R490" t="str">
        <f>IF($O490="","",SUMIF('Input_Top Hos Diag'!$K$11:$K$500,Cal_Top10HosDiag!$O490,'Input_Top Hos Diag'!P$11:P$500))</f>
        <v/>
      </c>
      <c r="S490" t="str">
        <f>IF($O490="","",SUMIF('Input_Top Hos Diag'!$K$11:$K$500,Cal_Top10HosDiag!$O490,'Input_Top Hos Diag'!Q$11:Q$500))</f>
        <v/>
      </c>
      <c r="T490" t="str">
        <f>IF($O490="","",SUMIF('Input_Top Hos Diag'!$K$11:$K$500,Cal_Top10HosDiag!$O490,'Input_Top Hos Diag'!R$11:R$500))</f>
        <v/>
      </c>
    </row>
    <row r="491" spans="2:20">
      <c r="B491" t="str">
        <f>IF(A491="","",_xlfn.XLOOKUP(A491,'Input_Top Hos Diag'!A:A,'Input_Top Hos Diag'!B:B))</f>
        <v/>
      </c>
      <c r="C491" t="str">
        <f>IF($A491="","",SUMIF('Input_Top Hos Diag'!$A$11:$A$500,Cal_Top10HosDiag!$A491,'Input_Top Hos Diag'!E$11:E$500))</f>
        <v/>
      </c>
      <c r="D491" t="str">
        <f>IF($A491="","",SUMIF('Input_Top Hos Diag'!$A$11:$A$500,Cal_Top10HosDiag!$A491,'Input_Top Hos Diag'!F$11:F$500))</f>
        <v/>
      </c>
      <c r="E491" t="str">
        <f>IF($A491="","",SUMIF('Input_Top Hos Diag'!$A$11:$A$500,Cal_Top10HosDiag!$A491,'Input_Top Hos Diag'!G$11:G$500))</f>
        <v/>
      </c>
      <c r="F491" t="str">
        <f>IF($A491="","",SUMIF('Input_Top Hos Diag'!$A$11:$A$500,Cal_Top10HosDiag!$A491,'Input_Top Hos Diag'!H$11:H$500))</f>
        <v/>
      </c>
      <c r="P491" t="str">
        <f>IF(O491="","",_xlfn.XLOOKUP(O491,'Input_Top Hos Diag'!K:K,'Input_Top Hos Diag'!L:L))</f>
        <v/>
      </c>
      <c r="Q491" t="str">
        <f>IF($O491="","",SUMIF('Input_Top Hos Diag'!$K$11:$K$500,Cal_Top10HosDiag!$O491,'Input_Top Hos Diag'!O$11:O$500))</f>
        <v/>
      </c>
      <c r="R491" t="str">
        <f>IF($O491="","",SUMIF('Input_Top Hos Diag'!$K$11:$K$500,Cal_Top10HosDiag!$O491,'Input_Top Hos Diag'!P$11:P$500))</f>
        <v/>
      </c>
      <c r="S491" t="str">
        <f>IF($O491="","",SUMIF('Input_Top Hos Diag'!$K$11:$K$500,Cal_Top10HosDiag!$O491,'Input_Top Hos Diag'!Q$11:Q$500))</f>
        <v/>
      </c>
      <c r="T491" t="str">
        <f>IF($O491="","",SUMIF('Input_Top Hos Diag'!$K$11:$K$500,Cal_Top10HosDiag!$O491,'Input_Top Hos Diag'!R$11:R$500))</f>
        <v/>
      </c>
    </row>
    <row r="492" spans="2:20">
      <c r="B492" t="str">
        <f>IF(A492="","",_xlfn.XLOOKUP(A492,'Input_Top Hos Diag'!A:A,'Input_Top Hos Diag'!B:B))</f>
        <v/>
      </c>
      <c r="C492" t="str">
        <f>IF($A492="","",SUMIF('Input_Top Hos Diag'!$A$11:$A$500,Cal_Top10HosDiag!$A492,'Input_Top Hos Diag'!E$11:E$500))</f>
        <v/>
      </c>
      <c r="D492" t="str">
        <f>IF($A492="","",SUMIF('Input_Top Hos Diag'!$A$11:$A$500,Cal_Top10HosDiag!$A492,'Input_Top Hos Diag'!F$11:F$500))</f>
        <v/>
      </c>
      <c r="E492" t="str">
        <f>IF($A492="","",SUMIF('Input_Top Hos Diag'!$A$11:$A$500,Cal_Top10HosDiag!$A492,'Input_Top Hos Diag'!G$11:G$500))</f>
        <v/>
      </c>
      <c r="F492" t="str">
        <f>IF($A492="","",SUMIF('Input_Top Hos Diag'!$A$11:$A$500,Cal_Top10HosDiag!$A492,'Input_Top Hos Diag'!H$11:H$500))</f>
        <v/>
      </c>
      <c r="P492" t="str">
        <f>IF(O492="","",_xlfn.XLOOKUP(O492,'Input_Top Hos Diag'!K:K,'Input_Top Hos Diag'!L:L))</f>
        <v/>
      </c>
      <c r="Q492" t="str">
        <f>IF($O492="","",SUMIF('Input_Top Hos Diag'!$K$11:$K$500,Cal_Top10HosDiag!$O492,'Input_Top Hos Diag'!O$11:O$500))</f>
        <v/>
      </c>
      <c r="R492" t="str">
        <f>IF($O492="","",SUMIF('Input_Top Hos Diag'!$K$11:$K$500,Cal_Top10HosDiag!$O492,'Input_Top Hos Diag'!P$11:P$500))</f>
        <v/>
      </c>
      <c r="S492" t="str">
        <f>IF($O492="","",SUMIF('Input_Top Hos Diag'!$K$11:$K$500,Cal_Top10HosDiag!$O492,'Input_Top Hos Diag'!Q$11:Q$500))</f>
        <v/>
      </c>
      <c r="T492" t="str">
        <f>IF($O492="","",SUMIF('Input_Top Hos Diag'!$K$11:$K$500,Cal_Top10HosDiag!$O492,'Input_Top Hos Diag'!R$11:R$500))</f>
        <v/>
      </c>
    </row>
    <row r="493" spans="2:20">
      <c r="B493" t="str">
        <f>IF(A493="","",_xlfn.XLOOKUP(A493,'Input_Top Hos Diag'!A:A,'Input_Top Hos Diag'!B:B))</f>
        <v/>
      </c>
      <c r="C493" t="str">
        <f>IF($A493="","",SUMIF('Input_Top Hos Diag'!$A$11:$A$500,Cal_Top10HosDiag!$A493,'Input_Top Hos Diag'!E$11:E$500))</f>
        <v/>
      </c>
      <c r="D493" t="str">
        <f>IF($A493="","",SUMIF('Input_Top Hos Diag'!$A$11:$A$500,Cal_Top10HosDiag!$A493,'Input_Top Hos Diag'!F$11:F$500))</f>
        <v/>
      </c>
      <c r="E493" t="str">
        <f>IF($A493="","",SUMIF('Input_Top Hos Diag'!$A$11:$A$500,Cal_Top10HosDiag!$A493,'Input_Top Hos Diag'!G$11:G$500))</f>
        <v/>
      </c>
      <c r="F493" t="str">
        <f>IF($A493="","",SUMIF('Input_Top Hos Diag'!$A$11:$A$500,Cal_Top10HosDiag!$A493,'Input_Top Hos Diag'!H$11:H$500))</f>
        <v/>
      </c>
      <c r="P493" t="str">
        <f>IF(O493="","",_xlfn.XLOOKUP(O493,'Input_Top Hos Diag'!K:K,'Input_Top Hos Diag'!L:L))</f>
        <v/>
      </c>
      <c r="Q493" t="str">
        <f>IF($O493="","",SUMIF('Input_Top Hos Diag'!$K$11:$K$500,Cal_Top10HosDiag!$O493,'Input_Top Hos Diag'!O$11:O$500))</f>
        <v/>
      </c>
      <c r="R493" t="str">
        <f>IF($O493="","",SUMIF('Input_Top Hos Diag'!$K$11:$K$500,Cal_Top10HosDiag!$O493,'Input_Top Hos Diag'!P$11:P$500))</f>
        <v/>
      </c>
      <c r="S493" t="str">
        <f>IF($O493="","",SUMIF('Input_Top Hos Diag'!$K$11:$K$500,Cal_Top10HosDiag!$O493,'Input_Top Hos Diag'!Q$11:Q$500))</f>
        <v/>
      </c>
      <c r="T493" t="str">
        <f>IF($O493="","",SUMIF('Input_Top Hos Diag'!$K$11:$K$500,Cal_Top10HosDiag!$O493,'Input_Top Hos Diag'!R$11:R$500))</f>
        <v/>
      </c>
    </row>
    <row r="494" spans="2:20">
      <c r="B494" t="str">
        <f>IF(A494="","",_xlfn.XLOOKUP(A494,'Input_Top Hos Diag'!A:A,'Input_Top Hos Diag'!B:B))</f>
        <v/>
      </c>
      <c r="C494" t="str">
        <f>IF($A494="","",SUMIF('Input_Top Hos Diag'!$A$11:$A$500,Cal_Top10HosDiag!$A494,'Input_Top Hos Diag'!E$11:E$500))</f>
        <v/>
      </c>
      <c r="D494" t="str">
        <f>IF($A494="","",SUMIF('Input_Top Hos Diag'!$A$11:$A$500,Cal_Top10HosDiag!$A494,'Input_Top Hos Diag'!F$11:F$500))</f>
        <v/>
      </c>
      <c r="E494" t="str">
        <f>IF($A494="","",SUMIF('Input_Top Hos Diag'!$A$11:$A$500,Cal_Top10HosDiag!$A494,'Input_Top Hos Diag'!G$11:G$500))</f>
        <v/>
      </c>
      <c r="F494" t="str">
        <f>IF($A494="","",SUMIF('Input_Top Hos Diag'!$A$11:$A$500,Cal_Top10HosDiag!$A494,'Input_Top Hos Diag'!H$11:H$500))</f>
        <v/>
      </c>
      <c r="P494" t="str">
        <f>IF(O494="","",_xlfn.XLOOKUP(O494,'Input_Top Hos Diag'!K:K,'Input_Top Hos Diag'!L:L))</f>
        <v/>
      </c>
      <c r="Q494" t="str">
        <f>IF($O494="","",SUMIF('Input_Top Hos Diag'!$K$11:$K$500,Cal_Top10HosDiag!$O494,'Input_Top Hos Diag'!O$11:O$500))</f>
        <v/>
      </c>
      <c r="R494" t="str">
        <f>IF($O494="","",SUMIF('Input_Top Hos Diag'!$K$11:$K$500,Cal_Top10HosDiag!$O494,'Input_Top Hos Diag'!P$11:P$500))</f>
        <v/>
      </c>
      <c r="S494" t="str">
        <f>IF($O494="","",SUMIF('Input_Top Hos Diag'!$K$11:$K$500,Cal_Top10HosDiag!$O494,'Input_Top Hos Diag'!Q$11:Q$500))</f>
        <v/>
      </c>
      <c r="T494" t="str">
        <f>IF($O494="","",SUMIF('Input_Top Hos Diag'!$K$11:$K$500,Cal_Top10HosDiag!$O494,'Input_Top Hos Diag'!R$11:R$500))</f>
        <v/>
      </c>
    </row>
    <row r="495" spans="2:20">
      <c r="B495" t="str">
        <f>IF(A495="","",_xlfn.XLOOKUP(A495,'Input_Top Hos Diag'!A:A,'Input_Top Hos Diag'!B:B))</f>
        <v/>
      </c>
      <c r="C495" t="str">
        <f>IF($A495="","",SUMIF('Input_Top Hos Diag'!$A$11:$A$500,Cal_Top10HosDiag!$A495,'Input_Top Hos Diag'!E$11:E$500))</f>
        <v/>
      </c>
      <c r="D495" t="str">
        <f>IF($A495="","",SUMIF('Input_Top Hos Diag'!$A$11:$A$500,Cal_Top10HosDiag!$A495,'Input_Top Hos Diag'!F$11:F$500))</f>
        <v/>
      </c>
      <c r="E495" t="str">
        <f>IF($A495="","",SUMIF('Input_Top Hos Diag'!$A$11:$A$500,Cal_Top10HosDiag!$A495,'Input_Top Hos Diag'!G$11:G$500))</f>
        <v/>
      </c>
      <c r="F495" t="str">
        <f>IF($A495="","",SUMIF('Input_Top Hos Diag'!$A$11:$A$500,Cal_Top10HosDiag!$A495,'Input_Top Hos Diag'!H$11:H$500))</f>
        <v/>
      </c>
      <c r="P495" t="str">
        <f>IF(O495="","",_xlfn.XLOOKUP(O495,'Input_Top Hos Diag'!K:K,'Input_Top Hos Diag'!L:L))</f>
        <v/>
      </c>
      <c r="Q495" t="str">
        <f>IF($O495="","",SUMIF('Input_Top Hos Diag'!$K$11:$K$500,Cal_Top10HosDiag!$O495,'Input_Top Hos Diag'!O$11:O$500))</f>
        <v/>
      </c>
      <c r="R495" t="str">
        <f>IF($O495="","",SUMIF('Input_Top Hos Diag'!$K$11:$K$500,Cal_Top10HosDiag!$O495,'Input_Top Hos Diag'!P$11:P$500))</f>
        <v/>
      </c>
      <c r="S495" t="str">
        <f>IF($O495="","",SUMIF('Input_Top Hos Diag'!$K$11:$K$500,Cal_Top10HosDiag!$O495,'Input_Top Hos Diag'!Q$11:Q$500))</f>
        <v/>
      </c>
      <c r="T495" t="str">
        <f>IF($O495="","",SUMIF('Input_Top Hos Diag'!$K$11:$K$500,Cal_Top10HosDiag!$O495,'Input_Top Hos Diag'!R$11:R$500))</f>
        <v/>
      </c>
    </row>
    <row r="496" spans="2:20">
      <c r="B496" t="str">
        <f>IF(A496="","",_xlfn.XLOOKUP(A496,'Input_Top Hos Diag'!A:A,'Input_Top Hos Diag'!B:B))</f>
        <v/>
      </c>
      <c r="C496" t="str">
        <f>IF($A496="","",SUMIF('Input_Top Hos Diag'!$A$11:$A$500,Cal_Top10HosDiag!$A496,'Input_Top Hos Diag'!E$11:E$500))</f>
        <v/>
      </c>
      <c r="D496" t="str">
        <f>IF($A496="","",SUMIF('Input_Top Hos Diag'!$A$11:$A$500,Cal_Top10HosDiag!$A496,'Input_Top Hos Diag'!F$11:F$500))</f>
        <v/>
      </c>
      <c r="E496" t="str">
        <f>IF($A496="","",SUMIF('Input_Top Hos Diag'!$A$11:$A$500,Cal_Top10HosDiag!$A496,'Input_Top Hos Diag'!G$11:G$500))</f>
        <v/>
      </c>
      <c r="F496" t="str">
        <f>IF($A496="","",SUMIF('Input_Top Hos Diag'!$A$11:$A$500,Cal_Top10HosDiag!$A496,'Input_Top Hos Diag'!H$11:H$500))</f>
        <v/>
      </c>
      <c r="P496" t="str">
        <f>IF(O496="","",_xlfn.XLOOKUP(O496,'Input_Top Hos Diag'!K:K,'Input_Top Hos Diag'!L:L))</f>
        <v/>
      </c>
      <c r="Q496" t="str">
        <f>IF($O496="","",SUMIF('Input_Top Hos Diag'!$K$11:$K$500,Cal_Top10HosDiag!$O496,'Input_Top Hos Diag'!O$11:O$500))</f>
        <v/>
      </c>
      <c r="R496" t="str">
        <f>IF($O496="","",SUMIF('Input_Top Hos Diag'!$K$11:$K$500,Cal_Top10HosDiag!$O496,'Input_Top Hos Diag'!P$11:P$500))</f>
        <v/>
      </c>
      <c r="S496" t="str">
        <f>IF($O496="","",SUMIF('Input_Top Hos Diag'!$K$11:$K$500,Cal_Top10HosDiag!$O496,'Input_Top Hos Diag'!Q$11:Q$500))</f>
        <v/>
      </c>
      <c r="T496" t="str">
        <f>IF($O496="","",SUMIF('Input_Top Hos Diag'!$K$11:$K$500,Cal_Top10HosDiag!$O496,'Input_Top Hos Diag'!R$11:R$500))</f>
        <v/>
      </c>
    </row>
    <row r="497" spans="2:20">
      <c r="B497" t="str">
        <f>IF(A497="","",_xlfn.XLOOKUP(A497,'Input_Top Hos Diag'!A:A,'Input_Top Hos Diag'!B:B))</f>
        <v/>
      </c>
      <c r="C497" t="str">
        <f>IF($A497="","",SUMIF('Input_Top Hos Diag'!$A$11:$A$500,Cal_Top10HosDiag!$A497,'Input_Top Hos Diag'!E$11:E$500))</f>
        <v/>
      </c>
      <c r="D497" t="str">
        <f>IF($A497="","",SUMIF('Input_Top Hos Diag'!$A$11:$A$500,Cal_Top10HosDiag!$A497,'Input_Top Hos Diag'!F$11:F$500))</f>
        <v/>
      </c>
      <c r="E497" t="str">
        <f>IF($A497="","",SUMIF('Input_Top Hos Diag'!$A$11:$A$500,Cal_Top10HosDiag!$A497,'Input_Top Hos Diag'!G$11:G$500))</f>
        <v/>
      </c>
      <c r="F497" t="str">
        <f>IF($A497="","",SUMIF('Input_Top Hos Diag'!$A$11:$A$500,Cal_Top10HosDiag!$A497,'Input_Top Hos Diag'!H$11:H$500))</f>
        <v/>
      </c>
      <c r="P497" t="str">
        <f>IF(O497="","",_xlfn.XLOOKUP(O497,'Input_Top Hos Diag'!K:K,'Input_Top Hos Diag'!L:L))</f>
        <v/>
      </c>
      <c r="Q497" t="str">
        <f>IF($O497="","",SUMIF('Input_Top Hos Diag'!$K$11:$K$500,Cal_Top10HosDiag!$O497,'Input_Top Hos Diag'!O$11:O$500))</f>
        <v/>
      </c>
      <c r="R497" t="str">
        <f>IF($O497="","",SUMIF('Input_Top Hos Diag'!$K$11:$K$500,Cal_Top10HosDiag!$O497,'Input_Top Hos Diag'!P$11:P$500))</f>
        <v/>
      </c>
      <c r="S497" t="str">
        <f>IF($O497="","",SUMIF('Input_Top Hos Diag'!$K$11:$K$500,Cal_Top10HosDiag!$O497,'Input_Top Hos Diag'!Q$11:Q$500))</f>
        <v/>
      </c>
      <c r="T497" t="str">
        <f>IF($O497="","",SUMIF('Input_Top Hos Diag'!$K$11:$K$500,Cal_Top10HosDiag!$O497,'Input_Top Hos Diag'!R$11:R$500))</f>
        <v/>
      </c>
    </row>
    <row r="498" spans="2:20">
      <c r="B498" t="str">
        <f>IF(A498="","",_xlfn.XLOOKUP(A498,'Input_Top Hos Diag'!A:A,'Input_Top Hos Diag'!B:B))</f>
        <v/>
      </c>
      <c r="C498" t="str">
        <f>IF($A498="","",SUMIF('Input_Top Hos Diag'!$A$11:$A$500,Cal_Top10HosDiag!$A498,'Input_Top Hos Diag'!E$11:E$500))</f>
        <v/>
      </c>
      <c r="D498" t="str">
        <f>IF($A498="","",SUMIF('Input_Top Hos Diag'!$A$11:$A$500,Cal_Top10HosDiag!$A498,'Input_Top Hos Diag'!F$11:F$500))</f>
        <v/>
      </c>
      <c r="E498" t="str">
        <f>IF($A498="","",SUMIF('Input_Top Hos Diag'!$A$11:$A$500,Cal_Top10HosDiag!$A498,'Input_Top Hos Diag'!G$11:G$500))</f>
        <v/>
      </c>
      <c r="F498" t="str">
        <f>IF($A498="","",SUMIF('Input_Top Hos Diag'!$A$11:$A$500,Cal_Top10HosDiag!$A498,'Input_Top Hos Diag'!H$11:H$500))</f>
        <v/>
      </c>
      <c r="P498" t="str">
        <f>IF(O498="","",_xlfn.XLOOKUP(O498,'Input_Top Hos Diag'!K:K,'Input_Top Hos Diag'!L:L))</f>
        <v/>
      </c>
      <c r="Q498" t="str">
        <f>IF($O498="","",SUMIF('Input_Top Hos Diag'!$K$11:$K$500,Cal_Top10HosDiag!$O498,'Input_Top Hos Diag'!O$11:O$500))</f>
        <v/>
      </c>
      <c r="R498" t="str">
        <f>IF($O498="","",SUMIF('Input_Top Hos Diag'!$K$11:$K$500,Cal_Top10HosDiag!$O498,'Input_Top Hos Diag'!P$11:P$500))</f>
        <v/>
      </c>
      <c r="S498" t="str">
        <f>IF($O498="","",SUMIF('Input_Top Hos Diag'!$K$11:$K$500,Cal_Top10HosDiag!$O498,'Input_Top Hos Diag'!Q$11:Q$500))</f>
        <v/>
      </c>
      <c r="T498" t="str">
        <f>IF($O498="","",SUMIF('Input_Top Hos Diag'!$K$11:$K$500,Cal_Top10HosDiag!$O498,'Input_Top Hos Diag'!R$11:R$500))</f>
        <v/>
      </c>
    </row>
    <row r="499" spans="2:20">
      <c r="B499" t="str">
        <f>IF(A499="","",_xlfn.XLOOKUP(A499,'Input_Top Hos Diag'!A:A,'Input_Top Hos Diag'!B:B))</f>
        <v/>
      </c>
      <c r="C499" t="str">
        <f>IF($A499="","",SUMIF('Input_Top Hos Diag'!$A$11:$A$500,Cal_Top10HosDiag!$A499,'Input_Top Hos Diag'!E$11:E$500))</f>
        <v/>
      </c>
      <c r="D499" t="str">
        <f>IF($A499="","",SUMIF('Input_Top Hos Diag'!$A$11:$A$500,Cal_Top10HosDiag!$A499,'Input_Top Hos Diag'!F$11:F$500))</f>
        <v/>
      </c>
      <c r="E499" t="str">
        <f>IF($A499="","",SUMIF('Input_Top Hos Diag'!$A$11:$A$500,Cal_Top10HosDiag!$A499,'Input_Top Hos Diag'!G$11:G$500))</f>
        <v/>
      </c>
      <c r="F499" t="str">
        <f>IF($A499="","",SUMIF('Input_Top Hos Diag'!$A$11:$A$500,Cal_Top10HosDiag!$A499,'Input_Top Hos Diag'!H$11:H$500))</f>
        <v/>
      </c>
      <c r="P499" t="str">
        <f>IF(O499="","",_xlfn.XLOOKUP(O499,'Input_Top Hos Diag'!K:K,'Input_Top Hos Diag'!L:L))</f>
        <v/>
      </c>
      <c r="Q499" t="str">
        <f>IF($O499="","",SUMIF('Input_Top Hos Diag'!$K$11:$K$500,Cal_Top10HosDiag!$O499,'Input_Top Hos Diag'!O$11:O$500))</f>
        <v/>
      </c>
      <c r="R499" t="str">
        <f>IF($O499="","",SUMIF('Input_Top Hos Diag'!$K$11:$K$500,Cal_Top10HosDiag!$O499,'Input_Top Hos Diag'!P$11:P$500))</f>
        <v/>
      </c>
      <c r="S499" t="str">
        <f>IF($O499="","",SUMIF('Input_Top Hos Diag'!$K$11:$K$500,Cal_Top10HosDiag!$O499,'Input_Top Hos Diag'!Q$11:Q$500))</f>
        <v/>
      </c>
      <c r="T499" t="str">
        <f>IF($O499="","",SUMIF('Input_Top Hos Diag'!$K$11:$K$500,Cal_Top10HosDiag!$O499,'Input_Top Hos Diag'!R$11:R$500))</f>
        <v/>
      </c>
    </row>
    <row r="500" spans="2:20">
      <c r="B500" t="str">
        <f>IF(A500="","",_xlfn.XLOOKUP(A500,'Input_Top Hos Diag'!A:A,'Input_Top Hos Diag'!B:B))</f>
        <v/>
      </c>
      <c r="C500" t="str">
        <f>IF($A500="","",SUMIF('Input_Top Hos Diag'!$A$11:$A$500,Cal_Top10HosDiag!$A500,'Input_Top Hos Diag'!E$11:E$500))</f>
        <v/>
      </c>
      <c r="D500" t="str">
        <f>IF($A500="","",SUMIF('Input_Top Hos Diag'!$A$11:$A$500,Cal_Top10HosDiag!$A500,'Input_Top Hos Diag'!F$11:F$500))</f>
        <v/>
      </c>
      <c r="E500" t="str">
        <f>IF($A500="","",SUMIF('Input_Top Hos Diag'!$A$11:$A$500,Cal_Top10HosDiag!$A500,'Input_Top Hos Diag'!G$11:G$500))</f>
        <v/>
      </c>
      <c r="F500" t="str">
        <f>IF($A500="","",SUMIF('Input_Top Hos Diag'!$A$11:$A$500,Cal_Top10HosDiag!$A500,'Input_Top Hos Diag'!H$11:H$500))</f>
        <v/>
      </c>
      <c r="P500" t="str">
        <f>IF(O500="","",_xlfn.XLOOKUP(O500,'Input_Top Hos Diag'!K:K,'Input_Top Hos Diag'!L:L))</f>
        <v/>
      </c>
      <c r="Q500" t="str">
        <f>IF($O500="","",SUMIF('Input_Top Hos Diag'!$K$11:$K$500,Cal_Top10HosDiag!$O500,'Input_Top Hos Diag'!O$11:O$500))</f>
        <v/>
      </c>
      <c r="R500" t="str">
        <f>IF($O500="","",SUMIF('Input_Top Hos Diag'!$K$11:$K$500,Cal_Top10HosDiag!$O500,'Input_Top Hos Diag'!P$11:P$500))</f>
        <v/>
      </c>
      <c r="S500" t="str">
        <f>IF($O500="","",SUMIF('Input_Top Hos Diag'!$K$11:$K$500,Cal_Top10HosDiag!$O500,'Input_Top Hos Diag'!Q$11:Q$500))</f>
        <v/>
      </c>
      <c r="T500" t="str">
        <f>IF($O500="","",SUMIF('Input_Top Hos Diag'!$K$11:$K$500,Cal_Top10HosDiag!$O500,'Input_Top Hos Diag'!R$11:R$500))</f>
        <v/>
      </c>
    </row>
    <row r="501" spans="2:20">
      <c r="B501" t="str">
        <f>IF(A501="","",_xlfn.XLOOKUP(A501,'Input_Top Hos Diag'!A:A,'Input_Top Hos Diag'!B:B))</f>
        <v/>
      </c>
      <c r="C501" t="str">
        <f>IF($A501="","",SUMIF('Input_Top Hos Diag'!$A$11:$A$500,Cal_Top10HosDiag!$A501,'Input_Top Hos Diag'!E$11:E$500))</f>
        <v/>
      </c>
      <c r="D501" t="str">
        <f>IF($A501="","",SUMIF('Input_Top Hos Diag'!$A$11:$A$500,Cal_Top10HosDiag!$A501,'Input_Top Hos Diag'!F$11:F$500))</f>
        <v/>
      </c>
      <c r="E501" t="str">
        <f>IF($A501="","",SUMIF('Input_Top Hos Diag'!$A$11:$A$500,Cal_Top10HosDiag!$A501,'Input_Top Hos Diag'!G$11:G$500))</f>
        <v/>
      </c>
      <c r="F501" t="str">
        <f>IF($A501="","",SUMIF('Input_Top Hos Diag'!$A$11:$A$500,Cal_Top10HosDiag!$A501,'Input_Top Hos Diag'!H$11:H$500))</f>
        <v/>
      </c>
      <c r="P501" t="str">
        <f>IF(O501="","",_xlfn.XLOOKUP(O501,'Input_Top Hos Diag'!K:K,'Input_Top Hos Diag'!L:L))</f>
        <v/>
      </c>
      <c r="Q501" t="str">
        <f>IF($O501="","",SUMIF('Input_Top Hos Diag'!$K$11:$K$500,Cal_Top10HosDiag!$O501,'Input_Top Hos Diag'!O$11:O$500))</f>
        <v/>
      </c>
      <c r="R501" t="str">
        <f>IF($O501="","",SUMIF('Input_Top Hos Diag'!$K$11:$K$500,Cal_Top10HosDiag!$O501,'Input_Top Hos Diag'!P$11:P$500))</f>
        <v/>
      </c>
      <c r="S501" t="str">
        <f>IF($O501="","",SUMIF('Input_Top Hos Diag'!$K$11:$K$500,Cal_Top10HosDiag!$O501,'Input_Top Hos Diag'!Q$11:Q$500))</f>
        <v/>
      </c>
      <c r="T501" t="str">
        <f>IF($O501="","",SUMIF('Input_Top Hos Diag'!$K$11:$K$500,Cal_Top10HosDiag!$O501,'Input_Top Hos Diag'!R$11:R$500))</f>
        <v/>
      </c>
    </row>
    <row r="502" spans="2:20" s="18" customFormat="1">
      <c r="L502" s="26"/>
      <c r="M502" s="26"/>
    </row>
  </sheetData>
  <phoneticPr fontId="3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D0F1-474D-D942-972B-5AEA68C7D88E}">
  <sheetPr codeName="Sheet18"/>
  <dimension ref="A1:AM1007"/>
  <sheetViews>
    <sheetView workbookViewId="0">
      <selection activeCell="B17" sqref="B17"/>
    </sheetView>
  </sheetViews>
  <sheetFormatPr baseColWidth="10" defaultColWidth="10.83203125" defaultRowHeight="16"/>
  <cols>
    <col min="2" max="2" width="28.6640625" bestFit="1" customWidth="1"/>
    <col min="3" max="3" width="2.33203125" style="18" customWidth="1"/>
    <col min="5" max="5" width="28.6640625" bestFit="1" customWidth="1"/>
    <col min="6" max="6" width="2.33203125" style="18" customWidth="1"/>
    <col min="7" max="7" width="16.1640625" customWidth="1"/>
    <col min="8" max="8" width="2.33203125" style="18" customWidth="1"/>
    <col min="11" max="11" width="32.6640625" bestFit="1" customWidth="1"/>
    <col min="13" max="13" width="14.1640625" bestFit="1" customWidth="1"/>
    <col min="15" max="15" width="32.6640625" bestFit="1" customWidth="1"/>
    <col min="16" max="16" width="3.1640625" style="18" customWidth="1"/>
    <col min="23" max="23" width="37.5" bestFit="1" customWidth="1"/>
    <col min="24" max="24" width="3.1640625" style="18" customWidth="1"/>
    <col min="25" max="25" width="21.6640625" bestFit="1" customWidth="1"/>
    <col min="27" max="27" width="3.6640625" customWidth="1"/>
    <col min="30" max="30" width="3.1640625" style="18" customWidth="1"/>
    <col min="32" max="32" width="54.83203125" bestFit="1" customWidth="1"/>
    <col min="42" max="42" width="45.83203125" bestFit="1" customWidth="1"/>
  </cols>
  <sheetData>
    <row r="1" spans="1:39">
      <c r="A1" s="33" t="s">
        <v>154</v>
      </c>
      <c r="B1" s="33"/>
      <c r="D1" s="33" t="s">
        <v>155</v>
      </c>
      <c r="E1" s="33"/>
      <c r="G1" t="s">
        <v>156</v>
      </c>
      <c r="I1" s="33" t="s">
        <v>157</v>
      </c>
      <c r="J1" s="33"/>
      <c r="K1" s="33"/>
      <c r="L1" s="33"/>
      <c r="M1" s="33"/>
      <c r="N1" s="33"/>
      <c r="O1" s="33"/>
      <c r="Q1" s="33" t="s">
        <v>158</v>
      </c>
      <c r="R1" s="33"/>
      <c r="S1" s="33"/>
      <c r="T1" s="33"/>
      <c r="U1" s="33"/>
      <c r="V1" s="33"/>
      <c r="W1" s="8"/>
      <c r="Y1" s="33" t="s">
        <v>159</v>
      </c>
      <c r="Z1" s="8"/>
      <c r="AA1" s="8"/>
      <c r="AB1" s="8"/>
      <c r="AC1" s="8"/>
      <c r="AF1" s="707" t="s">
        <v>160</v>
      </c>
      <c r="AH1" s="707" t="s">
        <v>161</v>
      </c>
      <c r="AJ1" s="707" t="s">
        <v>114</v>
      </c>
      <c r="AL1" t="s">
        <v>162</v>
      </c>
      <c r="AM1" t="s">
        <v>163</v>
      </c>
    </row>
    <row r="2" spans="1:39">
      <c r="A2" t="s">
        <v>164</v>
      </c>
      <c r="B2" t="s">
        <v>165</v>
      </c>
      <c r="D2" t="s">
        <v>164</v>
      </c>
      <c r="E2" t="s">
        <v>166</v>
      </c>
      <c r="G2" t="s">
        <v>31</v>
      </c>
      <c r="I2" t="s">
        <v>167</v>
      </c>
      <c r="J2" t="e" cm="1" vm="1">
        <f t="array" ref="J2">_xlfn.UNIQUE(_xlfn._xlws.FILTER('Cal_Claims Experience'!$C$5:$D$550,'Cal_Claims Experience'!$A$5:$A$550="Hospital"))</f>
        <v>#VALUE!</v>
      </c>
      <c r="M2" t="s">
        <v>168</v>
      </c>
      <c r="N2" t="e" cm="1" vm="1">
        <f t="array" ref="N2">_xlfn._xlws.SORT(_xlfn.UNIQUE(_xlfn._xlws.FILTER($J$2:$K$70,($J$2:$J$70&lt;&gt;"")*($K$2:$K$70&lt;&gt;"Hospital Top Up/SMM"))),1,1)</f>
        <v>#VALUE!</v>
      </c>
      <c r="Q2" t="s">
        <v>133</v>
      </c>
      <c r="R2" t="e" cm="1" vm="1">
        <f t="array" ref="R2">_xlfn.UNIQUE(_xlfn._xlws.FILTER('Cal_Claims Experience'!$C$5:$D$550,'Cal_Claims Experience'!$A$5:$A$550="Clinical"))</f>
        <v>#VALUE!</v>
      </c>
      <c r="U2" t="s">
        <v>168</v>
      </c>
      <c r="V2" t="e" cm="1" vm="1">
        <f t="array" ref="V2">_xlfn._xlws.SORT(_xlfn.UNIQUE(_xlfn._xlws.FILTER($R$2:$S$70,$R$2:$R$70&lt;&gt;"")),1,1)</f>
        <v>#VALUE!</v>
      </c>
      <c r="Y2" t="s">
        <v>167</v>
      </c>
      <c r="AF2" t="e" cm="1">
        <f t="array" ref="AF2">_xlfn._xlws.SORT(_xlfn.UNIQUE(TRANSPOSE(#REF!)),1)</f>
        <v>#REF!</v>
      </c>
      <c r="AH2" t="s">
        <v>169</v>
      </c>
      <c r="AJ2" t="s">
        <v>170</v>
      </c>
      <c r="AL2" t="s">
        <v>171</v>
      </c>
      <c r="AM2">
        <v>0.1</v>
      </c>
    </row>
    <row r="3" spans="1:39">
      <c r="A3">
        <v>1</v>
      </c>
      <c r="B3">
        <v>1</v>
      </c>
      <c r="D3">
        <v>1</v>
      </c>
      <c r="E3" t="e" cm="1" vm="1">
        <f t="array" ref="E3">_xlfn._xlws.SORT(_xlfn.UNIQUE(_xlfn._xlws.FILTER($E$17:$E$61,$E$17:$E$61&lt;&gt;"")),1,1)</f>
        <v>#VALUE!</v>
      </c>
      <c r="G3" t="s">
        <v>107</v>
      </c>
      <c r="Y3" t="e" cm="1" vm="1">
        <f t="array" ref="Y3">_xlfn.UNIQUE(_xlfn._xlws.FILTER(Cal_LR!$A$4:$A$200,Cal_LR!$A$4:$A$200&lt;&gt;""))</f>
        <v>#VALUE!</v>
      </c>
      <c r="Z3">
        <f t="shared" ref="Z3:Z8" si="0">IFERROR(IF(Y3="","",_xlfn.XLOOKUP(Y3,$Y$21:$Y$24,$Z$21:$Z$24)),5)</f>
        <v>5</v>
      </c>
      <c r="AA3" s="18"/>
      <c r="AB3" t="e" cm="1" vm="1">
        <f t="array" ref="AB3">_xlfn._xlws.SORT(_xlfn._xlws.FILTER(Y3:Z8,Y3:Y8&lt;&gt;""),2,1)</f>
        <v>#VALUE!</v>
      </c>
      <c r="AH3" t="s">
        <v>172</v>
      </c>
      <c r="AJ3" t="s">
        <v>173</v>
      </c>
      <c r="AL3" t="s">
        <v>174</v>
      </c>
      <c r="AM3">
        <v>0.25</v>
      </c>
    </row>
    <row r="4" spans="1:39">
      <c r="A4">
        <v>2</v>
      </c>
      <c r="B4">
        <v>2</v>
      </c>
      <c r="D4">
        <v>2</v>
      </c>
      <c r="G4" t="s">
        <v>112</v>
      </c>
      <c r="Z4" t="str">
        <f t="shared" si="0"/>
        <v/>
      </c>
      <c r="AA4" s="18"/>
      <c r="AH4" t="s">
        <v>175</v>
      </c>
      <c r="AJ4" t="s">
        <v>176</v>
      </c>
      <c r="AL4" t="s">
        <v>98</v>
      </c>
      <c r="AM4">
        <v>0.65</v>
      </c>
    </row>
    <row r="5" spans="1:39">
      <c r="A5">
        <v>3</v>
      </c>
      <c r="B5">
        <v>3</v>
      </c>
      <c r="D5">
        <v>3</v>
      </c>
      <c r="Z5" t="str">
        <f t="shared" si="0"/>
        <v/>
      </c>
      <c r="AA5" s="18"/>
      <c r="AJ5" t="s">
        <v>177</v>
      </c>
      <c r="AL5" t="s">
        <v>178</v>
      </c>
    </row>
    <row r="6" spans="1:39">
      <c r="A6">
        <v>4</v>
      </c>
      <c r="B6">
        <v>4</v>
      </c>
      <c r="D6">
        <v>4</v>
      </c>
      <c r="Z6" t="str">
        <f t="shared" si="0"/>
        <v/>
      </c>
      <c r="AA6" s="18"/>
      <c r="AJ6" t="s">
        <v>179</v>
      </c>
    </row>
    <row r="7" spans="1:39">
      <c r="A7">
        <v>5</v>
      </c>
      <c r="B7">
        <v>5</v>
      </c>
      <c r="D7">
        <v>5</v>
      </c>
      <c r="Z7" t="str">
        <f t="shared" si="0"/>
        <v/>
      </c>
      <c r="AA7" s="18"/>
      <c r="AJ7" t="s">
        <v>180</v>
      </c>
    </row>
    <row r="8" spans="1:39">
      <c r="A8">
        <v>6</v>
      </c>
      <c r="B8">
        <v>6</v>
      </c>
      <c r="D8">
        <v>6</v>
      </c>
      <c r="G8" t="s">
        <v>181</v>
      </c>
      <c r="Z8" t="str">
        <f t="shared" si="0"/>
        <v/>
      </c>
      <c r="AA8" s="18"/>
      <c r="AJ8" t="s">
        <v>182</v>
      </c>
    </row>
    <row r="9" spans="1:39">
      <c r="A9">
        <v>7</v>
      </c>
      <c r="B9">
        <v>7</v>
      </c>
      <c r="D9">
        <v>7</v>
      </c>
      <c r="G9" t="s">
        <v>110</v>
      </c>
      <c r="Y9" s="18"/>
      <c r="Z9" s="18"/>
      <c r="AA9" s="18"/>
      <c r="AB9" s="18"/>
      <c r="AC9" s="18"/>
      <c r="AJ9" t="s">
        <v>183</v>
      </c>
    </row>
    <row r="10" spans="1:39">
      <c r="A10">
        <v>8</v>
      </c>
      <c r="D10">
        <v>8</v>
      </c>
      <c r="G10" t="s">
        <v>111</v>
      </c>
      <c r="Y10" t="s">
        <v>184</v>
      </c>
      <c r="AJ10" t="s">
        <v>185</v>
      </c>
    </row>
    <row r="11" spans="1:39">
      <c r="A11">
        <v>9</v>
      </c>
      <c r="D11">
        <v>9</v>
      </c>
      <c r="G11" t="s">
        <v>104</v>
      </c>
      <c r="Y11" t="str" cm="1">
        <f t="array" ref="Y11">IFERROR(_xlfn.UNIQUE(_xlfn._xlws.FILTER(Cal_LR!$M$4:$M$200,Cal_LR!$M$4:$M$200&lt;&gt;"")),"")</f>
        <v/>
      </c>
      <c r="Z11" t="str">
        <f>IFERROR(IF(Y11="","",_xlfn.XLOOKUP(Y11,$Y$21:$Y$24,$Z$21:$Z$24)),5)</f>
        <v/>
      </c>
      <c r="AA11" s="18"/>
      <c r="AB11" t="str" cm="1">
        <f t="array" ref="AB11">IFERROR(_xlfn._xlws.SORT(_xlfn._xlws.FILTER(Y11:Z16,Y11:Y16&lt;&gt;""),2,1),"")</f>
        <v/>
      </c>
      <c r="AJ11" t="s">
        <v>186</v>
      </c>
    </row>
    <row r="12" spans="1:39">
      <c r="A12">
        <v>10</v>
      </c>
      <c r="D12">
        <v>10</v>
      </c>
      <c r="G12" t="s">
        <v>105</v>
      </c>
      <c r="Z12" t="str">
        <f>IFERROR(IF(Y12="","",_xlfn.XLOOKUP(Y12,$Y$21:$Y$24,$Z$21:$Z$24)),5)</f>
        <v/>
      </c>
      <c r="AA12" s="18"/>
      <c r="AJ12" t="s">
        <v>187</v>
      </c>
    </row>
    <row r="13" spans="1:39">
      <c r="A13">
        <v>11</v>
      </c>
      <c r="D13">
        <v>11</v>
      </c>
      <c r="G13" t="s">
        <v>99</v>
      </c>
      <c r="Z13" t="str">
        <f>IFERROR(IF(Y13="","",_xlfn.XLOOKUP(Y13,$Y$21:$Y$24,$Z$21:$Z$24)),5)</f>
        <v/>
      </c>
      <c r="AA13" s="18"/>
      <c r="AJ13" t="s">
        <v>188</v>
      </c>
    </row>
    <row r="14" spans="1:39">
      <c r="A14">
        <v>12</v>
      </c>
      <c r="D14">
        <v>12</v>
      </c>
      <c r="G14" t="s">
        <v>106</v>
      </c>
      <c r="Z14" t="str">
        <f>IFERROR(IF(Y14="","",_xlfn.XLOOKUP(Y14,$Y$21:$Y$24,$Z$21:$Z$24)),5)</f>
        <v/>
      </c>
      <c r="AA14" s="18"/>
      <c r="AJ14" t="s">
        <v>189</v>
      </c>
    </row>
    <row r="15" spans="1:39">
      <c r="G15" t="s">
        <v>100</v>
      </c>
      <c r="Z15" t="str">
        <f>IFERROR(IF(Y15="","",_xlfn.XLOOKUP(Y15,$Y$21:$Y$24,$Z$21:$Z$24)),5)</f>
        <v/>
      </c>
      <c r="AA15" s="18"/>
      <c r="AJ15" t="s">
        <v>190</v>
      </c>
    </row>
    <row r="16" spans="1:39">
      <c r="G16" t="s">
        <v>191</v>
      </c>
      <c r="Y16" s="18"/>
      <c r="Z16" s="18"/>
      <c r="AA16" s="18"/>
      <c r="AB16" s="18"/>
      <c r="AC16" s="18"/>
      <c r="AJ16" t="s">
        <v>192</v>
      </c>
    </row>
    <row r="17" spans="1:36">
      <c r="A17" t="s">
        <v>133</v>
      </c>
      <c r="B17" t="e" cm="1" vm="2">
        <f t="array" ref="B17">_xlfn._xlws.SORT(_xlfn.UNIQUE(_xlfn._xlws.FILTER('Cal_Claims Experience'!$B$5:$B$550,'Cal_Claims Experience'!$B$5:$B$550&lt;&gt;"")),1)</f>
        <v>#VALUE!</v>
      </c>
      <c r="D17" t="s">
        <v>193</v>
      </c>
      <c r="E17" t="e" cm="1" vm="2">
        <f t="array" ref="E17">_xlfn._xlws.SORT(_xlfn.UNIQUE(_xlfn._xlws.FILTER(Cal_LR!$C$4:$C$200,Cal_LR!$C$4:$C$200&lt;&gt;"")),,1)</f>
        <v>#VALUE!</v>
      </c>
      <c r="G17" t="s">
        <v>194</v>
      </c>
      <c r="AJ17" t="s">
        <v>195</v>
      </c>
    </row>
    <row r="18" spans="1:36">
      <c r="G18" t="s">
        <v>196</v>
      </c>
    </row>
    <row r="19" spans="1:36">
      <c r="G19" t="s">
        <v>197</v>
      </c>
    </row>
    <row r="20" spans="1:36">
      <c r="G20" t="s">
        <v>198</v>
      </c>
      <c r="Y20" s="53" t="s">
        <v>199</v>
      </c>
      <c r="Z20" s="53"/>
    </row>
    <row r="21" spans="1:36">
      <c r="G21" t="s">
        <v>200</v>
      </c>
      <c r="Y21" s="53" t="s">
        <v>201</v>
      </c>
      <c r="Z21" s="53">
        <v>1</v>
      </c>
    </row>
    <row r="22" spans="1:36">
      <c r="G22" t="s">
        <v>202</v>
      </c>
      <c r="Y22" s="53" t="s">
        <v>203</v>
      </c>
      <c r="Z22" s="53">
        <v>2</v>
      </c>
    </row>
    <row r="23" spans="1:36">
      <c r="G23" t="s">
        <v>204</v>
      </c>
      <c r="Y23" s="53" t="s">
        <v>205</v>
      </c>
      <c r="Z23" s="53">
        <v>3</v>
      </c>
    </row>
    <row r="24" spans="1:36">
      <c r="G24" t="s">
        <v>206</v>
      </c>
      <c r="Y24" s="53" t="s">
        <v>207</v>
      </c>
      <c r="Z24" s="53">
        <v>4</v>
      </c>
    </row>
    <row r="25" spans="1:36">
      <c r="G25" t="s">
        <v>208</v>
      </c>
      <c r="I25" t="s">
        <v>134</v>
      </c>
      <c r="J25" t="str" cm="1">
        <f t="array" ref="J25">IFERROR(_xlfn.UNIQUE(_xlfn._xlws.FILTER('Cal_Claims Experience'!$W$5:$X$550,'Cal_Claims Experience'!$U$5:$U$550="Hospital")),"")</f>
        <v/>
      </c>
      <c r="Q25" t="s">
        <v>134</v>
      </c>
      <c r="R25" t="str" cm="1">
        <f t="array" ref="R25">IFERROR(_xlfn.UNIQUE(_xlfn._xlws.FILTER('Cal_Claims Experience'!$W$5:$X$550,'Cal_Claims Experience'!$U$5:$U$550="Clinical")),"")</f>
        <v/>
      </c>
    </row>
    <row r="26" spans="1:36">
      <c r="G26" t="s">
        <v>209</v>
      </c>
    </row>
    <row r="27" spans="1:36">
      <c r="G27" t="s">
        <v>210</v>
      </c>
    </row>
    <row r="28" spans="1:36">
      <c r="G28" t="s">
        <v>211</v>
      </c>
    </row>
    <row r="29" spans="1:36">
      <c r="G29" t="s">
        <v>212</v>
      </c>
    </row>
    <row r="30" spans="1:36">
      <c r="G30" t="s">
        <v>213</v>
      </c>
    </row>
    <row r="31" spans="1:36">
      <c r="G31" t="s">
        <v>214</v>
      </c>
    </row>
    <row r="32" spans="1:36">
      <c r="A32" t="s">
        <v>134</v>
      </c>
      <c r="B32" t="str" cm="1">
        <f t="array" ref="B32">IFERROR(_xlfn._xlws.SORT(_xlfn.UNIQUE(_xlfn._xlws.FILTER('Cal_Claims Experience'!$V$5:$V$550,'Cal_Claims Experience'!$V$5:$V$550&lt;&gt;"")),1),"")</f>
        <v/>
      </c>
      <c r="D32" t="s">
        <v>134</v>
      </c>
      <c r="E32" t="str" cm="1">
        <f t="array" ref="E32">IFERROR(_xlfn._xlws.SORT(_xlfn.UNIQUE(_xlfn._xlws.FILTER(Cal_LR!$O$4:$O$200,Cal_LR!$O$4:$O$200&lt;&gt;"")),,1),"")</f>
        <v/>
      </c>
      <c r="G32" t="s">
        <v>215</v>
      </c>
    </row>
    <row r="33" spans="1:7">
      <c r="G33" t="s">
        <v>216</v>
      </c>
    </row>
    <row r="34" spans="1:7">
      <c r="G34" t="s">
        <v>217</v>
      </c>
    </row>
    <row r="35" spans="1:7">
      <c r="G35" t="s">
        <v>218</v>
      </c>
    </row>
    <row r="36" spans="1:7">
      <c r="G36" t="s">
        <v>219</v>
      </c>
    </row>
    <row r="37" spans="1:7">
      <c r="G37" t="s">
        <v>220</v>
      </c>
    </row>
    <row r="38" spans="1:7">
      <c r="G38" t="s">
        <v>221</v>
      </c>
    </row>
    <row r="39" spans="1:7">
      <c r="G39" t="s">
        <v>222</v>
      </c>
    </row>
    <row r="40" spans="1:7">
      <c r="G40" t="s">
        <v>223</v>
      </c>
    </row>
    <row r="41" spans="1:7">
      <c r="G41" t="s">
        <v>224</v>
      </c>
    </row>
    <row r="42" spans="1:7">
      <c r="G42" t="s">
        <v>225</v>
      </c>
    </row>
    <row r="43" spans="1:7">
      <c r="G43" t="s">
        <v>226</v>
      </c>
    </row>
    <row r="44" spans="1:7">
      <c r="A44" t="s">
        <v>227</v>
      </c>
      <c r="B44" t="e" cm="1">
        <f t="array" ref="B44">VALUE(_xlfn._xlws.SORT(_xlfn.UNIQUE(#REF!)))</f>
        <v>#REF!</v>
      </c>
      <c r="G44" t="s">
        <v>228</v>
      </c>
    </row>
    <row r="45" spans="1:7">
      <c r="G45" t="s">
        <v>229</v>
      </c>
    </row>
    <row r="46" spans="1:7">
      <c r="G46" t="s">
        <v>230</v>
      </c>
    </row>
    <row r="47" spans="1:7">
      <c r="G47" t="s">
        <v>231</v>
      </c>
    </row>
    <row r="48" spans="1:7">
      <c r="G48" t="s">
        <v>232</v>
      </c>
    </row>
    <row r="49" spans="7:7">
      <c r="G49" t="s">
        <v>233</v>
      </c>
    </row>
    <row r="50" spans="7:7">
      <c r="G50" t="s">
        <v>234</v>
      </c>
    </row>
    <row r="51" spans="7:7">
      <c r="G51" t="s">
        <v>235</v>
      </c>
    </row>
    <row r="52" spans="7:7">
      <c r="G52" t="s">
        <v>236</v>
      </c>
    </row>
    <row r="53" spans="7:7">
      <c r="G53" t="s">
        <v>237</v>
      </c>
    </row>
    <row r="54" spans="7:7">
      <c r="G54" t="s">
        <v>238</v>
      </c>
    </row>
    <row r="55" spans="7:7">
      <c r="G55" t="s">
        <v>239</v>
      </c>
    </row>
    <row r="56" spans="7:7">
      <c r="G56" t="s">
        <v>240</v>
      </c>
    </row>
    <row r="57" spans="7:7">
      <c r="G57" t="s">
        <v>241</v>
      </c>
    </row>
    <row r="58" spans="7:7">
      <c r="G58" t="s">
        <v>242</v>
      </c>
    </row>
    <row r="59" spans="7:7">
      <c r="G59" t="s">
        <v>243</v>
      </c>
    </row>
    <row r="60" spans="7:7">
      <c r="G60" t="s">
        <v>244</v>
      </c>
    </row>
    <row r="61" spans="7:7">
      <c r="G61" t="s">
        <v>245</v>
      </c>
    </row>
    <row r="62" spans="7:7">
      <c r="G62" t="s">
        <v>246</v>
      </c>
    </row>
    <row r="63" spans="7:7">
      <c r="G63" t="s">
        <v>247</v>
      </c>
    </row>
    <row r="64" spans="7:7">
      <c r="G64" t="s">
        <v>248</v>
      </c>
    </row>
    <row r="65" spans="7:7">
      <c r="G65" t="s">
        <v>249</v>
      </c>
    </row>
    <row r="66" spans="7:7">
      <c r="G66" t="s">
        <v>250</v>
      </c>
    </row>
    <row r="67" spans="7:7">
      <c r="G67" t="s">
        <v>251</v>
      </c>
    </row>
    <row r="68" spans="7:7">
      <c r="G68" t="s">
        <v>252</v>
      </c>
    </row>
    <row r="69" spans="7:7">
      <c r="G69" t="s">
        <v>253</v>
      </c>
    </row>
    <row r="70" spans="7:7">
      <c r="G70" t="s">
        <v>254</v>
      </c>
    </row>
    <row r="71" spans="7:7">
      <c r="G71" t="s">
        <v>255</v>
      </c>
    </row>
    <row r="72" spans="7:7">
      <c r="G72" t="s">
        <v>256</v>
      </c>
    </row>
    <row r="73" spans="7:7">
      <c r="G73" t="s">
        <v>257</v>
      </c>
    </row>
    <row r="74" spans="7:7">
      <c r="G74" t="s">
        <v>258</v>
      </c>
    </row>
    <row r="75" spans="7:7">
      <c r="G75" t="s">
        <v>259</v>
      </c>
    </row>
    <row r="76" spans="7:7">
      <c r="G76" t="s">
        <v>260</v>
      </c>
    </row>
    <row r="77" spans="7:7">
      <c r="G77" t="s">
        <v>261</v>
      </c>
    </row>
    <row r="78" spans="7:7">
      <c r="G78" t="s">
        <v>262</v>
      </c>
    </row>
    <row r="79" spans="7:7">
      <c r="G79" t="s">
        <v>263</v>
      </c>
    </row>
    <row r="80" spans="7:7">
      <c r="G80" t="s">
        <v>264</v>
      </c>
    </row>
    <row r="81" spans="7:7">
      <c r="G81" t="s">
        <v>265</v>
      </c>
    </row>
    <row r="82" spans="7:7">
      <c r="G82" t="s">
        <v>266</v>
      </c>
    </row>
    <row r="83" spans="7:7">
      <c r="G83" t="s">
        <v>267</v>
      </c>
    </row>
    <row r="84" spans="7:7">
      <c r="G84" t="s">
        <v>268</v>
      </c>
    </row>
    <row r="85" spans="7:7">
      <c r="G85" t="s">
        <v>269</v>
      </c>
    </row>
    <row r="86" spans="7:7">
      <c r="G86" t="s">
        <v>270</v>
      </c>
    </row>
    <row r="87" spans="7:7">
      <c r="G87" t="s">
        <v>271</v>
      </c>
    </row>
    <row r="88" spans="7:7">
      <c r="G88" t="s">
        <v>272</v>
      </c>
    </row>
    <row r="89" spans="7:7">
      <c r="G89" t="s">
        <v>273</v>
      </c>
    </row>
    <row r="90" spans="7:7">
      <c r="G90" t="s">
        <v>274</v>
      </c>
    </row>
    <row r="91" spans="7:7">
      <c r="G91" t="s">
        <v>275</v>
      </c>
    </row>
    <row r="92" spans="7:7">
      <c r="G92" t="s">
        <v>276</v>
      </c>
    </row>
    <row r="93" spans="7:7">
      <c r="G93" t="s">
        <v>277</v>
      </c>
    </row>
    <row r="94" spans="7:7">
      <c r="G94" t="s">
        <v>278</v>
      </c>
    </row>
    <row r="95" spans="7:7">
      <c r="G95" t="s">
        <v>279</v>
      </c>
    </row>
    <row r="96" spans="7:7">
      <c r="G96" t="s">
        <v>280</v>
      </c>
    </row>
    <row r="97" spans="7:7">
      <c r="G97" t="s">
        <v>281</v>
      </c>
    </row>
    <row r="98" spans="7:7">
      <c r="G98" t="s">
        <v>282</v>
      </c>
    </row>
    <row r="99" spans="7:7">
      <c r="G99" t="s">
        <v>283</v>
      </c>
    </row>
    <row r="100" spans="7:7">
      <c r="G100" t="s">
        <v>284</v>
      </c>
    </row>
    <row r="101" spans="7:7">
      <c r="G101" t="s">
        <v>285</v>
      </c>
    </row>
    <row r="102" spans="7:7">
      <c r="G102" t="s">
        <v>286</v>
      </c>
    </row>
    <row r="103" spans="7:7">
      <c r="G103" t="s">
        <v>287</v>
      </c>
    </row>
    <row r="104" spans="7:7">
      <c r="G104" t="s">
        <v>288</v>
      </c>
    </row>
    <row r="105" spans="7:7">
      <c r="G105" t="s">
        <v>289</v>
      </c>
    </row>
    <row r="106" spans="7:7">
      <c r="G106" t="s">
        <v>290</v>
      </c>
    </row>
    <row r="107" spans="7:7">
      <c r="G107" t="s">
        <v>291</v>
      </c>
    </row>
    <row r="108" spans="7:7">
      <c r="G108" t="s">
        <v>292</v>
      </c>
    </row>
    <row r="109" spans="7:7">
      <c r="G109" t="s">
        <v>293</v>
      </c>
    </row>
    <row r="110" spans="7:7">
      <c r="G110" t="s">
        <v>294</v>
      </c>
    </row>
    <row r="111" spans="7:7">
      <c r="G111" t="s">
        <v>295</v>
      </c>
    </row>
    <row r="112" spans="7:7">
      <c r="G112" t="s">
        <v>296</v>
      </c>
    </row>
    <row r="113" spans="7:7">
      <c r="G113" t="s">
        <v>297</v>
      </c>
    </row>
    <row r="114" spans="7:7">
      <c r="G114" t="s">
        <v>298</v>
      </c>
    </row>
    <row r="115" spans="7:7">
      <c r="G115" t="s">
        <v>299</v>
      </c>
    </row>
    <row r="116" spans="7:7">
      <c r="G116" t="s">
        <v>300</v>
      </c>
    </row>
    <row r="117" spans="7:7">
      <c r="G117" t="s">
        <v>301</v>
      </c>
    </row>
    <row r="118" spans="7:7">
      <c r="G118" t="s">
        <v>302</v>
      </c>
    </row>
    <row r="119" spans="7:7">
      <c r="G119" t="s">
        <v>303</v>
      </c>
    </row>
    <row r="120" spans="7:7">
      <c r="G120" t="s">
        <v>304</v>
      </c>
    </row>
    <row r="121" spans="7:7">
      <c r="G121" t="s">
        <v>305</v>
      </c>
    </row>
    <row r="122" spans="7:7">
      <c r="G122" t="s">
        <v>306</v>
      </c>
    </row>
    <row r="123" spans="7:7">
      <c r="G123" t="s">
        <v>307</v>
      </c>
    </row>
    <row r="124" spans="7:7">
      <c r="G124" t="s">
        <v>308</v>
      </c>
    </row>
    <row r="125" spans="7:7">
      <c r="G125" t="s">
        <v>309</v>
      </c>
    </row>
    <row r="126" spans="7:7">
      <c r="G126" t="s">
        <v>310</v>
      </c>
    </row>
    <row r="127" spans="7:7">
      <c r="G127" t="s">
        <v>311</v>
      </c>
    </row>
    <row r="128" spans="7:7">
      <c r="G128" t="s">
        <v>312</v>
      </c>
    </row>
    <row r="129" spans="7:7">
      <c r="G129" t="s">
        <v>313</v>
      </c>
    </row>
    <row r="130" spans="7:7">
      <c r="G130" t="s">
        <v>314</v>
      </c>
    </row>
    <row r="131" spans="7:7">
      <c r="G131" t="s">
        <v>315</v>
      </c>
    </row>
    <row r="132" spans="7:7">
      <c r="G132" t="s">
        <v>316</v>
      </c>
    </row>
    <row r="133" spans="7:7">
      <c r="G133" t="s">
        <v>317</v>
      </c>
    </row>
    <row r="134" spans="7:7">
      <c r="G134" t="s">
        <v>318</v>
      </c>
    </row>
    <row r="135" spans="7:7">
      <c r="G135" t="s">
        <v>319</v>
      </c>
    </row>
    <row r="136" spans="7:7">
      <c r="G136" t="s">
        <v>320</v>
      </c>
    </row>
    <row r="137" spans="7:7">
      <c r="G137" t="s">
        <v>321</v>
      </c>
    </row>
    <row r="138" spans="7:7">
      <c r="G138" t="s">
        <v>322</v>
      </c>
    </row>
    <row r="139" spans="7:7">
      <c r="G139" t="s">
        <v>323</v>
      </c>
    </row>
    <row r="140" spans="7:7">
      <c r="G140" t="s">
        <v>324</v>
      </c>
    </row>
    <row r="141" spans="7:7">
      <c r="G141" t="s">
        <v>325</v>
      </c>
    </row>
    <row r="142" spans="7:7">
      <c r="G142" t="s">
        <v>326</v>
      </c>
    </row>
    <row r="143" spans="7:7">
      <c r="G143" t="s">
        <v>327</v>
      </c>
    </row>
    <row r="144" spans="7:7">
      <c r="G144" t="s">
        <v>328</v>
      </c>
    </row>
    <row r="145" spans="7:7">
      <c r="G145" t="s">
        <v>329</v>
      </c>
    </row>
    <row r="146" spans="7:7">
      <c r="G146" t="s">
        <v>330</v>
      </c>
    </row>
    <row r="147" spans="7:7">
      <c r="G147" t="s">
        <v>331</v>
      </c>
    </row>
    <row r="148" spans="7:7">
      <c r="G148" t="s">
        <v>332</v>
      </c>
    </row>
    <row r="149" spans="7:7">
      <c r="G149" t="s">
        <v>333</v>
      </c>
    </row>
    <row r="150" spans="7:7">
      <c r="G150" t="s">
        <v>334</v>
      </c>
    </row>
    <row r="151" spans="7:7">
      <c r="G151" t="s">
        <v>335</v>
      </c>
    </row>
    <row r="152" spans="7:7">
      <c r="G152" t="s">
        <v>336</v>
      </c>
    </row>
    <row r="153" spans="7:7">
      <c r="G153" t="s">
        <v>337</v>
      </c>
    </row>
    <row r="154" spans="7:7">
      <c r="G154" t="s">
        <v>338</v>
      </c>
    </row>
    <row r="155" spans="7:7">
      <c r="G155" t="s">
        <v>339</v>
      </c>
    </row>
    <row r="156" spans="7:7">
      <c r="G156" t="s">
        <v>340</v>
      </c>
    </row>
    <row r="157" spans="7:7">
      <c r="G157" t="s">
        <v>341</v>
      </c>
    </row>
    <row r="158" spans="7:7">
      <c r="G158" t="s">
        <v>342</v>
      </c>
    </row>
    <row r="159" spans="7:7">
      <c r="G159" t="s">
        <v>343</v>
      </c>
    </row>
    <row r="160" spans="7:7">
      <c r="G160" t="s">
        <v>344</v>
      </c>
    </row>
    <row r="161" spans="7:7">
      <c r="G161" t="s">
        <v>345</v>
      </c>
    </row>
    <row r="162" spans="7:7">
      <c r="G162" t="s">
        <v>346</v>
      </c>
    </row>
    <row r="163" spans="7:7">
      <c r="G163" t="s">
        <v>347</v>
      </c>
    </row>
    <row r="164" spans="7:7">
      <c r="G164" t="s">
        <v>348</v>
      </c>
    </row>
    <row r="165" spans="7:7">
      <c r="G165" t="s">
        <v>349</v>
      </c>
    </row>
    <row r="166" spans="7:7">
      <c r="G166" t="s">
        <v>350</v>
      </c>
    </row>
    <row r="167" spans="7:7">
      <c r="G167" t="s">
        <v>351</v>
      </c>
    </row>
    <row r="168" spans="7:7">
      <c r="G168" t="s">
        <v>352</v>
      </c>
    </row>
    <row r="169" spans="7:7">
      <c r="G169" t="s">
        <v>353</v>
      </c>
    </row>
    <row r="170" spans="7:7">
      <c r="G170" t="s">
        <v>354</v>
      </c>
    </row>
    <row r="171" spans="7:7">
      <c r="G171" t="s">
        <v>355</v>
      </c>
    </row>
    <row r="172" spans="7:7">
      <c r="G172" t="s">
        <v>356</v>
      </c>
    </row>
    <row r="173" spans="7:7">
      <c r="G173" t="s">
        <v>357</v>
      </c>
    </row>
    <row r="174" spans="7:7">
      <c r="G174" t="s">
        <v>358</v>
      </c>
    </row>
    <row r="175" spans="7:7">
      <c r="G175" t="s">
        <v>359</v>
      </c>
    </row>
    <row r="176" spans="7:7">
      <c r="G176" t="s">
        <v>360</v>
      </c>
    </row>
    <row r="177" spans="7:7">
      <c r="G177" t="s">
        <v>361</v>
      </c>
    </row>
    <row r="178" spans="7:7">
      <c r="G178" t="s">
        <v>362</v>
      </c>
    </row>
    <row r="179" spans="7:7">
      <c r="G179" t="s">
        <v>363</v>
      </c>
    </row>
    <row r="180" spans="7:7">
      <c r="G180" t="s">
        <v>364</v>
      </c>
    </row>
    <row r="181" spans="7:7">
      <c r="G181" t="s">
        <v>365</v>
      </c>
    </row>
    <row r="182" spans="7:7">
      <c r="G182" t="s">
        <v>366</v>
      </c>
    </row>
    <row r="183" spans="7:7">
      <c r="G183" t="s">
        <v>367</v>
      </c>
    </row>
    <row r="184" spans="7:7">
      <c r="G184" t="s">
        <v>368</v>
      </c>
    </row>
    <row r="185" spans="7:7">
      <c r="G185" t="s">
        <v>369</v>
      </c>
    </row>
    <row r="186" spans="7:7">
      <c r="G186" t="s">
        <v>370</v>
      </c>
    </row>
    <row r="187" spans="7:7">
      <c r="G187" t="s">
        <v>371</v>
      </c>
    </row>
    <row r="188" spans="7:7">
      <c r="G188" t="s">
        <v>372</v>
      </c>
    </row>
    <row r="189" spans="7:7">
      <c r="G189" t="s">
        <v>373</v>
      </c>
    </row>
    <row r="190" spans="7:7">
      <c r="G190" t="s">
        <v>374</v>
      </c>
    </row>
    <row r="191" spans="7:7">
      <c r="G191" t="s">
        <v>375</v>
      </c>
    </row>
    <row r="192" spans="7:7">
      <c r="G192" t="s">
        <v>376</v>
      </c>
    </row>
    <row r="193" spans="7:7">
      <c r="G193" t="s">
        <v>377</v>
      </c>
    </row>
    <row r="194" spans="7:7">
      <c r="G194" t="s">
        <v>378</v>
      </c>
    </row>
    <row r="195" spans="7:7">
      <c r="G195" t="s">
        <v>379</v>
      </c>
    </row>
    <row r="196" spans="7:7">
      <c r="G196" t="s">
        <v>380</v>
      </c>
    </row>
    <row r="197" spans="7:7">
      <c r="G197" t="s">
        <v>381</v>
      </c>
    </row>
    <row r="198" spans="7:7">
      <c r="G198" t="s">
        <v>382</v>
      </c>
    </row>
    <row r="199" spans="7:7">
      <c r="G199" t="s">
        <v>383</v>
      </c>
    </row>
    <row r="200" spans="7:7">
      <c r="G200" t="s">
        <v>384</v>
      </c>
    </row>
    <row r="201" spans="7:7">
      <c r="G201" t="s">
        <v>385</v>
      </c>
    </row>
    <row r="202" spans="7:7">
      <c r="G202" t="s">
        <v>386</v>
      </c>
    </row>
    <row r="203" spans="7:7">
      <c r="G203" t="s">
        <v>387</v>
      </c>
    </row>
    <row r="204" spans="7:7">
      <c r="G204" t="s">
        <v>388</v>
      </c>
    </row>
    <row r="205" spans="7:7">
      <c r="G205" t="s">
        <v>389</v>
      </c>
    </row>
    <row r="206" spans="7:7">
      <c r="G206" t="s">
        <v>390</v>
      </c>
    </row>
    <row r="207" spans="7:7">
      <c r="G207" t="s">
        <v>391</v>
      </c>
    </row>
    <row r="208" spans="7:7">
      <c r="G208" t="s">
        <v>392</v>
      </c>
    </row>
    <row r="209" spans="7:7">
      <c r="G209" t="s">
        <v>393</v>
      </c>
    </row>
    <row r="210" spans="7:7">
      <c r="G210" t="s">
        <v>394</v>
      </c>
    </row>
    <row r="211" spans="7:7">
      <c r="G211" t="s">
        <v>395</v>
      </c>
    </row>
    <row r="212" spans="7:7">
      <c r="G212" t="s">
        <v>396</v>
      </c>
    </row>
    <row r="213" spans="7:7">
      <c r="G213" t="s">
        <v>397</v>
      </c>
    </row>
    <row r="214" spans="7:7">
      <c r="G214" t="s">
        <v>398</v>
      </c>
    </row>
    <row r="215" spans="7:7">
      <c r="G215" t="s">
        <v>399</v>
      </c>
    </row>
    <row r="216" spans="7:7">
      <c r="G216" t="s">
        <v>400</v>
      </c>
    </row>
    <row r="217" spans="7:7">
      <c r="G217" t="s">
        <v>401</v>
      </c>
    </row>
    <row r="218" spans="7:7">
      <c r="G218" t="s">
        <v>402</v>
      </c>
    </row>
    <row r="219" spans="7:7">
      <c r="G219" t="s">
        <v>403</v>
      </c>
    </row>
    <row r="220" spans="7:7">
      <c r="G220" t="s">
        <v>404</v>
      </c>
    </row>
    <row r="221" spans="7:7">
      <c r="G221" t="s">
        <v>405</v>
      </c>
    </row>
    <row r="222" spans="7:7">
      <c r="G222" t="s">
        <v>406</v>
      </c>
    </row>
    <row r="223" spans="7:7">
      <c r="G223" t="s">
        <v>407</v>
      </c>
    </row>
    <row r="224" spans="7:7">
      <c r="G224" t="s">
        <v>408</v>
      </c>
    </row>
    <row r="225" spans="7:7">
      <c r="G225" t="s">
        <v>409</v>
      </c>
    </row>
    <row r="226" spans="7:7">
      <c r="G226" t="s">
        <v>410</v>
      </c>
    </row>
    <row r="227" spans="7:7">
      <c r="G227" t="s">
        <v>411</v>
      </c>
    </row>
    <row r="228" spans="7:7">
      <c r="G228" t="s">
        <v>412</v>
      </c>
    </row>
    <row r="229" spans="7:7">
      <c r="G229" t="s">
        <v>413</v>
      </c>
    </row>
    <row r="230" spans="7:7">
      <c r="G230" t="s">
        <v>414</v>
      </c>
    </row>
    <row r="231" spans="7:7">
      <c r="G231" t="s">
        <v>415</v>
      </c>
    </row>
    <row r="232" spans="7:7">
      <c r="G232" t="s">
        <v>416</v>
      </c>
    </row>
    <row r="233" spans="7:7">
      <c r="G233" t="s">
        <v>417</v>
      </c>
    </row>
    <row r="234" spans="7:7">
      <c r="G234" t="s">
        <v>418</v>
      </c>
    </row>
    <row r="235" spans="7:7">
      <c r="G235" t="s">
        <v>419</v>
      </c>
    </row>
    <row r="236" spans="7:7">
      <c r="G236" t="s">
        <v>420</v>
      </c>
    </row>
    <row r="237" spans="7:7">
      <c r="G237" t="s">
        <v>421</v>
      </c>
    </row>
    <row r="238" spans="7:7">
      <c r="G238" t="s">
        <v>422</v>
      </c>
    </row>
    <row r="239" spans="7:7">
      <c r="G239" t="s">
        <v>423</v>
      </c>
    </row>
    <row r="240" spans="7:7">
      <c r="G240" t="s">
        <v>424</v>
      </c>
    </row>
    <row r="241" spans="7:7">
      <c r="G241" t="s">
        <v>425</v>
      </c>
    </row>
    <row r="242" spans="7:7">
      <c r="G242" t="s">
        <v>426</v>
      </c>
    </row>
    <row r="243" spans="7:7">
      <c r="G243" t="s">
        <v>427</v>
      </c>
    </row>
    <row r="244" spans="7:7">
      <c r="G244" t="s">
        <v>428</v>
      </c>
    </row>
    <row r="245" spans="7:7">
      <c r="G245" t="s">
        <v>429</v>
      </c>
    </row>
    <row r="246" spans="7:7">
      <c r="G246" t="s">
        <v>430</v>
      </c>
    </row>
    <row r="247" spans="7:7">
      <c r="G247" t="s">
        <v>431</v>
      </c>
    </row>
    <row r="248" spans="7:7">
      <c r="G248" t="s">
        <v>432</v>
      </c>
    </row>
    <row r="249" spans="7:7">
      <c r="G249" t="s">
        <v>433</v>
      </c>
    </row>
    <row r="250" spans="7:7">
      <c r="G250" t="s">
        <v>434</v>
      </c>
    </row>
    <row r="251" spans="7:7">
      <c r="G251" t="s">
        <v>435</v>
      </c>
    </row>
    <row r="252" spans="7:7">
      <c r="G252" t="s">
        <v>436</v>
      </c>
    </row>
    <row r="253" spans="7:7">
      <c r="G253" t="s">
        <v>437</v>
      </c>
    </row>
    <row r="254" spans="7:7">
      <c r="G254" t="s">
        <v>438</v>
      </c>
    </row>
    <row r="255" spans="7:7">
      <c r="G255" t="s">
        <v>439</v>
      </c>
    </row>
    <row r="256" spans="7:7">
      <c r="G256" t="s">
        <v>440</v>
      </c>
    </row>
    <row r="257" spans="7:7">
      <c r="G257" t="s">
        <v>441</v>
      </c>
    </row>
    <row r="258" spans="7:7">
      <c r="G258" t="s">
        <v>442</v>
      </c>
    </row>
    <row r="259" spans="7:7">
      <c r="G259" t="s">
        <v>443</v>
      </c>
    </row>
    <row r="260" spans="7:7">
      <c r="G260" t="s">
        <v>444</v>
      </c>
    </row>
    <row r="261" spans="7:7">
      <c r="G261" t="s">
        <v>445</v>
      </c>
    </row>
    <row r="262" spans="7:7">
      <c r="G262" t="s">
        <v>446</v>
      </c>
    </row>
    <row r="263" spans="7:7">
      <c r="G263" t="s">
        <v>447</v>
      </c>
    </row>
    <row r="264" spans="7:7">
      <c r="G264" t="s">
        <v>448</v>
      </c>
    </row>
    <row r="265" spans="7:7">
      <c r="G265" t="s">
        <v>449</v>
      </c>
    </row>
    <row r="266" spans="7:7">
      <c r="G266" t="s">
        <v>450</v>
      </c>
    </row>
    <row r="267" spans="7:7">
      <c r="G267" t="s">
        <v>451</v>
      </c>
    </row>
    <row r="268" spans="7:7">
      <c r="G268" t="s">
        <v>452</v>
      </c>
    </row>
    <row r="269" spans="7:7">
      <c r="G269" t="s">
        <v>453</v>
      </c>
    </row>
    <row r="270" spans="7:7">
      <c r="G270" t="s">
        <v>454</v>
      </c>
    </row>
    <row r="271" spans="7:7">
      <c r="G271" t="s">
        <v>455</v>
      </c>
    </row>
    <row r="272" spans="7:7">
      <c r="G272" t="s">
        <v>456</v>
      </c>
    </row>
    <row r="273" spans="7:7">
      <c r="G273" t="s">
        <v>457</v>
      </c>
    </row>
    <row r="274" spans="7:7">
      <c r="G274" t="s">
        <v>458</v>
      </c>
    </row>
    <row r="275" spans="7:7">
      <c r="G275" t="s">
        <v>459</v>
      </c>
    </row>
    <row r="276" spans="7:7">
      <c r="G276" t="s">
        <v>460</v>
      </c>
    </row>
    <row r="277" spans="7:7">
      <c r="G277" t="s">
        <v>461</v>
      </c>
    </row>
    <row r="278" spans="7:7">
      <c r="G278" t="s">
        <v>462</v>
      </c>
    </row>
    <row r="279" spans="7:7">
      <c r="G279" t="s">
        <v>463</v>
      </c>
    </row>
    <row r="280" spans="7:7">
      <c r="G280" t="s">
        <v>464</v>
      </c>
    </row>
    <row r="281" spans="7:7">
      <c r="G281" t="s">
        <v>465</v>
      </c>
    </row>
    <row r="282" spans="7:7">
      <c r="G282" t="s">
        <v>466</v>
      </c>
    </row>
    <row r="283" spans="7:7">
      <c r="G283" t="s">
        <v>467</v>
      </c>
    </row>
    <row r="284" spans="7:7">
      <c r="G284" t="s">
        <v>468</v>
      </c>
    </row>
    <row r="285" spans="7:7">
      <c r="G285" t="s">
        <v>469</v>
      </c>
    </row>
    <row r="286" spans="7:7">
      <c r="G286" t="s">
        <v>470</v>
      </c>
    </row>
    <row r="287" spans="7:7">
      <c r="G287" t="s">
        <v>471</v>
      </c>
    </row>
    <row r="288" spans="7:7">
      <c r="G288" t="s">
        <v>472</v>
      </c>
    </row>
    <row r="289" spans="7:7">
      <c r="G289" t="s">
        <v>473</v>
      </c>
    </row>
    <row r="290" spans="7:7">
      <c r="G290" t="s">
        <v>474</v>
      </c>
    </row>
    <row r="291" spans="7:7">
      <c r="G291" t="s">
        <v>475</v>
      </c>
    </row>
    <row r="292" spans="7:7">
      <c r="G292" t="s">
        <v>476</v>
      </c>
    </row>
    <row r="293" spans="7:7">
      <c r="G293" t="s">
        <v>477</v>
      </c>
    </row>
    <row r="294" spans="7:7">
      <c r="G294" t="s">
        <v>478</v>
      </c>
    </row>
    <row r="295" spans="7:7">
      <c r="G295" t="s">
        <v>479</v>
      </c>
    </row>
    <row r="296" spans="7:7">
      <c r="G296" t="s">
        <v>480</v>
      </c>
    </row>
    <row r="297" spans="7:7">
      <c r="G297" t="s">
        <v>481</v>
      </c>
    </row>
    <row r="298" spans="7:7">
      <c r="G298" t="s">
        <v>482</v>
      </c>
    </row>
    <row r="299" spans="7:7">
      <c r="G299" t="s">
        <v>483</v>
      </c>
    </row>
    <row r="300" spans="7:7">
      <c r="G300" t="s">
        <v>484</v>
      </c>
    </row>
    <row r="301" spans="7:7">
      <c r="G301" t="s">
        <v>485</v>
      </c>
    </row>
    <row r="302" spans="7:7">
      <c r="G302" t="s">
        <v>486</v>
      </c>
    </row>
    <row r="303" spans="7:7">
      <c r="G303" t="s">
        <v>487</v>
      </c>
    </row>
    <row r="304" spans="7:7">
      <c r="G304" t="s">
        <v>488</v>
      </c>
    </row>
    <row r="305" spans="7:7">
      <c r="G305" t="s">
        <v>489</v>
      </c>
    </row>
    <row r="306" spans="7:7">
      <c r="G306" t="s">
        <v>490</v>
      </c>
    </row>
    <row r="307" spans="7:7">
      <c r="G307" t="s">
        <v>491</v>
      </c>
    </row>
    <row r="308" spans="7:7">
      <c r="G308" t="s">
        <v>492</v>
      </c>
    </row>
    <row r="309" spans="7:7">
      <c r="G309" t="s">
        <v>493</v>
      </c>
    </row>
    <row r="310" spans="7:7">
      <c r="G310" t="s">
        <v>494</v>
      </c>
    </row>
    <row r="311" spans="7:7">
      <c r="G311" t="s">
        <v>495</v>
      </c>
    </row>
    <row r="312" spans="7:7">
      <c r="G312" t="s">
        <v>496</v>
      </c>
    </row>
    <row r="313" spans="7:7">
      <c r="G313" t="s">
        <v>497</v>
      </c>
    </row>
    <row r="314" spans="7:7">
      <c r="G314" t="s">
        <v>498</v>
      </c>
    </row>
    <row r="315" spans="7:7">
      <c r="G315" t="s">
        <v>499</v>
      </c>
    </row>
    <row r="316" spans="7:7">
      <c r="G316" t="s">
        <v>500</v>
      </c>
    </row>
    <row r="317" spans="7:7">
      <c r="G317" t="s">
        <v>501</v>
      </c>
    </row>
    <row r="318" spans="7:7">
      <c r="G318" t="s">
        <v>502</v>
      </c>
    </row>
    <row r="319" spans="7:7">
      <c r="G319" t="s">
        <v>503</v>
      </c>
    </row>
    <row r="320" spans="7:7">
      <c r="G320" t="s">
        <v>504</v>
      </c>
    </row>
    <row r="321" spans="7:7">
      <c r="G321" t="s">
        <v>505</v>
      </c>
    </row>
    <row r="322" spans="7:7">
      <c r="G322" t="s">
        <v>506</v>
      </c>
    </row>
    <row r="323" spans="7:7">
      <c r="G323" t="s">
        <v>507</v>
      </c>
    </row>
    <row r="324" spans="7:7">
      <c r="G324" t="s">
        <v>508</v>
      </c>
    </row>
    <row r="325" spans="7:7">
      <c r="G325" t="s">
        <v>509</v>
      </c>
    </row>
    <row r="326" spans="7:7">
      <c r="G326" t="s">
        <v>510</v>
      </c>
    </row>
    <row r="327" spans="7:7">
      <c r="G327" t="s">
        <v>511</v>
      </c>
    </row>
    <row r="328" spans="7:7">
      <c r="G328" t="s">
        <v>512</v>
      </c>
    </row>
    <row r="329" spans="7:7">
      <c r="G329" t="s">
        <v>513</v>
      </c>
    </row>
    <row r="330" spans="7:7">
      <c r="G330" t="s">
        <v>514</v>
      </c>
    </row>
    <row r="331" spans="7:7">
      <c r="G331" t="s">
        <v>515</v>
      </c>
    </row>
    <row r="332" spans="7:7">
      <c r="G332" t="s">
        <v>516</v>
      </c>
    </row>
    <row r="333" spans="7:7">
      <c r="G333" t="s">
        <v>517</v>
      </c>
    </row>
    <row r="334" spans="7:7">
      <c r="G334" t="s">
        <v>518</v>
      </c>
    </row>
    <row r="335" spans="7:7">
      <c r="G335" t="s">
        <v>519</v>
      </c>
    </row>
    <row r="336" spans="7:7">
      <c r="G336" t="s">
        <v>520</v>
      </c>
    </row>
    <row r="337" spans="7:7">
      <c r="G337" t="s">
        <v>521</v>
      </c>
    </row>
    <row r="338" spans="7:7">
      <c r="G338" t="s">
        <v>522</v>
      </c>
    </row>
    <row r="339" spans="7:7">
      <c r="G339" t="s">
        <v>523</v>
      </c>
    </row>
    <row r="340" spans="7:7">
      <c r="G340" t="s">
        <v>524</v>
      </c>
    </row>
    <row r="341" spans="7:7">
      <c r="G341" t="s">
        <v>525</v>
      </c>
    </row>
    <row r="342" spans="7:7">
      <c r="G342" t="s">
        <v>526</v>
      </c>
    </row>
    <row r="343" spans="7:7">
      <c r="G343" t="s">
        <v>527</v>
      </c>
    </row>
    <row r="344" spans="7:7">
      <c r="G344" t="s">
        <v>528</v>
      </c>
    </row>
    <row r="345" spans="7:7">
      <c r="G345" t="s">
        <v>529</v>
      </c>
    </row>
    <row r="346" spans="7:7">
      <c r="G346" t="s">
        <v>530</v>
      </c>
    </row>
    <row r="347" spans="7:7">
      <c r="G347" t="s">
        <v>531</v>
      </c>
    </row>
    <row r="348" spans="7:7">
      <c r="G348" t="s">
        <v>532</v>
      </c>
    </row>
    <row r="349" spans="7:7">
      <c r="G349" t="s">
        <v>533</v>
      </c>
    </row>
    <row r="350" spans="7:7">
      <c r="G350" t="s">
        <v>534</v>
      </c>
    </row>
    <row r="351" spans="7:7">
      <c r="G351" t="s">
        <v>535</v>
      </c>
    </row>
    <row r="352" spans="7:7">
      <c r="G352" t="s">
        <v>536</v>
      </c>
    </row>
    <row r="353" spans="7:7">
      <c r="G353" t="s">
        <v>537</v>
      </c>
    </row>
    <row r="354" spans="7:7">
      <c r="G354" t="s">
        <v>538</v>
      </c>
    </row>
    <row r="355" spans="7:7">
      <c r="G355" t="s">
        <v>539</v>
      </c>
    </row>
    <row r="356" spans="7:7">
      <c r="G356" t="s">
        <v>540</v>
      </c>
    </row>
    <row r="357" spans="7:7">
      <c r="G357" t="s">
        <v>541</v>
      </c>
    </row>
    <row r="358" spans="7:7">
      <c r="G358" t="s">
        <v>542</v>
      </c>
    </row>
    <row r="359" spans="7:7">
      <c r="G359" t="s">
        <v>543</v>
      </c>
    </row>
    <row r="360" spans="7:7">
      <c r="G360" t="s">
        <v>544</v>
      </c>
    </row>
    <row r="361" spans="7:7">
      <c r="G361" t="s">
        <v>545</v>
      </c>
    </row>
    <row r="362" spans="7:7">
      <c r="G362" t="s">
        <v>546</v>
      </c>
    </row>
    <row r="363" spans="7:7">
      <c r="G363" t="s">
        <v>547</v>
      </c>
    </row>
    <row r="364" spans="7:7">
      <c r="G364" t="s">
        <v>548</v>
      </c>
    </row>
    <row r="365" spans="7:7">
      <c r="G365" t="s">
        <v>549</v>
      </c>
    </row>
    <row r="366" spans="7:7">
      <c r="G366" t="s">
        <v>550</v>
      </c>
    </row>
    <row r="367" spans="7:7">
      <c r="G367" t="s">
        <v>551</v>
      </c>
    </row>
    <row r="368" spans="7:7">
      <c r="G368" t="s">
        <v>552</v>
      </c>
    </row>
    <row r="369" spans="7:7">
      <c r="G369" t="s">
        <v>553</v>
      </c>
    </row>
    <row r="370" spans="7:7">
      <c r="G370" t="s">
        <v>554</v>
      </c>
    </row>
    <row r="371" spans="7:7">
      <c r="G371" t="s">
        <v>555</v>
      </c>
    </row>
    <row r="372" spans="7:7">
      <c r="G372" t="s">
        <v>556</v>
      </c>
    </row>
    <row r="373" spans="7:7">
      <c r="G373" t="s">
        <v>557</v>
      </c>
    </row>
    <row r="374" spans="7:7">
      <c r="G374" t="s">
        <v>558</v>
      </c>
    </row>
    <row r="375" spans="7:7">
      <c r="G375" t="s">
        <v>559</v>
      </c>
    </row>
    <row r="376" spans="7:7">
      <c r="G376" t="s">
        <v>560</v>
      </c>
    </row>
    <row r="377" spans="7:7">
      <c r="G377" t="s">
        <v>561</v>
      </c>
    </row>
    <row r="378" spans="7:7">
      <c r="G378" t="s">
        <v>562</v>
      </c>
    </row>
    <row r="379" spans="7:7">
      <c r="G379" t="s">
        <v>563</v>
      </c>
    </row>
    <row r="380" spans="7:7">
      <c r="G380" t="s">
        <v>564</v>
      </c>
    </row>
    <row r="381" spans="7:7">
      <c r="G381" t="s">
        <v>565</v>
      </c>
    </row>
    <row r="382" spans="7:7">
      <c r="G382" t="s">
        <v>566</v>
      </c>
    </row>
    <row r="383" spans="7:7">
      <c r="G383" t="s">
        <v>567</v>
      </c>
    </row>
    <row r="384" spans="7:7">
      <c r="G384" t="s">
        <v>568</v>
      </c>
    </row>
    <row r="385" spans="7:7">
      <c r="G385" t="s">
        <v>569</v>
      </c>
    </row>
    <row r="386" spans="7:7">
      <c r="G386" t="s">
        <v>570</v>
      </c>
    </row>
    <row r="387" spans="7:7">
      <c r="G387" t="s">
        <v>571</v>
      </c>
    </row>
    <row r="388" spans="7:7">
      <c r="G388" t="s">
        <v>572</v>
      </c>
    </row>
    <row r="389" spans="7:7">
      <c r="G389" t="s">
        <v>573</v>
      </c>
    </row>
    <row r="390" spans="7:7">
      <c r="G390" t="s">
        <v>574</v>
      </c>
    </row>
    <row r="391" spans="7:7">
      <c r="G391" t="s">
        <v>575</v>
      </c>
    </row>
    <row r="392" spans="7:7">
      <c r="G392" t="s">
        <v>576</v>
      </c>
    </row>
    <row r="393" spans="7:7">
      <c r="G393" t="s">
        <v>577</v>
      </c>
    </row>
    <row r="394" spans="7:7">
      <c r="G394" t="s">
        <v>578</v>
      </c>
    </row>
    <row r="395" spans="7:7">
      <c r="G395" t="s">
        <v>579</v>
      </c>
    </row>
    <row r="396" spans="7:7">
      <c r="G396" t="s">
        <v>580</v>
      </c>
    </row>
    <row r="397" spans="7:7">
      <c r="G397" t="s">
        <v>581</v>
      </c>
    </row>
    <row r="398" spans="7:7">
      <c r="G398" t="s">
        <v>582</v>
      </c>
    </row>
    <row r="399" spans="7:7">
      <c r="G399" t="s">
        <v>583</v>
      </c>
    </row>
    <row r="400" spans="7:7">
      <c r="G400" t="s">
        <v>584</v>
      </c>
    </row>
    <row r="401" spans="7:7">
      <c r="G401" t="s">
        <v>585</v>
      </c>
    </row>
    <row r="402" spans="7:7">
      <c r="G402" t="s">
        <v>586</v>
      </c>
    </row>
    <row r="403" spans="7:7">
      <c r="G403" t="s">
        <v>587</v>
      </c>
    </row>
    <row r="404" spans="7:7">
      <c r="G404" t="s">
        <v>588</v>
      </c>
    </row>
    <row r="405" spans="7:7">
      <c r="G405" t="s">
        <v>589</v>
      </c>
    </row>
    <row r="406" spans="7:7">
      <c r="G406" t="s">
        <v>590</v>
      </c>
    </row>
    <row r="407" spans="7:7">
      <c r="G407" t="s">
        <v>591</v>
      </c>
    </row>
    <row r="408" spans="7:7">
      <c r="G408" t="s">
        <v>592</v>
      </c>
    </row>
    <row r="409" spans="7:7">
      <c r="G409" t="s">
        <v>593</v>
      </c>
    </row>
    <row r="410" spans="7:7">
      <c r="G410" t="s">
        <v>594</v>
      </c>
    </row>
    <row r="411" spans="7:7">
      <c r="G411" t="s">
        <v>595</v>
      </c>
    </row>
    <row r="412" spans="7:7">
      <c r="G412" t="s">
        <v>596</v>
      </c>
    </row>
    <row r="413" spans="7:7">
      <c r="G413" t="s">
        <v>597</v>
      </c>
    </row>
    <row r="414" spans="7:7">
      <c r="G414" t="s">
        <v>598</v>
      </c>
    </row>
    <row r="415" spans="7:7">
      <c r="G415" t="s">
        <v>599</v>
      </c>
    </row>
    <row r="416" spans="7:7">
      <c r="G416" t="s">
        <v>600</v>
      </c>
    </row>
    <row r="417" spans="7:7">
      <c r="G417" t="s">
        <v>601</v>
      </c>
    </row>
    <row r="418" spans="7:7">
      <c r="G418" t="s">
        <v>602</v>
      </c>
    </row>
    <row r="419" spans="7:7">
      <c r="G419" t="s">
        <v>603</v>
      </c>
    </row>
    <row r="420" spans="7:7">
      <c r="G420" t="s">
        <v>604</v>
      </c>
    </row>
    <row r="421" spans="7:7">
      <c r="G421" t="s">
        <v>605</v>
      </c>
    </row>
    <row r="422" spans="7:7">
      <c r="G422" t="s">
        <v>606</v>
      </c>
    </row>
    <row r="423" spans="7:7">
      <c r="G423" t="s">
        <v>607</v>
      </c>
    </row>
    <row r="424" spans="7:7">
      <c r="G424" t="s">
        <v>608</v>
      </c>
    </row>
    <row r="425" spans="7:7">
      <c r="G425" t="s">
        <v>609</v>
      </c>
    </row>
    <row r="426" spans="7:7">
      <c r="G426" t="s">
        <v>610</v>
      </c>
    </row>
    <row r="427" spans="7:7">
      <c r="G427" t="s">
        <v>611</v>
      </c>
    </row>
    <row r="428" spans="7:7">
      <c r="G428" t="s">
        <v>612</v>
      </c>
    </row>
    <row r="429" spans="7:7">
      <c r="G429" t="s">
        <v>613</v>
      </c>
    </row>
    <row r="430" spans="7:7">
      <c r="G430" t="s">
        <v>614</v>
      </c>
    </row>
    <row r="431" spans="7:7">
      <c r="G431" t="s">
        <v>615</v>
      </c>
    </row>
    <row r="432" spans="7:7">
      <c r="G432" t="s">
        <v>616</v>
      </c>
    </row>
    <row r="433" spans="7:7">
      <c r="G433" t="s">
        <v>617</v>
      </c>
    </row>
    <row r="434" spans="7:7">
      <c r="G434" t="s">
        <v>618</v>
      </c>
    </row>
    <row r="435" spans="7:7">
      <c r="G435" t="s">
        <v>619</v>
      </c>
    </row>
    <row r="436" spans="7:7">
      <c r="G436" t="s">
        <v>620</v>
      </c>
    </row>
    <row r="437" spans="7:7">
      <c r="G437" t="s">
        <v>621</v>
      </c>
    </row>
    <row r="438" spans="7:7">
      <c r="G438" t="s">
        <v>622</v>
      </c>
    </row>
    <row r="439" spans="7:7">
      <c r="G439" t="s">
        <v>623</v>
      </c>
    </row>
    <row r="440" spans="7:7">
      <c r="G440" t="s">
        <v>624</v>
      </c>
    </row>
    <row r="441" spans="7:7">
      <c r="G441" t="s">
        <v>625</v>
      </c>
    </row>
    <row r="442" spans="7:7">
      <c r="G442" t="s">
        <v>626</v>
      </c>
    </row>
    <row r="443" spans="7:7">
      <c r="G443" t="s">
        <v>627</v>
      </c>
    </row>
    <row r="444" spans="7:7">
      <c r="G444" t="s">
        <v>628</v>
      </c>
    </row>
    <row r="445" spans="7:7">
      <c r="G445" t="s">
        <v>629</v>
      </c>
    </row>
    <row r="446" spans="7:7">
      <c r="G446" t="s">
        <v>630</v>
      </c>
    </row>
    <row r="447" spans="7:7">
      <c r="G447" t="s">
        <v>631</v>
      </c>
    </row>
    <row r="448" spans="7:7">
      <c r="G448" t="s">
        <v>632</v>
      </c>
    </row>
    <row r="449" spans="7:7">
      <c r="G449" t="s">
        <v>633</v>
      </c>
    </row>
    <row r="450" spans="7:7">
      <c r="G450" t="s">
        <v>634</v>
      </c>
    </row>
    <row r="451" spans="7:7">
      <c r="G451" t="s">
        <v>635</v>
      </c>
    </row>
    <row r="452" spans="7:7">
      <c r="G452" t="s">
        <v>636</v>
      </c>
    </row>
    <row r="453" spans="7:7">
      <c r="G453" t="s">
        <v>637</v>
      </c>
    </row>
    <row r="454" spans="7:7">
      <c r="G454" t="s">
        <v>638</v>
      </c>
    </row>
    <row r="455" spans="7:7">
      <c r="G455" t="s">
        <v>639</v>
      </c>
    </row>
    <row r="456" spans="7:7">
      <c r="G456" t="s">
        <v>640</v>
      </c>
    </row>
    <row r="457" spans="7:7">
      <c r="G457" t="s">
        <v>641</v>
      </c>
    </row>
    <row r="458" spans="7:7">
      <c r="G458" t="s">
        <v>642</v>
      </c>
    </row>
    <row r="459" spans="7:7">
      <c r="G459" t="s">
        <v>643</v>
      </c>
    </row>
    <row r="460" spans="7:7">
      <c r="G460" t="s">
        <v>644</v>
      </c>
    </row>
    <row r="461" spans="7:7">
      <c r="G461" t="s">
        <v>645</v>
      </c>
    </row>
    <row r="462" spans="7:7">
      <c r="G462" t="s">
        <v>646</v>
      </c>
    </row>
    <row r="463" spans="7:7">
      <c r="G463" t="s">
        <v>647</v>
      </c>
    </row>
    <row r="464" spans="7:7">
      <c r="G464" t="s">
        <v>648</v>
      </c>
    </row>
    <row r="465" spans="7:7">
      <c r="G465" t="s">
        <v>649</v>
      </c>
    </row>
    <row r="466" spans="7:7">
      <c r="G466" t="s">
        <v>650</v>
      </c>
    </row>
    <row r="467" spans="7:7">
      <c r="G467" t="s">
        <v>651</v>
      </c>
    </row>
    <row r="468" spans="7:7">
      <c r="G468" t="s">
        <v>652</v>
      </c>
    </row>
    <row r="469" spans="7:7">
      <c r="G469" t="s">
        <v>653</v>
      </c>
    </row>
    <row r="470" spans="7:7">
      <c r="G470" t="s">
        <v>654</v>
      </c>
    </row>
    <row r="471" spans="7:7">
      <c r="G471" t="s">
        <v>655</v>
      </c>
    </row>
    <row r="472" spans="7:7">
      <c r="G472" t="s">
        <v>656</v>
      </c>
    </row>
    <row r="473" spans="7:7">
      <c r="G473" t="s">
        <v>657</v>
      </c>
    </row>
    <row r="474" spans="7:7">
      <c r="G474" t="s">
        <v>658</v>
      </c>
    </row>
    <row r="475" spans="7:7">
      <c r="G475" t="s">
        <v>659</v>
      </c>
    </row>
    <row r="476" spans="7:7">
      <c r="G476" t="s">
        <v>660</v>
      </c>
    </row>
    <row r="477" spans="7:7">
      <c r="G477" t="s">
        <v>661</v>
      </c>
    </row>
    <row r="478" spans="7:7">
      <c r="G478" t="s">
        <v>662</v>
      </c>
    </row>
    <row r="479" spans="7:7">
      <c r="G479" t="s">
        <v>663</v>
      </c>
    </row>
    <row r="480" spans="7:7">
      <c r="G480" t="s">
        <v>664</v>
      </c>
    </row>
    <row r="481" spans="7:7">
      <c r="G481" t="s">
        <v>665</v>
      </c>
    </row>
    <row r="482" spans="7:7">
      <c r="G482" t="s">
        <v>666</v>
      </c>
    </row>
    <row r="483" spans="7:7">
      <c r="G483" t="s">
        <v>667</v>
      </c>
    </row>
    <row r="484" spans="7:7">
      <c r="G484" t="s">
        <v>668</v>
      </c>
    </row>
    <row r="485" spans="7:7">
      <c r="G485" t="s">
        <v>669</v>
      </c>
    </row>
    <row r="486" spans="7:7">
      <c r="G486" t="s">
        <v>670</v>
      </c>
    </row>
    <row r="487" spans="7:7">
      <c r="G487" t="s">
        <v>671</v>
      </c>
    </row>
    <row r="488" spans="7:7">
      <c r="G488" t="s">
        <v>672</v>
      </c>
    </row>
    <row r="489" spans="7:7">
      <c r="G489" t="s">
        <v>673</v>
      </c>
    </row>
    <row r="490" spans="7:7">
      <c r="G490" t="s">
        <v>674</v>
      </c>
    </row>
    <row r="491" spans="7:7">
      <c r="G491" t="s">
        <v>675</v>
      </c>
    </row>
    <row r="492" spans="7:7">
      <c r="G492" t="s">
        <v>676</v>
      </c>
    </row>
    <row r="493" spans="7:7">
      <c r="G493" t="s">
        <v>677</v>
      </c>
    </row>
    <row r="494" spans="7:7">
      <c r="G494" t="s">
        <v>678</v>
      </c>
    </row>
    <row r="495" spans="7:7">
      <c r="G495" t="s">
        <v>679</v>
      </c>
    </row>
    <row r="496" spans="7:7">
      <c r="G496" t="s">
        <v>680</v>
      </c>
    </row>
    <row r="497" spans="7:7">
      <c r="G497" t="s">
        <v>681</v>
      </c>
    </row>
    <row r="498" spans="7:7">
      <c r="G498" t="s">
        <v>682</v>
      </c>
    </row>
    <row r="499" spans="7:7">
      <c r="G499" t="s">
        <v>683</v>
      </c>
    </row>
    <row r="500" spans="7:7">
      <c r="G500" t="s">
        <v>684</v>
      </c>
    </row>
    <row r="501" spans="7:7">
      <c r="G501" t="s">
        <v>685</v>
      </c>
    </row>
    <row r="502" spans="7:7">
      <c r="G502" t="s">
        <v>686</v>
      </c>
    </row>
    <row r="503" spans="7:7">
      <c r="G503" t="s">
        <v>687</v>
      </c>
    </row>
    <row r="504" spans="7:7">
      <c r="G504" t="s">
        <v>688</v>
      </c>
    </row>
    <row r="505" spans="7:7">
      <c r="G505" t="s">
        <v>689</v>
      </c>
    </row>
    <row r="506" spans="7:7">
      <c r="G506" t="s">
        <v>690</v>
      </c>
    </row>
    <row r="507" spans="7:7">
      <c r="G507" t="s">
        <v>691</v>
      </c>
    </row>
    <row r="508" spans="7:7">
      <c r="G508" t="s">
        <v>692</v>
      </c>
    </row>
    <row r="509" spans="7:7">
      <c r="G509" t="s">
        <v>693</v>
      </c>
    </row>
    <row r="510" spans="7:7">
      <c r="G510" t="s">
        <v>694</v>
      </c>
    </row>
    <row r="511" spans="7:7">
      <c r="G511" t="s">
        <v>695</v>
      </c>
    </row>
    <row r="512" spans="7:7">
      <c r="G512" t="s">
        <v>696</v>
      </c>
    </row>
    <row r="513" spans="7:7">
      <c r="G513" t="s">
        <v>697</v>
      </c>
    </row>
    <row r="514" spans="7:7">
      <c r="G514" t="s">
        <v>698</v>
      </c>
    </row>
    <row r="515" spans="7:7">
      <c r="G515" t="s">
        <v>699</v>
      </c>
    </row>
    <row r="516" spans="7:7">
      <c r="G516" t="s">
        <v>700</v>
      </c>
    </row>
    <row r="517" spans="7:7">
      <c r="G517" t="s">
        <v>701</v>
      </c>
    </row>
    <row r="518" spans="7:7">
      <c r="G518" t="s">
        <v>702</v>
      </c>
    </row>
    <row r="519" spans="7:7">
      <c r="G519" t="s">
        <v>703</v>
      </c>
    </row>
    <row r="520" spans="7:7">
      <c r="G520" t="s">
        <v>704</v>
      </c>
    </row>
    <row r="521" spans="7:7">
      <c r="G521" t="s">
        <v>705</v>
      </c>
    </row>
    <row r="522" spans="7:7">
      <c r="G522" t="s">
        <v>706</v>
      </c>
    </row>
    <row r="523" spans="7:7">
      <c r="G523" t="s">
        <v>707</v>
      </c>
    </row>
    <row r="524" spans="7:7">
      <c r="G524" t="s">
        <v>708</v>
      </c>
    </row>
    <row r="525" spans="7:7">
      <c r="G525" t="s">
        <v>709</v>
      </c>
    </row>
    <row r="526" spans="7:7">
      <c r="G526" t="s">
        <v>710</v>
      </c>
    </row>
    <row r="527" spans="7:7">
      <c r="G527" t="s">
        <v>711</v>
      </c>
    </row>
    <row r="528" spans="7:7">
      <c r="G528" t="s">
        <v>712</v>
      </c>
    </row>
    <row r="529" spans="7:7">
      <c r="G529" t="s">
        <v>713</v>
      </c>
    </row>
    <row r="530" spans="7:7">
      <c r="G530" t="s">
        <v>714</v>
      </c>
    </row>
    <row r="531" spans="7:7">
      <c r="G531" t="s">
        <v>715</v>
      </c>
    </row>
    <row r="532" spans="7:7">
      <c r="G532" t="s">
        <v>716</v>
      </c>
    </row>
    <row r="533" spans="7:7">
      <c r="G533" t="s">
        <v>717</v>
      </c>
    </row>
    <row r="534" spans="7:7">
      <c r="G534" t="s">
        <v>718</v>
      </c>
    </row>
    <row r="535" spans="7:7">
      <c r="G535" t="s">
        <v>719</v>
      </c>
    </row>
    <row r="536" spans="7:7">
      <c r="G536" t="s">
        <v>720</v>
      </c>
    </row>
    <row r="537" spans="7:7">
      <c r="G537" t="s">
        <v>721</v>
      </c>
    </row>
    <row r="538" spans="7:7">
      <c r="G538" t="s">
        <v>722</v>
      </c>
    </row>
    <row r="539" spans="7:7">
      <c r="G539" t="s">
        <v>723</v>
      </c>
    </row>
    <row r="540" spans="7:7">
      <c r="G540" t="s">
        <v>724</v>
      </c>
    </row>
    <row r="541" spans="7:7">
      <c r="G541" t="s">
        <v>725</v>
      </c>
    </row>
    <row r="542" spans="7:7">
      <c r="G542" t="s">
        <v>726</v>
      </c>
    </row>
    <row r="543" spans="7:7">
      <c r="G543" t="s">
        <v>727</v>
      </c>
    </row>
    <row r="544" spans="7:7">
      <c r="G544" t="s">
        <v>728</v>
      </c>
    </row>
    <row r="545" spans="7:7">
      <c r="G545" t="s">
        <v>729</v>
      </c>
    </row>
    <row r="546" spans="7:7">
      <c r="G546" t="s">
        <v>730</v>
      </c>
    </row>
    <row r="547" spans="7:7">
      <c r="G547" t="s">
        <v>731</v>
      </c>
    </row>
    <row r="548" spans="7:7">
      <c r="G548" t="s">
        <v>732</v>
      </c>
    </row>
    <row r="549" spans="7:7">
      <c r="G549" t="s">
        <v>733</v>
      </c>
    </row>
    <row r="550" spans="7:7">
      <c r="G550" t="s">
        <v>734</v>
      </c>
    </row>
    <row r="551" spans="7:7">
      <c r="G551" t="s">
        <v>735</v>
      </c>
    </row>
    <row r="552" spans="7:7">
      <c r="G552" t="s">
        <v>736</v>
      </c>
    </row>
    <row r="553" spans="7:7">
      <c r="G553" t="s">
        <v>737</v>
      </c>
    </row>
    <row r="554" spans="7:7">
      <c r="G554" t="s">
        <v>738</v>
      </c>
    </row>
    <row r="555" spans="7:7">
      <c r="G555" t="s">
        <v>739</v>
      </c>
    </row>
    <row r="556" spans="7:7">
      <c r="G556" t="s">
        <v>740</v>
      </c>
    </row>
    <row r="557" spans="7:7">
      <c r="G557" t="s">
        <v>741</v>
      </c>
    </row>
    <row r="558" spans="7:7">
      <c r="G558" t="s">
        <v>742</v>
      </c>
    </row>
    <row r="559" spans="7:7">
      <c r="G559" t="s">
        <v>743</v>
      </c>
    </row>
    <row r="560" spans="7:7">
      <c r="G560" t="s">
        <v>744</v>
      </c>
    </row>
    <row r="561" spans="7:7">
      <c r="G561" t="s">
        <v>745</v>
      </c>
    </row>
    <row r="562" spans="7:7">
      <c r="G562" t="s">
        <v>746</v>
      </c>
    </row>
    <row r="563" spans="7:7">
      <c r="G563" t="s">
        <v>747</v>
      </c>
    </row>
    <row r="564" spans="7:7">
      <c r="G564" t="s">
        <v>748</v>
      </c>
    </row>
    <row r="565" spans="7:7">
      <c r="G565" t="s">
        <v>749</v>
      </c>
    </row>
    <row r="566" spans="7:7">
      <c r="G566" t="s">
        <v>750</v>
      </c>
    </row>
    <row r="567" spans="7:7">
      <c r="G567" t="s">
        <v>751</v>
      </c>
    </row>
    <row r="568" spans="7:7">
      <c r="G568" t="s">
        <v>752</v>
      </c>
    </row>
    <row r="569" spans="7:7">
      <c r="G569" t="s">
        <v>753</v>
      </c>
    </row>
    <row r="570" spans="7:7">
      <c r="G570" t="s">
        <v>754</v>
      </c>
    </row>
    <row r="571" spans="7:7">
      <c r="G571" t="s">
        <v>755</v>
      </c>
    </row>
    <row r="572" spans="7:7">
      <c r="G572" t="s">
        <v>756</v>
      </c>
    </row>
    <row r="573" spans="7:7">
      <c r="G573" t="s">
        <v>757</v>
      </c>
    </row>
    <row r="574" spans="7:7">
      <c r="G574" t="s">
        <v>758</v>
      </c>
    </row>
    <row r="575" spans="7:7">
      <c r="G575" t="s">
        <v>759</v>
      </c>
    </row>
    <row r="576" spans="7:7">
      <c r="G576" t="s">
        <v>760</v>
      </c>
    </row>
    <row r="577" spans="7:7">
      <c r="G577" t="s">
        <v>761</v>
      </c>
    </row>
    <row r="578" spans="7:7">
      <c r="G578" t="s">
        <v>762</v>
      </c>
    </row>
    <row r="579" spans="7:7">
      <c r="G579" t="s">
        <v>763</v>
      </c>
    </row>
    <row r="580" spans="7:7">
      <c r="G580" t="s">
        <v>764</v>
      </c>
    </row>
    <row r="581" spans="7:7">
      <c r="G581" t="s">
        <v>765</v>
      </c>
    </row>
    <row r="582" spans="7:7">
      <c r="G582" t="s">
        <v>766</v>
      </c>
    </row>
    <row r="583" spans="7:7">
      <c r="G583" t="s">
        <v>767</v>
      </c>
    </row>
    <row r="584" spans="7:7">
      <c r="G584" t="s">
        <v>768</v>
      </c>
    </row>
    <row r="585" spans="7:7">
      <c r="G585" t="s">
        <v>769</v>
      </c>
    </row>
    <row r="586" spans="7:7">
      <c r="G586" t="s">
        <v>770</v>
      </c>
    </row>
    <row r="587" spans="7:7">
      <c r="G587" t="s">
        <v>771</v>
      </c>
    </row>
    <row r="588" spans="7:7">
      <c r="G588" t="s">
        <v>772</v>
      </c>
    </row>
    <row r="589" spans="7:7">
      <c r="G589" t="s">
        <v>773</v>
      </c>
    </row>
    <row r="590" spans="7:7">
      <c r="G590" t="s">
        <v>774</v>
      </c>
    </row>
    <row r="591" spans="7:7">
      <c r="G591" t="s">
        <v>775</v>
      </c>
    </row>
    <row r="592" spans="7:7">
      <c r="G592" t="s">
        <v>776</v>
      </c>
    </row>
    <row r="593" spans="7:7">
      <c r="G593" t="s">
        <v>777</v>
      </c>
    </row>
    <row r="594" spans="7:7">
      <c r="G594" t="s">
        <v>778</v>
      </c>
    </row>
    <row r="595" spans="7:7">
      <c r="G595" t="s">
        <v>779</v>
      </c>
    </row>
    <row r="596" spans="7:7">
      <c r="G596" t="s">
        <v>780</v>
      </c>
    </row>
    <row r="597" spans="7:7">
      <c r="G597" t="s">
        <v>781</v>
      </c>
    </row>
    <row r="598" spans="7:7">
      <c r="G598" t="s">
        <v>782</v>
      </c>
    </row>
    <row r="599" spans="7:7">
      <c r="G599" t="s">
        <v>783</v>
      </c>
    </row>
    <row r="600" spans="7:7">
      <c r="G600" t="s">
        <v>784</v>
      </c>
    </row>
    <row r="601" spans="7:7">
      <c r="G601" t="s">
        <v>785</v>
      </c>
    </row>
    <row r="602" spans="7:7">
      <c r="G602" t="s">
        <v>786</v>
      </c>
    </row>
    <row r="603" spans="7:7">
      <c r="G603" t="s">
        <v>787</v>
      </c>
    </row>
    <row r="604" spans="7:7">
      <c r="G604" t="s">
        <v>788</v>
      </c>
    </row>
    <row r="605" spans="7:7">
      <c r="G605" t="s">
        <v>789</v>
      </c>
    </row>
    <row r="606" spans="7:7">
      <c r="G606" t="s">
        <v>790</v>
      </c>
    </row>
    <row r="607" spans="7:7">
      <c r="G607" t="s">
        <v>791</v>
      </c>
    </row>
    <row r="608" spans="7:7">
      <c r="G608" t="s">
        <v>792</v>
      </c>
    </row>
    <row r="609" spans="7:7">
      <c r="G609" t="s">
        <v>793</v>
      </c>
    </row>
    <row r="610" spans="7:7">
      <c r="G610" t="s">
        <v>794</v>
      </c>
    </row>
    <row r="611" spans="7:7">
      <c r="G611" t="s">
        <v>795</v>
      </c>
    </row>
    <row r="612" spans="7:7">
      <c r="G612" t="s">
        <v>796</v>
      </c>
    </row>
    <row r="613" spans="7:7">
      <c r="G613" t="s">
        <v>797</v>
      </c>
    </row>
    <row r="614" spans="7:7">
      <c r="G614" t="s">
        <v>798</v>
      </c>
    </row>
    <row r="615" spans="7:7">
      <c r="G615" t="s">
        <v>799</v>
      </c>
    </row>
    <row r="616" spans="7:7">
      <c r="G616" t="s">
        <v>800</v>
      </c>
    </row>
    <row r="617" spans="7:7">
      <c r="G617" t="s">
        <v>801</v>
      </c>
    </row>
    <row r="618" spans="7:7">
      <c r="G618" t="s">
        <v>802</v>
      </c>
    </row>
    <row r="619" spans="7:7">
      <c r="G619" t="s">
        <v>803</v>
      </c>
    </row>
    <row r="620" spans="7:7">
      <c r="G620" t="s">
        <v>804</v>
      </c>
    </row>
    <row r="621" spans="7:7">
      <c r="G621" t="s">
        <v>805</v>
      </c>
    </row>
    <row r="622" spans="7:7">
      <c r="G622" t="s">
        <v>806</v>
      </c>
    </row>
    <row r="623" spans="7:7">
      <c r="G623" t="s">
        <v>807</v>
      </c>
    </row>
    <row r="624" spans="7:7">
      <c r="G624" t="s">
        <v>808</v>
      </c>
    </row>
    <row r="625" spans="7:7">
      <c r="G625" t="s">
        <v>809</v>
      </c>
    </row>
    <row r="626" spans="7:7">
      <c r="G626" t="s">
        <v>810</v>
      </c>
    </row>
    <row r="627" spans="7:7">
      <c r="G627" t="s">
        <v>811</v>
      </c>
    </row>
    <row r="628" spans="7:7">
      <c r="G628" t="s">
        <v>812</v>
      </c>
    </row>
    <row r="629" spans="7:7">
      <c r="G629" t="s">
        <v>813</v>
      </c>
    </row>
    <row r="630" spans="7:7">
      <c r="G630" t="s">
        <v>814</v>
      </c>
    </row>
    <row r="631" spans="7:7">
      <c r="G631" t="s">
        <v>815</v>
      </c>
    </row>
    <row r="632" spans="7:7">
      <c r="G632" t="s">
        <v>816</v>
      </c>
    </row>
    <row r="633" spans="7:7">
      <c r="G633" t="s">
        <v>817</v>
      </c>
    </row>
    <row r="634" spans="7:7">
      <c r="G634" t="s">
        <v>818</v>
      </c>
    </row>
    <row r="635" spans="7:7">
      <c r="G635" t="s">
        <v>819</v>
      </c>
    </row>
    <row r="636" spans="7:7">
      <c r="G636" t="s">
        <v>820</v>
      </c>
    </row>
    <row r="637" spans="7:7">
      <c r="G637" t="s">
        <v>821</v>
      </c>
    </row>
    <row r="638" spans="7:7">
      <c r="G638" t="s">
        <v>822</v>
      </c>
    </row>
    <row r="639" spans="7:7">
      <c r="G639" t="s">
        <v>823</v>
      </c>
    </row>
    <row r="640" spans="7:7">
      <c r="G640" t="s">
        <v>824</v>
      </c>
    </row>
    <row r="641" spans="7:7">
      <c r="G641" t="s">
        <v>825</v>
      </c>
    </row>
    <row r="642" spans="7:7">
      <c r="G642" t="s">
        <v>826</v>
      </c>
    </row>
    <row r="643" spans="7:7">
      <c r="G643" t="s">
        <v>827</v>
      </c>
    </row>
    <row r="644" spans="7:7">
      <c r="G644" t="s">
        <v>828</v>
      </c>
    </row>
    <row r="645" spans="7:7">
      <c r="G645" t="s">
        <v>829</v>
      </c>
    </row>
    <row r="646" spans="7:7">
      <c r="G646" t="s">
        <v>830</v>
      </c>
    </row>
    <row r="647" spans="7:7">
      <c r="G647" t="s">
        <v>831</v>
      </c>
    </row>
    <row r="648" spans="7:7">
      <c r="G648" t="s">
        <v>832</v>
      </c>
    </row>
    <row r="649" spans="7:7">
      <c r="G649" t="s">
        <v>833</v>
      </c>
    </row>
    <row r="650" spans="7:7">
      <c r="G650" t="s">
        <v>834</v>
      </c>
    </row>
    <row r="651" spans="7:7">
      <c r="G651" t="s">
        <v>835</v>
      </c>
    </row>
    <row r="652" spans="7:7">
      <c r="G652" t="s">
        <v>836</v>
      </c>
    </row>
    <row r="653" spans="7:7">
      <c r="G653" t="s">
        <v>837</v>
      </c>
    </row>
    <row r="654" spans="7:7">
      <c r="G654" t="s">
        <v>838</v>
      </c>
    </row>
    <row r="655" spans="7:7">
      <c r="G655" t="s">
        <v>839</v>
      </c>
    </row>
    <row r="656" spans="7:7">
      <c r="G656" t="s">
        <v>840</v>
      </c>
    </row>
    <row r="657" spans="7:7">
      <c r="G657" t="s">
        <v>841</v>
      </c>
    </row>
    <row r="658" spans="7:7">
      <c r="G658" t="s">
        <v>842</v>
      </c>
    </row>
    <row r="659" spans="7:7">
      <c r="G659" t="s">
        <v>843</v>
      </c>
    </row>
    <row r="660" spans="7:7">
      <c r="G660" t="s">
        <v>844</v>
      </c>
    </row>
    <row r="661" spans="7:7">
      <c r="G661" t="s">
        <v>845</v>
      </c>
    </row>
    <row r="662" spans="7:7">
      <c r="G662" t="s">
        <v>846</v>
      </c>
    </row>
    <row r="663" spans="7:7">
      <c r="G663" t="s">
        <v>847</v>
      </c>
    </row>
    <row r="664" spans="7:7">
      <c r="G664" t="s">
        <v>848</v>
      </c>
    </row>
    <row r="665" spans="7:7">
      <c r="G665" t="s">
        <v>849</v>
      </c>
    </row>
    <row r="666" spans="7:7">
      <c r="G666" t="s">
        <v>850</v>
      </c>
    </row>
    <row r="667" spans="7:7">
      <c r="G667" t="s">
        <v>851</v>
      </c>
    </row>
    <row r="668" spans="7:7">
      <c r="G668" t="s">
        <v>852</v>
      </c>
    </row>
    <row r="669" spans="7:7">
      <c r="G669" t="s">
        <v>853</v>
      </c>
    </row>
    <row r="670" spans="7:7">
      <c r="G670" t="s">
        <v>854</v>
      </c>
    </row>
    <row r="671" spans="7:7">
      <c r="G671" t="s">
        <v>855</v>
      </c>
    </row>
    <row r="672" spans="7:7">
      <c r="G672" t="s">
        <v>856</v>
      </c>
    </row>
    <row r="673" spans="7:7">
      <c r="G673" t="s">
        <v>857</v>
      </c>
    </row>
    <row r="674" spans="7:7">
      <c r="G674" t="s">
        <v>858</v>
      </c>
    </row>
    <row r="675" spans="7:7">
      <c r="G675" t="s">
        <v>859</v>
      </c>
    </row>
    <row r="676" spans="7:7">
      <c r="G676" t="s">
        <v>860</v>
      </c>
    </row>
    <row r="677" spans="7:7">
      <c r="G677" t="s">
        <v>861</v>
      </c>
    </row>
    <row r="678" spans="7:7">
      <c r="G678" t="s">
        <v>862</v>
      </c>
    </row>
    <row r="679" spans="7:7">
      <c r="G679" t="s">
        <v>863</v>
      </c>
    </row>
    <row r="680" spans="7:7">
      <c r="G680" t="s">
        <v>864</v>
      </c>
    </row>
    <row r="681" spans="7:7">
      <c r="G681" t="s">
        <v>865</v>
      </c>
    </row>
    <row r="682" spans="7:7">
      <c r="G682" t="s">
        <v>866</v>
      </c>
    </row>
    <row r="683" spans="7:7">
      <c r="G683" t="s">
        <v>867</v>
      </c>
    </row>
    <row r="684" spans="7:7">
      <c r="G684" t="s">
        <v>868</v>
      </c>
    </row>
    <row r="685" spans="7:7">
      <c r="G685" t="s">
        <v>869</v>
      </c>
    </row>
    <row r="686" spans="7:7">
      <c r="G686" t="s">
        <v>870</v>
      </c>
    </row>
    <row r="687" spans="7:7">
      <c r="G687" t="s">
        <v>871</v>
      </c>
    </row>
    <row r="688" spans="7:7">
      <c r="G688" t="s">
        <v>872</v>
      </c>
    </row>
    <row r="689" spans="7:7">
      <c r="G689" t="s">
        <v>873</v>
      </c>
    </row>
    <row r="690" spans="7:7">
      <c r="G690" t="s">
        <v>874</v>
      </c>
    </row>
    <row r="691" spans="7:7">
      <c r="G691" t="s">
        <v>875</v>
      </c>
    </row>
    <row r="692" spans="7:7">
      <c r="G692" t="s">
        <v>876</v>
      </c>
    </row>
    <row r="693" spans="7:7">
      <c r="G693" t="s">
        <v>877</v>
      </c>
    </row>
    <row r="694" spans="7:7">
      <c r="G694" t="s">
        <v>878</v>
      </c>
    </row>
    <row r="695" spans="7:7">
      <c r="G695" t="s">
        <v>879</v>
      </c>
    </row>
    <row r="696" spans="7:7">
      <c r="G696" t="s">
        <v>880</v>
      </c>
    </row>
    <row r="697" spans="7:7">
      <c r="G697" t="s">
        <v>881</v>
      </c>
    </row>
    <row r="698" spans="7:7">
      <c r="G698" t="s">
        <v>882</v>
      </c>
    </row>
    <row r="699" spans="7:7">
      <c r="G699" t="s">
        <v>883</v>
      </c>
    </row>
    <row r="700" spans="7:7">
      <c r="G700" t="s">
        <v>884</v>
      </c>
    </row>
    <row r="701" spans="7:7">
      <c r="G701" t="s">
        <v>885</v>
      </c>
    </row>
    <row r="702" spans="7:7">
      <c r="G702" t="s">
        <v>886</v>
      </c>
    </row>
    <row r="703" spans="7:7">
      <c r="G703" t="s">
        <v>887</v>
      </c>
    </row>
    <row r="704" spans="7:7">
      <c r="G704" t="s">
        <v>888</v>
      </c>
    </row>
    <row r="705" spans="7:7">
      <c r="G705" t="s">
        <v>889</v>
      </c>
    </row>
    <row r="706" spans="7:7">
      <c r="G706" t="s">
        <v>890</v>
      </c>
    </row>
    <row r="707" spans="7:7">
      <c r="G707" t="s">
        <v>891</v>
      </c>
    </row>
    <row r="708" spans="7:7">
      <c r="G708" t="s">
        <v>892</v>
      </c>
    </row>
    <row r="709" spans="7:7">
      <c r="G709" t="s">
        <v>893</v>
      </c>
    </row>
    <row r="710" spans="7:7">
      <c r="G710" t="s">
        <v>894</v>
      </c>
    </row>
    <row r="711" spans="7:7">
      <c r="G711" t="s">
        <v>895</v>
      </c>
    </row>
    <row r="712" spans="7:7">
      <c r="G712" t="s">
        <v>896</v>
      </c>
    </row>
    <row r="713" spans="7:7">
      <c r="G713" t="s">
        <v>897</v>
      </c>
    </row>
    <row r="714" spans="7:7">
      <c r="G714" t="s">
        <v>898</v>
      </c>
    </row>
    <row r="715" spans="7:7">
      <c r="G715" t="s">
        <v>899</v>
      </c>
    </row>
    <row r="716" spans="7:7">
      <c r="G716" t="s">
        <v>900</v>
      </c>
    </row>
    <row r="717" spans="7:7">
      <c r="G717" t="s">
        <v>901</v>
      </c>
    </row>
    <row r="718" spans="7:7">
      <c r="G718" t="s">
        <v>902</v>
      </c>
    </row>
    <row r="719" spans="7:7">
      <c r="G719" t="s">
        <v>903</v>
      </c>
    </row>
    <row r="720" spans="7:7">
      <c r="G720" t="s">
        <v>904</v>
      </c>
    </row>
    <row r="721" spans="7:7">
      <c r="G721" t="s">
        <v>905</v>
      </c>
    </row>
    <row r="722" spans="7:7">
      <c r="G722" t="s">
        <v>906</v>
      </c>
    </row>
    <row r="723" spans="7:7">
      <c r="G723" t="s">
        <v>907</v>
      </c>
    </row>
    <row r="724" spans="7:7">
      <c r="G724" t="s">
        <v>908</v>
      </c>
    </row>
    <row r="725" spans="7:7">
      <c r="G725" t="s">
        <v>909</v>
      </c>
    </row>
    <row r="726" spans="7:7">
      <c r="G726" t="s">
        <v>910</v>
      </c>
    </row>
    <row r="727" spans="7:7">
      <c r="G727" t="s">
        <v>911</v>
      </c>
    </row>
    <row r="728" spans="7:7">
      <c r="G728" t="s">
        <v>912</v>
      </c>
    </row>
    <row r="729" spans="7:7">
      <c r="G729" t="s">
        <v>913</v>
      </c>
    </row>
    <row r="730" spans="7:7">
      <c r="G730" t="s">
        <v>914</v>
      </c>
    </row>
    <row r="731" spans="7:7">
      <c r="G731" t="s">
        <v>915</v>
      </c>
    </row>
    <row r="732" spans="7:7">
      <c r="G732" t="s">
        <v>916</v>
      </c>
    </row>
    <row r="733" spans="7:7">
      <c r="G733" t="s">
        <v>917</v>
      </c>
    </row>
    <row r="734" spans="7:7">
      <c r="G734" t="s">
        <v>918</v>
      </c>
    </row>
    <row r="735" spans="7:7">
      <c r="G735" t="s">
        <v>919</v>
      </c>
    </row>
    <row r="736" spans="7:7">
      <c r="G736" t="s">
        <v>920</v>
      </c>
    </row>
    <row r="737" spans="7:7">
      <c r="G737" t="s">
        <v>921</v>
      </c>
    </row>
    <row r="738" spans="7:7">
      <c r="G738" t="s">
        <v>922</v>
      </c>
    </row>
    <row r="739" spans="7:7">
      <c r="G739" t="s">
        <v>923</v>
      </c>
    </row>
    <row r="740" spans="7:7">
      <c r="G740" t="s">
        <v>924</v>
      </c>
    </row>
    <row r="741" spans="7:7">
      <c r="G741" t="s">
        <v>925</v>
      </c>
    </row>
    <row r="742" spans="7:7">
      <c r="G742" t="s">
        <v>926</v>
      </c>
    </row>
    <row r="743" spans="7:7">
      <c r="G743" t="s">
        <v>927</v>
      </c>
    </row>
    <row r="744" spans="7:7">
      <c r="G744" t="s">
        <v>928</v>
      </c>
    </row>
    <row r="745" spans="7:7">
      <c r="G745" t="s">
        <v>929</v>
      </c>
    </row>
    <row r="746" spans="7:7">
      <c r="G746" t="s">
        <v>930</v>
      </c>
    </row>
    <row r="747" spans="7:7">
      <c r="G747" t="s">
        <v>931</v>
      </c>
    </row>
    <row r="748" spans="7:7">
      <c r="G748" t="s">
        <v>932</v>
      </c>
    </row>
    <row r="749" spans="7:7">
      <c r="G749" t="s">
        <v>933</v>
      </c>
    </row>
    <row r="750" spans="7:7">
      <c r="G750" t="s">
        <v>934</v>
      </c>
    </row>
    <row r="751" spans="7:7">
      <c r="G751" t="s">
        <v>935</v>
      </c>
    </row>
    <row r="752" spans="7:7">
      <c r="G752" t="s">
        <v>936</v>
      </c>
    </row>
    <row r="753" spans="7:7">
      <c r="G753" t="s">
        <v>937</v>
      </c>
    </row>
    <row r="754" spans="7:7">
      <c r="G754" t="s">
        <v>938</v>
      </c>
    </row>
    <row r="755" spans="7:7">
      <c r="G755" t="s">
        <v>939</v>
      </c>
    </row>
    <row r="756" spans="7:7">
      <c r="G756" t="s">
        <v>940</v>
      </c>
    </row>
    <row r="757" spans="7:7">
      <c r="G757" t="s">
        <v>941</v>
      </c>
    </row>
    <row r="758" spans="7:7">
      <c r="G758" t="s">
        <v>942</v>
      </c>
    </row>
    <row r="759" spans="7:7">
      <c r="G759" t="s">
        <v>943</v>
      </c>
    </row>
    <row r="760" spans="7:7">
      <c r="G760" t="s">
        <v>944</v>
      </c>
    </row>
    <row r="761" spans="7:7">
      <c r="G761" t="s">
        <v>945</v>
      </c>
    </row>
    <row r="762" spans="7:7">
      <c r="G762" t="s">
        <v>946</v>
      </c>
    </row>
    <row r="763" spans="7:7">
      <c r="G763" t="s">
        <v>947</v>
      </c>
    </row>
    <row r="764" spans="7:7">
      <c r="G764" t="s">
        <v>948</v>
      </c>
    </row>
    <row r="765" spans="7:7">
      <c r="G765" t="s">
        <v>949</v>
      </c>
    </row>
    <row r="766" spans="7:7">
      <c r="G766" t="s">
        <v>950</v>
      </c>
    </row>
    <row r="767" spans="7:7">
      <c r="G767" t="s">
        <v>951</v>
      </c>
    </row>
    <row r="768" spans="7:7">
      <c r="G768" t="s">
        <v>952</v>
      </c>
    </row>
    <row r="769" spans="7:7">
      <c r="G769" t="s">
        <v>953</v>
      </c>
    </row>
    <row r="770" spans="7:7">
      <c r="G770" t="s">
        <v>954</v>
      </c>
    </row>
    <row r="771" spans="7:7">
      <c r="G771" t="s">
        <v>955</v>
      </c>
    </row>
    <row r="772" spans="7:7">
      <c r="G772" t="s">
        <v>956</v>
      </c>
    </row>
    <row r="773" spans="7:7">
      <c r="G773" t="s">
        <v>957</v>
      </c>
    </row>
    <row r="774" spans="7:7">
      <c r="G774" t="s">
        <v>958</v>
      </c>
    </row>
    <row r="775" spans="7:7">
      <c r="G775" t="s">
        <v>959</v>
      </c>
    </row>
    <row r="776" spans="7:7">
      <c r="G776" t="s">
        <v>960</v>
      </c>
    </row>
    <row r="777" spans="7:7">
      <c r="G777" t="s">
        <v>961</v>
      </c>
    </row>
    <row r="778" spans="7:7">
      <c r="G778" t="s">
        <v>962</v>
      </c>
    </row>
    <row r="779" spans="7:7">
      <c r="G779" t="s">
        <v>963</v>
      </c>
    </row>
    <row r="780" spans="7:7">
      <c r="G780" t="s">
        <v>964</v>
      </c>
    </row>
    <row r="781" spans="7:7">
      <c r="G781" t="s">
        <v>965</v>
      </c>
    </row>
    <row r="782" spans="7:7">
      <c r="G782" t="s">
        <v>966</v>
      </c>
    </row>
    <row r="783" spans="7:7">
      <c r="G783" t="s">
        <v>967</v>
      </c>
    </row>
    <row r="784" spans="7:7">
      <c r="G784" t="s">
        <v>968</v>
      </c>
    </row>
    <row r="785" spans="7:7">
      <c r="G785" t="s">
        <v>969</v>
      </c>
    </row>
    <row r="786" spans="7:7">
      <c r="G786" t="s">
        <v>970</v>
      </c>
    </row>
    <row r="787" spans="7:7">
      <c r="G787" t="s">
        <v>971</v>
      </c>
    </row>
    <row r="788" spans="7:7">
      <c r="G788" t="s">
        <v>972</v>
      </c>
    </row>
    <row r="789" spans="7:7">
      <c r="G789" t="s">
        <v>973</v>
      </c>
    </row>
    <row r="790" spans="7:7">
      <c r="G790" t="s">
        <v>974</v>
      </c>
    </row>
    <row r="791" spans="7:7">
      <c r="G791" t="s">
        <v>975</v>
      </c>
    </row>
    <row r="792" spans="7:7">
      <c r="G792" t="s">
        <v>976</v>
      </c>
    </row>
    <row r="793" spans="7:7">
      <c r="G793" t="s">
        <v>977</v>
      </c>
    </row>
    <row r="794" spans="7:7">
      <c r="G794" t="s">
        <v>978</v>
      </c>
    </row>
    <row r="795" spans="7:7">
      <c r="G795" t="s">
        <v>979</v>
      </c>
    </row>
    <row r="796" spans="7:7">
      <c r="G796" t="s">
        <v>980</v>
      </c>
    </row>
    <row r="797" spans="7:7">
      <c r="G797" t="s">
        <v>981</v>
      </c>
    </row>
    <row r="798" spans="7:7">
      <c r="G798" t="s">
        <v>982</v>
      </c>
    </row>
    <row r="799" spans="7:7">
      <c r="G799" t="s">
        <v>983</v>
      </c>
    </row>
    <row r="800" spans="7:7">
      <c r="G800" t="s">
        <v>984</v>
      </c>
    </row>
    <row r="801" spans="7:7">
      <c r="G801" t="s">
        <v>985</v>
      </c>
    </row>
    <row r="802" spans="7:7">
      <c r="G802" t="s">
        <v>986</v>
      </c>
    </row>
    <row r="803" spans="7:7">
      <c r="G803" t="s">
        <v>987</v>
      </c>
    </row>
    <row r="804" spans="7:7">
      <c r="G804" t="s">
        <v>988</v>
      </c>
    </row>
    <row r="805" spans="7:7">
      <c r="G805" t="s">
        <v>989</v>
      </c>
    </row>
    <row r="806" spans="7:7">
      <c r="G806" t="s">
        <v>990</v>
      </c>
    </row>
    <row r="807" spans="7:7">
      <c r="G807" t="s">
        <v>991</v>
      </c>
    </row>
    <row r="808" spans="7:7">
      <c r="G808" t="s">
        <v>992</v>
      </c>
    </row>
    <row r="809" spans="7:7">
      <c r="G809" t="s">
        <v>993</v>
      </c>
    </row>
    <row r="810" spans="7:7">
      <c r="G810" t="s">
        <v>994</v>
      </c>
    </row>
    <row r="811" spans="7:7">
      <c r="G811" t="s">
        <v>995</v>
      </c>
    </row>
    <row r="812" spans="7:7">
      <c r="G812" t="s">
        <v>996</v>
      </c>
    </row>
    <row r="813" spans="7:7">
      <c r="G813" t="s">
        <v>997</v>
      </c>
    </row>
    <row r="814" spans="7:7">
      <c r="G814" t="s">
        <v>998</v>
      </c>
    </row>
    <row r="815" spans="7:7">
      <c r="G815" t="s">
        <v>999</v>
      </c>
    </row>
    <row r="816" spans="7:7">
      <c r="G816" t="s">
        <v>1000</v>
      </c>
    </row>
    <row r="817" spans="7:7">
      <c r="G817" t="s">
        <v>1001</v>
      </c>
    </row>
    <row r="818" spans="7:7">
      <c r="G818" t="s">
        <v>1002</v>
      </c>
    </row>
    <row r="819" spans="7:7">
      <c r="G819" t="s">
        <v>1003</v>
      </c>
    </row>
    <row r="820" spans="7:7">
      <c r="G820" t="s">
        <v>1004</v>
      </c>
    </row>
    <row r="821" spans="7:7">
      <c r="G821" t="s">
        <v>1005</v>
      </c>
    </row>
    <row r="822" spans="7:7">
      <c r="G822" t="s">
        <v>1006</v>
      </c>
    </row>
    <row r="823" spans="7:7">
      <c r="G823" t="s">
        <v>1007</v>
      </c>
    </row>
    <row r="824" spans="7:7">
      <c r="G824" t="s">
        <v>1008</v>
      </c>
    </row>
    <row r="825" spans="7:7">
      <c r="G825" t="s">
        <v>1009</v>
      </c>
    </row>
    <row r="826" spans="7:7">
      <c r="G826" t="s">
        <v>1010</v>
      </c>
    </row>
    <row r="827" spans="7:7">
      <c r="G827" t="s">
        <v>1011</v>
      </c>
    </row>
    <row r="828" spans="7:7">
      <c r="G828" t="s">
        <v>1012</v>
      </c>
    </row>
    <row r="829" spans="7:7">
      <c r="G829" t="s">
        <v>1013</v>
      </c>
    </row>
    <row r="830" spans="7:7">
      <c r="G830" t="s">
        <v>1014</v>
      </c>
    </row>
    <row r="831" spans="7:7">
      <c r="G831" t="s">
        <v>1015</v>
      </c>
    </row>
    <row r="832" spans="7:7">
      <c r="G832" t="s">
        <v>1016</v>
      </c>
    </row>
    <row r="833" spans="7:7">
      <c r="G833" t="s">
        <v>1017</v>
      </c>
    </row>
    <row r="834" spans="7:7">
      <c r="G834" t="s">
        <v>1018</v>
      </c>
    </row>
    <row r="835" spans="7:7">
      <c r="G835" t="s">
        <v>1019</v>
      </c>
    </row>
    <row r="836" spans="7:7">
      <c r="G836" t="s">
        <v>1020</v>
      </c>
    </row>
    <row r="837" spans="7:7">
      <c r="G837" t="s">
        <v>1021</v>
      </c>
    </row>
    <row r="838" spans="7:7">
      <c r="G838" t="s">
        <v>1022</v>
      </c>
    </row>
    <row r="839" spans="7:7">
      <c r="G839" t="s">
        <v>1023</v>
      </c>
    </row>
    <row r="840" spans="7:7">
      <c r="G840" t="s">
        <v>1024</v>
      </c>
    </row>
    <row r="841" spans="7:7">
      <c r="G841" t="s">
        <v>1025</v>
      </c>
    </row>
    <row r="842" spans="7:7">
      <c r="G842" t="s">
        <v>1026</v>
      </c>
    </row>
    <row r="843" spans="7:7">
      <c r="G843" t="s">
        <v>1027</v>
      </c>
    </row>
    <row r="844" spans="7:7">
      <c r="G844" t="s">
        <v>1028</v>
      </c>
    </row>
    <row r="845" spans="7:7">
      <c r="G845" t="s">
        <v>1029</v>
      </c>
    </row>
    <row r="846" spans="7:7">
      <c r="G846" t="s">
        <v>1030</v>
      </c>
    </row>
    <row r="847" spans="7:7">
      <c r="G847" t="s">
        <v>1031</v>
      </c>
    </row>
    <row r="848" spans="7:7">
      <c r="G848" t="s">
        <v>1032</v>
      </c>
    </row>
    <row r="849" spans="7:7">
      <c r="G849" t="s">
        <v>1033</v>
      </c>
    </row>
    <row r="850" spans="7:7">
      <c r="G850" t="s">
        <v>1034</v>
      </c>
    </row>
    <row r="851" spans="7:7">
      <c r="G851" t="s">
        <v>1035</v>
      </c>
    </row>
    <row r="852" spans="7:7">
      <c r="G852" t="s">
        <v>1036</v>
      </c>
    </row>
    <row r="853" spans="7:7">
      <c r="G853" t="s">
        <v>1037</v>
      </c>
    </row>
    <row r="854" spans="7:7">
      <c r="G854" t="s">
        <v>1038</v>
      </c>
    </row>
    <row r="855" spans="7:7">
      <c r="G855" t="s">
        <v>1039</v>
      </c>
    </row>
    <row r="856" spans="7:7">
      <c r="G856" t="s">
        <v>1040</v>
      </c>
    </row>
    <row r="857" spans="7:7">
      <c r="G857" t="s">
        <v>1041</v>
      </c>
    </row>
    <row r="858" spans="7:7">
      <c r="G858" t="s">
        <v>1042</v>
      </c>
    </row>
    <row r="859" spans="7:7">
      <c r="G859" t="s">
        <v>1043</v>
      </c>
    </row>
    <row r="860" spans="7:7">
      <c r="G860" t="s">
        <v>1044</v>
      </c>
    </row>
    <row r="861" spans="7:7">
      <c r="G861" t="s">
        <v>1045</v>
      </c>
    </row>
    <row r="862" spans="7:7">
      <c r="G862" t="s">
        <v>1046</v>
      </c>
    </row>
    <row r="863" spans="7:7">
      <c r="G863" t="s">
        <v>1047</v>
      </c>
    </row>
    <row r="864" spans="7:7">
      <c r="G864" t="s">
        <v>1048</v>
      </c>
    </row>
    <row r="865" spans="7:7">
      <c r="G865" t="s">
        <v>1049</v>
      </c>
    </row>
    <row r="866" spans="7:7">
      <c r="G866" t="s">
        <v>1050</v>
      </c>
    </row>
    <row r="867" spans="7:7">
      <c r="G867" t="s">
        <v>1051</v>
      </c>
    </row>
    <row r="868" spans="7:7">
      <c r="G868" t="s">
        <v>1052</v>
      </c>
    </row>
    <row r="869" spans="7:7">
      <c r="G869" t="s">
        <v>1053</v>
      </c>
    </row>
    <row r="870" spans="7:7">
      <c r="G870" t="s">
        <v>1054</v>
      </c>
    </row>
    <row r="871" spans="7:7">
      <c r="G871" t="s">
        <v>1055</v>
      </c>
    </row>
    <row r="872" spans="7:7">
      <c r="G872" t="s">
        <v>1056</v>
      </c>
    </row>
    <row r="873" spans="7:7">
      <c r="G873" t="s">
        <v>1057</v>
      </c>
    </row>
    <row r="874" spans="7:7">
      <c r="G874" t="s">
        <v>1058</v>
      </c>
    </row>
    <row r="875" spans="7:7">
      <c r="G875" t="s">
        <v>1059</v>
      </c>
    </row>
    <row r="876" spans="7:7">
      <c r="G876" t="s">
        <v>1060</v>
      </c>
    </row>
    <row r="877" spans="7:7">
      <c r="G877" t="s">
        <v>1061</v>
      </c>
    </row>
    <row r="878" spans="7:7">
      <c r="G878" t="s">
        <v>1062</v>
      </c>
    </row>
    <row r="879" spans="7:7">
      <c r="G879" t="s">
        <v>1063</v>
      </c>
    </row>
    <row r="880" spans="7:7">
      <c r="G880" t="s">
        <v>1064</v>
      </c>
    </row>
    <row r="881" spans="7:7">
      <c r="G881" t="s">
        <v>1065</v>
      </c>
    </row>
    <row r="882" spans="7:7">
      <c r="G882" t="s">
        <v>1066</v>
      </c>
    </row>
    <row r="883" spans="7:7">
      <c r="G883" t="s">
        <v>1067</v>
      </c>
    </row>
    <row r="884" spans="7:7">
      <c r="G884" t="s">
        <v>1068</v>
      </c>
    </row>
    <row r="885" spans="7:7">
      <c r="G885" t="s">
        <v>1069</v>
      </c>
    </row>
    <row r="886" spans="7:7">
      <c r="G886" t="s">
        <v>1070</v>
      </c>
    </row>
    <row r="887" spans="7:7">
      <c r="G887" t="s">
        <v>1071</v>
      </c>
    </row>
    <row r="888" spans="7:7">
      <c r="G888" t="s">
        <v>1072</v>
      </c>
    </row>
    <row r="889" spans="7:7">
      <c r="G889" t="s">
        <v>1073</v>
      </c>
    </row>
    <row r="890" spans="7:7">
      <c r="G890" t="s">
        <v>1074</v>
      </c>
    </row>
    <row r="891" spans="7:7">
      <c r="G891" t="s">
        <v>1075</v>
      </c>
    </row>
    <row r="892" spans="7:7">
      <c r="G892" t="s">
        <v>1076</v>
      </c>
    </row>
    <row r="893" spans="7:7">
      <c r="G893" t="s">
        <v>1077</v>
      </c>
    </row>
    <row r="894" spans="7:7">
      <c r="G894" t="s">
        <v>1078</v>
      </c>
    </row>
    <row r="895" spans="7:7">
      <c r="G895" t="s">
        <v>1079</v>
      </c>
    </row>
    <row r="896" spans="7:7">
      <c r="G896" t="s">
        <v>1080</v>
      </c>
    </row>
    <row r="897" spans="7:7">
      <c r="G897" t="s">
        <v>1081</v>
      </c>
    </row>
    <row r="898" spans="7:7">
      <c r="G898" t="s">
        <v>1082</v>
      </c>
    </row>
    <row r="899" spans="7:7">
      <c r="G899" t="s">
        <v>1083</v>
      </c>
    </row>
    <row r="900" spans="7:7">
      <c r="G900" t="s">
        <v>1084</v>
      </c>
    </row>
    <row r="901" spans="7:7">
      <c r="G901" t="s">
        <v>1085</v>
      </c>
    </row>
    <row r="902" spans="7:7">
      <c r="G902" t="s">
        <v>1086</v>
      </c>
    </row>
    <row r="903" spans="7:7">
      <c r="G903" t="s">
        <v>1087</v>
      </c>
    </row>
    <row r="904" spans="7:7">
      <c r="G904" t="s">
        <v>1088</v>
      </c>
    </row>
    <row r="905" spans="7:7">
      <c r="G905" t="s">
        <v>1089</v>
      </c>
    </row>
    <row r="906" spans="7:7">
      <c r="G906" t="s">
        <v>1090</v>
      </c>
    </row>
    <row r="907" spans="7:7">
      <c r="G907" t="s">
        <v>1091</v>
      </c>
    </row>
    <row r="908" spans="7:7">
      <c r="G908" t="s">
        <v>1092</v>
      </c>
    </row>
    <row r="909" spans="7:7">
      <c r="G909" t="s">
        <v>1093</v>
      </c>
    </row>
    <row r="910" spans="7:7">
      <c r="G910" t="s">
        <v>1094</v>
      </c>
    </row>
    <row r="911" spans="7:7">
      <c r="G911" t="s">
        <v>1095</v>
      </c>
    </row>
    <row r="912" spans="7:7">
      <c r="G912" t="s">
        <v>1096</v>
      </c>
    </row>
    <row r="913" spans="7:7">
      <c r="G913" t="s">
        <v>1097</v>
      </c>
    </row>
    <row r="914" spans="7:7">
      <c r="G914" t="s">
        <v>1098</v>
      </c>
    </row>
    <row r="915" spans="7:7">
      <c r="G915" t="s">
        <v>1099</v>
      </c>
    </row>
    <row r="916" spans="7:7">
      <c r="G916" t="s">
        <v>1100</v>
      </c>
    </row>
    <row r="917" spans="7:7">
      <c r="G917" t="s">
        <v>1101</v>
      </c>
    </row>
    <row r="918" spans="7:7">
      <c r="G918" t="s">
        <v>1102</v>
      </c>
    </row>
    <row r="919" spans="7:7">
      <c r="G919" t="s">
        <v>1103</v>
      </c>
    </row>
    <row r="920" spans="7:7">
      <c r="G920" t="s">
        <v>1104</v>
      </c>
    </row>
    <row r="921" spans="7:7">
      <c r="G921" t="s">
        <v>1105</v>
      </c>
    </row>
    <row r="922" spans="7:7">
      <c r="G922" t="s">
        <v>1106</v>
      </c>
    </row>
    <row r="923" spans="7:7">
      <c r="G923" t="s">
        <v>1107</v>
      </c>
    </row>
    <row r="924" spans="7:7">
      <c r="G924" t="s">
        <v>1108</v>
      </c>
    </row>
    <row r="925" spans="7:7">
      <c r="G925" t="s">
        <v>1109</v>
      </c>
    </row>
    <row r="926" spans="7:7">
      <c r="G926" t="s">
        <v>1110</v>
      </c>
    </row>
    <row r="927" spans="7:7">
      <c r="G927" t="s">
        <v>1111</v>
      </c>
    </row>
    <row r="928" spans="7:7">
      <c r="G928" t="s">
        <v>1112</v>
      </c>
    </row>
    <row r="929" spans="7:7">
      <c r="G929" t="s">
        <v>1113</v>
      </c>
    </row>
    <row r="930" spans="7:7">
      <c r="G930" t="s">
        <v>1114</v>
      </c>
    </row>
    <row r="931" spans="7:7">
      <c r="G931" t="s">
        <v>1115</v>
      </c>
    </row>
    <row r="932" spans="7:7">
      <c r="G932" t="s">
        <v>1116</v>
      </c>
    </row>
    <row r="933" spans="7:7">
      <c r="G933" t="s">
        <v>1117</v>
      </c>
    </row>
    <row r="934" spans="7:7">
      <c r="G934" t="s">
        <v>1118</v>
      </c>
    </row>
    <row r="935" spans="7:7">
      <c r="G935" t="s">
        <v>1119</v>
      </c>
    </row>
    <row r="936" spans="7:7">
      <c r="G936" t="s">
        <v>1120</v>
      </c>
    </row>
    <row r="937" spans="7:7">
      <c r="G937" t="s">
        <v>1121</v>
      </c>
    </row>
    <row r="938" spans="7:7">
      <c r="G938" t="s">
        <v>1122</v>
      </c>
    </row>
    <row r="939" spans="7:7">
      <c r="G939" t="s">
        <v>1123</v>
      </c>
    </row>
    <row r="940" spans="7:7">
      <c r="G940" t="s">
        <v>1124</v>
      </c>
    </row>
    <row r="941" spans="7:7">
      <c r="G941" t="s">
        <v>1125</v>
      </c>
    </row>
    <row r="942" spans="7:7">
      <c r="G942" t="s">
        <v>1126</v>
      </c>
    </row>
    <row r="943" spans="7:7">
      <c r="G943" t="s">
        <v>1127</v>
      </c>
    </row>
    <row r="944" spans="7:7">
      <c r="G944" t="s">
        <v>1128</v>
      </c>
    </row>
    <row r="945" spans="7:7">
      <c r="G945" t="s">
        <v>1129</v>
      </c>
    </row>
    <row r="946" spans="7:7">
      <c r="G946" t="s">
        <v>1130</v>
      </c>
    </row>
    <row r="947" spans="7:7">
      <c r="G947" t="s">
        <v>1131</v>
      </c>
    </row>
    <row r="948" spans="7:7">
      <c r="G948" t="s">
        <v>1132</v>
      </c>
    </row>
    <row r="949" spans="7:7">
      <c r="G949" t="s">
        <v>1133</v>
      </c>
    </row>
    <row r="950" spans="7:7">
      <c r="G950" t="s">
        <v>1134</v>
      </c>
    </row>
    <row r="951" spans="7:7">
      <c r="G951" t="s">
        <v>1135</v>
      </c>
    </row>
    <row r="952" spans="7:7">
      <c r="G952" t="s">
        <v>1136</v>
      </c>
    </row>
    <row r="953" spans="7:7">
      <c r="G953" t="s">
        <v>1137</v>
      </c>
    </row>
    <row r="954" spans="7:7">
      <c r="G954" t="s">
        <v>1138</v>
      </c>
    </row>
    <row r="955" spans="7:7">
      <c r="G955" t="s">
        <v>1139</v>
      </c>
    </row>
    <row r="956" spans="7:7">
      <c r="G956" t="s">
        <v>1140</v>
      </c>
    </row>
    <row r="957" spans="7:7">
      <c r="G957" t="s">
        <v>1141</v>
      </c>
    </row>
    <row r="958" spans="7:7">
      <c r="G958" t="s">
        <v>1142</v>
      </c>
    </row>
    <row r="959" spans="7:7">
      <c r="G959" t="s">
        <v>1143</v>
      </c>
    </row>
    <row r="960" spans="7:7">
      <c r="G960" t="s">
        <v>1144</v>
      </c>
    </row>
    <row r="961" spans="7:7">
      <c r="G961" t="s">
        <v>1145</v>
      </c>
    </row>
    <row r="962" spans="7:7">
      <c r="G962" t="s">
        <v>1146</v>
      </c>
    </row>
    <row r="963" spans="7:7">
      <c r="G963" t="s">
        <v>1147</v>
      </c>
    </row>
    <row r="964" spans="7:7">
      <c r="G964" t="s">
        <v>1148</v>
      </c>
    </row>
    <row r="965" spans="7:7">
      <c r="G965" t="s">
        <v>1149</v>
      </c>
    </row>
    <row r="966" spans="7:7">
      <c r="G966" t="s">
        <v>1150</v>
      </c>
    </row>
    <row r="967" spans="7:7">
      <c r="G967" t="s">
        <v>1151</v>
      </c>
    </row>
    <row r="968" spans="7:7">
      <c r="G968" t="s">
        <v>1152</v>
      </c>
    </row>
    <row r="969" spans="7:7">
      <c r="G969" t="s">
        <v>1153</v>
      </c>
    </row>
    <row r="970" spans="7:7">
      <c r="G970" t="s">
        <v>1154</v>
      </c>
    </row>
    <row r="971" spans="7:7">
      <c r="G971" t="s">
        <v>1155</v>
      </c>
    </row>
    <row r="972" spans="7:7">
      <c r="G972" t="s">
        <v>1156</v>
      </c>
    </row>
    <row r="973" spans="7:7">
      <c r="G973" t="s">
        <v>1157</v>
      </c>
    </row>
    <row r="974" spans="7:7">
      <c r="G974" t="s">
        <v>1158</v>
      </c>
    </row>
    <row r="975" spans="7:7">
      <c r="G975" t="s">
        <v>1159</v>
      </c>
    </row>
    <row r="976" spans="7:7">
      <c r="G976" t="s">
        <v>1160</v>
      </c>
    </row>
    <row r="977" spans="7:7">
      <c r="G977" t="s">
        <v>1161</v>
      </c>
    </row>
    <row r="978" spans="7:7">
      <c r="G978" t="s">
        <v>1162</v>
      </c>
    </row>
    <row r="979" spans="7:7">
      <c r="G979" t="s">
        <v>1163</v>
      </c>
    </row>
    <row r="980" spans="7:7">
      <c r="G980" t="s">
        <v>1164</v>
      </c>
    </row>
    <row r="981" spans="7:7">
      <c r="G981" t="s">
        <v>1165</v>
      </c>
    </row>
    <row r="982" spans="7:7">
      <c r="G982" t="s">
        <v>1166</v>
      </c>
    </row>
    <row r="983" spans="7:7">
      <c r="G983" t="s">
        <v>1167</v>
      </c>
    </row>
    <row r="984" spans="7:7">
      <c r="G984" t="s">
        <v>1168</v>
      </c>
    </row>
    <row r="985" spans="7:7">
      <c r="G985" t="s">
        <v>1169</v>
      </c>
    </row>
    <row r="986" spans="7:7">
      <c r="G986" t="s">
        <v>1170</v>
      </c>
    </row>
    <row r="987" spans="7:7">
      <c r="G987" t="s">
        <v>1171</v>
      </c>
    </row>
    <row r="988" spans="7:7">
      <c r="G988" t="s">
        <v>1172</v>
      </c>
    </row>
    <row r="989" spans="7:7">
      <c r="G989" t="s">
        <v>1173</v>
      </c>
    </row>
    <row r="990" spans="7:7">
      <c r="G990" t="s">
        <v>1174</v>
      </c>
    </row>
    <row r="991" spans="7:7">
      <c r="G991" t="s">
        <v>1175</v>
      </c>
    </row>
    <row r="992" spans="7:7">
      <c r="G992" t="s">
        <v>1176</v>
      </c>
    </row>
    <row r="993" spans="7:7">
      <c r="G993" t="s">
        <v>1177</v>
      </c>
    </row>
    <row r="994" spans="7:7">
      <c r="G994" t="s">
        <v>1178</v>
      </c>
    </row>
    <row r="995" spans="7:7">
      <c r="G995" t="s">
        <v>1179</v>
      </c>
    </row>
    <row r="996" spans="7:7">
      <c r="G996" t="s">
        <v>1180</v>
      </c>
    </row>
    <row r="997" spans="7:7">
      <c r="G997" t="s">
        <v>1181</v>
      </c>
    </row>
    <row r="998" spans="7:7">
      <c r="G998" t="s">
        <v>1182</v>
      </c>
    </row>
    <row r="999" spans="7:7">
      <c r="G999" t="s">
        <v>1183</v>
      </c>
    </row>
    <row r="1000" spans="7:7">
      <c r="G1000" t="s">
        <v>1184</v>
      </c>
    </row>
    <row r="1001" spans="7:7">
      <c r="G1001" t="s">
        <v>1185</v>
      </c>
    </row>
    <row r="1002" spans="7:7">
      <c r="G1002" t="s">
        <v>1186</v>
      </c>
    </row>
    <row r="1003" spans="7:7">
      <c r="G1003" t="s">
        <v>1187</v>
      </c>
    </row>
    <row r="1004" spans="7:7">
      <c r="G1004" t="s">
        <v>1188</v>
      </c>
    </row>
    <row r="1005" spans="7:7">
      <c r="G1005" t="s">
        <v>1189</v>
      </c>
    </row>
    <row r="1006" spans="7:7">
      <c r="G1006" t="s">
        <v>1190</v>
      </c>
    </row>
    <row r="1007" spans="7:7">
      <c r="G1007" t="s">
        <v>1191</v>
      </c>
    </row>
  </sheetData>
  <autoFilter ref="AJ1:AJ17" xr:uid="{F136D0F1-474D-D942-972B-5AEA68C7D88E}">
    <sortState xmlns:xlrd2="http://schemas.microsoft.com/office/spreadsheetml/2017/richdata2" ref="AJ2:AJ17">
      <sortCondition ref="AJ1:AJ17"/>
    </sortState>
  </autoFilter>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C573-CE64-1745-A2F1-A9A2BA4F91C9}">
  <sheetPr codeName="Sheet19"/>
  <dimension ref="A1:AM551"/>
  <sheetViews>
    <sheetView zoomScale="102" workbookViewId="0"/>
  </sheetViews>
  <sheetFormatPr baseColWidth="10" defaultColWidth="10.83203125" defaultRowHeight="16"/>
  <cols>
    <col min="1" max="1" width="11.5" style="1" bestFit="1" customWidth="1"/>
    <col min="2" max="2" width="5.33203125" style="1" bestFit="1" customWidth="1"/>
    <col min="3" max="3" width="7.1640625" style="1" bestFit="1" customWidth="1"/>
    <col min="4" max="4" width="37.5" style="1" bestFit="1" customWidth="1"/>
    <col min="5" max="5" width="20" style="1" bestFit="1" customWidth="1"/>
    <col min="6" max="6" width="18.83203125" style="1" bestFit="1" customWidth="1"/>
    <col min="7" max="9" width="13.1640625" style="1" bestFit="1" customWidth="1"/>
    <col min="10" max="10" width="20.83203125" style="1" bestFit="1" customWidth="1"/>
    <col min="11" max="11" width="18.83203125" style="1" bestFit="1" customWidth="1"/>
    <col min="12" max="12" width="9.33203125" style="1" bestFit="1" customWidth="1"/>
    <col min="13" max="13" width="8.33203125" style="1" bestFit="1" customWidth="1"/>
    <col min="14" max="14" width="11.1640625" style="1" customWidth="1"/>
    <col min="15" max="19" width="10.83203125" style="1" customWidth="1"/>
    <col min="20" max="20" width="10.83203125" style="30" customWidth="1"/>
    <col min="21" max="21" width="11.5" style="1" customWidth="1"/>
    <col min="22" max="22" width="5.33203125" style="1" customWidth="1"/>
    <col min="23" max="23" width="7.1640625" style="1" customWidth="1"/>
    <col min="24" max="24" width="37.5" style="1" customWidth="1"/>
    <col min="25" max="25" width="20" style="1" customWidth="1"/>
    <col min="26" max="26" width="18.83203125" style="1" customWidth="1"/>
    <col min="27" max="29" width="13.1640625" style="1" customWidth="1"/>
    <col min="30" max="30" width="20.83203125" style="1" customWidth="1"/>
    <col min="31" max="31" width="18.83203125" style="1" customWidth="1"/>
    <col min="32" max="32" width="9.33203125" style="1" bestFit="1" customWidth="1"/>
    <col min="33" max="33" width="8.33203125" style="1" bestFit="1" customWidth="1"/>
    <col min="34" max="34" width="11.1640625" style="1" bestFit="1" customWidth="1"/>
    <col min="35" max="16384" width="10.83203125" style="1"/>
  </cols>
  <sheetData>
    <row r="1" spans="1:39">
      <c r="A1" s="31" t="s">
        <v>133</v>
      </c>
      <c r="B1" s="31"/>
      <c r="C1" s="31"/>
      <c r="D1" s="31"/>
      <c r="E1" s="31"/>
      <c r="F1" s="31"/>
      <c r="G1" s="31"/>
      <c r="H1" s="31"/>
      <c r="I1" s="31"/>
      <c r="J1" s="31"/>
      <c r="K1" s="31"/>
      <c r="L1" s="31"/>
      <c r="M1" s="31"/>
      <c r="N1" s="31"/>
      <c r="O1" s="31"/>
      <c r="P1" s="31"/>
      <c r="Q1" s="31"/>
      <c r="R1" s="31"/>
      <c r="S1" s="31"/>
      <c r="U1" s="31" t="s">
        <v>134</v>
      </c>
      <c r="V1" s="31"/>
      <c r="W1" s="31"/>
      <c r="X1" s="31"/>
      <c r="Y1" s="31"/>
      <c r="Z1" s="31"/>
      <c r="AA1" s="31"/>
      <c r="AB1" s="31"/>
      <c r="AC1" s="31"/>
      <c r="AD1" s="31"/>
      <c r="AE1" s="31"/>
      <c r="AF1" s="31"/>
      <c r="AG1" s="31"/>
      <c r="AH1" s="31"/>
      <c r="AI1" s="31"/>
      <c r="AJ1" s="31"/>
      <c r="AK1" s="31"/>
      <c r="AL1" s="31"/>
      <c r="AM1" s="31"/>
    </row>
    <row r="2" spans="1:39">
      <c r="A2" s="1" t="s">
        <v>1192</v>
      </c>
      <c r="U2" s="1" t="s">
        <v>1192</v>
      </c>
    </row>
    <row r="3" spans="1:39">
      <c r="E3" s="1" t="s">
        <v>1193</v>
      </c>
      <c r="F3" s="1" t="s">
        <v>1193</v>
      </c>
      <c r="G3" s="1" t="s">
        <v>1193</v>
      </c>
      <c r="H3" s="1" t="s">
        <v>1193</v>
      </c>
      <c r="I3" s="1" t="s">
        <v>1193</v>
      </c>
      <c r="J3" s="1" t="s">
        <v>18</v>
      </c>
      <c r="K3" s="1" t="s">
        <v>18</v>
      </c>
      <c r="L3" s="1" t="s">
        <v>18</v>
      </c>
      <c r="M3" s="1" t="s">
        <v>18</v>
      </c>
      <c r="N3" s="1" t="s">
        <v>18</v>
      </c>
      <c r="O3" s="1" t="s">
        <v>1194</v>
      </c>
      <c r="P3" s="1" t="s">
        <v>1194</v>
      </c>
      <c r="Q3" s="1" t="s">
        <v>1194</v>
      </c>
      <c r="R3" s="1" t="s">
        <v>1194</v>
      </c>
      <c r="S3" s="1" t="s">
        <v>1194</v>
      </c>
      <c r="Y3" s="1" t="s">
        <v>1193</v>
      </c>
      <c r="Z3" s="1" t="s">
        <v>1193</v>
      </c>
      <c r="AA3" s="1" t="s">
        <v>1193</v>
      </c>
      <c r="AB3" s="1" t="s">
        <v>1193</v>
      </c>
      <c r="AC3" s="1" t="s">
        <v>1193</v>
      </c>
      <c r="AD3" s="1" t="s">
        <v>18</v>
      </c>
      <c r="AE3" s="1" t="s">
        <v>18</v>
      </c>
      <c r="AF3" s="1" t="s">
        <v>18</v>
      </c>
      <c r="AG3" s="1" t="s">
        <v>18</v>
      </c>
      <c r="AH3" s="1" t="s">
        <v>18</v>
      </c>
      <c r="AI3" s="1" t="s">
        <v>1194</v>
      </c>
      <c r="AJ3" s="1" t="s">
        <v>1194</v>
      </c>
      <c r="AK3" s="1" t="s">
        <v>1194</v>
      </c>
      <c r="AL3" s="1" t="s">
        <v>1194</v>
      </c>
      <c r="AM3" s="1" t="s">
        <v>1194</v>
      </c>
    </row>
    <row r="4" spans="1:39">
      <c r="A4" s="1" t="s">
        <v>9</v>
      </c>
      <c r="B4" s="1" t="s">
        <v>1195</v>
      </c>
      <c r="C4" s="1" t="s">
        <v>138</v>
      </c>
      <c r="D4" s="1" t="s">
        <v>1196</v>
      </c>
      <c r="E4" s="1" t="s">
        <v>1197</v>
      </c>
      <c r="F4" s="1" t="s">
        <v>1198</v>
      </c>
      <c r="G4" s="1" t="s">
        <v>152</v>
      </c>
      <c r="H4" s="1" t="s">
        <v>153</v>
      </c>
      <c r="I4" s="1" t="s">
        <v>1199</v>
      </c>
      <c r="J4" s="1" t="s">
        <v>1200</v>
      </c>
      <c r="K4" s="1" t="s">
        <v>1198</v>
      </c>
      <c r="L4" s="1" t="s">
        <v>152</v>
      </c>
      <c r="M4" s="1" t="s">
        <v>153</v>
      </c>
      <c r="N4" s="1" t="s">
        <v>1199</v>
      </c>
      <c r="O4" s="1" t="s">
        <v>1200</v>
      </c>
      <c r="P4" s="1" t="s">
        <v>1198</v>
      </c>
      <c r="Q4" s="1" t="s">
        <v>152</v>
      </c>
      <c r="R4" s="1" t="s">
        <v>153</v>
      </c>
      <c r="S4" s="1" t="s">
        <v>1199</v>
      </c>
      <c r="U4" s="1" t="s">
        <v>9</v>
      </c>
      <c r="V4" s="1" t="s">
        <v>1195</v>
      </c>
      <c r="W4" s="1" t="s">
        <v>138</v>
      </c>
      <c r="X4" s="1" t="s">
        <v>1196</v>
      </c>
      <c r="Y4" s="1" t="s">
        <v>1197</v>
      </c>
      <c r="Z4" s="1" t="s">
        <v>1198</v>
      </c>
      <c r="AA4" s="1" t="s">
        <v>152</v>
      </c>
      <c r="AB4" s="1" t="s">
        <v>153</v>
      </c>
      <c r="AC4" s="1" t="s">
        <v>1199</v>
      </c>
      <c r="AD4" s="1" t="s">
        <v>1200</v>
      </c>
      <c r="AE4" s="1" t="s">
        <v>1198</v>
      </c>
      <c r="AF4" s="1" t="s">
        <v>152</v>
      </c>
      <c r="AG4" s="1" t="s">
        <v>153</v>
      </c>
      <c r="AH4" s="1" t="s">
        <v>1199</v>
      </c>
      <c r="AI4" s="1" t="s">
        <v>1200</v>
      </c>
      <c r="AJ4" s="1" t="s">
        <v>1198</v>
      </c>
      <c r="AK4" s="1" t="s">
        <v>152</v>
      </c>
      <c r="AL4" s="1" t="s">
        <v>153</v>
      </c>
      <c r="AM4" s="1" t="s">
        <v>1199</v>
      </c>
    </row>
    <row r="5" spans="1:39">
      <c r="A5" s="1" t="e" cm="1" vm="2">
        <f t="array" ref="A5">_xlfn._xlws.FILTER('Input_Claims Data'!$A$11:$D$500,'Input_Claims Data'!$D$11:$D$500&lt;&gt;"")</f>
        <v>#VALUE!</v>
      </c>
      <c r="E5" s="1" t="e" cm="1" vm="1">
        <f t="array" ref="E5">IF(A5="","",_xlfn._xlws.FILTER('Input_Claims Data'!E$11:E$500,('Input_Claims Data'!$A$11:$A$500='Cal_Claims Experience'!$A5)*('Input_Claims Data'!$B$11:$B$500='Cal_Claims Experience'!$B5)*('Input_Claims Data'!$C$11:$C$500='Cal_Claims Experience'!$C5)*('Input_Claims Data'!$D$11:$D$500='Cal_Claims Experience'!$D5)))</f>
        <v>#VALUE!</v>
      </c>
      <c r="F5" s="1" t="e" cm="1" vm="1">
        <f t="array" ref="F5">IF(A5="","",_xlfn._xlws.FILTER('Input_Claims Data'!F$11:F$500,('Input_Claims Data'!$A$11:$A$500='Cal_Claims Experience'!$A5)*('Input_Claims Data'!$B$11:$B$500='Cal_Claims Experience'!$B5)*('Input_Claims Data'!$C$11:$C$500='Cal_Claims Experience'!$C5)*('Input_Claims Data'!$D$11:$D$500='Cal_Claims Experience'!$D5)))</f>
        <v>#VALUE!</v>
      </c>
      <c r="G5" s="1" t="e" cm="1" vm="1">
        <f t="array" ref="G5">IF(A5="","",_xlfn._xlws.FILTER('Input_Claims Data'!G$11:G$500,('Input_Claims Data'!$A$11:$A$500='Cal_Claims Experience'!$A5)*('Input_Claims Data'!$B$11:$B$500='Cal_Claims Experience'!$B5)*('Input_Claims Data'!$C$11:$C$500='Cal_Claims Experience'!$C5)*('Input_Claims Data'!$D$11:$D$500='Cal_Claims Experience'!$D5)))</f>
        <v>#VALUE!</v>
      </c>
      <c r="H5" s="1" t="e" cm="1" vm="1">
        <f t="array" ref="H5">IF(A5="","",_xlfn._xlws.FILTER('Input_Claims Data'!H$11:H$500,('Input_Claims Data'!$A$11:$A$500='Cal_Claims Experience'!$A5)*('Input_Claims Data'!$B$11:$B$500='Cal_Claims Experience'!$B5)*('Input_Claims Data'!$C$11:$C$500='Cal_Claims Experience'!$C5)*('Input_Claims Data'!$D$11:$D$500='Cal_Claims Experience'!$D5)))</f>
        <v>#VALUE!</v>
      </c>
      <c r="I5" s="1" t="e" cm="1" vm="1">
        <f t="array" ref="I5">IF(A5="","",_xlfn._xlws.FILTER('Input_Claims Data'!I$11:I$500,('Input_Claims Data'!$A$11:$A$500='Cal_Claims Experience'!$A5)*('Input_Claims Data'!$B$11:$B$500='Cal_Claims Experience'!$B5)*('Input_Claims Data'!$C$11:$C$500='Cal_Claims Experience'!$C5)*('Input_Claims Data'!$D$11:$D$500='Cal_Claims Experience'!$D5)))</f>
        <v>#VALUE!</v>
      </c>
      <c r="J5" s="1" t="e" cm="1" vm="1">
        <f t="array" ref="J5">IF(A5="","",_xlfn._xlws.FILTER('Input_Claims Data'!J$11:J$500,('Input_Claims Data'!$A$11:$A$500='Cal_Claims Experience'!$A5)*('Input_Claims Data'!$B$11:$B$500='Cal_Claims Experience'!$B5)*('Input_Claims Data'!$C$11:$C$500='Cal_Claims Experience'!$C5)*('Input_Claims Data'!$D$11:$D$500='Cal_Claims Experience'!$D5)))</f>
        <v>#VALUE!</v>
      </c>
      <c r="K5" s="1" t="e" cm="1" vm="1">
        <f t="array" ref="K5">IF(A5="","",_xlfn._xlws.FILTER('Input_Claims Data'!K$11:K$500,('Input_Claims Data'!$A$11:$A$500='Cal_Claims Experience'!$A5)*('Input_Claims Data'!$B$11:$B$500='Cal_Claims Experience'!$B5)*('Input_Claims Data'!$C$11:$C$500='Cal_Claims Experience'!$C5)*('Input_Claims Data'!$D$11:$D$500='Cal_Claims Experience'!$D5)))</f>
        <v>#VALUE!</v>
      </c>
      <c r="L5" s="1" t="str" cm="1">
        <f t="array" ref="L5">IF(B5="","",_xlfn._xlws.FILTER('Input_Claims Data'!L$11:L$500,('Input_Claims Data'!$A$11:$A$500='Cal_Claims Experience'!$A5)*('Input_Claims Data'!$B$11:$B$500='Cal_Claims Experience'!$B5)*('Input_Claims Data'!$C$11:$C$500='Cal_Claims Experience'!$C5)*('Input_Claims Data'!$D$11:$D$500='Cal_Claims Experience'!$D5)))</f>
        <v/>
      </c>
      <c r="M5" s="1" t="str" cm="1">
        <f t="array" ref="M5">IF(C5="","",_xlfn._xlws.FILTER('Input_Claims Data'!M$11:M$500,('Input_Claims Data'!$A$11:$A$500='Cal_Claims Experience'!$A5)*('Input_Claims Data'!$B$11:$B$500='Cal_Claims Experience'!$B5)*('Input_Claims Data'!$C$11:$C$500='Cal_Claims Experience'!$C5)*('Input_Claims Data'!$D$11:$D$500='Cal_Claims Experience'!$D5)))</f>
        <v/>
      </c>
      <c r="N5" s="1" t="str" cm="1">
        <f t="array" ref="N5">IF(D5="","",_xlfn._xlws.FILTER('Input_Claims Data'!N$11:N$500,('Input_Claims Data'!$A$11:$A$500='Cal_Claims Experience'!$A5)*('Input_Claims Data'!$B$11:$B$500='Cal_Claims Experience'!$B5)*('Input_Claims Data'!$C$11:$C$500='Cal_Claims Experience'!$C5)*('Input_Claims Data'!$D$11:$D$500='Cal_Claims Experience'!$D5)))</f>
        <v/>
      </c>
      <c r="O5" s="1" t="e" vm="1">
        <f t="shared" ref="O5:O68" si="0">IF($A5="","",J5-E5)</f>
        <v>#VALUE!</v>
      </c>
      <c r="P5" s="1" t="e" vm="1">
        <f t="shared" ref="P5:P68" si="1">IF($A5="","",K5-F5)</f>
        <v>#VALUE!</v>
      </c>
      <c r="Q5" s="1" t="e" vm="1">
        <f t="shared" ref="Q5:Q68" si="2">IF($A5="","",L5-G5)</f>
        <v>#VALUE!</v>
      </c>
      <c r="R5" s="1" t="e" vm="1">
        <f t="shared" ref="R5:R68" si="3">IF($A5="","",M5-H5)</f>
        <v>#VALUE!</v>
      </c>
      <c r="S5" s="1" t="e" vm="1">
        <f t="shared" ref="S5:S68" si="4">IF(A5="","",IFERROR(R5/Q5,"NA"))</f>
        <v>#VALUE!</v>
      </c>
      <c r="U5" s="1" t="e" cm="1" vm="2">
        <f t="array" ref="U5">_xlfn._xlws.FILTER('Input_Claims Data'!$Q$11:$T$500,'Input_Claims Data'!$T$11:$T$500&lt;&gt;"")</f>
        <v>#VALUE!</v>
      </c>
      <c r="Y5" s="1" t="e" cm="1" vm="1">
        <f t="array" ref="Y5">IF(U5="","",_xlfn._xlws.FILTER('Input_Claims Data'!U$11:U$500,('Input_Claims Data'!$Q$11:$Q$500='Cal_Claims Experience'!$U5)*('Input_Claims Data'!$R$11:$R$500='Cal_Claims Experience'!$V5)*('Input_Claims Data'!$S$11:$S$500='Cal_Claims Experience'!$W5)*('Input_Claims Data'!$T$11:$T$500='Cal_Claims Experience'!$X5)))</f>
        <v>#VALUE!</v>
      </c>
      <c r="Z5" s="1" t="str" cm="1">
        <f t="array" ref="Z5">IF(V5="","",_xlfn._xlws.FILTER('Input_Claims Data'!V$11:V$500,('Input_Claims Data'!$Q$11:$Q$500='Cal_Claims Experience'!$U5)*('Input_Claims Data'!$R$11:$R$500='Cal_Claims Experience'!$V5)*('Input_Claims Data'!$S$11:$S$500='Cal_Claims Experience'!$W5)*('Input_Claims Data'!$T$11:$T$500='Cal_Claims Experience'!$X5)))</f>
        <v/>
      </c>
      <c r="AA5" s="1" t="str" cm="1">
        <f t="array" ref="AA5">IF(W5="","",_xlfn._xlws.FILTER('Input_Claims Data'!W$11:W$500,('Input_Claims Data'!$Q$11:$Q$500='Cal_Claims Experience'!$U5)*('Input_Claims Data'!$R$11:$R$500='Cal_Claims Experience'!$V5)*('Input_Claims Data'!$S$11:$S$500='Cal_Claims Experience'!$W5)*('Input_Claims Data'!$T$11:$T$500='Cal_Claims Experience'!$X5)))</f>
        <v/>
      </c>
      <c r="AB5" s="1" t="str" cm="1">
        <f t="array" ref="AB5">IF(X5="","",_xlfn._xlws.FILTER('Input_Claims Data'!X$11:X$500,('Input_Claims Data'!$Q$11:$Q$500='Cal_Claims Experience'!$U5)*('Input_Claims Data'!$R$11:$R$500='Cal_Claims Experience'!$V5)*('Input_Claims Data'!$S$11:$S$500='Cal_Claims Experience'!$W5)*('Input_Claims Data'!$T$11:$T$500='Cal_Claims Experience'!$X5)))</f>
        <v/>
      </c>
      <c r="AC5" s="1" t="e" cm="1" vm="1">
        <f t="array" ref="AC5">IF(Y5="","",_xlfn._xlws.FILTER('Input_Claims Data'!Y$11:Y$500,('Input_Claims Data'!$Q$11:$Q$500='Cal_Claims Experience'!$U5)*('Input_Claims Data'!$R$11:$R$500='Cal_Claims Experience'!$V5)*('Input_Claims Data'!$S$11:$S$500='Cal_Claims Experience'!$W5)*('Input_Claims Data'!$T$11:$T$500='Cal_Claims Experience'!$X5)))</f>
        <v>#VALUE!</v>
      </c>
      <c r="AD5" s="1" t="str" cm="1">
        <f t="array" ref="AD5">IF(Z5="","",_xlfn._xlws.FILTER('Input_Claims Data'!Z$11:Z$500,('Input_Claims Data'!$Q$11:$Q$500='Cal_Claims Experience'!$U5)*('Input_Claims Data'!$R$11:$R$500='Cal_Claims Experience'!$V5)*('Input_Claims Data'!$S$11:$S$500='Cal_Claims Experience'!$W5)*('Input_Claims Data'!$T$11:$T$500='Cal_Claims Experience'!$X5)))</f>
        <v/>
      </c>
      <c r="AE5" s="1" t="str" cm="1">
        <f t="array" ref="AE5">IF(AA5="","",_xlfn._xlws.FILTER('Input_Claims Data'!AA$11:AA$500,('Input_Claims Data'!$Q$11:$Q$500='Cal_Claims Experience'!$U5)*('Input_Claims Data'!$R$11:$R$500='Cal_Claims Experience'!$V5)*('Input_Claims Data'!$S$11:$S$500='Cal_Claims Experience'!$W5)*('Input_Claims Data'!$T$11:$T$500='Cal_Claims Experience'!$X5)))</f>
        <v/>
      </c>
      <c r="AF5" s="1" t="str" cm="1">
        <f t="array" ref="AF5">IF(AB5="","",_xlfn._xlws.FILTER('Input_Claims Data'!AB$11:AB$500,('Input_Claims Data'!$Q$11:$Q$500='Cal_Claims Experience'!$U5)*('Input_Claims Data'!$R$11:$R$500='Cal_Claims Experience'!$V5)*('Input_Claims Data'!$S$11:$S$500='Cal_Claims Experience'!$W5)*('Input_Claims Data'!$T$11:$T$500='Cal_Claims Experience'!$X5)))</f>
        <v/>
      </c>
      <c r="AG5" s="1" t="e" cm="1" vm="1">
        <f t="array" ref="AG5">IF(AC5="","",_xlfn._xlws.FILTER('Input_Claims Data'!AC$11:AC$500,('Input_Claims Data'!$Q$11:$Q$500='Cal_Claims Experience'!$U5)*('Input_Claims Data'!$R$11:$R$500='Cal_Claims Experience'!$V5)*('Input_Claims Data'!$S$11:$S$500='Cal_Claims Experience'!$W5)*('Input_Claims Data'!$T$11:$T$500='Cal_Claims Experience'!$X5)))</f>
        <v>#VALUE!</v>
      </c>
      <c r="AH5" s="1" t="str" cm="1">
        <f t="array" ref="AH5">IF(AD5="","",_xlfn._xlws.FILTER('Input_Claims Data'!AD$11:AD$500,('Input_Claims Data'!$Q$11:$Q$500='Cal_Claims Experience'!$U5)*('Input_Claims Data'!$R$11:$R$500='Cal_Claims Experience'!$V5)*('Input_Claims Data'!$S$11:$S$500='Cal_Claims Experience'!$W5)*('Input_Claims Data'!$T$11:$T$500='Cal_Claims Experience'!$X5)))</f>
        <v/>
      </c>
      <c r="AI5" s="1" t="e" vm="1">
        <f>IF($U5="","",AD5-Y5)</f>
        <v>#VALUE!</v>
      </c>
      <c r="AJ5" s="1" t="e" vm="1">
        <f t="shared" ref="AJ5:AJ68" si="5">IF($U5="","",AE5-Z5)</f>
        <v>#VALUE!</v>
      </c>
      <c r="AK5" s="1" t="e" vm="1">
        <f t="shared" ref="AK5:AK68" si="6">IF($U5="","",AF5-AA5)</f>
        <v>#VALUE!</v>
      </c>
      <c r="AL5" s="1" t="e" vm="1">
        <f t="shared" ref="AL5:AL68" si="7">IF($U5="","",AG5-AB5)</f>
        <v>#VALUE!</v>
      </c>
      <c r="AM5" s="1" t="e" vm="1">
        <f>IF(U5="","",IFERROR(AL5/AK5,"NA"))</f>
        <v>#VALUE!</v>
      </c>
    </row>
    <row r="6" spans="1:39">
      <c r="E6" s="1" t="str" cm="1">
        <f t="array" ref="E6">IF(A6="","",_xlfn._xlws.FILTER('Input_Claims Data'!E$11:E$500,('Input_Claims Data'!$A$11:$A$500='Cal_Claims Experience'!$A6)*('Input_Claims Data'!$B$11:$B$500='Cal_Claims Experience'!$B6)*('Input_Claims Data'!$C$11:$C$500='Cal_Claims Experience'!$C6)*('Input_Claims Data'!$D$11:$D$500='Cal_Claims Experience'!$D6)))</f>
        <v/>
      </c>
      <c r="F6" s="1" t="str" cm="1">
        <f t="array" ref="F6">IF(A6="","",_xlfn._xlws.FILTER('Input_Claims Data'!F$11:F$500,('Input_Claims Data'!$A$11:$A$500='Cal_Claims Experience'!$A6)*('Input_Claims Data'!$B$11:$B$500='Cal_Claims Experience'!$B6)*('Input_Claims Data'!$C$11:$C$500='Cal_Claims Experience'!$C6)*('Input_Claims Data'!$D$11:$D$500='Cal_Claims Experience'!$D6)))</f>
        <v/>
      </c>
      <c r="G6" s="1" t="str" cm="1">
        <f t="array" ref="G6">IF(A6="","",_xlfn._xlws.FILTER('Input_Claims Data'!G$11:G$500,('Input_Claims Data'!$A$11:$A$500='Cal_Claims Experience'!$A6)*('Input_Claims Data'!$B$11:$B$500='Cal_Claims Experience'!$B6)*('Input_Claims Data'!$C$11:$C$500='Cal_Claims Experience'!$C6)*('Input_Claims Data'!$D$11:$D$500='Cal_Claims Experience'!$D6)))</f>
        <v/>
      </c>
      <c r="H6" s="1" t="str" cm="1">
        <f t="array" ref="H6">IF(A6="","",_xlfn._xlws.FILTER('Input_Claims Data'!H$11:H$500,('Input_Claims Data'!$A$11:$A$500='Cal_Claims Experience'!$A6)*('Input_Claims Data'!$B$11:$B$500='Cal_Claims Experience'!$B6)*('Input_Claims Data'!$C$11:$C$500='Cal_Claims Experience'!$C6)*('Input_Claims Data'!$D$11:$D$500='Cal_Claims Experience'!$D6)))</f>
        <v/>
      </c>
      <c r="I6" s="1" t="str" cm="1">
        <f t="array" ref="I6">IF(A6="","",_xlfn._xlws.FILTER('Input_Claims Data'!I$11:I$500,('Input_Claims Data'!$A$11:$A$500='Cal_Claims Experience'!$A6)*('Input_Claims Data'!$B$11:$B$500='Cal_Claims Experience'!$B6)*('Input_Claims Data'!$C$11:$C$500='Cal_Claims Experience'!$C6)*('Input_Claims Data'!$D$11:$D$500='Cal_Claims Experience'!$D6)))</f>
        <v/>
      </c>
      <c r="J6" s="1" t="str" cm="1">
        <f t="array" ref="J6">IF(A6="","",_xlfn._xlws.FILTER('Input_Claims Data'!J$11:J$500,('Input_Claims Data'!$A$11:$A$500='Cal_Claims Experience'!$A6)*('Input_Claims Data'!$B$11:$B$500='Cal_Claims Experience'!$B6)*('Input_Claims Data'!$C$11:$C$500='Cal_Claims Experience'!$C6)*('Input_Claims Data'!$D$11:$D$500='Cal_Claims Experience'!$D6)))</f>
        <v/>
      </c>
      <c r="K6" s="1" t="str" cm="1">
        <f t="array" ref="K6">IF(A6="","",_xlfn._xlws.FILTER('Input_Claims Data'!K$11:K$500,('Input_Claims Data'!$A$11:$A$500='Cal_Claims Experience'!$A6)*('Input_Claims Data'!$B$11:$B$500='Cal_Claims Experience'!$B6)*('Input_Claims Data'!$C$11:$C$500='Cal_Claims Experience'!$C6)*('Input_Claims Data'!$D$11:$D$500='Cal_Claims Experience'!$D6)))</f>
        <v/>
      </c>
      <c r="L6" s="1" t="str" cm="1">
        <f t="array" ref="L6">IF(B6="","",_xlfn._xlws.FILTER('Input_Claims Data'!L$11:L$500,('Input_Claims Data'!$A$11:$A$500='Cal_Claims Experience'!$A6)*('Input_Claims Data'!$B$11:$B$500='Cal_Claims Experience'!$B6)*('Input_Claims Data'!$C$11:$C$500='Cal_Claims Experience'!$C6)*('Input_Claims Data'!$D$11:$D$500='Cal_Claims Experience'!$D6)))</f>
        <v/>
      </c>
      <c r="M6" s="1" t="str" cm="1">
        <f t="array" ref="M6">IF(C6="","",_xlfn._xlws.FILTER('Input_Claims Data'!M$11:M$500,('Input_Claims Data'!$A$11:$A$500='Cal_Claims Experience'!$A6)*('Input_Claims Data'!$B$11:$B$500='Cal_Claims Experience'!$B6)*('Input_Claims Data'!$C$11:$C$500='Cal_Claims Experience'!$C6)*('Input_Claims Data'!$D$11:$D$500='Cal_Claims Experience'!$D6)))</f>
        <v/>
      </c>
      <c r="N6" s="1" t="str" cm="1">
        <f t="array" ref="N6">IF(D6="","",_xlfn._xlws.FILTER('Input_Claims Data'!N$11:N$500,('Input_Claims Data'!$A$11:$A$500='Cal_Claims Experience'!$A6)*('Input_Claims Data'!$B$11:$B$500='Cal_Claims Experience'!$B6)*('Input_Claims Data'!$C$11:$C$500='Cal_Claims Experience'!$C6)*('Input_Claims Data'!$D$11:$D$500='Cal_Claims Experience'!$D6)))</f>
        <v/>
      </c>
      <c r="O6" s="1" t="str">
        <f t="shared" si="0"/>
        <v/>
      </c>
      <c r="P6" s="1" t="str">
        <f t="shared" si="1"/>
        <v/>
      </c>
      <c r="Q6" s="1" t="str">
        <f t="shared" si="2"/>
        <v/>
      </c>
      <c r="R6" s="1" t="str">
        <f t="shared" si="3"/>
        <v/>
      </c>
      <c r="S6" s="1" t="str">
        <f t="shared" si="4"/>
        <v/>
      </c>
      <c r="Y6" s="1" t="str" cm="1">
        <f t="array" ref="Y6">IF(U6="","",_xlfn._xlws.FILTER('Input_Claims Data'!U$11:U$500,('Input_Claims Data'!$Q$11:$Q$500='Cal_Claims Experience'!$U6)*('Input_Claims Data'!$R$11:$R$500='Cal_Claims Experience'!$V6)*('Input_Claims Data'!$S$11:$S$500='Cal_Claims Experience'!$W6)*('Input_Claims Data'!$T$11:$T$500='Cal_Claims Experience'!$X6)))</f>
        <v/>
      </c>
      <c r="Z6" s="1" t="str" cm="1">
        <f t="array" ref="Z6">IF(V6="","",_xlfn._xlws.FILTER('Input_Claims Data'!V$11:V$500,('Input_Claims Data'!$Q$11:$Q$500='Cal_Claims Experience'!$U6)*('Input_Claims Data'!$R$11:$R$500='Cal_Claims Experience'!$V6)*('Input_Claims Data'!$S$11:$S$500='Cal_Claims Experience'!$W6)*('Input_Claims Data'!$T$11:$T$500='Cal_Claims Experience'!$X6)))</f>
        <v/>
      </c>
      <c r="AA6" s="1" t="str" cm="1">
        <f t="array" ref="AA6">IF(W6="","",_xlfn._xlws.FILTER('Input_Claims Data'!W$11:W$500,('Input_Claims Data'!$Q$11:$Q$500='Cal_Claims Experience'!$U6)*('Input_Claims Data'!$R$11:$R$500='Cal_Claims Experience'!$V6)*('Input_Claims Data'!$S$11:$S$500='Cal_Claims Experience'!$W6)*('Input_Claims Data'!$T$11:$T$500='Cal_Claims Experience'!$X6)))</f>
        <v/>
      </c>
      <c r="AB6" s="1" t="str" cm="1">
        <f t="array" ref="AB6">IF(X6="","",_xlfn._xlws.FILTER('Input_Claims Data'!X$11:X$500,('Input_Claims Data'!$Q$11:$Q$500='Cal_Claims Experience'!$U6)*('Input_Claims Data'!$R$11:$R$500='Cal_Claims Experience'!$V6)*('Input_Claims Data'!$S$11:$S$500='Cal_Claims Experience'!$W6)*('Input_Claims Data'!$T$11:$T$500='Cal_Claims Experience'!$X6)))</f>
        <v/>
      </c>
      <c r="AC6" s="1" t="str" cm="1">
        <f t="array" ref="AC6">IF(Y6="","",_xlfn._xlws.FILTER('Input_Claims Data'!Y$11:Y$500,('Input_Claims Data'!$Q$11:$Q$500='Cal_Claims Experience'!$U6)*('Input_Claims Data'!$R$11:$R$500='Cal_Claims Experience'!$V6)*('Input_Claims Data'!$S$11:$S$500='Cal_Claims Experience'!$W6)*('Input_Claims Data'!$T$11:$T$500='Cal_Claims Experience'!$X6)))</f>
        <v/>
      </c>
      <c r="AD6" s="1" t="str" cm="1">
        <f t="array" ref="AD6">IF(Z6="","",_xlfn._xlws.FILTER('Input_Claims Data'!Z$11:Z$500,('Input_Claims Data'!$Q$11:$Q$500='Cal_Claims Experience'!$U6)*('Input_Claims Data'!$R$11:$R$500='Cal_Claims Experience'!$V6)*('Input_Claims Data'!$S$11:$S$500='Cal_Claims Experience'!$W6)*('Input_Claims Data'!$T$11:$T$500='Cal_Claims Experience'!$X6)))</f>
        <v/>
      </c>
      <c r="AE6" s="1" t="str" cm="1">
        <f t="array" ref="AE6">IF(AA6="","",_xlfn._xlws.FILTER('Input_Claims Data'!AA$11:AA$500,('Input_Claims Data'!$Q$11:$Q$500='Cal_Claims Experience'!$U6)*('Input_Claims Data'!$R$11:$R$500='Cal_Claims Experience'!$V6)*('Input_Claims Data'!$S$11:$S$500='Cal_Claims Experience'!$W6)*('Input_Claims Data'!$T$11:$T$500='Cal_Claims Experience'!$X6)))</f>
        <v/>
      </c>
      <c r="AF6" s="1" t="str" cm="1">
        <f t="array" ref="AF6">IF(AB6="","",_xlfn._xlws.FILTER('Input_Claims Data'!AB$11:AB$500,('Input_Claims Data'!$Q$11:$Q$500='Cal_Claims Experience'!$U6)*('Input_Claims Data'!$R$11:$R$500='Cal_Claims Experience'!$V6)*('Input_Claims Data'!$S$11:$S$500='Cal_Claims Experience'!$W6)*('Input_Claims Data'!$T$11:$T$500='Cal_Claims Experience'!$X6)))</f>
        <v/>
      </c>
      <c r="AG6" s="1" t="str" cm="1">
        <f t="array" ref="AG6">IF(AC6="","",_xlfn._xlws.FILTER('Input_Claims Data'!AC$11:AC$500,('Input_Claims Data'!$Q$11:$Q$500='Cal_Claims Experience'!$U6)*('Input_Claims Data'!$R$11:$R$500='Cal_Claims Experience'!$V6)*('Input_Claims Data'!$S$11:$S$500='Cal_Claims Experience'!$W6)*('Input_Claims Data'!$T$11:$T$500='Cal_Claims Experience'!$X6)))</f>
        <v/>
      </c>
      <c r="AH6" s="1" t="str" cm="1">
        <f t="array" ref="AH6">IF(AD6="","",_xlfn._xlws.FILTER('Input_Claims Data'!AD$11:AD$500,('Input_Claims Data'!$Q$11:$Q$500='Cal_Claims Experience'!$U6)*('Input_Claims Data'!$R$11:$R$500='Cal_Claims Experience'!$V6)*('Input_Claims Data'!$S$11:$S$500='Cal_Claims Experience'!$W6)*('Input_Claims Data'!$T$11:$T$500='Cal_Claims Experience'!$X6)))</f>
        <v/>
      </c>
      <c r="AI6" s="1" t="str">
        <f t="shared" ref="AI6:AI69" si="8">IF($U6="","",AD6-Y6)</f>
        <v/>
      </c>
      <c r="AJ6" s="1" t="str">
        <f t="shared" si="5"/>
        <v/>
      </c>
      <c r="AK6" s="1" t="str">
        <f t="shared" si="6"/>
        <v/>
      </c>
      <c r="AL6" s="1" t="str">
        <f t="shared" si="7"/>
        <v/>
      </c>
      <c r="AM6" s="1" t="str">
        <f t="shared" ref="AM6:AM69" si="9">IF(U6="","",IFERROR(AL6/AK6,"NA"))</f>
        <v/>
      </c>
    </row>
    <row r="7" spans="1:39">
      <c r="E7" s="1" t="str" cm="1">
        <f t="array" ref="E7">IF(A7="","",_xlfn._xlws.FILTER('Input_Claims Data'!E$11:E$500,('Input_Claims Data'!$A$11:$A$500='Cal_Claims Experience'!$A7)*('Input_Claims Data'!$B$11:$B$500='Cal_Claims Experience'!$B7)*('Input_Claims Data'!$C$11:$C$500='Cal_Claims Experience'!$C7)*('Input_Claims Data'!$D$11:$D$500='Cal_Claims Experience'!$D7)))</f>
        <v/>
      </c>
      <c r="F7" s="1" t="str" cm="1">
        <f t="array" ref="F7">IF(A7="","",_xlfn._xlws.FILTER('Input_Claims Data'!F$11:F$500,('Input_Claims Data'!$A$11:$A$500='Cal_Claims Experience'!$A7)*('Input_Claims Data'!$B$11:$B$500='Cal_Claims Experience'!$B7)*('Input_Claims Data'!$C$11:$C$500='Cal_Claims Experience'!$C7)*('Input_Claims Data'!$D$11:$D$500='Cal_Claims Experience'!$D7)))</f>
        <v/>
      </c>
      <c r="G7" s="1" t="str" cm="1">
        <f t="array" ref="G7">IF(A7="","",_xlfn._xlws.FILTER('Input_Claims Data'!G$11:G$500,('Input_Claims Data'!$A$11:$A$500='Cal_Claims Experience'!$A7)*('Input_Claims Data'!$B$11:$B$500='Cal_Claims Experience'!$B7)*('Input_Claims Data'!$C$11:$C$500='Cal_Claims Experience'!$C7)*('Input_Claims Data'!$D$11:$D$500='Cal_Claims Experience'!$D7)))</f>
        <v/>
      </c>
      <c r="H7" s="1" t="str" cm="1">
        <f t="array" ref="H7">IF(A7="","",_xlfn._xlws.FILTER('Input_Claims Data'!H$11:H$500,('Input_Claims Data'!$A$11:$A$500='Cal_Claims Experience'!$A7)*('Input_Claims Data'!$B$11:$B$500='Cal_Claims Experience'!$B7)*('Input_Claims Data'!$C$11:$C$500='Cal_Claims Experience'!$C7)*('Input_Claims Data'!$D$11:$D$500='Cal_Claims Experience'!$D7)))</f>
        <v/>
      </c>
      <c r="I7" s="1" t="str" cm="1">
        <f t="array" ref="I7">IF(A7="","",_xlfn._xlws.FILTER('Input_Claims Data'!I$11:I$500,('Input_Claims Data'!$A$11:$A$500='Cal_Claims Experience'!$A7)*('Input_Claims Data'!$B$11:$B$500='Cal_Claims Experience'!$B7)*('Input_Claims Data'!$C$11:$C$500='Cal_Claims Experience'!$C7)*('Input_Claims Data'!$D$11:$D$500='Cal_Claims Experience'!$D7)))</f>
        <v/>
      </c>
      <c r="J7" s="1" t="str" cm="1">
        <f t="array" ref="J7">IF(A7="","",_xlfn._xlws.FILTER('Input_Claims Data'!J$11:J$500,('Input_Claims Data'!$A$11:$A$500='Cal_Claims Experience'!$A7)*('Input_Claims Data'!$B$11:$B$500='Cal_Claims Experience'!$B7)*('Input_Claims Data'!$C$11:$C$500='Cal_Claims Experience'!$C7)*('Input_Claims Data'!$D$11:$D$500='Cal_Claims Experience'!$D7)))</f>
        <v/>
      </c>
      <c r="K7" s="1" t="str" cm="1">
        <f t="array" ref="K7">IF(A7="","",_xlfn._xlws.FILTER('Input_Claims Data'!K$11:K$500,('Input_Claims Data'!$A$11:$A$500='Cal_Claims Experience'!$A7)*('Input_Claims Data'!$B$11:$B$500='Cal_Claims Experience'!$B7)*('Input_Claims Data'!$C$11:$C$500='Cal_Claims Experience'!$C7)*('Input_Claims Data'!$D$11:$D$500='Cal_Claims Experience'!$D7)))</f>
        <v/>
      </c>
      <c r="L7" s="1" t="str" cm="1">
        <f t="array" ref="L7">IF(B7="","",_xlfn._xlws.FILTER('Input_Claims Data'!L$11:L$500,('Input_Claims Data'!$A$11:$A$500='Cal_Claims Experience'!$A7)*('Input_Claims Data'!$B$11:$B$500='Cal_Claims Experience'!$B7)*('Input_Claims Data'!$C$11:$C$500='Cal_Claims Experience'!$C7)*('Input_Claims Data'!$D$11:$D$500='Cal_Claims Experience'!$D7)))</f>
        <v/>
      </c>
      <c r="M7" s="1" t="str" cm="1">
        <f t="array" ref="M7">IF(C7="","",_xlfn._xlws.FILTER('Input_Claims Data'!M$11:M$500,('Input_Claims Data'!$A$11:$A$500='Cal_Claims Experience'!$A7)*('Input_Claims Data'!$B$11:$B$500='Cal_Claims Experience'!$B7)*('Input_Claims Data'!$C$11:$C$500='Cal_Claims Experience'!$C7)*('Input_Claims Data'!$D$11:$D$500='Cal_Claims Experience'!$D7)))</f>
        <v/>
      </c>
      <c r="N7" s="1" t="str" cm="1">
        <f t="array" ref="N7">IF(D7="","",_xlfn._xlws.FILTER('Input_Claims Data'!N$11:N$500,('Input_Claims Data'!$A$11:$A$500='Cal_Claims Experience'!$A7)*('Input_Claims Data'!$B$11:$B$500='Cal_Claims Experience'!$B7)*('Input_Claims Data'!$C$11:$C$500='Cal_Claims Experience'!$C7)*('Input_Claims Data'!$D$11:$D$500='Cal_Claims Experience'!$D7)))</f>
        <v/>
      </c>
      <c r="O7" s="1" t="str">
        <f t="shared" si="0"/>
        <v/>
      </c>
      <c r="P7" s="1" t="str">
        <f t="shared" si="1"/>
        <v/>
      </c>
      <c r="Q7" s="1" t="str">
        <f t="shared" si="2"/>
        <v/>
      </c>
      <c r="R7" s="1" t="str">
        <f t="shared" si="3"/>
        <v/>
      </c>
      <c r="S7" s="1" t="str">
        <f t="shared" si="4"/>
        <v/>
      </c>
      <c r="Y7" s="1" t="str" cm="1">
        <f t="array" ref="Y7">IF(U7="","",_xlfn._xlws.FILTER('Input_Claims Data'!U$11:U$500,('Input_Claims Data'!$Q$11:$Q$500='Cal_Claims Experience'!$U7)*('Input_Claims Data'!$R$11:$R$500='Cal_Claims Experience'!$V7)*('Input_Claims Data'!$S$11:$S$500='Cal_Claims Experience'!$W7)*('Input_Claims Data'!$T$11:$T$500='Cal_Claims Experience'!$X7)))</f>
        <v/>
      </c>
      <c r="Z7" s="1" t="str" cm="1">
        <f t="array" ref="Z7">IF(V7="","",_xlfn._xlws.FILTER('Input_Claims Data'!V$11:V$500,('Input_Claims Data'!$Q$11:$Q$500='Cal_Claims Experience'!$U7)*('Input_Claims Data'!$R$11:$R$500='Cal_Claims Experience'!$V7)*('Input_Claims Data'!$S$11:$S$500='Cal_Claims Experience'!$W7)*('Input_Claims Data'!$T$11:$T$500='Cal_Claims Experience'!$X7)))</f>
        <v/>
      </c>
      <c r="AA7" s="1" t="str" cm="1">
        <f t="array" ref="AA7">IF(W7="","",_xlfn._xlws.FILTER('Input_Claims Data'!W$11:W$500,('Input_Claims Data'!$Q$11:$Q$500='Cal_Claims Experience'!$U7)*('Input_Claims Data'!$R$11:$R$500='Cal_Claims Experience'!$V7)*('Input_Claims Data'!$S$11:$S$500='Cal_Claims Experience'!$W7)*('Input_Claims Data'!$T$11:$T$500='Cal_Claims Experience'!$X7)))</f>
        <v/>
      </c>
      <c r="AB7" s="1" t="str" cm="1">
        <f t="array" ref="AB7">IF(X7="","",_xlfn._xlws.FILTER('Input_Claims Data'!X$11:X$500,('Input_Claims Data'!$Q$11:$Q$500='Cal_Claims Experience'!$U7)*('Input_Claims Data'!$R$11:$R$500='Cal_Claims Experience'!$V7)*('Input_Claims Data'!$S$11:$S$500='Cal_Claims Experience'!$W7)*('Input_Claims Data'!$T$11:$T$500='Cal_Claims Experience'!$X7)))</f>
        <v/>
      </c>
      <c r="AC7" s="1" t="str" cm="1">
        <f t="array" ref="AC7">IF(Y7="","",_xlfn._xlws.FILTER('Input_Claims Data'!Y$11:Y$500,('Input_Claims Data'!$Q$11:$Q$500='Cal_Claims Experience'!$U7)*('Input_Claims Data'!$R$11:$R$500='Cal_Claims Experience'!$V7)*('Input_Claims Data'!$S$11:$S$500='Cal_Claims Experience'!$W7)*('Input_Claims Data'!$T$11:$T$500='Cal_Claims Experience'!$X7)))</f>
        <v/>
      </c>
      <c r="AD7" s="1" t="str" cm="1">
        <f t="array" ref="AD7">IF(Z7="","",_xlfn._xlws.FILTER('Input_Claims Data'!Z$11:Z$500,('Input_Claims Data'!$Q$11:$Q$500='Cal_Claims Experience'!$U7)*('Input_Claims Data'!$R$11:$R$500='Cal_Claims Experience'!$V7)*('Input_Claims Data'!$S$11:$S$500='Cal_Claims Experience'!$W7)*('Input_Claims Data'!$T$11:$T$500='Cal_Claims Experience'!$X7)))</f>
        <v/>
      </c>
      <c r="AE7" s="1" t="str" cm="1">
        <f t="array" ref="AE7">IF(AA7="","",_xlfn._xlws.FILTER('Input_Claims Data'!AA$11:AA$500,('Input_Claims Data'!$Q$11:$Q$500='Cal_Claims Experience'!$U7)*('Input_Claims Data'!$R$11:$R$500='Cal_Claims Experience'!$V7)*('Input_Claims Data'!$S$11:$S$500='Cal_Claims Experience'!$W7)*('Input_Claims Data'!$T$11:$T$500='Cal_Claims Experience'!$X7)))</f>
        <v/>
      </c>
      <c r="AF7" s="1" t="str" cm="1">
        <f t="array" ref="AF7">IF(AB7="","",_xlfn._xlws.FILTER('Input_Claims Data'!AB$11:AB$500,('Input_Claims Data'!$Q$11:$Q$500='Cal_Claims Experience'!$U7)*('Input_Claims Data'!$R$11:$R$500='Cal_Claims Experience'!$V7)*('Input_Claims Data'!$S$11:$S$500='Cal_Claims Experience'!$W7)*('Input_Claims Data'!$T$11:$T$500='Cal_Claims Experience'!$X7)))</f>
        <v/>
      </c>
      <c r="AG7" s="1" t="str" cm="1">
        <f t="array" ref="AG7">IF(AC7="","",_xlfn._xlws.FILTER('Input_Claims Data'!AC$11:AC$500,('Input_Claims Data'!$Q$11:$Q$500='Cal_Claims Experience'!$U7)*('Input_Claims Data'!$R$11:$R$500='Cal_Claims Experience'!$V7)*('Input_Claims Data'!$S$11:$S$500='Cal_Claims Experience'!$W7)*('Input_Claims Data'!$T$11:$T$500='Cal_Claims Experience'!$X7)))</f>
        <v/>
      </c>
      <c r="AH7" s="1" t="str" cm="1">
        <f t="array" ref="AH7">IF(AD7="","",_xlfn._xlws.FILTER('Input_Claims Data'!AD$11:AD$500,('Input_Claims Data'!$Q$11:$Q$500='Cal_Claims Experience'!$U7)*('Input_Claims Data'!$R$11:$R$500='Cal_Claims Experience'!$V7)*('Input_Claims Data'!$S$11:$S$500='Cal_Claims Experience'!$W7)*('Input_Claims Data'!$T$11:$T$500='Cal_Claims Experience'!$X7)))</f>
        <v/>
      </c>
      <c r="AI7" s="1" t="str">
        <f t="shared" si="8"/>
        <v/>
      </c>
      <c r="AJ7" s="1" t="str">
        <f t="shared" si="5"/>
        <v/>
      </c>
      <c r="AK7" s="1" t="str">
        <f t="shared" si="6"/>
        <v/>
      </c>
      <c r="AL7" s="1" t="str">
        <f t="shared" si="7"/>
        <v/>
      </c>
      <c r="AM7" s="1" t="str">
        <f t="shared" si="9"/>
        <v/>
      </c>
    </row>
    <row r="8" spans="1:39">
      <c r="E8" s="1" t="str" cm="1">
        <f t="array" ref="E8">IF(A8="","",_xlfn._xlws.FILTER('Input_Claims Data'!E$11:E$500,('Input_Claims Data'!$A$11:$A$500='Cal_Claims Experience'!$A8)*('Input_Claims Data'!$B$11:$B$500='Cal_Claims Experience'!$B8)*('Input_Claims Data'!$C$11:$C$500='Cal_Claims Experience'!$C8)*('Input_Claims Data'!$D$11:$D$500='Cal_Claims Experience'!$D8)))</f>
        <v/>
      </c>
      <c r="F8" s="1" t="str" cm="1">
        <f t="array" ref="F8">IF(A8="","",_xlfn._xlws.FILTER('Input_Claims Data'!F$11:F$500,('Input_Claims Data'!$A$11:$A$500='Cal_Claims Experience'!$A8)*('Input_Claims Data'!$B$11:$B$500='Cal_Claims Experience'!$B8)*('Input_Claims Data'!$C$11:$C$500='Cal_Claims Experience'!$C8)*('Input_Claims Data'!$D$11:$D$500='Cal_Claims Experience'!$D8)))</f>
        <v/>
      </c>
      <c r="G8" s="1" t="str" cm="1">
        <f t="array" ref="G8">IF(A8="","",_xlfn._xlws.FILTER('Input_Claims Data'!G$11:G$500,('Input_Claims Data'!$A$11:$A$500='Cal_Claims Experience'!$A8)*('Input_Claims Data'!$B$11:$B$500='Cal_Claims Experience'!$B8)*('Input_Claims Data'!$C$11:$C$500='Cal_Claims Experience'!$C8)*('Input_Claims Data'!$D$11:$D$500='Cal_Claims Experience'!$D8)))</f>
        <v/>
      </c>
      <c r="H8" s="1" t="str" cm="1">
        <f t="array" ref="H8">IF(A8="","",_xlfn._xlws.FILTER('Input_Claims Data'!H$11:H$500,('Input_Claims Data'!$A$11:$A$500='Cal_Claims Experience'!$A8)*('Input_Claims Data'!$B$11:$B$500='Cal_Claims Experience'!$B8)*('Input_Claims Data'!$C$11:$C$500='Cal_Claims Experience'!$C8)*('Input_Claims Data'!$D$11:$D$500='Cal_Claims Experience'!$D8)))</f>
        <v/>
      </c>
      <c r="I8" s="1" t="str" cm="1">
        <f t="array" ref="I8">IF(A8="","",_xlfn._xlws.FILTER('Input_Claims Data'!I$11:I$500,('Input_Claims Data'!$A$11:$A$500='Cal_Claims Experience'!$A8)*('Input_Claims Data'!$B$11:$B$500='Cal_Claims Experience'!$B8)*('Input_Claims Data'!$C$11:$C$500='Cal_Claims Experience'!$C8)*('Input_Claims Data'!$D$11:$D$500='Cal_Claims Experience'!$D8)))</f>
        <v/>
      </c>
      <c r="J8" s="1" t="str" cm="1">
        <f t="array" ref="J8">IF(A8="","",_xlfn._xlws.FILTER('Input_Claims Data'!J$11:J$500,('Input_Claims Data'!$A$11:$A$500='Cal_Claims Experience'!$A8)*('Input_Claims Data'!$B$11:$B$500='Cal_Claims Experience'!$B8)*('Input_Claims Data'!$C$11:$C$500='Cal_Claims Experience'!$C8)*('Input_Claims Data'!$D$11:$D$500='Cal_Claims Experience'!$D8)))</f>
        <v/>
      </c>
      <c r="K8" s="1" t="str" cm="1">
        <f t="array" ref="K8">IF(A8="","",_xlfn._xlws.FILTER('Input_Claims Data'!K$11:K$500,('Input_Claims Data'!$A$11:$A$500='Cal_Claims Experience'!$A8)*('Input_Claims Data'!$B$11:$B$500='Cal_Claims Experience'!$B8)*('Input_Claims Data'!$C$11:$C$500='Cal_Claims Experience'!$C8)*('Input_Claims Data'!$D$11:$D$500='Cal_Claims Experience'!$D8)))</f>
        <v/>
      </c>
      <c r="L8" s="1" t="str" cm="1">
        <f t="array" ref="L8">IF(B8="","",_xlfn._xlws.FILTER('Input_Claims Data'!L$11:L$500,('Input_Claims Data'!$A$11:$A$500='Cal_Claims Experience'!$A8)*('Input_Claims Data'!$B$11:$B$500='Cal_Claims Experience'!$B8)*('Input_Claims Data'!$C$11:$C$500='Cal_Claims Experience'!$C8)*('Input_Claims Data'!$D$11:$D$500='Cal_Claims Experience'!$D8)))</f>
        <v/>
      </c>
      <c r="M8" s="1" t="str" cm="1">
        <f t="array" ref="M8">IF(C8="","",_xlfn._xlws.FILTER('Input_Claims Data'!M$11:M$500,('Input_Claims Data'!$A$11:$A$500='Cal_Claims Experience'!$A8)*('Input_Claims Data'!$B$11:$B$500='Cal_Claims Experience'!$B8)*('Input_Claims Data'!$C$11:$C$500='Cal_Claims Experience'!$C8)*('Input_Claims Data'!$D$11:$D$500='Cal_Claims Experience'!$D8)))</f>
        <v/>
      </c>
      <c r="N8" s="1" t="str" cm="1">
        <f t="array" ref="N8">IF(D8="","",_xlfn._xlws.FILTER('Input_Claims Data'!N$11:N$500,('Input_Claims Data'!$A$11:$A$500='Cal_Claims Experience'!$A8)*('Input_Claims Data'!$B$11:$B$500='Cal_Claims Experience'!$B8)*('Input_Claims Data'!$C$11:$C$500='Cal_Claims Experience'!$C8)*('Input_Claims Data'!$D$11:$D$500='Cal_Claims Experience'!$D8)))</f>
        <v/>
      </c>
      <c r="O8" s="1" t="str">
        <f t="shared" si="0"/>
        <v/>
      </c>
      <c r="P8" s="1" t="str">
        <f t="shared" si="1"/>
        <v/>
      </c>
      <c r="Q8" s="1" t="str">
        <f t="shared" si="2"/>
        <v/>
      </c>
      <c r="R8" s="1" t="str">
        <f t="shared" si="3"/>
        <v/>
      </c>
      <c r="S8" s="1" t="str">
        <f t="shared" si="4"/>
        <v/>
      </c>
      <c r="Y8" s="1" t="str" cm="1">
        <f t="array" ref="Y8">IF(U8="","",_xlfn._xlws.FILTER('Input_Claims Data'!U$11:U$500,('Input_Claims Data'!$Q$11:$Q$500='Cal_Claims Experience'!$U8)*('Input_Claims Data'!$R$11:$R$500='Cal_Claims Experience'!$V8)*('Input_Claims Data'!$S$11:$S$500='Cal_Claims Experience'!$W8)*('Input_Claims Data'!$T$11:$T$500='Cal_Claims Experience'!$X8)))</f>
        <v/>
      </c>
      <c r="Z8" s="1" t="str" cm="1">
        <f t="array" ref="Z8">IF(V8="","",_xlfn._xlws.FILTER('Input_Claims Data'!V$11:V$500,('Input_Claims Data'!$Q$11:$Q$500='Cal_Claims Experience'!$U8)*('Input_Claims Data'!$R$11:$R$500='Cal_Claims Experience'!$V8)*('Input_Claims Data'!$S$11:$S$500='Cal_Claims Experience'!$W8)*('Input_Claims Data'!$T$11:$T$500='Cal_Claims Experience'!$X8)))</f>
        <v/>
      </c>
      <c r="AA8" s="1" t="str" cm="1">
        <f t="array" ref="AA8">IF(W8="","",_xlfn._xlws.FILTER('Input_Claims Data'!W$11:W$500,('Input_Claims Data'!$Q$11:$Q$500='Cal_Claims Experience'!$U8)*('Input_Claims Data'!$R$11:$R$500='Cal_Claims Experience'!$V8)*('Input_Claims Data'!$S$11:$S$500='Cal_Claims Experience'!$W8)*('Input_Claims Data'!$T$11:$T$500='Cal_Claims Experience'!$X8)))</f>
        <v/>
      </c>
      <c r="AB8" s="1" t="str" cm="1">
        <f t="array" ref="AB8">IF(X8="","",_xlfn._xlws.FILTER('Input_Claims Data'!X$11:X$500,('Input_Claims Data'!$Q$11:$Q$500='Cal_Claims Experience'!$U8)*('Input_Claims Data'!$R$11:$R$500='Cal_Claims Experience'!$V8)*('Input_Claims Data'!$S$11:$S$500='Cal_Claims Experience'!$W8)*('Input_Claims Data'!$T$11:$T$500='Cal_Claims Experience'!$X8)))</f>
        <v/>
      </c>
      <c r="AC8" s="1" t="str" cm="1">
        <f t="array" ref="AC8">IF(Y8="","",_xlfn._xlws.FILTER('Input_Claims Data'!Y$11:Y$500,('Input_Claims Data'!$Q$11:$Q$500='Cal_Claims Experience'!$U8)*('Input_Claims Data'!$R$11:$R$500='Cal_Claims Experience'!$V8)*('Input_Claims Data'!$S$11:$S$500='Cal_Claims Experience'!$W8)*('Input_Claims Data'!$T$11:$T$500='Cal_Claims Experience'!$X8)))</f>
        <v/>
      </c>
      <c r="AD8" s="1" t="str" cm="1">
        <f t="array" ref="AD8">IF(Z8="","",_xlfn._xlws.FILTER('Input_Claims Data'!Z$11:Z$500,('Input_Claims Data'!$Q$11:$Q$500='Cal_Claims Experience'!$U8)*('Input_Claims Data'!$R$11:$R$500='Cal_Claims Experience'!$V8)*('Input_Claims Data'!$S$11:$S$500='Cal_Claims Experience'!$W8)*('Input_Claims Data'!$T$11:$T$500='Cal_Claims Experience'!$X8)))</f>
        <v/>
      </c>
      <c r="AE8" s="1" t="str" cm="1">
        <f t="array" ref="AE8">IF(AA8="","",_xlfn._xlws.FILTER('Input_Claims Data'!AA$11:AA$500,('Input_Claims Data'!$Q$11:$Q$500='Cal_Claims Experience'!$U8)*('Input_Claims Data'!$R$11:$R$500='Cal_Claims Experience'!$V8)*('Input_Claims Data'!$S$11:$S$500='Cal_Claims Experience'!$W8)*('Input_Claims Data'!$T$11:$T$500='Cal_Claims Experience'!$X8)))</f>
        <v/>
      </c>
      <c r="AF8" s="1" t="str" cm="1">
        <f t="array" ref="AF8">IF(AB8="","",_xlfn._xlws.FILTER('Input_Claims Data'!AB$11:AB$500,('Input_Claims Data'!$Q$11:$Q$500='Cal_Claims Experience'!$U8)*('Input_Claims Data'!$R$11:$R$500='Cal_Claims Experience'!$V8)*('Input_Claims Data'!$S$11:$S$500='Cal_Claims Experience'!$W8)*('Input_Claims Data'!$T$11:$T$500='Cal_Claims Experience'!$X8)))</f>
        <v/>
      </c>
      <c r="AG8" s="1" t="str" cm="1">
        <f t="array" ref="AG8">IF(AC8="","",_xlfn._xlws.FILTER('Input_Claims Data'!AC$11:AC$500,('Input_Claims Data'!$Q$11:$Q$500='Cal_Claims Experience'!$U8)*('Input_Claims Data'!$R$11:$R$500='Cal_Claims Experience'!$V8)*('Input_Claims Data'!$S$11:$S$500='Cal_Claims Experience'!$W8)*('Input_Claims Data'!$T$11:$T$500='Cal_Claims Experience'!$X8)))</f>
        <v/>
      </c>
      <c r="AH8" s="1" t="str" cm="1">
        <f t="array" ref="AH8">IF(AD8="","",_xlfn._xlws.FILTER('Input_Claims Data'!AD$11:AD$500,('Input_Claims Data'!$Q$11:$Q$500='Cal_Claims Experience'!$U8)*('Input_Claims Data'!$R$11:$R$500='Cal_Claims Experience'!$V8)*('Input_Claims Data'!$S$11:$S$500='Cal_Claims Experience'!$W8)*('Input_Claims Data'!$T$11:$T$500='Cal_Claims Experience'!$X8)))</f>
        <v/>
      </c>
      <c r="AI8" s="1" t="str">
        <f t="shared" si="8"/>
        <v/>
      </c>
      <c r="AJ8" s="1" t="str">
        <f t="shared" si="5"/>
        <v/>
      </c>
      <c r="AK8" s="1" t="str">
        <f t="shared" si="6"/>
        <v/>
      </c>
      <c r="AL8" s="1" t="str">
        <f t="shared" si="7"/>
        <v/>
      </c>
      <c r="AM8" s="1" t="str">
        <f t="shared" si="9"/>
        <v/>
      </c>
    </row>
    <row r="9" spans="1:39">
      <c r="E9" s="1" t="str" cm="1">
        <f t="array" ref="E9">IF(A9="","",_xlfn._xlws.FILTER('Input_Claims Data'!E$11:E$500,('Input_Claims Data'!$A$11:$A$500='Cal_Claims Experience'!$A9)*('Input_Claims Data'!$B$11:$B$500='Cal_Claims Experience'!$B9)*('Input_Claims Data'!$C$11:$C$500='Cal_Claims Experience'!$C9)*('Input_Claims Data'!$D$11:$D$500='Cal_Claims Experience'!$D9)))</f>
        <v/>
      </c>
      <c r="F9" s="1" t="str" cm="1">
        <f t="array" ref="F9">IF(A9="","",_xlfn._xlws.FILTER('Input_Claims Data'!F$11:F$500,('Input_Claims Data'!$A$11:$A$500='Cal_Claims Experience'!$A9)*('Input_Claims Data'!$B$11:$B$500='Cal_Claims Experience'!$B9)*('Input_Claims Data'!$C$11:$C$500='Cal_Claims Experience'!$C9)*('Input_Claims Data'!$D$11:$D$500='Cal_Claims Experience'!$D9)))</f>
        <v/>
      </c>
      <c r="G9" s="1" t="str" cm="1">
        <f t="array" ref="G9">IF(A9="","",_xlfn._xlws.FILTER('Input_Claims Data'!G$11:G$500,('Input_Claims Data'!$A$11:$A$500='Cal_Claims Experience'!$A9)*('Input_Claims Data'!$B$11:$B$500='Cal_Claims Experience'!$B9)*('Input_Claims Data'!$C$11:$C$500='Cal_Claims Experience'!$C9)*('Input_Claims Data'!$D$11:$D$500='Cal_Claims Experience'!$D9)))</f>
        <v/>
      </c>
      <c r="H9" s="1" t="str" cm="1">
        <f t="array" ref="H9">IF(A9="","",_xlfn._xlws.FILTER('Input_Claims Data'!H$11:H$500,('Input_Claims Data'!$A$11:$A$500='Cal_Claims Experience'!$A9)*('Input_Claims Data'!$B$11:$B$500='Cal_Claims Experience'!$B9)*('Input_Claims Data'!$C$11:$C$500='Cal_Claims Experience'!$C9)*('Input_Claims Data'!$D$11:$D$500='Cal_Claims Experience'!$D9)))</f>
        <v/>
      </c>
      <c r="I9" s="1" t="str" cm="1">
        <f t="array" ref="I9">IF(A9="","",_xlfn._xlws.FILTER('Input_Claims Data'!I$11:I$500,('Input_Claims Data'!$A$11:$A$500='Cal_Claims Experience'!$A9)*('Input_Claims Data'!$B$11:$B$500='Cal_Claims Experience'!$B9)*('Input_Claims Data'!$C$11:$C$500='Cal_Claims Experience'!$C9)*('Input_Claims Data'!$D$11:$D$500='Cal_Claims Experience'!$D9)))</f>
        <v/>
      </c>
      <c r="J9" s="1" t="str" cm="1">
        <f t="array" ref="J9">IF(A9="","",_xlfn._xlws.FILTER('Input_Claims Data'!J$11:J$500,('Input_Claims Data'!$A$11:$A$500='Cal_Claims Experience'!$A9)*('Input_Claims Data'!$B$11:$B$500='Cal_Claims Experience'!$B9)*('Input_Claims Data'!$C$11:$C$500='Cal_Claims Experience'!$C9)*('Input_Claims Data'!$D$11:$D$500='Cal_Claims Experience'!$D9)))</f>
        <v/>
      </c>
      <c r="K9" s="1" t="str" cm="1">
        <f t="array" ref="K9">IF(A9="","",_xlfn._xlws.FILTER('Input_Claims Data'!K$11:K$500,('Input_Claims Data'!$A$11:$A$500='Cal_Claims Experience'!$A9)*('Input_Claims Data'!$B$11:$B$500='Cal_Claims Experience'!$B9)*('Input_Claims Data'!$C$11:$C$500='Cal_Claims Experience'!$C9)*('Input_Claims Data'!$D$11:$D$500='Cal_Claims Experience'!$D9)))</f>
        <v/>
      </c>
      <c r="L9" s="1" t="str" cm="1">
        <f t="array" ref="L9">IF(B9="","",_xlfn._xlws.FILTER('Input_Claims Data'!L$11:L$500,('Input_Claims Data'!$A$11:$A$500='Cal_Claims Experience'!$A9)*('Input_Claims Data'!$B$11:$B$500='Cal_Claims Experience'!$B9)*('Input_Claims Data'!$C$11:$C$500='Cal_Claims Experience'!$C9)*('Input_Claims Data'!$D$11:$D$500='Cal_Claims Experience'!$D9)))</f>
        <v/>
      </c>
      <c r="M9" s="1" t="str" cm="1">
        <f t="array" ref="M9">IF(C9="","",_xlfn._xlws.FILTER('Input_Claims Data'!M$11:M$500,('Input_Claims Data'!$A$11:$A$500='Cal_Claims Experience'!$A9)*('Input_Claims Data'!$B$11:$B$500='Cal_Claims Experience'!$B9)*('Input_Claims Data'!$C$11:$C$500='Cal_Claims Experience'!$C9)*('Input_Claims Data'!$D$11:$D$500='Cal_Claims Experience'!$D9)))</f>
        <v/>
      </c>
      <c r="N9" s="1" t="str" cm="1">
        <f t="array" ref="N9">IF(D9="","",_xlfn._xlws.FILTER('Input_Claims Data'!N$11:N$500,('Input_Claims Data'!$A$11:$A$500='Cal_Claims Experience'!$A9)*('Input_Claims Data'!$B$11:$B$500='Cal_Claims Experience'!$B9)*('Input_Claims Data'!$C$11:$C$500='Cal_Claims Experience'!$C9)*('Input_Claims Data'!$D$11:$D$500='Cal_Claims Experience'!$D9)))</f>
        <v/>
      </c>
      <c r="O9" s="1" t="str">
        <f t="shared" si="0"/>
        <v/>
      </c>
      <c r="P9" s="1" t="str">
        <f t="shared" si="1"/>
        <v/>
      </c>
      <c r="Q9" s="1" t="str">
        <f t="shared" si="2"/>
        <v/>
      </c>
      <c r="R9" s="1" t="str">
        <f t="shared" si="3"/>
        <v/>
      </c>
      <c r="S9" s="1" t="str">
        <f t="shared" si="4"/>
        <v/>
      </c>
      <c r="Y9" s="1" t="str" cm="1">
        <f t="array" ref="Y9">IF(U9="","",_xlfn._xlws.FILTER('Input_Claims Data'!U$11:U$500,('Input_Claims Data'!$Q$11:$Q$500='Cal_Claims Experience'!$U9)*('Input_Claims Data'!$R$11:$R$500='Cal_Claims Experience'!$V9)*('Input_Claims Data'!$S$11:$S$500='Cal_Claims Experience'!$W9)*('Input_Claims Data'!$T$11:$T$500='Cal_Claims Experience'!$X9)))</f>
        <v/>
      </c>
      <c r="Z9" s="1" t="str" cm="1">
        <f t="array" ref="Z9">IF(V9="","",_xlfn._xlws.FILTER('Input_Claims Data'!V$11:V$500,('Input_Claims Data'!$Q$11:$Q$500='Cal_Claims Experience'!$U9)*('Input_Claims Data'!$R$11:$R$500='Cal_Claims Experience'!$V9)*('Input_Claims Data'!$S$11:$S$500='Cal_Claims Experience'!$W9)*('Input_Claims Data'!$T$11:$T$500='Cal_Claims Experience'!$X9)))</f>
        <v/>
      </c>
      <c r="AA9" s="1" t="str" cm="1">
        <f t="array" ref="AA9">IF(W9="","",_xlfn._xlws.FILTER('Input_Claims Data'!W$11:W$500,('Input_Claims Data'!$Q$11:$Q$500='Cal_Claims Experience'!$U9)*('Input_Claims Data'!$R$11:$R$500='Cal_Claims Experience'!$V9)*('Input_Claims Data'!$S$11:$S$500='Cal_Claims Experience'!$W9)*('Input_Claims Data'!$T$11:$T$500='Cal_Claims Experience'!$X9)))</f>
        <v/>
      </c>
      <c r="AB9" s="1" t="str" cm="1">
        <f t="array" ref="AB9">IF(X9="","",_xlfn._xlws.FILTER('Input_Claims Data'!X$11:X$500,('Input_Claims Data'!$Q$11:$Q$500='Cal_Claims Experience'!$U9)*('Input_Claims Data'!$R$11:$R$500='Cal_Claims Experience'!$V9)*('Input_Claims Data'!$S$11:$S$500='Cal_Claims Experience'!$W9)*('Input_Claims Data'!$T$11:$T$500='Cal_Claims Experience'!$X9)))</f>
        <v/>
      </c>
      <c r="AC9" s="1" t="str" cm="1">
        <f t="array" ref="AC9">IF(Y9="","",_xlfn._xlws.FILTER('Input_Claims Data'!Y$11:Y$500,('Input_Claims Data'!$Q$11:$Q$500='Cal_Claims Experience'!$U9)*('Input_Claims Data'!$R$11:$R$500='Cal_Claims Experience'!$V9)*('Input_Claims Data'!$S$11:$S$500='Cal_Claims Experience'!$W9)*('Input_Claims Data'!$T$11:$T$500='Cal_Claims Experience'!$X9)))</f>
        <v/>
      </c>
      <c r="AD9" s="1" t="str" cm="1">
        <f t="array" ref="AD9">IF(Z9="","",_xlfn._xlws.FILTER('Input_Claims Data'!Z$11:Z$500,('Input_Claims Data'!$Q$11:$Q$500='Cal_Claims Experience'!$U9)*('Input_Claims Data'!$R$11:$R$500='Cal_Claims Experience'!$V9)*('Input_Claims Data'!$S$11:$S$500='Cal_Claims Experience'!$W9)*('Input_Claims Data'!$T$11:$T$500='Cal_Claims Experience'!$X9)))</f>
        <v/>
      </c>
      <c r="AE9" s="1" t="str" cm="1">
        <f t="array" ref="AE9">IF(AA9="","",_xlfn._xlws.FILTER('Input_Claims Data'!AA$11:AA$500,('Input_Claims Data'!$Q$11:$Q$500='Cal_Claims Experience'!$U9)*('Input_Claims Data'!$R$11:$R$500='Cal_Claims Experience'!$V9)*('Input_Claims Data'!$S$11:$S$500='Cal_Claims Experience'!$W9)*('Input_Claims Data'!$T$11:$T$500='Cal_Claims Experience'!$X9)))</f>
        <v/>
      </c>
      <c r="AF9" s="1" t="str" cm="1">
        <f t="array" ref="AF9">IF(AB9="","",_xlfn._xlws.FILTER('Input_Claims Data'!AB$11:AB$500,('Input_Claims Data'!$Q$11:$Q$500='Cal_Claims Experience'!$U9)*('Input_Claims Data'!$R$11:$R$500='Cal_Claims Experience'!$V9)*('Input_Claims Data'!$S$11:$S$500='Cal_Claims Experience'!$W9)*('Input_Claims Data'!$T$11:$T$500='Cal_Claims Experience'!$X9)))</f>
        <v/>
      </c>
      <c r="AG9" s="1" t="str" cm="1">
        <f t="array" ref="AG9">IF(AC9="","",_xlfn._xlws.FILTER('Input_Claims Data'!AC$11:AC$500,('Input_Claims Data'!$Q$11:$Q$500='Cal_Claims Experience'!$U9)*('Input_Claims Data'!$R$11:$R$500='Cal_Claims Experience'!$V9)*('Input_Claims Data'!$S$11:$S$500='Cal_Claims Experience'!$W9)*('Input_Claims Data'!$T$11:$T$500='Cal_Claims Experience'!$X9)))</f>
        <v/>
      </c>
      <c r="AH9" s="1" t="str" cm="1">
        <f t="array" ref="AH9">IF(AD9="","",_xlfn._xlws.FILTER('Input_Claims Data'!AD$11:AD$500,('Input_Claims Data'!$Q$11:$Q$500='Cal_Claims Experience'!$U9)*('Input_Claims Data'!$R$11:$R$500='Cal_Claims Experience'!$V9)*('Input_Claims Data'!$S$11:$S$500='Cal_Claims Experience'!$W9)*('Input_Claims Data'!$T$11:$T$500='Cal_Claims Experience'!$X9)))</f>
        <v/>
      </c>
      <c r="AI9" s="1" t="str">
        <f t="shared" si="8"/>
        <v/>
      </c>
      <c r="AJ9" s="1" t="str">
        <f t="shared" si="5"/>
        <v/>
      </c>
      <c r="AK9" s="1" t="str">
        <f t="shared" si="6"/>
        <v/>
      </c>
      <c r="AL9" s="1" t="str">
        <f t="shared" si="7"/>
        <v/>
      </c>
      <c r="AM9" s="1" t="str">
        <f t="shared" si="9"/>
        <v/>
      </c>
    </row>
    <row r="10" spans="1:39">
      <c r="E10" s="1" t="str" cm="1">
        <f t="array" ref="E10">IF(A10="","",_xlfn._xlws.FILTER('Input_Claims Data'!E$11:E$500,('Input_Claims Data'!$A$11:$A$500='Cal_Claims Experience'!$A10)*('Input_Claims Data'!$B$11:$B$500='Cal_Claims Experience'!$B10)*('Input_Claims Data'!$C$11:$C$500='Cal_Claims Experience'!$C10)*('Input_Claims Data'!$D$11:$D$500='Cal_Claims Experience'!$D10)))</f>
        <v/>
      </c>
      <c r="F10" s="1" t="str" cm="1">
        <f t="array" ref="F10">IF(A10="","",_xlfn._xlws.FILTER('Input_Claims Data'!F$11:F$500,('Input_Claims Data'!$A$11:$A$500='Cal_Claims Experience'!$A10)*('Input_Claims Data'!$B$11:$B$500='Cal_Claims Experience'!$B10)*('Input_Claims Data'!$C$11:$C$500='Cal_Claims Experience'!$C10)*('Input_Claims Data'!$D$11:$D$500='Cal_Claims Experience'!$D10)))</f>
        <v/>
      </c>
      <c r="G10" s="1" t="str" cm="1">
        <f t="array" ref="G10">IF(A10="","",_xlfn._xlws.FILTER('Input_Claims Data'!G$11:G$500,('Input_Claims Data'!$A$11:$A$500='Cal_Claims Experience'!$A10)*('Input_Claims Data'!$B$11:$B$500='Cal_Claims Experience'!$B10)*('Input_Claims Data'!$C$11:$C$500='Cal_Claims Experience'!$C10)*('Input_Claims Data'!$D$11:$D$500='Cal_Claims Experience'!$D10)))</f>
        <v/>
      </c>
      <c r="H10" s="1" t="str" cm="1">
        <f t="array" ref="H10">IF(A10="","",_xlfn._xlws.FILTER('Input_Claims Data'!H$11:H$500,('Input_Claims Data'!$A$11:$A$500='Cal_Claims Experience'!$A10)*('Input_Claims Data'!$B$11:$B$500='Cal_Claims Experience'!$B10)*('Input_Claims Data'!$C$11:$C$500='Cal_Claims Experience'!$C10)*('Input_Claims Data'!$D$11:$D$500='Cal_Claims Experience'!$D10)))</f>
        <v/>
      </c>
      <c r="I10" s="1" t="str" cm="1">
        <f t="array" ref="I10">IF(A10="","",_xlfn._xlws.FILTER('Input_Claims Data'!I$11:I$500,('Input_Claims Data'!$A$11:$A$500='Cal_Claims Experience'!$A10)*('Input_Claims Data'!$B$11:$B$500='Cal_Claims Experience'!$B10)*('Input_Claims Data'!$C$11:$C$500='Cal_Claims Experience'!$C10)*('Input_Claims Data'!$D$11:$D$500='Cal_Claims Experience'!$D10)))</f>
        <v/>
      </c>
      <c r="J10" s="1" t="str" cm="1">
        <f t="array" ref="J10">IF(A10="","",_xlfn._xlws.FILTER('Input_Claims Data'!J$11:J$500,('Input_Claims Data'!$A$11:$A$500='Cal_Claims Experience'!$A10)*('Input_Claims Data'!$B$11:$B$500='Cal_Claims Experience'!$B10)*('Input_Claims Data'!$C$11:$C$500='Cal_Claims Experience'!$C10)*('Input_Claims Data'!$D$11:$D$500='Cal_Claims Experience'!$D10)))</f>
        <v/>
      </c>
      <c r="K10" s="1" t="str" cm="1">
        <f t="array" ref="K10">IF(A10="","",_xlfn._xlws.FILTER('Input_Claims Data'!K$11:K$500,('Input_Claims Data'!$A$11:$A$500='Cal_Claims Experience'!$A10)*('Input_Claims Data'!$B$11:$B$500='Cal_Claims Experience'!$B10)*('Input_Claims Data'!$C$11:$C$500='Cal_Claims Experience'!$C10)*('Input_Claims Data'!$D$11:$D$500='Cal_Claims Experience'!$D10)))</f>
        <v/>
      </c>
      <c r="L10" s="1" t="str" cm="1">
        <f t="array" ref="L10">IF(B10="","",_xlfn._xlws.FILTER('Input_Claims Data'!L$11:L$500,('Input_Claims Data'!$A$11:$A$500='Cal_Claims Experience'!$A10)*('Input_Claims Data'!$B$11:$B$500='Cal_Claims Experience'!$B10)*('Input_Claims Data'!$C$11:$C$500='Cal_Claims Experience'!$C10)*('Input_Claims Data'!$D$11:$D$500='Cal_Claims Experience'!$D10)))</f>
        <v/>
      </c>
      <c r="M10" s="1" t="str" cm="1">
        <f t="array" ref="M10">IF(C10="","",_xlfn._xlws.FILTER('Input_Claims Data'!M$11:M$500,('Input_Claims Data'!$A$11:$A$500='Cal_Claims Experience'!$A10)*('Input_Claims Data'!$B$11:$B$500='Cal_Claims Experience'!$B10)*('Input_Claims Data'!$C$11:$C$500='Cal_Claims Experience'!$C10)*('Input_Claims Data'!$D$11:$D$500='Cal_Claims Experience'!$D10)))</f>
        <v/>
      </c>
      <c r="N10" s="1" t="str" cm="1">
        <f t="array" ref="N10">IF(D10="","",_xlfn._xlws.FILTER('Input_Claims Data'!N$11:N$500,('Input_Claims Data'!$A$11:$A$500='Cal_Claims Experience'!$A10)*('Input_Claims Data'!$B$11:$B$500='Cal_Claims Experience'!$B10)*('Input_Claims Data'!$C$11:$C$500='Cal_Claims Experience'!$C10)*('Input_Claims Data'!$D$11:$D$500='Cal_Claims Experience'!$D10)))</f>
        <v/>
      </c>
      <c r="O10" s="1" t="str">
        <f t="shared" si="0"/>
        <v/>
      </c>
      <c r="P10" s="1" t="str">
        <f t="shared" si="1"/>
        <v/>
      </c>
      <c r="Q10" s="1" t="str">
        <f t="shared" si="2"/>
        <v/>
      </c>
      <c r="R10" s="1" t="str">
        <f t="shared" si="3"/>
        <v/>
      </c>
      <c r="S10" s="1" t="str">
        <f t="shared" si="4"/>
        <v/>
      </c>
      <c r="Y10" s="1" t="str" cm="1">
        <f t="array" ref="Y10">IF(U10="","",_xlfn._xlws.FILTER('Input_Claims Data'!U$11:U$500,('Input_Claims Data'!$Q$11:$Q$500='Cal_Claims Experience'!$U10)*('Input_Claims Data'!$R$11:$R$500='Cal_Claims Experience'!$V10)*('Input_Claims Data'!$S$11:$S$500='Cal_Claims Experience'!$W10)*('Input_Claims Data'!$T$11:$T$500='Cal_Claims Experience'!$X10)))</f>
        <v/>
      </c>
      <c r="Z10" s="1" t="str" cm="1">
        <f t="array" ref="Z10">IF(V10="","",_xlfn._xlws.FILTER('Input_Claims Data'!V$11:V$500,('Input_Claims Data'!$Q$11:$Q$500='Cal_Claims Experience'!$U10)*('Input_Claims Data'!$R$11:$R$500='Cal_Claims Experience'!$V10)*('Input_Claims Data'!$S$11:$S$500='Cal_Claims Experience'!$W10)*('Input_Claims Data'!$T$11:$T$500='Cal_Claims Experience'!$X10)))</f>
        <v/>
      </c>
      <c r="AA10" s="1" t="str" cm="1">
        <f t="array" ref="AA10">IF(W10="","",_xlfn._xlws.FILTER('Input_Claims Data'!W$11:W$500,('Input_Claims Data'!$Q$11:$Q$500='Cal_Claims Experience'!$U10)*('Input_Claims Data'!$R$11:$R$500='Cal_Claims Experience'!$V10)*('Input_Claims Data'!$S$11:$S$500='Cal_Claims Experience'!$W10)*('Input_Claims Data'!$T$11:$T$500='Cal_Claims Experience'!$X10)))</f>
        <v/>
      </c>
      <c r="AB10" s="1" t="str" cm="1">
        <f t="array" ref="AB10">IF(X10="","",_xlfn._xlws.FILTER('Input_Claims Data'!X$11:X$500,('Input_Claims Data'!$Q$11:$Q$500='Cal_Claims Experience'!$U10)*('Input_Claims Data'!$R$11:$R$500='Cal_Claims Experience'!$V10)*('Input_Claims Data'!$S$11:$S$500='Cal_Claims Experience'!$W10)*('Input_Claims Data'!$T$11:$T$500='Cal_Claims Experience'!$X10)))</f>
        <v/>
      </c>
      <c r="AC10" s="1" t="str" cm="1">
        <f t="array" ref="AC10">IF(Y10="","",_xlfn._xlws.FILTER('Input_Claims Data'!Y$11:Y$500,('Input_Claims Data'!$Q$11:$Q$500='Cal_Claims Experience'!$U10)*('Input_Claims Data'!$R$11:$R$500='Cal_Claims Experience'!$V10)*('Input_Claims Data'!$S$11:$S$500='Cal_Claims Experience'!$W10)*('Input_Claims Data'!$T$11:$T$500='Cal_Claims Experience'!$X10)))</f>
        <v/>
      </c>
      <c r="AD10" s="1" t="str" cm="1">
        <f t="array" ref="AD10">IF(Z10="","",_xlfn._xlws.FILTER('Input_Claims Data'!Z$11:Z$500,('Input_Claims Data'!$Q$11:$Q$500='Cal_Claims Experience'!$U10)*('Input_Claims Data'!$R$11:$R$500='Cal_Claims Experience'!$V10)*('Input_Claims Data'!$S$11:$S$500='Cal_Claims Experience'!$W10)*('Input_Claims Data'!$T$11:$T$500='Cal_Claims Experience'!$X10)))</f>
        <v/>
      </c>
      <c r="AE10" s="1" t="str" cm="1">
        <f t="array" ref="AE10">IF(AA10="","",_xlfn._xlws.FILTER('Input_Claims Data'!AA$11:AA$500,('Input_Claims Data'!$Q$11:$Q$500='Cal_Claims Experience'!$U10)*('Input_Claims Data'!$R$11:$R$500='Cal_Claims Experience'!$V10)*('Input_Claims Data'!$S$11:$S$500='Cal_Claims Experience'!$W10)*('Input_Claims Data'!$T$11:$T$500='Cal_Claims Experience'!$X10)))</f>
        <v/>
      </c>
      <c r="AF10" s="1" t="str" cm="1">
        <f t="array" ref="AF10">IF(AB10="","",_xlfn._xlws.FILTER('Input_Claims Data'!AB$11:AB$500,('Input_Claims Data'!$Q$11:$Q$500='Cal_Claims Experience'!$U10)*('Input_Claims Data'!$R$11:$R$500='Cal_Claims Experience'!$V10)*('Input_Claims Data'!$S$11:$S$500='Cal_Claims Experience'!$W10)*('Input_Claims Data'!$T$11:$T$500='Cal_Claims Experience'!$X10)))</f>
        <v/>
      </c>
      <c r="AG10" s="1" t="str" cm="1">
        <f t="array" ref="AG10">IF(AC10="","",_xlfn._xlws.FILTER('Input_Claims Data'!AC$11:AC$500,('Input_Claims Data'!$Q$11:$Q$500='Cal_Claims Experience'!$U10)*('Input_Claims Data'!$R$11:$R$500='Cal_Claims Experience'!$V10)*('Input_Claims Data'!$S$11:$S$500='Cal_Claims Experience'!$W10)*('Input_Claims Data'!$T$11:$T$500='Cal_Claims Experience'!$X10)))</f>
        <v/>
      </c>
      <c r="AH10" s="1" t="str" cm="1">
        <f t="array" ref="AH10">IF(AD10="","",_xlfn._xlws.FILTER('Input_Claims Data'!AD$11:AD$500,('Input_Claims Data'!$Q$11:$Q$500='Cal_Claims Experience'!$U10)*('Input_Claims Data'!$R$11:$R$500='Cal_Claims Experience'!$V10)*('Input_Claims Data'!$S$11:$S$500='Cal_Claims Experience'!$W10)*('Input_Claims Data'!$T$11:$T$500='Cal_Claims Experience'!$X10)))</f>
        <v/>
      </c>
      <c r="AI10" s="1" t="str">
        <f t="shared" si="8"/>
        <v/>
      </c>
      <c r="AJ10" s="1" t="str">
        <f t="shared" si="5"/>
        <v/>
      </c>
      <c r="AK10" s="1" t="str">
        <f t="shared" si="6"/>
        <v/>
      </c>
      <c r="AL10" s="1" t="str">
        <f t="shared" si="7"/>
        <v/>
      </c>
      <c r="AM10" s="1" t="str">
        <f t="shared" si="9"/>
        <v/>
      </c>
    </row>
    <row r="11" spans="1:39">
      <c r="E11" s="1" t="str" cm="1">
        <f t="array" ref="E11">IF(A11="","",_xlfn._xlws.FILTER('Input_Claims Data'!E$11:E$500,('Input_Claims Data'!$A$11:$A$500='Cal_Claims Experience'!$A11)*('Input_Claims Data'!$B$11:$B$500='Cal_Claims Experience'!$B11)*('Input_Claims Data'!$C$11:$C$500='Cal_Claims Experience'!$C11)*('Input_Claims Data'!$D$11:$D$500='Cal_Claims Experience'!$D11)))</f>
        <v/>
      </c>
      <c r="F11" s="1" t="str" cm="1">
        <f t="array" ref="F11">IF(A11="","",_xlfn._xlws.FILTER('Input_Claims Data'!F$11:F$500,('Input_Claims Data'!$A$11:$A$500='Cal_Claims Experience'!$A11)*('Input_Claims Data'!$B$11:$B$500='Cal_Claims Experience'!$B11)*('Input_Claims Data'!$C$11:$C$500='Cal_Claims Experience'!$C11)*('Input_Claims Data'!$D$11:$D$500='Cal_Claims Experience'!$D11)))</f>
        <v/>
      </c>
      <c r="G11" s="1" t="str" cm="1">
        <f t="array" ref="G11">IF(A11="","",_xlfn._xlws.FILTER('Input_Claims Data'!G$11:G$500,('Input_Claims Data'!$A$11:$A$500='Cal_Claims Experience'!$A11)*('Input_Claims Data'!$B$11:$B$500='Cal_Claims Experience'!$B11)*('Input_Claims Data'!$C$11:$C$500='Cal_Claims Experience'!$C11)*('Input_Claims Data'!$D$11:$D$500='Cal_Claims Experience'!$D11)))</f>
        <v/>
      </c>
      <c r="H11" s="1" t="str" cm="1">
        <f t="array" ref="H11">IF(A11="","",_xlfn._xlws.FILTER('Input_Claims Data'!H$11:H$500,('Input_Claims Data'!$A$11:$A$500='Cal_Claims Experience'!$A11)*('Input_Claims Data'!$B$11:$B$500='Cal_Claims Experience'!$B11)*('Input_Claims Data'!$C$11:$C$500='Cal_Claims Experience'!$C11)*('Input_Claims Data'!$D$11:$D$500='Cal_Claims Experience'!$D11)))</f>
        <v/>
      </c>
      <c r="I11" s="1" t="str" cm="1">
        <f t="array" ref="I11">IF(A11="","",_xlfn._xlws.FILTER('Input_Claims Data'!I$11:I$500,('Input_Claims Data'!$A$11:$A$500='Cal_Claims Experience'!$A11)*('Input_Claims Data'!$B$11:$B$500='Cal_Claims Experience'!$B11)*('Input_Claims Data'!$C$11:$C$500='Cal_Claims Experience'!$C11)*('Input_Claims Data'!$D$11:$D$500='Cal_Claims Experience'!$D11)))</f>
        <v/>
      </c>
      <c r="J11" s="1" t="str" cm="1">
        <f t="array" ref="J11">IF(A11="","",_xlfn._xlws.FILTER('Input_Claims Data'!J$11:J$500,('Input_Claims Data'!$A$11:$A$500='Cal_Claims Experience'!$A11)*('Input_Claims Data'!$B$11:$B$500='Cal_Claims Experience'!$B11)*('Input_Claims Data'!$C$11:$C$500='Cal_Claims Experience'!$C11)*('Input_Claims Data'!$D$11:$D$500='Cal_Claims Experience'!$D11)))</f>
        <v/>
      </c>
      <c r="K11" s="1" t="str" cm="1">
        <f t="array" ref="K11">IF(A11="","",_xlfn._xlws.FILTER('Input_Claims Data'!K$11:K$500,('Input_Claims Data'!$A$11:$A$500='Cal_Claims Experience'!$A11)*('Input_Claims Data'!$B$11:$B$500='Cal_Claims Experience'!$B11)*('Input_Claims Data'!$C$11:$C$500='Cal_Claims Experience'!$C11)*('Input_Claims Data'!$D$11:$D$500='Cal_Claims Experience'!$D11)))</f>
        <v/>
      </c>
      <c r="L11" s="1" t="str" cm="1">
        <f t="array" ref="L11">IF(B11="","",_xlfn._xlws.FILTER('Input_Claims Data'!L$11:L$500,('Input_Claims Data'!$A$11:$A$500='Cal_Claims Experience'!$A11)*('Input_Claims Data'!$B$11:$B$500='Cal_Claims Experience'!$B11)*('Input_Claims Data'!$C$11:$C$500='Cal_Claims Experience'!$C11)*('Input_Claims Data'!$D$11:$D$500='Cal_Claims Experience'!$D11)))</f>
        <v/>
      </c>
      <c r="M11" s="1" t="str" cm="1">
        <f t="array" ref="M11">IF(C11="","",_xlfn._xlws.FILTER('Input_Claims Data'!M$11:M$500,('Input_Claims Data'!$A$11:$A$500='Cal_Claims Experience'!$A11)*('Input_Claims Data'!$B$11:$B$500='Cal_Claims Experience'!$B11)*('Input_Claims Data'!$C$11:$C$500='Cal_Claims Experience'!$C11)*('Input_Claims Data'!$D$11:$D$500='Cal_Claims Experience'!$D11)))</f>
        <v/>
      </c>
      <c r="N11" s="1" t="str" cm="1">
        <f t="array" ref="N11">IF(D11="","",_xlfn._xlws.FILTER('Input_Claims Data'!N$11:N$500,('Input_Claims Data'!$A$11:$A$500='Cal_Claims Experience'!$A11)*('Input_Claims Data'!$B$11:$B$500='Cal_Claims Experience'!$B11)*('Input_Claims Data'!$C$11:$C$500='Cal_Claims Experience'!$C11)*('Input_Claims Data'!$D$11:$D$500='Cal_Claims Experience'!$D11)))</f>
        <v/>
      </c>
      <c r="O11" s="1" t="str">
        <f t="shared" si="0"/>
        <v/>
      </c>
      <c r="P11" s="1" t="str">
        <f t="shared" si="1"/>
        <v/>
      </c>
      <c r="Q11" s="1" t="str">
        <f t="shared" si="2"/>
        <v/>
      </c>
      <c r="R11" s="1" t="str">
        <f t="shared" si="3"/>
        <v/>
      </c>
      <c r="S11" s="1" t="str">
        <f t="shared" si="4"/>
        <v/>
      </c>
      <c r="Y11" s="1" t="str" cm="1">
        <f t="array" ref="Y11">IF(U11="","",_xlfn._xlws.FILTER('Input_Claims Data'!U$11:U$500,('Input_Claims Data'!$Q$11:$Q$500='Cal_Claims Experience'!$U11)*('Input_Claims Data'!$R$11:$R$500='Cal_Claims Experience'!$V11)*('Input_Claims Data'!$S$11:$S$500='Cal_Claims Experience'!$W11)*('Input_Claims Data'!$T$11:$T$500='Cal_Claims Experience'!$X11)))</f>
        <v/>
      </c>
      <c r="Z11" s="1" t="str" cm="1">
        <f t="array" ref="Z11">IF(V11="","",_xlfn._xlws.FILTER('Input_Claims Data'!V$11:V$500,('Input_Claims Data'!$Q$11:$Q$500='Cal_Claims Experience'!$U11)*('Input_Claims Data'!$R$11:$R$500='Cal_Claims Experience'!$V11)*('Input_Claims Data'!$S$11:$S$500='Cal_Claims Experience'!$W11)*('Input_Claims Data'!$T$11:$T$500='Cal_Claims Experience'!$X11)))</f>
        <v/>
      </c>
      <c r="AA11" s="1" t="str" cm="1">
        <f t="array" ref="AA11">IF(W11="","",_xlfn._xlws.FILTER('Input_Claims Data'!W$11:W$500,('Input_Claims Data'!$Q$11:$Q$500='Cal_Claims Experience'!$U11)*('Input_Claims Data'!$R$11:$R$500='Cal_Claims Experience'!$V11)*('Input_Claims Data'!$S$11:$S$500='Cal_Claims Experience'!$W11)*('Input_Claims Data'!$T$11:$T$500='Cal_Claims Experience'!$X11)))</f>
        <v/>
      </c>
      <c r="AB11" s="1" t="str" cm="1">
        <f t="array" ref="AB11">IF(X11="","",_xlfn._xlws.FILTER('Input_Claims Data'!X$11:X$500,('Input_Claims Data'!$Q$11:$Q$500='Cal_Claims Experience'!$U11)*('Input_Claims Data'!$R$11:$R$500='Cal_Claims Experience'!$V11)*('Input_Claims Data'!$S$11:$S$500='Cal_Claims Experience'!$W11)*('Input_Claims Data'!$T$11:$T$500='Cal_Claims Experience'!$X11)))</f>
        <v/>
      </c>
      <c r="AC11" s="1" t="str" cm="1">
        <f t="array" ref="AC11">IF(Y11="","",_xlfn._xlws.FILTER('Input_Claims Data'!Y$11:Y$500,('Input_Claims Data'!$Q$11:$Q$500='Cal_Claims Experience'!$U11)*('Input_Claims Data'!$R$11:$R$500='Cal_Claims Experience'!$V11)*('Input_Claims Data'!$S$11:$S$500='Cal_Claims Experience'!$W11)*('Input_Claims Data'!$T$11:$T$500='Cal_Claims Experience'!$X11)))</f>
        <v/>
      </c>
      <c r="AD11" s="1" t="str" cm="1">
        <f t="array" ref="AD11">IF(Z11="","",_xlfn._xlws.FILTER('Input_Claims Data'!Z$11:Z$500,('Input_Claims Data'!$Q$11:$Q$500='Cal_Claims Experience'!$U11)*('Input_Claims Data'!$R$11:$R$500='Cal_Claims Experience'!$V11)*('Input_Claims Data'!$S$11:$S$500='Cal_Claims Experience'!$W11)*('Input_Claims Data'!$T$11:$T$500='Cal_Claims Experience'!$X11)))</f>
        <v/>
      </c>
      <c r="AE11" s="1" t="str" cm="1">
        <f t="array" ref="AE11">IF(AA11="","",_xlfn._xlws.FILTER('Input_Claims Data'!AA$11:AA$500,('Input_Claims Data'!$Q$11:$Q$500='Cal_Claims Experience'!$U11)*('Input_Claims Data'!$R$11:$R$500='Cal_Claims Experience'!$V11)*('Input_Claims Data'!$S$11:$S$500='Cal_Claims Experience'!$W11)*('Input_Claims Data'!$T$11:$T$500='Cal_Claims Experience'!$X11)))</f>
        <v/>
      </c>
      <c r="AF11" s="1" t="str" cm="1">
        <f t="array" ref="AF11">IF(AB11="","",_xlfn._xlws.FILTER('Input_Claims Data'!AB$11:AB$500,('Input_Claims Data'!$Q$11:$Q$500='Cal_Claims Experience'!$U11)*('Input_Claims Data'!$R$11:$R$500='Cal_Claims Experience'!$V11)*('Input_Claims Data'!$S$11:$S$500='Cal_Claims Experience'!$W11)*('Input_Claims Data'!$T$11:$T$500='Cal_Claims Experience'!$X11)))</f>
        <v/>
      </c>
      <c r="AG11" s="1" t="str" cm="1">
        <f t="array" ref="AG11">IF(AC11="","",_xlfn._xlws.FILTER('Input_Claims Data'!AC$11:AC$500,('Input_Claims Data'!$Q$11:$Q$500='Cal_Claims Experience'!$U11)*('Input_Claims Data'!$R$11:$R$500='Cal_Claims Experience'!$V11)*('Input_Claims Data'!$S$11:$S$500='Cal_Claims Experience'!$W11)*('Input_Claims Data'!$T$11:$T$500='Cal_Claims Experience'!$X11)))</f>
        <v/>
      </c>
      <c r="AH11" s="1" t="str" cm="1">
        <f t="array" ref="AH11">IF(AD11="","",_xlfn._xlws.FILTER('Input_Claims Data'!AD$11:AD$500,('Input_Claims Data'!$Q$11:$Q$500='Cal_Claims Experience'!$U11)*('Input_Claims Data'!$R$11:$R$500='Cal_Claims Experience'!$V11)*('Input_Claims Data'!$S$11:$S$500='Cal_Claims Experience'!$W11)*('Input_Claims Data'!$T$11:$T$500='Cal_Claims Experience'!$X11)))</f>
        <v/>
      </c>
      <c r="AI11" s="1" t="str">
        <f t="shared" si="8"/>
        <v/>
      </c>
      <c r="AJ11" s="1" t="str">
        <f t="shared" si="5"/>
        <v/>
      </c>
      <c r="AK11" s="1" t="str">
        <f t="shared" si="6"/>
        <v/>
      </c>
      <c r="AL11" s="1" t="str">
        <f t="shared" si="7"/>
        <v/>
      </c>
      <c r="AM11" s="1" t="str">
        <f t="shared" si="9"/>
        <v/>
      </c>
    </row>
    <row r="12" spans="1:39">
      <c r="E12" s="1" t="str" cm="1">
        <f t="array" ref="E12">IF(A12="","",_xlfn._xlws.FILTER('Input_Claims Data'!E$11:E$500,('Input_Claims Data'!$A$11:$A$500='Cal_Claims Experience'!$A12)*('Input_Claims Data'!$B$11:$B$500='Cal_Claims Experience'!$B12)*('Input_Claims Data'!$C$11:$C$500='Cal_Claims Experience'!$C12)*('Input_Claims Data'!$D$11:$D$500='Cal_Claims Experience'!$D12)))</f>
        <v/>
      </c>
      <c r="F12" s="1" t="str" cm="1">
        <f t="array" ref="F12">IF(A12="","",_xlfn._xlws.FILTER('Input_Claims Data'!F$11:F$500,('Input_Claims Data'!$A$11:$A$500='Cal_Claims Experience'!$A12)*('Input_Claims Data'!$B$11:$B$500='Cal_Claims Experience'!$B12)*('Input_Claims Data'!$C$11:$C$500='Cal_Claims Experience'!$C12)*('Input_Claims Data'!$D$11:$D$500='Cal_Claims Experience'!$D12)))</f>
        <v/>
      </c>
      <c r="G12" s="1" t="str" cm="1">
        <f t="array" ref="G12">IF(A12="","",_xlfn._xlws.FILTER('Input_Claims Data'!G$11:G$500,('Input_Claims Data'!$A$11:$A$500='Cal_Claims Experience'!$A12)*('Input_Claims Data'!$B$11:$B$500='Cal_Claims Experience'!$B12)*('Input_Claims Data'!$C$11:$C$500='Cal_Claims Experience'!$C12)*('Input_Claims Data'!$D$11:$D$500='Cal_Claims Experience'!$D12)))</f>
        <v/>
      </c>
      <c r="H12" s="1" t="str" cm="1">
        <f t="array" ref="H12">IF(A12="","",_xlfn._xlws.FILTER('Input_Claims Data'!H$11:H$500,('Input_Claims Data'!$A$11:$A$500='Cal_Claims Experience'!$A12)*('Input_Claims Data'!$B$11:$B$500='Cal_Claims Experience'!$B12)*('Input_Claims Data'!$C$11:$C$500='Cal_Claims Experience'!$C12)*('Input_Claims Data'!$D$11:$D$500='Cal_Claims Experience'!$D12)))</f>
        <v/>
      </c>
      <c r="I12" s="1" t="str" cm="1">
        <f t="array" ref="I12">IF(A12="","",_xlfn._xlws.FILTER('Input_Claims Data'!I$11:I$500,('Input_Claims Data'!$A$11:$A$500='Cal_Claims Experience'!$A12)*('Input_Claims Data'!$B$11:$B$500='Cal_Claims Experience'!$B12)*('Input_Claims Data'!$C$11:$C$500='Cal_Claims Experience'!$C12)*('Input_Claims Data'!$D$11:$D$500='Cal_Claims Experience'!$D12)))</f>
        <v/>
      </c>
      <c r="J12" s="1" t="str" cm="1">
        <f t="array" ref="J12">IF(A12="","",_xlfn._xlws.FILTER('Input_Claims Data'!J$11:J$500,('Input_Claims Data'!$A$11:$A$500='Cal_Claims Experience'!$A12)*('Input_Claims Data'!$B$11:$B$500='Cal_Claims Experience'!$B12)*('Input_Claims Data'!$C$11:$C$500='Cal_Claims Experience'!$C12)*('Input_Claims Data'!$D$11:$D$500='Cal_Claims Experience'!$D12)))</f>
        <v/>
      </c>
      <c r="K12" s="1" t="str" cm="1">
        <f t="array" ref="K12">IF(A12="","",_xlfn._xlws.FILTER('Input_Claims Data'!K$11:K$500,('Input_Claims Data'!$A$11:$A$500='Cal_Claims Experience'!$A12)*('Input_Claims Data'!$B$11:$B$500='Cal_Claims Experience'!$B12)*('Input_Claims Data'!$C$11:$C$500='Cal_Claims Experience'!$C12)*('Input_Claims Data'!$D$11:$D$500='Cal_Claims Experience'!$D12)))</f>
        <v/>
      </c>
      <c r="L12" s="1" t="str" cm="1">
        <f t="array" ref="L12">IF(B12="","",_xlfn._xlws.FILTER('Input_Claims Data'!L$11:L$500,('Input_Claims Data'!$A$11:$A$500='Cal_Claims Experience'!$A12)*('Input_Claims Data'!$B$11:$B$500='Cal_Claims Experience'!$B12)*('Input_Claims Data'!$C$11:$C$500='Cal_Claims Experience'!$C12)*('Input_Claims Data'!$D$11:$D$500='Cal_Claims Experience'!$D12)))</f>
        <v/>
      </c>
      <c r="M12" s="1" t="str" cm="1">
        <f t="array" ref="M12">IF(C12="","",_xlfn._xlws.FILTER('Input_Claims Data'!M$11:M$500,('Input_Claims Data'!$A$11:$A$500='Cal_Claims Experience'!$A12)*('Input_Claims Data'!$B$11:$B$500='Cal_Claims Experience'!$B12)*('Input_Claims Data'!$C$11:$C$500='Cal_Claims Experience'!$C12)*('Input_Claims Data'!$D$11:$D$500='Cal_Claims Experience'!$D12)))</f>
        <v/>
      </c>
      <c r="N12" s="1" t="str" cm="1">
        <f t="array" ref="N12">IF(D12="","",_xlfn._xlws.FILTER('Input_Claims Data'!N$11:N$500,('Input_Claims Data'!$A$11:$A$500='Cal_Claims Experience'!$A12)*('Input_Claims Data'!$B$11:$B$500='Cal_Claims Experience'!$B12)*('Input_Claims Data'!$C$11:$C$500='Cal_Claims Experience'!$C12)*('Input_Claims Data'!$D$11:$D$500='Cal_Claims Experience'!$D12)))</f>
        <v/>
      </c>
      <c r="O12" s="1" t="str">
        <f t="shared" si="0"/>
        <v/>
      </c>
      <c r="P12" s="1" t="str">
        <f t="shared" si="1"/>
        <v/>
      </c>
      <c r="Q12" s="1" t="str">
        <f t="shared" si="2"/>
        <v/>
      </c>
      <c r="R12" s="1" t="str">
        <f t="shared" si="3"/>
        <v/>
      </c>
      <c r="S12" s="1" t="str">
        <f t="shared" si="4"/>
        <v/>
      </c>
      <c r="Y12" s="1" t="str" cm="1">
        <f t="array" ref="Y12">IF(U12="","",_xlfn._xlws.FILTER('Input_Claims Data'!U$11:U$500,('Input_Claims Data'!$Q$11:$Q$500='Cal_Claims Experience'!$U12)*('Input_Claims Data'!$R$11:$R$500='Cal_Claims Experience'!$V12)*('Input_Claims Data'!$S$11:$S$500='Cal_Claims Experience'!$W12)*('Input_Claims Data'!$T$11:$T$500='Cal_Claims Experience'!$X12)))</f>
        <v/>
      </c>
      <c r="Z12" s="1" t="str" cm="1">
        <f t="array" ref="Z12">IF(V12="","",_xlfn._xlws.FILTER('Input_Claims Data'!V$11:V$500,('Input_Claims Data'!$Q$11:$Q$500='Cal_Claims Experience'!$U12)*('Input_Claims Data'!$R$11:$R$500='Cal_Claims Experience'!$V12)*('Input_Claims Data'!$S$11:$S$500='Cal_Claims Experience'!$W12)*('Input_Claims Data'!$T$11:$T$500='Cal_Claims Experience'!$X12)))</f>
        <v/>
      </c>
      <c r="AA12" s="1" t="str" cm="1">
        <f t="array" ref="AA12">IF(W12="","",_xlfn._xlws.FILTER('Input_Claims Data'!W$11:W$500,('Input_Claims Data'!$Q$11:$Q$500='Cal_Claims Experience'!$U12)*('Input_Claims Data'!$R$11:$R$500='Cal_Claims Experience'!$V12)*('Input_Claims Data'!$S$11:$S$500='Cal_Claims Experience'!$W12)*('Input_Claims Data'!$T$11:$T$500='Cal_Claims Experience'!$X12)))</f>
        <v/>
      </c>
      <c r="AB12" s="1" t="str" cm="1">
        <f t="array" ref="AB12">IF(X12="","",_xlfn._xlws.FILTER('Input_Claims Data'!X$11:X$500,('Input_Claims Data'!$Q$11:$Q$500='Cal_Claims Experience'!$U12)*('Input_Claims Data'!$R$11:$R$500='Cal_Claims Experience'!$V12)*('Input_Claims Data'!$S$11:$S$500='Cal_Claims Experience'!$W12)*('Input_Claims Data'!$T$11:$T$500='Cal_Claims Experience'!$X12)))</f>
        <v/>
      </c>
      <c r="AC12" s="1" t="str" cm="1">
        <f t="array" ref="AC12">IF(Y12="","",_xlfn._xlws.FILTER('Input_Claims Data'!Y$11:Y$500,('Input_Claims Data'!$Q$11:$Q$500='Cal_Claims Experience'!$U12)*('Input_Claims Data'!$R$11:$R$500='Cal_Claims Experience'!$V12)*('Input_Claims Data'!$S$11:$S$500='Cal_Claims Experience'!$W12)*('Input_Claims Data'!$T$11:$T$500='Cal_Claims Experience'!$X12)))</f>
        <v/>
      </c>
      <c r="AD12" s="1" t="str" cm="1">
        <f t="array" ref="AD12">IF(Z12="","",_xlfn._xlws.FILTER('Input_Claims Data'!Z$11:Z$500,('Input_Claims Data'!$Q$11:$Q$500='Cal_Claims Experience'!$U12)*('Input_Claims Data'!$R$11:$R$500='Cal_Claims Experience'!$V12)*('Input_Claims Data'!$S$11:$S$500='Cal_Claims Experience'!$W12)*('Input_Claims Data'!$T$11:$T$500='Cal_Claims Experience'!$X12)))</f>
        <v/>
      </c>
      <c r="AE12" s="1" t="str" cm="1">
        <f t="array" ref="AE12">IF(AA12="","",_xlfn._xlws.FILTER('Input_Claims Data'!AA$11:AA$500,('Input_Claims Data'!$Q$11:$Q$500='Cal_Claims Experience'!$U12)*('Input_Claims Data'!$R$11:$R$500='Cal_Claims Experience'!$V12)*('Input_Claims Data'!$S$11:$S$500='Cal_Claims Experience'!$W12)*('Input_Claims Data'!$T$11:$T$500='Cal_Claims Experience'!$X12)))</f>
        <v/>
      </c>
      <c r="AF12" s="1" t="str" cm="1">
        <f t="array" ref="AF12">IF(AB12="","",_xlfn._xlws.FILTER('Input_Claims Data'!AB$11:AB$500,('Input_Claims Data'!$Q$11:$Q$500='Cal_Claims Experience'!$U12)*('Input_Claims Data'!$R$11:$R$500='Cal_Claims Experience'!$V12)*('Input_Claims Data'!$S$11:$S$500='Cal_Claims Experience'!$W12)*('Input_Claims Data'!$T$11:$T$500='Cal_Claims Experience'!$X12)))</f>
        <v/>
      </c>
      <c r="AG12" s="1" t="str" cm="1">
        <f t="array" ref="AG12">IF(AC12="","",_xlfn._xlws.FILTER('Input_Claims Data'!AC$11:AC$500,('Input_Claims Data'!$Q$11:$Q$500='Cal_Claims Experience'!$U12)*('Input_Claims Data'!$R$11:$R$500='Cal_Claims Experience'!$V12)*('Input_Claims Data'!$S$11:$S$500='Cal_Claims Experience'!$W12)*('Input_Claims Data'!$T$11:$T$500='Cal_Claims Experience'!$X12)))</f>
        <v/>
      </c>
      <c r="AH12" s="1" t="str" cm="1">
        <f t="array" ref="AH12">IF(AD12="","",_xlfn._xlws.FILTER('Input_Claims Data'!AD$11:AD$500,('Input_Claims Data'!$Q$11:$Q$500='Cal_Claims Experience'!$U12)*('Input_Claims Data'!$R$11:$R$500='Cal_Claims Experience'!$V12)*('Input_Claims Data'!$S$11:$S$500='Cal_Claims Experience'!$W12)*('Input_Claims Data'!$T$11:$T$500='Cal_Claims Experience'!$X12)))</f>
        <v/>
      </c>
      <c r="AI12" s="1" t="str">
        <f t="shared" si="8"/>
        <v/>
      </c>
      <c r="AJ12" s="1" t="str">
        <f t="shared" si="5"/>
        <v/>
      </c>
      <c r="AK12" s="1" t="str">
        <f t="shared" si="6"/>
        <v/>
      </c>
      <c r="AL12" s="1" t="str">
        <f t="shared" si="7"/>
        <v/>
      </c>
      <c r="AM12" s="1" t="str">
        <f t="shared" si="9"/>
        <v/>
      </c>
    </row>
    <row r="13" spans="1:39">
      <c r="E13" s="1" t="str" cm="1">
        <f t="array" ref="E13">IF(A13="","",_xlfn._xlws.FILTER('Input_Claims Data'!E$11:E$500,('Input_Claims Data'!$A$11:$A$500='Cal_Claims Experience'!$A13)*('Input_Claims Data'!$B$11:$B$500='Cal_Claims Experience'!$B13)*('Input_Claims Data'!$C$11:$C$500='Cal_Claims Experience'!$C13)*('Input_Claims Data'!$D$11:$D$500='Cal_Claims Experience'!$D13)))</f>
        <v/>
      </c>
      <c r="F13" s="1" t="str" cm="1">
        <f t="array" ref="F13">IF(A13="","",_xlfn._xlws.FILTER('Input_Claims Data'!F$11:F$500,('Input_Claims Data'!$A$11:$A$500='Cal_Claims Experience'!$A13)*('Input_Claims Data'!$B$11:$B$500='Cal_Claims Experience'!$B13)*('Input_Claims Data'!$C$11:$C$500='Cal_Claims Experience'!$C13)*('Input_Claims Data'!$D$11:$D$500='Cal_Claims Experience'!$D13)))</f>
        <v/>
      </c>
      <c r="G13" s="1" t="str" cm="1">
        <f t="array" ref="G13">IF(A13="","",_xlfn._xlws.FILTER('Input_Claims Data'!G$11:G$500,('Input_Claims Data'!$A$11:$A$500='Cal_Claims Experience'!$A13)*('Input_Claims Data'!$B$11:$B$500='Cal_Claims Experience'!$B13)*('Input_Claims Data'!$C$11:$C$500='Cal_Claims Experience'!$C13)*('Input_Claims Data'!$D$11:$D$500='Cal_Claims Experience'!$D13)))</f>
        <v/>
      </c>
      <c r="H13" s="1" t="str" cm="1">
        <f t="array" ref="H13">IF(A13="","",_xlfn._xlws.FILTER('Input_Claims Data'!H$11:H$500,('Input_Claims Data'!$A$11:$A$500='Cal_Claims Experience'!$A13)*('Input_Claims Data'!$B$11:$B$500='Cal_Claims Experience'!$B13)*('Input_Claims Data'!$C$11:$C$500='Cal_Claims Experience'!$C13)*('Input_Claims Data'!$D$11:$D$500='Cal_Claims Experience'!$D13)))</f>
        <v/>
      </c>
      <c r="I13" s="1" t="str" cm="1">
        <f t="array" ref="I13">IF(A13="","",_xlfn._xlws.FILTER('Input_Claims Data'!I$11:I$500,('Input_Claims Data'!$A$11:$A$500='Cal_Claims Experience'!$A13)*('Input_Claims Data'!$B$11:$B$500='Cal_Claims Experience'!$B13)*('Input_Claims Data'!$C$11:$C$500='Cal_Claims Experience'!$C13)*('Input_Claims Data'!$D$11:$D$500='Cal_Claims Experience'!$D13)))</f>
        <v/>
      </c>
      <c r="J13" s="1" t="str" cm="1">
        <f t="array" ref="J13">IF(A13="","",_xlfn._xlws.FILTER('Input_Claims Data'!J$11:J$500,('Input_Claims Data'!$A$11:$A$500='Cal_Claims Experience'!$A13)*('Input_Claims Data'!$B$11:$B$500='Cal_Claims Experience'!$B13)*('Input_Claims Data'!$C$11:$C$500='Cal_Claims Experience'!$C13)*('Input_Claims Data'!$D$11:$D$500='Cal_Claims Experience'!$D13)))</f>
        <v/>
      </c>
      <c r="K13" s="1" t="str" cm="1">
        <f t="array" ref="K13">IF(A13="","",_xlfn._xlws.FILTER('Input_Claims Data'!K$11:K$500,('Input_Claims Data'!$A$11:$A$500='Cal_Claims Experience'!$A13)*('Input_Claims Data'!$B$11:$B$500='Cal_Claims Experience'!$B13)*('Input_Claims Data'!$C$11:$C$500='Cal_Claims Experience'!$C13)*('Input_Claims Data'!$D$11:$D$500='Cal_Claims Experience'!$D13)))</f>
        <v/>
      </c>
      <c r="L13" s="1" t="str" cm="1">
        <f t="array" ref="L13">IF(B13="","",_xlfn._xlws.FILTER('Input_Claims Data'!L$11:L$500,('Input_Claims Data'!$A$11:$A$500='Cal_Claims Experience'!$A13)*('Input_Claims Data'!$B$11:$B$500='Cal_Claims Experience'!$B13)*('Input_Claims Data'!$C$11:$C$500='Cal_Claims Experience'!$C13)*('Input_Claims Data'!$D$11:$D$500='Cal_Claims Experience'!$D13)))</f>
        <v/>
      </c>
      <c r="M13" s="1" t="str" cm="1">
        <f t="array" ref="M13">IF(C13="","",_xlfn._xlws.FILTER('Input_Claims Data'!M$11:M$500,('Input_Claims Data'!$A$11:$A$500='Cal_Claims Experience'!$A13)*('Input_Claims Data'!$B$11:$B$500='Cal_Claims Experience'!$B13)*('Input_Claims Data'!$C$11:$C$500='Cal_Claims Experience'!$C13)*('Input_Claims Data'!$D$11:$D$500='Cal_Claims Experience'!$D13)))</f>
        <v/>
      </c>
      <c r="N13" s="1" t="str" cm="1">
        <f t="array" ref="N13">IF(D13="","",_xlfn._xlws.FILTER('Input_Claims Data'!N$11:N$500,('Input_Claims Data'!$A$11:$A$500='Cal_Claims Experience'!$A13)*('Input_Claims Data'!$B$11:$B$500='Cal_Claims Experience'!$B13)*('Input_Claims Data'!$C$11:$C$500='Cal_Claims Experience'!$C13)*('Input_Claims Data'!$D$11:$D$500='Cal_Claims Experience'!$D13)))</f>
        <v/>
      </c>
      <c r="O13" s="1" t="str">
        <f t="shared" si="0"/>
        <v/>
      </c>
      <c r="P13" s="1" t="str">
        <f t="shared" si="1"/>
        <v/>
      </c>
      <c r="Q13" s="1" t="str">
        <f t="shared" si="2"/>
        <v/>
      </c>
      <c r="R13" s="1" t="str">
        <f t="shared" si="3"/>
        <v/>
      </c>
      <c r="S13" s="1" t="str">
        <f t="shared" si="4"/>
        <v/>
      </c>
      <c r="Y13" s="1" t="str" cm="1">
        <f t="array" ref="Y13">IF(U13="","",_xlfn._xlws.FILTER('Input_Claims Data'!U$11:U$500,('Input_Claims Data'!$Q$11:$Q$500='Cal_Claims Experience'!$U13)*('Input_Claims Data'!$R$11:$R$500='Cal_Claims Experience'!$V13)*('Input_Claims Data'!$S$11:$S$500='Cal_Claims Experience'!$W13)*('Input_Claims Data'!$T$11:$T$500='Cal_Claims Experience'!$X13)))</f>
        <v/>
      </c>
      <c r="Z13" s="1" t="str" cm="1">
        <f t="array" ref="Z13">IF(V13="","",_xlfn._xlws.FILTER('Input_Claims Data'!V$11:V$500,('Input_Claims Data'!$Q$11:$Q$500='Cal_Claims Experience'!$U13)*('Input_Claims Data'!$R$11:$R$500='Cal_Claims Experience'!$V13)*('Input_Claims Data'!$S$11:$S$500='Cal_Claims Experience'!$W13)*('Input_Claims Data'!$T$11:$T$500='Cal_Claims Experience'!$X13)))</f>
        <v/>
      </c>
      <c r="AA13" s="1" t="str" cm="1">
        <f t="array" ref="AA13">IF(W13="","",_xlfn._xlws.FILTER('Input_Claims Data'!W$11:W$500,('Input_Claims Data'!$Q$11:$Q$500='Cal_Claims Experience'!$U13)*('Input_Claims Data'!$R$11:$R$500='Cal_Claims Experience'!$V13)*('Input_Claims Data'!$S$11:$S$500='Cal_Claims Experience'!$W13)*('Input_Claims Data'!$T$11:$T$500='Cal_Claims Experience'!$X13)))</f>
        <v/>
      </c>
      <c r="AB13" s="1" t="str" cm="1">
        <f t="array" ref="AB13">IF(X13="","",_xlfn._xlws.FILTER('Input_Claims Data'!X$11:X$500,('Input_Claims Data'!$Q$11:$Q$500='Cal_Claims Experience'!$U13)*('Input_Claims Data'!$R$11:$R$500='Cal_Claims Experience'!$V13)*('Input_Claims Data'!$S$11:$S$500='Cal_Claims Experience'!$W13)*('Input_Claims Data'!$T$11:$T$500='Cal_Claims Experience'!$X13)))</f>
        <v/>
      </c>
      <c r="AC13" s="1" t="str" cm="1">
        <f t="array" ref="AC13">IF(Y13="","",_xlfn._xlws.FILTER('Input_Claims Data'!Y$11:Y$500,('Input_Claims Data'!$Q$11:$Q$500='Cal_Claims Experience'!$U13)*('Input_Claims Data'!$R$11:$R$500='Cal_Claims Experience'!$V13)*('Input_Claims Data'!$S$11:$S$500='Cal_Claims Experience'!$W13)*('Input_Claims Data'!$T$11:$T$500='Cal_Claims Experience'!$X13)))</f>
        <v/>
      </c>
      <c r="AD13" s="1" t="str" cm="1">
        <f t="array" ref="AD13">IF(Z13="","",_xlfn._xlws.FILTER('Input_Claims Data'!Z$11:Z$500,('Input_Claims Data'!$Q$11:$Q$500='Cal_Claims Experience'!$U13)*('Input_Claims Data'!$R$11:$R$500='Cal_Claims Experience'!$V13)*('Input_Claims Data'!$S$11:$S$500='Cal_Claims Experience'!$W13)*('Input_Claims Data'!$T$11:$T$500='Cal_Claims Experience'!$X13)))</f>
        <v/>
      </c>
      <c r="AE13" s="1" t="str" cm="1">
        <f t="array" ref="AE13">IF(AA13="","",_xlfn._xlws.FILTER('Input_Claims Data'!AA$11:AA$500,('Input_Claims Data'!$Q$11:$Q$500='Cal_Claims Experience'!$U13)*('Input_Claims Data'!$R$11:$R$500='Cal_Claims Experience'!$V13)*('Input_Claims Data'!$S$11:$S$500='Cal_Claims Experience'!$W13)*('Input_Claims Data'!$T$11:$T$500='Cal_Claims Experience'!$X13)))</f>
        <v/>
      </c>
      <c r="AF13" s="1" t="str" cm="1">
        <f t="array" ref="AF13">IF(AB13="","",_xlfn._xlws.FILTER('Input_Claims Data'!AB$11:AB$500,('Input_Claims Data'!$Q$11:$Q$500='Cal_Claims Experience'!$U13)*('Input_Claims Data'!$R$11:$R$500='Cal_Claims Experience'!$V13)*('Input_Claims Data'!$S$11:$S$500='Cal_Claims Experience'!$W13)*('Input_Claims Data'!$T$11:$T$500='Cal_Claims Experience'!$X13)))</f>
        <v/>
      </c>
      <c r="AG13" s="1" t="str" cm="1">
        <f t="array" ref="AG13">IF(AC13="","",_xlfn._xlws.FILTER('Input_Claims Data'!AC$11:AC$500,('Input_Claims Data'!$Q$11:$Q$500='Cal_Claims Experience'!$U13)*('Input_Claims Data'!$R$11:$R$500='Cal_Claims Experience'!$V13)*('Input_Claims Data'!$S$11:$S$500='Cal_Claims Experience'!$W13)*('Input_Claims Data'!$T$11:$T$500='Cal_Claims Experience'!$X13)))</f>
        <v/>
      </c>
      <c r="AH13" s="1" t="str" cm="1">
        <f t="array" ref="AH13">IF(AD13="","",_xlfn._xlws.FILTER('Input_Claims Data'!AD$11:AD$500,('Input_Claims Data'!$Q$11:$Q$500='Cal_Claims Experience'!$U13)*('Input_Claims Data'!$R$11:$R$500='Cal_Claims Experience'!$V13)*('Input_Claims Data'!$S$11:$S$500='Cal_Claims Experience'!$W13)*('Input_Claims Data'!$T$11:$T$500='Cal_Claims Experience'!$X13)))</f>
        <v/>
      </c>
      <c r="AI13" s="1" t="str">
        <f t="shared" si="8"/>
        <v/>
      </c>
      <c r="AJ13" s="1" t="str">
        <f t="shared" si="5"/>
        <v/>
      </c>
      <c r="AK13" s="1" t="str">
        <f t="shared" si="6"/>
        <v/>
      </c>
      <c r="AL13" s="1" t="str">
        <f t="shared" si="7"/>
        <v/>
      </c>
      <c r="AM13" s="1" t="str">
        <f t="shared" si="9"/>
        <v/>
      </c>
    </row>
    <row r="14" spans="1:39">
      <c r="E14" s="1" t="str" cm="1">
        <f t="array" ref="E14">IF(A14="","",_xlfn._xlws.FILTER('Input_Claims Data'!E$11:E$500,('Input_Claims Data'!$A$11:$A$500='Cal_Claims Experience'!$A14)*('Input_Claims Data'!$B$11:$B$500='Cal_Claims Experience'!$B14)*('Input_Claims Data'!$C$11:$C$500='Cal_Claims Experience'!$C14)*('Input_Claims Data'!$D$11:$D$500='Cal_Claims Experience'!$D14)))</f>
        <v/>
      </c>
      <c r="F14" s="1" t="str" cm="1">
        <f t="array" ref="F14">IF(A14="","",_xlfn._xlws.FILTER('Input_Claims Data'!F$11:F$500,('Input_Claims Data'!$A$11:$A$500='Cal_Claims Experience'!$A14)*('Input_Claims Data'!$B$11:$B$500='Cal_Claims Experience'!$B14)*('Input_Claims Data'!$C$11:$C$500='Cal_Claims Experience'!$C14)*('Input_Claims Data'!$D$11:$D$500='Cal_Claims Experience'!$D14)))</f>
        <v/>
      </c>
      <c r="G14" s="1" t="str" cm="1">
        <f t="array" ref="G14">IF(A14="","",_xlfn._xlws.FILTER('Input_Claims Data'!G$11:G$500,('Input_Claims Data'!$A$11:$A$500='Cal_Claims Experience'!$A14)*('Input_Claims Data'!$B$11:$B$500='Cal_Claims Experience'!$B14)*('Input_Claims Data'!$C$11:$C$500='Cal_Claims Experience'!$C14)*('Input_Claims Data'!$D$11:$D$500='Cal_Claims Experience'!$D14)))</f>
        <v/>
      </c>
      <c r="H14" s="1" t="str" cm="1">
        <f t="array" ref="H14">IF(A14="","",_xlfn._xlws.FILTER('Input_Claims Data'!H$11:H$500,('Input_Claims Data'!$A$11:$A$500='Cal_Claims Experience'!$A14)*('Input_Claims Data'!$B$11:$B$500='Cal_Claims Experience'!$B14)*('Input_Claims Data'!$C$11:$C$500='Cal_Claims Experience'!$C14)*('Input_Claims Data'!$D$11:$D$500='Cal_Claims Experience'!$D14)))</f>
        <v/>
      </c>
      <c r="I14" s="1" t="str" cm="1">
        <f t="array" ref="I14">IF(A14="","",_xlfn._xlws.FILTER('Input_Claims Data'!I$11:I$500,('Input_Claims Data'!$A$11:$A$500='Cal_Claims Experience'!$A14)*('Input_Claims Data'!$B$11:$B$500='Cal_Claims Experience'!$B14)*('Input_Claims Data'!$C$11:$C$500='Cal_Claims Experience'!$C14)*('Input_Claims Data'!$D$11:$D$500='Cal_Claims Experience'!$D14)))</f>
        <v/>
      </c>
      <c r="J14" s="1" t="str" cm="1">
        <f t="array" ref="J14">IF(A14="","",_xlfn._xlws.FILTER('Input_Claims Data'!J$11:J$500,('Input_Claims Data'!$A$11:$A$500='Cal_Claims Experience'!$A14)*('Input_Claims Data'!$B$11:$B$500='Cal_Claims Experience'!$B14)*('Input_Claims Data'!$C$11:$C$500='Cal_Claims Experience'!$C14)*('Input_Claims Data'!$D$11:$D$500='Cal_Claims Experience'!$D14)))</f>
        <v/>
      </c>
      <c r="K14" s="1" t="str" cm="1">
        <f t="array" ref="K14">IF(A14="","",_xlfn._xlws.FILTER('Input_Claims Data'!K$11:K$500,('Input_Claims Data'!$A$11:$A$500='Cal_Claims Experience'!$A14)*('Input_Claims Data'!$B$11:$B$500='Cal_Claims Experience'!$B14)*('Input_Claims Data'!$C$11:$C$500='Cal_Claims Experience'!$C14)*('Input_Claims Data'!$D$11:$D$500='Cal_Claims Experience'!$D14)))</f>
        <v/>
      </c>
      <c r="L14" s="1" t="str" cm="1">
        <f t="array" ref="L14">IF(B14="","",_xlfn._xlws.FILTER('Input_Claims Data'!L$11:L$500,('Input_Claims Data'!$A$11:$A$500='Cal_Claims Experience'!$A14)*('Input_Claims Data'!$B$11:$B$500='Cal_Claims Experience'!$B14)*('Input_Claims Data'!$C$11:$C$500='Cal_Claims Experience'!$C14)*('Input_Claims Data'!$D$11:$D$500='Cal_Claims Experience'!$D14)))</f>
        <v/>
      </c>
      <c r="M14" s="1" t="str" cm="1">
        <f t="array" ref="M14">IF(C14="","",_xlfn._xlws.FILTER('Input_Claims Data'!M$11:M$500,('Input_Claims Data'!$A$11:$A$500='Cal_Claims Experience'!$A14)*('Input_Claims Data'!$B$11:$B$500='Cal_Claims Experience'!$B14)*('Input_Claims Data'!$C$11:$C$500='Cal_Claims Experience'!$C14)*('Input_Claims Data'!$D$11:$D$500='Cal_Claims Experience'!$D14)))</f>
        <v/>
      </c>
      <c r="N14" s="1" t="str" cm="1">
        <f t="array" ref="N14">IF(D14="","",_xlfn._xlws.FILTER('Input_Claims Data'!N$11:N$500,('Input_Claims Data'!$A$11:$A$500='Cal_Claims Experience'!$A14)*('Input_Claims Data'!$B$11:$B$500='Cal_Claims Experience'!$B14)*('Input_Claims Data'!$C$11:$C$500='Cal_Claims Experience'!$C14)*('Input_Claims Data'!$D$11:$D$500='Cal_Claims Experience'!$D14)))</f>
        <v/>
      </c>
      <c r="O14" s="1" t="str">
        <f t="shared" si="0"/>
        <v/>
      </c>
      <c r="P14" s="1" t="str">
        <f t="shared" si="1"/>
        <v/>
      </c>
      <c r="Q14" s="1" t="str">
        <f t="shared" si="2"/>
        <v/>
      </c>
      <c r="R14" s="1" t="str">
        <f t="shared" si="3"/>
        <v/>
      </c>
      <c r="S14" s="1" t="str">
        <f t="shared" si="4"/>
        <v/>
      </c>
      <c r="Y14" s="1" t="str" cm="1">
        <f t="array" ref="Y14">IF(U14="","",_xlfn._xlws.FILTER('Input_Claims Data'!U$11:U$500,('Input_Claims Data'!$Q$11:$Q$500='Cal_Claims Experience'!$U14)*('Input_Claims Data'!$R$11:$R$500='Cal_Claims Experience'!$V14)*('Input_Claims Data'!$S$11:$S$500='Cal_Claims Experience'!$W14)*('Input_Claims Data'!$T$11:$T$500='Cal_Claims Experience'!$X14)))</f>
        <v/>
      </c>
      <c r="Z14" s="1" t="str" cm="1">
        <f t="array" ref="Z14">IF(V14="","",_xlfn._xlws.FILTER('Input_Claims Data'!V$11:V$500,('Input_Claims Data'!$Q$11:$Q$500='Cal_Claims Experience'!$U14)*('Input_Claims Data'!$R$11:$R$500='Cal_Claims Experience'!$V14)*('Input_Claims Data'!$S$11:$S$500='Cal_Claims Experience'!$W14)*('Input_Claims Data'!$T$11:$T$500='Cal_Claims Experience'!$X14)))</f>
        <v/>
      </c>
      <c r="AA14" s="1" t="str" cm="1">
        <f t="array" ref="AA14">IF(W14="","",_xlfn._xlws.FILTER('Input_Claims Data'!W$11:W$500,('Input_Claims Data'!$Q$11:$Q$500='Cal_Claims Experience'!$U14)*('Input_Claims Data'!$R$11:$R$500='Cal_Claims Experience'!$V14)*('Input_Claims Data'!$S$11:$S$500='Cal_Claims Experience'!$W14)*('Input_Claims Data'!$T$11:$T$500='Cal_Claims Experience'!$X14)))</f>
        <v/>
      </c>
      <c r="AB14" s="1" t="str" cm="1">
        <f t="array" ref="AB14">IF(X14="","",_xlfn._xlws.FILTER('Input_Claims Data'!X$11:X$500,('Input_Claims Data'!$Q$11:$Q$500='Cal_Claims Experience'!$U14)*('Input_Claims Data'!$R$11:$R$500='Cal_Claims Experience'!$V14)*('Input_Claims Data'!$S$11:$S$500='Cal_Claims Experience'!$W14)*('Input_Claims Data'!$T$11:$T$500='Cal_Claims Experience'!$X14)))</f>
        <v/>
      </c>
      <c r="AC14" s="1" t="str" cm="1">
        <f t="array" ref="AC14">IF(Y14="","",_xlfn._xlws.FILTER('Input_Claims Data'!Y$11:Y$500,('Input_Claims Data'!$Q$11:$Q$500='Cal_Claims Experience'!$U14)*('Input_Claims Data'!$R$11:$R$500='Cal_Claims Experience'!$V14)*('Input_Claims Data'!$S$11:$S$500='Cal_Claims Experience'!$W14)*('Input_Claims Data'!$T$11:$T$500='Cal_Claims Experience'!$X14)))</f>
        <v/>
      </c>
      <c r="AD14" s="1" t="str" cm="1">
        <f t="array" ref="AD14">IF(Z14="","",_xlfn._xlws.FILTER('Input_Claims Data'!Z$11:Z$500,('Input_Claims Data'!$Q$11:$Q$500='Cal_Claims Experience'!$U14)*('Input_Claims Data'!$R$11:$R$500='Cal_Claims Experience'!$V14)*('Input_Claims Data'!$S$11:$S$500='Cal_Claims Experience'!$W14)*('Input_Claims Data'!$T$11:$T$500='Cal_Claims Experience'!$X14)))</f>
        <v/>
      </c>
      <c r="AE14" s="1" t="str" cm="1">
        <f t="array" ref="AE14">IF(AA14="","",_xlfn._xlws.FILTER('Input_Claims Data'!AA$11:AA$500,('Input_Claims Data'!$Q$11:$Q$500='Cal_Claims Experience'!$U14)*('Input_Claims Data'!$R$11:$R$500='Cal_Claims Experience'!$V14)*('Input_Claims Data'!$S$11:$S$500='Cal_Claims Experience'!$W14)*('Input_Claims Data'!$T$11:$T$500='Cal_Claims Experience'!$X14)))</f>
        <v/>
      </c>
      <c r="AF14" s="1" t="str" cm="1">
        <f t="array" ref="AF14">IF(AB14="","",_xlfn._xlws.FILTER('Input_Claims Data'!AB$11:AB$500,('Input_Claims Data'!$Q$11:$Q$500='Cal_Claims Experience'!$U14)*('Input_Claims Data'!$R$11:$R$500='Cal_Claims Experience'!$V14)*('Input_Claims Data'!$S$11:$S$500='Cal_Claims Experience'!$W14)*('Input_Claims Data'!$T$11:$T$500='Cal_Claims Experience'!$X14)))</f>
        <v/>
      </c>
      <c r="AG14" s="1" t="str" cm="1">
        <f t="array" ref="AG14">IF(AC14="","",_xlfn._xlws.FILTER('Input_Claims Data'!AC$11:AC$500,('Input_Claims Data'!$Q$11:$Q$500='Cal_Claims Experience'!$U14)*('Input_Claims Data'!$R$11:$R$500='Cal_Claims Experience'!$V14)*('Input_Claims Data'!$S$11:$S$500='Cal_Claims Experience'!$W14)*('Input_Claims Data'!$T$11:$T$500='Cal_Claims Experience'!$X14)))</f>
        <v/>
      </c>
      <c r="AH14" s="1" t="str" cm="1">
        <f t="array" ref="AH14">IF(AD14="","",_xlfn._xlws.FILTER('Input_Claims Data'!AD$11:AD$500,('Input_Claims Data'!$Q$11:$Q$500='Cal_Claims Experience'!$U14)*('Input_Claims Data'!$R$11:$R$500='Cal_Claims Experience'!$V14)*('Input_Claims Data'!$S$11:$S$500='Cal_Claims Experience'!$W14)*('Input_Claims Data'!$T$11:$T$500='Cal_Claims Experience'!$X14)))</f>
        <v/>
      </c>
      <c r="AI14" s="1" t="str">
        <f t="shared" si="8"/>
        <v/>
      </c>
      <c r="AJ14" s="1" t="str">
        <f t="shared" si="5"/>
        <v/>
      </c>
      <c r="AK14" s="1" t="str">
        <f t="shared" si="6"/>
        <v/>
      </c>
      <c r="AL14" s="1" t="str">
        <f t="shared" si="7"/>
        <v/>
      </c>
      <c r="AM14" s="1" t="str">
        <f t="shared" si="9"/>
        <v/>
      </c>
    </row>
    <row r="15" spans="1:39">
      <c r="E15" s="1" t="str" cm="1">
        <f t="array" ref="E15">IF(A15="","",_xlfn._xlws.FILTER('Input_Claims Data'!E$11:E$500,('Input_Claims Data'!$A$11:$A$500='Cal_Claims Experience'!$A15)*('Input_Claims Data'!$B$11:$B$500='Cal_Claims Experience'!$B15)*('Input_Claims Data'!$C$11:$C$500='Cal_Claims Experience'!$C15)*('Input_Claims Data'!$D$11:$D$500='Cal_Claims Experience'!$D15)))</f>
        <v/>
      </c>
      <c r="F15" s="1" t="str" cm="1">
        <f t="array" ref="F15">IF(A15="","",_xlfn._xlws.FILTER('Input_Claims Data'!F$11:F$500,('Input_Claims Data'!$A$11:$A$500='Cal_Claims Experience'!$A15)*('Input_Claims Data'!$B$11:$B$500='Cal_Claims Experience'!$B15)*('Input_Claims Data'!$C$11:$C$500='Cal_Claims Experience'!$C15)*('Input_Claims Data'!$D$11:$D$500='Cal_Claims Experience'!$D15)))</f>
        <v/>
      </c>
      <c r="G15" s="1" t="str" cm="1">
        <f t="array" ref="G15">IF(A15="","",_xlfn._xlws.FILTER('Input_Claims Data'!G$11:G$500,('Input_Claims Data'!$A$11:$A$500='Cal_Claims Experience'!$A15)*('Input_Claims Data'!$B$11:$B$500='Cal_Claims Experience'!$B15)*('Input_Claims Data'!$C$11:$C$500='Cal_Claims Experience'!$C15)*('Input_Claims Data'!$D$11:$D$500='Cal_Claims Experience'!$D15)))</f>
        <v/>
      </c>
      <c r="H15" s="1" t="str" cm="1">
        <f t="array" ref="H15">IF(A15="","",_xlfn._xlws.FILTER('Input_Claims Data'!H$11:H$500,('Input_Claims Data'!$A$11:$A$500='Cal_Claims Experience'!$A15)*('Input_Claims Data'!$B$11:$B$500='Cal_Claims Experience'!$B15)*('Input_Claims Data'!$C$11:$C$500='Cal_Claims Experience'!$C15)*('Input_Claims Data'!$D$11:$D$500='Cal_Claims Experience'!$D15)))</f>
        <v/>
      </c>
      <c r="I15" s="1" t="str" cm="1">
        <f t="array" ref="I15">IF(A15="","",_xlfn._xlws.FILTER('Input_Claims Data'!I$11:I$500,('Input_Claims Data'!$A$11:$A$500='Cal_Claims Experience'!$A15)*('Input_Claims Data'!$B$11:$B$500='Cal_Claims Experience'!$B15)*('Input_Claims Data'!$C$11:$C$500='Cal_Claims Experience'!$C15)*('Input_Claims Data'!$D$11:$D$500='Cal_Claims Experience'!$D15)))</f>
        <v/>
      </c>
      <c r="J15" s="1" t="str" cm="1">
        <f t="array" ref="J15">IF(A15="","",_xlfn._xlws.FILTER('Input_Claims Data'!J$11:J$500,('Input_Claims Data'!$A$11:$A$500='Cal_Claims Experience'!$A15)*('Input_Claims Data'!$B$11:$B$500='Cal_Claims Experience'!$B15)*('Input_Claims Data'!$C$11:$C$500='Cal_Claims Experience'!$C15)*('Input_Claims Data'!$D$11:$D$500='Cal_Claims Experience'!$D15)))</f>
        <v/>
      </c>
      <c r="K15" s="1" t="str" cm="1">
        <f t="array" ref="K15">IF(A15="","",_xlfn._xlws.FILTER('Input_Claims Data'!K$11:K$500,('Input_Claims Data'!$A$11:$A$500='Cal_Claims Experience'!$A15)*('Input_Claims Data'!$B$11:$B$500='Cal_Claims Experience'!$B15)*('Input_Claims Data'!$C$11:$C$500='Cal_Claims Experience'!$C15)*('Input_Claims Data'!$D$11:$D$500='Cal_Claims Experience'!$D15)))</f>
        <v/>
      </c>
      <c r="L15" s="1" t="str" cm="1">
        <f t="array" ref="L15">IF(B15="","",_xlfn._xlws.FILTER('Input_Claims Data'!L$11:L$500,('Input_Claims Data'!$A$11:$A$500='Cal_Claims Experience'!$A15)*('Input_Claims Data'!$B$11:$B$500='Cal_Claims Experience'!$B15)*('Input_Claims Data'!$C$11:$C$500='Cal_Claims Experience'!$C15)*('Input_Claims Data'!$D$11:$D$500='Cal_Claims Experience'!$D15)))</f>
        <v/>
      </c>
      <c r="M15" s="1" t="str" cm="1">
        <f t="array" ref="M15">IF(C15="","",_xlfn._xlws.FILTER('Input_Claims Data'!M$11:M$500,('Input_Claims Data'!$A$11:$A$500='Cal_Claims Experience'!$A15)*('Input_Claims Data'!$B$11:$B$500='Cal_Claims Experience'!$B15)*('Input_Claims Data'!$C$11:$C$500='Cal_Claims Experience'!$C15)*('Input_Claims Data'!$D$11:$D$500='Cal_Claims Experience'!$D15)))</f>
        <v/>
      </c>
      <c r="N15" s="1" t="str" cm="1">
        <f t="array" ref="N15">IF(D15="","",_xlfn._xlws.FILTER('Input_Claims Data'!N$11:N$500,('Input_Claims Data'!$A$11:$A$500='Cal_Claims Experience'!$A15)*('Input_Claims Data'!$B$11:$B$500='Cal_Claims Experience'!$B15)*('Input_Claims Data'!$C$11:$C$500='Cal_Claims Experience'!$C15)*('Input_Claims Data'!$D$11:$D$500='Cal_Claims Experience'!$D15)))</f>
        <v/>
      </c>
      <c r="O15" s="1" t="str">
        <f t="shared" si="0"/>
        <v/>
      </c>
      <c r="P15" s="1" t="str">
        <f t="shared" si="1"/>
        <v/>
      </c>
      <c r="Q15" s="1" t="str">
        <f t="shared" si="2"/>
        <v/>
      </c>
      <c r="R15" s="1" t="str">
        <f t="shared" si="3"/>
        <v/>
      </c>
      <c r="S15" s="1" t="str">
        <f t="shared" si="4"/>
        <v/>
      </c>
      <c r="Y15" s="1" t="str" cm="1">
        <f t="array" ref="Y15">IF(U15="","",_xlfn._xlws.FILTER('Input_Claims Data'!U$11:U$500,('Input_Claims Data'!$Q$11:$Q$500='Cal_Claims Experience'!$U15)*('Input_Claims Data'!$R$11:$R$500='Cal_Claims Experience'!$V15)*('Input_Claims Data'!$S$11:$S$500='Cal_Claims Experience'!$W15)*('Input_Claims Data'!$T$11:$T$500='Cal_Claims Experience'!$X15)))</f>
        <v/>
      </c>
      <c r="Z15" s="1" t="str" cm="1">
        <f t="array" ref="Z15">IF(V15="","",_xlfn._xlws.FILTER('Input_Claims Data'!V$11:V$500,('Input_Claims Data'!$Q$11:$Q$500='Cal_Claims Experience'!$U15)*('Input_Claims Data'!$R$11:$R$500='Cal_Claims Experience'!$V15)*('Input_Claims Data'!$S$11:$S$500='Cal_Claims Experience'!$W15)*('Input_Claims Data'!$T$11:$T$500='Cal_Claims Experience'!$X15)))</f>
        <v/>
      </c>
      <c r="AA15" s="1" t="str" cm="1">
        <f t="array" ref="AA15">IF(W15="","",_xlfn._xlws.FILTER('Input_Claims Data'!W$11:W$500,('Input_Claims Data'!$Q$11:$Q$500='Cal_Claims Experience'!$U15)*('Input_Claims Data'!$R$11:$R$500='Cal_Claims Experience'!$V15)*('Input_Claims Data'!$S$11:$S$500='Cal_Claims Experience'!$W15)*('Input_Claims Data'!$T$11:$T$500='Cal_Claims Experience'!$X15)))</f>
        <v/>
      </c>
      <c r="AB15" s="1" t="str" cm="1">
        <f t="array" ref="AB15">IF(X15="","",_xlfn._xlws.FILTER('Input_Claims Data'!X$11:X$500,('Input_Claims Data'!$Q$11:$Q$500='Cal_Claims Experience'!$U15)*('Input_Claims Data'!$R$11:$R$500='Cal_Claims Experience'!$V15)*('Input_Claims Data'!$S$11:$S$500='Cal_Claims Experience'!$W15)*('Input_Claims Data'!$T$11:$T$500='Cal_Claims Experience'!$X15)))</f>
        <v/>
      </c>
      <c r="AC15" s="1" t="str" cm="1">
        <f t="array" ref="AC15">IF(Y15="","",_xlfn._xlws.FILTER('Input_Claims Data'!Y$11:Y$500,('Input_Claims Data'!$Q$11:$Q$500='Cal_Claims Experience'!$U15)*('Input_Claims Data'!$R$11:$R$500='Cal_Claims Experience'!$V15)*('Input_Claims Data'!$S$11:$S$500='Cal_Claims Experience'!$W15)*('Input_Claims Data'!$T$11:$T$500='Cal_Claims Experience'!$X15)))</f>
        <v/>
      </c>
      <c r="AD15" s="1" t="str" cm="1">
        <f t="array" ref="AD15">IF(Z15="","",_xlfn._xlws.FILTER('Input_Claims Data'!Z$11:Z$500,('Input_Claims Data'!$Q$11:$Q$500='Cal_Claims Experience'!$U15)*('Input_Claims Data'!$R$11:$R$500='Cal_Claims Experience'!$V15)*('Input_Claims Data'!$S$11:$S$500='Cal_Claims Experience'!$W15)*('Input_Claims Data'!$T$11:$T$500='Cal_Claims Experience'!$X15)))</f>
        <v/>
      </c>
      <c r="AE15" s="1" t="str" cm="1">
        <f t="array" ref="AE15">IF(AA15="","",_xlfn._xlws.FILTER('Input_Claims Data'!AA$11:AA$500,('Input_Claims Data'!$Q$11:$Q$500='Cal_Claims Experience'!$U15)*('Input_Claims Data'!$R$11:$R$500='Cal_Claims Experience'!$V15)*('Input_Claims Data'!$S$11:$S$500='Cal_Claims Experience'!$W15)*('Input_Claims Data'!$T$11:$T$500='Cal_Claims Experience'!$X15)))</f>
        <v/>
      </c>
      <c r="AF15" s="1" t="str" cm="1">
        <f t="array" ref="AF15">IF(AB15="","",_xlfn._xlws.FILTER('Input_Claims Data'!AB$11:AB$500,('Input_Claims Data'!$Q$11:$Q$500='Cal_Claims Experience'!$U15)*('Input_Claims Data'!$R$11:$R$500='Cal_Claims Experience'!$V15)*('Input_Claims Data'!$S$11:$S$500='Cal_Claims Experience'!$W15)*('Input_Claims Data'!$T$11:$T$500='Cal_Claims Experience'!$X15)))</f>
        <v/>
      </c>
      <c r="AG15" s="1" t="str" cm="1">
        <f t="array" ref="AG15">IF(AC15="","",_xlfn._xlws.FILTER('Input_Claims Data'!AC$11:AC$500,('Input_Claims Data'!$Q$11:$Q$500='Cal_Claims Experience'!$U15)*('Input_Claims Data'!$R$11:$R$500='Cal_Claims Experience'!$V15)*('Input_Claims Data'!$S$11:$S$500='Cal_Claims Experience'!$W15)*('Input_Claims Data'!$T$11:$T$500='Cal_Claims Experience'!$X15)))</f>
        <v/>
      </c>
      <c r="AH15" s="1" t="str" cm="1">
        <f t="array" ref="AH15">IF(AD15="","",_xlfn._xlws.FILTER('Input_Claims Data'!AD$11:AD$500,('Input_Claims Data'!$Q$11:$Q$500='Cal_Claims Experience'!$U15)*('Input_Claims Data'!$R$11:$R$500='Cal_Claims Experience'!$V15)*('Input_Claims Data'!$S$11:$S$500='Cal_Claims Experience'!$W15)*('Input_Claims Data'!$T$11:$T$500='Cal_Claims Experience'!$X15)))</f>
        <v/>
      </c>
      <c r="AI15" s="1" t="str">
        <f t="shared" si="8"/>
        <v/>
      </c>
      <c r="AJ15" s="1" t="str">
        <f t="shared" si="5"/>
        <v/>
      </c>
      <c r="AK15" s="1" t="str">
        <f t="shared" si="6"/>
        <v/>
      </c>
      <c r="AL15" s="1" t="str">
        <f t="shared" si="7"/>
        <v/>
      </c>
      <c r="AM15" s="1" t="str">
        <f t="shared" si="9"/>
        <v/>
      </c>
    </row>
    <row r="16" spans="1:39">
      <c r="E16" s="1" t="str" cm="1">
        <f t="array" ref="E16">IF(A16="","",_xlfn._xlws.FILTER('Input_Claims Data'!E$11:E$500,('Input_Claims Data'!$A$11:$A$500='Cal_Claims Experience'!$A16)*('Input_Claims Data'!$B$11:$B$500='Cal_Claims Experience'!$B16)*('Input_Claims Data'!$C$11:$C$500='Cal_Claims Experience'!$C16)*('Input_Claims Data'!$D$11:$D$500='Cal_Claims Experience'!$D16)))</f>
        <v/>
      </c>
      <c r="F16" s="1" t="str" cm="1">
        <f t="array" ref="F16">IF(A16="","",_xlfn._xlws.FILTER('Input_Claims Data'!F$11:F$500,('Input_Claims Data'!$A$11:$A$500='Cal_Claims Experience'!$A16)*('Input_Claims Data'!$B$11:$B$500='Cal_Claims Experience'!$B16)*('Input_Claims Data'!$C$11:$C$500='Cal_Claims Experience'!$C16)*('Input_Claims Data'!$D$11:$D$500='Cal_Claims Experience'!$D16)))</f>
        <v/>
      </c>
      <c r="G16" s="1" t="str" cm="1">
        <f t="array" ref="G16">IF(A16="","",_xlfn._xlws.FILTER('Input_Claims Data'!G$11:G$500,('Input_Claims Data'!$A$11:$A$500='Cal_Claims Experience'!$A16)*('Input_Claims Data'!$B$11:$B$500='Cal_Claims Experience'!$B16)*('Input_Claims Data'!$C$11:$C$500='Cal_Claims Experience'!$C16)*('Input_Claims Data'!$D$11:$D$500='Cal_Claims Experience'!$D16)))</f>
        <v/>
      </c>
      <c r="H16" s="1" t="str" cm="1">
        <f t="array" ref="H16">IF(A16="","",_xlfn._xlws.FILTER('Input_Claims Data'!H$11:H$500,('Input_Claims Data'!$A$11:$A$500='Cal_Claims Experience'!$A16)*('Input_Claims Data'!$B$11:$B$500='Cal_Claims Experience'!$B16)*('Input_Claims Data'!$C$11:$C$500='Cal_Claims Experience'!$C16)*('Input_Claims Data'!$D$11:$D$500='Cal_Claims Experience'!$D16)))</f>
        <v/>
      </c>
      <c r="I16" s="1" t="str" cm="1">
        <f t="array" ref="I16">IF(A16="","",_xlfn._xlws.FILTER('Input_Claims Data'!I$11:I$500,('Input_Claims Data'!$A$11:$A$500='Cal_Claims Experience'!$A16)*('Input_Claims Data'!$B$11:$B$500='Cal_Claims Experience'!$B16)*('Input_Claims Data'!$C$11:$C$500='Cal_Claims Experience'!$C16)*('Input_Claims Data'!$D$11:$D$500='Cal_Claims Experience'!$D16)))</f>
        <v/>
      </c>
      <c r="J16" s="1" t="str" cm="1">
        <f t="array" ref="J16">IF(A16="","",_xlfn._xlws.FILTER('Input_Claims Data'!J$11:J$500,('Input_Claims Data'!$A$11:$A$500='Cal_Claims Experience'!$A16)*('Input_Claims Data'!$B$11:$B$500='Cal_Claims Experience'!$B16)*('Input_Claims Data'!$C$11:$C$500='Cal_Claims Experience'!$C16)*('Input_Claims Data'!$D$11:$D$500='Cal_Claims Experience'!$D16)))</f>
        <v/>
      </c>
      <c r="K16" s="1" t="str" cm="1">
        <f t="array" ref="K16">IF(A16="","",_xlfn._xlws.FILTER('Input_Claims Data'!K$11:K$500,('Input_Claims Data'!$A$11:$A$500='Cal_Claims Experience'!$A16)*('Input_Claims Data'!$B$11:$B$500='Cal_Claims Experience'!$B16)*('Input_Claims Data'!$C$11:$C$500='Cal_Claims Experience'!$C16)*('Input_Claims Data'!$D$11:$D$500='Cal_Claims Experience'!$D16)))</f>
        <v/>
      </c>
      <c r="L16" s="1" t="str" cm="1">
        <f t="array" ref="L16">IF(B16="","",_xlfn._xlws.FILTER('Input_Claims Data'!L$11:L$500,('Input_Claims Data'!$A$11:$A$500='Cal_Claims Experience'!$A16)*('Input_Claims Data'!$B$11:$B$500='Cal_Claims Experience'!$B16)*('Input_Claims Data'!$C$11:$C$500='Cal_Claims Experience'!$C16)*('Input_Claims Data'!$D$11:$D$500='Cal_Claims Experience'!$D16)))</f>
        <v/>
      </c>
      <c r="M16" s="1" t="str" cm="1">
        <f t="array" ref="M16">IF(C16="","",_xlfn._xlws.FILTER('Input_Claims Data'!M$11:M$500,('Input_Claims Data'!$A$11:$A$500='Cal_Claims Experience'!$A16)*('Input_Claims Data'!$B$11:$B$500='Cal_Claims Experience'!$B16)*('Input_Claims Data'!$C$11:$C$500='Cal_Claims Experience'!$C16)*('Input_Claims Data'!$D$11:$D$500='Cal_Claims Experience'!$D16)))</f>
        <v/>
      </c>
      <c r="N16" s="1" t="str" cm="1">
        <f t="array" ref="N16">IF(D16="","",_xlfn._xlws.FILTER('Input_Claims Data'!N$11:N$500,('Input_Claims Data'!$A$11:$A$500='Cal_Claims Experience'!$A16)*('Input_Claims Data'!$B$11:$B$500='Cal_Claims Experience'!$B16)*('Input_Claims Data'!$C$11:$C$500='Cal_Claims Experience'!$C16)*('Input_Claims Data'!$D$11:$D$500='Cal_Claims Experience'!$D16)))</f>
        <v/>
      </c>
      <c r="O16" s="1" t="str">
        <f t="shared" si="0"/>
        <v/>
      </c>
      <c r="P16" s="1" t="str">
        <f t="shared" si="1"/>
        <v/>
      </c>
      <c r="Q16" s="1" t="str">
        <f t="shared" si="2"/>
        <v/>
      </c>
      <c r="R16" s="1" t="str">
        <f t="shared" si="3"/>
        <v/>
      </c>
      <c r="S16" s="1" t="str">
        <f t="shared" si="4"/>
        <v/>
      </c>
      <c r="Y16" s="1" t="str" cm="1">
        <f t="array" ref="Y16">IF(U16="","",_xlfn._xlws.FILTER('Input_Claims Data'!U$11:U$500,('Input_Claims Data'!$Q$11:$Q$500='Cal_Claims Experience'!$U16)*('Input_Claims Data'!$R$11:$R$500='Cal_Claims Experience'!$V16)*('Input_Claims Data'!$S$11:$S$500='Cal_Claims Experience'!$W16)*('Input_Claims Data'!$T$11:$T$500='Cal_Claims Experience'!$X16)))</f>
        <v/>
      </c>
      <c r="Z16" s="1" t="str" cm="1">
        <f t="array" ref="Z16">IF(V16="","",_xlfn._xlws.FILTER('Input_Claims Data'!V$11:V$500,('Input_Claims Data'!$Q$11:$Q$500='Cal_Claims Experience'!$U16)*('Input_Claims Data'!$R$11:$R$500='Cal_Claims Experience'!$V16)*('Input_Claims Data'!$S$11:$S$500='Cal_Claims Experience'!$W16)*('Input_Claims Data'!$T$11:$T$500='Cal_Claims Experience'!$X16)))</f>
        <v/>
      </c>
      <c r="AA16" s="1" t="str" cm="1">
        <f t="array" ref="AA16">IF(W16="","",_xlfn._xlws.FILTER('Input_Claims Data'!W$11:W$500,('Input_Claims Data'!$Q$11:$Q$500='Cal_Claims Experience'!$U16)*('Input_Claims Data'!$R$11:$R$500='Cal_Claims Experience'!$V16)*('Input_Claims Data'!$S$11:$S$500='Cal_Claims Experience'!$W16)*('Input_Claims Data'!$T$11:$T$500='Cal_Claims Experience'!$X16)))</f>
        <v/>
      </c>
      <c r="AB16" s="1" t="str" cm="1">
        <f t="array" ref="AB16">IF(X16="","",_xlfn._xlws.FILTER('Input_Claims Data'!X$11:X$500,('Input_Claims Data'!$Q$11:$Q$500='Cal_Claims Experience'!$U16)*('Input_Claims Data'!$R$11:$R$500='Cal_Claims Experience'!$V16)*('Input_Claims Data'!$S$11:$S$500='Cal_Claims Experience'!$W16)*('Input_Claims Data'!$T$11:$T$500='Cal_Claims Experience'!$X16)))</f>
        <v/>
      </c>
      <c r="AC16" s="1" t="str" cm="1">
        <f t="array" ref="AC16">IF(Y16="","",_xlfn._xlws.FILTER('Input_Claims Data'!Y$11:Y$500,('Input_Claims Data'!$Q$11:$Q$500='Cal_Claims Experience'!$U16)*('Input_Claims Data'!$R$11:$R$500='Cal_Claims Experience'!$V16)*('Input_Claims Data'!$S$11:$S$500='Cal_Claims Experience'!$W16)*('Input_Claims Data'!$T$11:$T$500='Cal_Claims Experience'!$X16)))</f>
        <v/>
      </c>
      <c r="AD16" s="1" t="str" cm="1">
        <f t="array" ref="AD16">IF(Z16="","",_xlfn._xlws.FILTER('Input_Claims Data'!Z$11:Z$500,('Input_Claims Data'!$Q$11:$Q$500='Cal_Claims Experience'!$U16)*('Input_Claims Data'!$R$11:$R$500='Cal_Claims Experience'!$V16)*('Input_Claims Data'!$S$11:$S$500='Cal_Claims Experience'!$W16)*('Input_Claims Data'!$T$11:$T$500='Cal_Claims Experience'!$X16)))</f>
        <v/>
      </c>
      <c r="AE16" s="1" t="str" cm="1">
        <f t="array" ref="AE16">IF(AA16="","",_xlfn._xlws.FILTER('Input_Claims Data'!AA$11:AA$500,('Input_Claims Data'!$Q$11:$Q$500='Cal_Claims Experience'!$U16)*('Input_Claims Data'!$R$11:$R$500='Cal_Claims Experience'!$V16)*('Input_Claims Data'!$S$11:$S$500='Cal_Claims Experience'!$W16)*('Input_Claims Data'!$T$11:$T$500='Cal_Claims Experience'!$X16)))</f>
        <v/>
      </c>
      <c r="AF16" s="1" t="str" cm="1">
        <f t="array" ref="AF16">IF(AB16="","",_xlfn._xlws.FILTER('Input_Claims Data'!AB$11:AB$500,('Input_Claims Data'!$Q$11:$Q$500='Cal_Claims Experience'!$U16)*('Input_Claims Data'!$R$11:$R$500='Cal_Claims Experience'!$V16)*('Input_Claims Data'!$S$11:$S$500='Cal_Claims Experience'!$W16)*('Input_Claims Data'!$T$11:$T$500='Cal_Claims Experience'!$X16)))</f>
        <v/>
      </c>
      <c r="AG16" s="1" t="str" cm="1">
        <f t="array" ref="AG16">IF(AC16="","",_xlfn._xlws.FILTER('Input_Claims Data'!AC$11:AC$500,('Input_Claims Data'!$Q$11:$Q$500='Cal_Claims Experience'!$U16)*('Input_Claims Data'!$R$11:$R$500='Cal_Claims Experience'!$V16)*('Input_Claims Data'!$S$11:$S$500='Cal_Claims Experience'!$W16)*('Input_Claims Data'!$T$11:$T$500='Cal_Claims Experience'!$X16)))</f>
        <v/>
      </c>
      <c r="AH16" s="1" t="str" cm="1">
        <f t="array" ref="AH16">IF(AD16="","",_xlfn._xlws.FILTER('Input_Claims Data'!AD$11:AD$500,('Input_Claims Data'!$Q$11:$Q$500='Cal_Claims Experience'!$U16)*('Input_Claims Data'!$R$11:$R$500='Cal_Claims Experience'!$V16)*('Input_Claims Data'!$S$11:$S$500='Cal_Claims Experience'!$W16)*('Input_Claims Data'!$T$11:$T$500='Cal_Claims Experience'!$X16)))</f>
        <v/>
      </c>
      <c r="AI16" s="1" t="str">
        <f t="shared" si="8"/>
        <v/>
      </c>
      <c r="AJ16" s="1" t="str">
        <f t="shared" si="5"/>
        <v/>
      </c>
      <c r="AK16" s="1" t="str">
        <f t="shared" si="6"/>
        <v/>
      </c>
      <c r="AL16" s="1" t="str">
        <f t="shared" si="7"/>
        <v/>
      </c>
      <c r="AM16" s="1" t="str">
        <f t="shared" si="9"/>
        <v/>
      </c>
    </row>
    <row r="17" spans="5:39">
      <c r="E17" s="1" t="str" cm="1">
        <f t="array" ref="E17">IF(A17="","",_xlfn._xlws.FILTER('Input_Claims Data'!E$11:E$500,('Input_Claims Data'!$A$11:$A$500='Cal_Claims Experience'!$A17)*('Input_Claims Data'!$B$11:$B$500='Cal_Claims Experience'!$B17)*('Input_Claims Data'!$C$11:$C$500='Cal_Claims Experience'!$C17)*('Input_Claims Data'!$D$11:$D$500='Cal_Claims Experience'!$D17)))</f>
        <v/>
      </c>
      <c r="F17" s="1" t="str" cm="1">
        <f t="array" ref="F17">IF(A17="","",_xlfn._xlws.FILTER('Input_Claims Data'!F$11:F$500,('Input_Claims Data'!$A$11:$A$500='Cal_Claims Experience'!$A17)*('Input_Claims Data'!$B$11:$B$500='Cal_Claims Experience'!$B17)*('Input_Claims Data'!$C$11:$C$500='Cal_Claims Experience'!$C17)*('Input_Claims Data'!$D$11:$D$500='Cal_Claims Experience'!$D17)))</f>
        <v/>
      </c>
      <c r="G17" s="1" t="str" cm="1">
        <f t="array" ref="G17">IF(A17="","",_xlfn._xlws.FILTER('Input_Claims Data'!G$11:G$500,('Input_Claims Data'!$A$11:$A$500='Cal_Claims Experience'!$A17)*('Input_Claims Data'!$B$11:$B$500='Cal_Claims Experience'!$B17)*('Input_Claims Data'!$C$11:$C$500='Cal_Claims Experience'!$C17)*('Input_Claims Data'!$D$11:$D$500='Cal_Claims Experience'!$D17)))</f>
        <v/>
      </c>
      <c r="H17" s="1" t="str" cm="1">
        <f t="array" ref="H17">IF(A17="","",_xlfn._xlws.FILTER('Input_Claims Data'!H$11:H$500,('Input_Claims Data'!$A$11:$A$500='Cal_Claims Experience'!$A17)*('Input_Claims Data'!$B$11:$B$500='Cal_Claims Experience'!$B17)*('Input_Claims Data'!$C$11:$C$500='Cal_Claims Experience'!$C17)*('Input_Claims Data'!$D$11:$D$500='Cal_Claims Experience'!$D17)))</f>
        <v/>
      </c>
      <c r="I17" s="1" t="str" cm="1">
        <f t="array" ref="I17">IF(A17="","",_xlfn._xlws.FILTER('Input_Claims Data'!I$11:I$500,('Input_Claims Data'!$A$11:$A$500='Cal_Claims Experience'!$A17)*('Input_Claims Data'!$B$11:$B$500='Cal_Claims Experience'!$B17)*('Input_Claims Data'!$C$11:$C$500='Cal_Claims Experience'!$C17)*('Input_Claims Data'!$D$11:$D$500='Cal_Claims Experience'!$D17)))</f>
        <v/>
      </c>
      <c r="J17" s="1" t="str" cm="1">
        <f t="array" ref="J17">IF(A17="","",_xlfn._xlws.FILTER('Input_Claims Data'!J$11:J$500,('Input_Claims Data'!$A$11:$A$500='Cal_Claims Experience'!$A17)*('Input_Claims Data'!$B$11:$B$500='Cal_Claims Experience'!$B17)*('Input_Claims Data'!$C$11:$C$500='Cal_Claims Experience'!$C17)*('Input_Claims Data'!$D$11:$D$500='Cal_Claims Experience'!$D17)))</f>
        <v/>
      </c>
      <c r="K17" s="1" t="str" cm="1">
        <f t="array" ref="K17">IF(A17="","",_xlfn._xlws.FILTER('Input_Claims Data'!K$11:K$500,('Input_Claims Data'!$A$11:$A$500='Cal_Claims Experience'!$A17)*('Input_Claims Data'!$B$11:$B$500='Cal_Claims Experience'!$B17)*('Input_Claims Data'!$C$11:$C$500='Cal_Claims Experience'!$C17)*('Input_Claims Data'!$D$11:$D$500='Cal_Claims Experience'!$D17)))</f>
        <v/>
      </c>
      <c r="L17" s="1" t="str" cm="1">
        <f t="array" ref="L17">IF(B17="","",_xlfn._xlws.FILTER('Input_Claims Data'!L$11:L$500,('Input_Claims Data'!$A$11:$A$500='Cal_Claims Experience'!$A17)*('Input_Claims Data'!$B$11:$B$500='Cal_Claims Experience'!$B17)*('Input_Claims Data'!$C$11:$C$500='Cal_Claims Experience'!$C17)*('Input_Claims Data'!$D$11:$D$500='Cal_Claims Experience'!$D17)))</f>
        <v/>
      </c>
      <c r="M17" s="1" t="str" cm="1">
        <f t="array" ref="M17">IF(C17="","",_xlfn._xlws.FILTER('Input_Claims Data'!M$11:M$500,('Input_Claims Data'!$A$11:$A$500='Cal_Claims Experience'!$A17)*('Input_Claims Data'!$B$11:$B$500='Cal_Claims Experience'!$B17)*('Input_Claims Data'!$C$11:$C$500='Cal_Claims Experience'!$C17)*('Input_Claims Data'!$D$11:$D$500='Cal_Claims Experience'!$D17)))</f>
        <v/>
      </c>
      <c r="N17" s="1" t="str" cm="1">
        <f t="array" ref="N17">IF(D17="","",_xlfn._xlws.FILTER('Input_Claims Data'!N$11:N$500,('Input_Claims Data'!$A$11:$A$500='Cal_Claims Experience'!$A17)*('Input_Claims Data'!$B$11:$B$500='Cal_Claims Experience'!$B17)*('Input_Claims Data'!$C$11:$C$500='Cal_Claims Experience'!$C17)*('Input_Claims Data'!$D$11:$D$500='Cal_Claims Experience'!$D17)))</f>
        <v/>
      </c>
      <c r="O17" s="1" t="str">
        <f t="shared" si="0"/>
        <v/>
      </c>
      <c r="P17" s="1" t="str">
        <f t="shared" si="1"/>
        <v/>
      </c>
      <c r="Q17" s="1" t="str">
        <f t="shared" si="2"/>
        <v/>
      </c>
      <c r="R17" s="1" t="str">
        <f t="shared" si="3"/>
        <v/>
      </c>
      <c r="S17" s="1" t="str">
        <f t="shared" si="4"/>
        <v/>
      </c>
      <c r="Y17" s="1" t="str" cm="1">
        <f t="array" ref="Y17">IF(U17="","",_xlfn._xlws.FILTER('Input_Claims Data'!U$11:U$500,('Input_Claims Data'!$Q$11:$Q$500='Cal_Claims Experience'!$U17)*('Input_Claims Data'!$R$11:$R$500='Cal_Claims Experience'!$V17)*('Input_Claims Data'!$S$11:$S$500='Cal_Claims Experience'!$W17)*('Input_Claims Data'!$T$11:$T$500='Cal_Claims Experience'!$X17)))</f>
        <v/>
      </c>
      <c r="Z17" s="1" t="str" cm="1">
        <f t="array" ref="Z17">IF(V17="","",_xlfn._xlws.FILTER('Input_Claims Data'!V$11:V$500,('Input_Claims Data'!$Q$11:$Q$500='Cal_Claims Experience'!$U17)*('Input_Claims Data'!$R$11:$R$500='Cal_Claims Experience'!$V17)*('Input_Claims Data'!$S$11:$S$500='Cal_Claims Experience'!$W17)*('Input_Claims Data'!$T$11:$T$500='Cal_Claims Experience'!$X17)))</f>
        <v/>
      </c>
      <c r="AA17" s="1" t="str" cm="1">
        <f t="array" ref="AA17">IF(W17="","",_xlfn._xlws.FILTER('Input_Claims Data'!W$11:W$500,('Input_Claims Data'!$Q$11:$Q$500='Cal_Claims Experience'!$U17)*('Input_Claims Data'!$R$11:$R$500='Cal_Claims Experience'!$V17)*('Input_Claims Data'!$S$11:$S$500='Cal_Claims Experience'!$W17)*('Input_Claims Data'!$T$11:$T$500='Cal_Claims Experience'!$X17)))</f>
        <v/>
      </c>
      <c r="AB17" s="1" t="str" cm="1">
        <f t="array" ref="AB17">IF(X17="","",_xlfn._xlws.FILTER('Input_Claims Data'!X$11:X$500,('Input_Claims Data'!$Q$11:$Q$500='Cal_Claims Experience'!$U17)*('Input_Claims Data'!$R$11:$R$500='Cal_Claims Experience'!$V17)*('Input_Claims Data'!$S$11:$S$500='Cal_Claims Experience'!$W17)*('Input_Claims Data'!$T$11:$T$500='Cal_Claims Experience'!$X17)))</f>
        <v/>
      </c>
      <c r="AC17" s="1" t="str" cm="1">
        <f t="array" ref="AC17">IF(Y17="","",_xlfn._xlws.FILTER('Input_Claims Data'!Y$11:Y$500,('Input_Claims Data'!$Q$11:$Q$500='Cal_Claims Experience'!$U17)*('Input_Claims Data'!$R$11:$R$500='Cal_Claims Experience'!$V17)*('Input_Claims Data'!$S$11:$S$500='Cal_Claims Experience'!$W17)*('Input_Claims Data'!$T$11:$T$500='Cal_Claims Experience'!$X17)))</f>
        <v/>
      </c>
      <c r="AD17" s="1" t="str" cm="1">
        <f t="array" ref="AD17">IF(Z17="","",_xlfn._xlws.FILTER('Input_Claims Data'!Z$11:Z$500,('Input_Claims Data'!$Q$11:$Q$500='Cal_Claims Experience'!$U17)*('Input_Claims Data'!$R$11:$R$500='Cal_Claims Experience'!$V17)*('Input_Claims Data'!$S$11:$S$500='Cal_Claims Experience'!$W17)*('Input_Claims Data'!$T$11:$T$500='Cal_Claims Experience'!$X17)))</f>
        <v/>
      </c>
      <c r="AE17" s="1" t="str" cm="1">
        <f t="array" ref="AE17">IF(AA17="","",_xlfn._xlws.FILTER('Input_Claims Data'!AA$11:AA$500,('Input_Claims Data'!$Q$11:$Q$500='Cal_Claims Experience'!$U17)*('Input_Claims Data'!$R$11:$R$500='Cal_Claims Experience'!$V17)*('Input_Claims Data'!$S$11:$S$500='Cal_Claims Experience'!$W17)*('Input_Claims Data'!$T$11:$T$500='Cal_Claims Experience'!$X17)))</f>
        <v/>
      </c>
      <c r="AF17" s="1" t="str" cm="1">
        <f t="array" ref="AF17">IF(AB17="","",_xlfn._xlws.FILTER('Input_Claims Data'!AB$11:AB$500,('Input_Claims Data'!$Q$11:$Q$500='Cal_Claims Experience'!$U17)*('Input_Claims Data'!$R$11:$R$500='Cal_Claims Experience'!$V17)*('Input_Claims Data'!$S$11:$S$500='Cal_Claims Experience'!$W17)*('Input_Claims Data'!$T$11:$T$500='Cal_Claims Experience'!$X17)))</f>
        <v/>
      </c>
      <c r="AG17" s="1" t="str" cm="1">
        <f t="array" ref="AG17">IF(AC17="","",_xlfn._xlws.FILTER('Input_Claims Data'!AC$11:AC$500,('Input_Claims Data'!$Q$11:$Q$500='Cal_Claims Experience'!$U17)*('Input_Claims Data'!$R$11:$R$500='Cal_Claims Experience'!$V17)*('Input_Claims Data'!$S$11:$S$500='Cal_Claims Experience'!$W17)*('Input_Claims Data'!$T$11:$T$500='Cal_Claims Experience'!$X17)))</f>
        <v/>
      </c>
      <c r="AH17" s="1" t="str" cm="1">
        <f t="array" ref="AH17">IF(AD17="","",_xlfn._xlws.FILTER('Input_Claims Data'!AD$11:AD$500,('Input_Claims Data'!$Q$11:$Q$500='Cal_Claims Experience'!$U17)*('Input_Claims Data'!$R$11:$R$500='Cal_Claims Experience'!$V17)*('Input_Claims Data'!$S$11:$S$500='Cal_Claims Experience'!$W17)*('Input_Claims Data'!$T$11:$T$500='Cal_Claims Experience'!$X17)))</f>
        <v/>
      </c>
      <c r="AI17" s="1" t="str">
        <f t="shared" si="8"/>
        <v/>
      </c>
      <c r="AJ17" s="1" t="str">
        <f t="shared" si="5"/>
        <v/>
      </c>
      <c r="AK17" s="1" t="str">
        <f t="shared" si="6"/>
        <v/>
      </c>
      <c r="AL17" s="1" t="str">
        <f t="shared" si="7"/>
        <v/>
      </c>
      <c r="AM17" s="1" t="str">
        <f t="shared" si="9"/>
        <v/>
      </c>
    </row>
    <row r="18" spans="5:39">
      <c r="E18" s="1" t="str" cm="1">
        <f t="array" ref="E18">IF(A18="","",_xlfn._xlws.FILTER('Input_Claims Data'!E$11:E$500,('Input_Claims Data'!$A$11:$A$500='Cal_Claims Experience'!$A18)*('Input_Claims Data'!$B$11:$B$500='Cal_Claims Experience'!$B18)*('Input_Claims Data'!$C$11:$C$500='Cal_Claims Experience'!$C18)*('Input_Claims Data'!$D$11:$D$500='Cal_Claims Experience'!$D18)))</f>
        <v/>
      </c>
      <c r="F18" s="1" t="str" cm="1">
        <f t="array" ref="F18">IF(A18="","",_xlfn._xlws.FILTER('Input_Claims Data'!F$11:F$500,('Input_Claims Data'!$A$11:$A$500='Cal_Claims Experience'!$A18)*('Input_Claims Data'!$B$11:$B$500='Cal_Claims Experience'!$B18)*('Input_Claims Data'!$C$11:$C$500='Cal_Claims Experience'!$C18)*('Input_Claims Data'!$D$11:$D$500='Cal_Claims Experience'!$D18)))</f>
        <v/>
      </c>
      <c r="G18" s="1" t="str" cm="1">
        <f t="array" ref="G18">IF(A18="","",_xlfn._xlws.FILTER('Input_Claims Data'!G$11:G$500,('Input_Claims Data'!$A$11:$A$500='Cal_Claims Experience'!$A18)*('Input_Claims Data'!$B$11:$B$500='Cal_Claims Experience'!$B18)*('Input_Claims Data'!$C$11:$C$500='Cal_Claims Experience'!$C18)*('Input_Claims Data'!$D$11:$D$500='Cal_Claims Experience'!$D18)))</f>
        <v/>
      </c>
      <c r="H18" s="1" t="str" cm="1">
        <f t="array" ref="H18">IF(A18="","",_xlfn._xlws.FILTER('Input_Claims Data'!H$11:H$500,('Input_Claims Data'!$A$11:$A$500='Cal_Claims Experience'!$A18)*('Input_Claims Data'!$B$11:$B$500='Cal_Claims Experience'!$B18)*('Input_Claims Data'!$C$11:$C$500='Cal_Claims Experience'!$C18)*('Input_Claims Data'!$D$11:$D$500='Cal_Claims Experience'!$D18)))</f>
        <v/>
      </c>
      <c r="I18" s="1" t="str" cm="1">
        <f t="array" ref="I18">IF(A18="","",_xlfn._xlws.FILTER('Input_Claims Data'!I$11:I$500,('Input_Claims Data'!$A$11:$A$500='Cal_Claims Experience'!$A18)*('Input_Claims Data'!$B$11:$B$500='Cal_Claims Experience'!$B18)*('Input_Claims Data'!$C$11:$C$500='Cal_Claims Experience'!$C18)*('Input_Claims Data'!$D$11:$D$500='Cal_Claims Experience'!$D18)))</f>
        <v/>
      </c>
      <c r="J18" s="1" t="str" cm="1">
        <f t="array" ref="J18">IF(A18="","",_xlfn._xlws.FILTER('Input_Claims Data'!J$11:J$500,('Input_Claims Data'!$A$11:$A$500='Cal_Claims Experience'!$A18)*('Input_Claims Data'!$B$11:$B$500='Cal_Claims Experience'!$B18)*('Input_Claims Data'!$C$11:$C$500='Cal_Claims Experience'!$C18)*('Input_Claims Data'!$D$11:$D$500='Cal_Claims Experience'!$D18)))</f>
        <v/>
      </c>
      <c r="K18" s="1" t="str" cm="1">
        <f t="array" ref="K18">IF(A18="","",_xlfn._xlws.FILTER('Input_Claims Data'!K$11:K$500,('Input_Claims Data'!$A$11:$A$500='Cal_Claims Experience'!$A18)*('Input_Claims Data'!$B$11:$B$500='Cal_Claims Experience'!$B18)*('Input_Claims Data'!$C$11:$C$500='Cal_Claims Experience'!$C18)*('Input_Claims Data'!$D$11:$D$500='Cal_Claims Experience'!$D18)))</f>
        <v/>
      </c>
      <c r="L18" s="1" t="str" cm="1">
        <f t="array" ref="L18">IF(B18="","",_xlfn._xlws.FILTER('Input_Claims Data'!L$11:L$500,('Input_Claims Data'!$A$11:$A$500='Cal_Claims Experience'!$A18)*('Input_Claims Data'!$B$11:$B$500='Cal_Claims Experience'!$B18)*('Input_Claims Data'!$C$11:$C$500='Cal_Claims Experience'!$C18)*('Input_Claims Data'!$D$11:$D$500='Cal_Claims Experience'!$D18)))</f>
        <v/>
      </c>
      <c r="M18" s="1" t="str" cm="1">
        <f t="array" ref="M18">IF(C18="","",_xlfn._xlws.FILTER('Input_Claims Data'!M$11:M$500,('Input_Claims Data'!$A$11:$A$500='Cal_Claims Experience'!$A18)*('Input_Claims Data'!$B$11:$B$500='Cal_Claims Experience'!$B18)*('Input_Claims Data'!$C$11:$C$500='Cal_Claims Experience'!$C18)*('Input_Claims Data'!$D$11:$D$500='Cal_Claims Experience'!$D18)))</f>
        <v/>
      </c>
      <c r="N18" s="1" t="str" cm="1">
        <f t="array" ref="N18">IF(D18="","",_xlfn._xlws.FILTER('Input_Claims Data'!N$11:N$500,('Input_Claims Data'!$A$11:$A$500='Cal_Claims Experience'!$A18)*('Input_Claims Data'!$B$11:$B$500='Cal_Claims Experience'!$B18)*('Input_Claims Data'!$C$11:$C$500='Cal_Claims Experience'!$C18)*('Input_Claims Data'!$D$11:$D$500='Cal_Claims Experience'!$D18)))</f>
        <v/>
      </c>
      <c r="O18" s="1" t="str">
        <f t="shared" si="0"/>
        <v/>
      </c>
      <c r="P18" s="1" t="str">
        <f t="shared" si="1"/>
        <v/>
      </c>
      <c r="Q18" s="1" t="str">
        <f t="shared" si="2"/>
        <v/>
      </c>
      <c r="R18" s="1" t="str">
        <f t="shared" si="3"/>
        <v/>
      </c>
      <c r="S18" s="1" t="str">
        <f t="shared" si="4"/>
        <v/>
      </c>
      <c r="Y18" s="1" t="str" cm="1">
        <f t="array" ref="Y18">IF(U18="","",_xlfn._xlws.FILTER('Input_Claims Data'!U$11:U$500,('Input_Claims Data'!$Q$11:$Q$500='Cal_Claims Experience'!$U18)*('Input_Claims Data'!$R$11:$R$500='Cal_Claims Experience'!$V18)*('Input_Claims Data'!$S$11:$S$500='Cal_Claims Experience'!$W18)*('Input_Claims Data'!$T$11:$T$500='Cal_Claims Experience'!$X18)))</f>
        <v/>
      </c>
      <c r="Z18" s="1" t="str" cm="1">
        <f t="array" ref="Z18">IF(V18="","",_xlfn._xlws.FILTER('Input_Claims Data'!V$11:V$500,('Input_Claims Data'!$Q$11:$Q$500='Cal_Claims Experience'!$U18)*('Input_Claims Data'!$R$11:$R$500='Cal_Claims Experience'!$V18)*('Input_Claims Data'!$S$11:$S$500='Cal_Claims Experience'!$W18)*('Input_Claims Data'!$T$11:$T$500='Cal_Claims Experience'!$X18)))</f>
        <v/>
      </c>
      <c r="AA18" s="1" t="str" cm="1">
        <f t="array" ref="AA18">IF(W18="","",_xlfn._xlws.FILTER('Input_Claims Data'!W$11:W$500,('Input_Claims Data'!$Q$11:$Q$500='Cal_Claims Experience'!$U18)*('Input_Claims Data'!$R$11:$R$500='Cal_Claims Experience'!$V18)*('Input_Claims Data'!$S$11:$S$500='Cal_Claims Experience'!$W18)*('Input_Claims Data'!$T$11:$T$500='Cal_Claims Experience'!$X18)))</f>
        <v/>
      </c>
      <c r="AB18" s="1" t="str" cm="1">
        <f t="array" ref="AB18">IF(X18="","",_xlfn._xlws.FILTER('Input_Claims Data'!X$11:X$500,('Input_Claims Data'!$Q$11:$Q$500='Cal_Claims Experience'!$U18)*('Input_Claims Data'!$R$11:$R$500='Cal_Claims Experience'!$V18)*('Input_Claims Data'!$S$11:$S$500='Cal_Claims Experience'!$W18)*('Input_Claims Data'!$T$11:$T$500='Cal_Claims Experience'!$X18)))</f>
        <v/>
      </c>
      <c r="AC18" s="1" t="str" cm="1">
        <f t="array" ref="AC18">IF(Y18="","",_xlfn._xlws.FILTER('Input_Claims Data'!Y$11:Y$500,('Input_Claims Data'!$Q$11:$Q$500='Cal_Claims Experience'!$U18)*('Input_Claims Data'!$R$11:$R$500='Cal_Claims Experience'!$V18)*('Input_Claims Data'!$S$11:$S$500='Cal_Claims Experience'!$W18)*('Input_Claims Data'!$T$11:$T$500='Cal_Claims Experience'!$X18)))</f>
        <v/>
      </c>
      <c r="AD18" s="1" t="str" cm="1">
        <f t="array" ref="AD18">IF(Z18="","",_xlfn._xlws.FILTER('Input_Claims Data'!Z$11:Z$500,('Input_Claims Data'!$Q$11:$Q$500='Cal_Claims Experience'!$U18)*('Input_Claims Data'!$R$11:$R$500='Cal_Claims Experience'!$V18)*('Input_Claims Data'!$S$11:$S$500='Cal_Claims Experience'!$W18)*('Input_Claims Data'!$T$11:$T$500='Cal_Claims Experience'!$X18)))</f>
        <v/>
      </c>
      <c r="AE18" s="1" t="str" cm="1">
        <f t="array" ref="AE18">IF(AA18="","",_xlfn._xlws.FILTER('Input_Claims Data'!AA$11:AA$500,('Input_Claims Data'!$Q$11:$Q$500='Cal_Claims Experience'!$U18)*('Input_Claims Data'!$R$11:$R$500='Cal_Claims Experience'!$V18)*('Input_Claims Data'!$S$11:$S$500='Cal_Claims Experience'!$W18)*('Input_Claims Data'!$T$11:$T$500='Cal_Claims Experience'!$X18)))</f>
        <v/>
      </c>
      <c r="AF18" s="1" t="str" cm="1">
        <f t="array" ref="AF18">IF(AB18="","",_xlfn._xlws.FILTER('Input_Claims Data'!AB$11:AB$500,('Input_Claims Data'!$Q$11:$Q$500='Cal_Claims Experience'!$U18)*('Input_Claims Data'!$R$11:$R$500='Cal_Claims Experience'!$V18)*('Input_Claims Data'!$S$11:$S$500='Cal_Claims Experience'!$W18)*('Input_Claims Data'!$T$11:$T$500='Cal_Claims Experience'!$X18)))</f>
        <v/>
      </c>
      <c r="AG18" s="1" t="str" cm="1">
        <f t="array" ref="AG18">IF(AC18="","",_xlfn._xlws.FILTER('Input_Claims Data'!AC$11:AC$500,('Input_Claims Data'!$Q$11:$Q$500='Cal_Claims Experience'!$U18)*('Input_Claims Data'!$R$11:$R$500='Cal_Claims Experience'!$V18)*('Input_Claims Data'!$S$11:$S$500='Cal_Claims Experience'!$W18)*('Input_Claims Data'!$T$11:$T$500='Cal_Claims Experience'!$X18)))</f>
        <v/>
      </c>
      <c r="AH18" s="1" t="str" cm="1">
        <f t="array" ref="AH18">IF(AD18="","",_xlfn._xlws.FILTER('Input_Claims Data'!AD$11:AD$500,('Input_Claims Data'!$Q$11:$Q$500='Cal_Claims Experience'!$U18)*('Input_Claims Data'!$R$11:$R$500='Cal_Claims Experience'!$V18)*('Input_Claims Data'!$S$11:$S$500='Cal_Claims Experience'!$W18)*('Input_Claims Data'!$T$11:$T$500='Cal_Claims Experience'!$X18)))</f>
        <v/>
      </c>
      <c r="AI18" s="1" t="str">
        <f t="shared" si="8"/>
        <v/>
      </c>
      <c r="AJ18" s="1" t="str">
        <f t="shared" si="5"/>
        <v/>
      </c>
      <c r="AK18" s="1" t="str">
        <f t="shared" si="6"/>
        <v/>
      </c>
      <c r="AL18" s="1" t="str">
        <f t="shared" si="7"/>
        <v/>
      </c>
      <c r="AM18" s="1" t="str">
        <f t="shared" si="9"/>
        <v/>
      </c>
    </row>
    <row r="19" spans="5:39">
      <c r="E19" s="1" t="str" cm="1">
        <f t="array" ref="E19">IF(A19="","",_xlfn._xlws.FILTER('Input_Claims Data'!E$11:E$500,('Input_Claims Data'!$A$11:$A$500='Cal_Claims Experience'!$A19)*('Input_Claims Data'!$B$11:$B$500='Cal_Claims Experience'!$B19)*('Input_Claims Data'!$C$11:$C$500='Cal_Claims Experience'!$C19)*('Input_Claims Data'!$D$11:$D$500='Cal_Claims Experience'!$D19)))</f>
        <v/>
      </c>
      <c r="F19" s="1" t="str" cm="1">
        <f t="array" ref="F19">IF(A19="","",_xlfn._xlws.FILTER('Input_Claims Data'!F$11:F$500,('Input_Claims Data'!$A$11:$A$500='Cal_Claims Experience'!$A19)*('Input_Claims Data'!$B$11:$B$500='Cal_Claims Experience'!$B19)*('Input_Claims Data'!$C$11:$C$500='Cal_Claims Experience'!$C19)*('Input_Claims Data'!$D$11:$D$500='Cal_Claims Experience'!$D19)))</f>
        <v/>
      </c>
      <c r="G19" s="1" t="str" cm="1">
        <f t="array" ref="G19">IF(A19="","",_xlfn._xlws.FILTER('Input_Claims Data'!G$11:G$500,('Input_Claims Data'!$A$11:$A$500='Cal_Claims Experience'!$A19)*('Input_Claims Data'!$B$11:$B$500='Cal_Claims Experience'!$B19)*('Input_Claims Data'!$C$11:$C$500='Cal_Claims Experience'!$C19)*('Input_Claims Data'!$D$11:$D$500='Cal_Claims Experience'!$D19)))</f>
        <v/>
      </c>
      <c r="H19" s="1" t="str" cm="1">
        <f t="array" ref="H19">IF(A19="","",_xlfn._xlws.FILTER('Input_Claims Data'!H$11:H$500,('Input_Claims Data'!$A$11:$A$500='Cal_Claims Experience'!$A19)*('Input_Claims Data'!$B$11:$B$500='Cal_Claims Experience'!$B19)*('Input_Claims Data'!$C$11:$C$500='Cal_Claims Experience'!$C19)*('Input_Claims Data'!$D$11:$D$500='Cal_Claims Experience'!$D19)))</f>
        <v/>
      </c>
      <c r="I19" s="1" t="str" cm="1">
        <f t="array" ref="I19">IF(A19="","",_xlfn._xlws.FILTER('Input_Claims Data'!I$11:I$500,('Input_Claims Data'!$A$11:$A$500='Cal_Claims Experience'!$A19)*('Input_Claims Data'!$B$11:$B$500='Cal_Claims Experience'!$B19)*('Input_Claims Data'!$C$11:$C$500='Cal_Claims Experience'!$C19)*('Input_Claims Data'!$D$11:$D$500='Cal_Claims Experience'!$D19)))</f>
        <v/>
      </c>
      <c r="J19" s="1" t="str" cm="1">
        <f t="array" ref="J19">IF(A19="","",_xlfn._xlws.FILTER('Input_Claims Data'!J$11:J$500,('Input_Claims Data'!$A$11:$A$500='Cal_Claims Experience'!$A19)*('Input_Claims Data'!$B$11:$B$500='Cal_Claims Experience'!$B19)*('Input_Claims Data'!$C$11:$C$500='Cal_Claims Experience'!$C19)*('Input_Claims Data'!$D$11:$D$500='Cal_Claims Experience'!$D19)))</f>
        <v/>
      </c>
      <c r="K19" s="1" t="str" cm="1">
        <f t="array" ref="K19">IF(A19="","",_xlfn._xlws.FILTER('Input_Claims Data'!K$11:K$500,('Input_Claims Data'!$A$11:$A$500='Cal_Claims Experience'!$A19)*('Input_Claims Data'!$B$11:$B$500='Cal_Claims Experience'!$B19)*('Input_Claims Data'!$C$11:$C$500='Cal_Claims Experience'!$C19)*('Input_Claims Data'!$D$11:$D$500='Cal_Claims Experience'!$D19)))</f>
        <v/>
      </c>
      <c r="L19" s="1" t="str" cm="1">
        <f t="array" ref="L19">IF(B19="","",_xlfn._xlws.FILTER('Input_Claims Data'!L$11:L$500,('Input_Claims Data'!$A$11:$A$500='Cal_Claims Experience'!$A19)*('Input_Claims Data'!$B$11:$B$500='Cal_Claims Experience'!$B19)*('Input_Claims Data'!$C$11:$C$500='Cal_Claims Experience'!$C19)*('Input_Claims Data'!$D$11:$D$500='Cal_Claims Experience'!$D19)))</f>
        <v/>
      </c>
      <c r="M19" s="1" t="str" cm="1">
        <f t="array" ref="M19">IF(C19="","",_xlfn._xlws.FILTER('Input_Claims Data'!M$11:M$500,('Input_Claims Data'!$A$11:$A$500='Cal_Claims Experience'!$A19)*('Input_Claims Data'!$B$11:$B$500='Cal_Claims Experience'!$B19)*('Input_Claims Data'!$C$11:$C$500='Cal_Claims Experience'!$C19)*('Input_Claims Data'!$D$11:$D$500='Cal_Claims Experience'!$D19)))</f>
        <v/>
      </c>
      <c r="N19" s="1" t="str" cm="1">
        <f t="array" ref="N19">IF(D19="","",_xlfn._xlws.FILTER('Input_Claims Data'!N$11:N$500,('Input_Claims Data'!$A$11:$A$500='Cal_Claims Experience'!$A19)*('Input_Claims Data'!$B$11:$B$500='Cal_Claims Experience'!$B19)*('Input_Claims Data'!$C$11:$C$500='Cal_Claims Experience'!$C19)*('Input_Claims Data'!$D$11:$D$500='Cal_Claims Experience'!$D19)))</f>
        <v/>
      </c>
      <c r="O19" s="1" t="str">
        <f t="shared" si="0"/>
        <v/>
      </c>
      <c r="P19" s="1" t="str">
        <f t="shared" si="1"/>
        <v/>
      </c>
      <c r="Q19" s="1" t="str">
        <f t="shared" si="2"/>
        <v/>
      </c>
      <c r="R19" s="1" t="str">
        <f t="shared" si="3"/>
        <v/>
      </c>
      <c r="S19" s="1" t="str">
        <f t="shared" si="4"/>
        <v/>
      </c>
      <c r="Y19" s="1" t="str" cm="1">
        <f t="array" ref="Y19">IF(U19="","",_xlfn._xlws.FILTER('Input_Claims Data'!U$11:U$500,('Input_Claims Data'!$Q$11:$Q$500='Cal_Claims Experience'!$U19)*('Input_Claims Data'!$R$11:$R$500='Cal_Claims Experience'!$V19)*('Input_Claims Data'!$S$11:$S$500='Cal_Claims Experience'!$W19)*('Input_Claims Data'!$T$11:$T$500='Cal_Claims Experience'!$X19)))</f>
        <v/>
      </c>
      <c r="Z19" s="1" t="str" cm="1">
        <f t="array" ref="Z19">IF(V19="","",_xlfn._xlws.FILTER('Input_Claims Data'!V$11:V$500,('Input_Claims Data'!$Q$11:$Q$500='Cal_Claims Experience'!$U19)*('Input_Claims Data'!$R$11:$R$500='Cal_Claims Experience'!$V19)*('Input_Claims Data'!$S$11:$S$500='Cal_Claims Experience'!$W19)*('Input_Claims Data'!$T$11:$T$500='Cal_Claims Experience'!$X19)))</f>
        <v/>
      </c>
      <c r="AA19" s="1" t="str" cm="1">
        <f t="array" ref="AA19">IF(W19="","",_xlfn._xlws.FILTER('Input_Claims Data'!W$11:W$500,('Input_Claims Data'!$Q$11:$Q$500='Cal_Claims Experience'!$U19)*('Input_Claims Data'!$R$11:$R$500='Cal_Claims Experience'!$V19)*('Input_Claims Data'!$S$11:$S$500='Cal_Claims Experience'!$W19)*('Input_Claims Data'!$T$11:$T$500='Cal_Claims Experience'!$X19)))</f>
        <v/>
      </c>
      <c r="AB19" s="1" t="str" cm="1">
        <f t="array" ref="AB19">IF(X19="","",_xlfn._xlws.FILTER('Input_Claims Data'!X$11:X$500,('Input_Claims Data'!$Q$11:$Q$500='Cal_Claims Experience'!$U19)*('Input_Claims Data'!$R$11:$R$500='Cal_Claims Experience'!$V19)*('Input_Claims Data'!$S$11:$S$500='Cal_Claims Experience'!$W19)*('Input_Claims Data'!$T$11:$T$500='Cal_Claims Experience'!$X19)))</f>
        <v/>
      </c>
      <c r="AC19" s="1" t="str" cm="1">
        <f t="array" ref="AC19">IF(Y19="","",_xlfn._xlws.FILTER('Input_Claims Data'!Y$11:Y$500,('Input_Claims Data'!$Q$11:$Q$500='Cal_Claims Experience'!$U19)*('Input_Claims Data'!$R$11:$R$500='Cal_Claims Experience'!$V19)*('Input_Claims Data'!$S$11:$S$500='Cal_Claims Experience'!$W19)*('Input_Claims Data'!$T$11:$T$500='Cal_Claims Experience'!$X19)))</f>
        <v/>
      </c>
      <c r="AD19" s="1" t="str" cm="1">
        <f t="array" ref="AD19">IF(Z19="","",_xlfn._xlws.FILTER('Input_Claims Data'!Z$11:Z$500,('Input_Claims Data'!$Q$11:$Q$500='Cal_Claims Experience'!$U19)*('Input_Claims Data'!$R$11:$R$500='Cal_Claims Experience'!$V19)*('Input_Claims Data'!$S$11:$S$500='Cal_Claims Experience'!$W19)*('Input_Claims Data'!$T$11:$T$500='Cal_Claims Experience'!$X19)))</f>
        <v/>
      </c>
      <c r="AE19" s="1" t="str" cm="1">
        <f t="array" ref="AE19">IF(AA19="","",_xlfn._xlws.FILTER('Input_Claims Data'!AA$11:AA$500,('Input_Claims Data'!$Q$11:$Q$500='Cal_Claims Experience'!$U19)*('Input_Claims Data'!$R$11:$R$500='Cal_Claims Experience'!$V19)*('Input_Claims Data'!$S$11:$S$500='Cal_Claims Experience'!$W19)*('Input_Claims Data'!$T$11:$T$500='Cal_Claims Experience'!$X19)))</f>
        <v/>
      </c>
      <c r="AF19" s="1" t="str" cm="1">
        <f t="array" ref="AF19">IF(AB19="","",_xlfn._xlws.FILTER('Input_Claims Data'!AB$11:AB$500,('Input_Claims Data'!$Q$11:$Q$500='Cal_Claims Experience'!$U19)*('Input_Claims Data'!$R$11:$R$500='Cal_Claims Experience'!$V19)*('Input_Claims Data'!$S$11:$S$500='Cal_Claims Experience'!$W19)*('Input_Claims Data'!$T$11:$T$500='Cal_Claims Experience'!$X19)))</f>
        <v/>
      </c>
      <c r="AG19" s="1" t="str" cm="1">
        <f t="array" ref="AG19">IF(AC19="","",_xlfn._xlws.FILTER('Input_Claims Data'!AC$11:AC$500,('Input_Claims Data'!$Q$11:$Q$500='Cal_Claims Experience'!$U19)*('Input_Claims Data'!$R$11:$R$500='Cal_Claims Experience'!$V19)*('Input_Claims Data'!$S$11:$S$500='Cal_Claims Experience'!$W19)*('Input_Claims Data'!$T$11:$T$500='Cal_Claims Experience'!$X19)))</f>
        <v/>
      </c>
      <c r="AH19" s="1" t="str" cm="1">
        <f t="array" ref="AH19">IF(AD19="","",_xlfn._xlws.FILTER('Input_Claims Data'!AD$11:AD$500,('Input_Claims Data'!$Q$11:$Q$500='Cal_Claims Experience'!$U19)*('Input_Claims Data'!$R$11:$R$500='Cal_Claims Experience'!$V19)*('Input_Claims Data'!$S$11:$S$500='Cal_Claims Experience'!$W19)*('Input_Claims Data'!$T$11:$T$500='Cal_Claims Experience'!$X19)))</f>
        <v/>
      </c>
      <c r="AI19" s="1" t="str">
        <f t="shared" si="8"/>
        <v/>
      </c>
      <c r="AJ19" s="1" t="str">
        <f t="shared" si="5"/>
        <v/>
      </c>
      <c r="AK19" s="1" t="str">
        <f t="shared" si="6"/>
        <v/>
      </c>
      <c r="AL19" s="1" t="str">
        <f t="shared" si="7"/>
        <v/>
      </c>
      <c r="AM19" s="1" t="str">
        <f t="shared" si="9"/>
        <v/>
      </c>
    </row>
    <row r="20" spans="5:39">
      <c r="E20" s="1" t="str" cm="1">
        <f t="array" ref="E20">IF(A20="","",_xlfn._xlws.FILTER('Input_Claims Data'!E$11:E$500,('Input_Claims Data'!$A$11:$A$500='Cal_Claims Experience'!$A20)*('Input_Claims Data'!$B$11:$B$500='Cal_Claims Experience'!$B20)*('Input_Claims Data'!$C$11:$C$500='Cal_Claims Experience'!$C20)*('Input_Claims Data'!$D$11:$D$500='Cal_Claims Experience'!$D20)))</f>
        <v/>
      </c>
      <c r="F20" s="1" t="str" cm="1">
        <f t="array" ref="F20">IF(A20="","",_xlfn._xlws.FILTER('Input_Claims Data'!F$11:F$500,('Input_Claims Data'!$A$11:$A$500='Cal_Claims Experience'!$A20)*('Input_Claims Data'!$B$11:$B$500='Cal_Claims Experience'!$B20)*('Input_Claims Data'!$C$11:$C$500='Cal_Claims Experience'!$C20)*('Input_Claims Data'!$D$11:$D$500='Cal_Claims Experience'!$D20)))</f>
        <v/>
      </c>
      <c r="G20" s="1" t="str" cm="1">
        <f t="array" ref="G20">IF(A20="","",_xlfn._xlws.FILTER('Input_Claims Data'!G$11:G$500,('Input_Claims Data'!$A$11:$A$500='Cal_Claims Experience'!$A20)*('Input_Claims Data'!$B$11:$B$500='Cal_Claims Experience'!$B20)*('Input_Claims Data'!$C$11:$C$500='Cal_Claims Experience'!$C20)*('Input_Claims Data'!$D$11:$D$500='Cal_Claims Experience'!$D20)))</f>
        <v/>
      </c>
      <c r="H20" s="1" t="str" cm="1">
        <f t="array" ref="H20">IF(A20="","",_xlfn._xlws.FILTER('Input_Claims Data'!H$11:H$500,('Input_Claims Data'!$A$11:$A$500='Cal_Claims Experience'!$A20)*('Input_Claims Data'!$B$11:$B$500='Cal_Claims Experience'!$B20)*('Input_Claims Data'!$C$11:$C$500='Cal_Claims Experience'!$C20)*('Input_Claims Data'!$D$11:$D$500='Cal_Claims Experience'!$D20)))</f>
        <v/>
      </c>
      <c r="I20" s="1" t="str" cm="1">
        <f t="array" ref="I20">IF(A20="","",_xlfn._xlws.FILTER('Input_Claims Data'!I$11:I$500,('Input_Claims Data'!$A$11:$A$500='Cal_Claims Experience'!$A20)*('Input_Claims Data'!$B$11:$B$500='Cal_Claims Experience'!$B20)*('Input_Claims Data'!$C$11:$C$500='Cal_Claims Experience'!$C20)*('Input_Claims Data'!$D$11:$D$500='Cal_Claims Experience'!$D20)))</f>
        <v/>
      </c>
      <c r="J20" s="1" t="str" cm="1">
        <f t="array" ref="J20">IF(A20="","",_xlfn._xlws.FILTER('Input_Claims Data'!J$11:J$500,('Input_Claims Data'!$A$11:$A$500='Cal_Claims Experience'!$A20)*('Input_Claims Data'!$B$11:$B$500='Cal_Claims Experience'!$B20)*('Input_Claims Data'!$C$11:$C$500='Cal_Claims Experience'!$C20)*('Input_Claims Data'!$D$11:$D$500='Cal_Claims Experience'!$D20)))</f>
        <v/>
      </c>
      <c r="K20" s="1" t="str" cm="1">
        <f t="array" ref="K20">IF(A20="","",_xlfn._xlws.FILTER('Input_Claims Data'!K$11:K$500,('Input_Claims Data'!$A$11:$A$500='Cal_Claims Experience'!$A20)*('Input_Claims Data'!$B$11:$B$500='Cal_Claims Experience'!$B20)*('Input_Claims Data'!$C$11:$C$500='Cal_Claims Experience'!$C20)*('Input_Claims Data'!$D$11:$D$500='Cal_Claims Experience'!$D20)))</f>
        <v/>
      </c>
      <c r="L20" s="1" t="str" cm="1">
        <f t="array" ref="L20">IF(B20="","",_xlfn._xlws.FILTER('Input_Claims Data'!L$11:L$500,('Input_Claims Data'!$A$11:$A$500='Cal_Claims Experience'!$A20)*('Input_Claims Data'!$B$11:$B$500='Cal_Claims Experience'!$B20)*('Input_Claims Data'!$C$11:$C$500='Cal_Claims Experience'!$C20)*('Input_Claims Data'!$D$11:$D$500='Cal_Claims Experience'!$D20)))</f>
        <v/>
      </c>
      <c r="M20" s="1" t="str" cm="1">
        <f t="array" ref="M20">IF(C20="","",_xlfn._xlws.FILTER('Input_Claims Data'!M$11:M$500,('Input_Claims Data'!$A$11:$A$500='Cal_Claims Experience'!$A20)*('Input_Claims Data'!$B$11:$B$500='Cal_Claims Experience'!$B20)*('Input_Claims Data'!$C$11:$C$500='Cal_Claims Experience'!$C20)*('Input_Claims Data'!$D$11:$D$500='Cal_Claims Experience'!$D20)))</f>
        <v/>
      </c>
      <c r="N20" s="1" t="str" cm="1">
        <f t="array" ref="N20">IF(D20="","",_xlfn._xlws.FILTER('Input_Claims Data'!N$11:N$500,('Input_Claims Data'!$A$11:$A$500='Cal_Claims Experience'!$A20)*('Input_Claims Data'!$B$11:$B$500='Cal_Claims Experience'!$B20)*('Input_Claims Data'!$C$11:$C$500='Cal_Claims Experience'!$C20)*('Input_Claims Data'!$D$11:$D$500='Cal_Claims Experience'!$D20)))</f>
        <v/>
      </c>
      <c r="O20" s="1" t="str">
        <f t="shared" si="0"/>
        <v/>
      </c>
      <c r="P20" s="1" t="str">
        <f t="shared" si="1"/>
        <v/>
      </c>
      <c r="Q20" s="1" t="str">
        <f t="shared" si="2"/>
        <v/>
      </c>
      <c r="R20" s="1" t="str">
        <f t="shared" si="3"/>
        <v/>
      </c>
      <c r="S20" s="1" t="str">
        <f t="shared" si="4"/>
        <v/>
      </c>
      <c r="Y20" s="1" t="str" cm="1">
        <f t="array" ref="Y20">IF(U20="","",_xlfn._xlws.FILTER('Input_Claims Data'!U$11:U$500,('Input_Claims Data'!$Q$11:$Q$500='Cal_Claims Experience'!$U20)*('Input_Claims Data'!$R$11:$R$500='Cal_Claims Experience'!$V20)*('Input_Claims Data'!$S$11:$S$500='Cal_Claims Experience'!$W20)*('Input_Claims Data'!$T$11:$T$500='Cal_Claims Experience'!$X20)))</f>
        <v/>
      </c>
      <c r="Z20" s="1" t="str" cm="1">
        <f t="array" ref="Z20">IF(V20="","",_xlfn._xlws.FILTER('Input_Claims Data'!V$11:V$500,('Input_Claims Data'!$Q$11:$Q$500='Cal_Claims Experience'!$U20)*('Input_Claims Data'!$R$11:$R$500='Cal_Claims Experience'!$V20)*('Input_Claims Data'!$S$11:$S$500='Cal_Claims Experience'!$W20)*('Input_Claims Data'!$T$11:$T$500='Cal_Claims Experience'!$X20)))</f>
        <v/>
      </c>
      <c r="AA20" s="1" t="str" cm="1">
        <f t="array" ref="AA20">IF(W20="","",_xlfn._xlws.FILTER('Input_Claims Data'!W$11:W$500,('Input_Claims Data'!$Q$11:$Q$500='Cal_Claims Experience'!$U20)*('Input_Claims Data'!$R$11:$R$500='Cal_Claims Experience'!$V20)*('Input_Claims Data'!$S$11:$S$500='Cal_Claims Experience'!$W20)*('Input_Claims Data'!$T$11:$T$500='Cal_Claims Experience'!$X20)))</f>
        <v/>
      </c>
      <c r="AB20" s="1" t="str" cm="1">
        <f t="array" ref="AB20">IF(X20="","",_xlfn._xlws.FILTER('Input_Claims Data'!X$11:X$500,('Input_Claims Data'!$Q$11:$Q$500='Cal_Claims Experience'!$U20)*('Input_Claims Data'!$R$11:$R$500='Cal_Claims Experience'!$V20)*('Input_Claims Data'!$S$11:$S$500='Cal_Claims Experience'!$W20)*('Input_Claims Data'!$T$11:$T$500='Cal_Claims Experience'!$X20)))</f>
        <v/>
      </c>
      <c r="AC20" s="1" t="str" cm="1">
        <f t="array" ref="AC20">IF(Y20="","",_xlfn._xlws.FILTER('Input_Claims Data'!Y$11:Y$500,('Input_Claims Data'!$Q$11:$Q$500='Cal_Claims Experience'!$U20)*('Input_Claims Data'!$R$11:$R$500='Cal_Claims Experience'!$V20)*('Input_Claims Data'!$S$11:$S$500='Cal_Claims Experience'!$W20)*('Input_Claims Data'!$T$11:$T$500='Cal_Claims Experience'!$X20)))</f>
        <v/>
      </c>
      <c r="AD20" s="1" t="str" cm="1">
        <f t="array" ref="AD20">IF(Z20="","",_xlfn._xlws.FILTER('Input_Claims Data'!Z$11:Z$500,('Input_Claims Data'!$Q$11:$Q$500='Cal_Claims Experience'!$U20)*('Input_Claims Data'!$R$11:$R$500='Cal_Claims Experience'!$V20)*('Input_Claims Data'!$S$11:$S$500='Cal_Claims Experience'!$W20)*('Input_Claims Data'!$T$11:$T$500='Cal_Claims Experience'!$X20)))</f>
        <v/>
      </c>
      <c r="AE20" s="1" t="str" cm="1">
        <f t="array" ref="AE20">IF(AA20="","",_xlfn._xlws.FILTER('Input_Claims Data'!AA$11:AA$500,('Input_Claims Data'!$Q$11:$Q$500='Cal_Claims Experience'!$U20)*('Input_Claims Data'!$R$11:$R$500='Cal_Claims Experience'!$V20)*('Input_Claims Data'!$S$11:$S$500='Cal_Claims Experience'!$W20)*('Input_Claims Data'!$T$11:$T$500='Cal_Claims Experience'!$X20)))</f>
        <v/>
      </c>
      <c r="AF20" s="1" t="str" cm="1">
        <f t="array" ref="AF20">IF(AB20="","",_xlfn._xlws.FILTER('Input_Claims Data'!AB$11:AB$500,('Input_Claims Data'!$Q$11:$Q$500='Cal_Claims Experience'!$U20)*('Input_Claims Data'!$R$11:$R$500='Cal_Claims Experience'!$V20)*('Input_Claims Data'!$S$11:$S$500='Cal_Claims Experience'!$W20)*('Input_Claims Data'!$T$11:$T$500='Cal_Claims Experience'!$X20)))</f>
        <v/>
      </c>
      <c r="AG20" s="1" t="str" cm="1">
        <f t="array" ref="AG20">IF(AC20="","",_xlfn._xlws.FILTER('Input_Claims Data'!AC$11:AC$500,('Input_Claims Data'!$Q$11:$Q$500='Cal_Claims Experience'!$U20)*('Input_Claims Data'!$R$11:$R$500='Cal_Claims Experience'!$V20)*('Input_Claims Data'!$S$11:$S$500='Cal_Claims Experience'!$W20)*('Input_Claims Data'!$T$11:$T$500='Cal_Claims Experience'!$X20)))</f>
        <v/>
      </c>
      <c r="AH20" s="1" t="str" cm="1">
        <f t="array" ref="AH20">IF(AD20="","",_xlfn._xlws.FILTER('Input_Claims Data'!AD$11:AD$500,('Input_Claims Data'!$Q$11:$Q$500='Cal_Claims Experience'!$U20)*('Input_Claims Data'!$R$11:$R$500='Cal_Claims Experience'!$V20)*('Input_Claims Data'!$S$11:$S$500='Cal_Claims Experience'!$W20)*('Input_Claims Data'!$T$11:$T$500='Cal_Claims Experience'!$X20)))</f>
        <v/>
      </c>
      <c r="AI20" s="1" t="str">
        <f t="shared" si="8"/>
        <v/>
      </c>
      <c r="AJ20" s="1" t="str">
        <f t="shared" si="5"/>
        <v/>
      </c>
      <c r="AK20" s="1" t="str">
        <f t="shared" si="6"/>
        <v/>
      </c>
      <c r="AL20" s="1" t="str">
        <f t="shared" si="7"/>
        <v/>
      </c>
      <c r="AM20" s="1" t="str">
        <f t="shared" si="9"/>
        <v/>
      </c>
    </row>
    <row r="21" spans="5:39">
      <c r="E21" s="1" t="str" cm="1">
        <f t="array" ref="E21">IF(A21="","",_xlfn._xlws.FILTER('Input_Claims Data'!E$11:E$500,('Input_Claims Data'!$A$11:$A$500='Cal_Claims Experience'!$A21)*('Input_Claims Data'!$B$11:$B$500='Cal_Claims Experience'!$B21)*('Input_Claims Data'!$C$11:$C$500='Cal_Claims Experience'!$C21)*('Input_Claims Data'!$D$11:$D$500='Cal_Claims Experience'!$D21)))</f>
        <v/>
      </c>
      <c r="F21" s="1" t="str" cm="1">
        <f t="array" ref="F21">IF(A21="","",_xlfn._xlws.FILTER('Input_Claims Data'!F$11:F$500,('Input_Claims Data'!$A$11:$A$500='Cal_Claims Experience'!$A21)*('Input_Claims Data'!$B$11:$B$500='Cal_Claims Experience'!$B21)*('Input_Claims Data'!$C$11:$C$500='Cal_Claims Experience'!$C21)*('Input_Claims Data'!$D$11:$D$500='Cal_Claims Experience'!$D21)))</f>
        <v/>
      </c>
      <c r="G21" s="1" t="str" cm="1">
        <f t="array" ref="G21">IF(A21="","",_xlfn._xlws.FILTER('Input_Claims Data'!G$11:G$500,('Input_Claims Data'!$A$11:$A$500='Cal_Claims Experience'!$A21)*('Input_Claims Data'!$B$11:$B$500='Cal_Claims Experience'!$B21)*('Input_Claims Data'!$C$11:$C$500='Cal_Claims Experience'!$C21)*('Input_Claims Data'!$D$11:$D$500='Cal_Claims Experience'!$D21)))</f>
        <v/>
      </c>
      <c r="H21" s="1" t="str" cm="1">
        <f t="array" ref="H21">IF(A21="","",_xlfn._xlws.FILTER('Input_Claims Data'!H$11:H$500,('Input_Claims Data'!$A$11:$A$500='Cal_Claims Experience'!$A21)*('Input_Claims Data'!$B$11:$B$500='Cal_Claims Experience'!$B21)*('Input_Claims Data'!$C$11:$C$500='Cal_Claims Experience'!$C21)*('Input_Claims Data'!$D$11:$D$500='Cal_Claims Experience'!$D21)))</f>
        <v/>
      </c>
      <c r="I21" s="1" t="str" cm="1">
        <f t="array" ref="I21">IF(A21="","",_xlfn._xlws.FILTER('Input_Claims Data'!I$11:I$500,('Input_Claims Data'!$A$11:$A$500='Cal_Claims Experience'!$A21)*('Input_Claims Data'!$B$11:$B$500='Cal_Claims Experience'!$B21)*('Input_Claims Data'!$C$11:$C$500='Cal_Claims Experience'!$C21)*('Input_Claims Data'!$D$11:$D$500='Cal_Claims Experience'!$D21)))</f>
        <v/>
      </c>
      <c r="J21" s="1" t="str" cm="1">
        <f t="array" ref="J21">IF(A21="","",_xlfn._xlws.FILTER('Input_Claims Data'!J$11:J$500,('Input_Claims Data'!$A$11:$A$500='Cal_Claims Experience'!$A21)*('Input_Claims Data'!$B$11:$B$500='Cal_Claims Experience'!$B21)*('Input_Claims Data'!$C$11:$C$500='Cal_Claims Experience'!$C21)*('Input_Claims Data'!$D$11:$D$500='Cal_Claims Experience'!$D21)))</f>
        <v/>
      </c>
      <c r="K21" s="1" t="str" cm="1">
        <f t="array" ref="K21">IF(A21="","",_xlfn._xlws.FILTER('Input_Claims Data'!K$11:K$500,('Input_Claims Data'!$A$11:$A$500='Cal_Claims Experience'!$A21)*('Input_Claims Data'!$B$11:$B$500='Cal_Claims Experience'!$B21)*('Input_Claims Data'!$C$11:$C$500='Cal_Claims Experience'!$C21)*('Input_Claims Data'!$D$11:$D$500='Cal_Claims Experience'!$D21)))</f>
        <v/>
      </c>
      <c r="L21" s="1" t="str" cm="1">
        <f t="array" ref="L21">IF(B21="","",_xlfn._xlws.FILTER('Input_Claims Data'!L$11:L$500,('Input_Claims Data'!$A$11:$A$500='Cal_Claims Experience'!$A21)*('Input_Claims Data'!$B$11:$B$500='Cal_Claims Experience'!$B21)*('Input_Claims Data'!$C$11:$C$500='Cal_Claims Experience'!$C21)*('Input_Claims Data'!$D$11:$D$500='Cal_Claims Experience'!$D21)))</f>
        <v/>
      </c>
      <c r="M21" s="1" t="str" cm="1">
        <f t="array" ref="M21">IF(C21="","",_xlfn._xlws.FILTER('Input_Claims Data'!M$11:M$500,('Input_Claims Data'!$A$11:$A$500='Cal_Claims Experience'!$A21)*('Input_Claims Data'!$B$11:$B$500='Cal_Claims Experience'!$B21)*('Input_Claims Data'!$C$11:$C$500='Cal_Claims Experience'!$C21)*('Input_Claims Data'!$D$11:$D$500='Cal_Claims Experience'!$D21)))</f>
        <v/>
      </c>
      <c r="N21" s="1" t="str" cm="1">
        <f t="array" ref="N21">IF(D21="","",_xlfn._xlws.FILTER('Input_Claims Data'!N$11:N$500,('Input_Claims Data'!$A$11:$A$500='Cal_Claims Experience'!$A21)*('Input_Claims Data'!$B$11:$B$500='Cal_Claims Experience'!$B21)*('Input_Claims Data'!$C$11:$C$500='Cal_Claims Experience'!$C21)*('Input_Claims Data'!$D$11:$D$500='Cal_Claims Experience'!$D21)))</f>
        <v/>
      </c>
      <c r="O21" s="1" t="str">
        <f t="shared" si="0"/>
        <v/>
      </c>
      <c r="P21" s="1" t="str">
        <f t="shared" si="1"/>
        <v/>
      </c>
      <c r="Q21" s="1" t="str">
        <f t="shared" si="2"/>
        <v/>
      </c>
      <c r="R21" s="1" t="str">
        <f t="shared" si="3"/>
        <v/>
      </c>
      <c r="S21" s="1" t="str">
        <f t="shared" si="4"/>
        <v/>
      </c>
      <c r="Y21" s="1" t="str" cm="1">
        <f t="array" ref="Y21">IF(U21="","",_xlfn._xlws.FILTER('Input_Claims Data'!U$11:U$500,('Input_Claims Data'!$Q$11:$Q$500='Cal_Claims Experience'!$U21)*('Input_Claims Data'!$R$11:$R$500='Cal_Claims Experience'!$V21)*('Input_Claims Data'!$S$11:$S$500='Cal_Claims Experience'!$W21)*('Input_Claims Data'!$T$11:$T$500='Cal_Claims Experience'!$X21)))</f>
        <v/>
      </c>
      <c r="Z21" s="1" t="str" cm="1">
        <f t="array" ref="Z21">IF(V21="","",_xlfn._xlws.FILTER('Input_Claims Data'!V$11:V$500,('Input_Claims Data'!$Q$11:$Q$500='Cal_Claims Experience'!$U21)*('Input_Claims Data'!$R$11:$R$500='Cal_Claims Experience'!$V21)*('Input_Claims Data'!$S$11:$S$500='Cal_Claims Experience'!$W21)*('Input_Claims Data'!$T$11:$T$500='Cal_Claims Experience'!$X21)))</f>
        <v/>
      </c>
      <c r="AA21" s="1" t="str" cm="1">
        <f t="array" ref="AA21">IF(W21="","",_xlfn._xlws.FILTER('Input_Claims Data'!W$11:W$500,('Input_Claims Data'!$Q$11:$Q$500='Cal_Claims Experience'!$U21)*('Input_Claims Data'!$R$11:$R$500='Cal_Claims Experience'!$V21)*('Input_Claims Data'!$S$11:$S$500='Cal_Claims Experience'!$W21)*('Input_Claims Data'!$T$11:$T$500='Cal_Claims Experience'!$X21)))</f>
        <v/>
      </c>
      <c r="AB21" s="1" t="str" cm="1">
        <f t="array" ref="AB21">IF(X21="","",_xlfn._xlws.FILTER('Input_Claims Data'!X$11:X$500,('Input_Claims Data'!$Q$11:$Q$500='Cal_Claims Experience'!$U21)*('Input_Claims Data'!$R$11:$R$500='Cal_Claims Experience'!$V21)*('Input_Claims Data'!$S$11:$S$500='Cal_Claims Experience'!$W21)*('Input_Claims Data'!$T$11:$T$500='Cal_Claims Experience'!$X21)))</f>
        <v/>
      </c>
      <c r="AC21" s="1" t="str" cm="1">
        <f t="array" ref="AC21">IF(Y21="","",_xlfn._xlws.FILTER('Input_Claims Data'!Y$11:Y$500,('Input_Claims Data'!$Q$11:$Q$500='Cal_Claims Experience'!$U21)*('Input_Claims Data'!$R$11:$R$500='Cal_Claims Experience'!$V21)*('Input_Claims Data'!$S$11:$S$500='Cal_Claims Experience'!$W21)*('Input_Claims Data'!$T$11:$T$500='Cal_Claims Experience'!$X21)))</f>
        <v/>
      </c>
      <c r="AD21" s="1" t="str" cm="1">
        <f t="array" ref="AD21">IF(Z21="","",_xlfn._xlws.FILTER('Input_Claims Data'!Z$11:Z$500,('Input_Claims Data'!$Q$11:$Q$500='Cal_Claims Experience'!$U21)*('Input_Claims Data'!$R$11:$R$500='Cal_Claims Experience'!$V21)*('Input_Claims Data'!$S$11:$S$500='Cal_Claims Experience'!$W21)*('Input_Claims Data'!$T$11:$T$500='Cal_Claims Experience'!$X21)))</f>
        <v/>
      </c>
      <c r="AE21" s="1" t="str" cm="1">
        <f t="array" ref="AE21">IF(AA21="","",_xlfn._xlws.FILTER('Input_Claims Data'!AA$11:AA$500,('Input_Claims Data'!$Q$11:$Q$500='Cal_Claims Experience'!$U21)*('Input_Claims Data'!$R$11:$R$500='Cal_Claims Experience'!$V21)*('Input_Claims Data'!$S$11:$S$500='Cal_Claims Experience'!$W21)*('Input_Claims Data'!$T$11:$T$500='Cal_Claims Experience'!$X21)))</f>
        <v/>
      </c>
      <c r="AF21" s="1" t="str" cm="1">
        <f t="array" ref="AF21">IF(AB21="","",_xlfn._xlws.FILTER('Input_Claims Data'!AB$11:AB$500,('Input_Claims Data'!$Q$11:$Q$500='Cal_Claims Experience'!$U21)*('Input_Claims Data'!$R$11:$R$500='Cal_Claims Experience'!$V21)*('Input_Claims Data'!$S$11:$S$500='Cal_Claims Experience'!$W21)*('Input_Claims Data'!$T$11:$T$500='Cal_Claims Experience'!$X21)))</f>
        <v/>
      </c>
      <c r="AG21" s="1" t="str" cm="1">
        <f t="array" ref="AG21">IF(AC21="","",_xlfn._xlws.FILTER('Input_Claims Data'!AC$11:AC$500,('Input_Claims Data'!$Q$11:$Q$500='Cal_Claims Experience'!$U21)*('Input_Claims Data'!$R$11:$R$500='Cal_Claims Experience'!$V21)*('Input_Claims Data'!$S$11:$S$500='Cal_Claims Experience'!$W21)*('Input_Claims Data'!$T$11:$T$500='Cal_Claims Experience'!$X21)))</f>
        <v/>
      </c>
      <c r="AH21" s="1" t="str" cm="1">
        <f t="array" ref="AH21">IF(AD21="","",_xlfn._xlws.FILTER('Input_Claims Data'!AD$11:AD$500,('Input_Claims Data'!$Q$11:$Q$500='Cal_Claims Experience'!$U21)*('Input_Claims Data'!$R$11:$R$500='Cal_Claims Experience'!$V21)*('Input_Claims Data'!$S$11:$S$500='Cal_Claims Experience'!$W21)*('Input_Claims Data'!$T$11:$T$500='Cal_Claims Experience'!$X21)))</f>
        <v/>
      </c>
      <c r="AI21" s="1" t="str">
        <f t="shared" si="8"/>
        <v/>
      </c>
      <c r="AJ21" s="1" t="str">
        <f t="shared" si="5"/>
        <v/>
      </c>
      <c r="AK21" s="1" t="str">
        <f t="shared" si="6"/>
        <v/>
      </c>
      <c r="AL21" s="1" t="str">
        <f t="shared" si="7"/>
        <v/>
      </c>
      <c r="AM21" s="1" t="str">
        <f t="shared" si="9"/>
        <v/>
      </c>
    </row>
    <row r="22" spans="5:39">
      <c r="E22" s="1" t="str" cm="1">
        <f t="array" ref="E22">IF(A22="","",_xlfn._xlws.FILTER('Input_Claims Data'!E$11:E$500,('Input_Claims Data'!$A$11:$A$500='Cal_Claims Experience'!$A22)*('Input_Claims Data'!$B$11:$B$500='Cal_Claims Experience'!$B22)*('Input_Claims Data'!$C$11:$C$500='Cal_Claims Experience'!$C22)*('Input_Claims Data'!$D$11:$D$500='Cal_Claims Experience'!$D22)))</f>
        <v/>
      </c>
      <c r="F22" s="1" t="str" cm="1">
        <f t="array" ref="F22">IF(A22="","",_xlfn._xlws.FILTER('Input_Claims Data'!F$11:F$500,('Input_Claims Data'!$A$11:$A$500='Cal_Claims Experience'!$A22)*('Input_Claims Data'!$B$11:$B$500='Cal_Claims Experience'!$B22)*('Input_Claims Data'!$C$11:$C$500='Cal_Claims Experience'!$C22)*('Input_Claims Data'!$D$11:$D$500='Cal_Claims Experience'!$D22)))</f>
        <v/>
      </c>
      <c r="G22" s="1" t="str" cm="1">
        <f t="array" ref="G22">IF(A22="","",_xlfn._xlws.FILTER('Input_Claims Data'!G$11:G$500,('Input_Claims Data'!$A$11:$A$500='Cal_Claims Experience'!$A22)*('Input_Claims Data'!$B$11:$B$500='Cal_Claims Experience'!$B22)*('Input_Claims Data'!$C$11:$C$500='Cal_Claims Experience'!$C22)*('Input_Claims Data'!$D$11:$D$500='Cal_Claims Experience'!$D22)))</f>
        <v/>
      </c>
      <c r="H22" s="1" t="str" cm="1">
        <f t="array" ref="H22">IF(A22="","",_xlfn._xlws.FILTER('Input_Claims Data'!H$11:H$500,('Input_Claims Data'!$A$11:$A$500='Cal_Claims Experience'!$A22)*('Input_Claims Data'!$B$11:$B$500='Cal_Claims Experience'!$B22)*('Input_Claims Data'!$C$11:$C$500='Cal_Claims Experience'!$C22)*('Input_Claims Data'!$D$11:$D$500='Cal_Claims Experience'!$D22)))</f>
        <v/>
      </c>
      <c r="I22" s="1" t="str" cm="1">
        <f t="array" ref="I22">IF(A22="","",_xlfn._xlws.FILTER('Input_Claims Data'!I$11:I$500,('Input_Claims Data'!$A$11:$A$500='Cal_Claims Experience'!$A22)*('Input_Claims Data'!$B$11:$B$500='Cal_Claims Experience'!$B22)*('Input_Claims Data'!$C$11:$C$500='Cal_Claims Experience'!$C22)*('Input_Claims Data'!$D$11:$D$500='Cal_Claims Experience'!$D22)))</f>
        <v/>
      </c>
      <c r="J22" s="1" t="str" cm="1">
        <f t="array" ref="J22">IF(A22="","",_xlfn._xlws.FILTER('Input_Claims Data'!J$11:J$500,('Input_Claims Data'!$A$11:$A$500='Cal_Claims Experience'!$A22)*('Input_Claims Data'!$B$11:$B$500='Cal_Claims Experience'!$B22)*('Input_Claims Data'!$C$11:$C$500='Cal_Claims Experience'!$C22)*('Input_Claims Data'!$D$11:$D$500='Cal_Claims Experience'!$D22)))</f>
        <v/>
      </c>
      <c r="K22" s="1" t="str" cm="1">
        <f t="array" ref="K22">IF(A22="","",_xlfn._xlws.FILTER('Input_Claims Data'!K$11:K$500,('Input_Claims Data'!$A$11:$A$500='Cal_Claims Experience'!$A22)*('Input_Claims Data'!$B$11:$B$500='Cal_Claims Experience'!$B22)*('Input_Claims Data'!$C$11:$C$500='Cal_Claims Experience'!$C22)*('Input_Claims Data'!$D$11:$D$500='Cal_Claims Experience'!$D22)))</f>
        <v/>
      </c>
      <c r="L22" s="1" t="str" cm="1">
        <f t="array" ref="L22">IF(B22="","",_xlfn._xlws.FILTER('Input_Claims Data'!L$11:L$500,('Input_Claims Data'!$A$11:$A$500='Cal_Claims Experience'!$A22)*('Input_Claims Data'!$B$11:$B$500='Cal_Claims Experience'!$B22)*('Input_Claims Data'!$C$11:$C$500='Cal_Claims Experience'!$C22)*('Input_Claims Data'!$D$11:$D$500='Cal_Claims Experience'!$D22)))</f>
        <v/>
      </c>
      <c r="M22" s="1" t="str" cm="1">
        <f t="array" ref="M22">IF(C22="","",_xlfn._xlws.FILTER('Input_Claims Data'!M$11:M$500,('Input_Claims Data'!$A$11:$A$500='Cal_Claims Experience'!$A22)*('Input_Claims Data'!$B$11:$B$500='Cal_Claims Experience'!$B22)*('Input_Claims Data'!$C$11:$C$500='Cal_Claims Experience'!$C22)*('Input_Claims Data'!$D$11:$D$500='Cal_Claims Experience'!$D22)))</f>
        <v/>
      </c>
      <c r="N22" s="1" t="str" cm="1">
        <f t="array" ref="N22">IF(D22="","",_xlfn._xlws.FILTER('Input_Claims Data'!N$11:N$500,('Input_Claims Data'!$A$11:$A$500='Cal_Claims Experience'!$A22)*('Input_Claims Data'!$B$11:$B$500='Cal_Claims Experience'!$B22)*('Input_Claims Data'!$C$11:$C$500='Cal_Claims Experience'!$C22)*('Input_Claims Data'!$D$11:$D$500='Cal_Claims Experience'!$D22)))</f>
        <v/>
      </c>
      <c r="O22" s="1" t="str">
        <f t="shared" si="0"/>
        <v/>
      </c>
      <c r="P22" s="1" t="str">
        <f t="shared" si="1"/>
        <v/>
      </c>
      <c r="Q22" s="1" t="str">
        <f t="shared" si="2"/>
        <v/>
      </c>
      <c r="R22" s="1" t="str">
        <f t="shared" si="3"/>
        <v/>
      </c>
      <c r="S22" s="1" t="str">
        <f t="shared" si="4"/>
        <v/>
      </c>
      <c r="Y22" s="1" t="str" cm="1">
        <f t="array" ref="Y22">IF(U22="","",_xlfn._xlws.FILTER('Input_Claims Data'!U$11:U$500,('Input_Claims Data'!$Q$11:$Q$500='Cal_Claims Experience'!$U22)*('Input_Claims Data'!$R$11:$R$500='Cal_Claims Experience'!$V22)*('Input_Claims Data'!$S$11:$S$500='Cal_Claims Experience'!$W22)*('Input_Claims Data'!$T$11:$T$500='Cal_Claims Experience'!$X22)))</f>
        <v/>
      </c>
      <c r="Z22" s="1" t="str" cm="1">
        <f t="array" ref="Z22">IF(V22="","",_xlfn._xlws.FILTER('Input_Claims Data'!V$11:V$500,('Input_Claims Data'!$Q$11:$Q$500='Cal_Claims Experience'!$U22)*('Input_Claims Data'!$R$11:$R$500='Cal_Claims Experience'!$V22)*('Input_Claims Data'!$S$11:$S$500='Cal_Claims Experience'!$W22)*('Input_Claims Data'!$T$11:$T$500='Cal_Claims Experience'!$X22)))</f>
        <v/>
      </c>
      <c r="AA22" s="1" t="str" cm="1">
        <f t="array" ref="AA22">IF(W22="","",_xlfn._xlws.FILTER('Input_Claims Data'!W$11:W$500,('Input_Claims Data'!$Q$11:$Q$500='Cal_Claims Experience'!$U22)*('Input_Claims Data'!$R$11:$R$500='Cal_Claims Experience'!$V22)*('Input_Claims Data'!$S$11:$S$500='Cal_Claims Experience'!$W22)*('Input_Claims Data'!$T$11:$T$500='Cal_Claims Experience'!$X22)))</f>
        <v/>
      </c>
      <c r="AB22" s="1" t="str" cm="1">
        <f t="array" ref="AB22">IF(X22="","",_xlfn._xlws.FILTER('Input_Claims Data'!X$11:X$500,('Input_Claims Data'!$Q$11:$Q$500='Cal_Claims Experience'!$U22)*('Input_Claims Data'!$R$11:$R$500='Cal_Claims Experience'!$V22)*('Input_Claims Data'!$S$11:$S$500='Cal_Claims Experience'!$W22)*('Input_Claims Data'!$T$11:$T$500='Cal_Claims Experience'!$X22)))</f>
        <v/>
      </c>
      <c r="AC22" s="1" t="str" cm="1">
        <f t="array" ref="AC22">IF(Y22="","",_xlfn._xlws.FILTER('Input_Claims Data'!Y$11:Y$500,('Input_Claims Data'!$Q$11:$Q$500='Cal_Claims Experience'!$U22)*('Input_Claims Data'!$R$11:$R$500='Cal_Claims Experience'!$V22)*('Input_Claims Data'!$S$11:$S$500='Cal_Claims Experience'!$W22)*('Input_Claims Data'!$T$11:$T$500='Cal_Claims Experience'!$X22)))</f>
        <v/>
      </c>
      <c r="AD22" s="1" t="str" cm="1">
        <f t="array" ref="AD22">IF(Z22="","",_xlfn._xlws.FILTER('Input_Claims Data'!Z$11:Z$500,('Input_Claims Data'!$Q$11:$Q$500='Cal_Claims Experience'!$U22)*('Input_Claims Data'!$R$11:$R$500='Cal_Claims Experience'!$V22)*('Input_Claims Data'!$S$11:$S$500='Cal_Claims Experience'!$W22)*('Input_Claims Data'!$T$11:$T$500='Cal_Claims Experience'!$X22)))</f>
        <v/>
      </c>
      <c r="AE22" s="1" t="str" cm="1">
        <f t="array" ref="AE22">IF(AA22="","",_xlfn._xlws.FILTER('Input_Claims Data'!AA$11:AA$500,('Input_Claims Data'!$Q$11:$Q$500='Cal_Claims Experience'!$U22)*('Input_Claims Data'!$R$11:$R$500='Cal_Claims Experience'!$V22)*('Input_Claims Data'!$S$11:$S$500='Cal_Claims Experience'!$W22)*('Input_Claims Data'!$T$11:$T$500='Cal_Claims Experience'!$X22)))</f>
        <v/>
      </c>
      <c r="AF22" s="1" t="str" cm="1">
        <f t="array" ref="AF22">IF(AB22="","",_xlfn._xlws.FILTER('Input_Claims Data'!AB$11:AB$500,('Input_Claims Data'!$Q$11:$Q$500='Cal_Claims Experience'!$U22)*('Input_Claims Data'!$R$11:$R$500='Cal_Claims Experience'!$V22)*('Input_Claims Data'!$S$11:$S$500='Cal_Claims Experience'!$W22)*('Input_Claims Data'!$T$11:$T$500='Cal_Claims Experience'!$X22)))</f>
        <v/>
      </c>
      <c r="AG22" s="1" t="str" cm="1">
        <f t="array" ref="AG22">IF(AC22="","",_xlfn._xlws.FILTER('Input_Claims Data'!AC$11:AC$500,('Input_Claims Data'!$Q$11:$Q$500='Cal_Claims Experience'!$U22)*('Input_Claims Data'!$R$11:$R$500='Cal_Claims Experience'!$V22)*('Input_Claims Data'!$S$11:$S$500='Cal_Claims Experience'!$W22)*('Input_Claims Data'!$T$11:$T$500='Cal_Claims Experience'!$X22)))</f>
        <v/>
      </c>
      <c r="AH22" s="1" t="str" cm="1">
        <f t="array" ref="AH22">IF(AD22="","",_xlfn._xlws.FILTER('Input_Claims Data'!AD$11:AD$500,('Input_Claims Data'!$Q$11:$Q$500='Cal_Claims Experience'!$U22)*('Input_Claims Data'!$R$11:$R$500='Cal_Claims Experience'!$V22)*('Input_Claims Data'!$S$11:$S$500='Cal_Claims Experience'!$W22)*('Input_Claims Data'!$T$11:$T$500='Cal_Claims Experience'!$X22)))</f>
        <v/>
      </c>
      <c r="AI22" s="1" t="str">
        <f t="shared" si="8"/>
        <v/>
      </c>
      <c r="AJ22" s="1" t="str">
        <f t="shared" si="5"/>
        <v/>
      </c>
      <c r="AK22" s="1" t="str">
        <f t="shared" si="6"/>
        <v/>
      </c>
      <c r="AL22" s="1" t="str">
        <f t="shared" si="7"/>
        <v/>
      </c>
      <c r="AM22" s="1" t="str">
        <f t="shared" si="9"/>
        <v/>
      </c>
    </row>
    <row r="23" spans="5:39">
      <c r="E23" s="1" t="str" cm="1">
        <f t="array" ref="E23">IF(A23="","",_xlfn._xlws.FILTER('Input_Claims Data'!E$11:E$500,('Input_Claims Data'!$A$11:$A$500='Cal_Claims Experience'!$A23)*('Input_Claims Data'!$B$11:$B$500='Cal_Claims Experience'!$B23)*('Input_Claims Data'!$C$11:$C$500='Cal_Claims Experience'!$C23)*('Input_Claims Data'!$D$11:$D$500='Cal_Claims Experience'!$D23)))</f>
        <v/>
      </c>
      <c r="F23" s="1" t="str" cm="1">
        <f t="array" ref="F23">IF(A23="","",_xlfn._xlws.FILTER('Input_Claims Data'!F$11:F$500,('Input_Claims Data'!$A$11:$A$500='Cal_Claims Experience'!$A23)*('Input_Claims Data'!$B$11:$B$500='Cal_Claims Experience'!$B23)*('Input_Claims Data'!$C$11:$C$500='Cal_Claims Experience'!$C23)*('Input_Claims Data'!$D$11:$D$500='Cal_Claims Experience'!$D23)))</f>
        <v/>
      </c>
      <c r="G23" s="1" t="str" cm="1">
        <f t="array" ref="G23">IF(A23="","",_xlfn._xlws.FILTER('Input_Claims Data'!G$11:G$500,('Input_Claims Data'!$A$11:$A$500='Cal_Claims Experience'!$A23)*('Input_Claims Data'!$B$11:$B$500='Cal_Claims Experience'!$B23)*('Input_Claims Data'!$C$11:$C$500='Cal_Claims Experience'!$C23)*('Input_Claims Data'!$D$11:$D$500='Cal_Claims Experience'!$D23)))</f>
        <v/>
      </c>
      <c r="H23" s="1" t="str" cm="1">
        <f t="array" ref="H23">IF(A23="","",_xlfn._xlws.FILTER('Input_Claims Data'!H$11:H$500,('Input_Claims Data'!$A$11:$A$500='Cal_Claims Experience'!$A23)*('Input_Claims Data'!$B$11:$B$500='Cal_Claims Experience'!$B23)*('Input_Claims Data'!$C$11:$C$500='Cal_Claims Experience'!$C23)*('Input_Claims Data'!$D$11:$D$500='Cal_Claims Experience'!$D23)))</f>
        <v/>
      </c>
      <c r="I23" s="1" t="str" cm="1">
        <f t="array" ref="I23">IF(A23="","",_xlfn._xlws.FILTER('Input_Claims Data'!I$11:I$500,('Input_Claims Data'!$A$11:$A$500='Cal_Claims Experience'!$A23)*('Input_Claims Data'!$B$11:$B$500='Cal_Claims Experience'!$B23)*('Input_Claims Data'!$C$11:$C$500='Cal_Claims Experience'!$C23)*('Input_Claims Data'!$D$11:$D$500='Cal_Claims Experience'!$D23)))</f>
        <v/>
      </c>
      <c r="J23" s="1" t="str" cm="1">
        <f t="array" ref="J23">IF(A23="","",_xlfn._xlws.FILTER('Input_Claims Data'!J$11:J$500,('Input_Claims Data'!$A$11:$A$500='Cal_Claims Experience'!$A23)*('Input_Claims Data'!$B$11:$B$500='Cal_Claims Experience'!$B23)*('Input_Claims Data'!$C$11:$C$500='Cal_Claims Experience'!$C23)*('Input_Claims Data'!$D$11:$D$500='Cal_Claims Experience'!$D23)))</f>
        <v/>
      </c>
      <c r="K23" s="1" t="str" cm="1">
        <f t="array" ref="K23">IF(A23="","",_xlfn._xlws.FILTER('Input_Claims Data'!K$11:K$500,('Input_Claims Data'!$A$11:$A$500='Cal_Claims Experience'!$A23)*('Input_Claims Data'!$B$11:$B$500='Cal_Claims Experience'!$B23)*('Input_Claims Data'!$C$11:$C$500='Cal_Claims Experience'!$C23)*('Input_Claims Data'!$D$11:$D$500='Cal_Claims Experience'!$D23)))</f>
        <v/>
      </c>
      <c r="L23" s="1" t="str" cm="1">
        <f t="array" ref="L23">IF(B23="","",_xlfn._xlws.FILTER('Input_Claims Data'!L$11:L$500,('Input_Claims Data'!$A$11:$A$500='Cal_Claims Experience'!$A23)*('Input_Claims Data'!$B$11:$B$500='Cal_Claims Experience'!$B23)*('Input_Claims Data'!$C$11:$C$500='Cal_Claims Experience'!$C23)*('Input_Claims Data'!$D$11:$D$500='Cal_Claims Experience'!$D23)))</f>
        <v/>
      </c>
      <c r="M23" s="1" t="str" cm="1">
        <f t="array" ref="M23">IF(C23="","",_xlfn._xlws.FILTER('Input_Claims Data'!M$11:M$500,('Input_Claims Data'!$A$11:$A$500='Cal_Claims Experience'!$A23)*('Input_Claims Data'!$B$11:$B$500='Cal_Claims Experience'!$B23)*('Input_Claims Data'!$C$11:$C$500='Cal_Claims Experience'!$C23)*('Input_Claims Data'!$D$11:$D$500='Cal_Claims Experience'!$D23)))</f>
        <v/>
      </c>
      <c r="N23" s="1" t="str" cm="1">
        <f t="array" ref="N23">IF(D23="","",_xlfn._xlws.FILTER('Input_Claims Data'!N$11:N$500,('Input_Claims Data'!$A$11:$A$500='Cal_Claims Experience'!$A23)*('Input_Claims Data'!$B$11:$B$500='Cal_Claims Experience'!$B23)*('Input_Claims Data'!$C$11:$C$500='Cal_Claims Experience'!$C23)*('Input_Claims Data'!$D$11:$D$500='Cal_Claims Experience'!$D23)))</f>
        <v/>
      </c>
      <c r="O23" s="1" t="str">
        <f t="shared" si="0"/>
        <v/>
      </c>
      <c r="P23" s="1" t="str">
        <f t="shared" si="1"/>
        <v/>
      </c>
      <c r="Q23" s="1" t="str">
        <f t="shared" si="2"/>
        <v/>
      </c>
      <c r="R23" s="1" t="str">
        <f t="shared" si="3"/>
        <v/>
      </c>
      <c r="S23" s="1" t="str">
        <f t="shared" si="4"/>
        <v/>
      </c>
      <c r="Y23" s="1" t="str" cm="1">
        <f t="array" ref="Y23">IF(U23="","",_xlfn._xlws.FILTER('Input_Claims Data'!U$11:U$500,('Input_Claims Data'!$Q$11:$Q$500='Cal_Claims Experience'!$U23)*('Input_Claims Data'!$R$11:$R$500='Cal_Claims Experience'!$V23)*('Input_Claims Data'!$S$11:$S$500='Cal_Claims Experience'!$W23)*('Input_Claims Data'!$T$11:$T$500='Cal_Claims Experience'!$X23)))</f>
        <v/>
      </c>
      <c r="Z23" s="1" t="str" cm="1">
        <f t="array" ref="Z23">IF(V23="","",_xlfn._xlws.FILTER('Input_Claims Data'!V$11:V$500,('Input_Claims Data'!$Q$11:$Q$500='Cal_Claims Experience'!$U23)*('Input_Claims Data'!$R$11:$R$500='Cal_Claims Experience'!$V23)*('Input_Claims Data'!$S$11:$S$500='Cal_Claims Experience'!$W23)*('Input_Claims Data'!$T$11:$T$500='Cal_Claims Experience'!$X23)))</f>
        <v/>
      </c>
      <c r="AA23" s="1" t="str" cm="1">
        <f t="array" ref="AA23">IF(W23="","",_xlfn._xlws.FILTER('Input_Claims Data'!W$11:W$500,('Input_Claims Data'!$Q$11:$Q$500='Cal_Claims Experience'!$U23)*('Input_Claims Data'!$R$11:$R$500='Cal_Claims Experience'!$V23)*('Input_Claims Data'!$S$11:$S$500='Cal_Claims Experience'!$W23)*('Input_Claims Data'!$T$11:$T$500='Cal_Claims Experience'!$X23)))</f>
        <v/>
      </c>
      <c r="AB23" s="1" t="str" cm="1">
        <f t="array" ref="AB23">IF(X23="","",_xlfn._xlws.FILTER('Input_Claims Data'!X$11:X$500,('Input_Claims Data'!$Q$11:$Q$500='Cal_Claims Experience'!$U23)*('Input_Claims Data'!$R$11:$R$500='Cal_Claims Experience'!$V23)*('Input_Claims Data'!$S$11:$S$500='Cal_Claims Experience'!$W23)*('Input_Claims Data'!$T$11:$T$500='Cal_Claims Experience'!$X23)))</f>
        <v/>
      </c>
      <c r="AC23" s="1" t="str" cm="1">
        <f t="array" ref="AC23">IF(Y23="","",_xlfn._xlws.FILTER('Input_Claims Data'!Y$11:Y$500,('Input_Claims Data'!$Q$11:$Q$500='Cal_Claims Experience'!$U23)*('Input_Claims Data'!$R$11:$R$500='Cal_Claims Experience'!$V23)*('Input_Claims Data'!$S$11:$S$500='Cal_Claims Experience'!$W23)*('Input_Claims Data'!$T$11:$T$500='Cal_Claims Experience'!$X23)))</f>
        <v/>
      </c>
      <c r="AD23" s="1" t="str" cm="1">
        <f t="array" ref="AD23">IF(Z23="","",_xlfn._xlws.FILTER('Input_Claims Data'!Z$11:Z$500,('Input_Claims Data'!$Q$11:$Q$500='Cal_Claims Experience'!$U23)*('Input_Claims Data'!$R$11:$R$500='Cal_Claims Experience'!$V23)*('Input_Claims Data'!$S$11:$S$500='Cal_Claims Experience'!$W23)*('Input_Claims Data'!$T$11:$T$500='Cal_Claims Experience'!$X23)))</f>
        <v/>
      </c>
      <c r="AE23" s="1" t="str" cm="1">
        <f t="array" ref="AE23">IF(AA23="","",_xlfn._xlws.FILTER('Input_Claims Data'!AA$11:AA$500,('Input_Claims Data'!$Q$11:$Q$500='Cal_Claims Experience'!$U23)*('Input_Claims Data'!$R$11:$R$500='Cal_Claims Experience'!$V23)*('Input_Claims Data'!$S$11:$S$500='Cal_Claims Experience'!$W23)*('Input_Claims Data'!$T$11:$T$500='Cal_Claims Experience'!$X23)))</f>
        <v/>
      </c>
      <c r="AF23" s="1" t="str" cm="1">
        <f t="array" ref="AF23">IF(AB23="","",_xlfn._xlws.FILTER('Input_Claims Data'!AB$11:AB$500,('Input_Claims Data'!$Q$11:$Q$500='Cal_Claims Experience'!$U23)*('Input_Claims Data'!$R$11:$R$500='Cal_Claims Experience'!$V23)*('Input_Claims Data'!$S$11:$S$500='Cal_Claims Experience'!$W23)*('Input_Claims Data'!$T$11:$T$500='Cal_Claims Experience'!$X23)))</f>
        <v/>
      </c>
      <c r="AG23" s="1" t="str" cm="1">
        <f t="array" ref="AG23">IF(AC23="","",_xlfn._xlws.FILTER('Input_Claims Data'!AC$11:AC$500,('Input_Claims Data'!$Q$11:$Q$500='Cal_Claims Experience'!$U23)*('Input_Claims Data'!$R$11:$R$500='Cal_Claims Experience'!$V23)*('Input_Claims Data'!$S$11:$S$500='Cal_Claims Experience'!$W23)*('Input_Claims Data'!$T$11:$T$500='Cal_Claims Experience'!$X23)))</f>
        <v/>
      </c>
      <c r="AH23" s="1" t="str" cm="1">
        <f t="array" ref="AH23">IF(AD23="","",_xlfn._xlws.FILTER('Input_Claims Data'!AD$11:AD$500,('Input_Claims Data'!$Q$11:$Q$500='Cal_Claims Experience'!$U23)*('Input_Claims Data'!$R$11:$R$500='Cal_Claims Experience'!$V23)*('Input_Claims Data'!$S$11:$S$500='Cal_Claims Experience'!$W23)*('Input_Claims Data'!$T$11:$T$500='Cal_Claims Experience'!$X23)))</f>
        <v/>
      </c>
      <c r="AI23" s="1" t="str">
        <f t="shared" si="8"/>
        <v/>
      </c>
      <c r="AJ23" s="1" t="str">
        <f t="shared" si="5"/>
        <v/>
      </c>
      <c r="AK23" s="1" t="str">
        <f t="shared" si="6"/>
        <v/>
      </c>
      <c r="AL23" s="1" t="str">
        <f t="shared" si="7"/>
        <v/>
      </c>
      <c r="AM23" s="1" t="str">
        <f t="shared" si="9"/>
        <v/>
      </c>
    </row>
    <row r="24" spans="5:39">
      <c r="E24" s="1" t="str" cm="1">
        <f t="array" ref="E24">IF(A24="","",_xlfn._xlws.FILTER('Input_Claims Data'!E$11:E$500,('Input_Claims Data'!$A$11:$A$500='Cal_Claims Experience'!$A24)*('Input_Claims Data'!$B$11:$B$500='Cal_Claims Experience'!$B24)*('Input_Claims Data'!$C$11:$C$500='Cal_Claims Experience'!$C24)*('Input_Claims Data'!$D$11:$D$500='Cal_Claims Experience'!$D24)))</f>
        <v/>
      </c>
      <c r="F24" s="1" t="str" cm="1">
        <f t="array" ref="F24">IF(A24="","",_xlfn._xlws.FILTER('Input_Claims Data'!F$11:F$500,('Input_Claims Data'!$A$11:$A$500='Cal_Claims Experience'!$A24)*('Input_Claims Data'!$B$11:$B$500='Cal_Claims Experience'!$B24)*('Input_Claims Data'!$C$11:$C$500='Cal_Claims Experience'!$C24)*('Input_Claims Data'!$D$11:$D$500='Cal_Claims Experience'!$D24)))</f>
        <v/>
      </c>
      <c r="G24" s="1" t="str" cm="1">
        <f t="array" ref="G24">IF(A24="","",_xlfn._xlws.FILTER('Input_Claims Data'!G$11:G$500,('Input_Claims Data'!$A$11:$A$500='Cal_Claims Experience'!$A24)*('Input_Claims Data'!$B$11:$B$500='Cal_Claims Experience'!$B24)*('Input_Claims Data'!$C$11:$C$500='Cal_Claims Experience'!$C24)*('Input_Claims Data'!$D$11:$D$500='Cal_Claims Experience'!$D24)))</f>
        <v/>
      </c>
      <c r="H24" s="1" t="str" cm="1">
        <f t="array" ref="H24">IF(A24="","",_xlfn._xlws.FILTER('Input_Claims Data'!H$11:H$500,('Input_Claims Data'!$A$11:$A$500='Cal_Claims Experience'!$A24)*('Input_Claims Data'!$B$11:$B$500='Cal_Claims Experience'!$B24)*('Input_Claims Data'!$C$11:$C$500='Cal_Claims Experience'!$C24)*('Input_Claims Data'!$D$11:$D$500='Cal_Claims Experience'!$D24)))</f>
        <v/>
      </c>
      <c r="I24" s="1" t="str" cm="1">
        <f t="array" ref="I24">IF(A24="","",_xlfn._xlws.FILTER('Input_Claims Data'!I$11:I$500,('Input_Claims Data'!$A$11:$A$500='Cal_Claims Experience'!$A24)*('Input_Claims Data'!$B$11:$B$500='Cal_Claims Experience'!$B24)*('Input_Claims Data'!$C$11:$C$500='Cal_Claims Experience'!$C24)*('Input_Claims Data'!$D$11:$D$500='Cal_Claims Experience'!$D24)))</f>
        <v/>
      </c>
      <c r="J24" s="1" t="str" cm="1">
        <f t="array" ref="J24">IF(A24="","",_xlfn._xlws.FILTER('Input_Claims Data'!J$11:J$500,('Input_Claims Data'!$A$11:$A$500='Cal_Claims Experience'!$A24)*('Input_Claims Data'!$B$11:$B$500='Cal_Claims Experience'!$B24)*('Input_Claims Data'!$C$11:$C$500='Cal_Claims Experience'!$C24)*('Input_Claims Data'!$D$11:$D$500='Cal_Claims Experience'!$D24)))</f>
        <v/>
      </c>
      <c r="K24" s="1" t="str" cm="1">
        <f t="array" ref="K24">IF(A24="","",_xlfn._xlws.FILTER('Input_Claims Data'!K$11:K$500,('Input_Claims Data'!$A$11:$A$500='Cal_Claims Experience'!$A24)*('Input_Claims Data'!$B$11:$B$500='Cal_Claims Experience'!$B24)*('Input_Claims Data'!$C$11:$C$500='Cal_Claims Experience'!$C24)*('Input_Claims Data'!$D$11:$D$500='Cal_Claims Experience'!$D24)))</f>
        <v/>
      </c>
      <c r="L24" s="1" t="str" cm="1">
        <f t="array" ref="L24">IF(B24="","",_xlfn._xlws.FILTER('Input_Claims Data'!L$11:L$500,('Input_Claims Data'!$A$11:$A$500='Cal_Claims Experience'!$A24)*('Input_Claims Data'!$B$11:$B$500='Cal_Claims Experience'!$B24)*('Input_Claims Data'!$C$11:$C$500='Cal_Claims Experience'!$C24)*('Input_Claims Data'!$D$11:$D$500='Cal_Claims Experience'!$D24)))</f>
        <v/>
      </c>
      <c r="M24" s="1" t="str" cm="1">
        <f t="array" ref="M24">IF(C24="","",_xlfn._xlws.FILTER('Input_Claims Data'!M$11:M$500,('Input_Claims Data'!$A$11:$A$500='Cal_Claims Experience'!$A24)*('Input_Claims Data'!$B$11:$B$500='Cal_Claims Experience'!$B24)*('Input_Claims Data'!$C$11:$C$500='Cal_Claims Experience'!$C24)*('Input_Claims Data'!$D$11:$D$500='Cal_Claims Experience'!$D24)))</f>
        <v/>
      </c>
      <c r="N24" s="1" t="str" cm="1">
        <f t="array" ref="N24">IF(D24="","",_xlfn._xlws.FILTER('Input_Claims Data'!N$11:N$500,('Input_Claims Data'!$A$11:$A$500='Cal_Claims Experience'!$A24)*('Input_Claims Data'!$B$11:$B$500='Cal_Claims Experience'!$B24)*('Input_Claims Data'!$C$11:$C$500='Cal_Claims Experience'!$C24)*('Input_Claims Data'!$D$11:$D$500='Cal_Claims Experience'!$D24)))</f>
        <v/>
      </c>
      <c r="O24" s="1" t="str">
        <f t="shared" si="0"/>
        <v/>
      </c>
      <c r="P24" s="1" t="str">
        <f t="shared" si="1"/>
        <v/>
      </c>
      <c r="Q24" s="1" t="str">
        <f t="shared" si="2"/>
        <v/>
      </c>
      <c r="R24" s="1" t="str">
        <f t="shared" si="3"/>
        <v/>
      </c>
      <c r="S24" s="1" t="str">
        <f t="shared" si="4"/>
        <v/>
      </c>
      <c r="Y24" s="1" t="str" cm="1">
        <f t="array" ref="Y24">IF(U24="","",_xlfn._xlws.FILTER('Input_Claims Data'!U$11:U$500,('Input_Claims Data'!$Q$11:$Q$500='Cal_Claims Experience'!$U24)*('Input_Claims Data'!$R$11:$R$500='Cal_Claims Experience'!$V24)*('Input_Claims Data'!$S$11:$S$500='Cal_Claims Experience'!$W24)*('Input_Claims Data'!$T$11:$T$500='Cal_Claims Experience'!$X24)))</f>
        <v/>
      </c>
      <c r="Z24" s="1" t="str" cm="1">
        <f t="array" ref="Z24">IF(V24="","",_xlfn._xlws.FILTER('Input_Claims Data'!V$11:V$500,('Input_Claims Data'!$Q$11:$Q$500='Cal_Claims Experience'!$U24)*('Input_Claims Data'!$R$11:$R$500='Cal_Claims Experience'!$V24)*('Input_Claims Data'!$S$11:$S$500='Cal_Claims Experience'!$W24)*('Input_Claims Data'!$T$11:$T$500='Cal_Claims Experience'!$X24)))</f>
        <v/>
      </c>
      <c r="AA24" s="1" t="str" cm="1">
        <f t="array" ref="AA24">IF(W24="","",_xlfn._xlws.FILTER('Input_Claims Data'!W$11:W$500,('Input_Claims Data'!$Q$11:$Q$500='Cal_Claims Experience'!$U24)*('Input_Claims Data'!$R$11:$R$500='Cal_Claims Experience'!$V24)*('Input_Claims Data'!$S$11:$S$500='Cal_Claims Experience'!$W24)*('Input_Claims Data'!$T$11:$T$500='Cal_Claims Experience'!$X24)))</f>
        <v/>
      </c>
      <c r="AB24" s="1" t="str" cm="1">
        <f t="array" ref="AB24">IF(X24="","",_xlfn._xlws.FILTER('Input_Claims Data'!X$11:X$500,('Input_Claims Data'!$Q$11:$Q$500='Cal_Claims Experience'!$U24)*('Input_Claims Data'!$R$11:$R$500='Cal_Claims Experience'!$V24)*('Input_Claims Data'!$S$11:$S$500='Cal_Claims Experience'!$W24)*('Input_Claims Data'!$T$11:$T$500='Cal_Claims Experience'!$X24)))</f>
        <v/>
      </c>
      <c r="AC24" s="1" t="str" cm="1">
        <f t="array" ref="AC24">IF(Y24="","",_xlfn._xlws.FILTER('Input_Claims Data'!Y$11:Y$500,('Input_Claims Data'!$Q$11:$Q$500='Cal_Claims Experience'!$U24)*('Input_Claims Data'!$R$11:$R$500='Cal_Claims Experience'!$V24)*('Input_Claims Data'!$S$11:$S$500='Cal_Claims Experience'!$W24)*('Input_Claims Data'!$T$11:$T$500='Cal_Claims Experience'!$X24)))</f>
        <v/>
      </c>
      <c r="AD24" s="1" t="str" cm="1">
        <f t="array" ref="AD24">IF(Z24="","",_xlfn._xlws.FILTER('Input_Claims Data'!Z$11:Z$500,('Input_Claims Data'!$Q$11:$Q$500='Cal_Claims Experience'!$U24)*('Input_Claims Data'!$R$11:$R$500='Cal_Claims Experience'!$V24)*('Input_Claims Data'!$S$11:$S$500='Cal_Claims Experience'!$W24)*('Input_Claims Data'!$T$11:$T$500='Cal_Claims Experience'!$X24)))</f>
        <v/>
      </c>
      <c r="AE24" s="1" t="str" cm="1">
        <f t="array" ref="AE24">IF(AA24="","",_xlfn._xlws.FILTER('Input_Claims Data'!AA$11:AA$500,('Input_Claims Data'!$Q$11:$Q$500='Cal_Claims Experience'!$U24)*('Input_Claims Data'!$R$11:$R$500='Cal_Claims Experience'!$V24)*('Input_Claims Data'!$S$11:$S$500='Cal_Claims Experience'!$W24)*('Input_Claims Data'!$T$11:$T$500='Cal_Claims Experience'!$X24)))</f>
        <v/>
      </c>
      <c r="AF24" s="1" t="str" cm="1">
        <f t="array" ref="AF24">IF(AB24="","",_xlfn._xlws.FILTER('Input_Claims Data'!AB$11:AB$500,('Input_Claims Data'!$Q$11:$Q$500='Cal_Claims Experience'!$U24)*('Input_Claims Data'!$R$11:$R$500='Cal_Claims Experience'!$V24)*('Input_Claims Data'!$S$11:$S$500='Cal_Claims Experience'!$W24)*('Input_Claims Data'!$T$11:$T$500='Cal_Claims Experience'!$X24)))</f>
        <v/>
      </c>
      <c r="AG24" s="1" t="str" cm="1">
        <f t="array" ref="AG24">IF(AC24="","",_xlfn._xlws.FILTER('Input_Claims Data'!AC$11:AC$500,('Input_Claims Data'!$Q$11:$Q$500='Cal_Claims Experience'!$U24)*('Input_Claims Data'!$R$11:$R$500='Cal_Claims Experience'!$V24)*('Input_Claims Data'!$S$11:$S$500='Cal_Claims Experience'!$W24)*('Input_Claims Data'!$T$11:$T$500='Cal_Claims Experience'!$X24)))</f>
        <v/>
      </c>
      <c r="AH24" s="1" t="str" cm="1">
        <f t="array" ref="AH24">IF(AD24="","",_xlfn._xlws.FILTER('Input_Claims Data'!AD$11:AD$500,('Input_Claims Data'!$Q$11:$Q$500='Cal_Claims Experience'!$U24)*('Input_Claims Data'!$R$11:$R$500='Cal_Claims Experience'!$V24)*('Input_Claims Data'!$S$11:$S$500='Cal_Claims Experience'!$W24)*('Input_Claims Data'!$T$11:$T$500='Cal_Claims Experience'!$X24)))</f>
        <v/>
      </c>
      <c r="AI24" s="1" t="str">
        <f t="shared" si="8"/>
        <v/>
      </c>
      <c r="AJ24" s="1" t="str">
        <f t="shared" si="5"/>
        <v/>
      </c>
      <c r="AK24" s="1" t="str">
        <f t="shared" si="6"/>
        <v/>
      </c>
      <c r="AL24" s="1" t="str">
        <f t="shared" si="7"/>
        <v/>
      </c>
      <c r="AM24" s="1" t="str">
        <f t="shared" si="9"/>
        <v/>
      </c>
    </row>
    <row r="25" spans="5:39">
      <c r="E25" s="1" t="str" cm="1">
        <f t="array" ref="E25">IF(A25="","",_xlfn._xlws.FILTER('Input_Claims Data'!E$11:E$500,('Input_Claims Data'!$A$11:$A$500='Cal_Claims Experience'!$A25)*('Input_Claims Data'!$B$11:$B$500='Cal_Claims Experience'!$B25)*('Input_Claims Data'!$C$11:$C$500='Cal_Claims Experience'!$C25)*('Input_Claims Data'!$D$11:$D$500='Cal_Claims Experience'!$D25)))</f>
        <v/>
      </c>
      <c r="F25" s="1" t="str" cm="1">
        <f t="array" ref="F25">IF(A25="","",_xlfn._xlws.FILTER('Input_Claims Data'!F$11:F$500,('Input_Claims Data'!$A$11:$A$500='Cal_Claims Experience'!$A25)*('Input_Claims Data'!$B$11:$B$500='Cal_Claims Experience'!$B25)*('Input_Claims Data'!$C$11:$C$500='Cal_Claims Experience'!$C25)*('Input_Claims Data'!$D$11:$D$500='Cal_Claims Experience'!$D25)))</f>
        <v/>
      </c>
      <c r="G25" s="1" t="str" cm="1">
        <f t="array" ref="G25">IF(A25="","",_xlfn._xlws.FILTER('Input_Claims Data'!G$11:G$500,('Input_Claims Data'!$A$11:$A$500='Cal_Claims Experience'!$A25)*('Input_Claims Data'!$B$11:$B$500='Cal_Claims Experience'!$B25)*('Input_Claims Data'!$C$11:$C$500='Cal_Claims Experience'!$C25)*('Input_Claims Data'!$D$11:$D$500='Cal_Claims Experience'!$D25)))</f>
        <v/>
      </c>
      <c r="H25" s="1" t="str" cm="1">
        <f t="array" ref="H25">IF(A25="","",_xlfn._xlws.FILTER('Input_Claims Data'!H$11:H$500,('Input_Claims Data'!$A$11:$A$500='Cal_Claims Experience'!$A25)*('Input_Claims Data'!$B$11:$B$500='Cal_Claims Experience'!$B25)*('Input_Claims Data'!$C$11:$C$500='Cal_Claims Experience'!$C25)*('Input_Claims Data'!$D$11:$D$500='Cal_Claims Experience'!$D25)))</f>
        <v/>
      </c>
      <c r="I25" s="1" t="str" cm="1">
        <f t="array" ref="I25">IF(A25="","",_xlfn._xlws.FILTER('Input_Claims Data'!I$11:I$500,('Input_Claims Data'!$A$11:$A$500='Cal_Claims Experience'!$A25)*('Input_Claims Data'!$B$11:$B$500='Cal_Claims Experience'!$B25)*('Input_Claims Data'!$C$11:$C$500='Cal_Claims Experience'!$C25)*('Input_Claims Data'!$D$11:$D$500='Cal_Claims Experience'!$D25)))</f>
        <v/>
      </c>
      <c r="J25" s="1" t="str" cm="1">
        <f t="array" ref="J25">IF(A25="","",_xlfn._xlws.FILTER('Input_Claims Data'!J$11:J$500,('Input_Claims Data'!$A$11:$A$500='Cal_Claims Experience'!$A25)*('Input_Claims Data'!$B$11:$B$500='Cal_Claims Experience'!$B25)*('Input_Claims Data'!$C$11:$C$500='Cal_Claims Experience'!$C25)*('Input_Claims Data'!$D$11:$D$500='Cal_Claims Experience'!$D25)))</f>
        <v/>
      </c>
      <c r="K25" s="1" t="str" cm="1">
        <f t="array" ref="K25">IF(A25="","",_xlfn._xlws.FILTER('Input_Claims Data'!K$11:K$500,('Input_Claims Data'!$A$11:$A$500='Cal_Claims Experience'!$A25)*('Input_Claims Data'!$B$11:$B$500='Cal_Claims Experience'!$B25)*('Input_Claims Data'!$C$11:$C$500='Cal_Claims Experience'!$C25)*('Input_Claims Data'!$D$11:$D$500='Cal_Claims Experience'!$D25)))</f>
        <v/>
      </c>
      <c r="L25" s="1" t="str" cm="1">
        <f t="array" ref="L25">IF(B25="","",_xlfn._xlws.FILTER('Input_Claims Data'!L$11:L$500,('Input_Claims Data'!$A$11:$A$500='Cal_Claims Experience'!$A25)*('Input_Claims Data'!$B$11:$B$500='Cal_Claims Experience'!$B25)*('Input_Claims Data'!$C$11:$C$500='Cal_Claims Experience'!$C25)*('Input_Claims Data'!$D$11:$D$500='Cal_Claims Experience'!$D25)))</f>
        <v/>
      </c>
      <c r="M25" s="1" t="str" cm="1">
        <f t="array" ref="M25">IF(C25="","",_xlfn._xlws.FILTER('Input_Claims Data'!M$11:M$500,('Input_Claims Data'!$A$11:$A$500='Cal_Claims Experience'!$A25)*('Input_Claims Data'!$B$11:$B$500='Cal_Claims Experience'!$B25)*('Input_Claims Data'!$C$11:$C$500='Cal_Claims Experience'!$C25)*('Input_Claims Data'!$D$11:$D$500='Cal_Claims Experience'!$D25)))</f>
        <v/>
      </c>
      <c r="N25" s="1" t="str" cm="1">
        <f t="array" ref="N25">IF(D25="","",_xlfn._xlws.FILTER('Input_Claims Data'!N$11:N$500,('Input_Claims Data'!$A$11:$A$500='Cal_Claims Experience'!$A25)*('Input_Claims Data'!$B$11:$B$500='Cal_Claims Experience'!$B25)*('Input_Claims Data'!$C$11:$C$500='Cal_Claims Experience'!$C25)*('Input_Claims Data'!$D$11:$D$500='Cal_Claims Experience'!$D25)))</f>
        <v/>
      </c>
      <c r="O25" s="1" t="str">
        <f t="shared" si="0"/>
        <v/>
      </c>
      <c r="P25" s="1" t="str">
        <f t="shared" si="1"/>
        <v/>
      </c>
      <c r="Q25" s="1" t="str">
        <f t="shared" si="2"/>
        <v/>
      </c>
      <c r="R25" s="1" t="str">
        <f t="shared" si="3"/>
        <v/>
      </c>
      <c r="S25" s="1" t="str">
        <f t="shared" si="4"/>
        <v/>
      </c>
      <c r="Y25" s="1" t="str" cm="1">
        <f t="array" ref="Y25">IF(U25="","",_xlfn._xlws.FILTER('Input_Claims Data'!U$11:U$500,('Input_Claims Data'!$Q$11:$Q$500='Cal_Claims Experience'!$U25)*('Input_Claims Data'!$R$11:$R$500='Cal_Claims Experience'!$V25)*('Input_Claims Data'!$S$11:$S$500='Cal_Claims Experience'!$W25)*('Input_Claims Data'!$T$11:$T$500='Cal_Claims Experience'!$X25)))</f>
        <v/>
      </c>
      <c r="Z25" s="1" t="str" cm="1">
        <f t="array" ref="Z25">IF(V25="","",_xlfn._xlws.FILTER('Input_Claims Data'!V$11:V$500,('Input_Claims Data'!$Q$11:$Q$500='Cal_Claims Experience'!$U25)*('Input_Claims Data'!$R$11:$R$500='Cal_Claims Experience'!$V25)*('Input_Claims Data'!$S$11:$S$500='Cal_Claims Experience'!$W25)*('Input_Claims Data'!$T$11:$T$500='Cal_Claims Experience'!$X25)))</f>
        <v/>
      </c>
      <c r="AA25" s="1" t="str" cm="1">
        <f t="array" ref="AA25">IF(W25="","",_xlfn._xlws.FILTER('Input_Claims Data'!W$11:W$500,('Input_Claims Data'!$Q$11:$Q$500='Cal_Claims Experience'!$U25)*('Input_Claims Data'!$R$11:$R$500='Cal_Claims Experience'!$V25)*('Input_Claims Data'!$S$11:$S$500='Cal_Claims Experience'!$W25)*('Input_Claims Data'!$T$11:$T$500='Cal_Claims Experience'!$X25)))</f>
        <v/>
      </c>
      <c r="AB25" s="1" t="str" cm="1">
        <f t="array" ref="AB25">IF(X25="","",_xlfn._xlws.FILTER('Input_Claims Data'!X$11:X$500,('Input_Claims Data'!$Q$11:$Q$500='Cal_Claims Experience'!$U25)*('Input_Claims Data'!$R$11:$R$500='Cal_Claims Experience'!$V25)*('Input_Claims Data'!$S$11:$S$500='Cal_Claims Experience'!$W25)*('Input_Claims Data'!$T$11:$T$500='Cal_Claims Experience'!$X25)))</f>
        <v/>
      </c>
      <c r="AC25" s="1" t="str" cm="1">
        <f t="array" ref="AC25">IF(Y25="","",_xlfn._xlws.FILTER('Input_Claims Data'!Y$11:Y$500,('Input_Claims Data'!$Q$11:$Q$500='Cal_Claims Experience'!$U25)*('Input_Claims Data'!$R$11:$R$500='Cal_Claims Experience'!$V25)*('Input_Claims Data'!$S$11:$S$500='Cal_Claims Experience'!$W25)*('Input_Claims Data'!$T$11:$T$500='Cal_Claims Experience'!$X25)))</f>
        <v/>
      </c>
      <c r="AD25" s="1" t="str" cm="1">
        <f t="array" ref="AD25">IF(Z25="","",_xlfn._xlws.FILTER('Input_Claims Data'!Z$11:Z$500,('Input_Claims Data'!$Q$11:$Q$500='Cal_Claims Experience'!$U25)*('Input_Claims Data'!$R$11:$R$500='Cal_Claims Experience'!$V25)*('Input_Claims Data'!$S$11:$S$500='Cal_Claims Experience'!$W25)*('Input_Claims Data'!$T$11:$T$500='Cal_Claims Experience'!$X25)))</f>
        <v/>
      </c>
      <c r="AE25" s="1" t="str" cm="1">
        <f t="array" ref="AE25">IF(AA25="","",_xlfn._xlws.FILTER('Input_Claims Data'!AA$11:AA$500,('Input_Claims Data'!$Q$11:$Q$500='Cal_Claims Experience'!$U25)*('Input_Claims Data'!$R$11:$R$500='Cal_Claims Experience'!$V25)*('Input_Claims Data'!$S$11:$S$500='Cal_Claims Experience'!$W25)*('Input_Claims Data'!$T$11:$T$500='Cal_Claims Experience'!$X25)))</f>
        <v/>
      </c>
      <c r="AF25" s="1" t="str" cm="1">
        <f t="array" ref="AF25">IF(AB25="","",_xlfn._xlws.FILTER('Input_Claims Data'!AB$11:AB$500,('Input_Claims Data'!$Q$11:$Q$500='Cal_Claims Experience'!$U25)*('Input_Claims Data'!$R$11:$R$500='Cal_Claims Experience'!$V25)*('Input_Claims Data'!$S$11:$S$500='Cal_Claims Experience'!$W25)*('Input_Claims Data'!$T$11:$T$500='Cal_Claims Experience'!$X25)))</f>
        <v/>
      </c>
      <c r="AG25" s="1" t="str" cm="1">
        <f t="array" ref="AG25">IF(AC25="","",_xlfn._xlws.FILTER('Input_Claims Data'!AC$11:AC$500,('Input_Claims Data'!$Q$11:$Q$500='Cal_Claims Experience'!$U25)*('Input_Claims Data'!$R$11:$R$500='Cal_Claims Experience'!$V25)*('Input_Claims Data'!$S$11:$S$500='Cal_Claims Experience'!$W25)*('Input_Claims Data'!$T$11:$T$500='Cal_Claims Experience'!$X25)))</f>
        <v/>
      </c>
      <c r="AH25" s="1" t="str" cm="1">
        <f t="array" ref="AH25">IF(AD25="","",_xlfn._xlws.FILTER('Input_Claims Data'!AD$11:AD$500,('Input_Claims Data'!$Q$11:$Q$500='Cal_Claims Experience'!$U25)*('Input_Claims Data'!$R$11:$R$500='Cal_Claims Experience'!$V25)*('Input_Claims Data'!$S$11:$S$500='Cal_Claims Experience'!$W25)*('Input_Claims Data'!$T$11:$T$500='Cal_Claims Experience'!$X25)))</f>
        <v/>
      </c>
      <c r="AI25" s="1" t="str">
        <f t="shared" si="8"/>
        <v/>
      </c>
      <c r="AJ25" s="1" t="str">
        <f t="shared" si="5"/>
        <v/>
      </c>
      <c r="AK25" s="1" t="str">
        <f t="shared" si="6"/>
        <v/>
      </c>
      <c r="AL25" s="1" t="str">
        <f t="shared" si="7"/>
        <v/>
      </c>
      <c r="AM25" s="1" t="str">
        <f t="shared" si="9"/>
        <v/>
      </c>
    </row>
    <row r="26" spans="5:39">
      <c r="E26" s="1" t="str" cm="1">
        <f t="array" ref="E26">IF(A26="","",_xlfn._xlws.FILTER('Input_Claims Data'!E$11:E$500,('Input_Claims Data'!$A$11:$A$500='Cal_Claims Experience'!$A26)*('Input_Claims Data'!$B$11:$B$500='Cal_Claims Experience'!$B26)*('Input_Claims Data'!$C$11:$C$500='Cal_Claims Experience'!$C26)*('Input_Claims Data'!$D$11:$D$500='Cal_Claims Experience'!$D26)))</f>
        <v/>
      </c>
      <c r="F26" s="1" t="str" cm="1">
        <f t="array" ref="F26">IF(A26="","",_xlfn._xlws.FILTER('Input_Claims Data'!F$11:F$500,('Input_Claims Data'!$A$11:$A$500='Cal_Claims Experience'!$A26)*('Input_Claims Data'!$B$11:$B$500='Cal_Claims Experience'!$B26)*('Input_Claims Data'!$C$11:$C$500='Cal_Claims Experience'!$C26)*('Input_Claims Data'!$D$11:$D$500='Cal_Claims Experience'!$D26)))</f>
        <v/>
      </c>
      <c r="G26" s="1" t="str" cm="1">
        <f t="array" ref="G26">IF(A26="","",_xlfn._xlws.FILTER('Input_Claims Data'!G$11:G$500,('Input_Claims Data'!$A$11:$A$500='Cal_Claims Experience'!$A26)*('Input_Claims Data'!$B$11:$B$500='Cal_Claims Experience'!$B26)*('Input_Claims Data'!$C$11:$C$500='Cal_Claims Experience'!$C26)*('Input_Claims Data'!$D$11:$D$500='Cal_Claims Experience'!$D26)))</f>
        <v/>
      </c>
      <c r="H26" s="1" t="str" cm="1">
        <f t="array" ref="H26">IF(A26="","",_xlfn._xlws.FILTER('Input_Claims Data'!H$11:H$500,('Input_Claims Data'!$A$11:$A$500='Cal_Claims Experience'!$A26)*('Input_Claims Data'!$B$11:$B$500='Cal_Claims Experience'!$B26)*('Input_Claims Data'!$C$11:$C$500='Cal_Claims Experience'!$C26)*('Input_Claims Data'!$D$11:$D$500='Cal_Claims Experience'!$D26)))</f>
        <v/>
      </c>
      <c r="I26" s="1" t="str" cm="1">
        <f t="array" ref="I26">IF(A26="","",_xlfn._xlws.FILTER('Input_Claims Data'!I$11:I$500,('Input_Claims Data'!$A$11:$A$500='Cal_Claims Experience'!$A26)*('Input_Claims Data'!$B$11:$B$500='Cal_Claims Experience'!$B26)*('Input_Claims Data'!$C$11:$C$500='Cal_Claims Experience'!$C26)*('Input_Claims Data'!$D$11:$D$500='Cal_Claims Experience'!$D26)))</f>
        <v/>
      </c>
      <c r="J26" s="1" t="str" cm="1">
        <f t="array" ref="J26">IF(A26="","",_xlfn._xlws.FILTER('Input_Claims Data'!J$11:J$500,('Input_Claims Data'!$A$11:$A$500='Cal_Claims Experience'!$A26)*('Input_Claims Data'!$B$11:$B$500='Cal_Claims Experience'!$B26)*('Input_Claims Data'!$C$11:$C$500='Cal_Claims Experience'!$C26)*('Input_Claims Data'!$D$11:$D$500='Cal_Claims Experience'!$D26)))</f>
        <v/>
      </c>
      <c r="K26" s="1" t="str" cm="1">
        <f t="array" ref="K26">IF(A26="","",_xlfn._xlws.FILTER('Input_Claims Data'!K$11:K$500,('Input_Claims Data'!$A$11:$A$500='Cal_Claims Experience'!$A26)*('Input_Claims Data'!$B$11:$B$500='Cal_Claims Experience'!$B26)*('Input_Claims Data'!$C$11:$C$500='Cal_Claims Experience'!$C26)*('Input_Claims Data'!$D$11:$D$500='Cal_Claims Experience'!$D26)))</f>
        <v/>
      </c>
      <c r="L26" s="1" t="str" cm="1">
        <f t="array" ref="L26">IF(B26="","",_xlfn._xlws.FILTER('Input_Claims Data'!L$11:L$500,('Input_Claims Data'!$A$11:$A$500='Cal_Claims Experience'!$A26)*('Input_Claims Data'!$B$11:$B$500='Cal_Claims Experience'!$B26)*('Input_Claims Data'!$C$11:$C$500='Cal_Claims Experience'!$C26)*('Input_Claims Data'!$D$11:$D$500='Cal_Claims Experience'!$D26)))</f>
        <v/>
      </c>
      <c r="M26" s="1" t="str" cm="1">
        <f t="array" ref="M26">IF(C26="","",_xlfn._xlws.FILTER('Input_Claims Data'!M$11:M$500,('Input_Claims Data'!$A$11:$A$500='Cal_Claims Experience'!$A26)*('Input_Claims Data'!$B$11:$B$500='Cal_Claims Experience'!$B26)*('Input_Claims Data'!$C$11:$C$500='Cal_Claims Experience'!$C26)*('Input_Claims Data'!$D$11:$D$500='Cal_Claims Experience'!$D26)))</f>
        <v/>
      </c>
      <c r="N26" s="1" t="str" cm="1">
        <f t="array" ref="N26">IF(D26="","",_xlfn._xlws.FILTER('Input_Claims Data'!N$11:N$500,('Input_Claims Data'!$A$11:$A$500='Cal_Claims Experience'!$A26)*('Input_Claims Data'!$B$11:$B$500='Cal_Claims Experience'!$B26)*('Input_Claims Data'!$C$11:$C$500='Cal_Claims Experience'!$C26)*('Input_Claims Data'!$D$11:$D$500='Cal_Claims Experience'!$D26)))</f>
        <v/>
      </c>
      <c r="O26" s="1" t="str">
        <f t="shared" si="0"/>
        <v/>
      </c>
      <c r="P26" s="1" t="str">
        <f t="shared" si="1"/>
        <v/>
      </c>
      <c r="Q26" s="1" t="str">
        <f t="shared" si="2"/>
        <v/>
      </c>
      <c r="R26" s="1" t="str">
        <f t="shared" si="3"/>
        <v/>
      </c>
      <c r="S26" s="1" t="str">
        <f t="shared" si="4"/>
        <v/>
      </c>
      <c r="Y26" s="1" t="str" cm="1">
        <f t="array" ref="Y26">IF(U26="","",_xlfn._xlws.FILTER('Input_Claims Data'!U$11:U$500,('Input_Claims Data'!$Q$11:$Q$500='Cal_Claims Experience'!$U26)*('Input_Claims Data'!$R$11:$R$500='Cal_Claims Experience'!$V26)*('Input_Claims Data'!$S$11:$S$500='Cal_Claims Experience'!$W26)*('Input_Claims Data'!$T$11:$T$500='Cal_Claims Experience'!$X26)))</f>
        <v/>
      </c>
      <c r="Z26" s="1" t="str" cm="1">
        <f t="array" ref="Z26">IF(V26="","",_xlfn._xlws.FILTER('Input_Claims Data'!V$11:V$500,('Input_Claims Data'!$Q$11:$Q$500='Cal_Claims Experience'!$U26)*('Input_Claims Data'!$R$11:$R$500='Cal_Claims Experience'!$V26)*('Input_Claims Data'!$S$11:$S$500='Cal_Claims Experience'!$W26)*('Input_Claims Data'!$T$11:$T$500='Cal_Claims Experience'!$X26)))</f>
        <v/>
      </c>
      <c r="AA26" s="1" t="str" cm="1">
        <f t="array" ref="AA26">IF(W26="","",_xlfn._xlws.FILTER('Input_Claims Data'!W$11:W$500,('Input_Claims Data'!$Q$11:$Q$500='Cal_Claims Experience'!$U26)*('Input_Claims Data'!$R$11:$R$500='Cal_Claims Experience'!$V26)*('Input_Claims Data'!$S$11:$S$500='Cal_Claims Experience'!$W26)*('Input_Claims Data'!$T$11:$T$500='Cal_Claims Experience'!$X26)))</f>
        <v/>
      </c>
      <c r="AB26" s="1" t="str" cm="1">
        <f t="array" ref="AB26">IF(X26="","",_xlfn._xlws.FILTER('Input_Claims Data'!X$11:X$500,('Input_Claims Data'!$Q$11:$Q$500='Cal_Claims Experience'!$U26)*('Input_Claims Data'!$R$11:$R$500='Cal_Claims Experience'!$V26)*('Input_Claims Data'!$S$11:$S$500='Cal_Claims Experience'!$W26)*('Input_Claims Data'!$T$11:$T$500='Cal_Claims Experience'!$X26)))</f>
        <v/>
      </c>
      <c r="AC26" s="1" t="str" cm="1">
        <f t="array" ref="AC26">IF(Y26="","",_xlfn._xlws.FILTER('Input_Claims Data'!Y$11:Y$500,('Input_Claims Data'!$Q$11:$Q$500='Cal_Claims Experience'!$U26)*('Input_Claims Data'!$R$11:$R$500='Cal_Claims Experience'!$V26)*('Input_Claims Data'!$S$11:$S$500='Cal_Claims Experience'!$W26)*('Input_Claims Data'!$T$11:$T$500='Cal_Claims Experience'!$X26)))</f>
        <v/>
      </c>
      <c r="AD26" s="1" t="str" cm="1">
        <f t="array" ref="AD26">IF(Z26="","",_xlfn._xlws.FILTER('Input_Claims Data'!Z$11:Z$500,('Input_Claims Data'!$Q$11:$Q$500='Cal_Claims Experience'!$U26)*('Input_Claims Data'!$R$11:$R$500='Cal_Claims Experience'!$V26)*('Input_Claims Data'!$S$11:$S$500='Cal_Claims Experience'!$W26)*('Input_Claims Data'!$T$11:$T$500='Cal_Claims Experience'!$X26)))</f>
        <v/>
      </c>
      <c r="AE26" s="1" t="str" cm="1">
        <f t="array" ref="AE26">IF(AA26="","",_xlfn._xlws.FILTER('Input_Claims Data'!AA$11:AA$500,('Input_Claims Data'!$Q$11:$Q$500='Cal_Claims Experience'!$U26)*('Input_Claims Data'!$R$11:$R$500='Cal_Claims Experience'!$V26)*('Input_Claims Data'!$S$11:$S$500='Cal_Claims Experience'!$W26)*('Input_Claims Data'!$T$11:$T$500='Cal_Claims Experience'!$X26)))</f>
        <v/>
      </c>
      <c r="AF26" s="1" t="str" cm="1">
        <f t="array" ref="AF26">IF(AB26="","",_xlfn._xlws.FILTER('Input_Claims Data'!AB$11:AB$500,('Input_Claims Data'!$Q$11:$Q$500='Cal_Claims Experience'!$U26)*('Input_Claims Data'!$R$11:$R$500='Cal_Claims Experience'!$V26)*('Input_Claims Data'!$S$11:$S$500='Cal_Claims Experience'!$W26)*('Input_Claims Data'!$T$11:$T$500='Cal_Claims Experience'!$X26)))</f>
        <v/>
      </c>
      <c r="AG26" s="1" t="str" cm="1">
        <f t="array" ref="AG26">IF(AC26="","",_xlfn._xlws.FILTER('Input_Claims Data'!AC$11:AC$500,('Input_Claims Data'!$Q$11:$Q$500='Cal_Claims Experience'!$U26)*('Input_Claims Data'!$R$11:$R$500='Cal_Claims Experience'!$V26)*('Input_Claims Data'!$S$11:$S$500='Cal_Claims Experience'!$W26)*('Input_Claims Data'!$T$11:$T$500='Cal_Claims Experience'!$X26)))</f>
        <v/>
      </c>
      <c r="AH26" s="1" t="str" cm="1">
        <f t="array" ref="AH26">IF(AD26="","",_xlfn._xlws.FILTER('Input_Claims Data'!AD$11:AD$500,('Input_Claims Data'!$Q$11:$Q$500='Cal_Claims Experience'!$U26)*('Input_Claims Data'!$R$11:$R$500='Cal_Claims Experience'!$V26)*('Input_Claims Data'!$S$11:$S$500='Cal_Claims Experience'!$W26)*('Input_Claims Data'!$T$11:$T$500='Cal_Claims Experience'!$X26)))</f>
        <v/>
      </c>
      <c r="AI26" s="1" t="str">
        <f t="shared" si="8"/>
        <v/>
      </c>
      <c r="AJ26" s="1" t="str">
        <f t="shared" si="5"/>
        <v/>
      </c>
      <c r="AK26" s="1" t="str">
        <f t="shared" si="6"/>
        <v/>
      </c>
      <c r="AL26" s="1" t="str">
        <f t="shared" si="7"/>
        <v/>
      </c>
      <c r="AM26" s="1" t="str">
        <f t="shared" si="9"/>
        <v/>
      </c>
    </row>
    <row r="27" spans="5:39">
      <c r="E27" s="1" t="str" cm="1">
        <f t="array" ref="E27">IF(A27="","",_xlfn._xlws.FILTER('Input_Claims Data'!E$11:E$500,('Input_Claims Data'!$A$11:$A$500='Cal_Claims Experience'!$A27)*('Input_Claims Data'!$B$11:$B$500='Cal_Claims Experience'!$B27)*('Input_Claims Data'!$C$11:$C$500='Cal_Claims Experience'!$C27)*('Input_Claims Data'!$D$11:$D$500='Cal_Claims Experience'!$D27)))</f>
        <v/>
      </c>
      <c r="F27" s="1" t="str" cm="1">
        <f t="array" ref="F27">IF(A27="","",_xlfn._xlws.FILTER('Input_Claims Data'!F$11:F$500,('Input_Claims Data'!$A$11:$A$500='Cal_Claims Experience'!$A27)*('Input_Claims Data'!$B$11:$B$500='Cal_Claims Experience'!$B27)*('Input_Claims Data'!$C$11:$C$500='Cal_Claims Experience'!$C27)*('Input_Claims Data'!$D$11:$D$500='Cal_Claims Experience'!$D27)))</f>
        <v/>
      </c>
      <c r="G27" s="1" t="str" cm="1">
        <f t="array" ref="G27">IF(A27="","",_xlfn._xlws.FILTER('Input_Claims Data'!G$11:G$500,('Input_Claims Data'!$A$11:$A$500='Cal_Claims Experience'!$A27)*('Input_Claims Data'!$B$11:$B$500='Cal_Claims Experience'!$B27)*('Input_Claims Data'!$C$11:$C$500='Cal_Claims Experience'!$C27)*('Input_Claims Data'!$D$11:$D$500='Cal_Claims Experience'!$D27)))</f>
        <v/>
      </c>
      <c r="H27" s="1" t="str" cm="1">
        <f t="array" ref="H27">IF(A27="","",_xlfn._xlws.FILTER('Input_Claims Data'!H$11:H$500,('Input_Claims Data'!$A$11:$A$500='Cal_Claims Experience'!$A27)*('Input_Claims Data'!$B$11:$B$500='Cal_Claims Experience'!$B27)*('Input_Claims Data'!$C$11:$C$500='Cal_Claims Experience'!$C27)*('Input_Claims Data'!$D$11:$D$500='Cal_Claims Experience'!$D27)))</f>
        <v/>
      </c>
      <c r="I27" s="1" t="str" cm="1">
        <f t="array" ref="I27">IF(A27="","",_xlfn._xlws.FILTER('Input_Claims Data'!I$11:I$500,('Input_Claims Data'!$A$11:$A$500='Cal_Claims Experience'!$A27)*('Input_Claims Data'!$B$11:$B$500='Cal_Claims Experience'!$B27)*('Input_Claims Data'!$C$11:$C$500='Cal_Claims Experience'!$C27)*('Input_Claims Data'!$D$11:$D$500='Cal_Claims Experience'!$D27)))</f>
        <v/>
      </c>
      <c r="J27" s="1" t="str" cm="1">
        <f t="array" ref="J27">IF(A27="","",_xlfn._xlws.FILTER('Input_Claims Data'!J$11:J$500,('Input_Claims Data'!$A$11:$A$500='Cal_Claims Experience'!$A27)*('Input_Claims Data'!$B$11:$B$500='Cal_Claims Experience'!$B27)*('Input_Claims Data'!$C$11:$C$500='Cal_Claims Experience'!$C27)*('Input_Claims Data'!$D$11:$D$500='Cal_Claims Experience'!$D27)))</f>
        <v/>
      </c>
      <c r="K27" s="1" t="str" cm="1">
        <f t="array" ref="K27">IF(A27="","",_xlfn._xlws.FILTER('Input_Claims Data'!K$11:K$500,('Input_Claims Data'!$A$11:$A$500='Cal_Claims Experience'!$A27)*('Input_Claims Data'!$B$11:$B$500='Cal_Claims Experience'!$B27)*('Input_Claims Data'!$C$11:$C$500='Cal_Claims Experience'!$C27)*('Input_Claims Data'!$D$11:$D$500='Cal_Claims Experience'!$D27)))</f>
        <v/>
      </c>
      <c r="L27" s="1" t="str" cm="1">
        <f t="array" ref="L27">IF(B27="","",_xlfn._xlws.FILTER('Input_Claims Data'!L$11:L$500,('Input_Claims Data'!$A$11:$A$500='Cal_Claims Experience'!$A27)*('Input_Claims Data'!$B$11:$B$500='Cal_Claims Experience'!$B27)*('Input_Claims Data'!$C$11:$C$500='Cal_Claims Experience'!$C27)*('Input_Claims Data'!$D$11:$D$500='Cal_Claims Experience'!$D27)))</f>
        <v/>
      </c>
      <c r="M27" s="1" t="str" cm="1">
        <f t="array" ref="M27">IF(C27="","",_xlfn._xlws.FILTER('Input_Claims Data'!M$11:M$500,('Input_Claims Data'!$A$11:$A$500='Cal_Claims Experience'!$A27)*('Input_Claims Data'!$B$11:$B$500='Cal_Claims Experience'!$B27)*('Input_Claims Data'!$C$11:$C$500='Cal_Claims Experience'!$C27)*('Input_Claims Data'!$D$11:$D$500='Cal_Claims Experience'!$D27)))</f>
        <v/>
      </c>
      <c r="N27" s="1" t="str" cm="1">
        <f t="array" ref="N27">IF(D27="","",_xlfn._xlws.FILTER('Input_Claims Data'!N$11:N$500,('Input_Claims Data'!$A$11:$A$500='Cal_Claims Experience'!$A27)*('Input_Claims Data'!$B$11:$B$500='Cal_Claims Experience'!$B27)*('Input_Claims Data'!$C$11:$C$500='Cal_Claims Experience'!$C27)*('Input_Claims Data'!$D$11:$D$500='Cal_Claims Experience'!$D27)))</f>
        <v/>
      </c>
      <c r="O27" s="1" t="str">
        <f t="shared" si="0"/>
        <v/>
      </c>
      <c r="P27" s="1" t="str">
        <f t="shared" si="1"/>
        <v/>
      </c>
      <c r="Q27" s="1" t="str">
        <f t="shared" si="2"/>
        <v/>
      </c>
      <c r="R27" s="1" t="str">
        <f t="shared" si="3"/>
        <v/>
      </c>
      <c r="S27" s="1" t="str">
        <f t="shared" si="4"/>
        <v/>
      </c>
      <c r="Y27" s="1" t="str" cm="1">
        <f t="array" ref="Y27">IF(U27="","",_xlfn._xlws.FILTER('Input_Claims Data'!U$11:U$500,('Input_Claims Data'!$Q$11:$Q$500='Cal_Claims Experience'!$U27)*('Input_Claims Data'!$R$11:$R$500='Cal_Claims Experience'!$V27)*('Input_Claims Data'!$S$11:$S$500='Cal_Claims Experience'!$W27)*('Input_Claims Data'!$T$11:$T$500='Cal_Claims Experience'!$X27)))</f>
        <v/>
      </c>
      <c r="Z27" s="1" t="str" cm="1">
        <f t="array" ref="Z27">IF(V27="","",_xlfn._xlws.FILTER('Input_Claims Data'!V$11:V$500,('Input_Claims Data'!$Q$11:$Q$500='Cal_Claims Experience'!$U27)*('Input_Claims Data'!$R$11:$R$500='Cal_Claims Experience'!$V27)*('Input_Claims Data'!$S$11:$S$500='Cal_Claims Experience'!$W27)*('Input_Claims Data'!$T$11:$T$500='Cal_Claims Experience'!$X27)))</f>
        <v/>
      </c>
      <c r="AA27" s="1" t="str" cm="1">
        <f t="array" ref="AA27">IF(W27="","",_xlfn._xlws.FILTER('Input_Claims Data'!W$11:W$500,('Input_Claims Data'!$Q$11:$Q$500='Cal_Claims Experience'!$U27)*('Input_Claims Data'!$R$11:$R$500='Cal_Claims Experience'!$V27)*('Input_Claims Data'!$S$11:$S$500='Cal_Claims Experience'!$W27)*('Input_Claims Data'!$T$11:$T$500='Cal_Claims Experience'!$X27)))</f>
        <v/>
      </c>
      <c r="AB27" s="1" t="str" cm="1">
        <f t="array" ref="AB27">IF(X27="","",_xlfn._xlws.FILTER('Input_Claims Data'!X$11:X$500,('Input_Claims Data'!$Q$11:$Q$500='Cal_Claims Experience'!$U27)*('Input_Claims Data'!$R$11:$R$500='Cal_Claims Experience'!$V27)*('Input_Claims Data'!$S$11:$S$500='Cal_Claims Experience'!$W27)*('Input_Claims Data'!$T$11:$T$500='Cal_Claims Experience'!$X27)))</f>
        <v/>
      </c>
      <c r="AC27" s="1" t="str" cm="1">
        <f t="array" ref="AC27">IF(Y27="","",_xlfn._xlws.FILTER('Input_Claims Data'!Y$11:Y$500,('Input_Claims Data'!$Q$11:$Q$500='Cal_Claims Experience'!$U27)*('Input_Claims Data'!$R$11:$R$500='Cal_Claims Experience'!$V27)*('Input_Claims Data'!$S$11:$S$500='Cal_Claims Experience'!$W27)*('Input_Claims Data'!$T$11:$T$500='Cal_Claims Experience'!$X27)))</f>
        <v/>
      </c>
      <c r="AD27" s="1" t="str" cm="1">
        <f t="array" ref="AD27">IF(Z27="","",_xlfn._xlws.FILTER('Input_Claims Data'!Z$11:Z$500,('Input_Claims Data'!$Q$11:$Q$500='Cal_Claims Experience'!$U27)*('Input_Claims Data'!$R$11:$R$500='Cal_Claims Experience'!$V27)*('Input_Claims Data'!$S$11:$S$500='Cal_Claims Experience'!$W27)*('Input_Claims Data'!$T$11:$T$500='Cal_Claims Experience'!$X27)))</f>
        <v/>
      </c>
      <c r="AE27" s="1" t="str" cm="1">
        <f t="array" ref="AE27">IF(AA27="","",_xlfn._xlws.FILTER('Input_Claims Data'!AA$11:AA$500,('Input_Claims Data'!$Q$11:$Q$500='Cal_Claims Experience'!$U27)*('Input_Claims Data'!$R$11:$R$500='Cal_Claims Experience'!$V27)*('Input_Claims Data'!$S$11:$S$500='Cal_Claims Experience'!$W27)*('Input_Claims Data'!$T$11:$T$500='Cal_Claims Experience'!$X27)))</f>
        <v/>
      </c>
      <c r="AF27" s="1" t="str" cm="1">
        <f t="array" ref="AF27">IF(AB27="","",_xlfn._xlws.FILTER('Input_Claims Data'!AB$11:AB$500,('Input_Claims Data'!$Q$11:$Q$500='Cal_Claims Experience'!$U27)*('Input_Claims Data'!$R$11:$R$500='Cal_Claims Experience'!$V27)*('Input_Claims Data'!$S$11:$S$500='Cal_Claims Experience'!$W27)*('Input_Claims Data'!$T$11:$T$500='Cal_Claims Experience'!$X27)))</f>
        <v/>
      </c>
      <c r="AG27" s="1" t="str" cm="1">
        <f t="array" ref="AG27">IF(AC27="","",_xlfn._xlws.FILTER('Input_Claims Data'!AC$11:AC$500,('Input_Claims Data'!$Q$11:$Q$500='Cal_Claims Experience'!$U27)*('Input_Claims Data'!$R$11:$R$500='Cal_Claims Experience'!$V27)*('Input_Claims Data'!$S$11:$S$500='Cal_Claims Experience'!$W27)*('Input_Claims Data'!$T$11:$T$500='Cal_Claims Experience'!$X27)))</f>
        <v/>
      </c>
      <c r="AH27" s="1" t="str" cm="1">
        <f t="array" ref="AH27">IF(AD27="","",_xlfn._xlws.FILTER('Input_Claims Data'!AD$11:AD$500,('Input_Claims Data'!$Q$11:$Q$500='Cal_Claims Experience'!$U27)*('Input_Claims Data'!$R$11:$R$500='Cal_Claims Experience'!$V27)*('Input_Claims Data'!$S$11:$S$500='Cal_Claims Experience'!$W27)*('Input_Claims Data'!$T$11:$T$500='Cal_Claims Experience'!$X27)))</f>
        <v/>
      </c>
      <c r="AI27" s="1" t="str">
        <f t="shared" si="8"/>
        <v/>
      </c>
      <c r="AJ27" s="1" t="str">
        <f t="shared" si="5"/>
        <v/>
      </c>
      <c r="AK27" s="1" t="str">
        <f t="shared" si="6"/>
        <v/>
      </c>
      <c r="AL27" s="1" t="str">
        <f t="shared" si="7"/>
        <v/>
      </c>
      <c r="AM27" s="1" t="str">
        <f t="shared" si="9"/>
        <v/>
      </c>
    </row>
    <row r="28" spans="5:39">
      <c r="E28" s="1" t="str" cm="1">
        <f t="array" ref="E28">IF(A28="","",_xlfn._xlws.FILTER('Input_Claims Data'!E$11:E$500,('Input_Claims Data'!$A$11:$A$500='Cal_Claims Experience'!$A28)*('Input_Claims Data'!$B$11:$B$500='Cal_Claims Experience'!$B28)*('Input_Claims Data'!$C$11:$C$500='Cal_Claims Experience'!$C28)*('Input_Claims Data'!$D$11:$D$500='Cal_Claims Experience'!$D28)))</f>
        <v/>
      </c>
      <c r="F28" s="1" t="str" cm="1">
        <f t="array" ref="F28">IF(A28="","",_xlfn._xlws.FILTER('Input_Claims Data'!F$11:F$500,('Input_Claims Data'!$A$11:$A$500='Cal_Claims Experience'!$A28)*('Input_Claims Data'!$B$11:$B$500='Cal_Claims Experience'!$B28)*('Input_Claims Data'!$C$11:$C$500='Cal_Claims Experience'!$C28)*('Input_Claims Data'!$D$11:$D$500='Cal_Claims Experience'!$D28)))</f>
        <v/>
      </c>
      <c r="G28" s="1" t="str" cm="1">
        <f t="array" ref="G28">IF(A28="","",_xlfn._xlws.FILTER('Input_Claims Data'!G$11:G$500,('Input_Claims Data'!$A$11:$A$500='Cal_Claims Experience'!$A28)*('Input_Claims Data'!$B$11:$B$500='Cal_Claims Experience'!$B28)*('Input_Claims Data'!$C$11:$C$500='Cal_Claims Experience'!$C28)*('Input_Claims Data'!$D$11:$D$500='Cal_Claims Experience'!$D28)))</f>
        <v/>
      </c>
      <c r="H28" s="1" t="str" cm="1">
        <f t="array" ref="H28">IF(A28="","",_xlfn._xlws.FILTER('Input_Claims Data'!H$11:H$500,('Input_Claims Data'!$A$11:$A$500='Cal_Claims Experience'!$A28)*('Input_Claims Data'!$B$11:$B$500='Cal_Claims Experience'!$B28)*('Input_Claims Data'!$C$11:$C$500='Cal_Claims Experience'!$C28)*('Input_Claims Data'!$D$11:$D$500='Cal_Claims Experience'!$D28)))</f>
        <v/>
      </c>
      <c r="I28" s="1" t="str" cm="1">
        <f t="array" ref="I28">IF(A28="","",_xlfn._xlws.FILTER('Input_Claims Data'!I$11:I$500,('Input_Claims Data'!$A$11:$A$500='Cal_Claims Experience'!$A28)*('Input_Claims Data'!$B$11:$B$500='Cal_Claims Experience'!$B28)*('Input_Claims Data'!$C$11:$C$500='Cal_Claims Experience'!$C28)*('Input_Claims Data'!$D$11:$D$500='Cal_Claims Experience'!$D28)))</f>
        <v/>
      </c>
      <c r="J28" s="1" t="str" cm="1">
        <f t="array" ref="J28">IF(A28="","",_xlfn._xlws.FILTER('Input_Claims Data'!J$11:J$500,('Input_Claims Data'!$A$11:$A$500='Cal_Claims Experience'!$A28)*('Input_Claims Data'!$B$11:$B$500='Cal_Claims Experience'!$B28)*('Input_Claims Data'!$C$11:$C$500='Cal_Claims Experience'!$C28)*('Input_Claims Data'!$D$11:$D$500='Cal_Claims Experience'!$D28)))</f>
        <v/>
      </c>
      <c r="K28" s="1" t="str" cm="1">
        <f t="array" ref="K28">IF(A28="","",_xlfn._xlws.FILTER('Input_Claims Data'!K$11:K$500,('Input_Claims Data'!$A$11:$A$500='Cal_Claims Experience'!$A28)*('Input_Claims Data'!$B$11:$B$500='Cal_Claims Experience'!$B28)*('Input_Claims Data'!$C$11:$C$500='Cal_Claims Experience'!$C28)*('Input_Claims Data'!$D$11:$D$500='Cal_Claims Experience'!$D28)))</f>
        <v/>
      </c>
      <c r="L28" s="1" t="str" cm="1">
        <f t="array" ref="L28">IF(B28="","",_xlfn._xlws.FILTER('Input_Claims Data'!L$11:L$500,('Input_Claims Data'!$A$11:$A$500='Cal_Claims Experience'!$A28)*('Input_Claims Data'!$B$11:$B$500='Cal_Claims Experience'!$B28)*('Input_Claims Data'!$C$11:$C$500='Cal_Claims Experience'!$C28)*('Input_Claims Data'!$D$11:$D$500='Cal_Claims Experience'!$D28)))</f>
        <v/>
      </c>
      <c r="M28" s="1" t="str" cm="1">
        <f t="array" ref="M28">IF(C28="","",_xlfn._xlws.FILTER('Input_Claims Data'!M$11:M$500,('Input_Claims Data'!$A$11:$A$500='Cal_Claims Experience'!$A28)*('Input_Claims Data'!$B$11:$B$500='Cal_Claims Experience'!$B28)*('Input_Claims Data'!$C$11:$C$500='Cal_Claims Experience'!$C28)*('Input_Claims Data'!$D$11:$D$500='Cal_Claims Experience'!$D28)))</f>
        <v/>
      </c>
      <c r="N28" s="1" t="str" cm="1">
        <f t="array" ref="N28">IF(D28="","",_xlfn._xlws.FILTER('Input_Claims Data'!N$11:N$500,('Input_Claims Data'!$A$11:$A$500='Cal_Claims Experience'!$A28)*('Input_Claims Data'!$B$11:$B$500='Cal_Claims Experience'!$B28)*('Input_Claims Data'!$C$11:$C$500='Cal_Claims Experience'!$C28)*('Input_Claims Data'!$D$11:$D$500='Cal_Claims Experience'!$D28)))</f>
        <v/>
      </c>
      <c r="O28" s="1" t="str">
        <f t="shared" si="0"/>
        <v/>
      </c>
      <c r="P28" s="1" t="str">
        <f t="shared" si="1"/>
        <v/>
      </c>
      <c r="Q28" s="1" t="str">
        <f t="shared" si="2"/>
        <v/>
      </c>
      <c r="R28" s="1" t="str">
        <f t="shared" si="3"/>
        <v/>
      </c>
      <c r="S28" s="1" t="str">
        <f t="shared" si="4"/>
        <v/>
      </c>
      <c r="Y28" s="1" t="str" cm="1">
        <f t="array" ref="Y28">IF(U28="","",_xlfn._xlws.FILTER('Input_Claims Data'!U$11:U$500,('Input_Claims Data'!$Q$11:$Q$500='Cal_Claims Experience'!$U28)*('Input_Claims Data'!$R$11:$R$500='Cal_Claims Experience'!$V28)*('Input_Claims Data'!$S$11:$S$500='Cal_Claims Experience'!$W28)*('Input_Claims Data'!$T$11:$T$500='Cal_Claims Experience'!$X28)))</f>
        <v/>
      </c>
      <c r="Z28" s="1" t="str" cm="1">
        <f t="array" ref="Z28">IF(V28="","",_xlfn._xlws.FILTER('Input_Claims Data'!V$11:V$500,('Input_Claims Data'!$Q$11:$Q$500='Cal_Claims Experience'!$U28)*('Input_Claims Data'!$R$11:$R$500='Cal_Claims Experience'!$V28)*('Input_Claims Data'!$S$11:$S$500='Cal_Claims Experience'!$W28)*('Input_Claims Data'!$T$11:$T$500='Cal_Claims Experience'!$X28)))</f>
        <v/>
      </c>
      <c r="AA28" s="1" t="str" cm="1">
        <f t="array" ref="AA28">IF(W28="","",_xlfn._xlws.FILTER('Input_Claims Data'!W$11:W$500,('Input_Claims Data'!$Q$11:$Q$500='Cal_Claims Experience'!$U28)*('Input_Claims Data'!$R$11:$R$500='Cal_Claims Experience'!$V28)*('Input_Claims Data'!$S$11:$S$500='Cal_Claims Experience'!$W28)*('Input_Claims Data'!$T$11:$T$500='Cal_Claims Experience'!$X28)))</f>
        <v/>
      </c>
      <c r="AB28" s="1" t="str" cm="1">
        <f t="array" ref="AB28">IF(X28="","",_xlfn._xlws.FILTER('Input_Claims Data'!X$11:X$500,('Input_Claims Data'!$Q$11:$Q$500='Cal_Claims Experience'!$U28)*('Input_Claims Data'!$R$11:$R$500='Cal_Claims Experience'!$V28)*('Input_Claims Data'!$S$11:$S$500='Cal_Claims Experience'!$W28)*('Input_Claims Data'!$T$11:$T$500='Cal_Claims Experience'!$X28)))</f>
        <v/>
      </c>
      <c r="AC28" s="1" t="str" cm="1">
        <f t="array" ref="AC28">IF(Y28="","",_xlfn._xlws.FILTER('Input_Claims Data'!Y$11:Y$500,('Input_Claims Data'!$Q$11:$Q$500='Cal_Claims Experience'!$U28)*('Input_Claims Data'!$R$11:$R$500='Cal_Claims Experience'!$V28)*('Input_Claims Data'!$S$11:$S$500='Cal_Claims Experience'!$W28)*('Input_Claims Data'!$T$11:$T$500='Cal_Claims Experience'!$X28)))</f>
        <v/>
      </c>
      <c r="AD28" s="1" t="str" cm="1">
        <f t="array" ref="AD28">IF(Z28="","",_xlfn._xlws.FILTER('Input_Claims Data'!Z$11:Z$500,('Input_Claims Data'!$Q$11:$Q$500='Cal_Claims Experience'!$U28)*('Input_Claims Data'!$R$11:$R$500='Cal_Claims Experience'!$V28)*('Input_Claims Data'!$S$11:$S$500='Cal_Claims Experience'!$W28)*('Input_Claims Data'!$T$11:$T$500='Cal_Claims Experience'!$X28)))</f>
        <v/>
      </c>
      <c r="AE28" s="1" t="str" cm="1">
        <f t="array" ref="AE28">IF(AA28="","",_xlfn._xlws.FILTER('Input_Claims Data'!AA$11:AA$500,('Input_Claims Data'!$Q$11:$Q$500='Cal_Claims Experience'!$U28)*('Input_Claims Data'!$R$11:$R$500='Cal_Claims Experience'!$V28)*('Input_Claims Data'!$S$11:$S$500='Cal_Claims Experience'!$W28)*('Input_Claims Data'!$T$11:$T$500='Cal_Claims Experience'!$X28)))</f>
        <v/>
      </c>
      <c r="AF28" s="1" t="str" cm="1">
        <f t="array" ref="AF28">IF(AB28="","",_xlfn._xlws.FILTER('Input_Claims Data'!AB$11:AB$500,('Input_Claims Data'!$Q$11:$Q$500='Cal_Claims Experience'!$U28)*('Input_Claims Data'!$R$11:$R$500='Cal_Claims Experience'!$V28)*('Input_Claims Data'!$S$11:$S$500='Cal_Claims Experience'!$W28)*('Input_Claims Data'!$T$11:$T$500='Cal_Claims Experience'!$X28)))</f>
        <v/>
      </c>
      <c r="AG28" s="1" t="str" cm="1">
        <f t="array" ref="AG28">IF(AC28="","",_xlfn._xlws.FILTER('Input_Claims Data'!AC$11:AC$500,('Input_Claims Data'!$Q$11:$Q$500='Cal_Claims Experience'!$U28)*('Input_Claims Data'!$R$11:$R$500='Cal_Claims Experience'!$V28)*('Input_Claims Data'!$S$11:$S$500='Cal_Claims Experience'!$W28)*('Input_Claims Data'!$T$11:$T$500='Cal_Claims Experience'!$X28)))</f>
        <v/>
      </c>
      <c r="AH28" s="1" t="str" cm="1">
        <f t="array" ref="AH28">IF(AD28="","",_xlfn._xlws.FILTER('Input_Claims Data'!AD$11:AD$500,('Input_Claims Data'!$Q$11:$Q$500='Cal_Claims Experience'!$U28)*('Input_Claims Data'!$R$11:$R$500='Cal_Claims Experience'!$V28)*('Input_Claims Data'!$S$11:$S$500='Cal_Claims Experience'!$W28)*('Input_Claims Data'!$T$11:$T$500='Cal_Claims Experience'!$X28)))</f>
        <v/>
      </c>
      <c r="AI28" s="1" t="str">
        <f t="shared" si="8"/>
        <v/>
      </c>
      <c r="AJ28" s="1" t="str">
        <f t="shared" si="5"/>
        <v/>
      </c>
      <c r="AK28" s="1" t="str">
        <f t="shared" si="6"/>
        <v/>
      </c>
      <c r="AL28" s="1" t="str">
        <f t="shared" si="7"/>
        <v/>
      </c>
      <c r="AM28" s="1" t="str">
        <f t="shared" si="9"/>
        <v/>
      </c>
    </row>
    <row r="29" spans="5:39">
      <c r="E29" s="1" t="str" cm="1">
        <f t="array" ref="E29">IF(A29="","",_xlfn._xlws.FILTER('Input_Claims Data'!E$11:E$500,('Input_Claims Data'!$A$11:$A$500='Cal_Claims Experience'!$A29)*('Input_Claims Data'!$B$11:$B$500='Cal_Claims Experience'!$B29)*('Input_Claims Data'!$C$11:$C$500='Cal_Claims Experience'!$C29)*('Input_Claims Data'!$D$11:$D$500='Cal_Claims Experience'!$D29)))</f>
        <v/>
      </c>
      <c r="F29" s="1" t="str" cm="1">
        <f t="array" ref="F29">IF(A29="","",_xlfn._xlws.FILTER('Input_Claims Data'!F$11:F$500,('Input_Claims Data'!$A$11:$A$500='Cal_Claims Experience'!$A29)*('Input_Claims Data'!$B$11:$B$500='Cal_Claims Experience'!$B29)*('Input_Claims Data'!$C$11:$C$500='Cal_Claims Experience'!$C29)*('Input_Claims Data'!$D$11:$D$500='Cal_Claims Experience'!$D29)))</f>
        <v/>
      </c>
      <c r="G29" s="1" t="str" cm="1">
        <f t="array" ref="G29">IF(A29="","",_xlfn._xlws.FILTER('Input_Claims Data'!G$11:G$500,('Input_Claims Data'!$A$11:$A$500='Cal_Claims Experience'!$A29)*('Input_Claims Data'!$B$11:$B$500='Cal_Claims Experience'!$B29)*('Input_Claims Data'!$C$11:$C$500='Cal_Claims Experience'!$C29)*('Input_Claims Data'!$D$11:$D$500='Cal_Claims Experience'!$D29)))</f>
        <v/>
      </c>
      <c r="H29" s="1" t="str" cm="1">
        <f t="array" ref="H29">IF(A29="","",_xlfn._xlws.FILTER('Input_Claims Data'!H$11:H$500,('Input_Claims Data'!$A$11:$A$500='Cal_Claims Experience'!$A29)*('Input_Claims Data'!$B$11:$B$500='Cal_Claims Experience'!$B29)*('Input_Claims Data'!$C$11:$C$500='Cal_Claims Experience'!$C29)*('Input_Claims Data'!$D$11:$D$500='Cal_Claims Experience'!$D29)))</f>
        <v/>
      </c>
      <c r="I29" s="1" t="str" cm="1">
        <f t="array" ref="I29">IF(A29="","",_xlfn._xlws.FILTER('Input_Claims Data'!I$11:I$500,('Input_Claims Data'!$A$11:$A$500='Cal_Claims Experience'!$A29)*('Input_Claims Data'!$B$11:$B$500='Cal_Claims Experience'!$B29)*('Input_Claims Data'!$C$11:$C$500='Cal_Claims Experience'!$C29)*('Input_Claims Data'!$D$11:$D$500='Cal_Claims Experience'!$D29)))</f>
        <v/>
      </c>
      <c r="J29" s="1" t="str" cm="1">
        <f t="array" ref="J29">IF(A29="","",_xlfn._xlws.FILTER('Input_Claims Data'!J$11:J$500,('Input_Claims Data'!$A$11:$A$500='Cal_Claims Experience'!$A29)*('Input_Claims Data'!$B$11:$B$500='Cal_Claims Experience'!$B29)*('Input_Claims Data'!$C$11:$C$500='Cal_Claims Experience'!$C29)*('Input_Claims Data'!$D$11:$D$500='Cal_Claims Experience'!$D29)))</f>
        <v/>
      </c>
      <c r="K29" s="1" t="str" cm="1">
        <f t="array" ref="K29">IF(A29="","",_xlfn._xlws.FILTER('Input_Claims Data'!K$11:K$500,('Input_Claims Data'!$A$11:$A$500='Cal_Claims Experience'!$A29)*('Input_Claims Data'!$B$11:$B$500='Cal_Claims Experience'!$B29)*('Input_Claims Data'!$C$11:$C$500='Cal_Claims Experience'!$C29)*('Input_Claims Data'!$D$11:$D$500='Cal_Claims Experience'!$D29)))</f>
        <v/>
      </c>
      <c r="L29" s="1" t="str" cm="1">
        <f t="array" ref="L29">IF(B29="","",_xlfn._xlws.FILTER('Input_Claims Data'!L$11:L$500,('Input_Claims Data'!$A$11:$A$500='Cal_Claims Experience'!$A29)*('Input_Claims Data'!$B$11:$B$500='Cal_Claims Experience'!$B29)*('Input_Claims Data'!$C$11:$C$500='Cal_Claims Experience'!$C29)*('Input_Claims Data'!$D$11:$D$500='Cal_Claims Experience'!$D29)))</f>
        <v/>
      </c>
      <c r="M29" s="1" t="str" cm="1">
        <f t="array" ref="M29">IF(C29="","",_xlfn._xlws.FILTER('Input_Claims Data'!M$11:M$500,('Input_Claims Data'!$A$11:$A$500='Cal_Claims Experience'!$A29)*('Input_Claims Data'!$B$11:$B$500='Cal_Claims Experience'!$B29)*('Input_Claims Data'!$C$11:$C$500='Cal_Claims Experience'!$C29)*('Input_Claims Data'!$D$11:$D$500='Cal_Claims Experience'!$D29)))</f>
        <v/>
      </c>
      <c r="N29" s="1" t="str" cm="1">
        <f t="array" ref="N29">IF(D29="","",_xlfn._xlws.FILTER('Input_Claims Data'!N$11:N$500,('Input_Claims Data'!$A$11:$A$500='Cal_Claims Experience'!$A29)*('Input_Claims Data'!$B$11:$B$500='Cal_Claims Experience'!$B29)*('Input_Claims Data'!$C$11:$C$500='Cal_Claims Experience'!$C29)*('Input_Claims Data'!$D$11:$D$500='Cal_Claims Experience'!$D29)))</f>
        <v/>
      </c>
      <c r="O29" s="1" t="str">
        <f t="shared" si="0"/>
        <v/>
      </c>
      <c r="P29" s="1" t="str">
        <f t="shared" si="1"/>
        <v/>
      </c>
      <c r="Q29" s="1" t="str">
        <f t="shared" si="2"/>
        <v/>
      </c>
      <c r="R29" s="1" t="str">
        <f t="shared" si="3"/>
        <v/>
      </c>
      <c r="S29" s="1" t="str">
        <f t="shared" si="4"/>
        <v/>
      </c>
      <c r="Y29" s="1" t="str" cm="1">
        <f t="array" ref="Y29">IF(U29="","",_xlfn._xlws.FILTER('Input_Claims Data'!U$11:U$500,('Input_Claims Data'!$Q$11:$Q$500='Cal_Claims Experience'!$U29)*('Input_Claims Data'!$R$11:$R$500='Cal_Claims Experience'!$V29)*('Input_Claims Data'!$S$11:$S$500='Cal_Claims Experience'!$W29)*('Input_Claims Data'!$T$11:$T$500='Cal_Claims Experience'!$X29)))</f>
        <v/>
      </c>
      <c r="Z29" s="1" t="str" cm="1">
        <f t="array" ref="Z29">IF(V29="","",_xlfn._xlws.FILTER('Input_Claims Data'!V$11:V$500,('Input_Claims Data'!$Q$11:$Q$500='Cal_Claims Experience'!$U29)*('Input_Claims Data'!$R$11:$R$500='Cal_Claims Experience'!$V29)*('Input_Claims Data'!$S$11:$S$500='Cal_Claims Experience'!$W29)*('Input_Claims Data'!$T$11:$T$500='Cal_Claims Experience'!$X29)))</f>
        <v/>
      </c>
      <c r="AA29" s="1" t="str" cm="1">
        <f t="array" ref="AA29">IF(W29="","",_xlfn._xlws.FILTER('Input_Claims Data'!W$11:W$500,('Input_Claims Data'!$Q$11:$Q$500='Cal_Claims Experience'!$U29)*('Input_Claims Data'!$R$11:$R$500='Cal_Claims Experience'!$V29)*('Input_Claims Data'!$S$11:$S$500='Cal_Claims Experience'!$W29)*('Input_Claims Data'!$T$11:$T$500='Cal_Claims Experience'!$X29)))</f>
        <v/>
      </c>
      <c r="AB29" s="1" t="str" cm="1">
        <f t="array" ref="AB29">IF(X29="","",_xlfn._xlws.FILTER('Input_Claims Data'!X$11:X$500,('Input_Claims Data'!$Q$11:$Q$500='Cal_Claims Experience'!$U29)*('Input_Claims Data'!$R$11:$R$500='Cal_Claims Experience'!$V29)*('Input_Claims Data'!$S$11:$S$500='Cal_Claims Experience'!$W29)*('Input_Claims Data'!$T$11:$T$500='Cal_Claims Experience'!$X29)))</f>
        <v/>
      </c>
      <c r="AC29" s="1" t="str" cm="1">
        <f t="array" ref="AC29">IF(Y29="","",_xlfn._xlws.FILTER('Input_Claims Data'!Y$11:Y$500,('Input_Claims Data'!$Q$11:$Q$500='Cal_Claims Experience'!$U29)*('Input_Claims Data'!$R$11:$R$500='Cal_Claims Experience'!$V29)*('Input_Claims Data'!$S$11:$S$500='Cal_Claims Experience'!$W29)*('Input_Claims Data'!$T$11:$T$500='Cal_Claims Experience'!$X29)))</f>
        <v/>
      </c>
      <c r="AD29" s="1" t="str" cm="1">
        <f t="array" ref="AD29">IF(Z29="","",_xlfn._xlws.FILTER('Input_Claims Data'!Z$11:Z$500,('Input_Claims Data'!$Q$11:$Q$500='Cal_Claims Experience'!$U29)*('Input_Claims Data'!$R$11:$R$500='Cal_Claims Experience'!$V29)*('Input_Claims Data'!$S$11:$S$500='Cal_Claims Experience'!$W29)*('Input_Claims Data'!$T$11:$T$500='Cal_Claims Experience'!$X29)))</f>
        <v/>
      </c>
      <c r="AE29" s="1" t="str" cm="1">
        <f t="array" ref="AE29">IF(AA29="","",_xlfn._xlws.FILTER('Input_Claims Data'!AA$11:AA$500,('Input_Claims Data'!$Q$11:$Q$500='Cal_Claims Experience'!$U29)*('Input_Claims Data'!$R$11:$R$500='Cal_Claims Experience'!$V29)*('Input_Claims Data'!$S$11:$S$500='Cal_Claims Experience'!$W29)*('Input_Claims Data'!$T$11:$T$500='Cal_Claims Experience'!$X29)))</f>
        <v/>
      </c>
      <c r="AF29" s="1" t="str" cm="1">
        <f t="array" ref="AF29">IF(AB29="","",_xlfn._xlws.FILTER('Input_Claims Data'!AB$11:AB$500,('Input_Claims Data'!$Q$11:$Q$500='Cal_Claims Experience'!$U29)*('Input_Claims Data'!$R$11:$R$500='Cal_Claims Experience'!$V29)*('Input_Claims Data'!$S$11:$S$500='Cal_Claims Experience'!$W29)*('Input_Claims Data'!$T$11:$T$500='Cal_Claims Experience'!$X29)))</f>
        <v/>
      </c>
      <c r="AG29" s="1" t="str" cm="1">
        <f t="array" ref="AG29">IF(AC29="","",_xlfn._xlws.FILTER('Input_Claims Data'!AC$11:AC$500,('Input_Claims Data'!$Q$11:$Q$500='Cal_Claims Experience'!$U29)*('Input_Claims Data'!$R$11:$R$500='Cal_Claims Experience'!$V29)*('Input_Claims Data'!$S$11:$S$500='Cal_Claims Experience'!$W29)*('Input_Claims Data'!$T$11:$T$500='Cal_Claims Experience'!$X29)))</f>
        <v/>
      </c>
      <c r="AH29" s="1" t="str" cm="1">
        <f t="array" ref="AH29">IF(AD29="","",_xlfn._xlws.FILTER('Input_Claims Data'!AD$11:AD$500,('Input_Claims Data'!$Q$11:$Q$500='Cal_Claims Experience'!$U29)*('Input_Claims Data'!$R$11:$R$500='Cal_Claims Experience'!$V29)*('Input_Claims Data'!$S$11:$S$500='Cal_Claims Experience'!$W29)*('Input_Claims Data'!$T$11:$T$500='Cal_Claims Experience'!$X29)))</f>
        <v/>
      </c>
      <c r="AI29" s="1" t="str">
        <f t="shared" si="8"/>
        <v/>
      </c>
      <c r="AJ29" s="1" t="str">
        <f t="shared" si="5"/>
        <v/>
      </c>
      <c r="AK29" s="1" t="str">
        <f t="shared" si="6"/>
        <v/>
      </c>
      <c r="AL29" s="1" t="str">
        <f t="shared" si="7"/>
        <v/>
      </c>
      <c r="AM29" s="1" t="str">
        <f t="shared" si="9"/>
        <v/>
      </c>
    </row>
    <row r="30" spans="5:39">
      <c r="E30" s="1" t="str" cm="1">
        <f t="array" ref="E30">IF(A30="","",_xlfn._xlws.FILTER('Input_Claims Data'!E$11:E$500,('Input_Claims Data'!$A$11:$A$500='Cal_Claims Experience'!$A30)*('Input_Claims Data'!$B$11:$B$500='Cal_Claims Experience'!$B30)*('Input_Claims Data'!$C$11:$C$500='Cal_Claims Experience'!$C30)*('Input_Claims Data'!$D$11:$D$500='Cal_Claims Experience'!$D30)))</f>
        <v/>
      </c>
      <c r="F30" s="1" t="str" cm="1">
        <f t="array" ref="F30">IF(A30="","",_xlfn._xlws.FILTER('Input_Claims Data'!F$11:F$500,('Input_Claims Data'!$A$11:$A$500='Cal_Claims Experience'!$A30)*('Input_Claims Data'!$B$11:$B$500='Cal_Claims Experience'!$B30)*('Input_Claims Data'!$C$11:$C$500='Cal_Claims Experience'!$C30)*('Input_Claims Data'!$D$11:$D$500='Cal_Claims Experience'!$D30)))</f>
        <v/>
      </c>
      <c r="G30" s="1" t="str" cm="1">
        <f t="array" ref="G30">IF(A30="","",_xlfn._xlws.FILTER('Input_Claims Data'!G$11:G$500,('Input_Claims Data'!$A$11:$A$500='Cal_Claims Experience'!$A30)*('Input_Claims Data'!$B$11:$B$500='Cal_Claims Experience'!$B30)*('Input_Claims Data'!$C$11:$C$500='Cal_Claims Experience'!$C30)*('Input_Claims Data'!$D$11:$D$500='Cal_Claims Experience'!$D30)))</f>
        <v/>
      </c>
      <c r="H30" s="1" t="str" cm="1">
        <f t="array" ref="H30">IF(A30="","",_xlfn._xlws.FILTER('Input_Claims Data'!H$11:H$500,('Input_Claims Data'!$A$11:$A$500='Cal_Claims Experience'!$A30)*('Input_Claims Data'!$B$11:$B$500='Cal_Claims Experience'!$B30)*('Input_Claims Data'!$C$11:$C$500='Cal_Claims Experience'!$C30)*('Input_Claims Data'!$D$11:$D$500='Cal_Claims Experience'!$D30)))</f>
        <v/>
      </c>
      <c r="I30" s="1" t="str" cm="1">
        <f t="array" ref="I30">IF(A30="","",_xlfn._xlws.FILTER('Input_Claims Data'!I$11:I$500,('Input_Claims Data'!$A$11:$A$500='Cal_Claims Experience'!$A30)*('Input_Claims Data'!$B$11:$B$500='Cal_Claims Experience'!$B30)*('Input_Claims Data'!$C$11:$C$500='Cal_Claims Experience'!$C30)*('Input_Claims Data'!$D$11:$D$500='Cal_Claims Experience'!$D30)))</f>
        <v/>
      </c>
      <c r="J30" s="1" t="str" cm="1">
        <f t="array" ref="J30">IF(A30="","",_xlfn._xlws.FILTER('Input_Claims Data'!J$11:J$500,('Input_Claims Data'!$A$11:$A$500='Cal_Claims Experience'!$A30)*('Input_Claims Data'!$B$11:$B$500='Cal_Claims Experience'!$B30)*('Input_Claims Data'!$C$11:$C$500='Cal_Claims Experience'!$C30)*('Input_Claims Data'!$D$11:$D$500='Cal_Claims Experience'!$D30)))</f>
        <v/>
      </c>
      <c r="K30" s="1" t="str" cm="1">
        <f t="array" ref="K30">IF(A30="","",_xlfn._xlws.FILTER('Input_Claims Data'!K$11:K$500,('Input_Claims Data'!$A$11:$A$500='Cal_Claims Experience'!$A30)*('Input_Claims Data'!$B$11:$B$500='Cal_Claims Experience'!$B30)*('Input_Claims Data'!$C$11:$C$500='Cal_Claims Experience'!$C30)*('Input_Claims Data'!$D$11:$D$500='Cal_Claims Experience'!$D30)))</f>
        <v/>
      </c>
      <c r="L30" s="1" t="str" cm="1">
        <f t="array" ref="L30">IF(B30="","",_xlfn._xlws.FILTER('Input_Claims Data'!L$11:L$500,('Input_Claims Data'!$A$11:$A$500='Cal_Claims Experience'!$A30)*('Input_Claims Data'!$B$11:$B$500='Cal_Claims Experience'!$B30)*('Input_Claims Data'!$C$11:$C$500='Cal_Claims Experience'!$C30)*('Input_Claims Data'!$D$11:$D$500='Cal_Claims Experience'!$D30)))</f>
        <v/>
      </c>
      <c r="M30" s="1" t="str" cm="1">
        <f t="array" ref="M30">IF(C30="","",_xlfn._xlws.FILTER('Input_Claims Data'!M$11:M$500,('Input_Claims Data'!$A$11:$A$500='Cal_Claims Experience'!$A30)*('Input_Claims Data'!$B$11:$B$500='Cal_Claims Experience'!$B30)*('Input_Claims Data'!$C$11:$C$500='Cal_Claims Experience'!$C30)*('Input_Claims Data'!$D$11:$D$500='Cal_Claims Experience'!$D30)))</f>
        <v/>
      </c>
      <c r="N30" s="1" t="str" cm="1">
        <f t="array" ref="N30">IF(D30="","",_xlfn._xlws.FILTER('Input_Claims Data'!N$11:N$500,('Input_Claims Data'!$A$11:$A$500='Cal_Claims Experience'!$A30)*('Input_Claims Data'!$B$11:$B$500='Cal_Claims Experience'!$B30)*('Input_Claims Data'!$C$11:$C$500='Cal_Claims Experience'!$C30)*('Input_Claims Data'!$D$11:$D$500='Cal_Claims Experience'!$D30)))</f>
        <v/>
      </c>
      <c r="O30" s="1" t="str">
        <f t="shared" si="0"/>
        <v/>
      </c>
      <c r="P30" s="1" t="str">
        <f t="shared" si="1"/>
        <v/>
      </c>
      <c r="Q30" s="1" t="str">
        <f t="shared" si="2"/>
        <v/>
      </c>
      <c r="R30" s="1" t="str">
        <f t="shared" si="3"/>
        <v/>
      </c>
      <c r="S30" s="1" t="str">
        <f t="shared" si="4"/>
        <v/>
      </c>
      <c r="Y30" s="1" t="str" cm="1">
        <f t="array" ref="Y30">IF(U30="","",_xlfn._xlws.FILTER('Input_Claims Data'!U$11:U$500,('Input_Claims Data'!$Q$11:$Q$500='Cal_Claims Experience'!$U30)*('Input_Claims Data'!$R$11:$R$500='Cal_Claims Experience'!$V30)*('Input_Claims Data'!$S$11:$S$500='Cal_Claims Experience'!$W30)*('Input_Claims Data'!$T$11:$T$500='Cal_Claims Experience'!$X30)))</f>
        <v/>
      </c>
      <c r="Z30" s="1" t="str" cm="1">
        <f t="array" ref="Z30">IF(V30="","",_xlfn._xlws.FILTER('Input_Claims Data'!V$11:V$500,('Input_Claims Data'!$Q$11:$Q$500='Cal_Claims Experience'!$U30)*('Input_Claims Data'!$R$11:$R$500='Cal_Claims Experience'!$V30)*('Input_Claims Data'!$S$11:$S$500='Cal_Claims Experience'!$W30)*('Input_Claims Data'!$T$11:$T$500='Cal_Claims Experience'!$X30)))</f>
        <v/>
      </c>
      <c r="AA30" s="1" t="str" cm="1">
        <f t="array" ref="AA30">IF(W30="","",_xlfn._xlws.FILTER('Input_Claims Data'!W$11:W$500,('Input_Claims Data'!$Q$11:$Q$500='Cal_Claims Experience'!$U30)*('Input_Claims Data'!$R$11:$R$500='Cal_Claims Experience'!$V30)*('Input_Claims Data'!$S$11:$S$500='Cal_Claims Experience'!$W30)*('Input_Claims Data'!$T$11:$T$500='Cal_Claims Experience'!$X30)))</f>
        <v/>
      </c>
      <c r="AB30" s="1" t="str" cm="1">
        <f t="array" ref="AB30">IF(X30="","",_xlfn._xlws.FILTER('Input_Claims Data'!X$11:X$500,('Input_Claims Data'!$Q$11:$Q$500='Cal_Claims Experience'!$U30)*('Input_Claims Data'!$R$11:$R$500='Cal_Claims Experience'!$V30)*('Input_Claims Data'!$S$11:$S$500='Cal_Claims Experience'!$W30)*('Input_Claims Data'!$T$11:$T$500='Cal_Claims Experience'!$X30)))</f>
        <v/>
      </c>
      <c r="AC30" s="1" t="str" cm="1">
        <f t="array" ref="AC30">IF(Y30="","",_xlfn._xlws.FILTER('Input_Claims Data'!Y$11:Y$500,('Input_Claims Data'!$Q$11:$Q$500='Cal_Claims Experience'!$U30)*('Input_Claims Data'!$R$11:$R$500='Cal_Claims Experience'!$V30)*('Input_Claims Data'!$S$11:$S$500='Cal_Claims Experience'!$W30)*('Input_Claims Data'!$T$11:$T$500='Cal_Claims Experience'!$X30)))</f>
        <v/>
      </c>
      <c r="AD30" s="1" t="str" cm="1">
        <f t="array" ref="AD30">IF(Z30="","",_xlfn._xlws.FILTER('Input_Claims Data'!Z$11:Z$500,('Input_Claims Data'!$Q$11:$Q$500='Cal_Claims Experience'!$U30)*('Input_Claims Data'!$R$11:$R$500='Cal_Claims Experience'!$V30)*('Input_Claims Data'!$S$11:$S$500='Cal_Claims Experience'!$W30)*('Input_Claims Data'!$T$11:$T$500='Cal_Claims Experience'!$X30)))</f>
        <v/>
      </c>
      <c r="AE30" s="1" t="str" cm="1">
        <f t="array" ref="AE30">IF(AA30="","",_xlfn._xlws.FILTER('Input_Claims Data'!AA$11:AA$500,('Input_Claims Data'!$Q$11:$Q$500='Cal_Claims Experience'!$U30)*('Input_Claims Data'!$R$11:$R$500='Cal_Claims Experience'!$V30)*('Input_Claims Data'!$S$11:$S$500='Cal_Claims Experience'!$W30)*('Input_Claims Data'!$T$11:$T$500='Cal_Claims Experience'!$X30)))</f>
        <v/>
      </c>
      <c r="AF30" s="1" t="str" cm="1">
        <f t="array" ref="AF30">IF(AB30="","",_xlfn._xlws.FILTER('Input_Claims Data'!AB$11:AB$500,('Input_Claims Data'!$Q$11:$Q$500='Cal_Claims Experience'!$U30)*('Input_Claims Data'!$R$11:$R$500='Cal_Claims Experience'!$V30)*('Input_Claims Data'!$S$11:$S$500='Cal_Claims Experience'!$W30)*('Input_Claims Data'!$T$11:$T$500='Cal_Claims Experience'!$X30)))</f>
        <v/>
      </c>
      <c r="AG30" s="1" t="str" cm="1">
        <f t="array" ref="AG30">IF(AC30="","",_xlfn._xlws.FILTER('Input_Claims Data'!AC$11:AC$500,('Input_Claims Data'!$Q$11:$Q$500='Cal_Claims Experience'!$U30)*('Input_Claims Data'!$R$11:$R$500='Cal_Claims Experience'!$V30)*('Input_Claims Data'!$S$11:$S$500='Cal_Claims Experience'!$W30)*('Input_Claims Data'!$T$11:$T$500='Cal_Claims Experience'!$X30)))</f>
        <v/>
      </c>
      <c r="AH30" s="1" t="str" cm="1">
        <f t="array" ref="AH30">IF(AD30="","",_xlfn._xlws.FILTER('Input_Claims Data'!AD$11:AD$500,('Input_Claims Data'!$Q$11:$Q$500='Cal_Claims Experience'!$U30)*('Input_Claims Data'!$R$11:$R$500='Cal_Claims Experience'!$V30)*('Input_Claims Data'!$S$11:$S$500='Cal_Claims Experience'!$W30)*('Input_Claims Data'!$T$11:$T$500='Cal_Claims Experience'!$X30)))</f>
        <v/>
      </c>
      <c r="AI30" s="1" t="str">
        <f t="shared" si="8"/>
        <v/>
      </c>
      <c r="AJ30" s="1" t="str">
        <f t="shared" si="5"/>
        <v/>
      </c>
      <c r="AK30" s="1" t="str">
        <f t="shared" si="6"/>
        <v/>
      </c>
      <c r="AL30" s="1" t="str">
        <f t="shared" si="7"/>
        <v/>
      </c>
      <c r="AM30" s="1" t="str">
        <f t="shared" si="9"/>
        <v/>
      </c>
    </row>
    <row r="31" spans="5:39">
      <c r="E31" s="1" t="str" cm="1">
        <f t="array" ref="E31">IF(A31="","",_xlfn._xlws.FILTER('Input_Claims Data'!E$11:E$500,('Input_Claims Data'!$A$11:$A$500='Cal_Claims Experience'!$A31)*('Input_Claims Data'!$B$11:$B$500='Cal_Claims Experience'!$B31)*('Input_Claims Data'!$C$11:$C$500='Cal_Claims Experience'!$C31)*('Input_Claims Data'!$D$11:$D$500='Cal_Claims Experience'!$D31)))</f>
        <v/>
      </c>
      <c r="F31" s="1" t="str" cm="1">
        <f t="array" ref="F31">IF(A31="","",_xlfn._xlws.FILTER('Input_Claims Data'!F$11:F$500,('Input_Claims Data'!$A$11:$A$500='Cal_Claims Experience'!$A31)*('Input_Claims Data'!$B$11:$B$500='Cal_Claims Experience'!$B31)*('Input_Claims Data'!$C$11:$C$500='Cal_Claims Experience'!$C31)*('Input_Claims Data'!$D$11:$D$500='Cal_Claims Experience'!$D31)))</f>
        <v/>
      </c>
      <c r="G31" s="1" t="str" cm="1">
        <f t="array" ref="G31">IF(A31="","",_xlfn._xlws.FILTER('Input_Claims Data'!G$11:G$500,('Input_Claims Data'!$A$11:$A$500='Cal_Claims Experience'!$A31)*('Input_Claims Data'!$B$11:$B$500='Cal_Claims Experience'!$B31)*('Input_Claims Data'!$C$11:$C$500='Cal_Claims Experience'!$C31)*('Input_Claims Data'!$D$11:$D$500='Cal_Claims Experience'!$D31)))</f>
        <v/>
      </c>
      <c r="H31" s="1" t="str" cm="1">
        <f t="array" ref="H31">IF(A31="","",_xlfn._xlws.FILTER('Input_Claims Data'!H$11:H$500,('Input_Claims Data'!$A$11:$A$500='Cal_Claims Experience'!$A31)*('Input_Claims Data'!$B$11:$B$500='Cal_Claims Experience'!$B31)*('Input_Claims Data'!$C$11:$C$500='Cal_Claims Experience'!$C31)*('Input_Claims Data'!$D$11:$D$500='Cal_Claims Experience'!$D31)))</f>
        <v/>
      </c>
      <c r="I31" s="1" t="str" cm="1">
        <f t="array" ref="I31">IF(A31="","",_xlfn._xlws.FILTER('Input_Claims Data'!I$11:I$500,('Input_Claims Data'!$A$11:$A$500='Cal_Claims Experience'!$A31)*('Input_Claims Data'!$B$11:$B$500='Cal_Claims Experience'!$B31)*('Input_Claims Data'!$C$11:$C$500='Cal_Claims Experience'!$C31)*('Input_Claims Data'!$D$11:$D$500='Cal_Claims Experience'!$D31)))</f>
        <v/>
      </c>
      <c r="J31" s="1" t="str" cm="1">
        <f t="array" ref="J31">IF(A31="","",_xlfn._xlws.FILTER('Input_Claims Data'!J$11:J$500,('Input_Claims Data'!$A$11:$A$500='Cal_Claims Experience'!$A31)*('Input_Claims Data'!$B$11:$B$500='Cal_Claims Experience'!$B31)*('Input_Claims Data'!$C$11:$C$500='Cal_Claims Experience'!$C31)*('Input_Claims Data'!$D$11:$D$500='Cal_Claims Experience'!$D31)))</f>
        <v/>
      </c>
      <c r="K31" s="1" t="str" cm="1">
        <f t="array" ref="K31">IF(A31="","",_xlfn._xlws.FILTER('Input_Claims Data'!K$11:K$500,('Input_Claims Data'!$A$11:$A$500='Cal_Claims Experience'!$A31)*('Input_Claims Data'!$B$11:$B$500='Cal_Claims Experience'!$B31)*('Input_Claims Data'!$C$11:$C$500='Cal_Claims Experience'!$C31)*('Input_Claims Data'!$D$11:$D$500='Cal_Claims Experience'!$D31)))</f>
        <v/>
      </c>
      <c r="L31" s="1" t="str" cm="1">
        <f t="array" ref="L31">IF(B31="","",_xlfn._xlws.FILTER('Input_Claims Data'!L$11:L$500,('Input_Claims Data'!$A$11:$A$500='Cal_Claims Experience'!$A31)*('Input_Claims Data'!$B$11:$B$500='Cal_Claims Experience'!$B31)*('Input_Claims Data'!$C$11:$C$500='Cal_Claims Experience'!$C31)*('Input_Claims Data'!$D$11:$D$500='Cal_Claims Experience'!$D31)))</f>
        <v/>
      </c>
      <c r="M31" s="1" t="str" cm="1">
        <f t="array" ref="M31">IF(C31="","",_xlfn._xlws.FILTER('Input_Claims Data'!M$11:M$500,('Input_Claims Data'!$A$11:$A$500='Cal_Claims Experience'!$A31)*('Input_Claims Data'!$B$11:$B$500='Cal_Claims Experience'!$B31)*('Input_Claims Data'!$C$11:$C$500='Cal_Claims Experience'!$C31)*('Input_Claims Data'!$D$11:$D$500='Cal_Claims Experience'!$D31)))</f>
        <v/>
      </c>
      <c r="N31" s="1" t="str" cm="1">
        <f t="array" ref="N31">IF(D31="","",_xlfn._xlws.FILTER('Input_Claims Data'!N$11:N$500,('Input_Claims Data'!$A$11:$A$500='Cal_Claims Experience'!$A31)*('Input_Claims Data'!$B$11:$B$500='Cal_Claims Experience'!$B31)*('Input_Claims Data'!$C$11:$C$500='Cal_Claims Experience'!$C31)*('Input_Claims Data'!$D$11:$D$500='Cal_Claims Experience'!$D31)))</f>
        <v/>
      </c>
      <c r="O31" s="1" t="str">
        <f t="shared" si="0"/>
        <v/>
      </c>
      <c r="P31" s="1" t="str">
        <f t="shared" si="1"/>
        <v/>
      </c>
      <c r="Q31" s="1" t="str">
        <f t="shared" si="2"/>
        <v/>
      </c>
      <c r="R31" s="1" t="str">
        <f t="shared" si="3"/>
        <v/>
      </c>
      <c r="S31" s="1" t="str">
        <f t="shared" si="4"/>
        <v/>
      </c>
      <c r="Y31" s="1" t="str" cm="1">
        <f t="array" ref="Y31">IF(U31="","",_xlfn._xlws.FILTER('Input_Claims Data'!U$11:U$500,('Input_Claims Data'!$Q$11:$Q$500='Cal_Claims Experience'!$U31)*('Input_Claims Data'!$R$11:$R$500='Cal_Claims Experience'!$V31)*('Input_Claims Data'!$S$11:$S$500='Cal_Claims Experience'!$W31)*('Input_Claims Data'!$T$11:$T$500='Cal_Claims Experience'!$X31)))</f>
        <v/>
      </c>
      <c r="Z31" s="1" t="str" cm="1">
        <f t="array" ref="Z31">IF(V31="","",_xlfn._xlws.FILTER('Input_Claims Data'!V$11:V$500,('Input_Claims Data'!$Q$11:$Q$500='Cal_Claims Experience'!$U31)*('Input_Claims Data'!$R$11:$R$500='Cal_Claims Experience'!$V31)*('Input_Claims Data'!$S$11:$S$500='Cal_Claims Experience'!$W31)*('Input_Claims Data'!$T$11:$T$500='Cal_Claims Experience'!$X31)))</f>
        <v/>
      </c>
      <c r="AA31" s="1" t="str" cm="1">
        <f t="array" ref="AA31">IF(W31="","",_xlfn._xlws.FILTER('Input_Claims Data'!W$11:W$500,('Input_Claims Data'!$Q$11:$Q$500='Cal_Claims Experience'!$U31)*('Input_Claims Data'!$R$11:$R$500='Cal_Claims Experience'!$V31)*('Input_Claims Data'!$S$11:$S$500='Cal_Claims Experience'!$W31)*('Input_Claims Data'!$T$11:$T$500='Cal_Claims Experience'!$X31)))</f>
        <v/>
      </c>
      <c r="AB31" s="1" t="str" cm="1">
        <f t="array" ref="AB31">IF(X31="","",_xlfn._xlws.FILTER('Input_Claims Data'!X$11:X$500,('Input_Claims Data'!$Q$11:$Q$500='Cal_Claims Experience'!$U31)*('Input_Claims Data'!$R$11:$R$500='Cal_Claims Experience'!$V31)*('Input_Claims Data'!$S$11:$S$500='Cal_Claims Experience'!$W31)*('Input_Claims Data'!$T$11:$T$500='Cal_Claims Experience'!$X31)))</f>
        <v/>
      </c>
      <c r="AC31" s="1" t="str" cm="1">
        <f t="array" ref="AC31">IF(Y31="","",_xlfn._xlws.FILTER('Input_Claims Data'!Y$11:Y$500,('Input_Claims Data'!$Q$11:$Q$500='Cal_Claims Experience'!$U31)*('Input_Claims Data'!$R$11:$R$500='Cal_Claims Experience'!$V31)*('Input_Claims Data'!$S$11:$S$500='Cal_Claims Experience'!$W31)*('Input_Claims Data'!$T$11:$T$500='Cal_Claims Experience'!$X31)))</f>
        <v/>
      </c>
      <c r="AD31" s="1" t="str" cm="1">
        <f t="array" ref="AD31">IF(Z31="","",_xlfn._xlws.FILTER('Input_Claims Data'!Z$11:Z$500,('Input_Claims Data'!$Q$11:$Q$500='Cal_Claims Experience'!$U31)*('Input_Claims Data'!$R$11:$R$500='Cal_Claims Experience'!$V31)*('Input_Claims Data'!$S$11:$S$500='Cal_Claims Experience'!$W31)*('Input_Claims Data'!$T$11:$T$500='Cal_Claims Experience'!$X31)))</f>
        <v/>
      </c>
      <c r="AE31" s="1" t="str" cm="1">
        <f t="array" ref="AE31">IF(AA31="","",_xlfn._xlws.FILTER('Input_Claims Data'!AA$11:AA$500,('Input_Claims Data'!$Q$11:$Q$500='Cal_Claims Experience'!$U31)*('Input_Claims Data'!$R$11:$R$500='Cal_Claims Experience'!$V31)*('Input_Claims Data'!$S$11:$S$500='Cal_Claims Experience'!$W31)*('Input_Claims Data'!$T$11:$T$500='Cal_Claims Experience'!$X31)))</f>
        <v/>
      </c>
      <c r="AF31" s="1" t="str" cm="1">
        <f t="array" ref="AF31">IF(AB31="","",_xlfn._xlws.FILTER('Input_Claims Data'!AB$11:AB$500,('Input_Claims Data'!$Q$11:$Q$500='Cal_Claims Experience'!$U31)*('Input_Claims Data'!$R$11:$R$500='Cal_Claims Experience'!$V31)*('Input_Claims Data'!$S$11:$S$500='Cal_Claims Experience'!$W31)*('Input_Claims Data'!$T$11:$T$500='Cal_Claims Experience'!$X31)))</f>
        <v/>
      </c>
      <c r="AG31" s="1" t="str" cm="1">
        <f t="array" ref="AG31">IF(AC31="","",_xlfn._xlws.FILTER('Input_Claims Data'!AC$11:AC$500,('Input_Claims Data'!$Q$11:$Q$500='Cal_Claims Experience'!$U31)*('Input_Claims Data'!$R$11:$R$500='Cal_Claims Experience'!$V31)*('Input_Claims Data'!$S$11:$S$500='Cal_Claims Experience'!$W31)*('Input_Claims Data'!$T$11:$T$500='Cal_Claims Experience'!$X31)))</f>
        <v/>
      </c>
      <c r="AH31" s="1" t="str" cm="1">
        <f t="array" ref="AH31">IF(AD31="","",_xlfn._xlws.FILTER('Input_Claims Data'!AD$11:AD$500,('Input_Claims Data'!$Q$11:$Q$500='Cal_Claims Experience'!$U31)*('Input_Claims Data'!$R$11:$R$500='Cal_Claims Experience'!$V31)*('Input_Claims Data'!$S$11:$S$500='Cal_Claims Experience'!$W31)*('Input_Claims Data'!$T$11:$T$500='Cal_Claims Experience'!$X31)))</f>
        <v/>
      </c>
      <c r="AI31" s="1" t="str">
        <f t="shared" si="8"/>
        <v/>
      </c>
      <c r="AJ31" s="1" t="str">
        <f t="shared" si="5"/>
        <v/>
      </c>
      <c r="AK31" s="1" t="str">
        <f t="shared" si="6"/>
        <v/>
      </c>
      <c r="AL31" s="1" t="str">
        <f t="shared" si="7"/>
        <v/>
      </c>
      <c r="AM31" s="1" t="str">
        <f t="shared" si="9"/>
        <v/>
      </c>
    </row>
    <row r="32" spans="5:39">
      <c r="E32" s="1" t="str" cm="1">
        <f t="array" ref="E32">IF(A32="","",_xlfn._xlws.FILTER('Input_Claims Data'!E$11:E$500,('Input_Claims Data'!$A$11:$A$500='Cal_Claims Experience'!$A32)*('Input_Claims Data'!$B$11:$B$500='Cal_Claims Experience'!$B32)*('Input_Claims Data'!$C$11:$C$500='Cal_Claims Experience'!$C32)*('Input_Claims Data'!$D$11:$D$500='Cal_Claims Experience'!$D32)))</f>
        <v/>
      </c>
      <c r="F32" s="1" t="str" cm="1">
        <f t="array" ref="F32">IF(A32="","",_xlfn._xlws.FILTER('Input_Claims Data'!F$11:F$500,('Input_Claims Data'!$A$11:$A$500='Cal_Claims Experience'!$A32)*('Input_Claims Data'!$B$11:$B$500='Cal_Claims Experience'!$B32)*('Input_Claims Data'!$C$11:$C$500='Cal_Claims Experience'!$C32)*('Input_Claims Data'!$D$11:$D$500='Cal_Claims Experience'!$D32)))</f>
        <v/>
      </c>
      <c r="G32" s="1" t="str" cm="1">
        <f t="array" ref="G32">IF(A32="","",_xlfn._xlws.FILTER('Input_Claims Data'!G$11:G$500,('Input_Claims Data'!$A$11:$A$500='Cal_Claims Experience'!$A32)*('Input_Claims Data'!$B$11:$B$500='Cal_Claims Experience'!$B32)*('Input_Claims Data'!$C$11:$C$500='Cal_Claims Experience'!$C32)*('Input_Claims Data'!$D$11:$D$500='Cal_Claims Experience'!$D32)))</f>
        <v/>
      </c>
      <c r="H32" s="1" t="str" cm="1">
        <f t="array" ref="H32">IF(A32="","",_xlfn._xlws.FILTER('Input_Claims Data'!H$11:H$500,('Input_Claims Data'!$A$11:$A$500='Cal_Claims Experience'!$A32)*('Input_Claims Data'!$B$11:$B$500='Cal_Claims Experience'!$B32)*('Input_Claims Data'!$C$11:$C$500='Cal_Claims Experience'!$C32)*('Input_Claims Data'!$D$11:$D$500='Cal_Claims Experience'!$D32)))</f>
        <v/>
      </c>
      <c r="I32" s="1" t="str" cm="1">
        <f t="array" ref="I32">IF(A32="","",_xlfn._xlws.FILTER('Input_Claims Data'!I$11:I$500,('Input_Claims Data'!$A$11:$A$500='Cal_Claims Experience'!$A32)*('Input_Claims Data'!$B$11:$B$500='Cal_Claims Experience'!$B32)*('Input_Claims Data'!$C$11:$C$500='Cal_Claims Experience'!$C32)*('Input_Claims Data'!$D$11:$D$500='Cal_Claims Experience'!$D32)))</f>
        <v/>
      </c>
      <c r="J32" s="1" t="str" cm="1">
        <f t="array" ref="J32">IF(A32="","",_xlfn._xlws.FILTER('Input_Claims Data'!J$11:J$500,('Input_Claims Data'!$A$11:$A$500='Cal_Claims Experience'!$A32)*('Input_Claims Data'!$B$11:$B$500='Cal_Claims Experience'!$B32)*('Input_Claims Data'!$C$11:$C$500='Cal_Claims Experience'!$C32)*('Input_Claims Data'!$D$11:$D$500='Cal_Claims Experience'!$D32)))</f>
        <v/>
      </c>
      <c r="K32" s="1" t="str" cm="1">
        <f t="array" ref="K32">IF(A32="","",_xlfn._xlws.FILTER('Input_Claims Data'!K$11:K$500,('Input_Claims Data'!$A$11:$A$500='Cal_Claims Experience'!$A32)*('Input_Claims Data'!$B$11:$B$500='Cal_Claims Experience'!$B32)*('Input_Claims Data'!$C$11:$C$500='Cal_Claims Experience'!$C32)*('Input_Claims Data'!$D$11:$D$500='Cal_Claims Experience'!$D32)))</f>
        <v/>
      </c>
      <c r="L32" s="1" t="str" cm="1">
        <f t="array" ref="L32">IF(B32="","",_xlfn._xlws.FILTER('Input_Claims Data'!L$11:L$500,('Input_Claims Data'!$A$11:$A$500='Cal_Claims Experience'!$A32)*('Input_Claims Data'!$B$11:$B$500='Cal_Claims Experience'!$B32)*('Input_Claims Data'!$C$11:$C$500='Cal_Claims Experience'!$C32)*('Input_Claims Data'!$D$11:$D$500='Cal_Claims Experience'!$D32)))</f>
        <v/>
      </c>
      <c r="M32" s="1" t="str" cm="1">
        <f t="array" ref="M32">IF(C32="","",_xlfn._xlws.FILTER('Input_Claims Data'!M$11:M$500,('Input_Claims Data'!$A$11:$A$500='Cal_Claims Experience'!$A32)*('Input_Claims Data'!$B$11:$B$500='Cal_Claims Experience'!$B32)*('Input_Claims Data'!$C$11:$C$500='Cal_Claims Experience'!$C32)*('Input_Claims Data'!$D$11:$D$500='Cal_Claims Experience'!$D32)))</f>
        <v/>
      </c>
      <c r="N32" s="1" t="str" cm="1">
        <f t="array" ref="N32">IF(D32="","",_xlfn._xlws.FILTER('Input_Claims Data'!N$11:N$500,('Input_Claims Data'!$A$11:$A$500='Cal_Claims Experience'!$A32)*('Input_Claims Data'!$B$11:$B$500='Cal_Claims Experience'!$B32)*('Input_Claims Data'!$C$11:$C$500='Cal_Claims Experience'!$C32)*('Input_Claims Data'!$D$11:$D$500='Cal_Claims Experience'!$D32)))</f>
        <v/>
      </c>
      <c r="O32" s="1" t="str">
        <f t="shared" si="0"/>
        <v/>
      </c>
      <c r="P32" s="1" t="str">
        <f t="shared" si="1"/>
        <v/>
      </c>
      <c r="Q32" s="1" t="str">
        <f t="shared" si="2"/>
        <v/>
      </c>
      <c r="R32" s="1" t="str">
        <f t="shared" si="3"/>
        <v/>
      </c>
      <c r="S32" s="1" t="str">
        <f t="shared" si="4"/>
        <v/>
      </c>
      <c r="Y32" s="1" t="str" cm="1">
        <f t="array" ref="Y32">IF(U32="","",_xlfn._xlws.FILTER('Input_Claims Data'!U$11:U$500,('Input_Claims Data'!$Q$11:$Q$500='Cal_Claims Experience'!$U32)*('Input_Claims Data'!$R$11:$R$500='Cal_Claims Experience'!$V32)*('Input_Claims Data'!$S$11:$S$500='Cal_Claims Experience'!$W32)*('Input_Claims Data'!$T$11:$T$500='Cal_Claims Experience'!$X32)))</f>
        <v/>
      </c>
      <c r="Z32" s="1" t="str" cm="1">
        <f t="array" ref="Z32">IF(V32="","",_xlfn._xlws.FILTER('Input_Claims Data'!V$11:V$500,('Input_Claims Data'!$Q$11:$Q$500='Cal_Claims Experience'!$U32)*('Input_Claims Data'!$R$11:$R$500='Cal_Claims Experience'!$V32)*('Input_Claims Data'!$S$11:$S$500='Cal_Claims Experience'!$W32)*('Input_Claims Data'!$T$11:$T$500='Cal_Claims Experience'!$X32)))</f>
        <v/>
      </c>
      <c r="AA32" s="1" t="str" cm="1">
        <f t="array" ref="AA32">IF(W32="","",_xlfn._xlws.FILTER('Input_Claims Data'!W$11:W$500,('Input_Claims Data'!$Q$11:$Q$500='Cal_Claims Experience'!$U32)*('Input_Claims Data'!$R$11:$R$500='Cal_Claims Experience'!$V32)*('Input_Claims Data'!$S$11:$S$500='Cal_Claims Experience'!$W32)*('Input_Claims Data'!$T$11:$T$500='Cal_Claims Experience'!$X32)))</f>
        <v/>
      </c>
      <c r="AB32" s="1" t="str" cm="1">
        <f t="array" ref="AB32">IF(X32="","",_xlfn._xlws.FILTER('Input_Claims Data'!X$11:X$500,('Input_Claims Data'!$Q$11:$Q$500='Cal_Claims Experience'!$U32)*('Input_Claims Data'!$R$11:$R$500='Cal_Claims Experience'!$V32)*('Input_Claims Data'!$S$11:$S$500='Cal_Claims Experience'!$W32)*('Input_Claims Data'!$T$11:$T$500='Cal_Claims Experience'!$X32)))</f>
        <v/>
      </c>
      <c r="AC32" s="1" t="str" cm="1">
        <f t="array" ref="AC32">IF(Y32="","",_xlfn._xlws.FILTER('Input_Claims Data'!Y$11:Y$500,('Input_Claims Data'!$Q$11:$Q$500='Cal_Claims Experience'!$U32)*('Input_Claims Data'!$R$11:$R$500='Cal_Claims Experience'!$V32)*('Input_Claims Data'!$S$11:$S$500='Cal_Claims Experience'!$W32)*('Input_Claims Data'!$T$11:$T$500='Cal_Claims Experience'!$X32)))</f>
        <v/>
      </c>
      <c r="AD32" s="1" t="str" cm="1">
        <f t="array" ref="AD32">IF(Z32="","",_xlfn._xlws.FILTER('Input_Claims Data'!Z$11:Z$500,('Input_Claims Data'!$Q$11:$Q$500='Cal_Claims Experience'!$U32)*('Input_Claims Data'!$R$11:$R$500='Cal_Claims Experience'!$V32)*('Input_Claims Data'!$S$11:$S$500='Cal_Claims Experience'!$W32)*('Input_Claims Data'!$T$11:$T$500='Cal_Claims Experience'!$X32)))</f>
        <v/>
      </c>
      <c r="AE32" s="1" t="str" cm="1">
        <f t="array" ref="AE32">IF(AA32="","",_xlfn._xlws.FILTER('Input_Claims Data'!AA$11:AA$500,('Input_Claims Data'!$Q$11:$Q$500='Cal_Claims Experience'!$U32)*('Input_Claims Data'!$R$11:$R$500='Cal_Claims Experience'!$V32)*('Input_Claims Data'!$S$11:$S$500='Cal_Claims Experience'!$W32)*('Input_Claims Data'!$T$11:$T$500='Cal_Claims Experience'!$X32)))</f>
        <v/>
      </c>
      <c r="AF32" s="1" t="str" cm="1">
        <f t="array" ref="AF32">IF(AB32="","",_xlfn._xlws.FILTER('Input_Claims Data'!AB$11:AB$500,('Input_Claims Data'!$Q$11:$Q$500='Cal_Claims Experience'!$U32)*('Input_Claims Data'!$R$11:$R$500='Cal_Claims Experience'!$V32)*('Input_Claims Data'!$S$11:$S$500='Cal_Claims Experience'!$W32)*('Input_Claims Data'!$T$11:$T$500='Cal_Claims Experience'!$X32)))</f>
        <v/>
      </c>
      <c r="AG32" s="1" t="str" cm="1">
        <f t="array" ref="AG32">IF(AC32="","",_xlfn._xlws.FILTER('Input_Claims Data'!AC$11:AC$500,('Input_Claims Data'!$Q$11:$Q$500='Cal_Claims Experience'!$U32)*('Input_Claims Data'!$R$11:$R$500='Cal_Claims Experience'!$V32)*('Input_Claims Data'!$S$11:$S$500='Cal_Claims Experience'!$W32)*('Input_Claims Data'!$T$11:$T$500='Cal_Claims Experience'!$X32)))</f>
        <v/>
      </c>
      <c r="AH32" s="1" t="str" cm="1">
        <f t="array" ref="AH32">IF(AD32="","",_xlfn._xlws.FILTER('Input_Claims Data'!AD$11:AD$500,('Input_Claims Data'!$Q$11:$Q$500='Cal_Claims Experience'!$U32)*('Input_Claims Data'!$R$11:$R$500='Cal_Claims Experience'!$V32)*('Input_Claims Data'!$S$11:$S$500='Cal_Claims Experience'!$W32)*('Input_Claims Data'!$T$11:$T$500='Cal_Claims Experience'!$X32)))</f>
        <v/>
      </c>
      <c r="AI32" s="1" t="str">
        <f t="shared" si="8"/>
        <v/>
      </c>
      <c r="AJ32" s="1" t="str">
        <f t="shared" si="5"/>
        <v/>
      </c>
      <c r="AK32" s="1" t="str">
        <f t="shared" si="6"/>
        <v/>
      </c>
      <c r="AL32" s="1" t="str">
        <f t="shared" si="7"/>
        <v/>
      </c>
      <c r="AM32" s="1" t="str">
        <f t="shared" si="9"/>
        <v/>
      </c>
    </row>
    <row r="33" spans="5:39">
      <c r="E33" s="1" t="str" cm="1">
        <f t="array" ref="E33">IF(A33="","",_xlfn._xlws.FILTER('Input_Claims Data'!E$11:E$500,('Input_Claims Data'!$A$11:$A$500='Cal_Claims Experience'!$A33)*('Input_Claims Data'!$B$11:$B$500='Cal_Claims Experience'!$B33)*('Input_Claims Data'!$C$11:$C$500='Cal_Claims Experience'!$C33)*('Input_Claims Data'!$D$11:$D$500='Cal_Claims Experience'!$D33)))</f>
        <v/>
      </c>
      <c r="F33" s="1" t="str" cm="1">
        <f t="array" ref="F33">IF(A33="","",_xlfn._xlws.FILTER('Input_Claims Data'!F$11:F$500,('Input_Claims Data'!$A$11:$A$500='Cal_Claims Experience'!$A33)*('Input_Claims Data'!$B$11:$B$500='Cal_Claims Experience'!$B33)*('Input_Claims Data'!$C$11:$C$500='Cal_Claims Experience'!$C33)*('Input_Claims Data'!$D$11:$D$500='Cal_Claims Experience'!$D33)))</f>
        <v/>
      </c>
      <c r="G33" s="1" t="str" cm="1">
        <f t="array" ref="G33">IF(A33="","",_xlfn._xlws.FILTER('Input_Claims Data'!G$11:G$500,('Input_Claims Data'!$A$11:$A$500='Cal_Claims Experience'!$A33)*('Input_Claims Data'!$B$11:$B$500='Cal_Claims Experience'!$B33)*('Input_Claims Data'!$C$11:$C$500='Cal_Claims Experience'!$C33)*('Input_Claims Data'!$D$11:$D$500='Cal_Claims Experience'!$D33)))</f>
        <v/>
      </c>
      <c r="H33" s="1" t="str" cm="1">
        <f t="array" ref="H33">IF(A33="","",_xlfn._xlws.FILTER('Input_Claims Data'!H$11:H$500,('Input_Claims Data'!$A$11:$A$500='Cal_Claims Experience'!$A33)*('Input_Claims Data'!$B$11:$B$500='Cal_Claims Experience'!$B33)*('Input_Claims Data'!$C$11:$C$500='Cal_Claims Experience'!$C33)*('Input_Claims Data'!$D$11:$D$500='Cal_Claims Experience'!$D33)))</f>
        <v/>
      </c>
      <c r="I33" s="1" t="str" cm="1">
        <f t="array" ref="I33">IF(A33="","",_xlfn._xlws.FILTER('Input_Claims Data'!I$11:I$500,('Input_Claims Data'!$A$11:$A$500='Cal_Claims Experience'!$A33)*('Input_Claims Data'!$B$11:$B$500='Cal_Claims Experience'!$B33)*('Input_Claims Data'!$C$11:$C$500='Cal_Claims Experience'!$C33)*('Input_Claims Data'!$D$11:$D$500='Cal_Claims Experience'!$D33)))</f>
        <v/>
      </c>
      <c r="J33" s="1" t="str" cm="1">
        <f t="array" ref="J33">IF(A33="","",_xlfn._xlws.FILTER('Input_Claims Data'!J$11:J$500,('Input_Claims Data'!$A$11:$A$500='Cal_Claims Experience'!$A33)*('Input_Claims Data'!$B$11:$B$500='Cal_Claims Experience'!$B33)*('Input_Claims Data'!$C$11:$C$500='Cal_Claims Experience'!$C33)*('Input_Claims Data'!$D$11:$D$500='Cal_Claims Experience'!$D33)))</f>
        <v/>
      </c>
      <c r="K33" s="1" t="str" cm="1">
        <f t="array" ref="K33">IF(A33="","",_xlfn._xlws.FILTER('Input_Claims Data'!K$11:K$500,('Input_Claims Data'!$A$11:$A$500='Cal_Claims Experience'!$A33)*('Input_Claims Data'!$B$11:$B$500='Cal_Claims Experience'!$B33)*('Input_Claims Data'!$C$11:$C$500='Cal_Claims Experience'!$C33)*('Input_Claims Data'!$D$11:$D$500='Cal_Claims Experience'!$D33)))</f>
        <v/>
      </c>
      <c r="L33" s="1" t="str" cm="1">
        <f t="array" ref="L33">IF(B33="","",_xlfn._xlws.FILTER('Input_Claims Data'!L$11:L$500,('Input_Claims Data'!$A$11:$A$500='Cal_Claims Experience'!$A33)*('Input_Claims Data'!$B$11:$B$500='Cal_Claims Experience'!$B33)*('Input_Claims Data'!$C$11:$C$500='Cal_Claims Experience'!$C33)*('Input_Claims Data'!$D$11:$D$500='Cal_Claims Experience'!$D33)))</f>
        <v/>
      </c>
      <c r="M33" s="1" t="str" cm="1">
        <f t="array" ref="M33">IF(C33="","",_xlfn._xlws.FILTER('Input_Claims Data'!M$11:M$500,('Input_Claims Data'!$A$11:$A$500='Cal_Claims Experience'!$A33)*('Input_Claims Data'!$B$11:$B$500='Cal_Claims Experience'!$B33)*('Input_Claims Data'!$C$11:$C$500='Cal_Claims Experience'!$C33)*('Input_Claims Data'!$D$11:$D$500='Cal_Claims Experience'!$D33)))</f>
        <v/>
      </c>
      <c r="N33" s="1" t="str" cm="1">
        <f t="array" ref="N33">IF(D33="","",_xlfn._xlws.FILTER('Input_Claims Data'!N$11:N$500,('Input_Claims Data'!$A$11:$A$500='Cal_Claims Experience'!$A33)*('Input_Claims Data'!$B$11:$B$500='Cal_Claims Experience'!$B33)*('Input_Claims Data'!$C$11:$C$500='Cal_Claims Experience'!$C33)*('Input_Claims Data'!$D$11:$D$500='Cal_Claims Experience'!$D33)))</f>
        <v/>
      </c>
      <c r="O33" s="1" t="str">
        <f t="shared" si="0"/>
        <v/>
      </c>
      <c r="P33" s="1" t="str">
        <f t="shared" si="1"/>
        <v/>
      </c>
      <c r="Q33" s="1" t="str">
        <f t="shared" si="2"/>
        <v/>
      </c>
      <c r="R33" s="1" t="str">
        <f t="shared" si="3"/>
        <v/>
      </c>
      <c r="S33" s="1" t="str">
        <f t="shared" si="4"/>
        <v/>
      </c>
      <c r="Y33" s="1" t="str" cm="1">
        <f t="array" ref="Y33">IF(U33="","",_xlfn._xlws.FILTER('Input_Claims Data'!U$11:U$500,('Input_Claims Data'!$Q$11:$Q$500='Cal_Claims Experience'!$U33)*('Input_Claims Data'!$R$11:$R$500='Cal_Claims Experience'!$V33)*('Input_Claims Data'!$S$11:$S$500='Cal_Claims Experience'!$W33)*('Input_Claims Data'!$T$11:$T$500='Cal_Claims Experience'!$X33)))</f>
        <v/>
      </c>
      <c r="Z33" s="1" t="str" cm="1">
        <f t="array" ref="Z33">IF(V33="","",_xlfn._xlws.FILTER('Input_Claims Data'!V$11:V$500,('Input_Claims Data'!$Q$11:$Q$500='Cal_Claims Experience'!$U33)*('Input_Claims Data'!$R$11:$R$500='Cal_Claims Experience'!$V33)*('Input_Claims Data'!$S$11:$S$500='Cal_Claims Experience'!$W33)*('Input_Claims Data'!$T$11:$T$500='Cal_Claims Experience'!$X33)))</f>
        <v/>
      </c>
      <c r="AA33" s="1" t="str" cm="1">
        <f t="array" ref="AA33">IF(W33="","",_xlfn._xlws.FILTER('Input_Claims Data'!W$11:W$500,('Input_Claims Data'!$Q$11:$Q$500='Cal_Claims Experience'!$U33)*('Input_Claims Data'!$R$11:$R$500='Cal_Claims Experience'!$V33)*('Input_Claims Data'!$S$11:$S$500='Cal_Claims Experience'!$W33)*('Input_Claims Data'!$T$11:$T$500='Cal_Claims Experience'!$X33)))</f>
        <v/>
      </c>
      <c r="AB33" s="1" t="str" cm="1">
        <f t="array" ref="AB33">IF(X33="","",_xlfn._xlws.FILTER('Input_Claims Data'!X$11:X$500,('Input_Claims Data'!$Q$11:$Q$500='Cal_Claims Experience'!$U33)*('Input_Claims Data'!$R$11:$R$500='Cal_Claims Experience'!$V33)*('Input_Claims Data'!$S$11:$S$500='Cal_Claims Experience'!$W33)*('Input_Claims Data'!$T$11:$T$500='Cal_Claims Experience'!$X33)))</f>
        <v/>
      </c>
      <c r="AC33" s="1" t="str" cm="1">
        <f t="array" ref="AC33">IF(Y33="","",_xlfn._xlws.FILTER('Input_Claims Data'!Y$11:Y$500,('Input_Claims Data'!$Q$11:$Q$500='Cal_Claims Experience'!$U33)*('Input_Claims Data'!$R$11:$R$500='Cal_Claims Experience'!$V33)*('Input_Claims Data'!$S$11:$S$500='Cal_Claims Experience'!$W33)*('Input_Claims Data'!$T$11:$T$500='Cal_Claims Experience'!$X33)))</f>
        <v/>
      </c>
      <c r="AD33" s="1" t="str" cm="1">
        <f t="array" ref="AD33">IF(Z33="","",_xlfn._xlws.FILTER('Input_Claims Data'!Z$11:Z$500,('Input_Claims Data'!$Q$11:$Q$500='Cal_Claims Experience'!$U33)*('Input_Claims Data'!$R$11:$R$500='Cal_Claims Experience'!$V33)*('Input_Claims Data'!$S$11:$S$500='Cal_Claims Experience'!$W33)*('Input_Claims Data'!$T$11:$T$500='Cal_Claims Experience'!$X33)))</f>
        <v/>
      </c>
      <c r="AE33" s="1" t="str" cm="1">
        <f t="array" ref="AE33">IF(AA33="","",_xlfn._xlws.FILTER('Input_Claims Data'!AA$11:AA$500,('Input_Claims Data'!$Q$11:$Q$500='Cal_Claims Experience'!$U33)*('Input_Claims Data'!$R$11:$R$500='Cal_Claims Experience'!$V33)*('Input_Claims Data'!$S$11:$S$500='Cal_Claims Experience'!$W33)*('Input_Claims Data'!$T$11:$T$500='Cal_Claims Experience'!$X33)))</f>
        <v/>
      </c>
      <c r="AF33" s="1" t="str" cm="1">
        <f t="array" ref="AF33">IF(AB33="","",_xlfn._xlws.FILTER('Input_Claims Data'!AB$11:AB$500,('Input_Claims Data'!$Q$11:$Q$500='Cal_Claims Experience'!$U33)*('Input_Claims Data'!$R$11:$R$500='Cal_Claims Experience'!$V33)*('Input_Claims Data'!$S$11:$S$500='Cal_Claims Experience'!$W33)*('Input_Claims Data'!$T$11:$T$500='Cal_Claims Experience'!$X33)))</f>
        <v/>
      </c>
      <c r="AG33" s="1" t="str" cm="1">
        <f t="array" ref="AG33">IF(AC33="","",_xlfn._xlws.FILTER('Input_Claims Data'!AC$11:AC$500,('Input_Claims Data'!$Q$11:$Q$500='Cal_Claims Experience'!$U33)*('Input_Claims Data'!$R$11:$R$500='Cal_Claims Experience'!$V33)*('Input_Claims Data'!$S$11:$S$500='Cal_Claims Experience'!$W33)*('Input_Claims Data'!$T$11:$T$500='Cal_Claims Experience'!$X33)))</f>
        <v/>
      </c>
      <c r="AH33" s="1" t="str" cm="1">
        <f t="array" ref="AH33">IF(AD33="","",_xlfn._xlws.FILTER('Input_Claims Data'!AD$11:AD$500,('Input_Claims Data'!$Q$11:$Q$500='Cal_Claims Experience'!$U33)*('Input_Claims Data'!$R$11:$R$500='Cal_Claims Experience'!$V33)*('Input_Claims Data'!$S$11:$S$500='Cal_Claims Experience'!$W33)*('Input_Claims Data'!$T$11:$T$500='Cal_Claims Experience'!$X33)))</f>
        <v/>
      </c>
      <c r="AI33" s="1" t="str">
        <f t="shared" si="8"/>
        <v/>
      </c>
      <c r="AJ33" s="1" t="str">
        <f t="shared" si="5"/>
        <v/>
      </c>
      <c r="AK33" s="1" t="str">
        <f t="shared" si="6"/>
        <v/>
      </c>
      <c r="AL33" s="1" t="str">
        <f t="shared" si="7"/>
        <v/>
      </c>
      <c r="AM33" s="1" t="str">
        <f t="shared" si="9"/>
        <v/>
      </c>
    </row>
    <row r="34" spans="5:39">
      <c r="E34" s="1" t="str" cm="1">
        <f t="array" ref="E34">IF(A34="","",_xlfn._xlws.FILTER('Input_Claims Data'!E$11:E$500,('Input_Claims Data'!$A$11:$A$500='Cal_Claims Experience'!$A34)*('Input_Claims Data'!$B$11:$B$500='Cal_Claims Experience'!$B34)*('Input_Claims Data'!$C$11:$C$500='Cal_Claims Experience'!$C34)*('Input_Claims Data'!$D$11:$D$500='Cal_Claims Experience'!$D34)))</f>
        <v/>
      </c>
      <c r="F34" s="1" t="str" cm="1">
        <f t="array" ref="F34">IF(A34="","",_xlfn._xlws.FILTER('Input_Claims Data'!F$11:F$500,('Input_Claims Data'!$A$11:$A$500='Cal_Claims Experience'!$A34)*('Input_Claims Data'!$B$11:$B$500='Cal_Claims Experience'!$B34)*('Input_Claims Data'!$C$11:$C$500='Cal_Claims Experience'!$C34)*('Input_Claims Data'!$D$11:$D$500='Cal_Claims Experience'!$D34)))</f>
        <v/>
      </c>
      <c r="G34" s="1" t="str" cm="1">
        <f t="array" ref="G34">IF(A34="","",_xlfn._xlws.FILTER('Input_Claims Data'!G$11:G$500,('Input_Claims Data'!$A$11:$A$500='Cal_Claims Experience'!$A34)*('Input_Claims Data'!$B$11:$B$500='Cal_Claims Experience'!$B34)*('Input_Claims Data'!$C$11:$C$500='Cal_Claims Experience'!$C34)*('Input_Claims Data'!$D$11:$D$500='Cal_Claims Experience'!$D34)))</f>
        <v/>
      </c>
      <c r="H34" s="1" t="str" cm="1">
        <f t="array" ref="H34">IF(A34="","",_xlfn._xlws.FILTER('Input_Claims Data'!H$11:H$500,('Input_Claims Data'!$A$11:$A$500='Cal_Claims Experience'!$A34)*('Input_Claims Data'!$B$11:$B$500='Cal_Claims Experience'!$B34)*('Input_Claims Data'!$C$11:$C$500='Cal_Claims Experience'!$C34)*('Input_Claims Data'!$D$11:$D$500='Cal_Claims Experience'!$D34)))</f>
        <v/>
      </c>
      <c r="I34" s="1" t="str" cm="1">
        <f t="array" ref="I34">IF(A34="","",_xlfn._xlws.FILTER('Input_Claims Data'!I$11:I$500,('Input_Claims Data'!$A$11:$A$500='Cal_Claims Experience'!$A34)*('Input_Claims Data'!$B$11:$B$500='Cal_Claims Experience'!$B34)*('Input_Claims Data'!$C$11:$C$500='Cal_Claims Experience'!$C34)*('Input_Claims Data'!$D$11:$D$500='Cal_Claims Experience'!$D34)))</f>
        <v/>
      </c>
      <c r="J34" s="1" t="str" cm="1">
        <f t="array" ref="J34">IF(A34="","",_xlfn._xlws.FILTER('Input_Claims Data'!J$11:J$500,('Input_Claims Data'!$A$11:$A$500='Cal_Claims Experience'!$A34)*('Input_Claims Data'!$B$11:$B$500='Cal_Claims Experience'!$B34)*('Input_Claims Data'!$C$11:$C$500='Cal_Claims Experience'!$C34)*('Input_Claims Data'!$D$11:$D$500='Cal_Claims Experience'!$D34)))</f>
        <v/>
      </c>
      <c r="K34" s="1" t="str" cm="1">
        <f t="array" ref="K34">IF(A34="","",_xlfn._xlws.FILTER('Input_Claims Data'!K$11:K$500,('Input_Claims Data'!$A$11:$A$500='Cal_Claims Experience'!$A34)*('Input_Claims Data'!$B$11:$B$500='Cal_Claims Experience'!$B34)*('Input_Claims Data'!$C$11:$C$500='Cal_Claims Experience'!$C34)*('Input_Claims Data'!$D$11:$D$500='Cal_Claims Experience'!$D34)))</f>
        <v/>
      </c>
      <c r="L34" s="1" t="str" cm="1">
        <f t="array" ref="L34">IF(B34="","",_xlfn._xlws.FILTER('Input_Claims Data'!L$11:L$500,('Input_Claims Data'!$A$11:$A$500='Cal_Claims Experience'!$A34)*('Input_Claims Data'!$B$11:$B$500='Cal_Claims Experience'!$B34)*('Input_Claims Data'!$C$11:$C$500='Cal_Claims Experience'!$C34)*('Input_Claims Data'!$D$11:$D$500='Cal_Claims Experience'!$D34)))</f>
        <v/>
      </c>
      <c r="M34" s="1" t="str" cm="1">
        <f t="array" ref="M34">IF(C34="","",_xlfn._xlws.FILTER('Input_Claims Data'!M$11:M$500,('Input_Claims Data'!$A$11:$A$500='Cal_Claims Experience'!$A34)*('Input_Claims Data'!$B$11:$B$500='Cal_Claims Experience'!$B34)*('Input_Claims Data'!$C$11:$C$500='Cal_Claims Experience'!$C34)*('Input_Claims Data'!$D$11:$D$500='Cal_Claims Experience'!$D34)))</f>
        <v/>
      </c>
      <c r="N34" s="1" t="str" cm="1">
        <f t="array" ref="N34">IF(D34="","",_xlfn._xlws.FILTER('Input_Claims Data'!N$11:N$500,('Input_Claims Data'!$A$11:$A$500='Cal_Claims Experience'!$A34)*('Input_Claims Data'!$B$11:$B$500='Cal_Claims Experience'!$B34)*('Input_Claims Data'!$C$11:$C$500='Cal_Claims Experience'!$C34)*('Input_Claims Data'!$D$11:$D$500='Cal_Claims Experience'!$D34)))</f>
        <v/>
      </c>
      <c r="O34" s="1" t="str">
        <f t="shared" si="0"/>
        <v/>
      </c>
      <c r="P34" s="1" t="str">
        <f t="shared" si="1"/>
        <v/>
      </c>
      <c r="Q34" s="1" t="str">
        <f t="shared" si="2"/>
        <v/>
      </c>
      <c r="R34" s="1" t="str">
        <f t="shared" si="3"/>
        <v/>
      </c>
      <c r="S34" s="1" t="str">
        <f t="shared" si="4"/>
        <v/>
      </c>
      <c r="Y34" s="1" t="str" cm="1">
        <f t="array" ref="Y34">IF(U34="","",_xlfn._xlws.FILTER('Input_Claims Data'!U$11:U$500,('Input_Claims Data'!$Q$11:$Q$500='Cal_Claims Experience'!$U34)*('Input_Claims Data'!$R$11:$R$500='Cal_Claims Experience'!$V34)*('Input_Claims Data'!$S$11:$S$500='Cal_Claims Experience'!$W34)*('Input_Claims Data'!$T$11:$T$500='Cal_Claims Experience'!$X34)))</f>
        <v/>
      </c>
      <c r="Z34" s="1" t="str" cm="1">
        <f t="array" ref="Z34">IF(V34="","",_xlfn._xlws.FILTER('Input_Claims Data'!V$11:V$500,('Input_Claims Data'!$Q$11:$Q$500='Cal_Claims Experience'!$U34)*('Input_Claims Data'!$R$11:$R$500='Cal_Claims Experience'!$V34)*('Input_Claims Data'!$S$11:$S$500='Cal_Claims Experience'!$W34)*('Input_Claims Data'!$T$11:$T$500='Cal_Claims Experience'!$X34)))</f>
        <v/>
      </c>
      <c r="AA34" s="1" t="str" cm="1">
        <f t="array" ref="AA34">IF(W34="","",_xlfn._xlws.FILTER('Input_Claims Data'!W$11:W$500,('Input_Claims Data'!$Q$11:$Q$500='Cal_Claims Experience'!$U34)*('Input_Claims Data'!$R$11:$R$500='Cal_Claims Experience'!$V34)*('Input_Claims Data'!$S$11:$S$500='Cal_Claims Experience'!$W34)*('Input_Claims Data'!$T$11:$T$500='Cal_Claims Experience'!$X34)))</f>
        <v/>
      </c>
      <c r="AB34" s="1" t="str" cm="1">
        <f t="array" ref="AB34">IF(X34="","",_xlfn._xlws.FILTER('Input_Claims Data'!X$11:X$500,('Input_Claims Data'!$Q$11:$Q$500='Cal_Claims Experience'!$U34)*('Input_Claims Data'!$R$11:$R$500='Cal_Claims Experience'!$V34)*('Input_Claims Data'!$S$11:$S$500='Cal_Claims Experience'!$W34)*('Input_Claims Data'!$T$11:$T$500='Cal_Claims Experience'!$X34)))</f>
        <v/>
      </c>
      <c r="AC34" s="1" t="str" cm="1">
        <f t="array" ref="AC34">IF(Y34="","",_xlfn._xlws.FILTER('Input_Claims Data'!Y$11:Y$500,('Input_Claims Data'!$Q$11:$Q$500='Cal_Claims Experience'!$U34)*('Input_Claims Data'!$R$11:$R$500='Cal_Claims Experience'!$V34)*('Input_Claims Data'!$S$11:$S$500='Cal_Claims Experience'!$W34)*('Input_Claims Data'!$T$11:$T$500='Cal_Claims Experience'!$X34)))</f>
        <v/>
      </c>
      <c r="AD34" s="1" t="str" cm="1">
        <f t="array" ref="AD34">IF(Z34="","",_xlfn._xlws.FILTER('Input_Claims Data'!Z$11:Z$500,('Input_Claims Data'!$Q$11:$Q$500='Cal_Claims Experience'!$U34)*('Input_Claims Data'!$R$11:$R$500='Cal_Claims Experience'!$V34)*('Input_Claims Data'!$S$11:$S$500='Cal_Claims Experience'!$W34)*('Input_Claims Data'!$T$11:$T$500='Cal_Claims Experience'!$X34)))</f>
        <v/>
      </c>
      <c r="AE34" s="1" t="str" cm="1">
        <f t="array" ref="AE34">IF(AA34="","",_xlfn._xlws.FILTER('Input_Claims Data'!AA$11:AA$500,('Input_Claims Data'!$Q$11:$Q$500='Cal_Claims Experience'!$U34)*('Input_Claims Data'!$R$11:$R$500='Cal_Claims Experience'!$V34)*('Input_Claims Data'!$S$11:$S$500='Cal_Claims Experience'!$W34)*('Input_Claims Data'!$T$11:$T$500='Cal_Claims Experience'!$X34)))</f>
        <v/>
      </c>
      <c r="AF34" s="1" t="str" cm="1">
        <f t="array" ref="AF34">IF(AB34="","",_xlfn._xlws.FILTER('Input_Claims Data'!AB$11:AB$500,('Input_Claims Data'!$Q$11:$Q$500='Cal_Claims Experience'!$U34)*('Input_Claims Data'!$R$11:$R$500='Cal_Claims Experience'!$V34)*('Input_Claims Data'!$S$11:$S$500='Cal_Claims Experience'!$W34)*('Input_Claims Data'!$T$11:$T$500='Cal_Claims Experience'!$X34)))</f>
        <v/>
      </c>
      <c r="AG34" s="1" t="str" cm="1">
        <f t="array" ref="AG34">IF(AC34="","",_xlfn._xlws.FILTER('Input_Claims Data'!AC$11:AC$500,('Input_Claims Data'!$Q$11:$Q$500='Cal_Claims Experience'!$U34)*('Input_Claims Data'!$R$11:$R$500='Cal_Claims Experience'!$V34)*('Input_Claims Data'!$S$11:$S$500='Cal_Claims Experience'!$W34)*('Input_Claims Data'!$T$11:$T$500='Cal_Claims Experience'!$X34)))</f>
        <v/>
      </c>
      <c r="AH34" s="1" t="str" cm="1">
        <f t="array" ref="AH34">IF(AD34="","",_xlfn._xlws.FILTER('Input_Claims Data'!AD$11:AD$500,('Input_Claims Data'!$Q$11:$Q$500='Cal_Claims Experience'!$U34)*('Input_Claims Data'!$R$11:$R$500='Cal_Claims Experience'!$V34)*('Input_Claims Data'!$S$11:$S$500='Cal_Claims Experience'!$W34)*('Input_Claims Data'!$T$11:$T$500='Cal_Claims Experience'!$X34)))</f>
        <v/>
      </c>
      <c r="AI34" s="1" t="str">
        <f t="shared" si="8"/>
        <v/>
      </c>
      <c r="AJ34" s="1" t="str">
        <f t="shared" si="5"/>
        <v/>
      </c>
      <c r="AK34" s="1" t="str">
        <f t="shared" si="6"/>
        <v/>
      </c>
      <c r="AL34" s="1" t="str">
        <f t="shared" si="7"/>
        <v/>
      </c>
      <c r="AM34" s="1" t="str">
        <f t="shared" si="9"/>
        <v/>
      </c>
    </row>
    <row r="35" spans="5:39">
      <c r="E35" s="1" t="str" cm="1">
        <f t="array" ref="E35">IF(A35="","",_xlfn._xlws.FILTER('Input_Claims Data'!E$11:E$500,('Input_Claims Data'!$A$11:$A$500='Cal_Claims Experience'!$A35)*('Input_Claims Data'!$B$11:$B$500='Cal_Claims Experience'!$B35)*('Input_Claims Data'!$C$11:$C$500='Cal_Claims Experience'!$C35)*('Input_Claims Data'!$D$11:$D$500='Cal_Claims Experience'!$D35)))</f>
        <v/>
      </c>
      <c r="F35" s="1" t="str" cm="1">
        <f t="array" ref="F35">IF(A35="","",_xlfn._xlws.FILTER('Input_Claims Data'!F$11:F$500,('Input_Claims Data'!$A$11:$A$500='Cal_Claims Experience'!$A35)*('Input_Claims Data'!$B$11:$B$500='Cal_Claims Experience'!$B35)*('Input_Claims Data'!$C$11:$C$500='Cal_Claims Experience'!$C35)*('Input_Claims Data'!$D$11:$D$500='Cal_Claims Experience'!$D35)))</f>
        <v/>
      </c>
      <c r="G35" s="1" t="str" cm="1">
        <f t="array" ref="G35">IF(A35="","",_xlfn._xlws.FILTER('Input_Claims Data'!G$11:G$500,('Input_Claims Data'!$A$11:$A$500='Cal_Claims Experience'!$A35)*('Input_Claims Data'!$B$11:$B$500='Cal_Claims Experience'!$B35)*('Input_Claims Data'!$C$11:$C$500='Cal_Claims Experience'!$C35)*('Input_Claims Data'!$D$11:$D$500='Cal_Claims Experience'!$D35)))</f>
        <v/>
      </c>
      <c r="H35" s="1" t="str" cm="1">
        <f t="array" ref="H35">IF(A35="","",_xlfn._xlws.FILTER('Input_Claims Data'!H$11:H$500,('Input_Claims Data'!$A$11:$A$500='Cal_Claims Experience'!$A35)*('Input_Claims Data'!$B$11:$B$500='Cal_Claims Experience'!$B35)*('Input_Claims Data'!$C$11:$C$500='Cal_Claims Experience'!$C35)*('Input_Claims Data'!$D$11:$D$500='Cal_Claims Experience'!$D35)))</f>
        <v/>
      </c>
      <c r="I35" s="1" t="str" cm="1">
        <f t="array" ref="I35">IF(A35="","",_xlfn._xlws.FILTER('Input_Claims Data'!I$11:I$500,('Input_Claims Data'!$A$11:$A$500='Cal_Claims Experience'!$A35)*('Input_Claims Data'!$B$11:$B$500='Cal_Claims Experience'!$B35)*('Input_Claims Data'!$C$11:$C$500='Cal_Claims Experience'!$C35)*('Input_Claims Data'!$D$11:$D$500='Cal_Claims Experience'!$D35)))</f>
        <v/>
      </c>
      <c r="J35" s="1" t="str" cm="1">
        <f t="array" ref="J35">IF(A35="","",_xlfn._xlws.FILTER('Input_Claims Data'!J$11:J$500,('Input_Claims Data'!$A$11:$A$500='Cal_Claims Experience'!$A35)*('Input_Claims Data'!$B$11:$B$500='Cal_Claims Experience'!$B35)*('Input_Claims Data'!$C$11:$C$500='Cal_Claims Experience'!$C35)*('Input_Claims Data'!$D$11:$D$500='Cal_Claims Experience'!$D35)))</f>
        <v/>
      </c>
      <c r="K35" s="1" t="str" cm="1">
        <f t="array" ref="K35">IF(A35="","",_xlfn._xlws.FILTER('Input_Claims Data'!K$11:K$500,('Input_Claims Data'!$A$11:$A$500='Cal_Claims Experience'!$A35)*('Input_Claims Data'!$B$11:$B$500='Cal_Claims Experience'!$B35)*('Input_Claims Data'!$C$11:$C$500='Cal_Claims Experience'!$C35)*('Input_Claims Data'!$D$11:$D$500='Cal_Claims Experience'!$D35)))</f>
        <v/>
      </c>
      <c r="L35" s="1" t="str" cm="1">
        <f t="array" ref="L35">IF(B35="","",_xlfn._xlws.FILTER('Input_Claims Data'!L$11:L$500,('Input_Claims Data'!$A$11:$A$500='Cal_Claims Experience'!$A35)*('Input_Claims Data'!$B$11:$B$500='Cal_Claims Experience'!$B35)*('Input_Claims Data'!$C$11:$C$500='Cal_Claims Experience'!$C35)*('Input_Claims Data'!$D$11:$D$500='Cal_Claims Experience'!$D35)))</f>
        <v/>
      </c>
      <c r="M35" s="1" t="str" cm="1">
        <f t="array" ref="M35">IF(C35="","",_xlfn._xlws.FILTER('Input_Claims Data'!M$11:M$500,('Input_Claims Data'!$A$11:$A$500='Cal_Claims Experience'!$A35)*('Input_Claims Data'!$B$11:$B$500='Cal_Claims Experience'!$B35)*('Input_Claims Data'!$C$11:$C$500='Cal_Claims Experience'!$C35)*('Input_Claims Data'!$D$11:$D$500='Cal_Claims Experience'!$D35)))</f>
        <v/>
      </c>
      <c r="N35" s="1" t="str" cm="1">
        <f t="array" ref="N35">IF(D35="","",_xlfn._xlws.FILTER('Input_Claims Data'!N$11:N$500,('Input_Claims Data'!$A$11:$A$500='Cal_Claims Experience'!$A35)*('Input_Claims Data'!$B$11:$B$500='Cal_Claims Experience'!$B35)*('Input_Claims Data'!$C$11:$C$500='Cal_Claims Experience'!$C35)*('Input_Claims Data'!$D$11:$D$500='Cal_Claims Experience'!$D35)))</f>
        <v/>
      </c>
      <c r="O35" s="1" t="str">
        <f t="shared" si="0"/>
        <v/>
      </c>
      <c r="P35" s="1" t="str">
        <f t="shared" si="1"/>
        <v/>
      </c>
      <c r="Q35" s="1" t="str">
        <f t="shared" si="2"/>
        <v/>
      </c>
      <c r="R35" s="1" t="str">
        <f t="shared" si="3"/>
        <v/>
      </c>
      <c r="S35" s="1" t="str">
        <f t="shared" si="4"/>
        <v/>
      </c>
      <c r="Y35" s="1" t="str" cm="1">
        <f t="array" ref="Y35">IF(U35="","",_xlfn._xlws.FILTER('Input_Claims Data'!U$11:U$500,('Input_Claims Data'!$Q$11:$Q$500='Cal_Claims Experience'!$U35)*('Input_Claims Data'!$R$11:$R$500='Cal_Claims Experience'!$V35)*('Input_Claims Data'!$S$11:$S$500='Cal_Claims Experience'!$W35)*('Input_Claims Data'!$T$11:$T$500='Cal_Claims Experience'!$X35)))</f>
        <v/>
      </c>
      <c r="Z35" s="1" t="str" cm="1">
        <f t="array" ref="Z35">IF(V35="","",_xlfn._xlws.FILTER('Input_Claims Data'!V$11:V$500,('Input_Claims Data'!$Q$11:$Q$500='Cal_Claims Experience'!$U35)*('Input_Claims Data'!$R$11:$R$500='Cal_Claims Experience'!$V35)*('Input_Claims Data'!$S$11:$S$500='Cal_Claims Experience'!$W35)*('Input_Claims Data'!$T$11:$T$500='Cal_Claims Experience'!$X35)))</f>
        <v/>
      </c>
      <c r="AA35" s="1" t="str" cm="1">
        <f t="array" ref="AA35">IF(W35="","",_xlfn._xlws.FILTER('Input_Claims Data'!W$11:W$500,('Input_Claims Data'!$Q$11:$Q$500='Cal_Claims Experience'!$U35)*('Input_Claims Data'!$R$11:$R$500='Cal_Claims Experience'!$V35)*('Input_Claims Data'!$S$11:$S$500='Cal_Claims Experience'!$W35)*('Input_Claims Data'!$T$11:$T$500='Cal_Claims Experience'!$X35)))</f>
        <v/>
      </c>
      <c r="AB35" s="1" t="str" cm="1">
        <f t="array" ref="AB35">IF(X35="","",_xlfn._xlws.FILTER('Input_Claims Data'!X$11:X$500,('Input_Claims Data'!$Q$11:$Q$500='Cal_Claims Experience'!$U35)*('Input_Claims Data'!$R$11:$R$500='Cal_Claims Experience'!$V35)*('Input_Claims Data'!$S$11:$S$500='Cal_Claims Experience'!$W35)*('Input_Claims Data'!$T$11:$T$500='Cal_Claims Experience'!$X35)))</f>
        <v/>
      </c>
      <c r="AC35" s="1" t="str" cm="1">
        <f t="array" ref="AC35">IF(Y35="","",_xlfn._xlws.FILTER('Input_Claims Data'!Y$11:Y$500,('Input_Claims Data'!$Q$11:$Q$500='Cal_Claims Experience'!$U35)*('Input_Claims Data'!$R$11:$R$500='Cal_Claims Experience'!$V35)*('Input_Claims Data'!$S$11:$S$500='Cal_Claims Experience'!$W35)*('Input_Claims Data'!$T$11:$T$500='Cal_Claims Experience'!$X35)))</f>
        <v/>
      </c>
      <c r="AD35" s="1" t="str" cm="1">
        <f t="array" ref="AD35">IF(Z35="","",_xlfn._xlws.FILTER('Input_Claims Data'!Z$11:Z$500,('Input_Claims Data'!$Q$11:$Q$500='Cal_Claims Experience'!$U35)*('Input_Claims Data'!$R$11:$R$500='Cal_Claims Experience'!$V35)*('Input_Claims Data'!$S$11:$S$500='Cal_Claims Experience'!$W35)*('Input_Claims Data'!$T$11:$T$500='Cal_Claims Experience'!$X35)))</f>
        <v/>
      </c>
      <c r="AE35" s="1" t="str" cm="1">
        <f t="array" ref="AE35">IF(AA35="","",_xlfn._xlws.FILTER('Input_Claims Data'!AA$11:AA$500,('Input_Claims Data'!$Q$11:$Q$500='Cal_Claims Experience'!$U35)*('Input_Claims Data'!$R$11:$R$500='Cal_Claims Experience'!$V35)*('Input_Claims Data'!$S$11:$S$500='Cal_Claims Experience'!$W35)*('Input_Claims Data'!$T$11:$T$500='Cal_Claims Experience'!$X35)))</f>
        <v/>
      </c>
      <c r="AF35" s="1" t="str" cm="1">
        <f t="array" ref="AF35">IF(AB35="","",_xlfn._xlws.FILTER('Input_Claims Data'!AB$11:AB$500,('Input_Claims Data'!$Q$11:$Q$500='Cal_Claims Experience'!$U35)*('Input_Claims Data'!$R$11:$R$500='Cal_Claims Experience'!$V35)*('Input_Claims Data'!$S$11:$S$500='Cal_Claims Experience'!$W35)*('Input_Claims Data'!$T$11:$T$500='Cal_Claims Experience'!$X35)))</f>
        <v/>
      </c>
      <c r="AG35" s="1" t="str" cm="1">
        <f t="array" ref="AG35">IF(AC35="","",_xlfn._xlws.FILTER('Input_Claims Data'!AC$11:AC$500,('Input_Claims Data'!$Q$11:$Q$500='Cal_Claims Experience'!$U35)*('Input_Claims Data'!$R$11:$R$500='Cal_Claims Experience'!$V35)*('Input_Claims Data'!$S$11:$S$500='Cal_Claims Experience'!$W35)*('Input_Claims Data'!$T$11:$T$500='Cal_Claims Experience'!$X35)))</f>
        <v/>
      </c>
      <c r="AH35" s="1" t="str" cm="1">
        <f t="array" ref="AH35">IF(AD35="","",_xlfn._xlws.FILTER('Input_Claims Data'!AD$11:AD$500,('Input_Claims Data'!$Q$11:$Q$500='Cal_Claims Experience'!$U35)*('Input_Claims Data'!$R$11:$R$500='Cal_Claims Experience'!$V35)*('Input_Claims Data'!$S$11:$S$500='Cal_Claims Experience'!$W35)*('Input_Claims Data'!$T$11:$T$500='Cal_Claims Experience'!$X35)))</f>
        <v/>
      </c>
      <c r="AI35" s="1" t="str">
        <f t="shared" si="8"/>
        <v/>
      </c>
      <c r="AJ35" s="1" t="str">
        <f t="shared" si="5"/>
        <v/>
      </c>
      <c r="AK35" s="1" t="str">
        <f t="shared" si="6"/>
        <v/>
      </c>
      <c r="AL35" s="1" t="str">
        <f t="shared" si="7"/>
        <v/>
      </c>
      <c r="AM35" s="1" t="str">
        <f t="shared" si="9"/>
        <v/>
      </c>
    </row>
    <row r="36" spans="5:39">
      <c r="E36" s="1" t="str" cm="1">
        <f t="array" ref="E36">IF(A36="","",_xlfn._xlws.FILTER('Input_Claims Data'!E$11:E$500,('Input_Claims Data'!$A$11:$A$500='Cal_Claims Experience'!$A36)*('Input_Claims Data'!$B$11:$B$500='Cal_Claims Experience'!$B36)*('Input_Claims Data'!$C$11:$C$500='Cal_Claims Experience'!$C36)*('Input_Claims Data'!$D$11:$D$500='Cal_Claims Experience'!$D36)))</f>
        <v/>
      </c>
      <c r="F36" s="1" t="str" cm="1">
        <f t="array" ref="F36">IF(A36="","",_xlfn._xlws.FILTER('Input_Claims Data'!F$11:F$500,('Input_Claims Data'!$A$11:$A$500='Cal_Claims Experience'!$A36)*('Input_Claims Data'!$B$11:$B$500='Cal_Claims Experience'!$B36)*('Input_Claims Data'!$C$11:$C$500='Cal_Claims Experience'!$C36)*('Input_Claims Data'!$D$11:$D$500='Cal_Claims Experience'!$D36)))</f>
        <v/>
      </c>
      <c r="G36" s="1" t="str" cm="1">
        <f t="array" ref="G36">IF(A36="","",_xlfn._xlws.FILTER('Input_Claims Data'!G$11:G$500,('Input_Claims Data'!$A$11:$A$500='Cal_Claims Experience'!$A36)*('Input_Claims Data'!$B$11:$B$500='Cal_Claims Experience'!$B36)*('Input_Claims Data'!$C$11:$C$500='Cal_Claims Experience'!$C36)*('Input_Claims Data'!$D$11:$D$500='Cal_Claims Experience'!$D36)))</f>
        <v/>
      </c>
      <c r="H36" s="1" t="str" cm="1">
        <f t="array" ref="H36">IF(A36="","",_xlfn._xlws.FILTER('Input_Claims Data'!H$11:H$500,('Input_Claims Data'!$A$11:$A$500='Cal_Claims Experience'!$A36)*('Input_Claims Data'!$B$11:$B$500='Cal_Claims Experience'!$B36)*('Input_Claims Data'!$C$11:$C$500='Cal_Claims Experience'!$C36)*('Input_Claims Data'!$D$11:$D$500='Cal_Claims Experience'!$D36)))</f>
        <v/>
      </c>
      <c r="I36" s="1" t="str" cm="1">
        <f t="array" ref="I36">IF(A36="","",_xlfn._xlws.FILTER('Input_Claims Data'!I$11:I$500,('Input_Claims Data'!$A$11:$A$500='Cal_Claims Experience'!$A36)*('Input_Claims Data'!$B$11:$B$500='Cal_Claims Experience'!$B36)*('Input_Claims Data'!$C$11:$C$500='Cal_Claims Experience'!$C36)*('Input_Claims Data'!$D$11:$D$500='Cal_Claims Experience'!$D36)))</f>
        <v/>
      </c>
      <c r="J36" s="1" t="str" cm="1">
        <f t="array" ref="J36">IF(A36="","",_xlfn._xlws.FILTER('Input_Claims Data'!J$11:J$500,('Input_Claims Data'!$A$11:$A$500='Cal_Claims Experience'!$A36)*('Input_Claims Data'!$B$11:$B$500='Cal_Claims Experience'!$B36)*('Input_Claims Data'!$C$11:$C$500='Cal_Claims Experience'!$C36)*('Input_Claims Data'!$D$11:$D$500='Cal_Claims Experience'!$D36)))</f>
        <v/>
      </c>
      <c r="K36" s="1" t="str" cm="1">
        <f t="array" ref="K36">IF(A36="","",_xlfn._xlws.FILTER('Input_Claims Data'!K$11:K$500,('Input_Claims Data'!$A$11:$A$500='Cal_Claims Experience'!$A36)*('Input_Claims Data'!$B$11:$B$500='Cal_Claims Experience'!$B36)*('Input_Claims Data'!$C$11:$C$500='Cal_Claims Experience'!$C36)*('Input_Claims Data'!$D$11:$D$500='Cal_Claims Experience'!$D36)))</f>
        <v/>
      </c>
      <c r="L36" s="1" t="str" cm="1">
        <f t="array" ref="L36">IF(B36="","",_xlfn._xlws.FILTER('Input_Claims Data'!L$11:L$500,('Input_Claims Data'!$A$11:$A$500='Cal_Claims Experience'!$A36)*('Input_Claims Data'!$B$11:$B$500='Cal_Claims Experience'!$B36)*('Input_Claims Data'!$C$11:$C$500='Cal_Claims Experience'!$C36)*('Input_Claims Data'!$D$11:$D$500='Cal_Claims Experience'!$D36)))</f>
        <v/>
      </c>
      <c r="M36" s="1" t="str" cm="1">
        <f t="array" ref="M36">IF(C36="","",_xlfn._xlws.FILTER('Input_Claims Data'!M$11:M$500,('Input_Claims Data'!$A$11:$A$500='Cal_Claims Experience'!$A36)*('Input_Claims Data'!$B$11:$B$500='Cal_Claims Experience'!$B36)*('Input_Claims Data'!$C$11:$C$500='Cal_Claims Experience'!$C36)*('Input_Claims Data'!$D$11:$D$500='Cal_Claims Experience'!$D36)))</f>
        <v/>
      </c>
      <c r="N36" s="1" t="str" cm="1">
        <f t="array" ref="N36">IF(D36="","",_xlfn._xlws.FILTER('Input_Claims Data'!N$11:N$500,('Input_Claims Data'!$A$11:$A$500='Cal_Claims Experience'!$A36)*('Input_Claims Data'!$B$11:$B$500='Cal_Claims Experience'!$B36)*('Input_Claims Data'!$C$11:$C$500='Cal_Claims Experience'!$C36)*('Input_Claims Data'!$D$11:$D$500='Cal_Claims Experience'!$D36)))</f>
        <v/>
      </c>
      <c r="O36" s="1" t="str">
        <f t="shared" si="0"/>
        <v/>
      </c>
      <c r="P36" s="1" t="str">
        <f t="shared" si="1"/>
        <v/>
      </c>
      <c r="Q36" s="1" t="str">
        <f t="shared" si="2"/>
        <v/>
      </c>
      <c r="R36" s="1" t="str">
        <f t="shared" si="3"/>
        <v/>
      </c>
      <c r="S36" s="1" t="str">
        <f t="shared" si="4"/>
        <v/>
      </c>
      <c r="Y36" s="1" t="str" cm="1">
        <f t="array" ref="Y36">IF(U36="","",_xlfn._xlws.FILTER('Input_Claims Data'!U$11:U$500,('Input_Claims Data'!$Q$11:$Q$500='Cal_Claims Experience'!$U36)*('Input_Claims Data'!$R$11:$R$500='Cal_Claims Experience'!$V36)*('Input_Claims Data'!$S$11:$S$500='Cal_Claims Experience'!$W36)*('Input_Claims Data'!$T$11:$T$500='Cal_Claims Experience'!$X36)))</f>
        <v/>
      </c>
      <c r="Z36" s="1" t="str" cm="1">
        <f t="array" ref="Z36">IF(V36="","",_xlfn._xlws.FILTER('Input_Claims Data'!V$11:V$500,('Input_Claims Data'!$Q$11:$Q$500='Cal_Claims Experience'!$U36)*('Input_Claims Data'!$R$11:$R$500='Cal_Claims Experience'!$V36)*('Input_Claims Data'!$S$11:$S$500='Cal_Claims Experience'!$W36)*('Input_Claims Data'!$T$11:$T$500='Cal_Claims Experience'!$X36)))</f>
        <v/>
      </c>
      <c r="AA36" s="1" t="str" cm="1">
        <f t="array" ref="AA36">IF(W36="","",_xlfn._xlws.FILTER('Input_Claims Data'!W$11:W$500,('Input_Claims Data'!$Q$11:$Q$500='Cal_Claims Experience'!$U36)*('Input_Claims Data'!$R$11:$R$500='Cal_Claims Experience'!$V36)*('Input_Claims Data'!$S$11:$S$500='Cal_Claims Experience'!$W36)*('Input_Claims Data'!$T$11:$T$500='Cal_Claims Experience'!$X36)))</f>
        <v/>
      </c>
      <c r="AB36" s="1" t="str" cm="1">
        <f t="array" ref="AB36">IF(X36="","",_xlfn._xlws.FILTER('Input_Claims Data'!X$11:X$500,('Input_Claims Data'!$Q$11:$Q$500='Cal_Claims Experience'!$U36)*('Input_Claims Data'!$R$11:$R$500='Cal_Claims Experience'!$V36)*('Input_Claims Data'!$S$11:$S$500='Cal_Claims Experience'!$W36)*('Input_Claims Data'!$T$11:$T$500='Cal_Claims Experience'!$X36)))</f>
        <v/>
      </c>
      <c r="AC36" s="1" t="str" cm="1">
        <f t="array" ref="AC36">IF(Y36="","",_xlfn._xlws.FILTER('Input_Claims Data'!Y$11:Y$500,('Input_Claims Data'!$Q$11:$Q$500='Cal_Claims Experience'!$U36)*('Input_Claims Data'!$R$11:$R$500='Cal_Claims Experience'!$V36)*('Input_Claims Data'!$S$11:$S$500='Cal_Claims Experience'!$W36)*('Input_Claims Data'!$T$11:$T$500='Cal_Claims Experience'!$X36)))</f>
        <v/>
      </c>
      <c r="AD36" s="1" t="str" cm="1">
        <f t="array" ref="AD36">IF(Z36="","",_xlfn._xlws.FILTER('Input_Claims Data'!Z$11:Z$500,('Input_Claims Data'!$Q$11:$Q$500='Cal_Claims Experience'!$U36)*('Input_Claims Data'!$R$11:$R$500='Cal_Claims Experience'!$V36)*('Input_Claims Data'!$S$11:$S$500='Cal_Claims Experience'!$W36)*('Input_Claims Data'!$T$11:$T$500='Cal_Claims Experience'!$X36)))</f>
        <v/>
      </c>
      <c r="AE36" s="1" t="str" cm="1">
        <f t="array" ref="AE36">IF(AA36="","",_xlfn._xlws.FILTER('Input_Claims Data'!AA$11:AA$500,('Input_Claims Data'!$Q$11:$Q$500='Cal_Claims Experience'!$U36)*('Input_Claims Data'!$R$11:$R$500='Cal_Claims Experience'!$V36)*('Input_Claims Data'!$S$11:$S$500='Cal_Claims Experience'!$W36)*('Input_Claims Data'!$T$11:$T$500='Cal_Claims Experience'!$X36)))</f>
        <v/>
      </c>
      <c r="AF36" s="1" t="str" cm="1">
        <f t="array" ref="AF36">IF(AB36="","",_xlfn._xlws.FILTER('Input_Claims Data'!AB$11:AB$500,('Input_Claims Data'!$Q$11:$Q$500='Cal_Claims Experience'!$U36)*('Input_Claims Data'!$R$11:$R$500='Cal_Claims Experience'!$V36)*('Input_Claims Data'!$S$11:$S$500='Cal_Claims Experience'!$W36)*('Input_Claims Data'!$T$11:$T$500='Cal_Claims Experience'!$X36)))</f>
        <v/>
      </c>
      <c r="AG36" s="1" t="str" cm="1">
        <f t="array" ref="AG36">IF(AC36="","",_xlfn._xlws.FILTER('Input_Claims Data'!AC$11:AC$500,('Input_Claims Data'!$Q$11:$Q$500='Cal_Claims Experience'!$U36)*('Input_Claims Data'!$R$11:$R$500='Cal_Claims Experience'!$V36)*('Input_Claims Data'!$S$11:$S$500='Cal_Claims Experience'!$W36)*('Input_Claims Data'!$T$11:$T$500='Cal_Claims Experience'!$X36)))</f>
        <v/>
      </c>
      <c r="AH36" s="1" t="str" cm="1">
        <f t="array" ref="AH36">IF(AD36="","",_xlfn._xlws.FILTER('Input_Claims Data'!AD$11:AD$500,('Input_Claims Data'!$Q$11:$Q$500='Cal_Claims Experience'!$U36)*('Input_Claims Data'!$R$11:$R$500='Cal_Claims Experience'!$V36)*('Input_Claims Data'!$S$11:$S$500='Cal_Claims Experience'!$W36)*('Input_Claims Data'!$T$11:$T$500='Cal_Claims Experience'!$X36)))</f>
        <v/>
      </c>
      <c r="AI36" s="1" t="str">
        <f t="shared" si="8"/>
        <v/>
      </c>
      <c r="AJ36" s="1" t="str">
        <f t="shared" si="5"/>
        <v/>
      </c>
      <c r="AK36" s="1" t="str">
        <f t="shared" si="6"/>
        <v/>
      </c>
      <c r="AL36" s="1" t="str">
        <f t="shared" si="7"/>
        <v/>
      </c>
      <c r="AM36" s="1" t="str">
        <f t="shared" si="9"/>
        <v/>
      </c>
    </row>
    <row r="37" spans="5:39">
      <c r="E37" s="1" t="str" cm="1">
        <f t="array" ref="E37">IF(A37="","",_xlfn._xlws.FILTER('Input_Claims Data'!E$11:E$500,('Input_Claims Data'!$A$11:$A$500='Cal_Claims Experience'!$A37)*('Input_Claims Data'!$B$11:$B$500='Cal_Claims Experience'!$B37)*('Input_Claims Data'!$C$11:$C$500='Cal_Claims Experience'!$C37)*('Input_Claims Data'!$D$11:$D$500='Cal_Claims Experience'!$D37)))</f>
        <v/>
      </c>
      <c r="F37" s="1" t="str" cm="1">
        <f t="array" ref="F37">IF(A37="","",_xlfn._xlws.FILTER('Input_Claims Data'!F$11:F$500,('Input_Claims Data'!$A$11:$A$500='Cal_Claims Experience'!$A37)*('Input_Claims Data'!$B$11:$B$500='Cal_Claims Experience'!$B37)*('Input_Claims Data'!$C$11:$C$500='Cal_Claims Experience'!$C37)*('Input_Claims Data'!$D$11:$D$500='Cal_Claims Experience'!$D37)))</f>
        <v/>
      </c>
      <c r="G37" s="1" t="str" cm="1">
        <f t="array" ref="G37">IF(A37="","",_xlfn._xlws.FILTER('Input_Claims Data'!G$11:G$500,('Input_Claims Data'!$A$11:$A$500='Cal_Claims Experience'!$A37)*('Input_Claims Data'!$B$11:$B$500='Cal_Claims Experience'!$B37)*('Input_Claims Data'!$C$11:$C$500='Cal_Claims Experience'!$C37)*('Input_Claims Data'!$D$11:$D$500='Cal_Claims Experience'!$D37)))</f>
        <v/>
      </c>
      <c r="H37" s="1" t="str" cm="1">
        <f t="array" ref="H37">IF(A37="","",_xlfn._xlws.FILTER('Input_Claims Data'!H$11:H$500,('Input_Claims Data'!$A$11:$A$500='Cal_Claims Experience'!$A37)*('Input_Claims Data'!$B$11:$B$500='Cal_Claims Experience'!$B37)*('Input_Claims Data'!$C$11:$C$500='Cal_Claims Experience'!$C37)*('Input_Claims Data'!$D$11:$D$500='Cal_Claims Experience'!$D37)))</f>
        <v/>
      </c>
      <c r="I37" s="1" t="str" cm="1">
        <f t="array" ref="I37">IF(A37="","",_xlfn._xlws.FILTER('Input_Claims Data'!I$11:I$500,('Input_Claims Data'!$A$11:$A$500='Cal_Claims Experience'!$A37)*('Input_Claims Data'!$B$11:$B$500='Cal_Claims Experience'!$B37)*('Input_Claims Data'!$C$11:$C$500='Cal_Claims Experience'!$C37)*('Input_Claims Data'!$D$11:$D$500='Cal_Claims Experience'!$D37)))</f>
        <v/>
      </c>
      <c r="J37" s="1" t="str" cm="1">
        <f t="array" ref="J37">IF(A37="","",_xlfn._xlws.FILTER('Input_Claims Data'!J$11:J$500,('Input_Claims Data'!$A$11:$A$500='Cal_Claims Experience'!$A37)*('Input_Claims Data'!$B$11:$B$500='Cal_Claims Experience'!$B37)*('Input_Claims Data'!$C$11:$C$500='Cal_Claims Experience'!$C37)*('Input_Claims Data'!$D$11:$D$500='Cal_Claims Experience'!$D37)))</f>
        <v/>
      </c>
      <c r="K37" s="1" t="str" cm="1">
        <f t="array" ref="K37">IF(A37="","",_xlfn._xlws.FILTER('Input_Claims Data'!K$11:K$500,('Input_Claims Data'!$A$11:$A$500='Cal_Claims Experience'!$A37)*('Input_Claims Data'!$B$11:$B$500='Cal_Claims Experience'!$B37)*('Input_Claims Data'!$C$11:$C$500='Cal_Claims Experience'!$C37)*('Input_Claims Data'!$D$11:$D$500='Cal_Claims Experience'!$D37)))</f>
        <v/>
      </c>
      <c r="L37" s="1" t="str" cm="1">
        <f t="array" ref="L37">IF(B37="","",_xlfn._xlws.FILTER('Input_Claims Data'!L$11:L$500,('Input_Claims Data'!$A$11:$A$500='Cal_Claims Experience'!$A37)*('Input_Claims Data'!$B$11:$B$500='Cal_Claims Experience'!$B37)*('Input_Claims Data'!$C$11:$C$500='Cal_Claims Experience'!$C37)*('Input_Claims Data'!$D$11:$D$500='Cal_Claims Experience'!$D37)))</f>
        <v/>
      </c>
      <c r="M37" s="1" t="str" cm="1">
        <f t="array" ref="M37">IF(C37="","",_xlfn._xlws.FILTER('Input_Claims Data'!M$11:M$500,('Input_Claims Data'!$A$11:$A$500='Cal_Claims Experience'!$A37)*('Input_Claims Data'!$B$11:$B$500='Cal_Claims Experience'!$B37)*('Input_Claims Data'!$C$11:$C$500='Cal_Claims Experience'!$C37)*('Input_Claims Data'!$D$11:$D$500='Cal_Claims Experience'!$D37)))</f>
        <v/>
      </c>
      <c r="N37" s="1" t="str" cm="1">
        <f t="array" ref="N37">IF(D37="","",_xlfn._xlws.FILTER('Input_Claims Data'!N$11:N$500,('Input_Claims Data'!$A$11:$A$500='Cal_Claims Experience'!$A37)*('Input_Claims Data'!$B$11:$B$500='Cal_Claims Experience'!$B37)*('Input_Claims Data'!$C$11:$C$500='Cal_Claims Experience'!$C37)*('Input_Claims Data'!$D$11:$D$500='Cal_Claims Experience'!$D37)))</f>
        <v/>
      </c>
      <c r="O37" s="1" t="str">
        <f t="shared" si="0"/>
        <v/>
      </c>
      <c r="P37" s="1" t="str">
        <f t="shared" si="1"/>
        <v/>
      </c>
      <c r="Q37" s="1" t="str">
        <f t="shared" si="2"/>
        <v/>
      </c>
      <c r="R37" s="1" t="str">
        <f t="shared" si="3"/>
        <v/>
      </c>
      <c r="S37" s="1" t="str">
        <f t="shared" si="4"/>
        <v/>
      </c>
      <c r="Y37" s="1" t="str" cm="1">
        <f t="array" ref="Y37">IF(U37="","",_xlfn._xlws.FILTER('Input_Claims Data'!U$11:U$500,('Input_Claims Data'!$Q$11:$Q$500='Cal_Claims Experience'!$U37)*('Input_Claims Data'!$R$11:$R$500='Cal_Claims Experience'!$V37)*('Input_Claims Data'!$S$11:$S$500='Cal_Claims Experience'!$W37)*('Input_Claims Data'!$T$11:$T$500='Cal_Claims Experience'!$X37)))</f>
        <v/>
      </c>
      <c r="Z37" s="1" t="str" cm="1">
        <f t="array" ref="Z37">IF(V37="","",_xlfn._xlws.FILTER('Input_Claims Data'!V$11:V$500,('Input_Claims Data'!$Q$11:$Q$500='Cal_Claims Experience'!$U37)*('Input_Claims Data'!$R$11:$R$500='Cal_Claims Experience'!$V37)*('Input_Claims Data'!$S$11:$S$500='Cal_Claims Experience'!$W37)*('Input_Claims Data'!$T$11:$T$500='Cal_Claims Experience'!$X37)))</f>
        <v/>
      </c>
      <c r="AA37" s="1" t="str" cm="1">
        <f t="array" ref="AA37">IF(W37="","",_xlfn._xlws.FILTER('Input_Claims Data'!W$11:W$500,('Input_Claims Data'!$Q$11:$Q$500='Cal_Claims Experience'!$U37)*('Input_Claims Data'!$R$11:$R$500='Cal_Claims Experience'!$V37)*('Input_Claims Data'!$S$11:$S$500='Cal_Claims Experience'!$W37)*('Input_Claims Data'!$T$11:$T$500='Cal_Claims Experience'!$X37)))</f>
        <v/>
      </c>
      <c r="AB37" s="1" t="str" cm="1">
        <f t="array" ref="AB37">IF(X37="","",_xlfn._xlws.FILTER('Input_Claims Data'!X$11:X$500,('Input_Claims Data'!$Q$11:$Q$500='Cal_Claims Experience'!$U37)*('Input_Claims Data'!$R$11:$R$500='Cal_Claims Experience'!$V37)*('Input_Claims Data'!$S$11:$S$500='Cal_Claims Experience'!$W37)*('Input_Claims Data'!$T$11:$T$500='Cal_Claims Experience'!$X37)))</f>
        <v/>
      </c>
      <c r="AC37" s="1" t="str" cm="1">
        <f t="array" ref="AC37">IF(Y37="","",_xlfn._xlws.FILTER('Input_Claims Data'!Y$11:Y$500,('Input_Claims Data'!$Q$11:$Q$500='Cal_Claims Experience'!$U37)*('Input_Claims Data'!$R$11:$R$500='Cal_Claims Experience'!$V37)*('Input_Claims Data'!$S$11:$S$500='Cal_Claims Experience'!$W37)*('Input_Claims Data'!$T$11:$T$500='Cal_Claims Experience'!$X37)))</f>
        <v/>
      </c>
      <c r="AD37" s="1" t="str" cm="1">
        <f t="array" ref="AD37">IF(Z37="","",_xlfn._xlws.FILTER('Input_Claims Data'!Z$11:Z$500,('Input_Claims Data'!$Q$11:$Q$500='Cal_Claims Experience'!$U37)*('Input_Claims Data'!$R$11:$R$500='Cal_Claims Experience'!$V37)*('Input_Claims Data'!$S$11:$S$500='Cal_Claims Experience'!$W37)*('Input_Claims Data'!$T$11:$T$500='Cal_Claims Experience'!$X37)))</f>
        <v/>
      </c>
      <c r="AE37" s="1" t="str" cm="1">
        <f t="array" ref="AE37">IF(AA37="","",_xlfn._xlws.FILTER('Input_Claims Data'!AA$11:AA$500,('Input_Claims Data'!$Q$11:$Q$500='Cal_Claims Experience'!$U37)*('Input_Claims Data'!$R$11:$R$500='Cal_Claims Experience'!$V37)*('Input_Claims Data'!$S$11:$S$500='Cal_Claims Experience'!$W37)*('Input_Claims Data'!$T$11:$T$500='Cal_Claims Experience'!$X37)))</f>
        <v/>
      </c>
      <c r="AF37" s="1" t="str" cm="1">
        <f t="array" ref="AF37">IF(AB37="","",_xlfn._xlws.FILTER('Input_Claims Data'!AB$11:AB$500,('Input_Claims Data'!$Q$11:$Q$500='Cal_Claims Experience'!$U37)*('Input_Claims Data'!$R$11:$R$500='Cal_Claims Experience'!$V37)*('Input_Claims Data'!$S$11:$S$500='Cal_Claims Experience'!$W37)*('Input_Claims Data'!$T$11:$T$500='Cal_Claims Experience'!$X37)))</f>
        <v/>
      </c>
      <c r="AG37" s="1" t="str" cm="1">
        <f t="array" ref="AG37">IF(AC37="","",_xlfn._xlws.FILTER('Input_Claims Data'!AC$11:AC$500,('Input_Claims Data'!$Q$11:$Q$500='Cal_Claims Experience'!$U37)*('Input_Claims Data'!$R$11:$R$500='Cal_Claims Experience'!$V37)*('Input_Claims Data'!$S$11:$S$500='Cal_Claims Experience'!$W37)*('Input_Claims Data'!$T$11:$T$500='Cal_Claims Experience'!$X37)))</f>
        <v/>
      </c>
      <c r="AH37" s="1" t="str" cm="1">
        <f t="array" ref="AH37">IF(AD37="","",_xlfn._xlws.FILTER('Input_Claims Data'!AD$11:AD$500,('Input_Claims Data'!$Q$11:$Q$500='Cal_Claims Experience'!$U37)*('Input_Claims Data'!$R$11:$R$500='Cal_Claims Experience'!$V37)*('Input_Claims Data'!$S$11:$S$500='Cal_Claims Experience'!$W37)*('Input_Claims Data'!$T$11:$T$500='Cal_Claims Experience'!$X37)))</f>
        <v/>
      </c>
      <c r="AI37" s="1" t="str">
        <f t="shared" si="8"/>
        <v/>
      </c>
      <c r="AJ37" s="1" t="str">
        <f t="shared" si="5"/>
        <v/>
      </c>
      <c r="AK37" s="1" t="str">
        <f t="shared" si="6"/>
        <v/>
      </c>
      <c r="AL37" s="1" t="str">
        <f t="shared" si="7"/>
        <v/>
      </c>
      <c r="AM37" s="1" t="str">
        <f t="shared" si="9"/>
        <v/>
      </c>
    </row>
    <row r="38" spans="5:39">
      <c r="E38" s="1" t="str" cm="1">
        <f t="array" ref="E38">IF(A38="","",_xlfn._xlws.FILTER('Input_Claims Data'!E$11:E$500,('Input_Claims Data'!$A$11:$A$500='Cal_Claims Experience'!$A38)*('Input_Claims Data'!$B$11:$B$500='Cal_Claims Experience'!$B38)*('Input_Claims Data'!$C$11:$C$500='Cal_Claims Experience'!$C38)*('Input_Claims Data'!$D$11:$D$500='Cal_Claims Experience'!$D38)))</f>
        <v/>
      </c>
      <c r="F38" s="1" t="str" cm="1">
        <f t="array" ref="F38">IF(A38="","",_xlfn._xlws.FILTER('Input_Claims Data'!F$11:F$500,('Input_Claims Data'!$A$11:$A$500='Cal_Claims Experience'!$A38)*('Input_Claims Data'!$B$11:$B$500='Cal_Claims Experience'!$B38)*('Input_Claims Data'!$C$11:$C$500='Cal_Claims Experience'!$C38)*('Input_Claims Data'!$D$11:$D$500='Cal_Claims Experience'!$D38)))</f>
        <v/>
      </c>
      <c r="G38" s="1" t="str" cm="1">
        <f t="array" ref="G38">IF(A38="","",_xlfn._xlws.FILTER('Input_Claims Data'!G$11:G$500,('Input_Claims Data'!$A$11:$A$500='Cal_Claims Experience'!$A38)*('Input_Claims Data'!$B$11:$B$500='Cal_Claims Experience'!$B38)*('Input_Claims Data'!$C$11:$C$500='Cal_Claims Experience'!$C38)*('Input_Claims Data'!$D$11:$D$500='Cal_Claims Experience'!$D38)))</f>
        <v/>
      </c>
      <c r="H38" s="1" t="str" cm="1">
        <f t="array" ref="H38">IF(A38="","",_xlfn._xlws.FILTER('Input_Claims Data'!H$11:H$500,('Input_Claims Data'!$A$11:$A$500='Cal_Claims Experience'!$A38)*('Input_Claims Data'!$B$11:$B$500='Cal_Claims Experience'!$B38)*('Input_Claims Data'!$C$11:$C$500='Cal_Claims Experience'!$C38)*('Input_Claims Data'!$D$11:$D$500='Cal_Claims Experience'!$D38)))</f>
        <v/>
      </c>
      <c r="I38" s="1" t="str" cm="1">
        <f t="array" ref="I38">IF(A38="","",_xlfn._xlws.FILTER('Input_Claims Data'!I$11:I$500,('Input_Claims Data'!$A$11:$A$500='Cal_Claims Experience'!$A38)*('Input_Claims Data'!$B$11:$B$500='Cal_Claims Experience'!$B38)*('Input_Claims Data'!$C$11:$C$500='Cal_Claims Experience'!$C38)*('Input_Claims Data'!$D$11:$D$500='Cal_Claims Experience'!$D38)))</f>
        <v/>
      </c>
      <c r="J38" s="1" t="str" cm="1">
        <f t="array" ref="J38">IF(A38="","",_xlfn._xlws.FILTER('Input_Claims Data'!J$11:J$500,('Input_Claims Data'!$A$11:$A$500='Cal_Claims Experience'!$A38)*('Input_Claims Data'!$B$11:$B$500='Cal_Claims Experience'!$B38)*('Input_Claims Data'!$C$11:$C$500='Cal_Claims Experience'!$C38)*('Input_Claims Data'!$D$11:$D$500='Cal_Claims Experience'!$D38)))</f>
        <v/>
      </c>
      <c r="K38" s="1" t="str" cm="1">
        <f t="array" ref="K38">IF(A38="","",_xlfn._xlws.FILTER('Input_Claims Data'!K$11:K$500,('Input_Claims Data'!$A$11:$A$500='Cal_Claims Experience'!$A38)*('Input_Claims Data'!$B$11:$B$500='Cal_Claims Experience'!$B38)*('Input_Claims Data'!$C$11:$C$500='Cal_Claims Experience'!$C38)*('Input_Claims Data'!$D$11:$D$500='Cal_Claims Experience'!$D38)))</f>
        <v/>
      </c>
      <c r="L38" s="1" t="str" cm="1">
        <f t="array" ref="L38">IF(B38="","",_xlfn._xlws.FILTER('Input_Claims Data'!L$11:L$500,('Input_Claims Data'!$A$11:$A$500='Cal_Claims Experience'!$A38)*('Input_Claims Data'!$B$11:$B$500='Cal_Claims Experience'!$B38)*('Input_Claims Data'!$C$11:$C$500='Cal_Claims Experience'!$C38)*('Input_Claims Data'!$D$11:$D$500='Cal_Claims Experience'!$D38)))</f>
        <v/>
      </c>
      <c r="M38" s="1" t="str" cm="1">
        <f t="array" ref="M38">IF(C38="","",_xlfn._xlws.FILTER('Input_Claims Data'!M$11:M$500,('Input_Claims Data'!$A$11:$A$500='Cal_Claims Experience'!$A38)*('Input_Claims Data'!$B$11:$B$500='Cal_Claims Experience'!$B38)*('Input_Claims Data'!$C$11:$C$500='Cal_Claims Experience'!$C38)*('Input_Claims Data'!$D$11:$D$500='Cal_Claims Experience'!$D38)))</f>
        <v/>
      </c>
      <c r="N38" s="1" t="str" cm="1">
        <f t="array" ref="N38">IF(D38="","",_xlfn._xlws.FILTER('Input_Claims Data'!N$11:N$500,('Input_Claims Data'!$A$11:$A$500='Cal_Claims Experience'!$A38)*('Input_Claims Data'!$B$11:$B$500='Cal_Claims Experience'!$B38)*('Input_Claims Data'!$C$11:$C$500='Cal_Claims Experience'!$C38)*('Input_Claims Data'!$D$11:$D$500='Cal_Claims Experience'!$D38)))</f>
        <v/>
      </c>
      <c r="O38" s="1" t="str">
        <f t="shared" si="0"/>
        <v/>
      </c>
      <c r="P38" s="1" t="str">
        <f t="shared" si="1"/>
        <v/>
      </c>
      <c r="Q38" s="1" t="str">
        <f t="shared" si="2"/>
        <v/>
      </c>
      <c r="R38" s="1" t="str">
        <f t="shared" si="3"/>
        <v/>
      </c>
      <c r="S38" s="1" t="str">
        <f t="shared" si="4"/>
        <v/>
      </c>
      <c r="Y38" s="1" t="str" cm="1">
        <f t="array" ref="Y38">IF(U38="","",_xlfn._xlws.FILTER('Input_Claims Data'!U$11:U$500,('Input_Claims Data'!$Q$11:$Q$500='Cal_Claims Experience'!$U38)*('Input_Claims Data'!$R$11:$R$500='Cal_Claims Experience'!$V38)*('Input_Claims Data'!$S$11:$S$500='Cal_Claims Experience'!$W38)*('Input_Claims Data'!$T$11:$T$500='Cal_Claims Experience'!$X38)))</f>
        <v/>
      </c>
      <c r="Z38" s="1" t="str" cm="1">
        <f t="array" ref="Z38">IF(V38="","",_xlfn._xlws.FILTER('Input_Claims Data'!V$11:V$500,('Input_Claims Data'!$Q$11:$Q$500='Cal_Claims Experience'!$U38)*('Input_Claims Data'!$R$11:$R$500='Cal_Claims Experience'!$V38)*('Input_Claims Data'!$S$11:$S$500='Cal_Claims Experience'!$W38)*('Input_Claims Data'!$T$11:$T$500='Cal_Claims Experience'!$X38)))</f>
        <v/>
      </c>
      <c r="AA38" s="1" t="str" cm="1">
        <f t="array" ref="AA38">IF(W38="","",_xlfn._xlws.FILTER('Input_Claims Data'!W$11:W$500,('Input_Claims Data'!$Q$11:$Q$500='Cal_Claims Experience'!$U38)*('Input_Claims Data'!$R$11:$R$500='Cal_Claims Experience'!$V38)*('Input_Claims Data'!$S$11:$S$500='Cal_Claims Experience'!$W38)*('Input_Claims Data'!$T$11:$T$500='Cal_Claims Experience'!$X38)))</f>
        <v/>
      </c>
      <c r="AB38" s="1" t="str" cm="1">
        <f t="array" ref="AB38">IF(X38="","",_xlfn._xlws.FILTER('Input_Claims Data'!X$11:X$500,('Input_Claims Data'!$Q$11:$Q$500='Cal_Claims Experience'!$U38)*('Input_Claims Data'!$R$11:$R$500='Cal_Claims Experience'!$V38)*('Input_Claims Data'!$S$11:$S$500='Cal_Claims Experience'!$W38)*('Input_Claims Data'!$T$11:$T$500='Cal_Claims Experience'!$X38)))</f>
        <v/>
      </c>
      <c r="AC38" s="1" t="str" cm="1">
        <f t="array" ref="AC38">IF(Y38="","",_xlfn._xlws.FILTER('Input_Claims Data'!Y$11:Y$500,('Input_Claims Data'!$Q$11:$Q$500='Cal_Claims Experience'!$U38)*('Input_Claims Data'!$R$11:$R$500='Cal_Claims Experience'!$V38)*('Input_Claims Data'!$S$11:$S$500='Cal_Claims Experience'!$W38)*('Input_Claims Data'!$T$11:$T$500='Cal_Claims Experience'!$X38)))</f>
        <v/>
      </c>
      <c r="AD38" s="1" t="str" cm="1">
        <f t="array" ref="AD38">IF(Z38="","",_xlfn._xlws.FILTER('Input_Claims Data'!Z$11:Z$500,('Input_Claims Data'!$Q$11:$Q$500='Cal_Claims Experience'!$U38)*('Input_Claims Data'!$R$11:$R$500='Cal_Claims Experience'!$V38)*('Input_Claims Data'!$S$11:$S$500='Cal_Claims Experience'!$W38)*('Input_Claims Data'!$T$11:$T$500='Cal_Claims Experience'!$X38)))</f>
        <v/>
      </c>
      <c r="AE38" s="1" t="str" cm="1">
        <f t="array" ref="AE38">IF(AA38="","",_xlfn._xlws.FILTER('Input_Claims Data'!AA$11:AA$500,('Input_Claims Data'!$Q$11:$Q$500='Cal_Claims Experience'!$U38)*('Input_Claims Data'!$R$11:$R$500='Cal_Claims Experience'!$V38)*('Input_Claims Data'!$S$11:$S$500='Cal_Claims Experience'!$W38)*('Input_Claims Data'!$T$11:$T$500='Cal_Claims Experience'!$X38)))</f>
        <v/>
      </c>
      <c r="AF38" s="1" t="str" cm="1">
        <f t="array" ref="AF38">IF(AB38="","",_xlfn._xlws.FILTER('Input_Claims Data'!AB$11:AB$500,('Input_Claims Data'!$Q$11:$Q$500='Cal_Claims Experience'!$U38)*('Input_Claims Data'!$R$11:$R$500='Cal_Claims Experience'!$V38)*('Input_Claims Data'!$S$11:$S$500='Cal_Claims Experience'!$W38)*('Input_Claims Data'!$T$11:$T$500='Cal_Claims Experience'!$X38)))</f>
        <v/>
      </c>
      <c r="AG38" s="1" t="str" cm="1">
        <f t="array" ref="AG38">IF(AC38="","",_xlfn._xlws.FILTER('Input_Claims Data'!AC$11:AC$500,('Input_Claims Data'!$Q$11:$Q$500='Cal_Claims Experience'!$U38)*('Input_Claims Data'!$R$11:$R$500='Cal_Claims Experience'!$V38)*('Input_Claims Data'!$S$11:$S$500='Cal_Claims Experience'!$W38)*('Input_Claims Data'!$T$11:$T$500='Cal_Claims Experience'!$X38)))</f>
        <v/>
      </c>
      <c r="AH38" s="1" t="str" cm="1">
        <f t="array" ref="AH38">IF(AD38="","",_xlfn._xlws.FILTER('Input_Claims Data'!AD$11:AD$500,('Input_Claims Data'!$Q$11:$Q$500='Cal_Claims Experience'!$U38)*('Input_Claims Data'!$R$11:$R$500='Cal_Claims Experience'!$V38)*('Input_Claims Data'!$S$11:$S$500='Cal_Claims Experience'!$W38)*('Input_Claims Data'!$T$11:$T$500='Cal_Claims Experience'!$X38)))</f>
        <v/>
      </c>
      <c r="AI38" s="1" t="str">
        <f t="shared" si="8"/>
        <v/>
      </c>
      <c r="AJ38" s="1" t="str">
        <f t="shared" si="5"/>
        <v/>
      </c>
      <c r="AK38" s="1" t="str">
        <f t="shared" si="6"/>
        <v/>
      </c>
      <c r="AL38" s="1" t="str">
        <f t="shared" si="7"/>
        <v/>
      </c>
      <c r="AM38" s="1" t="str">
        <f t="shared" si="9"/>
        <v/>
      </c>
    </row>
    <row r="39" spans="5:39">
      <c r="E39" s="1" t="str" cm="1">
        <f t="array" ref="E39">IF(A39="","",_xlfn._xlws.FILTER('Input_Claims Data'!E$11:E$500,('Input_Claims Data'!$A$11:$A$500='Cal_Claims Experience'!$A39)*('Input_Claims Data'!$B$11:$B$500='Cal_Claims Experience'!$B39)*('Input_Claims Data'!$C$11:$C$500='Cal_Claims Experience'!$C39)*('Input_Claims Data'!$D$11:$D$500='Cal_Claims Experience'!$D39)))</f>
        <v/>
      </c>
      <c r="F39" s="1" t="str" cm="1">
        <f t="array" ref="F39">IF(A39="","",_xlfn._xlws.FILTER('Input_Claims Data'!F$11:F$500,('Input_Claims Data'!$A$11:$A$500='Cal_Claims Experience'!$A39)*('Input_Claims Data'!$B$11:$B$500='Cal_Claims Experience'!$B39)*('Input_Claims Data'!$C$11:$C$500='Cal_Claims Experience'!$C39)*('Input_Claims Data'!$D$11:$D$500='Cal_Claims Experience'!$D39)))</f>
        <v/>
      </c>
      <c r="G39" s="1" t="str" cm="1">
        <f t="array" ref="G39">IF(A39="","",_xlfn._xlws.FILTER('Input_Claims Data'!G$11:G$500,('Input_Claims Data'!$A$11:$A$500='Cal_Claims Experience'!$A39)*('Input_Claims Data'!$B$11:$B$500='Cal_Claims Experience'!$B39)*('Input_Claims Data'!$C$11:$C$500='Cal_Claims Experience'!$C39)*('Input_Claims Data'!$D$11:$D$500='Cal_Claims Experience'!$D39)))</f>
        <v/>
      </c>
      <c r="H39" s="1" t="str" cm="1">
        <f t="array" ref="H39">IF(A39="","",_xlfn._xlws.FILTER('Input_Claims Data'!H$11:H$500,('Input_Claims Data'!$A$11:$A$500='Cal_Claims Experience'!$A39)*('Input_Claims Data'!$B$11:$B$500='Cal_Claims Experience'!$B39)*('Input_Claims Data'!$C$11:$C$500='Cal_Claims Experience'!$C39)*('Input_Claims Data'!$D$11:$D$500='Cal_Claims Experience'!$D39)))</f>
        <v/>
      </c>
      <c r="I39" s="1" t="str" cm="1">
        <f t="array" ref="I39">IF(A39="","",_xlfn._xlws.FILTER('Input_Claims Data'!I$11:I$500,('Input_Claims Data'!$A$11:$A$500='Cal_Claims Experience'!$A39)*('Input_Claims Data'!$B$11:$B$500='Cal_Claims Experience'!$B39)*('Input_Claims Data'!$C$11:$C$500='Cal_Claims Experience'!$C39)*('Input_Claims Data'!$D$11:$D$500='Cal_Claims Experience'!$D39)))</f>
        <v/>
      </c>
      <c r="J39" s="1" t="str" cm="1">
        <f t="array" ref="J39">IF(A39="","",_xlfn._xlws.FILTER('Input_Claims Data'!J$11:J$500,('Input_Claims Data'!$A$11:$A$500='Cal_Claims Experience'!$A39)*('Input_Claims Data'!$B$11:$B$500='Cal_Claims Experience'!$B39)*('Input_Claims Data'!$C$11:$C$500='Cal_Claims Experience'!$C39)*('Input_Claims Data'!$D$11:$D$500='Cal_Claims Experience'!$D39)))</f>
        <v/>
      </c>
      <c r="K39" s="1" t="str" cm="1">
        <f t="array" ref="K39">IF(A39="","",_xlfn._xlws.FILTER('Input_Claims Data'!K$11:K$500,('Input_Claims Data'!$A$11:$A$500='Cal_Claims Experience'!$A39)*('Input_Claims Data'!$B$11:$B$500='Cal_Claims Experience'!$B39)*('Input_Claims Data'!$C$11:$C$500='Cal_Claims Experience'!$C39)*('Input_Claims Data'!$D$11:$D$500='Cal_Claims Experience'!$D39)))</f>
        <v/>
      </c>
      <c r="L39" s="1" t="str" cm="1">
        <f t="array" ref="L39">IF(B39="","",_xlfn._xlws.FILTER('Input_Claims Data'!L$11:L$500,('Input_Claims Data'!$A$11:$A$500='Cal_Claims Experience'!$A39)*('Input_Claims Data'!$B$11:$B$500='Cal_Claims Experience'!$B39)*('Input_Claims Data'!$C$11:$C$500='Cal_Claims Experience'!$C39)*('Input_Claims Data'!$D$11:$D$500='Cal_Claims Experience'!$D39)))</f>
        <v/>
      </c>
      <c r="M39" s="1" t="str" cm="1">
        <f t="array" ref="M39">IF(C39="","",_xlfn._xlws.FILTER('Input_Claims Data'!M$11:M$500,('Input_Claims Data'!$A$11:$A$500='Cal_Claims Experience'!$A39)*('Input_Claims Data'!$B$11:$B$500='Cal_Claims Experience'!$B39)*('Input_Claims Data'!$C$11:$C$500='Cal_Claims Experience'!$C39)*('Input_Claims Data'!$D$11:$D$500='Cal_Claims Experience'!$D39)))</f>
        <v/>
      </c>
      <c r="N39" s="1" t="str" cm="1">
        <f t="array" ref="N39">IF(D39="","",_xlfn._xlws.FILTER('Input_Claims Data'!N$11:N$500,('Input_Claims Data'!$A$11:$A$500='Cal_Claims Experience'!$A39)*('Input_Claims Data'!$B$11:$B$500='Cal_Claims Experience'!$B39)*('Input_Claims Data'!$C$11:$C$500='Cal_Claims Experience'!$C39)*('Input_Claims Data'!$D$11:$D$500='Cal_Claims Experience'!$D39)))</f>
        <v/>
      </c>
      <c r="O39" s="1" t="str">
        <f t="shared" si="0"/>
        <v/>
      </c>
      <c r="P39" s="1" t="str">
        <f t="shared" si="1"/>
        <v/>
      </c>
      <c r="Q39" s="1" t="str">
        <f t="shared" si="2"/>
        <v/>
      </c>
      <c r="R39" s="1" t="str">
        <f t="shared" si="3"/>
        <v/>
      </c>
      <c r="S39" s="1" t="str">
        <f t="shared" si="4"/>
        <v/>
      </c>
      <c r="Y39" s="1" t="str" cm="1">
        <f t="array" ref="Y39">IF(U39="","",_xlfn._xlws.FILTER('Input_Claims Data'!U$11:U$500,('Input_Claims Data'!$Q$11:$Q$500='Cal_Claims Experience'!$U39)*('Input_Claims Data'!$R$11:$R$500='Cal_Claims Experience'!$V39)*('Input_Claims Data'!$S$11:$S$500='Cal_Claims Experience'!$W39)*('Input_Claims Data'!$T$11:$T$500='Cal_Claims Experience'!$X39)))</f>
        <v/>
      </c>
      <c r="Z39" s="1" t="str" cm="1">
        <f t="array" ref="Z39">IF(V39="","",_xlfn._xlws.FILTER('Input_Claims Data'!V$11:V$500,('Input_Claims Data'!$Q$11:$Q$500='Cal_Claims Experience'!$U39)*('Input_Claims Data'!$R$11:$R$500='Cal_Claims Experience'!$V39)*('Input_Claims Data'!$S$11:$S$500='Cal_Claims Experience'!$W39)*('Input_Claims Data'!$T$11:$T$500='Cal_Claims Experience'!$X39)))</f>
        <v/>
      </c>
      <c r="AA39" s="1" t="str" cm="1">
        <f t="array" ref="AA39">IF(W39="","",_xlfn._xlws.FILTER('Input_Claims Data'!W$11:W$500,('Input_Claims Data'!$Q$11:$Q$500='Cal_Claims Experience'!$U39)*('Input_Claims Data'!$R$11:$R$500='Cal_Claims Experience'!$V39)*('Input_Claims Data'!$S$11:$S$500='Cal_Claims Experience'!$W39)*('Input_Claims Data'!$T$11:$T$500='Cal_Claims Experience'!$X39)))</f>
        <v/>
      </c>
      <c r="AB39" s="1" t="str" cm="1">
        <f t="array" ref="AB39">IF(X39="","",_xlfn._xlws.FILTER('Input_Claims Data'!X$11:X$500,('Input_Claims Data'!$Q$11:$Q$500='Cal_Claims Experience'!$U39)*('Input_Claims Data'!$R$11:$R$500='Cal_Claims Experience'!$V39)*('Input_Claims Data'!$S$11:$S$500='Cal_Claims Experience'!$W39)*('Input_Claims Data'!$T$11:$T$500='Cal_Claims Experience'!$X39)))</f>
        <v/>
      </c>
      <c r="AC39" s="1" t="str" cm="1">
        <f t="array" ref="AC39">IF(Y39="","",_xlfn._xlws.FILTER('Input_Claims Data'!Y$11:Y$500,('Input_Claims Data'!$Q$11:$Q$500='Cal_Claims Experience'!$U39)*('Input_Claims Data'!$R$11:$R$500='Cal_Claims Experience'!$V39)*('Input_Claims Data'!$S$11:$S$500='Cal_Claims Experience'!$W39)*('Input_Claims Data'!$T$11:$T$500='Cal_Claims Experience'!$X39)))</f>
        <v/>
      </c>
      <c r="AD39" s="1" t="str" cm="1">
        <f t="array" ref="AD39">IF(Z39="","",_xlfn._xlws.FILTER('Input_Claims Data'!Z$11:Z$500,('Input_Claims Data'!$Q$11:$Q$500='Cal_Claims Experience'!$U39)*('Input_Claims Data'!$R$11:$R$500='Cal_Claims Experience'!$V39)*('Input_Claims Data'!$S$11:$S$500='Cal_Claims Experience'!$W39)*('Input_Claims Data'!$T$11:$T$500='Cal_Claims Experience'!$X39)))</f>
        <v/>
      </c>
      <c r="AE39" s="1" t="str" cm="1">
        <f t="array" ref="AE39">IF(AA39="","",_xlfn._xlws.FILTER('Input_Claims Data'!AA$11:AA$500,('Input_Claims Data'!$Q$11:$Q$500='Cal_Claims Experience'!$U39)*('Input_Claims Data'!$R$11:$R$500='Cal_Claims Experience'!$V39)*('Input_Claims Data'!$S$11:$S$500='Cal_Claims Experience'!$W39)*('Input_Claims Data'!$T$11:$T$500='Cal_Claims Experience'!$X39)))</f>
        <v/>
      </c>
      <c r="AF39" s="1" t="str" cm="1">
        <f t="array" ref="AF39">IF(AB39="","",_xlfn._xlws.FILTER('Input_Claims Data'!AB$11:AB$500,('Input_Claims Data'!$Q$11:$Q$500='Cal_Claims Experience'!$U39)*('Input_Claims Data'!$R$11:$R$500='Cal_Claims Experience'!$V39)*('Input_Claims Data'!$S$11:$S$500='Cal_Claims Experience'!$W39)*('Input_Claims Data'!$T$11:$T$500='Cal_Claims Experience'!$X39)))</f>
        <v/>
      </c>
      <c r="AG39" s="1" t="str" cm="1">
        <f t="array" ref="AG39">IF(AC39="","",_xlfn._xlws.FILTER('Input_Claims Data'!AC$11:AC$500,('Input_Claims Data'!$Q$11:$Q$500='Cal_Claims Experience'!$U39)*('Input_Claims Data'!$R$11:$R$500='Cal_Claims Experience'!$V39)*('Input_Claims Data'!$S$11:$S$500='Cal_Claims Experience'!$W39)*('Input_Claims Data'!$T$11:$T$500='Cal_Claims Experience'!$X39)))</f>
        <v/>
      </c>
      <c r="AH39" s="1" t="str" cm="1">
        <f t="array" ref="AH39">IF(AD39="","",_xlfn._xlws.FILTER('Input_Claims Data'!AD$11:AD$500,('Input_Claims Data'!$Q$11:$Q$500='Cal_Claims Experience'!$U39)*('Input_Claims Data'!$R$11:$R$500='Cal_Claims Experience'!$V39)*('Input_Claims Data'!$S$11:$S$500='Cal_Claims Experience'!$W39)*('Input_Claims Data'!$T$11:$T$500='Cal_Claims Experience'!$X39)))</f>
        <v/>
      </c>
      <c r="AI39" s="1" t="str">
        <f t="shared" si="8"/>
        <v/>
      </c>
      <c r="AJ39" s="1" t="str">
        <f t="shared" si="5"/>
        <v/>
      </c>
      <c r="AK39" s="1" t="str">
        <f t="shared" si="6"/>
        <v/>
      </c>
      <c r="AL39" s="1" t="str">
        <f t="shared" si="7"/>
        <v/>
      </c>
      <c r="AM39" s="1" t="str">
        <f t="shared" si="9"/>
        <v/>
      </c>
    </row>
    <row r="40" spans="5:39">
      <c r="E40" s="1" t="str" cm="1">
        <f t="array" ref="E40">IF(A40="","",_xlfn._xlws.FILTER('Input_Claims Data'!E$11:E$500,('Input_Claims Data'!$A$11:$A$500='Cal_Claims Experience'!$A40)*('Input_Claims Data'!$B$11:$B$500='Cal_Claims Experience'!$B40)*('Input_Claims Data'!$C$11:$C$500='Cal_Claims Experience'!$C40)*('Input_Claims Data'!$D$11:$D$500='Cal_Claims Experience'!$D40)))</f>
        <v/>
      </c>
      <c r="F40" s="1" t="str" cm="1">
        <f t="array" ref="F40">IF(A40="","",_xlfn._xlws.FILTER('Input_Claims Data'!F$11:F$500,('Input_Claims Data'!$A$11:$A$500='Cal_Claims Experience'!$A40)*('Input_Claims Data'!$B$11:$B$500='Cal_Claims Experience'!$B40)*('Input_Claims Data'!$C$11:$C$500='Cal_Claims Experience'!$C40)*('Input_Claims Data'!$D$11:$D$500='Cal_Claims Experience'!$D40)))</f>
        <v/>
      </c>
      <c r="G40" s="1" t="str" cm="1">
        <f t="array" ref="G40">IF(A40="","",_xlfn._xlws.FILTER('Input_Claims Data'!G$11:G$500,('Input_Claims Data'!$A$11:$A$500='Cal_Claims Experience'!$A40)*('Input_Claims Data'!$B$11:$B$500='Cal_Claims Experience'!$B40)*('Input_Claims Data'!$C$11:$C$500='Cal_Claims Experience'!$C40)*('Input_Claims Data'!$D$11:$D$500='Cal_Claims Experience'!$D40)))</f>
        <v/>
      </c>
      <c r="H40" s="1" t="str" cm="1">
        <f t="array" ref="H40">IF(A40="","",_xlfn._xlws.FILTER('Input_Claims Data'!H$11:H$500,('Input_Claims Data'!$A$11:$A$500='Cal_Claims Experience'!$A40)*('Input_Claims Data'!$B$11:$B$500='Cal_Claims Experience'!$B40)*('Input_Claims Data'!$C$11:$C$500='Cal_Claims Experience'!$C40)*('Input_Claims Data'!$D$11:$D$500='Cal_Claims Experience'!$D40)))</f>
        <v/>
      </c>
      <c r="I40" s="1" t="str" cm="1">
        <f t="array" ref="I40">IF(A40="","",_xlfn._xlws.FILTER('Input_Claims Data'!I$11:I$500,('Input_Claims Data'!$A$11:$A$500='Cal_Claims Experience'!$A40)*('Input_Claims Data'!$B$11:$B$500='Cal_Claims Experience'!$B40)*('Input_Claims Data'!$C$11:$C$500='Cal_Claims Experience'!$C40)*('Input_Claims Data'!$D$11:$D$500='Cal_Claims Experience'!$D40)))</f>
        <v/>
      </c>
      <c r="J40" s="1" t="str" cm="1">
        <f t="array" ref="J40">IF(A40="","",_xlfn._xlws.FILTER('Input_Claims Data'!J$11:J$500,('Input_Claims Data'!$A$11:$A$500='Cal_Claims Experience'!$A40)*('Input_Claims Data'!$B$11:$B$500='Cal_Claims Experience'!$B40)*('Input_Claims Data'!$C$11:$C$500='Cal_Claims Experience'!$C40)*('Input_Claims Data'!$D$11:$D$500='Cal_Claims Experience'!$D40)))</f>
        <v/>
      </c>
      <c r="K40" s="1" t="str" cm="1">
        <f t="array" ref="K40">IF(A40="","",_xlfn._xlws.FILTER('Input_Claims Data'!K$11:K$500,('Input_Claims Data'!$A$11:$A$500='Cal_Claims Experience'!$A40)*('Input_Claims Data'!$B$11:$B$500='Cal_Claims Experience'!$B40)*('Input_Claims Data'!$C$11:$C$500='Cal_Claims Experience'!$C40)*('Input_Claims Data'!$D$11:$D$500='Cal_Claims Experience'!$D40)))</f>
        <v/>
      </c>
      <c r="L40" s="1" t="str" cm="1">
        <f t="array" ref="L40">IF(B40="","",_xlfn._xlws.FILTER('Input_Claims Data'!L$11:L$500,('Input_Claims Data'!$A$11:$A$500='Cal_Claims Experience'!$A40)*('Input_Claims Data'!$B$11:$B$500='Cal_Claims Experience'!$B40)*('Input_Claims Data'!$C$11:$C$500='Cal_Claims Experience'!$C40)*('Input_Claims Data'!$D$11:$D$500='Cal_Claims Experience'!$D40)))</f>
        <v/>
      </c>
      <c r="M40" s="1" t="str" cm="1">
        <f t="array" ref="M40">IF(C40="","",_xlfn._xlws.FILTER('Input_Claims Data'!M$11:M$500,('Input_Claims Data'!$A$11:$A$500='Cal_Claims Experience'!$A40)*('Input_Claims Data'!$B$11:$B$500='Cal_Claims Experience'!$B40)*('Input_Claims Data'!$C$11:$C$500='Cal_Claims Experience'!$C40)*('Input_Claims Data'!$D$11:$D$500='Cal_Claims Experience'!$D40)))</f>
        <v/>
      </c>
      <c r="N40" s="1" t="str" cm="1">
        <f t="array" ref="N40">IF(D40="","",_xlfn._xlws.FILTER('Input_Claims Data'!N$11:N$500,('Input_Claims Data'!$A$11:$A$500='Cal_Claims Experience'!$A40)*('Input_Claims Data'!$B$11:$B$500='Cal_Claims Experience'!$B40)*('Input_Claims Data'!$C$11:$C$500='Cal_Claims Experience'!$C40)*('Input_Claims Data'!$D$11:$D$500='Cal_Claims Experience'!$D40)))</f>
        <v/>
      </c>
      <c r="O40" s="1" t="str">
        <f t="shared" si="0"/>
        <v/>
      </c>
      <c r="P40" s="1" t="str">
        <f t="shared" si="1"/>
        <v/>
      </c>
      <c r="Q40" s="1" t="str">
        <f t="shared" si="2"/>
        <v/>
      </c>
      <c r="R40" s="1" t="str">
        <f t="shared" si="3"/>
        <v/>
      </c>
      <c r="S40" s="1" t="str">
        <f t="shared" si="4"/>
        <v/>
      </c>
      <c r="Y40" s="1" t="str" cm="1">
        <f t="array" ref="Y40">IF(U40="","",_xlfn._xlws.FILTER('Input_Claims Data'!U$11:U$500,('Input_Claims Data'!$Q$11:$Q$500='Cal_Claims Experience'!$U40)*('Input_Claims Data'!$R$11:$R$500='Cal_Claims Experience'!$V40)*('Input_Claims Data'!$S$11:$S$500='Cal_Claims Experience'!$W40)*('Input_Claims Data'!$T$11:$T$500='Cal_Claims Experience'!$X40)))</f>
        <v/>
      </c>
      <c r="Z40" s="1" t="str" cm="1">
        <f t="array" ref="Z40">IF(V40="","",_xlfn._xlws.FILTER('Input_Claims Data'!V$11:V$500,('Input_Claims Data'!$Q$11:$Q$500='Cal_Claims Experience'!$U40)*('Input_Claims Data'!$R$11:$R$500='Cal_Claims Experience'!$V40)*('Input_Claims Data'!$S$11:$S$500='Cal_Claims Experience'!$W40)*('Input_Claims Data'!$T$11:$T$500='Cal_Claims Experience'!$X40)))</f>
        <v/>
      </c>
      <c r="AA40" s="1" t="str" cm="1">
        <f t="array" ref="AA40">IF(W40="","",_xlfn._xlws.FILTER('Input_Claims Data'!W$11:W$500,('Input_Claims Data'!$Q$11:$Q$500='Cal_Claims Experience'!$U40)*('Input_Claims Data'!$R$11:$R$500='Cal_Claims Experience'!$V40)*('Input_Claims Data'!$S$11:$S$500='Cal_Claims Experience'!$W40)*('Input_Claims Data'!$T$11:$T$500='Cal_Claims Experience'!$X40)))</f>
        <v/>
      </c>
      <c r="AB40" s="1" t="str" cm="1">
        <f t="array" ref="AB40">IF(X40="","",_xlfn._xlws.FILTER('Input_Claims Data'!X$11:X$500,('Input_Claims Data'!$Q$11:$Q$500='Cal_Claims Experience'!$U40)*('Input_Claims Data'!$R$11:$R$500='Cal_Claims Experience'!$V40)*('Input_Claims Data'!$S$11:$S$500='Cal_Claims Experience'!$W40)*('Input_Claims Data'!$T$11:$T$500='Cal_Claims Experience'!$X40)))</f>
        <v/>
      </c>
      <c r="AC40" s="1" t="str" cm="1">
        <f t="array" ref="AC40">IF(Y40="","",_xlfn._xlws.FILTER('Input_Claims Data'!Y$11:Y$500,('Input_Claims Data'!$Q$11:$Q$500='Cal_Claims Experience'!$U40)*('Input_Claims Data'!$R$11:$R$500='Cal_Claims Experience'!$V40)*('Input_Claims Data'!$S$11:$S$500='Cal_Claims Experience'!$W40)*('Input_Claims Data'!$T$11:$T$500='Cal_Claims Experience'!$X40)))</f>
        <v/>
      </c>
      <c r="AD40" s="1" t="str" cm="1">
        <f t="array" ref="AD40">IF(Z40="","",_xlfn._xlws.FILTER('Input_Claims Data'!Z$11:Z$500,('Input_Claims Data'!$Q$11:$Q$500='Cal_Claims Experience'!$U40)*('Input_Claims Data'!$R$11:$R$500='Cal_Claims Experience'!$V40)*('Input_Claims Data'!$S$11:$S$500='Cal_Claims Experience'!$W40)*('Input_Claims Data'!$T$11:$T$500='Cal_Claims Experience'!$X40)))</f>
        <v/>
      </c>
      <c r="AE40" s="1" t="str" cm="1">
        <f t="array" ref="AE40">IF(AA40="","",_xlfn._xlws.FILTER('Input_Claims Data'!AA$11:AA$500,('Input_Claims Data'!$Q$11:$Q$500='Cal_Claims Experience'!$U40)*('Input_Claims Data'!$R$11:$R$500='Cal_Claims Experience'!$V40)*('Input_Claims Data'!$S$11:$S$500='Cal_Claims Experience'!$W40)*('Input_Claims Data'!$T$11:$T$500='Cal_Claims Experience'!$X40)))</f>
        <v/>
      </c>
      <c r="AF40" s="1" t="str" cm="1">
        <f t="array" ref="AF40">IF(AB40="","",_xlfn._xlws.FILTER('Input_Claims Data'!AB$11:AB$500,('Input_Claims Data'!$Q$11:$Q$500='Cal_Claims Experience'!$U40)*('Input_Claims Data'!$R$11:$R$500='Cal_Claims Experience'!$V40)*('Input_Claims Data'!$S$11:$S$500='Cal_Claims Experience'!$W40)*('Input_Claims Data'!$T$11:$T$500='Cal_Claims Experience'!$X40)))</f>
        <v/>
      </c>
      <c r="AG40" s="1" t="str" cm="1">
        <f t="array" ref="AG40">IF(AC40="","",_xlfn._xlws.FILTER('Input_Claims Data'!AC$11:AC$500,('Input_Claims Data'!$Q$11:$Q$500='Cal_Claims Experience'!$U40)*('Input_Claims Data'!$R$11:$R$500='Cal_Claims Experience'!$V40)*('Input_Claims Data'!$S$11:$S$500='Cal_Claims Experience'!$W40)*('Input_Claims Data'!$T$11:$T$500='Cal_Claims Experience'!$X40)))</f>
        <v/>
      </c>
      <c r="AH40" s="1" t="str" cm="1">
        <f t="array" ref="AH40">IF(AD40="","",_xlfn._xlws.FILTER('Input_Claims Data'!AD$11:AD$500,('Input_Claims Data'!$Q$11:$Q$500='Cal_Claims Experience'!$U40)*('Input_Claims Data'!$R$11:$R$500='Cal_Claims Experience'!$V40)*('Input_Claims Data'!$S$11:$S$500='Cal_Claims Experience'!$W40)*('Input_Claims Data'!$T$11:$T$500='Cal_Claims Experience'!$X40)))</f>
        <v/>
      </c>
      <c r="AI40" s="1" t="str">
        <f t="shared" si="8"/>
        <v/>
      </c>
      <c r="AJ40" s="1" t="str">
        <f t="shared" si="5"/>
        <v/>
      </c>
      <c r="AK40" s="1" t="str">
        <f t="shared" si="6"/>
        <v/>
      </c>
      <c r="AL40" s="1" t="str">
        <f t="shared" si="7"/>
        <v/>
      </c>
      <c r="AM40" s="1" t="str">
        <f t="shared" si="9"/>
        <v/>
      </c>
    </row>
    <row r="41" spans="5:39">
      <c r="E41" s="1" t="str" cm="1">
        <f t="array" ref="E41">IF(A41="","",_xlfn._xlws.FILTER('Input_Claims Data'!E$11:E$500,('Input_Claims Data'!$A$11:$A$500='Cal_Claims Experience'!$A41)*('Input_Claims Data'!$B$11:$B$500='Cal_Claims Experience'!$B41)*('Input_Claims Data'!$C$11:$C$500='Cal_Claims Experience'!$C41)*('Input_Claims Data'!$D$11:$D$500='Cal_Claims Experience'!$D41)))</f>
        <v/>
      </c>
      <c r="F41" s="1" t="str" cm="1">
        <f t="array" ref="F41">IF(A41="","",_xlfn._xlws.FILTER('Input_Claims Data'!F$11:F$500,('Input_Claims Data'!$A$11:$A$500='Cal_Claims Experience'!$A41)*('Input_Claims Data'!$B$11:$B$500='Cal_Claims Experience'!$B41)*('Input_Claims Data'!$C$11:$C$500='Cal_Claims Experience'!$C41)*('Input_Claims Data'!$D$11:$D$500='Cal_Claims Experience'!$D41)))</f>
        <v/>
      </c>
      <c r="G41" s="1" t="str" cm="1">
        <f t="array" ref="G41">IF(A41="","",_xlfn._xlws.FILTER('Input_Claims Data'!G$11:G$500,('Input_Claims Data'!$A$11:$A$500='Cal_Claims Experience'!$A41)*('Input_Claims Data'!$B$11:$B$500='Cal_Claims Experience'!$B41)*('Input_Claims Data'!$C$11:$C$500='Cal_Claims Experience'!$C41)*('Input_Claims Data'!$D$11:$D$500='Cal_Claims Experience'!$D41)))</f>
        <v/>
      </c>
      <c r="H41" s="1" t="str" cm="1">
        <f t="array" ref="H41">IF(A41="","",_xlfn._xlws.FILTER('Input_Claims Data'!H$11:H$500,('Input_Claims Data'!$A$11:$A$500='Cal_Claims Experience'!$A41)*('Input_Claims Data'!$B$11:$B$500='Cal_Claims Experience'!$B41)*('Input_Claims Data'!$C$11:$C$500='Cal_Claims Experience'!$C41)*('Input_Claims Data'!$D$11:$D$500='Cal_Claims Experience'!$D41)))</f>
        <v/>
      </c>
      <c r="I41" s="1" t="str" cm="1">
        <f t="array" ref="I41">IF(A41="","",_xlfn._xlws.FILTER('Input_Claims Data'!I$11:I$500,('Input_Claims Data'!$A$11:$A$500='Cal_Claims Experience'!$A41)*('Input_Claims Data'!$B$11:$B$500='Cal_Claims Experience'!$B41)*('Input_Claims Data'!$C$11:$C$500='Cal_Claims Experience'!$C41)*('Input_Claims Data'!$D$11:$D$500='Cal_Claims Experience'!$D41)))</f>
        <v/>
      </c>
      <c r="J41" s="1" t="str" cm="1">
        <f t="array" ref="J41">IF(A41="","",_xlfn._xlws.FILTER('Input_Claims Data'!J$11:J$500,('Input_Claims Data'!$A$11:$A$500='Cal_Claims Experience'!$A41)*('Input_Claims Data'!$B$11:$B$500='Cal_Claims Experience'!$B41)*('Input_Claims Data'!$C$11:$C$500='Cal_Claims Experience'!$C41)*('Input_Claims Data'!$D$11:$D$500='Cal_Claims Experience'!$D41)))</f>
        <v/>
      </c>
      <c r="K41" s="1" t="str" cm="1">
        <f t="array" ref="K41">IF(A41="","",_xlfn._xlws.FILTER('Input_Claims Data'!K$11:K$500,('Input_Claims Data'!$A$11:$A$500='Cal_Claims Experience'!$A41)*('Input_Claims Data'!$B$11:$B$500='Cal_Claims Experience'!$B41)*('Input_Claims Data'!$C$11:$C$500='Cal_Claims Experience'!$C41)*('Input_Claims Data'!$D$11:$D$500='Cal_Claims Experience'!$D41)))</f>
        <v/>
      </c>
      <c r="L41" s="1" t="str" cm="1">
        <f t="array" ref="L41">IF(B41="","",_xlfn._xlws.FILTER('Input_Claims Data'!L$11:L$500,('Input_Claims Data'!$A$11:$A$500='Cal_Claims Experience'!$A41)*('Input_Claims Data'!$B$11:$B$500='Cal_Claims Experience'!$B41)*('Input_Claims Data'!$C$11:$C$500='Cal_Claims Experience'!$C41)*('Input_Claims Data'!$D$11:$D$500='Cal_Claims Experience'!$D41)))</f>
        <v/>
      </c>
      <c r="M41" s="1" t="str" cm="1">
        <f t="array" ref="M41">IF(C41="","",_xlfn._xlws.FILTER('Input_Claims Data'!M$11:M$500,('Input_Claims Data'!$A$11:$A$500='Cal_Claims Experience'!$A41)*('Input_Claims Data'!$B$11:$B$500='Cal_Claims Experience'!$B41)*('Input_Claims Data'!$C$11:$C$500='Cal_Claims Experience'!$C41)*('Input_Claims Data'!$D$11:$D$500='Cal_Claims Experience'!$D41)))</f>
        <v/>
      </c>
      <c r="N41" s="1" t="str" cm="1">
        <f t="array" ref="N41">IF(D41="","",_xlfn._xlws.FILTER('Input_Claims Data'!N$11:N$500,('Input_Claims Data'!$A$11:$A$500='Cal_Claims Experience'!$A41)*('Input_Claims Data'!$B$11:$B$500='Cal_Claims Experience'!$B41)*('Input_Claims Data'!$C$11:$C$500='Cal_Claims Experience'!$C41)*('Input_Claims Data'!$D$11:$D$500='Cal_Claims Experience'!$D41)))</f>
        <v/>
      </c>
      <c r="O41" s="1" t="str">
        <f t="shared" si="0"/>
        <v/>
      </c>
      <c r="P41" s="1" t="str">
        <f t="shared" si="1"/>
        <v/>
      </c>
      <c r="Q41" s="1" t="str">
        <f t="shared" si="2"/>
        <v/>
      </c>
      <c r="R41" s="1" t="str">
        <f t="shared" si="3"/>
        <v/>
      </c>
      <c r="S41" s="1" t="str">
        <f t="shared" si="4"/>
        <v/>
      </c>
      <c r="Y41" s="1" t="str" cm="1">
        <f t="array" ref="Y41">IF(U41="","",_xlfn._xlws.FILTER('Input_Claims Data'!U$11:U$500,('Input_Claims Data'!$Q$11:$Q$500='Cal_Claims Experience'!$U41)*('Input_Claims Data'!$R$11:$R$500='Cal_Claims Experience'!$V41)*('Input_Claims Data'!$S$11:$S$500='Cal_Claims Experience'!$W41)*('Input_Claims Data'!$T$11:$T$500='Cal_Claims Experience'!$X41)))</f>
        <v/>
      </c>
      <c r="Z41" s="1" t="str" cm="1">
        <f t="array" ref="Z41">IF(V41="","",_xlfn._xlws.FILTER('Input_Claims Data'!V$11:V$500,('Input_Claims Data'!$Q$11:$Q$500='Cal_Claims Experience'!$U41)*('Input_Claims Data'!$R$11:$R$500='Cal_Claims Experience'!$V41)*('Input_Claims Data'!$S$11:$S$500='Cal_Claims Experience'!$W41)*('Input_Claims Data'!$T$11:$T$500='Cal_Claims Experience'!$X41)))</f>
        <v/>
      </c>
      <c r="AA41" s="1" t="str" cm="1">
        <f t="array" ref="AA41">IF(W41="","",_xlfn._xlws.FILTER('Input_Claims Data'!W$11:W$500,('Input_Claims Data'!$Q$11:$Q$500='Cal_Claims Experience'!$U41)*('Input_Claims Data'!$R$11:$R$500='Cal_Claims Experience'!$V41)*('Input_Claims Data'!$S$11:$S$500='Cal_Claims Experience'!$W41)*('Input_Claims Data'!$T$11:$T$500='Cal_Claims Experience'!$X41)))</f>
        <v/>
      </c>
      <c r="AB41" s="1" t="str" cm="1">
        <f t="array" ref="AB41">IF(X41="","",_xlfn._xlws.FILTER('Input_Claims Data'!X$11:X$500,('Input_Claims Data'!$Q$11:$Q$500='Cal_Claims Experience'!$U41)*('Input_Claims Data'!$R$11:$R$500='Cal_Claims Experience'!$V41)*('Input_Claims Data'!$S$11:$S$500='Cal_Claims Experience'!$W41)*('Input_Claims Data'!$T$11:$T$500='Cal_Claims Experience'!$X41)))</f>
        <v/>
      </c>
      <c r="AC41" s="1" t="str" cm="1">
        <f t="array" ref="AC41">IF(Y41="","",_xlfn._xlws.FILTER('Input_Claims Data'!Y$11:Y$500,('Input_Claims Data'!$Q$11:$Q$500='Cal_Claims Experience'!$U41)*('Input_Claims Data'!$R$11:$R$500='Cal_Claims Experience'!$V41)*('Input_Claims Data'!$S$11:$S$500='Cal_Claims Experience'!$W41)*('Input_Claims Data'!$T$11:$T$500='Cal_Claims Experience'!$X41)))</f>
        <v/>
      </c>
      <c r="AD41" s="1" t="str" cm="1">
        <f t="array" ref="AD41">IF(Z41="","",_xlfn._xlws.FILTER('Input_Claims Data'!Z$11:Z$500,('Input_Claims Data'!$Q$11:$Q$500='Cal_Claims Experience'!$U41)*('Input_Claims Data'!$R$11:$R$500='Cal_Claims Experience'!$V41)*('Input_Claims Data'!$S$11:$S$500='Cal_Claims Experience'!$W41)*('Input_Claims Data'!$T$11:$T$500='Cal_Claims Experience'!$X41)))</f>
        <v/>
      </c>
      <c r="AE41" s="1" t="str" cm="1">
        <f t="array" ref="AE41">IF(AA41="","",_xlfn._xlws.FILTER('Input_Claims Data'!AA$11:AA$500,('Input_Claims Data'!$Q$11:$Q$500='Cal_Claims Experience'!$U41)*('Input_Claims Data'!$R$11:$R$500='Cal_Claims Experience'!$V41)*('Input_Claims Data'!$S$11:$S$500='Cal_Claims Experience'!$W41)*('Input_Claims Data'!$T$11:$T$500='Cal_Claims Experience'!$X41)))</f>
        <v/>
      </c>
      <c r="AF41" s="1" t="str" cm="1">
        <f t="array" ref="AF41">IF(AB41="","",_xlfn._xlws.FILTER('Input_Claims Data'!AB$11:AB$500,('Input_Claims Data'!$Q$11:$Q$500='Cal_Claims Experience'!$U41)*('Input_Claims Data'!$R$11:$R$500='Cal_Claims Experience'!$V41)*('Input_Claims Data'!$S$11:$S$500='Cal_Claims Experience'!$W41)*('Input_Claims Data'!$T$11:$T$500='Cal_Claims Experience'!$X41)))</f>
        <v/>
      </c>
      <c r="AG41" s="1" t="str" cm="1">
        <f t="array" ref="AG41">IF(AC41="","",_xlfn._xlws.FILTER('Input_Claims Data'!AC$11:AC$500,('Input_Claims Data'!$Q$11:$Q$500='Cal_Claims Experience'!$U41)*('Input_Claims Data'!$R$11:$R$500='Cal_Claims Experience'!$V41)*('Input_Claims Data'!$S$11:$S$500='Cal_Claims Experience'!$W41)*('Input_Claims Data'!$T$11:$T$500='Cal_Claims Experience'!$X41)))</f>
        <v/>
      </c>
      <c r="AH41" s="1" t="str" cm="1">
        <f t="array" ref="AH41">IF(AD41="","",_xlfn._xlws.FILTER('Input_Claims Data'!AD$11:AD$500,('Input_Claims Data'!$Q$11:$Q$500='Cal_Claims Experience'!$U41)*('Input_Claims Data'!$R$11:$R$500='Cal_Claims Experience'!$V41)*('Input_Claims Data'!$S$11:$S$500='Cal_Claims Experience'!$W41)*('Input_Claims Data'!$T$11:$T$500='Cal_Claims Experience'!$X41)))</f>
        <v/>
      </c>
      <c r="AI41" s="1" t="str">
        <f t="shared" si="8"/>
        <v/>
      </c>
      <c r="AJ41" s="1" t="str">
        <f t="shared" si="5"/>
        <v/>
      </c>
      <c r="AK41" s="1" t="str">
        <f t="shared" si="6"/>
        <v/>
      </c>
      <c r="AL41" s="1" t="str">
        <f t="shared" si="7"/>
        <v/>
      </c>
      <c r="AM41" s="1" t="str">
        <f t="shared" si="9"/>
        <v/>
      </c>
    </row>
    <row r="42" spans="5:39">
      <c r="E42" s="1" t="str" cm="1">
        <f t="array" ref="E42">IF(A42="","",_xlfn._xlws.FILTER('Input_Claims Data'!E$11:E$500,('Input_Claims Data'!$A$11:$A$500='Cal_Claims Experience'!$A42)*('Input_Claims Data'!$B$11:$B$500='Cal_Claims Experience'!$B42)*('Input_Claims Data'!$C$11:$C$500='Cal_Claims Experience'!$C42)*('Input_Claims Data'!$D$11:$D$500='Cal_Claims Experience'!$D42)))</f>
        <v/>
      </c>
      <c r="F42" s="1" t="str" cm="1">
        <f t="array" ref="F42">IF(A42="","",_xlfn._xlws.FILTER('Input_Claims Data'!F$11:F$500,('Input_Claims Data'!$A$11:$A$500='Cal_Claims Experience'!$A42)*('Input_Claims Data'!$B$11:$B$500='Cal_Claims Experience'!$B42)*('Input_Claims Data'!$C$11:$C$500='Cal_Claims Experience'!$C42)*('Input_Claims Data'!$D$11:$D$500='Cal_Claims Experience'!$D42)))</f>
        <v/>
      </c>
      <c r="G42" s="1" t="str" cm="1">
        <f t="array" ref="G42">IF(A42="","",_xlfn._xlws.FILTER('Input_Claims Data'!G$11:G$500,('Input_Claims Data'!$A$11:$A$500='Cal_Claims Experience'!$A42)*('Input_Claims Data'!$B$11:$B$500='Cal_Claims Experience'!$B42)*('Input_Claims Data'!$C$11:$C$500='Cal_Claims Experience'!$C42)*('Input_Claims Data'!$D$11:$D$500='Cal_Claims Experience'!$D42)))</f>
        <v/>
      </c>
      <c r="H42" s="1" t="str" cm="1">
        <f t="array" ref="H42">IF(A42="","",_xlfn._xlws.FILTER('Input_Claims Data'!H$11:H$500,('Input_Claims Data'!$A$11:$A$500='Cal_Claims Experience'!$A42)*('Input_Claims Data'!$B$11:$B$500='Cal_Claims Experience'!$B42)*('Input_Claims Data'!$C$11:$C$500='Cal_Claims Experience'!$C42)*('Input_Claims Data'!$D$11:$D$500='Cal_Claims Experience'!$D42)))</f>
        <v/>
      </c>
      <c r="I42" s="1" t="str" cm="1">
        <f t="array" ref="I42">IF(A42="","",_xlfn._xlws.FILTER('Input_Claims Data'!I$11:I$500,('Input_Claims Data'!$A$11:$A$500='Cal_Claims Experience'!$A42)*('Input_Claims Data'!$B$11:$B$500='Cal_Claims Experience'!$B42)*('Input_Claims Data'!$C$11:$C$500='Cal_Claims Experience'!$C42)*('Input_Claims Data'!$D$11:$D$500='Cal_Claims Experience'!$D42)))</f>
        <v/>
      </c>
      <c r="J42" s="1" t="str" cm="1">
        <f t="array" ref="J42">IF(A42="","",_xlfn._xlws.FILTER('Input_Claims Data'!J$11:J$500,('Input_Claims Data'!$A$11:$A$500='Cal_Claims Experience'!$A42)*('Input_Claims Data'!$B$11:$B$500='Cal_Claims Experience'!$B42)*('Input_Claims Data'!$C$11:$C$500='Cal_Claims Experience'!$C42)*('Input_Claims Data'!$D$11:$D$500='Cal_Claims Experience'!$D42)))</f>
        <v/>
      </c>
      <c r="K42" s="1" t="str" cm="1">
        <f t="array" ref="K42">IF(A42="","",_xlfn._xlws.FILTER('Input_Claims Data'!K$11:K$500,('Input_Claims Data'!$A$11:$A$500='Cal_Claims Experience'!$A42)*('Input_Claims Data'!$B$11:$B$500='Cal_Claims Experience'!$B42)*('Input_Claims Data'!$C$11:$C$500='Cal_Claims Experience'!$C42)*('Input_Claims Data'!$D$11:$D$500='Cal_Claims Experience'!$D42)))</f>
        <v/>
      </c>
      <c r="L42" s="1" t="str" cm="1">
        <f t="array" ref="L42">IF(B42="","",_xlfn._xlws.FILTER('Input_Claims Data'!L$11:L$500,('Input_Claims Data'!$A$11:$A$500='Cal_Claims Experience'!$A42)*('Input_Claims Data'!$B$11:$B$500='Cal_Claims Experience'!$B42)*('Input_Claims Data'!$C$11:$C$500='Cal_Claims Experience'!$C42)*('Input_Claims Data'!$D$11:$D$500='Cal_Claims Experience'!$D42)))</f>
        <v/>
      </c>
      <c r="M42" s="1" t="str" cm="1">
        <f t="array" ref="M42">IF(C42="","",_xlfn._xlws.FILTER('Input_Claims Data'!M$11:M$500,('Input_Claims Data'!$A$11:$A$500='Cal_Claims Experience'!$A42)*('Input_Claims Data'!$B$11:$B$500='Cal_Claims Experience'!$B42)*('Input_Claims Data'!$C$11:$C$500='Cal_Claims Experience'!$C42)*('Input_Claims Data'!$D$11:$D$500='Cal_Claims Experience'!$D42)))</f>
        <v/>
      </c>
      <c r="N42" s="1" t="str" cm="1">
        <f t="array" ref="N42">IF(D42="","",_xlfn._xlws.FILTER('Input_Claims Data'!N$11:N$500,('Input_Claims Data'!$A$11:$A$500='Cal_Claims Experience'!$A42)*('Input_Claims Data'!$B$11:$B$500='Cal_Claims Experience'!$B42)*('Input_Claims Data'!$C$11:$C$500='Cal_Claims Experience'!$C42)*('Input_Claims Data'!$D$11:$D$500='Cal_Claims Experience'!$D42)))</f>
        <v/>
      </c>
      <c r="O42" s="1" t="str">
        <f t="shared" si="0"/>
        <v/>
      </c>
      <c r="P42" s="1" t="str">
        <f t="shared" si="1"/>
        <v/>
      </c>
      <c r="Q42" s="1" t="str">
        <f t="shared" si="2"/>
        <v/>
      </c>
      <c r="R42" s="1" t="str">
        <f t="shared" si="3"/>
        <v/>
      </c>
      <c r="S42" s="1" t="str">
        <f t="shared" si="4"/>
        <v/>
      </c>
      <c r="Y42" s="1" t="str" cm="1">
        <f t="array" ref="Y42">IF(U42="","",_xlfn._xlws.FILTER('Input_Claims Data'!U$11:U$500,('Input_Claims Data'!$Q$11:$Q$500='Cal_Claims Experience'!$U42)*('Input_Claims Data'!$R$11:$R$500='Cal_Claims Experience'!$V42)*('Input_Claims Data'!$S$11:$S$500='Cal_Claims Experience'!$W42)*('Input_Claims Data'!$T$11:$T$500='Cal_Claims Experience'!$X42)))</f>
        <v/>
      </c>
      <c r="Z42" s="1" t="str" cm="1">
        <f t="array" ref="Z42">IF(V42="","",_xlfn._xlws.FILTER('Input_Claims Data'!V$11:V$500,('Input_Claims Data'!$Q$11:$Q$500='Cal_Claims Experience'!$U42)*('Input_Claims Data'!$R$11:$R$500='Cal_Claims Experience'!$V42)*('Input_Claims Data'!$S$11:$S$500='Cal_Claims Experience'!$W42)*('Input_Claims Data'!$T$11:$T$500='Cal_Claims Experience'!$X42)))</f>
        <v/>
      </c>
      <c r="AA42" s="1" t="str" cm="1">
        <f t="array" ref="AA42">IF(W42="","",_xlfn._xlws.FILTER('Input_Claims Data'!W$11:W$500,('Input_Claims Data'!$Q$11:$Q$500='Cal_Claims Experience'!$U42)*('Input_Claims Data'!$R$11:$R$500='Cal_Claims Experience'!$V42)*('Input_Claims Data'!$S$11:$S$500='Cal_Claims Experience'!$W42)*('Input_Claims Data'!$T$11:$T$500='Cal_Claims Experience'!$X42)))</f>
        <v/>
      </c>
      <c r="AB42" s="1" t="str" cm="1">
        <f t="array" ref="AB42">IF(X42="","",_xlfn._xlws.FILTER('Input_Claims Data'!X$11:X$500,('Input_Claims Data'!$Q$11:$Q$500='Cal_Claims Experience'!$U42)*('Input_Claims Data'!$R$11:$R$500='Cal_Claims Experience'!$V42)*('Input_Claims Data'!$S$11:$S$500='Cal_Claims Experience'!$W42)*('Input_Claims Data'!$T$11:$T$500='Cal_Claims Experience'!$X42)))</f>
        <v/>
      </c>
      <c r="AC42" s="1" t="str" cm="1">
        <f t="array" ref="AC42">IF(Y42="","",_xlfn._xlws.FILTER('Input_Claims Data'!Y$11:Y$500,('Input_Claims Data'!$Q$11:$Q$500='Cal_Claims Experience'!$U42)*('Input_Claims Data'!$R$11:$R$500='Cal_Claims Experience'!$V42)*('Input_Claims Data'!$S$11:$S$500='Cal_Claims Experience'!$W42)*('Input_Claims Data'!$T$11:$T$500='Cal_Claims Experience'!$X42)))</f>
        <v/>
      </c>
      <c r="AD42" s="1" t="str" cm="1">
        <f t="array" ref="AD42">IF(Z42="","",_xlfn._xlws.FILTER('Input_Claims Data'!Z$11:Z$500,('Input_Claims Data'!$Q$11:$Q$500='Cal_Claims Experience'!$U42)*('Input_Claims Data'!$R$11:$R$500='Cal_Claims Experience'!$V42)*('Input_Claims Data'!$S$11:$S$500='Cal_Claims Experience'!$W42)*('Input_Claims Data'!$T$11:$T$500='Cal_Claims Experience'!$X42)))</f>
        <v/>
      </c>
      <c r="AE42" s="1" t="str" cm="1">
        <f t="array" ref="AE42">IF(AA42="","",_xlfn._xlws.FILTER('Input_Claims Data'!AA$11:AA$500,('Input_Claims Data'!$Q$11:$Q$500='Cal_Claims Experience'!$U42)*('Input_Claims Data'!$R$11:$R$500='Cal_Claims Experience'!$V42)*('Input_Claims Data'!$S$11:$S$500='Cal_Claims Experience'!$W42)*('Input_Claims Data'!$T$11:$T$500='Cal_Claims Experience'!$X42)))</f>
        <v/>
      </c>
      <c r="AF42" s="1" t="str" cm="1">
        <f t="array" ref="AF42">IF(AB42="","",_xlfn._xlws.FILTER('Input_Claims Data'!AB$11:AB$500,('Input_Claims Data'!$Q$11:$Q$500='Cal_Claims Experience'!$U42)*('Input_Claims Data'!$R$11:$R$500='Cal_Claims Experience'!$V42)*('Input_Claims Data'!$S$11:$S$500='Cal_Claims Experience'!$W42)*('Input_Claims Data'!$T$11:$T$500='Cal_Claims Experience'!$X42)))</f>
        <v/>
      </c>
      <c r="AG42" s="1" t="str" cm="1">
        <f t="array" ref="AG42">IF(AC42="","",_xlfn._xlws.FILTER('Input_Claims Data'!AC$11:AC$500,('Input_Claims Data'!$Q$11:$Q$500='Cal_Claims Experience'!$U42)*('Input_Claims Data'!$R$11:$R$500='Cal_Claims Experience'!$V42)*('Input_Claims Data'!$S$11:$S$500='Cal_Claims Experience'!$W42)*('Input_Claims Data'!$T$11:$T$500='Cal_Claims Experience'!$X42)))</f>
        <v/>
      </c>
      <c r="AH42" s="1" t="str" cm="1">
        <f t="array" ref="AH42">IF(AD42="","",_xlfn._xlws.FILTER('Input_Claims Data'!AD$11:AD$500,('Input_Claims Data'!$Q$11:$Q$500='Cal_Claims Experience'!$U42)*('Input_Claims Data'!$R$11:$R$500='Cal_Claims Experience'!$V42)*('Input_Claims Data'!$S$11:$S$500='Cal_Claims Experience'!$W42)*('Input_Claims Data'!$T$11:$T$500='Cal_Claims Experience'!$X42)))</f>
        <v/>
      </c>
      <c r="AI42" s="1" t="str">
        <f t="shared" si="8"/>
        <v/>
      </c>
      <c r="AJ42" s="1" t="str">
        <f t="shared" si="5"/>
        <v/>
      </c>
      <c r="AK42" s="1" t="str">
        <f t="shared" si="6"/>
        <v/>
      </c>
      <c r="AL42" s="1" t="str">
        <f t="shared" si="7"/>
        <v/>
      </c>
      <c r="AM42" s="1" t="str">
        <f t="shared" si="9"/>
        <v/>
      </c>
    </row>
    <row r="43" spans="5:39">
      <c r="E43" s="1" t="str" cm="1">
        <f t="array" ref="E43">IF(A43="","",_xlfn._xlws.FILTER('Input_Claims Data'!E$11:E$500,('Input_Claims Data'!$A$11:$A$500='Cal_Claims Experience'!$A43)*('Input_Claims Data'!$B$11:$B$500='Cal_Claims Experience'!$B43)*('Input_Claims Data'!$C$11:$C$500='Cal_Claims Experience'!$C43)*('Input_Claims Data'!$D$11:$D$500='Cal_Claims Experience'!$D43)))</f>
        <v/>
      </c>
      <c r="F43" s="1" t="str" cm="1">
        <f t="array" ref="F43">IF(A43="","",_xlfn._xlws.FILTER('Input_Claims Data'!F$11:F$500,('Input_Claims Data'!$A$11:$A$500='Cal_Claims Experience'!$A43)*('Input_Claims Data'!$B$11:$B$500='Cal_Claims Experience'!$B43)*('Input_Claims Data'!$C$11:$C$500='Cal_Claims Experience'!$C43)*('Input_Claims Data'!$D$11:$D$500='Cal_Claims Experience'!$D43)))</f>
        <v/>
      </c>
      <c r="G43" s="1" t="str" cm="1">
        <f t="array" ref="G43">IF(A43="","",_xlfn._xlws.FILTER('Input_Claims Data'!G$11:G$500,('Input_Claims Data'!$A$11:$A$500='Cal_Claims Experience'!$A43)*('Input_Claims Data'!$B$11:$B$500='Cal_Claims Experience'!$B43)*('Input_Claims Data'!$C$11:$C$500='Cal_Claims Experience'!$C43)*('Input_Claims Data'!$D$11:$D$500='Cal_Claims Experience'!$D43)))</f>
        <v/>
      </c>
      <c r="H43" s="1" t="str" cm="1">
        <f t="array" ref="H43">IF(A43="","",_xlfn._xlws.FILTER('Input_Claims Data'!H$11:H$500,('Input_Claims Data'!$A$11:$A$500='Cal_Claims Experience'!$A43)*('Input_Claims Data'!$B$11:$B$500='Cal_Claims Experience'!$B43)*('Input_Claims Data'!$C$11:$C$500='Cal_Claims Experience'!$C43)*('Input_Claims Data'!$D$11:$D$500='Cal_Claims Experience'!$D43)))</f>
        <v/>
      </c>
      <c r="I43" s="1" t="str" cm="1">
        <f t="array" ref="I43">IF(A43="","",_xlfn._xlws.FILTER('Input_Claims Data'!I$11:I$500,('Input_Claims Data'!$A$11:$A$500='Cal_Claims Experience'!$A43)*('Input_Claims Data'!$B$11:$B$500='Cal_Claims Experience'!$B43)*('Input_Claims Data'!$C$11:$C$500='Cal_Claims Experience'!$C43)*('Input_Claims Data'!$D$11:$D$500='Cal_Claims Experience'!$D43)))</f>
        <v/>
      </c>
      <c r="J43" s="1" t="str" cm="1">
        <f t="array" ref="J43">IF(A43="","",_xlfn._xlws.FILTER('Input_Claims Data'!J$11:J$500,('Input_Claims Data'!$A$11:$A$500='Cal_Claims Experience'!$A43)*('Input_Claims Data'!$B$11:$B$500='Cal_Claims Experience'!$B43)*('Input_Claims Data'!$C$11:$C$500='Cal_Claims Experience'!$C43)*('Input_Claims Data'!$D$11:$D$500='Cal_Claims Experience'!$D43)))</f>
        <v/>
      </c>
      <c r="K43" s="1" t="str" cm="1">
        <f t="array" ref="K43">IF(A43="","",_xlfn._xlws.FILTER('Input_Claims Data'!K$11:K$500,('Input_Claims Data'!$A$11:$A$500='Cal_Claims Experience'!$A43)*('Input_Claims Data'!$B$11:$B$500='Cal_Claims Experience'!$B43)*('Input_Claims Data'!$C$11:$C$500='Cal_Claims Experience'!$C43)*('Input_Claims Data'!$D$11:$D$500='Cal_Claims Experience'!$D43)))</f>
        <v/>
      </c>
      <c r="L43" s="1" t="str" cm="1">
        <f t="array" ref="L43">IF(B43="","",_xlfn._xlws.FILTER('Input_Claims Data'!L$11:L$500,('Input_Claims Data'!$A$11:$A$500='Cal_Claims Experience'!$A43)*('Input_Claims Data'!$B$11:$B$500='Cal_Claims Experience'!$B43)*('Input_Claims Data'!$C$11:$C$500='Cal_Claims Experience'!$C43)*('Input_Claims Data'!$D$11:$D$500='Cal_Claims Experience'!$D43)))</f>
        <v/>
      </c>
      <c r="M43" s="1" t="str" cm="1">
        <f t="array" ref="M43">IF(C43="","",_xlfn._xlws.FILTER('Input_Claims Data'!M$11:M$500,('Input_Claims Data'!$A$11:$A$500='Cal_Claims Experience'!$A43)*('Input_Claims Data'!$B$11:$B$500='Cal_Claims Experience'!$B43)*('Input_Claims Data'!$C$11:$C$500='Cal_Claims Experience'!$C43)*('Input_Claims Data'!$D$11:$D$500='Cal_Claims Experience'!$D43)))</f>
        <v/>
      </c>
      <c r="N43" s="1" t="str" cm="1">
        <f t="array" ref="N43">IF(D43="","",_xlfn._xlws.FILTER('Input_Claims Data'!N$11:N$500,('Input_Claims Data'!$A$11:$A$500='Cal_Claims Experience'!$A43)*('Input_Claims Data'!$B$11:$B$500='Cal_Claims Experience'!$B43)*('Input_Claims Data'!$C$11:$C$500='Cal_Claims Experience'!$C43)*('Input_Claims Data'!$D$11:$D$500='Cal_Claims Experience'!$D43)))</f>
        <v/>
      </c>
      <c r="O43" s="1" t="str">
        <f t="shared" si="0"/>
        <v/>
      </c>
      <c r="P43" s="1" t="str">
        <f t="shared" si="1"/>
        <v/>
      </c>
      <c r="Q43" s="1" t="str">
        <f t="shared" si="2"/>
        <v/>
      </c>
      <c r="R43" s="1" t="str">
        <f t="shared" si="3"/>
        <v/>
      </c>
      <c r="S43" s="1" t="str">
        <f t="shared" si="4"/>
        <v/>
      </c>
      <c r="Y43" s="1" t="str" cm="1">
        <f t="array" ref="Y43">IF(U43="","",_xlfn._xlws.FILTER('Input_Claims Data'!U$11:U$500,('Input_Claims Data'!$Q$11:$Q$500='Cal_Claims Experience'!$U43)*('Input_Claims Data'!$R$11:$R$500='Cal_Claims Experience'!$V43)*('Input_Claims Data'!$S$11:$S$500='Cal_Claims Experience'!$W43)*('Input_Claims Data'!$T$11:$T$500='Cal_Claims Experience'!$X43)))</f>
        <v/>
      </c>
      <c r="Z43" s="1" t="str" cm="1">
        <f t="array" ref="Z43">IF(V43="","",_xlfn._xlws.FILTER('Input_Claims Data'!V$11:V$500,('Input_Claims Data'!$Q$11:$Q$500='Cal_Claims Experience'!$U43)*('Input_Claims Data'!$R$11:$R$500='Cal_Claims Experience'!$V43)*('Input_Claims Data'!$S$11:$S$500='Cal_Claims Experience'!$W43)*('Input_Claims Data'!$T$11:$T$500='Cal_Claims Experience'!$X43)))</f>
        <v/>
      </c>
      <c r="AA43" s="1" t="str" cm="1">
        <f t="array" ref="AA43">IF(W43="","",_xlfn._xlws.FILTER('Input_Claims Data'!W$11:W$500,('Input_Claims Data'!$Q$11:$Q$500='Cal_Claims Experience'!$U43)*('Input_Claims Data'!$R$11:$R$500='Cal_Claims Experience'!$V43)*('Input_Claims Data'!$S$11:$S$500='Cal_Claims Experience'!$W43)*('Input_Claims Data'!$T$11:$T$500='Cal_Claims Experience'!$X43)))</f>
        <v/>
      </c>
      <c r="AB43" s="1" t="str" cm="1">
        <f t="array" ref="AB43">IF(X43="","",_xlfn._xlws.FILTER('Input_Claims Data'!X$11:X$500,('Input_Claims Data'!$Q$11:$Q$500='Cal_Claims Experience'!$U43)*('Input_Claims Data'!$R$11:$R$500='Cal_Claims Experience'!$V43)*('Input_Claims Data'!$S$11:$S$500='Cal_Claims Experience'!$W43)*('Input_Claims Data'!$T$11:$T$500='Cal_Claims Experience'!$X43)))</f>
        <v/>
      </c>
      <c r="AC43" s="1" t="str" cm="1">
        <f t="array" ref="AC43">IF(Y43="","",_xlfn._xlws.FILTER('Input_Claims Data'!Y$11:Y$500,('Input_Claims Data'!$Q$11:$Q$500='Cal_Claims Experience'!$U43)*('Input_Claims Data'!$R$11:$R$500='Cal_Claims Experience'!$V43)*('Input_Claims Data'!$S$11:$S$500='Cal_Claims Experience'!$W43)*('Input_Claims Data'!$T$11:$T$500='Cal_Claims Experience'!$X43)))</f>
        <v/>
      </c>
      <c r="AD43" s="1" t="str" cm="1">
        <f t="array" ref="AD43">IF(Z43="","",_xlfn._xlws.FILTER('Input_Claims Data'!Z$11:Z$500,('Input_Claims Data'!$Q$11:$Q$500='Cal_Claims Experience'!$U43)*('Input_Claims Data'!$R$11:$R$500='Cal_Claims Experience'!$V43)*('Input_Claims Data'!$S$11:$S$500='Cal_Claims Experience'!$W43)*('Input_Claims Data'!$T$11:$T$500='Cal_Claims Experience'!$X43)))</f>
        <v/>
      </c>
      <c r="AE43" s="1" t="str" cm="1">
        <f t="array" ref="AE43">IF(AA43="","",_xlfn._xlws.FILTER('Input_Claims Data'!AA$11:AA$500,('Input_Claims Data'!$Q$11:$Q$500='Cal_Claims Experience'!$U43)*('Input_Claims Data'!$R$11:$R$500='Cal_Claims Experience'!$V43)*('Input_Claims Data'!$S$11:$S$500='Cal_Claims Experience'!$W43)*('Input_Claims Data'!$T$11:$T$500='Cal_Claims Experience'!$X43)))</f>
        <v/>
      </c>
      <c r="AF43" s="1" t="str" cm="1">
        <f t="array" ref="AF43">IF(AB43="","",_xlfn._xlws.FILTER('Input_Claims Data'!AB$11:AB$500,('Input_Claims Data'!$Q$11:$Q$500='Cal_Claims Experience'!$U43)*('Input_Claims Data'!$R$11:$R$500='Cal_Claims Experience'!$V43)*('Input_Claims Data'!$S$11:$S$500='Cal_Claims Experience'!$W43)*('Input_Claims Data'!$T$11:$T$500='Cal_Claims Experience'!$X43)))</f>
        <v/>
      </c>
      <c r="AG43" s="1" t="str" cm="1">
        <f t="array" ref="AG43">IF(AC43="","",_xlfn._xlws.FILTER('Input_Claims Data'!AC$11:AC$500,('Input_Claims Data'!$Q$11:$Q$500='Cal_Claims Experience'!$U43)*('Input_Claims Data'!$R$11:$R$500='Cal_Claims Experience'!$V43)*('Input_Claims Data'!$S$11:$S$500='Cal_Claims Experience'!$W43)*('Input_Claims Data'!$T$11:$T$500='Cal_Claims Experience'!$X43)))</f>
        <v/>
      </c>
      <c r="AH43" s="1" t="str" cm="1">
        <f t="array" ref="AH43">IF(AD43="","",_xlfn._xlws.FILTER('Input_Claims Data'!AD$11:AD$500,('Input_Claims Data'!$Q$11:$Q$500='Cal_Claims Experience'!$U43)*('Input_Claims Data'!$R$11:$R$500='Cal_Claims Experience'!$V43)*('Input_Claims Data'!$S$11:$S$500='Cal_Claims Experience'!$W43)*('Input_Claims Data'!$T$11:$T$500='Cal_Claims Experience'!$X43)))</f>
        <v/>
      </c>
      <c r="AI43" s="1" t="str">
        <f t="shared" si="8"/>
        <v/>
      </c>
      <c r="AJ43" s="1" t="str">
        <f t="shared" si="5"/>
        <v/>
      </c>
      <c r="AK43" s="1" t="str">
        <f t="shared" si="6"/>
        <v/>
      </c>
      <c r="AL43" s="1" t="str">
        <f t="shared" si="7"/>
        <v/>
      </c>
      <c r="AM43" s="1" t="str">
        <f t="shared" si="9"/>
        <v/>
      </c>
    </row>
    <row r="44" spans="5:39">
      <c r="E44" s="1" t="str" cm="1">
        <f t="array" ref="E44">IF(A44="","",_xlfn._xlws.FILTER('Input_Claims Data'!E$11:E$500,('Input_Claims Data'!$A$11:$A$500='Cal_Claims Experience'!$A44)*('Input_Claims Data'!$B$11:$B$500='Cal_Claims Experience'!$B44)*('Input_Claims Data'!$C$11:$C$500='Cal_Claims Experience'!$C44)*('Input_Claims Data'!$D$11:$D$500='Cal_Claims Experience'!$D44)))</f>
        <v/>
      </c>
      <c r="F44" s="1" t="str" cm="1">
        <f t="array" ref="F44">IF(A44="","",_xlfn._xlws.FILTER('Input_Claims Data'!F$11:F$500,('Input_Claims Data'!$A$11:$A$500='Cal_Claims Experience'!$A44)*('Input_Claims Data'!$B$11:$B$500='Cal_Claims Experience'!$B44)*('Input_Claims Data'!$C$11:$C$500='Cal_Claims Experience'!$C44)*('Input_Claims Data'!$D$11:$D$500='Cal_Claims Experience'!$D44)))</f>
        <v/>
      </c>
      <c r="G44" s="1" t="str" cm="1">
        <f t="array" ref="G44">IF(A44="","",_xlfn._xlws.FILTER('Input_Claims Data'!G$11:G$500,('Input_Claims Data'!$A$11:$A$500='Cal_Claims Experience'!$A44)*('Input_Claims Data'!$B$11:$B$500='Cal_Claims Experience'!$B44)*('Input_Claims Data'!$C$11:$C$500='Cal_Claims Experience'!$C44)*('Input_Claims Data'!$D$11:$D$500='Cal_Claims Experience'!$D44)))</f>
        <v/>
      </c>
      <c r="H44" s="1" t="str" cm="1">
        <f t="array" ref="H44">IF(A44="","",_xlfn._xlws.FILTER('Input_Claims Data'!H$11:H$500,('Input_Claims Data'!$A$11:$A$500='Cal_Claims Experience'!$A44)*('Input_Claims Data'!$B$11:$B$500='Cal_Claims Experience'!$B44)*('Input_Claims Data'!$C$11:$C$500='Cal_Claims Experience'!$C44)*('Input_Claims Data'!$D$11:$D$500='Cal_Claims Experience'!$D44)))</f>
        <v/>
      </c>
      <c r="I44" s="1" t="str" cm="1">
        <f t="array" ref="I44">IF(A44="","",_xlfn._xlws.FILTER('Input_Claims Data'!I$11:I$500,('Input_Claims Data'!$A$11:$A$500='Cal_Claims Experience'!$A44)*('Input_Claims Data'!$B$11:$B$500='Cal_Claims Experience'!$B44)*('Input_Claims Data'!$C$11:$C$500='Cal_Claims Experience'!$C44)*('Input_Claims Data'!$D$11:$D$500='Cal_Claims Experience'!$D44)))</f>
        <v/>
      </c>
      <c r="J44" s="1" t="str" cm="1">
        <f t="array" ref="J44">IF(A44="","",_xlfn._xlws.FILTER('Input_Claims Data'!J$11:J$500,('Input_Claims Data'!$A$11:$A$500='Cal_Claims Experience'!$A44)*('Input_Claims Data'!$B$11:$B$500='Cal_Claims Experience'!$B44)*('Input_Claims Data'!$C$11:$C$500='Cal_Claims Experience'!$C44)*('Input_Claims Data'!$D$11:$D$500='Cal_Claims Experience'!$D44)))</f>
        <v/>
      </c>
      <c r="K44" s="1" t="str" cm="1">
        <f t="array" ref="K44">IF(A44="","",_xlfn._xlws.FILTER('Input_Claims Data'!K$11:K$500,('Input_Claims Data'!$A$11:$A$500='Cal_Claims Experience'!$A44)*('Input_Claims Data'!$B$11:$B$500='Cal_Claims Experience'!$B44)*('Input_Claims Data'!$C$11:$C$500='Cal_Claims Experience'!$C44)*('Input_Claims Data'!$D$11:$D$500='Cal_Claims Experience'!$D44)))</f>
        <v/>
      </c>
      <c r="L44" s="1" t="str" cm="1">
        <f t="array" ref="L44">IF(B44="","",_xlfn._xlws.FILTER('Input_Claims Data'!L$11:L$500,('Input_Claims Data'!$A$11:$A$500='Cal_Claims Experience'!$A44)*('Input_Claims Data'!$B$11:$B$500='Cal_Claims Experience'!$B44)*('Input_Claims Data'!$C$11:$C$500='Cal_Claims Experience'!$C44)*('Input_Claims Data'!$D$11:$D$500='Cal_Claims Experience'!$D44)))</f>
        <v/>
      </c>
      <c r="M44" s="1" t="str" cm="1">
        <f t="array" ref="M44">IF(C44="","",_xlfn._xlws.FILTER('Input_Claims Data'!M$11:M$500,('Input_Claims Data'!$A$11:$A$500='Cal_Claims Experience'!$A44)*('Input_Claims Data'!$B$11:$B$500='Cal_Claims Experience'!$B44)*('Input_Claims Data'!$C$11:$C$500='Cal_Claims Experience'!$C44)*('Input_Claims Data'!$D$11:$D$500='Cal_Claims Experience'!$D44)))</f>
        <v/>
      </c>
      <c r="N44" s="1" t="str" cm="1">
        <f t="array" ref="N44">IF(D44="","",_xlfn._xlws.FILTER('Input_Claims Data'!N$11:N$500,('Input_Claims Data'!$A$11:$A$500='Cal_Claims Experience'!$A44)*('Input_Claims Data'!$B$11:$B$500='Cal_Claims Experience'!$B44)*('Input_Claims Data'!$C$11:$C$500='Cal_Claims Experience'!$C44)*('Input_Claims Data'!$D$11:$D$500='Cal_Claims Experience'!$D44)))</f>
        <v/>
      </c>
      <c r="O44" s="1" t="str">
        <f t="shared" si="0"/>
        <v/>
      </c>
      <c r="P44" s="1" t="str">
        <f t="shared" si="1"/>
        <v/>
      </c>
      <c r="Q44" s="1" t="str">
        <f t="shared" si="2"/>
        <v/>
      </c>
      <c r="R44" s="1" t="str">
        <f t="shared" si="3"/>
        <v/>
      </c>
      <c r="S44" s="1" t="str">
        <f t="shared" si="4"/>
        <v/>
      </c>
      <c r="Y44" s="1" t="str" cm="1">
        <f t="array" ref="Y44">IF(U44="","",_xlfn._xlws.FILTER('Input_Claims Data'!U$11:U$500,('Input_Claims Data'!$Q$11:$Q$500='Cal_Claims Experience'!$U44)*('Input_Claims Data'!$R$11:$R$500='Cal_Claims Experience'!$V44)*('Input_Claims Data'!$S$11:$S$500='Cal_Claims Experience'!$W44)*('Input_Claims Data'!$T$11:$T$500='Cal_Claims Experience'!$X44)))</f>
        <v/>
      </c>
      <c r="Z44" s="1" t="str" cm="1">
        <f t="array" ref="Z44">IF(V44="","",_xlfn._xlws.FILTER('Input_Claims Data'!V$11:V$500,('Input_Claims Data'!$Q$11:$Q$500='Cal_Claims Experience'!$U44)*('Input_Claims Data'!$R$11:$R$500='Cal_Claims Experience'!$V44)*('Input_Claims Data'!$S$11:$S$500='Cal_Claims Experience'!$W44)*('Input_Claims Data'!$T$11:$T$500='Cal_Claims Experience'!$X44)))</f>
        <v/>
      </c>
      <c r="AA44" s="1" t="str" cm="1">
        <f t="array" ref="AA44">IF(W44="","",_xlfn._xlws.FILTER('Input_Claims Data'!W$11:W$500,('Input_Claims Data'!$Q$11:$Q$500='Cal_Claims Experience'!$U44)*('Input_Claims Data'!$R$11:$R$500='Cal_Claims Experience'!$V44)*('Input_Claims Data'!$S$11:$S$500='Cal_Claims Experience'!$W44)*('Input_Claims Data'!$T$11:$T$500='Cal_Claims Experience'!$X44)))</f>
        <v/>
      </c>
      <c r="AB44" s="1" t="str" cm="1">
        <f t="array" ref="AB44">IF(X44="","",_xlfn._xlws.FILTER('Input_Claims Data'!X$11:X$500,('Input_Claims Data'!$Q$11:$Q$500='Cal_Claims Experience'!$U44)*('Input_Claims Data'!$R$11:$R$500='Cal_Claims Experience'!$V44)*('Input_Claims Data'!$S$11:$S$500='Cal_Claims Experience'!$W44)*('Input_Claims Data'!$T$11:$T$500='Cal_Claims Experience'!$X44)))</f>
        <v/>
      </c>
      <c r="AC44" s="1" t="str" cm="1">
        <f t="array" ref="AC44">IF(Y44="","",_xlfn._xlws.FILTER('Input_Claims Data'!Y$11:Y$500,('Input_Claims Data'!$Q$11:$Q$500='Cal_Claims Experience'!$U44)*('Input_Claims Data'!$R$11:$R$500='Cal_Claims Experience'!$V44)*('Input_Claims Data'!$S$11:$S$500='Cal_Claims Experience'!$W44)*('Input_Claims Data'!$T$11:$T$500='Cal_Claims Experience'!$X44)))</f>
        <v/>
      </c>
      <c r="AD44" s="1" t="str" cm="1">
        <f t="array" ref="AD44">IF(Z44="","",_xlfn._xlws.FILTER('Input_Claims Data'!Z$11:Z$500,('Input_Claims Data'!$Q$11:$Q$500='Cal_Claims Experience'!$U44)*('Input_Claims Data'!$R$11:$R$500='Cal_Claims Experience'!$V44)*('Input_Claims Data'!$S$11:$S$500='Cal_Claims Experience'!$W44)*('Input_Claims Data'!$T$11:$T$500='Cal_Claims Experience'!$X44)))</f>
        <v/>
      </c>
      <c r="AE44" s="1" t="str" cm="1">
        <f t="array" ref="AE44">IF(AA44="","",_xlfn._xlws.FILTER('Input_Claims Data'!AA$11:AA$500,('Input_Claims Data'!$Q$11:$Q$500='Cal_Claims Experience'!$U44)*('Input_Claims Data'!$R$11:$R$500='Cal_Claims Experience'!$V44)*('Input_Claims Data'!$S$11:$S$500='Cal_Claims Experience'!$W44)*('Input_Claims Data'!$T$11:$T$500='Cal_Claims Experience'!$X44)))</f>
        <v/>
      </c>
      <c r="AF44" s="1" t="str" cm="1">
        <f t="array" ref="AF44">IF(AB44="","",_xlfn._xlws.FILTER('Input_Claims Data'!AB$11:AB$500,('Input_Claims Data'!$Q$11:$Q$500='Cal_Claims Experience'!$U44)*('Input_Claims Data'!$R$11:$R$500='Cal_Claims Experience'!$V44)*('Input_Claims Data'!$S$11:$S$500='Cal_Claims Experience'!$W44)*('Input_Claims Data'!$T$11:$T$500='Cal_Claims Experience'!$X44)))</f>
        <v/>
      </c>
      <c r="AG44" s="1" t="str" cm="1">
        <f t="array" ref="AG44">IF(AC44="","",_xlfn._xlws.FILTER('Input_Claims Data'!AC$11:AC$500,('Input_Claims Data'!$Q$11:$Q$500='Cal_Claims Experience'!$U44)*('Input_Claims Data'!$R$11:$R$500='Cal_Claims Experience'!$V44)*('Input_Claims Data'!$S$11:$S$500='Cal_Claims Experience'!$W44)*('Input_Claims Data'!$T$11:$T$500='Cal_Claims Experience'!$X44)))</f>
        <v/>
      </c>
      <c r="AH44" s="1" t="str" cm="1">
        <f t="array" ref="AH44">IF(AD44="","",_xlfn._xlws.FILTER('Input_Claims Data'!AD$11:AD$500,('Input_Claims Data'!$Q$11:$Q$500='Cal_Claims Experience'!$U44)*('Input_Claims Data'!$R$11:$R$500='Cal_Claims Experience'!$V44)*('Input_Claims Data'!$S$11:$S$500='Cal_Claims Experience'!$W44)*('Input_Claims Data'!$T$11:$T$500='Cal_Claims Experience'!$X44)))</f>
        <v/>
      </c>
      <c r="AI44" s="1" t="str">
        <f t="shared" si="8"/>
        <v/>
      </c>
      <c r="AJ44" s="1" t="str">
        <f t="shared" si="5"/>
        <v/>
      </c>
      <c r="AK44" s="1" t="str">
        <f t="shared" si="6"/>
        <v/>
      </c>
      <c r="AL44" s="1" t="str">
        <f t="shared" si="7"/>
        <v/>
      </c>
      <c r="AM44" s="1" t="str">
        <f t="shared" si="9"/>
        <v/>
      </c>
    </row>
    <row r="45" spans="5:39">
      <c r="E45" s="1" t="str" cm="1">
        <f t="array" ref="E45">IF(A45="","",_xlfn._xlws.FILTER('Input_Claims Data'!E$11:E$500,('Input_Claims Data'!$A$11:$A$500='Cal_Claims Experience'!$A45)*('Input_Claims Data'!$B$11:$B$500='Cal_Claims Experience'!$B45)*('Input_Claims Data'!$C$11:$C$500='Cal_Claims Experience'!$C45)*('Input_Claims Data'!$D$11:$D$500='Cal_Claims Experience'!$D45)))</f>
        <v/>
      </c>
      <c r="F45" s="1" t="str" cm="1">
        <f t="array" ref="F45">IF(A45="","",_xlfn._xlws.FILTER('Input_Claims Data'!F$11:F$500,('Input_Claims Data'!$A$11:$A$500='Cal_Claims Experience'!$A45)*('Input_Claims Data'!$B$11:$B$500='Cal_Claims Experience'!$B45)*('Input_Claims Data'!$C$11:$C$500='Cal_Claims Experience'!$C45)*('Input_Claims Data'!$D$11:$D$500='Cal_Claims Experience'!$D45)))</f>
        <v/>
      </c>
      <c r="G45" s="1" t="str" cm="1">
        <f t="array" ref="G45">IF(A45="","",_xlfn._xlws.FILTER('Input_Claims Data'!G$11:G$500,('Input_Claims Data'!$A$11:$A$500='Cal_Claims Experience'!$A45)*('Input_Claims Data'!$B$11:$B$500='Cal_Claims Experience'!$B45)*('Input_Claims Data'!$C$11:$C$500='Cal_Claims Experience'!$C45)*('Input_Claims Data'!$D$11:$D$500='Cal_Claims Experience'!$D45)))</f>
        <v/>
      </c>
      <c r="H45" s="1" t="str" cm="1">
        <f t="array" ref="H45">IF(A45="","",_xlfn._xlws.FILTER('Input_Claims Data'!H$11:H$500,('Input_Claims Data'!$A$11:$A$500='Cal_Claims Experience'!$A45)*('Input_Claims Data'!$B$11:$B$500='Cal_Claims Experience'!$B45)*('Input_Claims Data'!$C$11:$C$500='Cal_Claims Experience'!$C45)*('Input_Claims Data'!$D$11:$D$500='Cal_Claims Experience'!$D45)))</f>
        <v/>
      </c>
      <c r="I45" s="1" t="str" cm="1">
        <f t="array" ref="I45">IF(A45="","",_xlfn._xlws.FILTER('Input_Claims Data'!I$11:I$500,('Input_Claims Data'!$A$11:$A$500='Cal_Claims Experience'!$A45)*('Input_Claims Data'!$B$11:$B$500='Cal_Claims Experience'!$B45)*('Input_Claims Data'!$C$11:$C$500='Cal_Claims Experience'!$C45)*('Input_Claims Data'!$D$11:$D$500='Cal_Claims Experience'!$D45)))</f>
        <v/>
      </c>
      <c r="J45" s="1" t="str" cm="1">
        <f t="array" ref="J45">IF(A45="","",_xlfn._xlws.FILTER('Input_Claims Data'!J$11:J$500,('Input_Claims Data'!$A$11:$A$500='Cal_Claims Experience'!$A45)*('Input_Claims Data'!$B$11:$B$500='Cal_Claims Experience'!$B45)*('Input_Claims Data'!$C$11:$C$500='Cal_Claims Experience'!$C45)*('Input_Claims Data'!$D$11:$D$500='Cal_Claims Experience'!$D45)))</f>
        <v/>
      </c>
      <c r="K45" s="1" t="str" cm="1">
        <f t="array" ref="K45">IF(A45="","",_xlfn._xlws.FILTER('Input_Claims Data'!K$11:K$500,('Input_Claims Data'!$A$11:$A$500='Cal_Claims Experience'!$A45)*('Input_Claims Data'!$B$11:$B$500='Cal_Claims Experience'!$B45)*('Input_Claims Data'!$C$11:$C$500='Cal_Claims Experience'!$C45)*('Input_Claims Data'!$D$11:$D$500='Cal_Claims Experience'!$D45)))</f>
        <v/>
      </c>
      <c r="L45" s="1" t="str" cm="1">
        <f t="array" ref="L45">IF(B45="","",_xlfn._xlws.FILTER('Input_Claims Data'!L$11:L$500,('Input_Claims Data'!$A$11:$A$500='Cal_Claims Experience'!$A45)*('Input_Claims Data'!$B$11:$B$500='Cal_Claims Experience'!$B45)*('Input_Claims Data'!$C$11:$C$500='Cal_Claims Experience'!$C45)*('Input_Claims Data'!$D$11:$D$500='Cal_Claims Experience'!$D45)))</f>
        <v/>
      </c>
      <c r="M45" s="1" t="str" cm="1">
        <f t="array" ref="M45">IF(C45="","",_xlfn._xlws.FILTER('Input_Claims Data'!M$11:M$500,('Input_Claims Data'!$A$11:$A$500='Cal_Claims Experience'!$A45)*('Input_Claims Data'!$B$11:$B$500='Cal_Claims Experience'!$B45)*('Input_Claims Data'!$C$11:$C$500='Cal_Claims Experience'!$C45)*('Input_Claims Data'!$D$11:$D$500='Cal_Claims Experience'!$D45)))</f>
        <v/>
      </c>
      <c r="N45" s="1" t="str" cm="1">
        <f t="array" ref="N45">IF(D45="","",_xlfn._xlws.FILTER('Input_Claims Data'!N$11:N$500,('Input_Claims Data'!$A$11:$A$500='Cal_Claims Experience'!$A45)*('Input_Claims Data'!$B$11:$B$500='Cal_Claims Experience'!$B45)*('Input_Claims Data'!$C$11:$C$500='Cal_Claims Experience'!$C45)*('Input_Claims Data'!$D$11:$D$500='Cal_Claims Experience'!$D45)))</f>
        <v/>
      </c>
      <c r="O45" s="1" t="str">
        <f t="shared" si="0"/>
        <v/>
      </c>
      <c r="P45" s="1" t="str">
        <f t="shared" si="1"/>
        <v/>
      </c>
      <c r="Q45" s="1" t="str">
        <f t="shared" si="2"/>
        <v/>
      </c>
      <c r="R45" s="1" t="str">
        <f t="shared" si="3"/>
        <v/>
      </c>
      <c r="S45" s="1" t="str">
        <f t="shared" si="4"/>
        <v/>
      </c>
      <c r="Y45" s="1" t="str" cm="1">
        <f t="array" ref="Y45">IF(U45="","",_xlfn._xlws.FILTER('Input_Claims Data'!U$11:U$500,('Input_Claims Data'!$Q$11:$Q$500='Cal_Claims Experience'!$U45)*('Input_Claims Data'!$R$11:$R$500='Cal_Claims Experience'!$V45)*('Input_Claims Data'!$S$11:$S$500='Cal_Claims Experience'!$W45)*('Input_Claims Data'!$T$11:$T$500='Cal_Claims Experience'!$X45)))</f>
        <v/>
      </c>
      <c r="Z45" s="1" t="str" cm="1">
        <f t="array" ref="Z45">IF(V45="","",_xlfn._xlws.FILTER('Input_Claims Data'!V$11:V$500,('Input_Claims Data'!$Q$11:$Q$500='Cal_Claims Experience'!$U45)*('Input_Claims Data'!$R$11:$R$500='Cal_Claims Experience'!$V45)*('Input_Claims Data'!$S$11:$S$500='Cal_Claims Experience'!$W45)*('Input_Claims Data'!$T$11:$T$500='Cal_Claims Experience'!$X45)))</f>
        <v/>
      </c>
      <c r="AA45" s="1" t="str" cm="1">
        <f t="array" ref="AA45">IF(W45="","",_xlfn._xlws.FILTER('Input_Claims Data'!W$11:W$500,('Input_Claims Data'!$Q$11:$Q$500='Cal_Claims Experience'!$U45)*('Input_Claims Data'!$R$11:$R$500='Cal_Claims Experience'!$V45)*('Input_Claims Data'!$S$11:$S$500='Cal_Claims Experience'!$W45)*('Input_Claims Data'!$T$11:$T$500='Cal_Claims Experience'!$X45)))</f>
        <v/>
      </c>
      <c r="AB45" s="1" t="str" cm="1">
        <f t="array" ref="AB45">IF(X45="","",_xlfn._xlws.FILTER('Input_Claims Data'!X$11:X$500,('Input_Claims Data'!$Q$11:$Q$500='Cal_Claims Experience'!$U45)*('Input_Claims Data'!$R$11:$R$500='Cal_Claims Experience'!$V45)*('Input_Claims Data'!$S$11:$S$500='Cal_Claims Experience'!$W45)*('Input_Claims Data'!$T$11:$T$500='Cal_Claims Experience'!$X45)))</f>
        <v/>
      </c>
      <c r="AC45" s="1" t="str" cm="1">
        <f t="array" ref="AC45">IF(Y45="","",_xlfn._xlws.FILTER('Input_Claims Data'!Y$11:Y$500,('Input_Claims Data'!$Q$11:$Q$500='Cal_Claims Experience'!$U45)*('Input_Claims Data'!$R$11:$R$500='Cal_Claims Experience'!$V45)*('Input_Claims Data'!$S$11:$S$500='Cal_Claims Experience'!$W45)*('Input_Claims Data'!$T$11:$T$500='Cal_Claims Experience'!$X45)))</f>
        <v/>
      </c>
      <c r="AD45" s="1" t="str" cm="1">
        <f t="array" ref="AD45">IF(Z45="","",_xlfn._xlws.FILTER('Input_Claims Data'!Z$11:Z$500,('Input_Claims Data'!$Q$11:$Q$500='Cal_Claims Experience'!$U45)*('Input_Claims Data'!$R$11:$R$500='Cal_Claims Experience'!$V45)*('Input_Claims Data'!$S$11:$S$500='Cal_Claims Experience'!$W45)*('Input_Claims Data'!$T$11:$T$500='Cal_Claims Experience'!$X45)))</f>
        <v/>
      </c>
      <c r="AE45" s="1" t="str" cm="1">
        <f t="array" ref="AE45">IF(AA45="","",_xlfn._xlws.FILTER('Input_Claims Data'!AA$11:AA$500,('Input_Claims Data'!$Q$11:$Q$500='Cal_Claims Experience'!$U45)*('Input_Claims Data'!$R$11:$R$500='Cal_Claims Experience'!$V45)*('Input_Claims Data'!$S$11:$S$500='Cal_Claims Experience'!$W45)*('Input_Claims Data'!$T$11:$T$500='Cal_Claims Experience'!$X45)))</f>
        <v/>
      </c>
      <c r="AF45" s="1" t="str" cm="1">
        <f t="array" ref="AF45">IF(AB45="","",_xlfn._xlws.FILTER('Input_Claims Data'!AB$11:AB$500,('Input_Claims Data'!$Q$11:$Q$500='Cal_Claims Experience'!$U45)*('Input_Claims Data'!$R$11:$R$500='Cal_Claims Experience'!$V45)*('Input_Claims Data'!$S$11:$S$500='Cal_Claims Experience'!$W45)*('Input_Claims Data'!$T$11:$T$500='Cal_Claims Experience'!$X45)))</f>
        <v/>
      </c>
      <c r="AG45" s="1" t="str" cm="1">
        <f t="array" ref="AG45">IF(AC45="","",_xlfn._xlws.FILTER('Input_Claims Data'!AC$11:AC$500,('Input_Claims Data'!$Q$11:$Q$500='Cal_Claims Experience'!$U45)*('Input_Claims Data'!$R$11:$R$500='Cal_Claims Experience'!$V45)*('Input_Claims Data'!$S$11:$S$500='Cal_Claims Experience'!$W45)*('Input_Claims Data'!$T$11:$T$500='Cal_Claims Experience'!$X45)))</f>
        <v/>
      </c>
      <c r="AH45" s="1" t="str" cm="1">
        <f t="array" ref="AH45">IF(AD45="","",_xlfn._xlws.FILTER('Input_Claims Data'!AD$11:AD$500,('Input_Claims Data'!$Q$11:$Q$500='Cal_Claims Experience'!$U45)*('Input_Claims Data'!$R$11:$R$500='Cal_Claims Experience'!$V45)*('Input_Claims Data'!$S$11:$S$500='Cal_Claims Experience'!$W45)*('Input_Claims Data'!$T$11:$T$500='Cal_Claims Experience'!$X45)))</f>
        <v/>
      </c>
      <c r="AI45" s="1" t="str">
        <f t="shared" si="8"/>
        <v/>
      </c>
      <c r="AJ45" s="1" t="str">
        <f t="shared" si="5"/>
        <v/>
      </c>
      <c r="AK45" s="1" t="str">
        <f t="shared" si="6"/>
        <v/>
      </c>
      <c r="AL45" s="1" t="str">
        <f t="shared" si="7"/>
        <v/>
      </c>
      <c r="AM45" s="1" t="str">
        <f t="shared" si="9"/>
        <v/>
      </c>
    </row>
    <row r="46" spans="5:39">
      <c r="E46" s="1" t="str" cm="1">
        <f t="array" ref="E46">IF(A46="","",_xlfn._xlws.FILTER('Input_Claims Data'!E$11:E$500,('Input_Claims Data'!$A$11:$A$500='Cal_Claims Experience'!$A46)*('Input_Claims Data'!$B$11:$B$500='Cal_Claims Experience'!$B46)*('Input_Claims Data'!$C$11:$C$500='Cal_Claims Experience'!$C46)*('Input_Claims Data'!$D$11:$D$500='Cal_Claims Experience'!$D46)))</f>
        <v/>
      </c>
      <c r="F46" s="1" t="str" cm="1">
        <f t="array" ref="F46">IF(A46="","",_xlfn._xlws.FILTER('Input_Claims Data'!F$11:F$500,('Input_Claims Data'!$A$11:$A$500='Cal_Claims Experience'!$A46)*('Input_Claims Data'!$B$11:$B$500='Cal_Claims Experience'!$B46)*('Input_Claims Data'!$C$11:$C$500='Cal_Claims Experience'!$C46)*('Input_Claims Data'!$D$11:$D$500='Cal_Claims Experience'!$D46)))</f>
        <v/>
      </c>
      <c r="G46" s="1" t="str" cm="1">
        <f t="array" ref="G46">IF(A46="","",_xlfn._xlws.FILTER('Input_Claims Data'!G$11:G$500,('Input_Claims Data'!$A$11:$A$500='Cal_Claims Experience'!$A46)*('Input_Claims Data'!$B$11:$B$500='Cal_Claims Experience'!$B46)*('Input_Claims Data'!$C$11:$C$500='Cal_Claims Experience'!$C46)*('Input_Claims Data'!$D$11:$D$500='Cal_Claims Experience'!$D46)))</f>
        <v/>
      </c>
      <c r="H46" s="1" t="str" cm="1">
        <f t="array" ref="H46">IF(A46="","",_xlfn._xlws.FILTER('Input_Claims Data'!H$11:H$500,('Input_Claims Data'!$A$11:$A$500='Cal_Claims Experience'!$A46)*('Input_Claims Data'!$B$11:$B$500='Cal_Claims Experience'!$B46)*('Input_Claims Data'!$C$11:$C$500='Cal_Claims Experience'!$C46)*('Input_Claims Data'!$D$11:$D$500='Cal_Claims Experience'!$D46)))</f>
        <v/>
      </c>
      <c r="I46" s="1" t="str" cm="1">
        <f t="array" ref="I46">IF(A46="","",_xlfn._xlws.FILTER('Input_Claims Data'!I$11:I$500,('Input_Claims Data'!$A$11:$A$500='Cal_Claims Experience'!$A46)*('Input_Claims Data'!$B$11:$B$500='Cal_Claims Experience'!$B46)*('Input_Claims Data'!$C$11:$C$500='Cal_Claims Experience'!$C46)*('Input_Claims Data'!$D$11:$D$500='Cal_Claims Experience'!$D46)))</f>
        <v/>
      </c>
      <c r="J46" s="1" t="str" cm="1">
        <f t="array" ref="J46">IF(A46="","",_xlfn._xlws.FILTER('Input_Claims Data'!J$11:J$500,('Input_Claims Data'!$A$11:$A$500='Cal_Claims Experience'!$A46)*('Input_Claims Data'!$B$11:$B$500='Cal_Claims Experience'!$B46)*('Input_Claims Data'!$C$11:$C$500='Cal_Claims Experience'!$C46)*('Input_Claims Data'!$D$11:$D$500='Cal_Claims Experience'!$D46)))</f>
        <v/>
      </c>
      <c r="K46" s="1" t="str" cm="1">
        <f t="array" ref="K46">IF(A46="","",_xlfn._xlws.FILTER('Input_Claims Data'!K$11:K$500,('Input_Claims Data'!$A$11:$A$500='Cal_Claims Experience'!$A46)*('Input_Claims Data'!$B$11:$B$500='Cal_Claims Experience'!$B46)*('Input_Claims Data'!$C$11:$C$500='Cal_Claims Experience'!$C46)*('Input_Claims Data'!$D$11:$D$500='Cal_Claims Experience'!$D46)))</f>
        <v/>
      </c>
      <c r="L46" s="1" t="str" cm="1">
        <f t="array" ref="L46">IF(B46="","",_xlfn._xlws.FILTER('Input_Claims Data'!L$11:L$500,('Input_Claims Data'!$A$11:$A$500='Cal_Claims Experience'!$A46)*('Input_Claims Data'!$B$11:$B$500='Cal_Claims Experience'!$B46)*('Input_Claims Data'!$C$11:$C$500='Cal_Claims Experience'!$C46)*('Input_Claims Data'!$D$11:$D$500='Cal_Claims Experience'!$D46)))</f>
        <v/>
      </c>
      <c r="M46" s="1" t="str" cm="1">
        <f t="array" ref="M46">IF(C46="","",_xlfn._xlws.FILTER('Input_Claims Data'!M$11:M$500,('Input_Claims Data'!$A$11:$A$500='Cal_Claims Experience'!$A46)*('Input_Claims Data'!$B$11:$B$500='Cal_Claims Experience'!$B46)*('Input_Claims Data'!$C$11:$C$500='Cal_Claims Experience'!$C46)*('Input_Claims Data'!$D$11:$D$500='Cal_Claims Experience'!$D46)))</f>
        <v/>
      </c>
      <c r="N46" s="1" t="str" cm="1">
        <f t="array" ref="N46">IF(D46="","",_xlfn._xlws.FILTER('Input_Claims Data'!N$11:N$500,('Input_Claims Data'!$A$11:$A$500='Cal_Claims Experience'!$A46)*('Input_Claims Data'!$B$11:$B$500='Cal_Claims Experience'!$B46)*('Input_Claims Data'!$C$11:$C$500='Cal_Claims Experience'!$C46)*('Input_Claims Data'!$D$11:$D$500='Cal_Claims Experience'!$D46)))</f>
        <v/>
      </c>
      <c r="O46" s="1" t="str">
        <f t="shared" si="0"/>
        <v/>
      </c>
      <c r="P46" s="1" t="str">
        <f t="shared" si="1"/>
        <v/>
      </c>
      <c r="Q46" s="1" t="str">
        <f t="shared" si="2"/>
        <v/>
      </c>
      <c r="R46" s="1" t="str">
        <f t="shared" si="3"/>
        <v/>
      </c>
      <c r="S46" s="1" t="str">
        <f t="shared" si="4"/>
        <v/>
      </c>
      <c r="Y46" s="1" t="str" cm="1">
        <f t="array" ref="Y46">IF(U46="","",_xlfn._xlws.FILTER('Input_Claims Data'!U$11:U$500,('Input_Claims Data'!$Q$11:$Q$500='Cal_Claims Experience'!$U46)*('Input_Claims Data'!$R$11:$R$500='Cal_Claims Experience'!$V46)*('Input_Claims Data'!$S$11:$S$500='Cal_Claims Experience'!$W46)*('Input_Claims Data'!$T$11:$T$500='Cal_Claims Experience'!$X46)))</f>
        <v/>
      </c>
      <c r="Z46" s="1" t="str" cm="1">
        <f t="array" ref="Z46">IF(V46="","",_xlfn._xlws.FILTER('Input_Claims Data'!V$11:V$500,('Input_Claims Data'!$Q$11:$Q$500='Cal_Claims Experience'!$U46)*('Input_Claims Data'!$R$11:$R$500='Cal_Claims Experience'!$V46)*('Input_Claims Data'!$S$11:$S$500='Cal_Claims Experience'!$W46)*('Input_Claims Data'!$T$11:$T$500='Cal_Claims Experience'!$X46)))</f>
        <v/>
      </c>
      <c r="AA46" s="1" t="str" cm="1">
        <f t="array" ref="AA46">IF(W46="","",_xlfn._xlws.FILTER('Input_Claims Data'!W$11:W$500,('Input_Claims Data'!$Q$11:$Q$500='Cal_Claims Experience'!$U46)*('Input_Claims Data'!$R$11:$R$500='Cal_Claims Experience'!$V46)*('Input_Claims Data'!$S$11:$S$500='Cal_Claims Experience'!$W46)*('Input_Claims Data'!$T$11:$T$500='Cal_Claims Experience'!$X46)))</f>
        <v/>
      </c>
      <c r="AB46" s="1" t="str" cm="1">
        <f t="array" ref="AB46">IF(X46="","",_xlfn._xlws.FILTER('Input_Claims Data'!X$11:X$500,('Input_Claims Data'!$Q$11:$Q$500='Cal_Claims Experience'!$U46)*('Input_Claims Data'!$R$11:$R$500='Cal_Claims Experience'!$V46)*('Input_Claims Data'!$S$11:$S$500='Cal_Claims Experience'!$W46)*('Input_Claims Data'!$T$11:$T$500='Cal_Claims Experience'!$X46)))</f>
        <v/>
      </c>
      <c r="AC46" s="1" t="str" cm="1">
        <f t="array" ref="AC46">IF(Y46="","",_xlfn._xlws.FILTER('Input_Claims Data'!Y$11:Y$500,('Input_Claims Data'!$Q$11:$Q$500='Cal_Claims Experience'!$U46)*('Input_Claims Data'!$R$11:$R$500='Cal_Claims Experience'!$V46)*('Input_Claims Data'!$S$11:$S$500='Cal_Claims Experience'!$W46)*('Input_Claims Data'!$T$11:$T$500='Cal_Claims Experience'!$X46)))</f>
        <v/>
      </c>
      <c r="AD46" s="1" t="str" cm="1">
        <f t="array" ref="AD46">IF(Z46="","",_xlfn._xlws.FILTER('Input_Claims Data'!Z$11:Z$500,('Input_Claims Data'!$Q$11:$Q$500='Cal_Claims Experience'!$U46)*('Input_Claims Data'!$R$11:$R$500='Cal_Claims Experience'!$V46)*('Input_Claims Data'!$S$11:$S$500='Cal_Claims Experience'!$W46)*('Input_Claims Data'!$T$11:$T$500='Cal_Claims Experience'!$X46)))</f>
        <v/>
      </c>
      <c r="AE46" s="1" t="str" cm="1">
        <f t="array" ref="AE46">IF(AA46="","",_xlfn._xlws.FILTER('Input_Claims Data'!AA$11:AA$500,('Input_Claims Data'!$Q$11:$Q$500='Cal_Claims Experience'!$U46)*('Input_Claims Data'!$R$11:$R$500='Cal_Claims Experience'!$V46)*('Input_Claims Data'!$S$11:$S$500='Cal_Claims Experience'!$W46)*('Input_Claims Data'!$T$11:$T$500='Cal_Claims Experience'!$X46)))</f>
        <v/>
      </c>
      <c r="AF46" s="1" t="str" cm="1">
        <f t="array" ref="AF46">IF(AB46="","",_xlfn._xlws.FILTER('Input_Claims Data'!AB$11:AB$500,('Input_Claims Data'!$Q$11:$Q$500='Cal_Claims Experience'!$U46)*('Input_Claims Data'!$R$11:$R$500='Cal_Claims Experience'!$V46)*('Input_Claims Data'!$S$11:$S$500='Cal_Claims Experience'!$W46)*('Input_Claims Data'!$T$11:$T$500='Cal_Claims Experience'!$X46)))</f>
        <v/>
      </c>
      <c r="AG46" s="1" t="str" cm="1">
        <f t="array" ref="AG46">IF(AC46="","",_xlfn._xlws.FILTER('Input_Claims Data'!AC$11:AC$500,('Input_Claims Data'!$Q$11:$Q$500='Cal_Claims Experience'!$U46)*('Input_Claims Data'!$R$11:$R$500='Cal_Claims Experience'!$V46)*('Input_Claims Data'!$S$11:$S$500='Cal_Claims Experience'!$W46)*('Input_Claims Data'!$T$11:$T$500='Cal_Claims Experience'!$X46)))</f>
        <v/>
      </c>
      <c r="AH46" s="1" t="str" cm="1">
        <f t="array" ref="AH46">IF(AD46="","",_xlfn._xlws.FILTER('Input_Claims Data'!AD$11:AD$500,('Input_Claims Data'!$Q$11:$Q$500='Cal_Claims Experience'!$U46)*('Input_Claims Data'!$R$11:$R$500='Cal_Claims Experience'!$V46)*('Input_Claims Data'!$S$11:$S$500='Cal_Claims Experience'!$W46)*('Input_Claims Data'!$T$11:$T$500='Cal_Claims Experience'!$X46)))</f>
        <v/>
      </c>
      <c r="AI46" s="1" t="str">
        <f t="shared" si="8"/>
        <v/>
      </c>
      <c r="AJ46" s="1" t="str">
        <f t="shared" si="5"/>
        <v/>
      </c>
      <c r="AK46" s="1" t="str">
        <f t="shared" si="6"/>
        <v/>
      </c>
      <c r="AL46" s="1" t="str">
        <f t="shared" si="7"/>
        <v/>
      </c>
      <c r="AM46" s="1" t="str">
        <f t="shared" si="9"/>
        <v/>
      </c>
    </row>
    <row r="47" spans="5:39">
      <c r="E47" s="1" t="str" cm="1">
        <f t="array" ref="E47">IF(A47="","",_xlfn._xlws.FILTER('Input_Claims Data'!E$11:E$500,('Input_Claims Data'!$A$11:$A$500='Cal_Claims Experience'!$A47)*('Input_Claims Data'!$B$11:$B$500='Cal_Claims Experience'!$B47)*('Input_Claims Data'!$C$11:$C$500='Cal_Claims Experience'!$C47)*('Input_Claims Data'!$D$11:$D$500='Cal_Claims Experience'!$D47)))</f>
        <v/>
      </c>
      <c r="F47" s="1" t="str" cm="1">
        <f t="array" ref="F47">IF(A47="","",_xlfn._xlws.FILTER('Input_Claims Data'!F$11:F$500,('Input_Claims Data'!$A$11:$A$500='Cal_Claims Experience'!$A47)*('Input_Claims Data'!$B$11:$B$500='Cal_Claims Experience'!$B47)*('Input_Claims Data'!$C$11:$C$500='Cal_Claims Experience'!$C47)*('Input_Claims Data'!$D$11:$D$500='Cal_Claims Experience'!$D47)))</f>
        <v/>
      </c>
      <c r="G47" s="1" t="str" cm="1">
        <f t="array" ref="G47">IF(A47="","",_xlfn._xlws.FILTER('Input_Claims Data'!G$11:G$500,('Input_Claims Data'!$A$11:$A$500='Cal_Claims Experience'!$A47)*('Input_Claims Data'!$B$11:$B$500='Cal_Claims Experience'!$B47)*('Input_Claims Data'!$C$11:$C$500='Cal_Claims Experience'!$C47)*('Input_Claims Data'!$D$11:$D$500='Cal_Claims Experience'!$D47)))</f>
        <v/>
      </c>
      <c r="H47" s="1" t="str" cm="1">
        <f t="array" ref="H47">IF(A47="","",_xlfn._xlws.FILTER('Input_Claims Data'!H$11:H$500,('Input_Claims Data'!$A$11:$A$500='Cal_Claims Experience'!$A47)*('Input_Claims Data'!$B$11:$B$500='Cal_Claims Experience'!$B47)*('Input_Claims Data'!$C$11:$C$500='Cal_Claims Experience'!$C47)*('Input_Claims Data'!$D$11:$D$500='Cal_Claims Experience'!$D47)))</f>
        <v/>
      </c>
      <c r="I47" s="1" t="str" cm="1">
        <f t="array" ref="I47">IF(A47="","",_xlfn._xlws.FILTER('Input_Claims Data'!I$11:I$500,('Input_Claims Data'!$A$11:$A$500='Cal_Claims Experience'!$A47)*('Input_Claims Data'!$B$11:$B$500='Cal_Claims Experience'!$B47)*('Input_Claims Data'!$C$11:$C$500='Cal_Claims Experience'!$C47)*('Input_Claims Data'!$D$11:$D$500='Cal_Claims Experience'!$D47)))</f>
        <v/>
      </c>
      <c r="J47" s="1" t="str" cm="1">
        <f t="array" ref="J47">IF(A47="","",_xlfn._xlws.FILTER('Input_Claims Data'!J$11:J$500,('Input_Claims Data'!$A$11:$A$500='Cal_Claims Experience'!$A47)*('Input_Claims Data'!$B$11:$B$500='Cal_Claims Experience'!$B47)*('Input_Claims Data'!$C$11:$C$500='Cal_Claims Experience'!$C47)*('Input_Claims Data'!$D$11:$D$500='Cal_Claims Experience'!$D47)))</f>
        <v/>
      </c>
      <c r="K47" s="1" t="str" cm="1">
        <f t="array" ref="K47">IF(A47="","",_xlfn._xlws.FILTER('Input_Claims Data'!K$11:K$500,('Input_Claims Data'!$A$11:$A$500='Cal_Claims Experience'!$A47)*('Input_Claims Data'!$B$11:$B$500='Cal_Claims Experience'!$B47)*('Input_Claims Data'!$C$11:$C$500='Cal_Claims Experience'!$C47)*('Input_Claims Data'!$D$11:$D$500='Cal_Claims Experience'!$D47)))</f>
        <v/>
      </c>
      <c r="L47" s="1" t="str" cm="1">
        <f t="array" ref="L47">IF(B47="","",_xlfn._xlws.FILTER('Input_Claims Data'!L$11:L$500,('Input_Claims Data'!$A$11:$A$500='Cal_Claims Experience'!$A47)*('Input_Claims Data'!$B$11:$B$500='Cal_Claims Experience'!$B47)*('Input_Claims Data'!$C$11:$C$500='Cal_Claims Experience'!$C47)*('Input_Claims Data'!$D$11:$D$500='Cal_Claims Experience'!$D47)))</f>
        <v/>
      </c>
      <c r="M47" s="1" t="str" cm="1">
        <f t="array" ref="M47">IF(C47="","",_xlfn._xlws.FILTER('Input_Claims Data'!M$11:M$500,('Input_Claims Data'!$A$11:$A$500='Cal_Claims Experience'!$A47)*('Input_Claims Data'!$B$11:$B$500='Cal_Claims Experience'!$B47)*('Input_Claims Data'!$C$11:$C$500='Cal_Claims Experience'!$C47)*('Input_Claims Data'!$D$11:$D$500='Cal_Claims Experience'!$D47)))</f>
        <v/>
      </c>
      <c r="N47" s="1" t="str" cm="1">
        <f t="array" ref="N47">IF(D47="","",_xlfn._xlws.FILTER('Input_Claims Data'!N$11:N$500,('Input_Claims Data'!$A$11:$A$500='Cal_Claims Experience'!$A47)*('Input_Claims Data'!$B$11:$B$500='Cal_Claims Experience'!$B47)*('Input_Claims Data'!$C$11:$C$500='Cal_Claims Experience'!$C47)*('Input_Claims Data'!$D$11:$D$500='Cal_Claims Experience'!$D47)))</f>
        <v/>
      </c>
      <c r="O47" s="1" t="str">
        <f t="shared" si="0"/>
        <v/>
      </c>
      <c r="P47" s="1" t="str">
        <f t="shared" si="1"/>
        <v/>
      </c>
      <c r="Q47" s="1" t="str">
        <f t="shared" si="2"/>
        <v/>
      </c>
      <c r="R47" s="1" t="str">
        <f t="shared" si="3"/>
        <v/>
      </c>
      <c r="S47" s="1" t="str">
        <f t="shared" si="4"/>
        <v/>
      </c>
      <c r="Y47" s="1" t="str" cm="1">
        <f t="array" ref="Y47">IF(U47="","",_xlfn._xlws.FILTER('Input_Claims Data'!U$11:U$500,('Input_Claims Data'!$Q$11:$Q$500='Cal_Claims Experience'!$U47)*('Input_Claims Data'!$R$11:$R$500='Cal_Claims Experience'!$V47)*('Input_Claims Data'!$S$11:$S$500='Cal_Claims Experience'!$W47)*('Input_Claims Data'!$T$11:$T$500='Cal_Claims Experience'!$X47)))</f>
        <v/>
      </c>
      <c r="Z47" s="1" t="str" cm="1">
        <f t="array" ref="Z47">IF(V47="","",_xlfn._xlws.FILTER('Input_Claims Data'!V$11:V$500,('Input_Claims Data'!$Q$11:$Q$500='Cal_Claims Experience'!$U47)*('Input_Claims Data'!$R$11:$R$500='Cal_Claims Experience'!$V47)*('Input_Claims Data'!$S$11:$S$500='Cal_Claims Experience'!$W47)*('Input_Claims Data'!$T$11:$T$500='Cal_Claims Experience'!$X47)))</f>
        <v/>
      </c>
      <c r="AA47" s="1" t="str" cm="1">
        <f t="array" ref="AA47">IF(W47="","",_xlfn._xlws.FILTER('Input_Claims Data'!W$11:W$500,('Input_Claims Data'!$Q$11:$Q$500='Cal_Claims Experience'!$U47)*('Input_Claims Data'!$R$11:$R$500='Cal_Claims Experience'!$V47)*('Input_Claims Data'!$S$11:$S$500='Cal_Claims Experience'!$W47)*('Input_Claims Data'!$T$11:$T$500='Cal_Claims Experience'!$X47)))</f>
        <v/>
      </c>
      <c r="AB47" s="1" t="str" cm="1">
        <f t="array" ref="AB47">IF(X47="","",_xlfn._xlws.FILTER('Input_Claims Data'!X$11:X$500,('Input_Claims Data'!$Q$11:$Q$500='Cal_Claims Experience'!$U47)*('Input_Claims Data'!$R$11:$R$500='Cal_Claims Experience'!$V47)*('Input_Claims Data'!$S$11:$S$500='Cal_Claims Experience'!$W47)*('Input_Claims Data'!$T$11:$T$500='Cal_Claims Experience'!$X47)))</f>
        <v/>
      </c>
      <c r="AC47" s="1" t="str" cm="1">
        <f t="array" ref="AC47">IF(Y47="","",_xlfn._xlws.FILTER('Input_Claims Data'!Y$11:Y$500,('Input_Claims Data'!$Q$11:$Q$500='Cal_Claims Experience'!$U47)*('Input_Claims Data'!$R$11:$R$500='Cal_Claims Experience'!$V47)*('Input_Claims Data'!$S$11:$S$500='Cal_Claims Experience'!$W47)*('Input_Claims Data'!$T$11:$T$500='Cal_Claims Experience'!$X47)))</f>
        <v/>
      </c>
      <c r="AD47" s="1" t="str" cm="1">
        <f t="array" ref="AD47">IF(Z47="","",_xlfn._xlws.FILTER('Input_Claims Data'!Z$11:Z$500,('Input_Claims Data'!$Q$11:$Q$500='Cal_Claims Experience'!$U47)*('Input_Claims Data'!$R$11:$R$500='Cal_Claims Experience'!$V47)*('Input_Claims Data'!$S$11:$S$500='Cal_Claims Experience'!$W47)*('Input_Claims Data'!$T$11:$T$500='Cal_Claims Experience'!$X47)))</f>
        <v/>
      </c>
      <c r="AE47" s="1" t="str" cm="1">
        <f t="array" ref="AE47">IF(AA47="","",_xlfn._xlws.FILTER('Input_Claims Data'!AA$11:AA$500,('Input_Claims Data'!$Q$11:$Q$500='Cal_Claims Experience'!$U47)*('Input_Claims Data'!$R$11:$R$500='Cal_Claims Experience'!$V47)*('Input_Claims Data'!$S$11:$S$500='Cal_Claims Experience'!$W47)*('Input_Claims Data'!$T$11:$T$500='Cal_Claims Experience'!$X47)))</f>
        <v/>
      </c>
      <c r="AF47" s="1" t="str" cm="1">
        <f t="array" ref="AF47">IF(AB47="","",_xlfn._xlws.FILTER('Input_Claims Data'!AB$11:AB$500,('Input_Claims Data'!$Q$11:$Q$500='Cal_Claims Experience'!$U47)*('Input_Claims Data'!$R$11:$R$500='Cal_Claims Experience'!$V47)*('Input_Claims Data'!$S$11:$S$500='Cal_Claims Experience'!$W47)*('Input_Claims Data'!$T$11:$T$500='Cal_Claims Experience'!$X47)))</f>
        <v/>
      </c>
      <c r="AG47" s="1" t="str" cm="1">
        <f t="array" ref="AG47">IF(AC47="","",_xlfn._xlws.FILTER('Input_Claims Data'!AC$11:AC$500,('Input_Claims Data'!$Q$11:$Q$500='Cal_Claims Experience'!$U47)*('Input_Claims Data'!$R$11:$R$500='Cal_Claims Experience'!$V47)*('Input_Claims Data'!$S$11:$S$500='Cal_Claims Experience'!$W47)*('Input_Claims Data'!$T$11:$T$500='Cal_Claims Experience'!$X47)))</f>
        <v/>
      </c>
      <c r="AH47" s="1" t="str" cm="1">
        <f t="array" ref="AH47">IF(AD47="","",_xlfn._xlws.FILTER('Input_Claims Data'!AD$11:AD$500,('Input_Claims Data'!$Q$11:$Q$500='Cal_Claims Experience'!$U47)*('Input_Claims Data'!$R$11:$R$500='Cal_Claims Experience'!$V47)*('Input_Claims Data'!$S$11:$S$500='Cal_Claims Experience'!$W47)*('Input_Claims Data'!$T$11:$T$500='Cal_Claims Experience'!$X47)))</f>
        <v/>
      </c>
      <c r="AI47" s="1" t="str">
        <f t="shared" si="8"/>
        <v/>
      </c>
      <c r="AJ47" s="1" t="str">
        <f t="shared" si="5"/>
        <v/>
      </c>
      <c r="AK47" s="1" t="str">
        <f t="shared" si="6"/>
        <v/>
      </c>
      <c r="AL47" s="1" t="str">
        <f t="shared" si="7"/>
        <v/>
      </c>
      <c r="AM47" s="1" t="str">
        <f t="shared" si="9"/>
        <v/>
      </c>
    </row>
    <row r="48" spans="5:39">
      <c r="E48" s="1" t="str" cm="1">
        <f t="array" ref="E48">IF(A48="","",_xlfn._xlws.FILTER('Input_Claims Data'!E$11:E$500,('Input_Claims Data'!$A$11:$A$500='Cal_Claims Experience'!$A48)*('Input_Claims Data'!$B$11:$B$500='Cal_Claims Experience'!$B48)*('Input_Claims Data'!$C$11:$C$500='Cal_Claims Experience'!$C48)*('Input_Claims Data'!$D$11:$D$500='Cal_Claims Experience'!$D48)))</f>
        <v/>
      </c>
      <c r="F48" s="1" t="str" cm="1">
        <f t="array" ref="F48">IF(A48="","",_xlfn._xlws.FILTER('Input_Claims Data'!F$11:F$500,('Input_Claims Data'!$A$11:$A$500='Cal_Claims Experience'!$A48)*('Input_Claims Data'!$B$11:$B$500='Cal_Claims Experience'!$B48)*('Input_Claims Data'!$C$11:$C$500='Cal_Claims Experience'!$C48)*('Input_Claims Data'!$D$11:$D$500='Cal_Claims Experience'!$D48)))</f>
        <v/>
      </c>
      <c r="G48" s="1" t="str" cm="1">
        <f t="array" ref="G48">IF(A48="","",_xlfn._xlws.FILTER('Input_Claims Data'!G$11:G$500,('Input_Claims Data'!$A$11:$A$500='Cal_Claims Experience'!$A48)*('Input_Claims Data'!$B$11:$B$500='Cal_Claims Experience'!$B48)*('Input_Claims Data'!$C$11:$C$500='Cal_Claims Experience'!$C48)*('Input_Claims Data'!$D$11:$D$500='Cal_Claims Experience'!$D48)))</f>
        <v/>
      </c>
      <c r="H48" s="1" t="str" cm="1">
        <f t="array" ref="H48">IF(A48="","",_xlfn._xlws.FILTER('Input_Claims Data'!H$11:H$500,('Input_Claims Data'!$A$11:$A$500='Cal_Claims Experience'!$A48)*('Input_Claims Data'!$B$11:$B$500='Cal_Claims Experience'!$B48)*('Input_Claims Data'!$C$11:$C$500='Cal_Claims Experience'!$C48)*('Input_Claims Data'!$D$11:$D$500='Cal_Claims Experience'!$D48)))</f>
        <v/>
      </c>
      <c r="I48" s="1" t="str" cm="1">
        <f t="array" ref="I48">IF(A48="","",_xlfn._xlws.FILTER('Input_Claims Data'!I$11:I$500,('Input_Claims Data'!$A$11:$A$500='Cal_Claims Experience'!$A48)*('Input_Claims Data'!$B$11:$B$500='Cal_Claims Experience'!$B48)*('Input_Claims Data'!$C$11:$C$500='Cal_Claims Experience'!$C48)*('Input_Claims Data'!$D$11:$D$500='Cal_Claims Experience'!$D48)))</f>
        <v/>
      </c>
      <c r="J48" s="1" t="str" cm="1">
        <f t="array" ref="J48">IF(A48="","",_xlfn._xlws.FILTER('Input_Claims Data'!J$11:J$500,('Input_Claims Data'!$A$11:$A$500='Cal_Claims Experience'!$A48)*('Input_Claims Data'!$B$11:$B$500='Cal_Claims Experience'!$B48)*('Input_Claims Data'!$C$11:$C$500='Cal_Claims Experience'!$C48)*('Input_Claims Data'!$D$11:$D$500='Cal_Claims Experience'!$D48)))</f>
        <v/>
      </c>
      <c r="K48" s="1" t="str" cm="1">
        <f t="array" ref="K48">IF(A48="","",_xlfn._xlws.FILTER('Input_Claims Data'!K$11:K$500,('Input_Claims Data'!$A$11:$A$500='Cal_Claims Experience'!$A48)*('Input_Claims Data'!$B$11:$B$500='Cal_Claims Experience'!$B48)*('Input_Claims Data'!$C$11:$C$500='Cal_Claims Experience'!$C48)*('Input_Claims Data'!$D$11:$D$500='Cal_Claims Experience'!$D48)))</f>
        <v/>
      </c>
      <c r="L48" s="1" t="str" cm="1">
        <f t="array" ref="L48">IF(B48="","",_xlfn._xlws.FILTER('Input_Claims Data'!L$11:L$500,('Input_Claims Data'!$A$11:$A$500='Cal_Claims Experience'!$A48)*('Input_Claims Data'!$B$11:$B$500='Cal_Claims Experience'!$B48)*('Input_Claims Data'!$C$11:$C$500='Cal_Claims Experience'!$C48)*('Input_Claims Data'!$D$11:$D$500='Cal_Claims Experience'!$D48)))</f>
        <v/>
      </c>
      <c r="M48" s="1" t="str" cm="1">
        <f t="array" ref="M48">IF(C48="","",_xlfn._xlws.FILTER('Input_Claims Data'!M$11:M$500,('Input_Claims Data'!$A$11:$A$500='Cal_Claims Experience'!$A48)*('Input_Claims Data'!$B$11:$B$500='Cal_Claims Experience'!$B48)*('Input_Claims Data'!$C$11:$C$500='Cal_Claims Experience'!$C48)*('Input_Claims Data'!$D$11:$D$500='Cal_Claims Experience'!$D48)))</f>
        <v/>
      </c>
      <c r="N48" s="1" t="str" cm="1">
        <f t="array" ref="N48">IF(D48="","",_xlfn._xlws.FILTER('Input_Claims Data'!N$11:N$500,('Input_Claims Data'!$A$11:$A$500='Cal_Claims Experience'!$A48)*('Input_Claims Data'!$B$11:$B$500='Cal_Claims Experience'!$B48)*('Input_Claims Data'!$C$11:$C$500='Cal_Claims Experience'!$C48)*('Input_Claims Data'!$D$11:$D$500='Cal_Claims Experience'!$D48)))</f>
        <v/>
      </c>
      <c r="O48" s="1" t="str">
        <f t="shared" si="0"/>
        <v/>
      </c>
      <c r="P48" s="1" t="str">
        <f t="shared" si="1"/>
        <v/>
      </c>
      <c r="Q48" s="1" t="str">
        <f t="shared" si="2"/>
        <v/>
      </c>
      <c r="R48" s="1" t="str">
        <f t="shared" si="3"/>
        <v/>
      </c>
      <c r="S48" s="1" t="str">
        <f t="shared" si="4"/>
        <v/>
      </c>
      <c r="Y48" s="1" t="str" cm="1">
        <f t="array" ref="Y48">IF(U48="","",_xlfn._xlws.FILTER('Input_Claims Data'!U$11:U$500,('Input_Claims Data'!$Q$11:$Q$500='Cal_Claims Experience'!$U48)*('Input_Claims Data'!$R$11:$R$500='Cal_Claims Experience'!$V48)*('Input_Claims Data'!$S$11:$S$500='Cal_Claims Experience'!$W48)*('Input_Claims Data'!$T$11:$T$500='Cal_Claims Experience'!$X48)))</f>
        <v/>
      </c>
      <c r="Z48" s="1" t="str" cm="1">
        <f t="array" ref="Z48">IF(V48="","",_xlfn._xlws.FILTER('Input_Claims Data'!V$11:V$500,('Input_Claims Data'!$Q$11:$Q$500='Cal_Claims Experience'!$U48)*('Input_Claims Data'!$R$11:$R$500='Cal_Claims Experience'!$V48)*('Input_Claims Data'!$S$11:$S$500='Cal_Claims Experience'!$W48)*('Input_Claims Data'!$T$11:$T$500='Cal_Claims Experience'!$X48)))</f>
        <v/>
      </c>
      <c r="AA48" s="1" t="str" cm="1">
        <f t="array" ref="AA48">IF(W48="","",_xlfn._xlws.FILTER('Input_Claims Data'!W$11:W$500,('Input_Claims Data'!$Q$11:$Q$500='Cal_Claims Experience'!$U48)*('Input_Claims Data'!$R$11:$R$500='Cal_Claims Experience'!$V48)*('Input_Claims Data'!$S$11:$S$500='Cal_Claims Experience'!$W48)*('Input_Claims Data'!$T$11:$T$500='Cal_Claims Experience'!$X48)))</f>
        <v/>
      </c>
      <c r="AB48" s="1" t="str" cm="1">
        <f t="array" ref="AB48">IF(X48="","",_xlfn._xlws.FILTER('Input_Claims Data'!X$11:X$500,('Input_Claims Data'!$Q$11:$Q$500='Cal_Claims Experience'!$U48)*('Input_Claims Data'!$R$11:$R$500='Cal_Claims Experience'!$V48)*('Input_Claims Data'!$S$11:$S$500='Cal_Claims Experience'!$W48)*('Input_Claims Data'!$T$11:$T$500='Cal_Claims Experience'!$X48)))</f>
        <v/>
      </c>
      <c r="AC48" s="1" t="str" cm="1">
        <f t="array" ref="AC48">IF(Y48="","",_xlfn._xlws.FILTER('Input_Claims Data'!Y$11:Y$500,('Input_Claims Data'!$Q$11:$Q$500='Cal_Claims Experience'!$U48)*('Input_Claims Data'!$R$11:$R$500='Cal_Claims Experience'!$V48)*('Input_Claims Data'!$S$11:$S$500='Cal_Claims Experience'!$W48)*('Input_Claims Data'!$T$11:$T$500='Cal_Claims Experience'!$X48)))</f>
        <v/>
      </c>
      <c r="AD48" s="1" t="str" cm="1">
        <f t="array" ref="AD48">IF(Z48="","",_xlfn._xlws.FILTER('Input_Claims Data'!Z$11:Z$500,('Input_Claims Data'!$Q$11:$Q$500='Cal_Claims Experience'!$U48)*('Input_Claims Data'!$R$11:$R$500='Cal_Claims Experience'!$V48)*('Input_Claims Data'!$S$11:$S$500='Cal_Claims Experience'!$W48)*('Input_Claims Data'!$T$11:$T$500='Cal_Claims Experience'!$X48)))</f>
        <v/>
      </c>
      <c r="AE48" s="1" t="str" cm="1">
        <f t="array" ref="AE48">IF(AA48="","",_xlfn._xlws.FILTER('Input_Claims Data'!AA$11:AA$500,('Input_Claims Data'!$Q$11:$Q$500='Cal_Claims Experience'!$U48)*('Input_Claims Data'!$R$11:$R$500='Cal_Claims Experience'!$V48)*('Input_Claims Data'!$S$11:$S$500='Cal_Claims Experience'!$W48)*('Input_Claims Data'!$T$11:$T$500='Cal_Claims Experience'!$X48)))</f>
        <v/>
      </c>
      <c r="AF48" s="1" t="str" cm="1">
        <f t="array" ref="AF48">IF(AB48="","",_xlfn._xlws.FILTER('Input_Claims Data'!AB$11:AB$500,('Input_Claims Data'!$Q$11:$Q$500='Cal_Claims Experience'!$U48)*('Input_Claims Data'!$R$11:$R$500='Cal_Claims Experience'!$V48)*('Input_Claims Data'!$S$11:$S$500='Cal_Claims Experience'!$W48)*('Input_Claims Data'!$T$11:$T$500='Cal_Claims Experience'!$X48)))</f>
        <v/>
      </c>
      <c r="AG48" s="1" t="str" cm="1">
        <f t="array" ref="AG48">IF(AC48="","",_xlfn._xlws.FILTER('Input_Claims Data'!AC$11:AC$500,('Input_Claims Data'!$Q$11:$Q$500='Cal_Claims Experience'!$U48)*('Input_Claims Data'!$R$11:$R$500='Cal_Claims Experience'!$V48)*('Input_Claims Data'!$S$11:$S$500='Cal_Claims Experience'!$W48)*('Input_Claims Data'!$T$11:$T$500='Cal_Claims Experience'!$X48)))</f>
        <v/>
      </c>
      <c r="AH48" s="1" t="str" cm="1">
        <f t="array" ref="AH48">IF(AD48="","",_xlfn._xlws.FILTER('Input_Claims Data'!AD$11:AD$500,('Input_Claims Data'!$Q$11:$Q$500='Cal_Claims Experience'!$U48)*('Input_Claims Data'!$R$11:$R$500='Cal_Claims Experience'!$V48)*('Input_Claims Data'!$S$11:$S$500='Cal_Claims Experience'!$W48)*('Input_Claims Data'!$T$11:$T$500='Cal_Claims Experience'!$X48)))</f>
        <v/>
      </c>
      <c r="AI48" s="1" t="str">
        <f t="shared" si="8"/>
        <v/>
      </c>
      <c r="AJ48" s="1" t="str">
        <f t="shared" si="5"/>
        <v/>
      </c>
      <c r="AK48" s="1" t="str">
        <f t="shared" si="6"/>
        <v/>
      </c>
      <c r="AL48" s="1" t="str">
        <f t="shared" si="7"/>
        <v/>
      </c>
      <c r="AM48" s="1" t="str">
        <f t="shared" si="9"/>
        <v/>
      </c>
    </row>
    <row r="49" spans="5:39">
      <c r="E49" s="1" t="str" cm="1">
        <f t="array" ref="E49">IF(A49="","",_xlfn._xlws.FILTER('Input_Claims Data'!E$11:E$500,('Input_Claims Data'!$A$11:$A$500='Cal_Claims Experience'!$A49)*('Input_Claims Data'!$B$11:$B$500='Cal_Claims Experience'!$B49)*('Input_Claims Data'!$C$11:$C$500='Cal_Claims Experience'!$C49)*('Input_Claims Data'!$D$11:$D$500='Cal_Claims Experience'!$D49)))</f>
        <v/>
      </c>
      <c r="F49" s="1" t="str" cm="1">
        <f t="array" ref="F49">IF(A49="","",_xlfn._xlws.FILTER('Input_Claims Data'!F$11:F$500,('Input_Claims Data'!$A$11:$A$500='Cal_Claims Experience'!$A49)*('Input_Claims Data'!$B$11:$B$500='Cal_Claims Experience'!$B49)*('Input_Claims Data'!$C$11:$C$500='Cal_Claims Experience'!$C49)*('Input_Claims Data'!$D$11:$D$500='Cal_Claims Experience'!$D49)))</f>
        <v/>
      </c>
      <c r="G49" s="1" t="str" cm="1">
        <f t="array" ref="G49">IF(A49="","",_xlfn._xlws.FILTER('Input_Claims Data'!G$11:G$500,('Input_Claims Data'!$A$11:$A$500='Cal_Claims Experience'!$A49)*('Input_Claims Data'!$B$11:$B$500='Cal_Claims Experience'!$B49)*('Input_Claims Data'!$C$11:$C$500='Cal_Claims Experience'!$C49)*('Input_Claims Data'!$D$11:$D$500='Cal_Claims Experience'!$D49)))</f>
        <v/>
      </c>
      <c r="H49" s="1" t="str" cm="1">
        <f t="array" ref="H49">IF(A49="","",_xlfn._xlws.FILTER('Input_Claims Data'!H$11:H$500,('Input_Claims Data'!$A$11:$A$500='Cal_Claims Experience'!$A49)*('Input_Claims Data'!$B$11:$B$500='Cal_Claims Experience'!$B49)*('Input_Claims Data'!$C$11:$C$500='Cal_Claims Experience'!$C49)*('Input_Claims Data'!$D$11:$D$500='Cal_Claims Experience'!$D49)))</f>
        <v/>
      </c>
      <c r="I49" s="1" t="str" cm="1">
        <f t="array" ref="I49">IF(A49="","",_xlfn._xlws.FILTER('Input_Claims Data'!I$11:I$500,('Input_Claims Data'!$A$11:$A$500='Cal_Claims Experience'!$A49)*('Input_Claims Data'!$B$11:$B$500='Cal_Claims Experience'!$B49)*('Input_Claims Data'!$C$11:$C$500='Cal_Claims Experience'!$C49)*('Input_Claims Data'!$D$11:$D$500='Cal_Claims Experience'!$D49)))</f>
        <v/>
      </c>
      <c r="J49" s="1" t="str" cm="1">
        <f t="array" ref="J49">IF(A49="","",_xlfn._xlws.FILTER('Input_Claims Data'!J$11:J$500,('Input_Claims Data'!$A$11:$A$500='Cal_Claims Experience'!$A49)*('Input_Claims Data'!$B$11:$B$500='Cal_Claims Experience'!$B49)*('Input_Claims Data'!$C$11:$C$500='Cal_Claims Experience'!$C49)*('Input_Claims Data'!$D$11:$D$500='Cal_Claims Experience'!$D49)))</f>
        <v/>
      </c>
      <c r="K49" s="1" t="str" cm="1">
        <f t="array" ref="K49">IF(A49="","",_xlfn._xlws.FILTER('Input_Claims Data'!K$11:K$500,('Input_Claims Data'!$A$11:$A$500='Cal_Claims Experience'!$A49)*('Input_Claims Data'!$B$11:$B$500='Cal_Claims Experience'!$B49)*('Input_Claims Data'!$C$11:$C$500='Cal_Claims Experience'!$C49)*('Input_Claims Data'!$D$11:$D$500='Cal_Claims Experience'!$D49)))</f>
        <v/>
      </c>
      <c r="L49" s="1" t="str" cm="1">
        <f t="array" ref="L49">IF(B49="","",_xlfn._xlws.FILTER('Input_Claims Data'!L$11:L$500,('Input_Claims Data'!$A$11:$A$500='Cal_Claims Experience'!$A49)*('Input_Claims Data'!$B$11:$B$500='Cal_Claims Experience'!$B49)*('Input_Claims Data'!$C$11:$C$500='Cal_Claims Experience'!$C49)*('Input_Claims Data'!$D$11:$D$500='Cal_Claims Experience'!$D49)))</f>
        <v/>
      </c>
      <c r="M49" s="1" t="str" cm="1">
        <f t="array" ref="M49">IF(C49="","",_xlfn._xlws.FILTER('Input_Claims Data'!M$11:M$500,('Input_Claims Data'!$A$11:$A$500='Cal_Claims Experience'!$A49)*('Input_Claims Data'!$B$11:$B$500='Cal_Claims Experience'!$B49)*('Input_Claims Data'!$C$11:$C$500='Cal_Claims Experience'!$C49)*('Input_Claims Data'!$D$11:$D$500='Cal_Claims Experience'!$D49)))</f>
        <v/>
      </c>
      <c r="N49" s="1" t="str" cm="1">
        <f t="array" ref="N49">IF(D49="","",_xlfn._xlws.FILTER('Input_Claims Data'!N$11:N$500,('Input_Claims Data'!$A$11:$A$500='Cal_Claims Experience'!$A49)*('Input_Claims Data'!$B$11:$B$500='Cal_Claims Experience'!$B49)*('Input_Claims Data'!$C$11:$C$500='Cal_Claims Experience'!$C49)*('Input_Claims Data'!$D$11:$D$500='Cal_Claims Experience'!$D49)))</f>
        <v/>
      </c>
      <c r="O49" s="1" t="str">
        <f t="shared" si="0"/>
        <v/>
      </c>
      <c r="P49" s="1" t="str">
        <f t="shared" si="1"/>
        <v/>
      </c>
      <c r="Q49" s="1" t="str">
        <f t="shared" si="2"/>
        <v/>
      </c>
      <c r="R49" s="1" t="str">
        <f t="shared" si="3"/>
        <v/>
      </c>
      <c r="S49" s="1" t="str">
        <f t="shared" si="4"/>
        <v/>
      </c>
      <c r="Y49" s="1" t="str" cm="1">
        <f t="array" ref="Y49">IF(U49="","",_xlfn._xlws.FILTER('Input_Claims Data'!U$11:U$500,('Input_Claims Data'!$Q$11:$Q$500='Cal_Claims Experience'!$U49)*('Input_Claims Data'!$R$11:$R$500='Cal_Claims Experience'!$V49)*('Input_Claims Data'!$S$11:$S$500='Cal_Claims Experience'!$W49)*('Input_Claims Data'!$T$11:$T$500='Cal_Claims Experience'!$X49)))</f>
        <v/>
      </c>
      <c r="Z49" s="1" t="str" cm="1">
        <f t="array" ref="Z49">IF(V49="","",_xlfn._xlws.FILTER('Input_Claims Data'!V$11:V$500,('Input_Claims Data'!$Q$11:$Q$500='Cal_Claims Experience'!$U49)*('Input_Claims Data'!$R$11:$R$500='Cal_Claims Experience'!$V49)*('Input_Claims Data'!$S$11:$S$500='Cal_Claims Experience'!$W49)*('Input_Claims Data'!$T$11:$T$500='Cal_Claims Experience'!$X49)))</f>
        <v/>
      </c>
      <c r="AA49" s="1" t="str" cm="1">
        <f t="array" ref="AA49">IF(W49="","",_xlfn._xlws.FILTER('Input_Claims Data'!W$11:W$500,('Input_Claims Data'!$Q$11:$Q$500='Cal_Claims Experience'!$U49)*('Input_Claims Data'!$R$11:$R$500='Cal_Claims Experience'!$V49)*('Input_Claims Data'!$S$11:$S$500='Cal_Claims Experience'!$W49)*('Input_Claims Data'!$T$11:$T$500='Cal_Claims Experience'!$X49)))</f>
        <v/>
      </c>
      <c r="AB49" s="1" t="str" cm="1">
        <f t="array" ref="AB49">IF(X49="","",_xlfn._xlws.FILTER('Input_Claims Data'!X$11:X$500,('Input_Claims Data'!$Q$11:$Q$500='Cal_Claims Experience'!$U49)*('Input_Claims Data'!$R$11:$R$500='Cal_Claims Experience'!$V49)*('Input_Claims Data'!$S$11:$S$500='Cal_Claims Experience'!$W49)*('Input_Claims Data'!$T$11:$T$500='Cal_Claims Experience'!$X49)))</f>
        <v/>
      </c>
      <c r="AC49" s="1" t="str" cm="1">
        <f t="array" ref="AC49">IF(Y49="","",_xlfn._xlws.FILTER('Input_Claims Data'!Y$11:Y$500,('Input_Claims Data'!$Q$11:$Q$500='Cal_Claims Experience'!$U49)*('Input_Claims Data'!$R$11:$R$500='Cal_Claims Experience'!$V49)*('Input_Claims Data'!$S$11:$S$500='Cal_Claims Experience'!$W49)*('Input_Claims Data'!$T$11:$T$500='Cal_Claims Experience'!$X49)))</f>
        <v/>
      </c>
      <c r="AD49" s="1" t="str" cm="1">
        <f t="array" ref="AD49">IF(Z49="","",_xlfn._xlws.FILTER('Input_Claims Data'!Z$11:Z$500,('Input_Claims Data'!$Q$11:$Q$500='Cal_Claims Experience'!$U49)*('Input_Claims Data'!$R$11:$R$500='Cal_Claims Experience'!$V49)*('Input_Claims Data'!$S$11:$S$500='Cal_Claims Experience'!$W49)*('Input_Claims Data'!$T$11:$T$500='Cal_Claims Experience'!$X49)))</f>
        <v/>
      </c>
      <c r="AE49" s="1" t="str" cm="1">
        <f t="array" ref="AE49">IF(AA49="","",_xlfn._xlws.FILTER('Input_Claims Data'!AA$11:AA$500,('Input_Claims Data'!$Q$11:$Q$500='Cal_Claims Experience'!$U49)*('Input_Claims Data'!$R$11:$R$500='Cal_Claims Experience'!$V49)*('Input_Claims Data'!$S$11:$S$500='Cal_Claims Experience'!$W49)*('Input_Claims Data'!$T$11:$T$500='Cal_Claims Experience'!$X49)))</f>
        <v/>
      </c>
      <c r="AF49" s="1" t="str" cm="1">
        <f t="array" ref="AF49">IF(AB49="","",_xlfn._xlws.FILTER('Input_Claims Data'!AB$11:AB$500,('Input_Claims Data'!$Q$11:$Q$500='Cal_Claims Experience'!$U49)*('Input_Claims Data'!$R$11:$R$500='Cal_Claims Experience'!$V49)*('Input_Claims Data'!$S$11:$S$500='Cal_Claims Experience'!$W49)*('Input_Claims Data'!$T$11:$T$500='Cal_Claims Experience'!$X49)))</f>
        <v/>
      </c>
      <c r="AG49" s="1" t="str" cm="1">
        <f t="array" ref="AG49">IF(AC49="","",_xlfn._xlws.FILTER('Input_Claims Data'!AC$11:AC$500,('Input_Claims Data'!$Q$11:$Q$500='Cal_Claims Experience'!$U49)*('Input_Claims Data'!$R$11:$R$500='Cal_Claims Experience'!$V49)*('Input_Claims Data'!$S$11:$S$500='Cal_Claims Experience'!$W49)*('Input_Claims Data'!$T$11:$T$500='Cal_Claims Experience'!$X49)))</f>
        <v/>
      </c>
      <c r="AH49" s="1" t="str" cm="1">
        <f t="array" ref="AH49">IF(AD49="","",_xlfn._xlws.FILTER('Input_Claims Data'!AD$11:AD$500,('Input_Claims Data'!$Q$11:$Q$500='Cal_Claims Experience'!$U49)*('Input_Claims Data'!$R$11:$R$500='Cal_Claims Experience'!$V49)*('Input_Claims Data'!$S$11:$S$500='Cal_Claims Experience'!$W49)*('Input_Claims Data'!$T$11:$T$500='Cal_Claims Experience'!$X49)))</f>
        <v/>
      </c>
      <c r="AI49" s="1" t="str">
        <f t="shared" si="8"/>
        <v/>
      </c>
      <c r="AJ49" s="1" t="str">
        <f t="shared" si="5"/>
        <v/>
      </c>
      <c r="AK49" s="1" t="str">
        <f t="shared" si="6"/>
        <v/>
      </c>
      <c r="AL49" s="1" t="str">
        <f t="shared" si="7"/>
        <v/>
      </c>
      <c r="AM49" s="1" t="str">
        <f t="shared" si="9"/>
        <v/>
      </c>
    </row>
    <row r="50" spans="5:39">
      <c r="E50" s="1" t="str" cm="1">
        <f t="array" ref="E50">IF(A50="","",_xlfn._xlws.FILTER('Input_Claims Data'!E$11:E$500,('Input_Claims Data'!$A$11:$A$500='Cal_Claims Experience'!$A50)*('Input_Claims Data'!$B$11:$B$500='Cal_Claims Experience'!$B50)*('Input_Claims Data'!$C$11:$C$500='Cal_Claims Experience'!$C50)*('Input_Claims Data'!$D$11:$D$500='Cal_Claims Experience'!$D50)))</f>
        <v/>
      </c>
      <c r="F50" s="1" t="str" cm="1">
        <f t="array" ref="F50">IF(A50="","",_xlfn._xlws.FILTER('Input_Claims Data'!F$11:F$500,('Input_Claims Data'!$A$11:$A$500='Cal_Claims Experience'!$A50)*('Input_Claims Data'!$B$11:$B$500='Cal_Claims Experience'!$B50)*('Input_Claims Data'!$C$11:$C$500='Cal_Claims Experience'!$C50)*('Input_Claims Data'!$D$11:$D$500='Cal_Claims Experience'!$D50)))</f>
        <v/>
      </c>
      <c r="G50" s="1" t="str" cm="1">
        <f t="array" ref="G50">IF(A50="","",_xlfn._xlws.FILTER('Input_Claims Data'!G$11:G$500,('Input_Claims Data'!$A$11:$A$500='Cal_Claims Experience'!$A50)*('Input_Claims Data'!$B$11:$B$500='Cal_Claims Experience'!$B50)*('Input_Claims Data'!$C$11:$C$500='Cal_Claims Experience'!$C50)*('Input_Claims Data'!$D$11:$D$500='Cal_Claims Experience'!$D50)))</f>
        <v/>
      </c>
      <c r="H50" s="1" t="str" cm="1">
        <f t="array" ref="H50">IF(A50="","",_xlfn._xlws.FILTER('Input_Claims Data'!H$11:H$500,('Input_Claims Data'!$A$11:$A$500='Cal_Claims Experience'!$A50)*('Input_Claims Data'!$B$11:$B$500='Cal_Claims Experience'!$B50)*('Input_Claims Data'!$C$11:$C$500='Cal_Claims Experience'!$C50)*('Input_Claims Data'!$D$11:$D$500='Cal_Claims Experience'!$D50)))</f>
        <v/>
      </c>
      <c r="I50" s="1" t="str" cm="1">
        <f t="array" ref="I50">IF(A50="","",_xlfn._xlws.FILTER('Input_Claims Data'!I$11:I$500,('Input_Claims Data'!$A$11:$A$500='Cal_Claims Experience'!$A50)*('Input_Claims Data'!$B$11:$B$500='Cal_Claims Experience'!$B50)*('Input_Claims Data'!$C$11:$C$500='Cal_Claims Experience'!$C50)*('Input_Claims Data'!$D$11:$D$500='Cal_Claims Experience'!$D50)))</f>
        <v/>
      </c>
      <c r="J50" s="1" t="str" cm="1">
        <f t="array" ref="J50">IF(A50="","",_xlfn._xlws.FILTER('Input_Claims Data'!J$11:J$500,('Input_Claims Data'!$A$11:$A$500='Cal_Claims Experience'!$A50)*('Input_Claims Data'!$B$11:$B$500='Cal_Claims Experience'!$B50)*('Input_Claims Data'!$C$11:$C$500='Cal_Claims Experience'!$C50)*('Input_Claims Data'!$D$11:$D$500='Cal_Claims Experience'!$D50)))</f>
        <v/>
      </c>
      <c r="K50" s="1" t="str" cm="1">
        <f t="array" ref="K50">IF(A50="","",_xlfn._xlws.FILTER('Input_Claims Data'!K$11:K$500,('Input_Claims Data'!$A$11:$A$500='Cal_Claims Experience'!$A50)*('Input_Claims Data'!$B$11:$B$500='Cal_Claims Experience'!$B50)*('Input_Claims Data'!$C$11:$C$500='Cal_Claims Experience'!$C50)*('Input_Claims Data'!$D$11:$D$500='Cal_Claims Experience'!$D50)))</f>
        <v/>
      </c>
      <c r="L50" s="1" t="str" cm="1">
        <f t="array" ref="L50">IF(B50="","",_xlfn._xlws.FILTER('Input_Claims Data'!L$11:L$500,('Input_Claims Data'!$A$11:$A$500='Cal_Claims Experience'!$A50)*('Input_Claims Data'!$B$11:$B$500='Cal_Claims Experience'!$B50)*('Input_Claims Data'!$C$11:$C$500='Cal_Claims Experience'!$C50)*('Input_Claims Data'!$D$11:$D$500='Cal_Claims Experience'!$D50)))</f>
        <v/>
      </c>
      <c r="M50" s="1" t="str" cm="1">
        <f t="array" ref="M50">IF(C50="","",_xlfn._xlws.FILTER('Input_Claims Data'!M$11:M$500,('Input_Claims Data'!$A$11:$A$500='Cal_Claims Experience'!$A50)*('Input_Claims Data'!$B$11:$B$500='Cal_Claims Experience'!$B50)*('Input_Claims Data'!$C$11:$C$500='Cal_Claims Experience'!$C50)*('Input_Claims Data'!$D$11:$D$500='Cal_Claims Experience'!$D50)))</f>
        <v/>
      </c>
      <c r="N50" s="1" t="str" cm="1">
        <f t="array" ref="N50">IF(D50="","",_xlfn._xlws.FILTER('Input_Claims Data'!N$11:N$500,('Input_Claims Data'!$A$11:$A$500='Cal_Claims Experience'!$A50)*('Input_Claims Data'!$B$11:$B$500='Cal_Claims Experience'!$B50)*('Input_Claims Data'!$C$11:$C$500='Cal_Claims Experience'!$C50)*('Input_Claims Data'!$D$11:$D$500='Cal_Claims Experience'!$D50)))</f>
        <v/>
      </c>
      <c r="O50" s="1" t="str">
        <f t="shared" si="0"/>
        <v/>
      </c>
      <c r="P50" s="1" t="str">
        <f t="shared" si="1"/>
        <v/>
      </c>
      <c r="Q50" s="1" t="str">
        <f t="shared" si="2"/>
        <v/>
      </c>
      <c r="R50" s="1" t="str">
        <f t="shared" si="3"/>
        <v/>
      </c>
      <c r="S50" s="1" t="str">
        <f t="shared" si="4"/>
        <v/>
      </c>
      <c r="Y50" s="1" t="str" cm="1">
        <f t="array" ref="Y50">IF(U50="","",_xlfn._xlws.FILTER('Input_Claims Data'!U$11:U$500,('Input_Claims Data'!$Q$11:$Q$500='Cal_Claims Experience'!$U50)*('Input_Claims Data'!$R$11:$R$500='Cal_Claims Experience'!$V50)*('Input_Claims Data'!$S$11:$S$500='Cal_Claims Experience'!$W50)*('Input_Claims Data'!$T$11:$T$500='Cal_Claims Experience'!$X50)))</f>
        <v/>
      </c>
      <c r="Z50" s="1" t="str" cm="1">
        <f t="array" ref="Z50">IF(V50="","",_xlfn._xlws.FILTER('Input_Claims Data'!V$11:V$500,('Input_Claims Data'!$Q$11:$Q$500='Cal_Claims Experience'!$U50)*('Input_Claims Data'!$R$11:$R$500='Cal_Claims Experience'!$V50)*('Input_Claims Data'!$S$11:$S$500='Cal_Claims Experience'!$W50)*('Input_Claims Data'!$T$11:$T$500='Cal_Claims Experience'!$X50)))</f>
        <v/>
      </c>
      <c r="AA50" s="1" t="str" cm="1">
        <f t="array" ref="AA50">IF(W50="","",_xlfn._xlws.FILTER('Input_Claims Data'!W$11:W$500,('Input_Claims Data'!$Q$11:$Q$500='Cal_Claims Experience'!$U50)*('Input_Claims Data'!$R$11:$R$500='Cal_Claims Experience'!$V50)*('Input_Claims Data'!$S$11:$S$500='Cal_Claims Experience'!$W50)*('Input_Claims Data'!$T$11:$T$500='Cal_Claims Experience'!$X50)))</f>
        <v/>
      </c>
      <c r="AB50" s="1" t="str" cm="1">
        <f t="array" ref="AB50">IF(X50="","",_xlfn._xlws.FILTER('Input_Claims Data'!X$11:X$500,('Input_Claims Data'!$Q$11:$Q$500='Cal_Claims Experience'!$U50)*('Input_Claims Data'!$R$11:$R$500='Cal_Claims Experience'!$V50)*('Input_Claims Data'!$S$11:$S$500='Cal_Claims Experience'!$W50)*('Input_Claims Data'!$T$11:$T$500='Cal_Claims Experience'!$X50)))</f>
        <v/>
      </c>
      <c r="AC50" s="1" t="str" cm="1">
        <f t="array" ref="AC50">IF(Y50="","",_xlfn._xlws.FILTER('Input_Claims Data'!Y$11:Y$500,('Input_Claims Data'!$Q$11:$Q$500='Cal_Claims Experience'!$U50)*('Input_Claims Data'!$R$11:$R$500='Cal_Claims Experience'!$V50)*('Input_Claims Data'!$S$11:$S$500='Cal_Claims Experience'!$W50)*('Input_Claims Data'!$T$11:$T$500='Cal_Claims Experience'!$X50)))</f>
        <v/>
      </c>
      <c r="AD50" s="1" t="str" cm="1">
        <f t="array" ref="AD50">IF(Z50="","",_xlfn._xlws.FILTER('Input_Claims Data'!Z$11:Z$500,('Input_Claims Data'!$Q$11:$Q$500='Cal_Claims Experience'!$U50)*('Input_Claims Data'!$R$11:$R$500='Cal_Claims Experience'!$V50)*('Input_Claims Data'!$S$11:$S$500='Cal_Claims Experience'!$W50)*('Input_Claims Data'!$T$11:$T$500='Cal_Claims Experience'!$X50)))</f>
        <v/>
      </c>
      <c r="AE50" s="1" t="str" cm="1">
        <f t="array" ref="AE50">IF(AA50="","",_xlfn._xlws.FILTER('Input_Claims Data'!AA$11:AA$500,('Input_Claims Data'!$Q$11:$Q$500='Cal_Claims Experience'!$U50)*('Input_Claims Data'!$R$11:$R$500='Cal_Claims Experience'!$V50)*('Input_Claims Data'!$S$11:$S$500='Cal_Claims Experience'!$W50)*('Input_Claims Data'!$T$11:$T$500='Cal_Claims Experience'!$X50)))</f>
        <v/>
      </c>
      <c r="AF50" s="1" t="str" cm="1">
        <f t="array" ref="AF50">IF(AB50="","",_xlfn._xlws.FILTER('Input_Claims Data'!AB$11:AB$500,('Input_Claims Data'!$Q$11:$Q$500='Cal_Claims Experience'!$U50)*('Input_Claims Data'!$R$11:$R$500='Cal_Claims Experience'!$V50)*('Input_Claims Data'!$S$11:$S$500='Cal_Claims Experience'!$W50)*('Input_Claims Data'!$T$11:$T$500='Cal_Claims Experience'!$X50)))</f>
        <v/>
      </c>
      <c r="AG50" s="1" t="str" cm="1">
        <f t="array" ref="AG50">IF(AC50="","",_xlfn._xlws.FILTER('Input_Claims Data'!AC$11:AC$500,('Input_Claims Data'!$Q$11:$Q$500='Cal_Claims Experience'!$U50)*('Input_Claims Data'!$R$11:$R$500='Cal_Claims Experience'!$V50)*('Input_Claims Data'!$S$11:$S$500='Cal_Claims Experience'!$W50)*('Input_Claims Data'!$T$11:$T$500='Cal_Claims Experience'!$X50)))</f>
        <v/>
      </c>
      <c r="AH50" s="1" t="str" cm="1">
        <f t="array" ref="AH50">IF(AD50="","",_xlfn._xlws.FILTER('Input_Claims Data'!AD$11:AD$500,('Input_Claims Data'!$Q$11:$Q$500='Cal_Claims Experience'!$U50)*('Input_Claims Data'!$R$11:$R$500='Cal_Claims Experience'!$V50)*('Input_Claims Data'!$S$11:$S$500='Cal_Claims Experience'!$W50)*('Input_Claims Data'!$T$11:$T$500='Cal_Claims Experience'!$X50)))</f>
        <v/>
      </c>
      <c r="AI50" s="1" t="str">
        <f t="shared" si="8"/>
        <v/>
      </c>
      <c r="AJ50" s="1" t="str">
        <f t="shared" si="5"/>
        <v/>
      </c>
      <c r="AK50" s="1" t="str">
        <f t="shared" si="6"/>
        <v/>
      </c>
      <c r="AL50" s="1" t="str">
        <f t="shared" si="7"/>
        <v/>
      </c>
      <c r="AM50" s="1" t="str">
        <f t="shared" si="9"/>
        <v/>
      </c>
    </row>
    <row r="51" spans="5:39">
      <c r="E51" s="1" t="str" cm="1">
        <f t="array" ref="E51">IF(A51="","",_xlfn._xlws.FILTER('Input_Claims Data'!E$11:E$500,('Input_Claims Data'!$A$11:$A$500='Cal_Claims Experience'!$A51)*('Input_Claims Data'!$B$11:$B$500='Cal_Claims Experience'!$B51)*('Input_Claims Data'!$C$11:$C$500='Cal_Claims Experience'!$C51)*('Input_Claims Data'!$D$11:$D$500='Cal_Claims Experience'!$D51)))</f>
        <v/>
      </c>
      <c r="F51" s="1" t="str" cm="1">
        <f t="array" ref="F51">IF(A51="","",_xlfn._xlws.FILTER('Input_Claims Data'!F$11:F$500,('Input_Claims Data'!$A$11:$A$500='Cal_Claims Experience'!$A51)*('Input_Claims Data'!$B$11:$B$500='Cal_Claims Experience'!$B51)*('Input_Claims Data'!$C$11:$C$500='Cal_Claims Experience'!$C51)*('Input_Claims Data'!$D$11:$D$500='Cal_Claims Experience'!$D51)))</f>
        <v/>
      </c>
      <c r="G51" s="1" t="str" cm="1">
        <f t="array" ref="G51">IF(A51="","",_xlfn._xlws.FILTER('Input_Claims Data'!G$11:G$500,('Input_Claims Data'!$A$11:$A$500='Cal_Claims Experience'!$A51)*('Input_Claims Data'!$B$11:$B$500='Cal_Claims Experience'!$B51)*('Input_Claims Data'!$C$11:$C$500='Cal_Claims Experience'!$C51)*('Input_Claims Data'!$D$11:$D$500='Cal_Claims Experience'!$D51)))</f>
        <v/>
      </c>
      <c r="H51" s="1" t="str" cm="1">
        <f t="array" ref="H51">IF(A51="","",_xlfn._xlws.FILTER('Input_Claims Data'!H$11:H$500,('Input_Claims Data'!$A$11:$A$500='Cal_Claims Experience'!$A51)*('Input_Claims Data'!$B$11:$B$500='Cal_Claims Experience'!$B51)*('Input_Claims Data'!$C$11:$C$500='Cal_Claims Experience'!$C51)*('Input_Claims Data'!$D$11:$D$500='Cal_Claims Experience'!$D51)))</f>
        <v/>
      </c>
      <c r="I51" s="1" t="str" cm="1">
        <f t="array" ref="I51">IF(A51="","",_xlfn._xlws.FILTER('Input_Claims Data'!I$11:I$500,('Input_Claims Data'!$A$11:$A$500='Cal_Claims Experience'!$A51)*('Input_Claims Data'!$B$11:$B$500='Cal_Claims Experience'!$B51)*('Input_Claims Data'!$C$11:$C$500='Cal_Claims Experience'!$C51)*('Input_Claims Data'!$D$11:$D$500='Cal_Claims Experience'!$D51)))</f>
        <v/>
      </c>
      <c r="J51" s="1" t="str" cm="1">
        <f t="array" ref="J51">IF(A51="","",_xlfn._xlws.FILTER('Input_Claims Data'!J$11:J$500,('Input_Claims Data'!$A$11:$A$500='Cal_Claims Experience'!$A51)*('Input_Claims Data'!$B$11:$B$500='Cal_Claims Experience'!$B51)*('Input_Claims Data'!$C$11:$C$500='Cal_Claims Experience'!$C51)*('Input_Claims Data'!$D$11:$D$500='Cal_Claims Experience'!$D51)))</f>
        <v/>
      </c>
      <c r="K51" s="1" t="str" cm="1">
        <f t="array" ref="K51">IF(A51="","",_xlfn._xlws.FILTER('Input_Claims Data'!K$11:K$500,('Input_Claims Data'!$A$11:$A$500='Cal_Claims Experience'!$A51)*('Input_Claims Data'!$B$11:$B$500='Cal_Claims Experience'!$B51)*('Input_Claims Data'!$C$11:$C$500='Cal_Claims Experience'!$C51)*('Input_Claims Data'!$D$11:$D$500='Cal_Claims Experience'!$D51)))</f>
        <v/>
      </c>
      <c r="L51" s="1" t="str" cm="1">
        <f t="array" ref="L51">IF(B51="","",_xlfn._xlws.FILTER('Input_Claims Data'!L$11:L$500,('Input_Claims Data'!$A$11:$A$500='Cal_Claims Experience'!$A51)*('Input_Claims Data'!$B$11:$B$500='Cal_Claims Experience'!$B51)*('Input_Claims Data'!$C$11:$C$500='Cal_Claims Experience'!$C51)*('Input_Claims Data'!$D$11:$D$500='Cal_Claims Experience'!$D51)))</f>
        <v/>
      </c>
      <c r="M51" s="1" t="str" cm="1">
        <f t="array" ref="M51">IF(C51="","",_xlfn._xlws.FILTER('Input_Claims Data'!M$11:M$500,('Input_Claims Data'!$A$11:$A$500='Cal_Claims Experience'!$A51)*('Input_Claims Data'!$B$11:$B$500='Cal_Claims Experience'!$B51)*('Input_Claims Data'!$C$11:$C$500='Cal_Claims Experience'!$C51)*('Input_Claims Data'!$D$11:$D$500='Cal_Claims Experience'!$D51)))</f>
        <v/>
      </c>
      <c r="N51" s="1" t="str" cm="1">
        <f t="array" ref="N51">IF(D51="","",_xlfn._xlws.FILTER('Input_Claims Data'!N$11:N$500,('Input_Claims Data'!$A$11:$A$500='Cal_Claims Experience'!$A51)*('Input_Claims Data'!$B$11:$B$500='Cal_Claims Experience'!$B51)*('Input_Claims Data'!$C$11:$C$500='Cal_Claims Experience'!$C51)*('Input_Claims Data'!$D$11:$D$500='Cal_Claims Experience'!$D51)))</f>
        <v/>
      </c>
      <c r="O51" s="1" t="str">
        <f t="shared" si="0"/>
        <v/>
      </c>
      <c r="P51" s="1" t="str">
        <f t="shared" si="1"/>
        <v/>
      </c>
      <c r="Q51" s="1" t="str">
        <f t="shared" si="2"/>
        <v/>
      </c>
      <c r="R51" s="1" t="str">
        <f t="shared" si="3"/>
        <v/>
      </c>
      <c r="S51" s="1" t="str">
        <f t="shared" si="4"/>
        <v/>
      </c>
      <c r="Y51" s="1" t="str" cm="1">
        <f t="array" ref="Y51">IF(U51="","",_xlfn._xlws.FILTER('Input_Claims Data'!U$11:U$500,('Input_Claims Data'!$Q$11:$Q$500='Cal_Claims Experience'!$U51)*('Input_Claims Data'!$R$11:$R$500='Cal_Claims Experience'!$V51)*('Input_Claims Data'!$S$11:$S$500='Cal_Claims Experience'!$W51)*('Input_Claims Data'!$T$11:$T$500='Cal_Claims Experience'!$X51)))</f>
        <v/>
      </c>
      <c r="Z51" s="1" t="str" cm="1">
        <f t="array" ref="Z51">IF(V51="","",_xlfn._xlws.FILTER('Input_Claims Data'!V$11:V$500,('Input_Claims Data'!$Q$11:$Q$500='Cal_Claims Experience'!$U51)*('Input_Claims Data'!$R$11:$R$500='Cal_Claims Experience'!$V51)*('Input_Claims Data'!$S$11:$S$500='Cal_Claims Experience'!$W51)*('Input_Claims Data'!$T$11:$T$500='Cal_Claims Experience'!$X51)))</f>
        <v/>
      </c>
      <c r="AA51" s="1" t="str" cm="1">
        <f t="array" ref="AA51">IF(W51="","",_xlfn._xlws.FILTER('Input_Claims Data'!W$11:W$500,('Input_Claims Data'!$Q$11:$Q$500='Cal_Claims Experience'!$U51)*('Input_Claims Data'!$R$11:$R$500='Cal_Claims Experience'!$V51)*('Input_Claims Data'!$S$11:$S$500='Cal_Claims Experience'!$W51)*('Input_Claims Data'!$T$11:$T$500='Cal_Claims Experience'!$X51)))</f>
        <v/>
      </c>
      <c r="AB51" s="1" t="str" cm="1">
        <f t="array" ref="AB51">IF(X51="","",_xlfn._xlws.FILTER('Input_Claims Data'!X$11:X$500,('Input_Claims Data'!$Q$11:$Q$500='Cal_Claims Experience'!$U51)*('Input_Claims Data'!$R$11:$R$500='Cal_Claims Experience'!$V51)*('Input_Claims Data'!$S$11:$S$500='Cal_Claims Experience'!$W51)*('Input_Claims Data'!$T$11:$T$500='Cal_Claims Experience'!$X51)))</f>
        <v/>
      </c>
      <c r="AC51" s="1" t="str" cm="1">
        <f t="array" ref="AC51">IF(Y51="","",_xlfn._xlws.FILTER('Input_Claims Data'!Y$11:Y$500,('Input_Claims Data'!$Q$11:$Q$500='Cal_Claims Experience'!$U51)*('Input_Claims Data'!$R$11:$R$500='Cal_Claims Experience'!$V51)*('Input_Claims Data'!$S$11:$S$500='Cal_Claims Experience'!$W51)*('Input_Claims Data'!$T$11:$T$500='Cal_Claims Experience'!$X51)))</f>
        <v/>
      </c>
      <c r="AD51" s="1" t="str" cm="1">
        <f t="array" ref="AD51">IF(Z51="","",_xlfn._xlws.FILTER('Input_Claims Data'!Z$11:Z$500,('Input_Claims Data'!$Q$11:$Q$500='Cal_Claims Experience'!$U51)*('Input_Claims Data'!$R$11:$R$500='Cal_Claims Experience'!$V51)*('Input_Claims Data'!$S$11:$S$500='Cal_Claims Experience'!$W51)*('Input_Claims Data'!$T$11:$T$500='Cal_Claims Experience'!$X51)))</f>
        <v/>
      </c>
      <c r="AE51" s="1" t="str" cm="1">
        <f t="array" ref="AE51">IF(AA51="","",_xlfn._xlws.FILTER('Input_Claims Data'!AA$11:AA$500,('Input_Claims Data'!$Q$11:$Q$500='Cal_Claims Experience'!$U51)*('Input_Claims Data'!$R$11:$R$500='Cal_Claims Experience'!$V51)*('Input_Claims Data'!$S$11:$S$500='Cal_Claims Experience'!$W51)*('Input_Claims Data'!$T$11:$T$500='Cal_Claims Experience'!$X51)))</f>
        <v/>
      </c>
      <c r="AF51" s="1" t="str" cm="1">
        <f t="array" ref="AF51">IF(AB51="","",_xlfn._xlws.FILTER('Input_Claims Data'!AB$11:AB$500,('Input_Claims Data'!$Q$11:$Q$500='Cal_Claims Experience'!$U51)*('Input_Claims Data'!$R$11:$R$500='Cal_Claims Experience'!$V51)*('Input_Claims Data'!$S$11:$S$500='Cal_Claims Experience'!$W51)*('Input_Claims Data'!$T$11:$T$500='Cal_Claims Experience'!$X51)))</f>
        <v/>
      </c>
      <c r="AG51" s="1" t="str" cm="1">
        <f t="array" ref="AG51">IF(AC51="","",_xlfn._xlws.FILTER('Input_Claims Data'!AC$11:AC$500,('Input_Claims Data'!$Q$11:$Q$500='Cal_Claims Experience'!$U51)*('Input_Claims Data'!$R$11:$R$500='Cal_Claims Experience'!$V51)*('Input_Claims Data'!$S$11:$S$500='Cal_Claims Experience'!$W51)*('Input_Claims Data'!$T$11:$T$500='Cal_Claims Experience'!$X51)))</f>
        <v/>
      </c>
      <c r="AH51" s="1" t="str" cm="1">
        <f t="array" ref="AH51">IF(AD51="","",_xlfn._xlws.FILTER('Input_Claims Data'!AD$11:AD$500,('Input_Claims Data'!$Q$11:$Q$500='Cal_Claims Experience'!$U51)*('Input_Claims Data'!$R$11:$R$500='Cal_Claims Experience'!$V51)*('Input_Claims Data'!$S$11:$S$500='Cal_Claims Experience'!$W51)*('Input_Claims Data'!$T$11:$T$500='Cal_Claims Experience'!$X51)))</f>
        <v/>
      </c>
      <c r="AI51" s="1" t="str">
        <f t="shared" si="8"/>
        <v/>
      </c>
      <c r="AJ51" s="1" t="str">
        <f t="shared" si="5"/>
        <v/>
      </c>
      <c r="AK51" s="1" t="str">
        <f t="shared" si="6"/>
        <v/>
      </c>
      <c r="AL51" s="1" t="str">
        <f t="shared" si="7"/>
        <v/>
      </c>
      <c r="AM51" s="1" t="str">
        <f t="shared" si="9"/>
        <v/>
      </c>
    </row>
    <row r="52" spans="5:39">
      <c r="E52" s="1" t="str" cm="1">
        <f t="array" ref="E52">IF(A52="","",_xlfn._xlws.FILTER('Input_Claims Data'!E$11:E$500,('Input_Claims Data'!$A$11:$A$500='Cal_Claims Experience'!$A52)*('Input_Claims Data'!$B$11:$B$500='Cal_Claims Experience'!$B52)*('Input_Claims Data'!$C$11:$C$500='Cal_Claims Experience'!$C52)*('Input_Claims Data'!$D$11:$D$500='Cal_Claims Experience'!$D52)))</f>
        <v/>
      </c>
      <c r="F52" s="1" t="str" cm="1">
        <f t="array" ref="F52">IF(A52="","",_xlfn._xlws.FILTER('Input_Claims Data'!F$11:F$500,('Input_Claims Data'!$A$11:$A$500='Cal_Claims Experience'!$A52)*('Input_Claims Data'!$B$11:$B$500='Cal_Claims Experience'!$B52)*('Input_Claims Data'!$C$11:$C$500='Cal_Claims Experience'!$C52)*('Input_Claims Data'!$D$11:$D$500='Cal_Claims Experience'!$D52)))</f>
        <v/>
      </c>
      <c r="G52" s="1" t="str" cm="1">
        <f t="array" ref="G52">IF(A52="","",_xlfn._xlws.FILTER('Input_Claims Data'!G$11:G$500,('Input_Claims Data'!$A$11:$A$500='Cal_Claims Experience'!$A52)*('Input_Claims Data'!$B$11:$B$500='Cal_Claims Experience'!$B52)*('Input_Claims Data'!$C$11:$C$500='Cal_Claims Experience'!$C52)*('Input_Claims Data'!$D$11:$D$500='Cal_Claims Experience'!$D52)))</f>
        <v/>
      </c>
      <c r="H52" s="1" t="str" cm="1">
        <f t="array" ref="H52">IF(A52="","",_xlfn._xlws.FILTER('Input_Claims Data'!H$11:H$500,('Input_Claims Data'!$A$11:$A$500='Cal_Claims Experience'!$A52)*('Input_Claims Data'!$B$11:$B$500='Cal_Claims Experience'!$B52)*('Input_Claims Data'!$C$11:$C$500='Cal_Claims Experience'!$C52)*('Input_Claims Data'!$D$11:$D$500='Cal_Claims Experience'!$D52)))</f>
        <v/>
      </c>
      <c r="I52" s="1" t="str" cm="1">
        <f t="array" ref="I52">IF(A52="","",_xlfn._xlws.FILTER('Input_Claims Data'!I$11:I$500,('Input_Claims Data'!$A$11:$A$500='Cal_Claims Experience'!$A52)*('Input_Claims Data'!$B$11:$B$500='Cal_Claims Experience'!$B52)*('Input_Claims Data'!$C$11:$C$500='Cal_Claims Experience'!$C52)*('Input_Claims Data'!$D$11:$D$500='Cal_Claims Experience'!$D52)))</f>
        <v/>
      </c>
      <c r="J52" s="1" t="str" cm="1">
        <f t="array" ref="J52">IF(A52="","",_xlfn._xlws.FILTER('Input_Claims Data'!J$11:J$500,('Input_Claims Data'!$A$11:$A$500='Cal_Claims Experience'!$A52)*('Input_Claims Data'!$B$11:$B$500='Cal_Claims Experience'!$B52)*('Input_Claims Data'!$C$11:$C$500='Cal_Claims Experience'!$C52)*('Input_Claims Data'!$D$11:$D$500='Cal_Claims Experience'!$D52)))</f>
        <v/>
      </c>
      <c r="K52" s="1" t="str" cm="1">
        <f t="array" ref="K52">IF(A52="","",_xlfn._xlws.FILTER('Input_Claims Data'!K$11:K$500,('Input_Claims Data'!$A$11:$A$500='Cal_Claims Experience'!$A52)*('Input_Claims Data'!$B$11:$B$500='Cal_Claims Experience'!$B52)*('Input_Claims Data'!$C$11:$C$500='Cal_Claims Experience'!$C52)*('Input_Claims Data'!$D$11:$D$500='Cal_Claims Experience'!$D52)))</f>
        <v/>
      </c>
      <c r="L52" s="1" t="str" cm="1">
        <f t="array" ref="L52">IF(B52="","",_xlfn._xlws.FILTER('Input_Claims Data'!L$11:L$500,('Input_Claims Data'!$A$11:$A$500='Cal_Claims Experience'!$A52)*('Input_Claims Data'!$B$11:$B$500='Cal_Claims Experience'!$B52)*('Input_Claims Data'!$C$11:$C$500='Cal_Claims Experience'!$C52)*('Input_Claims Data'!$D$11:$D$500='Cal_Claims Experience'!$D52)))</f>
        <v/>
      </c>
      <c r="M52" s="1" t="str" cm="1">
        <f t="array" ref="M52">IF(C52="","",_xlfn._xlws.FILTER('Input_Claims Data'!M$11:M$500,('Input_Claims Data'!$A$11:$A$500='Cal_Claims Experience'!$A52)*('Input_Claims Data'!$B$11:$B$500='Cal_Claims Experience'!$B52)*('Input_Claims Data'!$C$11:$C$500='Cal_Claims Experience'!$C52)*('Input_Claims Data'!$D$11:$D$500='Cal_Claims Experience'!$D52)))</f>
        <v/>
      </c>
      <c r="N52" s="1" t="str" cm="1">
        <f t="array" ref="N52">IF(D52="","",_xlfn._xlws.FILTER('Input_Claims Data'!N$11:N$500,('Input_Claims Data'!$A$11:$A$500='Cal_Claims Experience'!$A52)*('Input_Claims Data'!$B$11:$B$500='Cal_Claims Experience'!$B52)*('Input_Claims Data'!$C$11:$C$500='Cal_Claims Experience'!$C52)*('Input_Claims Data'!$D$11:$D$500='Cal_Claims Experience'!$D52)))</f>
        <v/>
      </c>
      <c r="O52" s="1" t="str">
        <f t="shared" si="0"/>
        <v/>
      </c>
      <c r="P52" s="1" t="str">
        <f t="shared" si="1"/>
        <v/>
      </c>
      <c r="Q52" s="1" t="str">
        <f t="shared" si="2"/>
        <v/>
      </c>
      <c r="R52" s="1" t="str">
        <f t="shared" si="3"/>
        <v/>
      </c>
      <c r="S52" s="1" t="str">
        <f t="shared" si="4"/>
        <v/>
      </c>
      <c r="Y52" s="1" t="str" cm="1">
        <f t="array" ref="Y52">IF(U52="","",_xlfn._xlws.FILTER('Input_Claims Data'!U$11:U$500,('Input_Claims Data'!$Q$11:$Q$500='Cal_Claims Experience'!$U52)*('Input_Claims Data'!$R$11:$R$500='Cal_Claims Experience'!$V52)*('Input_Claims Data'!$S$11:$S$500='Cal_Claims Experience'!$W52)*('Input_Claims Data'!$T$11:$T$500='Cal_Claims Experience'!$X52)))</f>
        <v/>
      </c>
      <c r="Z52" s="1" t="str" cm="1">
        <f t="array" ref="Z52">IF(V52="","",_xlfn._xlws.FILTER('Input_Claims Data'!V$11:V$500,('Input_Claims Data'!$Q$11:$Q$500='Cal_Claims Experience'!$U52)*('Input_Claims Data'!$R$11:$R$500='Cal_Claims Experience'!$V52)*('Input_Claims Data'!$S$11:$S$500='Cal_Claims Experience'!$W52)*('Input_Claims Data'!$T$11:$T$500='Cal_Claims Experience'!$X52)))</f>
        <v/>
      </c>
      <c r="AA52" s="1" t="str" cm="1">
        <f t="array" ref="AA52">IF(W52="","",_xlfn._xlws.FILTER('Input_Claims Data'!W$11:W$500,('Input_Claims Data'!$Q$11:$Q$500='Cal_Claims Experience'!$U52)*('Input_Claims Data'!$R$11:$R$500='Cal_Claims Experience'!$V52)*('Input_Claims Data'!$S$11:$S$500='Cal_Claims Experience'!$W52)*('Input_Claims Data'!$T$11:$T$500='Cal_Claims Experience'!$X52)))</f>
        <v/>
      </c>
      <c r="AB52" s="1" t="str" cm="1">
        <f t="array" ref="AB52">IF(X52="","",_xlfn._xlws.FILTER('Input_Claims Data'!X$11:X$500,('Input_Claims Data'!$Q$11:$Q$500='Cal_Claims Experience'!$U52)*('Input_Claims Data'!$R$11:$R$500='Cal_Claims Experience'!$V52)*('Input_Claims Data'!$S$11:$S$500='Cal_Claims Experience'!$W52)*('Input_Claims Data'!$T$11:$T$500='Cal_Claims Experience'!$X52)))</f>
        <v/>
      </c>
      <c r="AC52" s="1" t="str" cm="1">
        <f t="array" ref="AC52">IF(Y52="","",_xlfn._xlws.FILTER('Input_Claims Data'!Y$11:Y$500,('Input_Claims Data'!$Q$11:$Q$500='Cal_Claims Experience'!$U52)*('Input_Claims Data'!$R$11:$R$500='Cal_Claims Experience'!$V52)*('Input_Claims Data'!$S$11:$S$500='Cal_Claims Experience'!$W52)*('Input_Claims Data'!$T$11:$T$500='Cal_Claims Experience'!$X52)))</f>
        <v/>
      </c>
      <c r="AD52" s="1" t="str" cm="1">
        <f t="array" ref="AD52">IF(Z52="","",_xlfn._xlws.FILTER('Input_Claims Data'!Z$11:Z$500,('Input_Claims Data'!$Q$11:$Q$500='Cal_Claims Experience'!$U52)*('Input_Claims Data'!$R$11:$R$500='Cal_Claims Experience'!$V52)*('Input_Claims Data'!$S$11:$S$500='Cal_Claims Experience'!$W52)*('Input_Claims Data'!$T$11:$T$500='Cal_Claims Experience'!$X52)))</f>
        <v/>
      </c>
      <c r="AE52" s="1" t="str" cm="1">
        <f t="array" ref="AE52">IF(AA52="","",_xlfn._xlws.FILTER('Input_Claims Data'!AA$11:AA$500,('Input_Claims Data'!$Q$11:$Q$500='Cal_Claims Experience'!$U52)*('Input_Claims Data'!$R$11:$R$500='Cal_Claims Experience'!$V52)*('Input_Claims Data'!$S$11:$S$500='Cal_Claims Experience'!$W52)*('Input_Claims Data'!$T$11:$T$500='Cal_Claims Experience'!$X52)))</f>
        <v/>
      </c>
      <c r="AF52" s="1" t="str" cm="1">
        <f t="array" ref="AF52">IF(AB52="","",_xlfn._xlws.FILTER('Input_Claims Data'!AB$11:AB$500,('Input_Claims Data'!$Q$11:$Q$500='Cal_Claims Experience'!$U52)*('Input_Claims Data'!$R$11:$R$500='Cal_Claims Experience'!$V52)*('Input_Claims Data'!$S$11:$S$500='Cal_Claims Experience'!$W52)*('Input_Claims Data'!$T$11:$T$500='Cal_Claims Experience'!$X52)))</f>
        <v/>
      </c>
      <c r="AG52" s="1" t="str" cm="1">
        <f t="array" ref="AG52">IF(AC52="","",_xlfn._xlws.FILTER('Input_Claims Data'!AC$11:AC$500,('Input_Claims Data'!$Q$11:$Q$500='Cal_Claims Experience'!$U52)*('Input_Claims Data'!$R$11:$R$500='Cal_Claims Experience'!$V52)*('Input_Claims Data'!$S$11:$S$500='Cal_Claims Experience'!$W52)*('Input_Claims Data'!$T$11:$T$500='Cal_Claims Experience'!$X52)))</f>
        <v/>
      </c>
      <c r="AH52" s="1" t="str" cm="1">
        <f t="array" ref="AH52">IF(AD52="","",_xlfn._xlws.FILTER('Input_Claims Data'!AD$11:AD$500,('Input_Claims Data'!$Q$11:$Q$500='Cal_Claims Experience'!$U52)*('Input_Claims Data'!$R$11:$R$500='Cal_Claims Experience'!$V52)*('Input_Claims Data'!$S$11:$S$500='Cal_Claims Experience'!$W52)*('Input_Claims Data'!$T$11:$T$500='Cal_Claims Experience'!$X52)))</f>
        <v/>
      </c>
      <c r="AI52" s="1" t="str">
        <f t="shared" si="8"/>
        <v/>
      </c>
      <c r="AJ52" s="1" t="str">
        <f t="shared" si="5"/>
        <v/>
      </c>
      <c r="AK52" s="1" t="str">
        <f t="shared" si="6"/>
        <v/>
      </c>
      <c r="AL52" s="1" t="str">
        <f t="shared" si="7"/>
        <v/>
      </c>
      <c r="AM52" s="1" t="str">
        <f t="shared" si="9"/>
        <v/>
      </c>
    </row>
    <row r="53" spans="5:39">
      <c r="E53" s="1" t="str" cm="1">
        <f t="array" ref="E53">IF(A53="","",_xlfn._xlws.FILTER('Input_Claims Data'!E$11:E$500,('Input_Claims Data'!$A$11:$A$500='Cal_Claims Experience'!$A53)*('Input_Claims Data'!$B$11:$B$500='Cal_Claims Experience'!$B53)*('Input_Claims Data'!$C$11:$C$500='Cal_Claims Experience'!$C53)*('Input_Claims Data'!$D$11:$D$500='Cal_Claims Experience'!$D53)))</f>
        <v/>
      </c>
      <c r="F53" s="1" t="str" cm="1">
        <f t="array" ref="F53">IF(A53="","",_xlfn._xlws.FILTER('Input_Claims Data'!F$11:F$500,('Input_Claims Data'!$A$11:$A$500='Cal_Claims Experience'!$A53)*('Input_Claims Data'!$B$11:$B$500='Cal_Claims Experience'!$B53)*('Input_Claims Data'!$C$11:$C$500='Cal_Claims Experience'!$C53)*('Input_Claims Data'!$D$11:$D$500='Cal_Claims Experience'!$D53)))</f>
        <v/>
      </c>
      <c r="G53" s="1" t="str" cm="1">
        <f t="array" ref="G53">IF(A53="","",_xlfn._xlws.FILTER('Input_Claims Data'!G$11:G$500,('Input_Claims Data'!$A$11:$A$500='Cal_Claims Experience'!$A53)*('Input_Claims Data'!$B$11:$B$500='Cal_Claims Experience'!$B53)*('Input_Claims Data'!$C$11:$C$500='Cal_Claims Experience'!$C53)*('Input_Claims Data'!$D$11:$D$500='Cal_Claims Experience'!$D53)))</f>
        <v/>
      </c>
      <c r="H53" s="1" t="str" cm="1">
        <f t="array" ref="H53">IF(A53="","",_xlfn._xlws.FILTER('Input_Claims Data'!H$11:H$500,('Input_Claims Data'!$A$11:$A$500='Cal_Claims Experience'!$A53)*('Input_Claims Data'!$B$11:$B$500='Cal_Claims Experience'!$B53)*('Input_Claims Data'!$C$11:$C$500='Cal_Claims Experience'!$C53)*('Input_Claims Data'!$D$11:$D$500='Cal_Claims Experience'!$D53)))</f>
        <v/>
      </c>
      <c r="I53" s="1" t="str" cm="1">
        <f t="array" ref="I53">IF(A53="","",_xlfn._xlws.FILTER('Input_Claims Data'!I$11:I$500,('Input_Claims Data'!$A$11:$A$500='Cal_Claims Experience'!$A53)*('Input_Claims Data'!$B$11:$B$500='Cal_Claims Experience'!$B53)*('Input_Claims Data'!$C$11:$C$500='Cal_Claims Experience'!$C53)*('Input_Claims Data'!$D$11:$D$500='Cal_Claims Experience'!$D53)))</f>
        <v/>
      </c>
      <c r="J53" s="1" t="str" cm="1">
        <f t="array" ref="J53">IF(A53="","",_xlfn._xlws.FILTER('Input_Claims Data'!J$11:J$500,('Input_Claims Data'!$A$11:$A$500='Cal_Claims Experience'!$A53)*('Input_Claims Data'!$B$11:$B$500='Cal_Claims Experience'!$B53)*('Input_Claims Data'!$C$11:$C$500='Cal_Claims Experience'!$C53)*('Input_Claims Data'!$D$11:$D$500='Cal_Claims Experience'!$D53)))</f>
        <v/>
      </c>
      <c r="K53" s="1" t="str" cm="1">
        <f t="array" ref="K53">IF(A53="","",_xlfn._xlws.FILTER('Input_Claims Data'!K$11:K$500,('Input_Claims Data'!$A$11:$A$500='Cal_Claims Experience'!$A53)*('Input_Claims Data'!$B$11:$B$500='Cal_Claims Experience'!$B53)*('Input_Claims Data'!$C$11:$C$500='Cal_Claims Experience'!$C53)*('Input_Claims Data'!$D$11:$D$500='Cal_Claims Experience'!$D53)))</f>
        <v/>
      </c>
      <c r="L53" s="1" t="str" cm="1">
        <f t="array" ref="L53">IF(B53="","",_xlfn._xlws.FILTER('Input_Claims Data'!L$11:L$500,('Input_Claims Data'!$A$11:$A$500='Cal_Claims Experience'!$A53)*('Input_Claims Data'!$B$11:$B$500='Cal_Claims Experience'!$B53)*('Input_Claims Data'!$C$11:$C$500='Cal_Claims Experience'!$C53)*('Input_Claims Data'!$D$11:$D$500='Cal_Claims Experience'!$D53)))</f>
        <v/>
      </c>
      <c r="M53" s="1" t="str" cm="1">
        <f t="array" ref="M53">IF(C53="","",_xlfn._xlws.FILTER('Input_Claims Data'!M$11:M$500,('Input_Claims Data'!$A$11:$A$500='Cal_Claims Experience'!$A53)*('Input_Claims Data'!$B$11:$B$500='Cal_Claims Experience'!$B53)*('Input_Claims Data'!$C$11:$C$500='Cal_Claims Experience'!$C53)*('Input_Claims Data'!$D$11:$D$500='Cal_Claims Experience'!$D53)))</f>
        <v/>
      </c>
      <c r="N53" s="1" t="str" cm="1">
        <f t="array" ref="N53">IF(D53="","",_xlfn._xlws.FILTER('Input_Claims Data'!N$11:N$500,('Input_Claims Data'!$A$11:$A$500='Cal_Claims Experience'!$A53)*('Input_Claims Data'!$B$11:$B$500='Cal_Claims Experience'!$B53)*('Input_Claims Data'!$C$11:$C$500='Cal_Claims Experience'!$C53)*('Input_Claims Data'!$D$11:$D$500='Cal_Claims Experience'!$D53)))</f>
        <v/>
      </c>
      <c r="O53" s="1" t="str">
        <f t="shared" si="0"/>
        <v/>
      </c>
      <c r="P53" s="1" t="str">
        <f t="shared" si="1"/>
        <v/>
      </c>
      <c r="Q53" s="1" t="str">
        <f t="shared" si="2"/>
        <v/>
      </c>
      <c r="R53" s="1" t="str">
        <f t="shared" si="3"/>
        <v/>
      </c>
      <c r="S53" s="1" t="str">
        <f t="shared" si="4"/>
        <v/>
      </c>
      <c r="Y53" s="1" t="str" cm="1">
        <f t="array" ref="Y53">IF(U53="","",_xlfn._xlws.FILTER('Input_Claims Data'!U$11:U$500,('Input_Claims Data'!$Q$11:$Q$500='Cal_Claims Experience'!$U53)*('Input_Claims Data'!$R$11:$R$500='Cal_Claims Experience'!$V53)*('Input_Claims Data'!$S$11:$S$500='Cal_Claims Experience'!$W53)*('Input_Claims Data'!$T$11:$T$500='Cal_Claims Experience'!$X53)))</f>
        <v/>
      </c>
      <c r="Z53" s="1" t="str" cm="1">
        <f t="array" ref="Z53">IF(V53="","",_xlfn._xlws.FILTER('Input_Claims Data'!V$11:V$500,('Input_Claims Data'!$Q$11:$Q$500='Cal_Claims Experience'!$U53)*('Input_Claims Data'!$R$11:$R$500='Cal_Claims Experience'!$V53)*('Input_Claims Data'!$S$11:$S$500='Cal_Claims Experience'!$W53)*('Input_Claims Data'!$T$11:$T$500='Cal_Claims Experience'!$X53)))</f>
        <v/>
      </c>
      <c r="AA53" s="1" t="str" cm="1">
        <f t="array" ref="AA53">IF(W53="","",_xlfn._xlws.FILTER('Input_Claims Data'!W$11:W$500,('Input_Claims Data'!$Q$11:$Q$500='Cal_Claims Experience'!$U53)*('Input_Claims Data'!$R$11:$R$500='Cal_Claims Experience'!$V53)*('Input_Claims Data'!$S$11:$S$500='Cal_Claims Experience'!$W53)*('Input_Claims Data'!$T$11:$T$500='Cal_Claims Experience'!$X53)))</f>
        <v/>
      </c>
      <c r="AB53" s="1" t="str" cm="1">
        <f t="array" ref="AB53">IF(X53="","",_xlfn._xlws.FILTER('Input_Claims Data'!X$11:X$500,('Input_Claims Data'!$Q$11:$Q$500='Cal_Claims Experience'!$U53)*('Input_Claims Data'!$R$11:$R$500='Cal_Claims Experience'!$V53)*('Input_Claims Data'!$S$11:$S$500='Cal_Claims Experience'!$W53)*('Input_Claims Data'!$T$11:$T$500='Cal_Claims Experience'!$X53)))</f>
        <v/>
      </c>
      <c r="AC53" s="1" t="str" cm="1">
        <f t="array" ref="AC53">IF(Y53="","",_xlfn._xlws.FILTER('Input_Claims Data'!Y$11:Y$500,('Input_Claims Data'!$Q$11:$Q$500='Cal_Claims Experience'!$U53)*('Input_Claims Data'!$R$11:$R$500='Cal_Claims Experience'!$V53)*('Input_Claims Data'!$S$11:$S$500='Cal_Claims Experience'!$W53)*('Input_Claims Data'!$T$11:$T$500='Cal_Claims Experience'!$X53)))</f>
        <v/>
      </c>
      <c r="AD53" s="1" t="str" cm="1">
        <f t="array" ref="AD53">IF(Z53="","",_xlfn._xlws.FILTER('Input_Claims Data'!Z$11:Z$500,('Input_Claims Data'!$Q$11:$Q$500='Cal_Claims Experience'!$U53)*('Input_Claims Data'!$R$11:$R$500='Cal_Claims Experience'!$V53)*('Input_Claims Data'!$S$11:$S$500='Cal_Claims Experience'!$W53)*('Input_Claims Data'!$T$11:$T$500='Cal_Claims Experience'!$X53)))</f>
        <v/>
      </c>
      <c r="AE53" s="1" t="str" cm="1">
        <f t="array" ref="AE53">IF(AA53="","",_xlfn._xlws.FILTER('Input_Claims Data'!AA$11:AA$500,('Input_Claims Data'!$Q$11:$Q$500='Cal_Claims Experience'!$U53)*('Input_Claims Data'!$R$11:$R$500='Cal_Claims Experience'!$V53)*('Input_Claims Data'!$S$11:$S$500='Cal_Claims Experience'!$W53)*('Input_Claims Data'!$T$11:$T$500='Cal_Claims Experience'!$X53)))</f>
        <v/>
      </c>
      <c r="AF53" s="1" t="str" cm="1">
        <f t="array" ref="AF53">IF(AB53="","",_xlfn._xlws.FILTER('Input_Claims Data'!AB$11:AB$500,('Input_Claims Data'!$Q$11:$Q$500='Cal_Claims Experience'!$U53)*('Input_Claims Data'!$R$11:$R$500='Cal_Claims Experience'!$V53)*('Input_Claims Data'!$S$11:$S$500='Cal_Claims Experience'!$W53)*('Input_Claims Data'!$T$11:$T$500='Cal_Claims Experience'!$X53)))</f>
        <v/>
      </c>
      <c r="AG53" s="1" t="str" cm="1">
        <f t="array" ref="AG53">IF(AC53="","",_xlfn._xlws.FILTER('Input_Claims Data'!AC$11:AC$500,('Input_Claims Data'!$Q$11:$Q$500='Cal_Claims Experience'!$U53)*('Input_Claims Data'!$R$11:$R$500='Cal_Claims Experience'!$V53)*('Input_Claims Data'!$S$11:$S$500='Cal_Claims Experience'!$W53)*('Input_Claims Data'!$T$11:$T$500='Cal_Claims Experience'!$X53)))</f>
        <v/>
      </c>
      <c r="AH53" s="1" t="str" cm="1">
        <f t="array" ref="AH53">IF(AD53="","",_xlfn._xlws.FILTER('Input_Claims Data'!AD$11:AD$500,('Input_Claims Data'!$Q$11:$Q$500='Cal_Claims Experience'!$U53)*('Input_Claims Data'!$R$11:$R$500='Cal_Claims Experience'!$V53)*('Input_Claims Data'!$S$11:$S$500='Cal_Claims Experience'!$W53)*('Input_Claims Data'!$T$11:$T$500='Cal_Claims Experience'!$X53)))</f>
        <v/>
      </c>
      <c r="AI53" s="1" t="str">
        <f t="shared" si="8"/>
        <v/>
      </c>
      <c r="AJ53" s="1" t="str">
        <f t="shared" si="5"/>
        <v/>
      </c>
      <c r="AK53" s="1" t="str">
        <f t="shared" si="6"/>
        <v/>
      </c>
      <c r="AL53" s="1" t="str">
        <f t="shared" si="7"/>
        <v/>
      </c>
      <c r="AM53" s="1" t="str">
        <f t="shared" si="9"/>
        <v/>
      </c>
    </row>
    <row r="54" spans="5:39">
      <c r="E54" s="1" t="str" cm="1">
        <f t="array" ref="E54">IF(A54="","",_xlfn._xlws.FILTER('Input_Claims Data'!E$11:E$500,('Input_Claims Data'!$A$11:$A$500='Cal_Claims Experience'!$A54)*('Input_Claims Data'!$B$11:$B$500='Cal_Claims Experience'!$B54)*('Input_Claims Data'!$C$11:$C$500='Cal_Claims Experience'!$C54)*('Input_Claims Data'!$D$11:$D$500='Cal_Claims Experience'!$D54)))</f>
        <v/>
      </c>
      <c r="F54" s="1" t="str" cm="1">
        <f t="array" ref="F54">IF(A54="","",_xlfn._xlws.FILTER('Input_Claims Data'!F$11:F$500,('Input_Claims Data'!$A$11:$A$500='Cal_Claims Experience'!$A54)*('Input_Claims Data'!$B$11:$B$500='Cal_Claims Experience'!$B54)*('Input_Claims Data'!$C$11:$C$500='Cal_Claims Experience'!$C54)*('Input_Claims Data'!$D$11:$D$500='Cal_Claims Experience'!$D54)))</f>
        <v/>
      </c>
      <c r="G54" s="1" t="str" cm="1">
        <f t="array" ref="G54">IF(A54="","",_xlfn._xlws.FILTER('Input_Claims Data'!G$11:G$500,('Input_Claims Data'!$A$11:$A$500='Cal_Claims Experience'!$A54)*('Input_Claims Data'!$B$11:$B$500='Cal_Claims Experience'!$B54)*('Input_Claims Data'!$C$11:$C$500='Cal_Claims Experience'!$C54)*('Input_Claims Data'!$D$11:$D$500='Cal_Claims Experience'!$D54)))</f>
        <v/>
      </c>
      <c r="H54" s="1" t="str" cm="1">
        <f t="array" ref="H54">IF(A54="","",_xlfn._xlws.FILTER('Input_Claims Data'!H$11:H$500,('Input_Claims Data'!$A$11:$A$500='Cal_Claims Experience'!$A54)*('Input_Claims Data'!$B$11:$B$500='Cal_Claims Experience'!$B54)*('Input_Claims Data'!$C$11:$C$500='Cal_Claims Experience'!$C54)*('Input_Claims Data'!$D$11:$D$500='Cal_Claims Experience'!$D54)))</f>
        <v/>
      </c>
      <c r="I54" s="1" t="str" cm="1">
        <f t="array" ref="I54">IF(A54="","",_xlfn._xlws.FILTER('Input_Claims Data'!I$11:I$500,('Input_Claims Data'!$A$11:$A$500='Cal_Claims Experience'!$A54)*('Input_Claims Data'!$B$11:$B$500='Cal_Claims Experience'!$B54)*('Input_Claims Data'!$C$11:$C$500='Cal_Claims Experience'!$C54)*('Input_Claims Data'!$D$11:$D$500='Cal_Claims Experience'!$D54)))</f>
        <v/>
      </c>
      <c r="J54" s="1" t="str" cm="1">
        <f t="array" ref="J54">IF(A54="","",_xlfn._xlws.FILTER('Input_Claims Data'!J$11:J$500,('Input_Claims Data'!$A$11:$A$500='Cal_Claims Experience'!$A54)*('Input_Claims Data'!$B$11:$B$500='Cal_Claims Experience'!$B54)*('Input_Claims Data'!$C$11:$C$500='Cal_Claims Experience'!$C54)*('Input_Claims Data'!$D$11:$D$500='Cal_Claims Experience'!$D54)))</f>
        <v/>
      </c>
      <c r="K54" s="1" t="str" cm="1">
        <f t="array" ref="K54">IF(A54="","",_xlfn._xlws.FILTER('Input_Claims Data'!K$11:K$500,('Input_Claims Data'!$A$11:$A$500='Cal_Claims Experience'!$A54)*('Input_Claims Data'!$B$11:$B$500='Cal_Claims Experience'!$B54)*('Input_Claims Data'!$C$11:$C$500='Cal_Claims Experience'!$C54)*('Input_Claims Data'!$D$11:$D$500='Cal_Claims Experience'!$D54)))</f>
        <v/>
      </c>
      <c r="L54" s="1" t="str" cm="1">
        <f t="array" ref="L54">IF(B54="","",_xlfn._xlws.FILTER('Input_Claims Data'!L$11:L$500,('Input_Claims Data'!$A$11:$A$500='Cal_Claims Experience'!$A54)*('Input_Claims Data'!$B$11:$B$500='Cal_Claims Experience'!$B54)*('Input_Claims Data'!$C$11:$C$500='Cal_Claims Experience'!$C54)*('Input_Claims Data'!$D$11:$D$500='Cal_Claims Experience'!$D54)))</f>
        <v/>
      </c>
      <c r="M54" s="1" t="str" cm="1">
        <f t="array" ref="M54">IF(C54="","",_xlfn._xlws.FILTER('Input_Claims Data'!M$11:M$500,('Input_Claims Data'!$A$11:$A$500='Cal_Claims Experience'!$A54)*('Input_Claims Data'!$B$11:$B$500='Cal_Claims Experience'!$B54)*('Input_Claims Data'!$C$11:$C$500='Cal_Claims Experience'!$C54)*('Input_Claims Data'!$D$11:$D$500='Cal_Claims Experience'!$D54)))</f>
        <v/>
      </c>
      <c r="N54" s="1" t="str" cm="1">
        <f t="array" ref="N54">IF(D54="","",_xlfn._xlws.FILTER('Input_Claims Data'!N$11:N$500,('Input_Claims Data'!$A$11:$A$500='Cal_Claims Experience'!$A54)*('Input_Claims Data'!$B$11:$B$500='Cal_Claims Experience'!$B54)*('Input_Claims Data'!$C$11:$C$500='Cal_Claims Experience'!$C54)*('Input_Claims Data'!$D$11:$D$500='Cal_Claims Experience'!$D54)))</f>
        <v/>
      </c>
      <c r="O54" s="1" t="str">
        <f t="shared" si="0"/>
        <v/>
      </c>
      <c r="P54" s="1" t="str">
        <f t="shared" si="1"/>
        <v/>
      </c>
      <c r="Q54" s="1" t="str">
        <f t="shared" si="2"/>
        <v/>
      </c>
      <c r="R54" s="1" t="str">
        <f t="shared" si="3"/>
        <v/>
      </c>
      <c r="S54" s="1" t="str">
        <f t="shared" si="4"/>
        <v/>
      </c>
      <c r="Y54" s="1" t="str" cm="1">
        <f t="array" ref="Y54">IF(U54="","",_xlfn._xlws.FILTER('Input_Claims Data'!U$11:U$500,('Input_Claims Data'!$Q$11:$Q$500='Cal_Claims Experience'!$U54)*('Input_Claims Data'!$R$11:$R$500='Cal_Claims Experience'!$V54)*('Input_Claims Data'!$S$11:$S$500='Cal_Claims Experience'!$W54)*('Input_Claims Data'!$T$11:$T$500='Cal_Claims Experience'!$X54)))</f>
        <v/>
      </c>
      <c r="Z54" s="1" t="str" cm="1">
        <f t="array" ref="Z54">IF(V54="","",_xlfn._xlws.FILTER('Input_Claims Data'!V$11:V$500,('Input_Claims Data'!$Q$11:$Q$500='Cal_Claims Experience'!$U54)*('Input_Claims Data'!$R$11:$R$500='Cal_Claims Experience'!$V54)*('Input_Claims Data'!$S$11:$S$500='Cal_Claims Experience'!$W54)*('Input_Claims Data'!$T$11:$T$500='Cal_Claims Experience'!$X54)))</f>
        <v/>
      </c>
      <c r="AA54" s="1" t="str" cm="1">
        <f t="array" ref="AA54">IF(W54="","",_xlfn._xlws.FILTER('Input_Claims Data'!W$11:W$500,('Input_Claims Data'!$Q$11:$Q$500='Cal_Claims Experience'!$U54)*('Input_Claims Data'!$R$11:$R$500='Cal_Claims Experience'!$V54)*('Input_Claims Data'!$S$11:$S$500='Cal_Claims Experience'!$W54)*('Input_Claims Data'!$T$11:$T$500='Cal_Claims Experience'!$X54)))</f>
        <v/>
      </c>
      <c r="AB54" s="1" t="str" cm="1">
        <f t="array" ref="AB54">IF(X54="","",_xlfn._xlws.FILTER('Input_Claims Data'!X$11:X$500,('Input_Claims Data'!$Q$11:$Q$500='Cal_Claims Experience'!$U54)*('Input_Claims Data'!$R$11:$R$500='Cal_Claims Experience'!$V54)*('Input_Claims Data'!$S$11:$S$500='Cal_Claims Experience'!$W54)*('Input_Claims Data'!$T$11:$T$500='Cal_Claims Experience'!$X54)))</f>
        <v/>
      </c>
      <c r="AC54" s="1" t="str" cm="1">
        <f t="array" ref="AC54">IF(Y54="","",_xlfn._xlws.FILTER('Input_Claims Data'!Y$11:Y$500,('Input_Claims Data'!$Q$11:$Q$500='Cal_Claims Experience'!$U54)*('Input_Claims Data'!$R$11:$R$500='Cal_Claims Experience'!$V54)*('Input_Claims Data'!$S$11:$S$500='Cal_Claims Experience'!$W54)*('Input_Claims Data'!$T$11:$T$500='Cal_Claims Experience'!$X54)))</f>
        <v/>
      </c>
      <c r="AD54" s="1" t="str" cm="1">
        <f t="array" ref="AD54">IF(Z54="","",_xlfn._xlws.FILTER('Input_Claims Data'!Z$11:Z$500,('Input_Claims Data'!$Q$11:$Q$500='Cal_Claims Experience'!$U54)*('Input_Claims Data'!$R$11:$R$500='Cal_Claims Experience'!$V54)*('Input_Claims Data'!$S$11:$S$500='Cal_Claims Experience'!$W54)*('Input_Claims Data'!$T$11:$T$500='Cal_Claims Experience'!$X54)))</f>
        <v/>
      </c>
      <c r="AE54" s="1" t="str" cm="1">
        <f t="array" ref="AE54">IF(AA54="","",_xlfn._xlws.FILTER('Input_Claims Data'!AA$11:AA$500,('Input_Claims Data'!$Q$11:$Q$500='Cal_Claims Experience'!$U54)*('Input_Claims Data'!$R$11:$R$500='Cal_Claims Experience'!$V54)*('Input_Claims Data'!$S$11:$S$500='Cal_Claims Experience'!$W54)*('Input_Claims Data'!$T$11:$T$500='Cal_Claims Experience'!$X54)))</f>
        <v/>
      </c>
      <c r="AF54" s="1" t="str" cm="1">
        <f t="array" ref="AF54">IF(AB54="","",_xlfn._xlws.FILTER('Input_Claims Data'!AB$11:AB$500,('Input_Claims Data'!$Q$11:$Q$500='Cal_Claims Experience'!$U54)*('Input_Claims Data'!$R$11:$R$500='Cal_Claims Experience'!$V54)*('Input_Claims Data'!$S$11:$S$500='Cal_Claims Experience'!$W54)*('Input_Claims Data'!$T$11:$T$500='Cal_Claims Experience'!$X54)))</f>
        <v/>
      </c>
      <c r="AG54" s="1" t="str" cm="1">
        <f t="array" ref="AG54">IF(AC54="","",_xlfn._xlws.FILTER('Input_Claims Data'!AC$11:AC$500,('Input_Claims Data'!$Q$11:$Q$500='Cal_Claims Experience'!$U54)*('Input_Claims Data'!$R$11:$R$500='Cal_Claims Experience'!$V54)*('Input_Claims Data'!$S$11:$S$500='Cal_Claims Experience'!$W54)*('Input_Claims Data'!$T$11:$T$500='Cal_Claims Experience'!$X54)))</f>
        <v/>
      </c>
      <c r="AH54" s="1" t="str" cm="1">
        <f t="array" ref="AH54">IF(AD54="","",_xlfn._xlws.FILTER('Input_Claims Data'!AD$11:AD$500,('Input_Claims Data'!$Q$11:$Q$500='Cal_Claims Experience'!$U54)*('Input_Claims Data'!$R$11:$R$500='Cal_Claims Experience'!$V54)*('Input_Claims Data'!$S$11:$S$500='Cal_Claims Experience'!$W54)*('Input_Claims Data'!$T$11:$T$500='Cal_Claims Experience'!$X54)))</f>
        <v/>
      </c>
      <c r="AI54" s="1" t="str">
        <f t="shared" si="8"/>
        <v/>
      </c>
      <c r="AJ54" s="1" t="str">
        <f t="shared" si="5"/>
        <v/>
      </c>
      <c r="AK54" s="1" t="str">
        <f t="shared" si="6"/>
        <v/>
      </c>
      <c r="AL54" s="1" t="str">
        <f t="shared" si="7"/>
        <v/>
      </c>
      <c r="AM54" s="1" t="str">
        <f t="shared" si="9"/>
        <v/>
      </c>
    </row>
    <row r="55" spans="5:39">
      <c r="E55" s="1" t="str" cm="1">
        <f t="array" ref="E55">IF(A55="","",_xlfn._xlws.FILTER('Input_Claims Data'!E$11:E$500,('Input_Claims Data'!$A$11:$A$500='Cal_Claims Experience'!$A55)*('Input_Claims Data'!$B$11:$B$500='Cal_Claims Experience'!$B55)*('Input_Claims Data'!$C$11:$C$500='Cal_Claims Experience'!$C55)*('Input_Claims Data'!$D$11:$D$500='Cal_Claims Experience'!$D55)))</f>
        <v/>
      </c>
      <c r="F55" s="1" t="str" cm="1">
        <f t="array" ref="F55">IF(A55="","",_xlfn._xlws.FILTER('Input_Claims Data'!F$11:F$500,('Input_Claims Data'!$A$11:$A$500='Cal_Claims Experience'!$A55)*('Input_Claims Data'!$B$11:$B$500='Cal_Claims Experience'!$B55)*('Input_Claims Data'!$C$11:$C$500='Cal_Claims Experience'!$C55)*('Input_Claims Data'!$D$11:$D$500='Cal_Claims Experience'!$D55)))</f>
        <v/>
      </c>
      <c r="G55" s="1" t="str" cm="1">
        <f t="array" ref="G55">IF(A55="","",_xlfn._xlws.FILTER('Input_Claims Data'!G$11:G$500,('Input_Claims Data'!$A$11:$A$500='Cal_Claims Experience'!$A55)*('Input_Claims Data'!$B$11:$B$500='Cal_Claims Experience'!$B55)*('Input_Claims Data'!$C$11:$C$500='Cal_Claims Experience'!$C55)*('Input_Claims Data'!$D$11:$D$500='Cal_Claims Experience'!$D55)))</f>
        <v/>
      </c>
      <c r="H55" s="1" t="str" cm="1">
        <f t="array" ref="H55">IF(A55="","",_xlfn._xlws.FILTER('Input_Claims Data'!H$11:H$500,('Input_Claims Data'!$A$11:$A$500='Cal_Claims Experience'!$A55)*('Input_Claims Data'!$B$11:$B$500='Cal_Claims Experience'!$B55)*('Input_Claims Data'!$C$11:$C$500='Cal_Claims Experience'!$C55)*('Input_Claims Data'!$D$11:$D$500='Cal_Claims Experience'!$D55)))</f>
        <v/>
      </c>
      <c r="I55" s="1" t="str" cm="1">
        <f t="array" ref="I55">IF(A55="","",_xlfn._xlws.FILTER('Input_Claims Data'!I$11:I$500,('Input_Claims Data'!$A$11:$A$500='Cal_Claims Experience'!$A55)*('Input_Claims Data'!$B$11:$B$500='Cal_Claims Experience'!$B55)*('Input_Claims Data'!$C$11:$C$500='Cal_Claims Experience'!$C55)*('Input_Claims Data'!$D$11:$D$500='Cal_Claims Experience'!$D55)))</f>
        <v/>
      </c>
      <c r="J55" s="1" t="str" cm="1">
        <f t="array" ref="J55">IF(A55="","",_xlfn._xlws.FILTER('Input_Claims Data'!J$11:J$500,('Input_Claims Data'!$A$11:$A$500='Cal_Claims Experience'!$A55)*('Input_Claims Data'!$B$11:$B$500='Cal_Claims Experience'!$B55)*('Input_Claims Data'!$C$11:$C$500='Cal_Claims Experience'!$C55)*('Input_Claims Data'!$D$11:$D$500='Cal_Claims Experience'!$D55)))</f>
        <v/>
      </c>
      <c r="K55" s="1" t="str" cm="1">
        <f t="array" ref="K55">IF(A55="","",_xlfn._xlws.FILTER('Input_Claims Data'!K$11:K$500,('Input_Claims Data'!$A$11:$A$500='Cal_Claims Experience'!$A55)*('Input_Claims Data'!$B$11:$B$500='Cal_Claims Experience'!$B55)*('Input_Claims Data'!$C$11:$C$500='Cal_Claims Experience'!$C55)*('Input_Claims Data'!$D$11:$D$500='Cal_Claims Experience'!$D55)))</f>
        <v/>
      </c>
      <c r="L55" s="1" t="str" cm="1">
        <f t="array" ref="L55">IF(B55="","",_xlfn._xlws.FILTER('Input_Claims Data'!L$11:L$500,('Input_Claims Data'!$A$11:$A$500='Cal_Claims Experience'!$A55)*('Input_Claims Data'!$B$11:$B$500='Cal_Claims Experience'!$B55)*('Input_Claims Data'!$C$11:$C$500='Cal_Claims Experience'!$C55)*('Input_Claims Data'!$D$11:$D$500='Cal_Claims Experience'!$D55)))</f>
        <v/>
      </c>
      <c r="M55" s="1" t="str" cm="1">
        <f t="array" ref="M55">IF(C55="","",_xlfn._xlws.FILTER('Input_Claims Data'!M$11:M$500,('Input_Claims Data'!$A$11:$A$500='Cal_Claims Experience'!$A55)*('Input_Claims Data'!$B$11:$B$500='Cal_Claims Experience'!$B55)*('Input_Claims Data'!$C$11:$C$500='Cal_Claims Experience'!$C55)*('Input_Claims Data'!$D$11:$D$500='Cal_Claims Experience'!$D55)))</f>
        <v/>
      </c>
      <c r="N55" s="1" t="str" cm="1">
        <f t="array" ref="N55">IF(D55="","",_xlfn._xlws.FILTER('Input_Claims Data'!N$11:N$500,('Input_Claims Data'!$A$11:$A$500='Cal_Claims Experience'!$A55)*('Input_Claims Data'!$B$11:$B$500='Cal_Claims Experience'!$B55)*('Input_Claims Data'!$C$11:$C$500='Cal_Claims Experience'!$C55)*('Input_Claims Data'!$D$11:$D$500='Cal_Claims Experience'!$D55)))</f>
        <v/>
      </c>
      <c r="O55" s="1" t="str">
        <f t="shared" si="0"/>
        <v/>
      </c>
      <c r="P55" s="1" t="str">
        <f t="shared" si="1"/>
        <v/>
      </c>
      <c r="Q55" s="1" t="str">
        <f t="shared" si="2"/>
        <v/>
      </c>
      <c r="R55" s="1" t="str">
        <f t="shared" si="3"/>
        <v/>
      </c>
      <c r="S55" s="1" t="str">
        <f t="shared" si="4"/>
        <v/>
      </c>
      <c r="Y55" s="1" t="str" cm="1">
        <f t="array" ref="Y55">IF(U55="","",_xlfn._xlws.FILTER('Input_Claims Data'!U$11:U$500,('Input_Claims Data'!$Q$11:$Q$500='Cal_Claims Experience'!$U55)*('Input_Claims Data'!$R$11:$R$500='Cal_Claims Experience'!$V55)*('Input_Claims Data'!$S$11:$S$500='Cal_Claims Experience'!$W55)*('Input_Claims Data'!$T$11:$T$500='Cal_Claims Experience'!$X55)))</f>
        <v/>
      </c>
      <c r="Z55" s="1" t="str" cm="1">
        <f t="array" ref="Z55">IF(V55="","",_xlfn._xlws.FILTER('Input_Claims Data'!V$11:V$500,('Input_Claims Data'!$Q$11:$Q$500='Cal_Claims Experience'!$U55)*('Input_Claims Data'!$R$11:$R$500='Cal_Claims Experience'!$V55)*('Input_Claims Data'!$S$11:$S$500='Cal_Claims Experience'!$W55)*('Input_Claims Data'!$T$11:$T$500='Cal_Claims Experience'!$X55)))</f>
        <v/>
      </c>
      <c r="AA55" s="1" t="str" cm="1">
        <f t="array" ref="AA55">IF(W55="","",_xlfn._xlws.FILTER('Input_Claims Data'!W$11:W$500,('Input_Claims Data'!$Q$11:$Q$500='Cal_Claims Experience'!$U55)*('Input_Claims Data'!$R$11:$R$500='Cal_Claims Experience'!$V55)*('Input_Claims Data'!$S$11:$S$500='Cal_Claims Experience'!$W55)*('Input_Claims Data'!$T$11:$T$500='Cal_Claims Experience'!$X55)))</f>
        <v/>
      </c>
      <c r="AB55" s="1" t="str" cm="1">
        <f t="array" ref="AB55">IF(X55="","",_xlfn._xlws.FILTER('Input_Claims Data'!X$11:X$500,('Input_Claims Data'!$Q$11:$Q$500='Cal_Claims Experience'!$U55)*('Input_Claims Data'!$R$11:$R$500='Cal_Claims Experience'!$V55)*('Input_Claims Data'!$S$11:$S$500='Cal_Claims Experience'!$W55)*('Input_Claims Data'!$T$11:$T$500='Cal_Claims Experience'!$X55)))</f>
        <v/>
      </c>
      <c r="AC55" s="1" t="str" cm="1">
        <f t="array" ref="AC55">IF(Y55="","",_xlfn._xlws.FILTER('Input_Claims Data'!Y$11:Y$500,('Input_Claims Data'!$Q$11:$Q$500='Cal_Claims Experience'!$U55)*('Input_Claims Data'!$R$11:$R$500='Cal_Claims Experience'!$V55)*('Input_Claims Data'!$S$11:$S$500='Cal_Claims Experience'!$W55)*('Input_Claims Data'!$T$11:$T$500='Cal_Claims Experience'!$X55)))</f>
        <v/>
      </c>
      <c r="AD55" s="1" t="str" cm="1">
        <f t="array" ref="AD55">IF(Z55="","",_xlfn._xlws.FILTER('Input_Claims Data'!Z$11:Z$500,('Input_Claims Data'!$Q$11:$Q$500='Cal_Claims Experience'!$U55)*('Input_Claims Data'!$R$11:$R$500='Cal_Claims Experience'!$V55)*('Input_Claims Data'!$S$11:$S$500='Cal_Claims Experience'!$W55)*('Input_Claims Data'!$T$11:$T$500='Cal_Claims Experience'!$X55)))</f>
        <v/>
      </c>
      <c r="AE55" s="1" t="str" cm="1">
        <f t="array" ref="AE55">IF(AA55="","",_xlfn._xlws.FILTER('Input_Claims Data'!AA$11:AA$500,('Input_Claims Data'!$Q$11:$Q$500='Cal_Claims Experience'!$U55)*('Input_Claims Data'!$R$11:$R$500='Cal_Claims Experience'!$V55)*('Input_Claims Data'!$S$11:$S$500='Cal_Claims Experience'!$W55)*('Input_Claims Data'!$T$11:$T$500='Cal_Claims Experience'!$X55)))</f>
        <v/>
      </c>
      <c r="AF55" s="1" t="str" cm="1">
        <f t="array" ref="AF55">IF(AB55="","",_xlfn._xlws.FILTER('Input_Claims Data'!AB$11:AB$500,('Input_Claims Data'!$Q$11:$Q$500='Cal_Claims Experience'!$U55)*('Input_Claims Data'!$R$11:$R$500='Cal_Claims Experience'!$V55)*('Input_Claims Data'!$S$11:$S$500='Cal_Claims Experience'!$W55)*('Input_Claims Data'!$T$11:$T$500='Cal_Claims Experience'!$X55)))</f>
        <v/>
      </c>
      <c r="AG55" s="1" t="str" cm="1">
        <f t="array" ref="AG55">IF(AC55="","",_xlfn._xlws.FILTER('Input_Claims Data'!AC$11:AC$500,('Input_Claims Data'!$Q$11:$Q$500='Cal_Claims Experience'!$U55)*('Input_Claims Data'!$R$11:$R$500='Cal_Claims Experience'!$V55)*('Input_Claims Data'!$S$11:$S$500='Cal_Claims Experience'!$W55)*('Input_Claims Data'!$T$11:$T$500='Cal_Claims Experience'!$X55)))</f>
        <v/>
      </c>
      <c r="AH55" s="1" t="str" cm="1">
        <f t="array" ref="AH55">IF(AD55="","",_xlfn._xlws.FILTER('Input_Claims Data'!AD$11:AD$500,('Input_Claims Data'!$Q$11:$Q$500='Cal_Claims Experience'!$U55)*('Input_Claims Data'!$R$11:$R$500='Cal_Claims Experience'!$V55)*('Input_Claims Data'!$S$11:$S$500='Cal_Claims Experience'!$W55)*('Input_Claims Data'!$T$11:$T$500='Cal_Claims Experience'!$X55)))</f>
        <v/>
      </c>
      <c r="AI55" s="1" t="str">
        <f t="shared" si="8"/>
        <v/>
      </c>
      <c r="AJ55" s="1" t="str">
        <f t="shared" si="5"/>
        <v/>
      </c>
      <c r="AK55" s="1" t="str">
        <f t="shared" si="6"/>
        <v/>
      </c>
      <c r="AL55" s="1" t="str">
        <f t="shared" si="7"/>
        <v/>
      </c>
      <c r="AM55" s="1" t="str">
        <f t="shared" si="9"/>
        <v/>
      </c>
    </row>
    <row r="56" spans="5:39">
      <c r="E56" s="1" t="str" cm="1">
        <f t="array" ref="E56">IF(A56="","",_xlfn._xlws.FILTER('Input_Claims Data'!E$11:E$500,('Input_Claims Data'!$A$11:$A$500='Cal_Claims Experience'!$A56)*('Input_Claims Data'!$B$11:$B$500='Cal_Claims Experience'!$B56)*('Input_Claims Data'!$C$11:$C$500='Cal_Claims Experience'!$C56)*('Input_Claims Data'!$D$11:$D$500='Cal_Claims Experience'!$D56)))</f>
        <v/>
      </c>
      <c r="F56" s="1" t="str" cm="1">
        <f t="array" ref="F56">IF(A56="","",_xlfn._xlws.FILTER('Input_Claims Data'!F$11:F$500,('Input_Claims Data'!$A$11:$A$500='Cal_Claims Experience'!$A56)*('Input_Claims Data'!$B$11:$B$500='Cal_Claims Experience'!$B56)*('Input_Claims Data'!$C$11:$C$500='Cal_Claims Experience'!$C56)*('Input_Claims Data'!$D$11:$D$500='Cal_Claims Experience'!$D56)))</f>
        <v/>
      </c>
      <c r="G56" s="1" t="str" cm="1">
        <f t="array" ref="G56">IF(A56="","",_xlfn._xlws.FILTER('Input_Claims Data'!G$11:G$500,('Input_Claims Data'!$A$11:$A$500='Cal_Claims Experience'!$A56)*('Input_Claims Data'!$B$11:$B$500='Cal_Claims Experience'!$B56)*('Input_Claims Data'!$C$11:$C$500='Cal_Claims Experience'!$C56)*('Input_Claims Data'!$D$11:$D$500='Cal_Claims Experience'!$D56)))</f>
        <v/>
      </c>
      <c r="H56" s="1" t="str" cm="1">
        <f t="array" ref="H56">IF(A56="","",_xlfn._xlws.FILTER('Input_Claims Data'!H$11:H$500,('Input_Claims Data'!$A$11:$A$500='Cal_Claims Experience'!$A56)*('Input_Claims Data'!$B$11:$B$500='Cal_Claims Experience'!$B56)*('Input_Claims Data'!$C$11:$C$500='Cal_Claims Experience'!$C56)*('Input_Claims Data'!$D$11:$D$500='Cal_Claims Experience'!$D56)))</f>
        <v/>
      </c>
      <c r="I56" s="1" t="str" cm="1">
        <f t="array" ref="I56">IF(A56="","",_xlfn._xlws.FILTER('Input_Claims Data'!I$11:I$500,('Input_Claims Data'!$A$11:$A$500='Cal_Claims Experience'!$A56)*('Input_Claims Data'!$B$11:$B$500='Cal_Claims Experience'!$B56)*('Input_Claims Data'!$C$11:$C$500='Cal_Claims Experience'!$C56)*('Input_Claims Data'!$D$11:$D$500='Cal_Claims Experience'!$D56)))</f>
        <v/>
      </c>
      <c r="J56" s="1" t="str" cm="1">
        <f t="array" ref="J56">IF(A56="","",_xlfn._xlws.FILTER('Input_Claims Data'!J$11:J$500,('Input_Claims Data'!$A$11:$A$500='Cal_Claims Experience'!$A56)*('Input_Claims Data'!$B$11:$B$500='Cal_Claims Experience'!$B56)*('Input_Claims Data'!$C$11:$C$500='Cal_Claims Experience'!$C56)*('Input_Claims Data'!$D$11:$D$500='Cal_Claims Experience'!$D56)))</f>
        <v/>
      </c>
      <c r="K56" s="1" t="str" cm="1">
        <f t="array" ref="K56">IF(A56="","",_xlfn._xlws.FILTER('Input_Claims Data'!K$11:K$500,('Input_Claims Data'!$A$11:$A$500='Cal_Claims Experience'!$A56)*('Input_Claims Data'!$B$11:$B$500='Cal_Claims Experience'!$B56)*('Input_Claims Data'!$C$11:$C$500='Cal_Claims Experience'!$C56)*('Input_Claims Data'!$D$11:$D$500='Cal_Claims Experience'!$D56)))</f>
        <v/>
      </c>
      <c r="L56" s="1" t="str" cm="1">
        <f t="array" ref="L56">IF(B56="","",_xlfn._xlws.FILTER('Input_Claims Data'!L$11:L$500,('Input_Claims Data'!$A$11:$A$500='Cal_Claims Experience'!$A56)*('Input_Claims Data'!$B$11:$B$500='Cal_Claims Experience'!$B56)*('Input_Claims Data'!$C$11:$C$500='Cal_Claims Experience'!$C56)*('Input_Claims Data'!$D$11:$D$500='Cal_Claims Experience'!$D56)))</f>
        <v/>
      </c>
      <c r="M56" s="1" t="str" cm="1">
        <f t="array" ref="M56">IF(C56="","",_xlfn._xlws.FILTER('Input_Claims Data'!M$11:M$500,('Input_Claims Data'!$A$11:$A$500='Cal_Claims Experience'!$A56)*('Input_Claims Data'!$B$11:$B$500='Cal_Claims Experience'!$B56)*('Input_Claims Data'!$C$11:$C$500='Cal_Claims Experience'!$C56)*('Input_Claims Data'!$D$11:$D$500='Cal_Claims Experience'!$D56)))</f>
        <v/>
      </c>
      <c r="N56" s="1" t="str" cm="1">
        <f t="array" ref="N56">IF(D56="","",_xlfn._xlws.FILTER('Input_Claims Data'!N$11:N$500,('Input_Claims Data'!$A$11:$A$500='Cal_Claims Experience'!$A56)*('Input_Claims Data'!$B$11:$B$500='Cal_Claims Experience'!$B56)*('Input_Claims Data'!$C$11:$C$500='Cal_Claims Experience'!$C56)*('Input_Claims Data'!$D$11:$D$500='Cal_Claims Experience'!$D56)))</f>
        <v/>
      </c>
      <c r="O56" s="1" t="str">
        <f t="shared" si="0"/>
        <v/>
      </c>
      <c r="P56" s="1" t="str">
        <f t="shared" si="1"/>
        <v/>
      </c>
      <c r="Q56" s="1" t="str">
        <f t="shared" si="2"/>
        <v/>
      </c>
      <c r="R56" s="1" t="str">
        <f t="shared" si="3"/>
        <v/>
      </c>
      <c r="S56" s="1" t="str">
        <f t="shared" si="4"/>
        <v/>
      </c>
      <c r="Y56" s="1" t="str" cm="1">
        <f t="array" ref="Y56">IF(U56="","",_xlfn._xlws.FILTER('Input_Claims Data'!U$11:U$500,('Input_Claims Data'!$Q$11:$Q$500='Cal_Claims Experience'!$U56)*('Input_Claims Data'!$R$11:$R$500='Cal_Claims Experience'!$V56)*('Input_Claims Data'!$S$11:$S$500='Cal_Claims Experience'!$W56)*('Input_Claims Data'!$T$11:$T$500='Cal_Claims Experience'!$X56)))</f>
        <v/>
      </c>
      <c r="Z56" s="1" t="str" cm="1">
        <f t="array" ref="Z56">IF(V56="","",_xlfn._xlws.FILTER('Input_Claims Data'!V$11:V$500,('Input_Claims Data'!$Q$11:$Q$500='Cal_Claims Experience'!$U56)*('Input_Claims Data'!$R$11:$R$500='Cal_Claims Experience'!$V56)*('Input_Claims Data'!$S$11:$S$500='Cal_Claims Experience'!$W56)*('Input_Claims Data'!$T$11:$T$500='Cal_Claims Experience'!$X56)))</f>
        <v/>
      </c>
      <c r="AA56" s="1" t="str" cm="1">
        <f t="array" ref="AA56">IF(W56="","",_xlfn._xlws.FILTER('Input_Claims Data'!W$11:W$500,('Input_Claims Data'!$Q$11:$Q$500='Cal_Claims Experience'!$U56)*('Input_Claims Data'!$R$11:$R$500='Cal_Claims Experience'!$V56)*('Input_Claims Data'!$S$11:$S$500='Cal_Claims Experience'!$W56)*('Input_Claims Data'!$T$11:$T$500='Cal_Claims Experience'!$X56)))</f>
        <v/>
      </c>
      <c r="AB56" s="1" t="str" cm="1">
        <f t="array" ref="AB56">IF(X56="","",_xlfn._xlws.FILTER('Input_Claims Data'!X$11:X$500,('Input_Claims Data'!$Q$11:$Q$500='Cal_Claims Experience'!$U56)*('Input_Claims Data'!$R$11:$R$500='Cal_Claims Experience'!$V56)*('Input_Claims Data'!$S$11:$S$500='Cal_Claims Experience'!$W56)*('Input_Claims Data'!$T$11:$T$500='Cal_Claims Experience'!$X56)))</f>
        <v/>
      </c>
      <c r="AC56" s="1" t="str" cm="1">
        <f t="array" ref="AC56">IF(Y56="","",_xlfn._xlws.FILTER('Input_Claims Data'!Y$11:Y$500,('Input_Claims Data'!$Q$11:$Q$500='Cal_Claims Experience'!$U56)*('Input_Claims Data'!$R$11:$R$500='Cal_Claims Experience'!$V56)*('Input_Claims Data'!$S$11:$S$500='Cal_Claims Experience'!$W56)*('Input_Claims Data'!$T$11:$T$500='Cal_Claims Experience'!$X56)))</f>
        <v/>
      </c>
      <c r="AD56" s="1" t="str" cm="1">
        <f t="array" ref="AD56">IF(Z56="","",_xlfn._xlws.FILTER('Input_Claims Data'!Z$11:Z$500,('Input_Claims Data'!$Q$11:$Q$500='Cal_Claims Experience'!$U56)*('Input_Claims Data'!$R$11:$R$500='Cal_Claims Experience'!$V56)*('Input_Claims Data'!$S$11:$S$500='Cal_Claims Experience'!$W56)*('Input_Claims Data'!$T$11:$T$500='Cal_Claims Experience'!$X56)))</f>
        <v/>
      </c>
      <c r="AE56" s="1" t="str" cm="1">
        <f t="array" ref="AE56">IF(AA56="","",_xlfn._xlws.FILTER('Input_Claims Data'!AA$11:AA$500,('Input_Claims Data'!$Q$11:$Q$500='Cal_Claims Experience'!$U56)*('Input_Claims Data'!$R$11:$R$500='Cal_Claims Experience'!$V56)*('Input_Claims Data'!$S$11:$S$500='Cal_Claims Experience'!$W56)*('Input_Claims Data'!$T$11:$T$500='Cal_Claims Experience'!$X56)))</f>
        <v/>
      </c>
      <c r="AF56" s="1" t="str" cm="1">
        <f t="array" ref="AF56">IF(AB56="","",_xlfn._xlws.FILTER('Input_Claims Data'!AB$11:AB$500,('Input_Claims Data'!$Q$11:$Q$500='Cal_Claims Experience'!$U56)*('Input_Claims Data'!$R$11:$R$500='Cal_Claims Experience'!$V56)*('Input_Claims Data'!$S$11:$S$500='Cal_Claims Experience'!$W56)*('Input_Claims Data'!$T$11:$T$500='Cal_Claims Experience'!$X56)))</f>
        <v/>
      </c>
      <c r="AG56" s="1" t="str" cm="1">
        <f t="array" ref="AG56">IF(AC56="","",_xlfn._xlws.FILTER('Input_Claims Data'!AC$11:AC$500,('Input_Claims Data'!$Q$11:$Q$500='Cal_Claims Experience'!$U56)*('Input_Claims Data'!$R$11:$R$500='Cal_Claims Experience'!$V56)*('Input_Claims Data'!$S$11:$S$500='Cal_Claims Experience'!$W56)*('Input_Claims Data'!$T$11:$T$500='Cal_Claims Experience'!$X56)))</f>
        <v/>
      </c>
      <c r="AH56" s="1" t="str" cm="1">
        <f t="array" ref="AH56">IF(AD56="","",_xlfn._xlws.FILTER('Input_Claims Data'!AD$11:AD$500,('Input_Claims Data'!$Q$11:$Q$500='Cal_Claims Experience'!$U56)*('Input_Claims Data'!$R$11:$R$500='Cal_Claims Experience'!$V56)*('Input_Claims Data'!$S$11:$S$500='Cal_Claims Experience'!$W56)*('Input_Claims Data'!$T$11:$T$500='Cal_Claims Experience'!$X56)))</f>
        <v/>
      </c>
      <c r="AI56" s="1" t="str">
        <f t="shared" si="8"/>
        <v/>
      </c>
      <c r="AJ56" s="1" t="str">
        <f t="shared" si="5"/>
        <v/>
      </c>
      <c r="AK56" s="1" t="str">
        <f t="shared" si="6"/>
        <v/>
      </c>
      <c r="AL56" s="1" t="str">
        <f t="shared" si="7"/>
        <v/>
      </c>
      <c r="AM56" s="1" t="str">
        <f t="shared" si="9"/>
        <v/>
      </c>
    </row>
    <row r="57" spans="5:39">
      <c r="E57" s="1" t="str" cm="1">
        <f t="array" ref="E57">IF(A57="","",_xlfn._xlws.FILTER('Input_Claims Data'!E$11:E$500,('Input_Claims Data'!$A$11:$A$500='Cal_Claims Experience'!$A57)*('Input_Claims Data'!$B$11:$B$500='Cal_Claims Experience'!$B57)*('Input_Claims Data'!$C$11:$C$500='Cal_Claims Experience'!$C57)*('Input_Claims Data'!$D$11:$D$500='Cal_Claims Experience'!$D57)))</f>
        <v/>
      </c>
      <c r="F57" s="1" t="str" cm="1">
        <f t="array" ref="F57">IF(A57="","",_xlfn._xlws.FILTER('Input_Claims Data'!F$11:F$500,('Input_Claims Data'!$A$11:$A$500='Cal_Claims Experience'!$A57)*('Input_Claims Data'!$B$11:$B$500='Cal_Claims Experience'!$B57)*('Input_Claims Data'!$C$11:$C$500='Cal_Claims Experience'!$C57)*('Input_Claims Data'!$D$11:$D$500='Cal_Claims Experience'!$D57)))</f>
        <v/>
      </c>
      <c r="G57" s="1" t="str" cm="1">
        <f t="array" ref="G57">IF(A57="","",_xlfn._xlws.FILTER('Input_Claims Data'!G$11:G$500,('Input_Claims Data'!$A$11:$A$500='Cal_Claims Experience'!$A57)*('Input_Claims Data'!$B$11:$B$500='Cal_Claims Experience'!$B57)*('Input_Claims Data'!$C$11:$C$500='Cal_Claims Experience'!$C57)*('Input_Claims Data'!$D$11:$D$500='Cal_Claims Experience'!$D57)))</f>
        <v/>
      </c>
      <c r="H57" s="1" t="str" cm="1">
        <f t="array" ref="H57">IF(A57="","",_xlfn._xlws.FILTER('Input_Claims Data'!H$11:H$500,('Input_Claims Data'!$A$11:$A$500='Cal_Claims Experience'!$A57)*('Input_Claims Data'!$B$11:$B$500='Cal_Claims Experience'!$B57)*('Input_Claims Data'!$C$11:$C$500='Cal_Claims Experience'!$C57)*('Input_Claims Data'!$D$11:$D$500='Cal_Claims Experience'!$D57)))</f>
        <v/>
      </c>
      <c r="I57" s="1" t="str" cm="1">
        <f t="array" ref="I57">IF(A57="","",_xlfn._xlws.FILTER('Input_Claims Data'!I$11:I$500,('Input_Claims Data'!$A$11:$A$500='Cal_Claims Experience'!$A57)*('Input_Claims Data'!$B$11:$B$500='Cal_Claims Experience'!$B57)*('Input_Claims Data'!$C$11:$C$500='Cal_Claims Experience'!$C57)*('Input_Claims Data'!$D$11:$D$500='Cal_Claims Experience'!$D57)))</f>
        <v/>
      </c>
      <c r="J57" s="1" t="str" cm="1">
        <f t="array" ref="J57">IF(A57="","",_xlfn._xlws.FILTER('Input_Claims Data'!J$11:J$500,('Input_Claims Data'!$A$11:$A$500='Cal_Claims Experience'!$A57)*('Input_Claims Data'!$B$11:$B$500='Cal_Claims Experience'!$B57)*('Input_Claims Data'!$C$11:$C$500='Cal_Claims Experience'!$C57)*('Input_Claims Data'!$D$11:$D$500='Cal_Claims Experience'!$D57)))</f>
        <v/>
      </c>
      <c r="K57" s="1" t="str" cm="1">
        <f t="array" ref="K57">IF(A57="","",_xlfn._xlws.FILTER('Input_Claims Data'!K$11:K$500,('Input_Claims Data'!$A$11:$A$500='Cal_Claims Experience'!$A57)*('Input_Claims Data'!$B$11:$B$500='Cal_Claims Experience'!$B57)*('Input_Claims Data'!$C$11:$C$500='Cal_Claims Experience'!$C57)*('Input_Claims Data'!$D$11:$D$500='Cal_Claims Experience'!$D57)))</f>
        <v/>
      </c>
      <c r="L57" s="1" t="str" cm="1">
        <f t="array" ref="L57">IF(B57="","",_xlfn._xlws.FILTER('Input_Claims Data'!L$11:L$500,('Input_Claims Data'!$A$11:$A$500='Cal_Claims Experience'!$A57)*('Input_Claims Data'!$B$11:$B$500='Cal_Claims Experience'!$B57)*('Input_Claims Data'!$C$11:$C$500='Cal_Claims Experience'!$C57)*('Input_Claims Data'!$D$11:$D$500='Cal_Claims Experience'!$D57)))</f>
        <v/>
      </c>
      <c r="M57" s="1" t="str" cm="1">
        <f t="array" ref="M57">IF(C57="","",_xlfn._xlws.FILTER('Input_Claims Data'!M$11:M$500,('Input_Claims Data'!$A$11:$A$500='Cal_Claims Experience'!$A57)*('Input_Claims Data'!$B$11:$B$500='Cal_Claims Experience'!$B57)*('Input_Claims Data'!$C$11:$C$500='Cal_Claims Experience'!$C57)*('Input_Claims Data'!$D$11:$D$500='Cal_Claims Experience'!$D57)))</f>
        <v/>
      </c>
      <c r="N57" s="1" t="str" cm="1">
        <f t="array" ref="N57">IF(D57="","",_xlfn._xlws.FILTER('Input_Claims Data'!N$11:N$500,('Input_Claims Data'!$A$11:$A$500='Cal_Claims Experience'!$A57)*('Input_Claims Data'!$B$11:$B$500='Cal_Claims Experience'!$B57)*('Input_Claims Data'!$C$11:$C$500='Cal_Claims Experience'!$C57)*('Input_Claims Data'!$D$11:$D$500='Cal_Claims Experience'!$D57)))</f>
        <v/>
      </c>
      <c r="O57" s="1" t="str">
        <f t="shared" si="0"/>
        <v/>
      </c>
      <c r="P57" s="1" t="str">
        <f t="shared" si="1"/>
        <v/>
      </c>
      <c r="Q57" s="1" t="str">
        <f t="shared" si="2"/>
        <v/>
      </c>
      <c r="R57" s="1" t="str">
        <f t="shared" si="3"/>
        <v/>
      </c>
      <c r="S57" s="1" t="str">
        <f t="shared" si="4"/>
        <v/>
      </c>
      <c r="Y57" s="1" t="str" cm="1">
        <f t="array" ref="Y57">IF(U57="","",_xlfn._xlws.FILTER('Input_Claims Data'!U$11:U$500,('Input_Claims Data'!$Q$11:$Q$500='Cal_Claims Experience'!$U57)*('Input_Claims Data'!$R$11:$R$500='Cal_Claims Experience'!$V57)*('Input_Claims Data'!$S$11:$S$500='Cal_Claims Experience'!$W57)*('Input_Claims Data'!$T$11:$T$500='Cal_Claims Experience'!$X57)))</f>
        <v/>
      </c>
      <c r="Z57" s="1" t="str" cm="1">
        <f t="array" ref="Z57">IF(V57="","",_xlfn._xlws.FILTER('Input_Claims Data'!V$11:V$500,('Input_Claims Data'!$Q$11:$Q$500='Cal_Claims Experience'!$U57)*('Input_Claims Data'!$R$11:$R$500='Cal_Claims Experience'!$V57)*('Input_Claims Data'!$S$11:$S$500='Cal_Claims Experience'!$W57)*('Input_Claims Data'!$T$11:$T$500='Cal_Claims Experience'!$X57)))</f>
        <v/>
      </c>
      <c r="AA57" s="1" t="str" cm="1">
        <f t="array" ref="AA57">IF(W57="","",_xlfn._xlws.FILTER('Input_Claims Data'!W$11:W$500,('Input_Claims Data'!$Q$11:$Q$500='Cal_Claims Experience'!$U57)*('Input_Claims Data'!$R$11:$R$500='Cal_Claims Experience'!$V57)*('Input_Claims Data'!$S$11:$S$500='Cal_Claims Experience'!$W57)*('Input_Claims Data'!$T$11:$T$500='Cal_Claims Experience'!$X57)))</f>
        <v/>
      </c>
      <c r="AB57" s="1" t="str" cm="1">
        <f t="array" ref="AB57">IF(X57="","",_xlfn._xlws.FILTER('Input_Claims Data'!X$11:X$500,('Input_Claims Data'!$Q$11:$Q$500='Cal_Claims Experience'!$U57)*('Input_Claims Data'!$R$11:$R$500='Cal_Claims Experience'!$V57)*('Input_Claims Data'!$S$11:$S$500='Cal_Claims Experience'!$W57)*('Input_Claims Data'!$T$11:$T$500='Cal_Claims Experience'!$X57)))</f>
        <v/>
      </c>
      <c r="AC57" s="1" t="str" cm="1">
        <f t="array" ref="AC57">IF(Y57="","",_xlfn._xlws.FILTER('Input_Claims Data'!Y$11:Y$500,('Input_Claims Data'!$Q$11:$Q$500='Cal_Claims Experience'!$U57)*('Input_Claims Data'!$R$11:$R$500='Cal_Claims Experience'!$V57)*('Input_Claims Data'!$S$11:$S$500='Cal_Claims Experience'!$W57)*('Input_Claims Data'!$T$11:$T$500='Cal_Claims Experience'!$X57)))</f>
        <v/>
      </c>
      <c r="AD57" s="1" t="str" cm="1">
        <f t="array" ref="AD57">IF(Z57="","",_xlfn._xlws.FILTER('Input_Claims Data'!Z$11:Z$500,('Input_Claims Data'!$Q$11:$Q$500='Cal_Claims Experience'!$U57)*('Input_Claims Data'!$R$11:$R$500='Cal_Claims Experience'!$V57)*('Input_Claims Data'!$S$11:$S$500='Cal_Claims Experience'!$W57)*('Input_Claims Data'!$T$11:$T$500='Cal_Claims Experience'!$X57)))</f>
        <v/>
      </c>
      <c r="AE57" s="1" t="str" cm="1">
        <f t="array" ref="AE57">IF(AA57="","",_xlfn._xlws.FILTER('Input_Claims Data'!AA$11:AA$500,('Input_Claims Data'!$Q$11:$Q$500='Cal_Claims Experience'!$U57)*('Input_Claims Data'!$R$11:$R$500='Cal_Claims Experience'!$V57)*('Input_Claims Data'!$S$11:$S$500='Cal_Claims Experience'!$W57)*('Input_Claims Data'!$T$11:$T$500='Cal_Claims Experience'!$X57)))</f>
        <v/>
      </c>
      <c r="AF57" s="1" t="str" cm="1">
        <f t="array" ref="AF57">IF(AB57="","",_xlfn._xlws.FILTER('Input_Claims Data'!AB$11:AB$500,('Input_Claims Data'!$Q$11:$Q$500='Cal_Claims Experience'!$U57)*('Input_Claims Data'!$R$11:$R$500='Cal_Claims Experience'!$V57)*('Input_Claims Data'!$S$11:$S$500='Cal_Claims Experience'!$W57)*('Input_Claims Data'!$T$11:$T$500='Cal_Claims Experience'!$X57)))</f>
        <v/>
      </c>
      <c r="AG57" s="1" t="str" cm="1">
        <f t="array" ref="AG57">IF(AC57="","",_xlfn._xlws.FILTER('Input_Claims Data'!AC$11:AC$500,('Input_Claims Data'!$Q$11:$Q$500='Cal_Claims Experience'!$U57)*('Input_Claims Data'!$R$11:$R$500='Cal_Claims Experience'!$V57)*('Input_Claims Data'!$S$11:$S$500='Cal_Claims Experience'!$W57)*('Input_Claims Data'!$T$11:$T$500='Cal_Claims Experience'!$X57)))</f>
        <v/>
      </c>
      <c r="AH57" s="1" t="str" cm="1">
        <f t="array" ref="AH57">IF(AD57="","",_xlfn._xlws.FILTER('Input_Claims Data'!AD$11:AD$500,('Input_Claims Data'!$Q$11:$Q$500='Cal_Claims Experience'!$U57)*('Input_Claims Data'!$R$11:$R$500='Cal_Claims Experience'!$V57)*('Input_Claims Data'!$S$11:$S$500='Cal_Claims Experience'!$W57)*('Input_Claims Data'!$T$11:$T$500='Cal_Claims Experience'!$X57)))</f>
        <v/>
      </c>
      <c r="AI57" s="1" t="str">
        <f t="shared" si="8"/>
        <v/>
      </c>
      <c r="AJ57" s="1" t="str">
        <f t="shared" si="5"/>
        <v/>
      </c>
      <c r="AK57" s="1" t="str">
        <f t="shared" si="6"/>
        <v/>
      </c>
      <c r="AL57" s="1" t="str">
        <f t="shared" si="7"/>
        <v/>
      </c>
      <c r="AM57" s="1" t="str">
        <f t="shared" si="9"/>
        <v/>
      </c>
    </row>
    <row r="58" spans="5:39">
      <c r="E58" s="1" t="str" cm="1">
        <f t="array" ref="E58">IF(A58="","",_xlfn._xlws.FILTER('Input_Claims Data'!E$11:E$500,('Input_Claims Data'!$A$11:$A$500='Cal_Claims Experience'!$A58)*('Input_Claims Data'!$B$11:$B$500='Cal_Claims Experience'!$B58)*('Input_Claims Data'!$C$11:$C$500='Cal_Claims Experience'!$C58)*('Input_Claims Data'!$D$11:$D$500='Cal_Claims Experience'!$D58)))</f>
        <v/>
      </c>
      <c r="F58" s="1" t="str" cm="1">
        <f t="array" ref="F58">IF(A58="","",_xlfn._xlws.FILTER('Input_Claims Data'!F$11:F$500,('Input_Claims Data'!$A$11:$A$500='Cal_Claims Experience'!$A58)*('Input_Claims Data'!$B$11:$B$500='Cal_Claims Experience'!$B58)*('Input_Claims Data'!$C$11:$C$500='Cal_Claims Experience'!$C58)*('Input_Claims Data'!$D$11:$D$500='Cal_Claims Experience'!$D58)))</f>
        <v/>
      </c>
      <c r="G58" s="1" t="str" cm="1">
        <f t="array" ref="G58">IF(A58="","",_xlfn._xlws.FILTER('Input_Claims Data'!G$11:G$500,('Input_Claims Data'!$A$11:$A$500='Cal_Claims Experience'!$A58)*('Input_Claims Data'!$B$11:$B$500='Cal_Claims Experience'!$B58)*('Input_Claims Data'!$C$11:$C$500='Cal_Claims Experience'!$C58)*('Input_Claims Data'!$D$11:$D$500='Cal_Claims Experience'!$D58)))</f>
        <v/>
      </c>
      <c r="H58" s="1" t="str" cm="1">
        <f t="array" ref="H58">IF(A58="","",_xlfn._xlws.FILTER('Input_Claims Data'!H$11:H$500,('Input_Claims Data'!$A$11:$A$500='Cal_Claims Experience'!$A58)*('Input_Claims Data'!$B$11:$B$500='Cal_Claims Experience'!$B58)*('Input_Claims Data'!$C$11:$C$500='Cal_Claims Experience'!$C58)*('Input_Claims Data'!$D$11:$D$500='Cal_Claims Experience'!$D58)))</f>
        <v/>
      </c>
      <c r="I58" s="1" t="str" cm="1">
        <f t="array" ref="I58">IF(A58="","",_xlfn._xlws.FILTER('Input_Claims Data'!I$11:I$500,('Input_Claims Data'!$A$11:$A$500='Cal_Claims Experience'!$A58)*('Input_Claims Data'!$B$11:$B$500='Cal_Claims Experience'!$B58)*('Input_Claims Data'!$C$11:$C$500='Cal_Claims Experience'!$C58)*('Input_Claims Data'!$D$11:$D$500='Cal_Claims Experience'!$D58)))</f>
        <v/>
      </c>
      <c r="J58" s="1" t="str" cm="1">
        <f t="array" ref="J58">IF(A58="","",_xlfn._xlws.FILTER('Input_Claims Data'!J$11:J$500,('Input_Claims Data'!$A$11:$A$500='Cal_Claims Experience'!$A58)*('Input_Claims Data'!$B$11:$B$500='Cal_Claims Experience'!$B58)*('Input_Claims Data'!$C$11:$C$500='Cal_Claims Experience'!$C58)*('Input_Claims Data'!$D$11:$D$500='Cal_Claims Experience'!$D58)))</f>
        <v/>
      </c>
      <c r="K58" s="1" t="str" cm="1">
        <f t="array" ref="K58">IF(A58="","",_xlfn._xlws.FILTER('Input_Claims Data'!K$11:K$500,('Input_Claims Data'!$A$11:$A$500='Cal_Claims Experience'!$A58)*('Input_Claims Data'!$B$11:$B$500='Cal_Claims Experience'!$B58)*('Input_Claims Data'!$C$11:$C$500='Cal_Claims Experience'!$C58)*('Input_Claims Data'!$D$11:$D$500='Cal_Claims Experience'!$D58)))</f>
        <v/>
      </c>
      <c r="L58" s="1" t="str" cm="1">
        <f t="array" ref="L58">IF(B58="","",_xlfn._xlws.FILTER('Input_Claims Data'!L$11:L$500,('Input_Claims Data'!$A$11:$A$500='Cal_Claims Experience'!$A58)*('Input_Claims Data'!$B$11:$B$500='Cal_Claims Experience'!$B58)*('Input_Claims Data'!$C$11:$C$500='Cal_Claims Experience'!$C58)*('Input_Claims Data'!$D$11:$D$500='Cal_Claims Experience'!$D58)))</f>
        <v/>
      </c>
      <c r="M58" s="1" t="str" cm="1">
        <f t="array" ref="M58">IF(C58="","",_xlfn._xlws.FILTER('Input_Claims Data'!M$11:M$500,('Input_Claims Data'!$A$11:$A$500='Cal_Claims Experience'!$A58)*('Input_Claims Data'!$B$11:$B$500='Cal_Claims Experience'!$B58)*('Input_Claims Data'!$C$11:$C$500='Cal_Claims Experience'!$C58)*('Input_Claims Data'!$D$11:$D$500='Cal_Claims Experience'!$D58)))</f>
        <v/>
      </c>
      <c r="N58" s="1" t="str" cm="1">
        <f t="array" ref="N58">IF(D58="","",_xlfn._xlws.FILTER('Input_Claims Data'!N$11:N$500,('Input_Claims Data'!$A$11:$A$500='Cal_Claims Experience'!$A58)*('Input_Claims Data'!$B$11:$B$500='Cal_Claims Experience'!$B58)*('Input_Claims Data'!$C$11:$C$500='Cal_Claims Experience'!$C58)*('Input_Claims Data'!$D$11:$D$500='Cal_Claims Experience'!$D58)))</f>
        <v/>
      </c>
      <c r="O58" s="1" t="str">
        <f t="shared" si="0"/>
        <v/>
      </c>
      <c r="P58" s="1" t="str">
        <f t="shared" si="1"/>
        <v/>
      </c>
      <c r="Q58" s="1" t="str">
        <f t="shared" si="2"/>
        <v/>
      </c>
      <c r="R58" s="1" t="str">
        <f t="shared" si="3"/>
        <v/>
      </c>
      <c r="S58" s="1" t="str">
        <f t="shared" si="4"/>
        <v/>
      </c>
      <c r="Y58" s="1" t="str" cm="1">
        <f t="array" ref="Y58">IF(U58="","",_xlfn._xlws.FILTER('Input_Claims Data'!U$11:U$500,('Input_Claims Data'!$Q$11:$Q$500='Cal_Claims Experience'!$U58)*('Input_Claims Data'!$R$11:$R$500='Cal_Claims Experience'!$V58)*('Input_Claims Data'!$S$11:$S$500='Cal_Claims Experience'!$W58)*('Input_Claims Data'!$T$11:$T$500='Cal_Claims Experience'!$X58)))</f>
        <v/>
      </c>
      <c r="Z58" s="1" t="str" cm="1">
        <f t="array" ref="Z58">IF(V58="","",_xlfn._xlws.FILTER('Input_Claims Data'!V$11:V$500,('Input_Claims Data'!$Q$11:$Q$500='Cal_Claims Experience'!$U58)*('Input_Claims Data'!$R$11:$R$500='Cal_Claims Experience'!$V58)*('Input_Claims Data'!$S$11:$S$500='Cal_Claims Experience'!$W58)*('Input_Claims Data'!$T$11:$T$500='Cal_Claims Experience'!$X58)))</f>
        <v/>
      </c>
      <c r="AA58" s="1" t="str" cm="1">
        <f t="array" ref="AA58">IF(W58="","",_xlfn._xlws.FILTER('Input_Claims Data'!W$11:W$500,('Input_Claims Data'!$Q$11:$Q$500='Cal_Claims Experience'!$U58)*('Input_Claims Data'!$R$11:$R$500='Cal_Claims Experience'!$V58)*('Input_Claims Data'!$S$11:$S$500='Cal_Claims Experience'!$W58)*('Input_Claims Data'!$T$11:$T$500='Cal_Claims Experience'!$X58)))</f>
        <v/>
      </c>
      <c r="AB58" s="1" t="str" cm="1">
        <f t="array" ref="AB58">IF(X58="","",_xlfn._xlws.FILTER('Input_Claims Data'!X$11:X$500,('Input_Claims Data'!$Q$11:$Q$500='Cal_Claims Experience'!$U58)*('Input_Claims Data'!$R$11:$R$500='Cal_Claims Experience'!$V58)*('Input_Claims Data'!$S$11:$S$500='Cal_Claims Experience'!$W58)*('Input_Claims Data'!$T$11:$T$500='Cal_Claims Experience'!$X58)))</f>
        <v/>
      </c>
      <c r="AC58" s="1" t="str" cm="1">
        <f t="array" ref="AC58">IF(Y58="","",_xlfn._xlws.FILTER('Input_Claims Data'!Y$11:Y$500,('Input_Claims Data'!$Q$11:$Q$500='Cal_Claims Experience'!$U58)*('Input_Claims Data'!$R$11:$R$500='Cal_Claims Experience'!$V58)*('Input_Claims Data'!$S$11:$S$500='Cal_Claims Experience'!$W58)*('Input_Claims Data'!$T$11:$T$500='Cal_Claims Experience'!$X58)))</f>
        <v/>
      </c>
      <c r="AD58" s="1" t="str" cm="1">
        <f t="array" ref="AD58">IF(Z58="","",_xlfn._xlws.FILTER('Input_Claims Data'!Z$11:Z$500,('Input_Claims Data'!$Q$11:$Q$500='Cal_Claims Experience'!$U58)*('Input_Claims Data'!$R$11:$R$500='Cal_Claims Experience'!$V58)*('Input_Claims Data'!$S$11:$S$500='Cal_Claims Experience'!$W58)*('Input_Claims Data'!$T$11:$T$500='Cal_Claims Experience'!$X58)))</f>
        <v/>
      </c>
      <c r="AE58" s="1" t="str" cm="1">
        <f t="array" ref="AE58">IF(AA58="","",_xlfn._xlws.FILTER('Input_Claims Data'!AA$11:AA$500,('Input_Claims Data'!$Q$11:$Q$500='Cal_Claims Experience'!$U58)*('Input_Claims Data'!$R$11:$R$500='Cal_Claims Experience'!$V58)*('Input_Claims Data'!$S$11:$S$500='Cal_Claims Experience'!$W58)*('Input_Claims Data'!$T$11:$T$500='Cal_Claims Experience'!$X58)))</f>
        <v/>
      </c>
      <c r="AF58" s="1" t="str" cm="1">
        <f t="array" ref="AF58">IF(AB58="","",_xlfn._xlws.FILTER('Input_Claims Data'!AB$11:AB$500,('Input_Claims Data'!$Q$11:$Q$500='Cal_Claims Experience'!$U58)*('Input_Claims Data'!$R$11:$R$500='Cal_Claims Experience'!$V58)*('Input_Claims Data'!$S$11:$S$500='Cal_Claims Experience'!$W58)*('Input_Claims Data'!$T$11:$T$500='Cal_Claims Experience'!$X58)))</f>
        <v/>
      </c>
      <c r="AG58" s="1" t="str" cm="1">
        <f t="array" ref="AG58">IF(AC58="","",_xlfn._xlws.FILTER('Input_Claims Data'!AC$11:AC$500,('Input_Claims Data'!$Q$11:$Q$500='Cal_Claims Experience'!$U58)*('Input_Claims Data'!$R$11:$R$500='Cal_Claims Experience'!$V58)*('Input_Claims Data'!$S$11:$S$500='Cal_Claims Experience'!$W58)*('Input_Claims Data'!$T$11:$T$500='Cal_Claims Experience'!$X58)))</f>
        <v/>
      </c>
      <c r="AH58" s="1" t="str" cm="1">
        <f t="array" ref="AH58">IF(AD58="","",_xlfn._xlws.FILTER('Input_Claims Data'!AD$11:AD$500,('Input_Claims Data'!$Q$11:$Q$500='Cal_Claims Experience'!$U58)*('Input_Claims Data'!$R$11:$R$500='Cal_Claims Experience'!$V58)*('Input_Claims Data'!$S$11:$S$500='Cal_Claims Experience'!$W58)*('Input_Claims Data'!$T$11:$T$500='Cal_Claims Experience'!$X58)))</f>
        <v/>
      </c>
      <c r="AI58" s="1" t="str">
        <f t="shared" si="8"/>
        <v/>
      </c>
      <c r="AJ58" s="1" t="str">
        <f t="shared" si="5"/>
        <v/>
      </c>
      <c r="AK58" s="1" t="str">
        <f t="shared" si="6"/>
        <v/>
      </c>
      <c r="AL58" s="1" t="str">
        <f t="shared" si="7"/>
        <v/>
      </c>
      <c r="AM58" s="1" t="str">
        <f t="shared" si="9"/>
        <v/>
      </c>
    </row>
    <row r="59" spans="5:39">
      <c r="E59" s="1" t="str" cm="1">
        <f t="array" ref="E59">IF(A59="","",_xlfn._xlws.FILTER('Input_Claims Data'!E$11:E$500,('Input_Claims Data'!$A$11:$A$500='Cal_Claims Experience'!$A59)*('Input_Claims Data'!$B$11:$B$500='Cal_Claims Experience'!$B59)*('Input_Claims Data'!$C$11:$C$500='Cal_Claims Experience'!$C59)*('Input_Claims Data'!$D$11:$D$500='Cal_Claims Experience'!$D59)))</f>
        <v/>
      </c>
      <c r="F59" s="1" t="str" cm="1">
        <f t="array" ref="F59">IF(A59="","",_xlfn._xlws.FILTER('Input_Claims Data'!F$11:F$500,('Input_Claims Data'!$A$11:$A$500='Cal_Claims Experience'!$A59)*('Input_Claims Data'!$B$11:$B$500='Cal_Claims Experience'!$B59)*('Input_Claims Data'!$C$11:$C$500='Cal_Claims Experience'!$C59)*('Input_Claims Data'!$D$11:$D$500='Cal_Claims Experience'!$D59)))</f>
        <v/>
      </c>
      <c r="G59" s="1" t="str" cm="1">
        <f t="array" ref="G59">IF(A59="","",_xlfn._xlws.FILTER('Input_Claims Data'!G$11:G$500,('Input_Claims Data'!$A$11:$A$500='Cal_Claims Experience'!$A59)*('Input_Claims Data'!$B$11:$B$500='Cal_Claims Experience'!$B59)*('Input_Claims Data'!$C$11:$C$500='Cal_Claims Experience'!$C59)*('Input_Claims Data'!$D$11:$D$500='Cal_Claims Experience'!$D59)))</f>
        <v/>
      </c>
      <c r="H59" s="1" t="str" cm="1">
        <f t="array" ref="H59">IF(A59="","",_xlfn._xlws.FILTER('Input_Claims Data'!H$11:H$500,('Input_Claims Data'!$A$11:$A$500='Cal_Claims Experience'!$A59)*('Input_Claims Data'!$B$11:$B$500='Cal_Claims Experience'!$B59)*('Input_Claims Data'!$C$11:$C$500='Cal_Claims Experience'!$C59)*('Input_Claims Data'!$D$11:$D$500='Cal_Claims Experience'!$D59)))</f>
        <v/>
      </c>
      <c r="I59" s="1" t="str" cm="1">
        <f t="array" ref="I59">IF(A59="","",_xlfn._xlws.FILTER('Input_Claims Data'!I$11:I$500,('Input_Claims Data'!$A$11:$A$500='Cal_Claims Experience'!$A59)*('Input_Claims Data'!$B$11:$B$500='Cal_Claims Experience'!$B59)*('Input_Claims Data'!$C$11:$C$500='Cal_Claims Experience'!$C59)*('Input_Claims Data'!$D$11:$D$500='Cal_Claims Experience'!$D59)))</f>
        <v/>
      </c>
      <c r="J59" s="1" t="str" cm="1">
        <f t="array" ref="J59">IF(A59="","",_xlfn._xlws.FILTER('Input_Claims Data'!J$11:J$500,('Input_Claims Data'!$A$11:$A$500='Cal_Claims Experience'!$A59)*('Input_Claims Data'!$B$11:$B$500='Cal_Claims Experience'!$B59)*('Input_Claims Data'!$C$11:$C$500='Cal_Claims Experience'!$C59)*('Input_Claims Data'!$D$11:$D$500='Cal_Claims Experience'!$D59)))</f>
        <v/>
      </c>
      <c r="K59" s="1" t="str" cm="1">
        <f t="array" ref="K59">IF(A59="","",_xlfn._xlws.FILTER('Input_Claims Data'!K$11:K$500,('Input_Claims Data'!$A$11:$A$500='Cal_Claims Experience'!$A59)*('Input_Claims Data'!$B$11:$B$500='Cal_Claims Experience'!$B59)*('Input_Claims Data'!$C$11:$C$500='Cal_Claims Experience'!$C59)*('Input_Claims Data'!$D$11:$D$500='Cal_Claims Experience'!$D59)))</f>
        <v/>
      </c>
      <c r="L59" s="1" t="str" cm="1">
        <f t="array" ref="L59">IF(B59="","",_xlfn._xlws.FILTER('Input_Claims Data'!L$11:L$500,('Input_Claims Data'!$A$11:$A$500='Cal_Claims Experience'!$A59)*('Input_Claims Data'!$B$11:$B$500='Cal_Claims Experience'!$B59)*('Input_Claims Data'!$C$11:$C$500='Cal_Claims Experience'!$C59)*('Input_Claims Data'!$D$11:$D$500='Cal_Claims Experience'!$D59)))</f>
        <v/>
      </c>
      <c r="M59" s="1" t="str" cm="1">
        <f t="array" ref="M59">IF(C59="","",_xlfn._xlws.FILTER('Input_Claims Data'!M$11:M$500,('Input_Claims Data'!$A$11:$A$500='Cal_Claims Experience'!$A59)*('Input_Claims Data'!$B$11:$B$500='Cal_Claims Experience'!$B59)*('Input_Claims Data'!$C$11:$C$500='Cal_Claims Experience'!$C59)*('Input_Claims Data'!$D$11:$D$500='Cal_Claims Experience'!$D59)))</f>
        <v/>
      </c>
      <c r="N59" s="1" t="str" cm="1">
        <f t="array" ref="N59">IF(D59="","",_xlfn._xlws.FILTER('Input_Claims Data'!N$11:N$500,('Input_Claims Data'!$A$11:$A$500='Cal_Claims Experience'!$A59)*('Input_Claims Data'!$B$11:$B$500='Cal_Claims Experience'!$B59)*('Input_Claims Data'!$C$11:$C$500='Cal_Claims Experience'!$C59)*('Input_Claims Data'!$D$11:$D$500='Cal_Claims Experience'!$D59)))</f>
        <v/>
      </c>
      <c r="O59" s="1" t="str">
        <f t="shared" si="0"/>
        <v/>
      </c>
      <c r="P59" s="1" t="str">
        <f t="shared" si="1"/>
        <v/>
      </c>
      <c r="Q59" s="1" t="str">
        <f t="shared" si="2"/>
        <v/>
      </c>
      <c r="R59" s="1" t="str">
        <f t="shared" si="3"/>
        <v/>
      </c>
      <c r="S59" s="1" t="str">
        <f t="shared" si="4"/>
        <v/>
      </c>
      <c r="Y59" s="1" t="str" cm="1">
        <f t="array" ref="Y59">IF(U59="","",_xlfn._xlws.FILTER('Input_Claims Data'!U$11:U$500,('Input_Claims Data'!$Q$11:$Q$500='Cal_Claims Experience'!$U59)*('Input_Claims Data'!$R$11:$R$500='Cal_Claims Experience'!$V59)*('Input_Claims Data'!$S$11:$S$500='Cal_Claims Experience'!$W59)*('Input_Claims Data'!$T$11:$T$500='Cal_Claims Experience'!$X59)))</f>
        <v/>
      </c>
      <c r="Z59" s="1" t="str" cm="1">
        <f t="array" ref="Z59">IF(V59="","",_xlfn._xlws.FILTER('Input_Claims Data'!V$11:V$500,('Input_Claims Data'!$Q$11:$Q$500='Cal_Claims Experience'!$U59)*('Input_Claims Data'!$R$11:$R$500='Cal_Claims Experience'!$V59)*('Input_Claims Data'!$S$11:$S$500='Cal_Claims Experience'!$W59)*('Input_Claims Data'!$T$11:$T$500='Cal_Claims Experience'!$X59)))</f>
        <v/>
      </c>
      <c r="AA59" s="1" t="str" cm="1">
        <f t="array" ref="AA59">IF(W59="","",_xlfn._xlws.FILTER('Input_Claims Data'!W$11:W$500,('Input_Claims Data'!$Q$11:$Q$500='Cal_Claims Experience'!$U59)*('Input_Claims Data'!$R$11:$R$500='Cal_Claims Experience'!$V59)*('Input_Claims Data'!$S$11:$S$500='Cal_Claims Experience'!$W59)*('Input_Claims Data'!$T$11:$T$500='Cal_Claims Experience'!$X59)))</f>
        <v/>
      </c>
      <c r="AB59" s="1" t="str" cm="1">
        <f t="array" ref="AB59">IF(X59="","",_xlfn._xlws.FILTER('Input_Claims Data'!X$11:X$500,('Input_Claims Data'!$Q$11:$Q$500='Cal_Claims Experience'!$U59)*('Input_Claims Data'!$R$11:$R$500='Cal_Claims Experience'!$V59)*('Input_Claims Data'!$S$11:$S$500='Cal_Claims Experience'!$W59)*('Input_Claims Data'!$T$11:$T$500='Cal_Claims Experience'!$X59)))</f>
        <v/>
      </c>
      <c r="AC59" s="1" t="str" cm="1">
        <f t="array" ref="AC59">IF(Y59="","",_xlfn._xlws.FILTER('Input_Claims Data'!Y$11:Y$500,('Input_Claims Data'!$Q$11:$Q$500='Cal_Claims Experience'!$U59)*('Input_Claims Data'!$R$11:$R$500='Cal_Claims Experience'!$V59)*('Input_Claims Data'!$S$11:$S$500='Cal_Claims Experience'!$W59)*('Input_Claims Data'!$T$11:$T$500='Cal_Claims Experience'!$X59)))</f>
        <v/>
      </c>
      <c r="AD59" s="1" t="str" cm="1">
        <f t="array" ref="AD59">IF(Z59="","",_xlfn._xlws.FILTER('Input_Claims Data'!Z$11:Z$500,('Input_Claims Data'!$Q$11:$Q$500='Cal_Claims Experience'!$U59)*('Input_Claims Data'!$R$11:$R$500='Cal_Claims Experience'!$V59)*('Input_Claims Data'!$S$11:$S$500='Cal_Claims Experience'!$W59)*('Input_Claims Data'!$T$11:$T$500='Cal_Claims Experience'!$X59)))</f>
        <v/>
      </c>
      <c r="AE59" s="1" t="str" cm="1">
        <f t="array" ref="AE59">IF(AA59="","",_xlfn._xlws.FILTER('Input_Claims Data'!AA$11:AA$500,('Input_Claims Data'!$Q$11:$Q$500='Cal_Claims Experience'!$U59)*('Input_Claims Data'!$R$11:$R$500='Cal_Claims Experience'!$V59)*('Input_Claims Data'!$S$11:$S$500='Cal_Claims Experience'!$W59)*('Input_Claims Data'!$T$11:$T$500='Cal_Claims Experience'!$X59)))</f>
        <v/>
      </c>
      <c r="AF59" s="1" t="str" cm="1">
        <f t="array" ref="AF59">IF(AB59="","",_xlfn._xlws.FILTER('Input_Claims Data'!AB$11:AB$500,('Input_Claims Data'!$Q$11:$Q$500='Cal_Claims Experience'!$U59)*('Input_Claims Data'!$R$11:$R$500='Cal_Claims Experience'!$V59)*('Input_Claims Data'!$S$11:$S$500='Cal_Claims Experience'!$W59)*('Input_Claims Data'!$T$11:$T$500='Cal_Claims Experience'!$X59)))</f>
        <v/>
      </c>
      <c r="AG59" s="1" t="str" cm="1">
        <f t="array" ref="AG59">IF(AC59="","",_xlfn._xlws.FILTER('Input_Claims Data'!AC$11:AC$500,('Input_Claims Data'!$Q$11:$Q$500='Cal_Claims Experience'!$U59)*('Input_Claims Data'!$R$11:$R$500='Cal_Claims Experience'!$V59)*('Input_Claims Data'!$S$11:$S$500='Cal_Claims Experience'!$W59)*('Input_Claims Data'!$T$11:$T$500='Cal_Claims Experience'!$X59)))</f>
        <v/>
      </c>
      <c r="AH59" s="1" t="str" cm="1">
        <f t="array" ref="AH59">IF(AD59="","",_xlfn._xlws.FILTER('Input_Claims Data'!AD$11:AD$500,('Input_Claims Data'!$Q$11:$Q$500='Cal_Claims Experience'!$U59)*('Input_Claims Data'!$R$11:$R$500='Cal_Claims Experience'!$V59)*('Input_Claims Data'!$S$11:$S$500='Cal_Claims Experience'!$W59)*('Input_Claims Data'!$T$11:$T$500='Cal_Claims Experience'!$X59)))</f>
        <v/>
      </c>
      <c r="AI59" s="1" t="str">
        <f t="shared" si="8"/>
        <v/>
      </c>
      <c r="AJ59" s="1" t="str">
        <f t="shared" si="5"/>
        <v/>
      </c>
      <c r="AK59" s="1" t="str">
        <f t="shared" si="6"/>
        <v/>
      </c>
      <c r="AL59" s="1" t="str">
        <f t="shared" si="7"/>
        <v/>
      </c>
      <c r="AM59" s="1" t="str">
        <f t="shared" si="9"/>
        <v/>
      </c>
    </row>
    <row r="60" spans="5:39">
      <c r="E60" s="1" t="str" cm="1">
        <f t="array" ref="E60">IF(A60="","",_xlfn._xlws.FILTER('Input_Claims Data'!E$11:E$500,('Input_Claims Data'!$A$11:$A$500='Cal_Claims Experience'!$A60)*('Input_Claims Data'!$B$11:$B$500='Cal_Claims Experience'!$B60)*('Input_Claims Data'!$C$11:$C$500='Cal_Claims Experience'!$C60)*('Input_Claims Data'!$D$11:$D$500='Cal_Claims Experience'!$D60)))</f>
        <v/>
      </c>
      <c r="F60" s="1" t="str" cm="1">
        <f t="array" ref="F60">IF(A60="","",_xlfn._xlws.FILTER('Input_Claims Data'!F$11:F$500,('Input_Claims Data'!$A$11:$A$500='Cal_Claims Experience'!$A60)*('Input_Claims Data'!$B$11:$B$500='Cal_Claims Experience'!$B60)*('Input_Claims Data'!$C$11:$C$500='Cal_Claims Experience'!$C60)*('Input_Claims Data'!$D$11:$D$500='Cal_Claims Experience'!$D60)))</f>
        <v/>
      </c>
      <c r="G60" s="1" t="str" cm="1">
        <f t="array" ref="G60">IF(A60="","",_xlfn._xlws.FILTER('Input_Claims Data'!G$11:G$500,('Input_Claims Data'!$A$11:$A$500='Cal_Claims Experience'!$A60)*('Input_Claims Data'!$B$11:$B$500='Cal_Claims Experience'!$B60)*('Input_Claims Data'!$C$11:$C$500='Cal_Claims Experience'!$C60)*('Input_Claims Data'!$D$11:$D$500='Cal_Claims Experience'!$D60)))</f>
        <v/>
      </c>
      <c r="H60" s="1" t="str" cm="1">
        <f t="array" ref="H60">IF(A60="","",_xlfn._xlws.FILTER('Input_Claims Data'!H$11:H$500,('Input_Claims Data'!$A$11:$A$500='Cal_Claims Experience'!$A60)*('Input_Claims Data'!$B$11:$B$500='Cal_Claims Experience'!$B60)*('Input_Claims Data'!$C$11:$C$500='Cal_Claims Experience'!$C60)*('Input_Claims Data'!$D$11:$D$500='Cal_Claims Experience'!$D60)))</f>
        <v/>
      </c>
      <c r="I60" s="1" t="str" cm="1">
        <f t="array" ref="I60">IF(A60="","",_xlfn._xlws.FILTER('Input_Claims Data'!I$11:I$500,('Input_Claims Data'!$A$11:$A$500='Cal_Claims Experience'!$A60)*('Input_Claims Data'!$B$11:$B$500='Cal_Claims Experience'!$B60)*('Input_Claims Data'!$C$11:$C$500='Cal_Claims Experience'!$C60)*('Input_Claims Data'!$D$11:$D$500='Cal_Claims Experience'!$D60)))</f>
        <v/>
      </c>
      <c r="J60" s="1" t="str" cm="1">
        <f t="array" ref="J60">IF(A60="","",_xlfn._xlws.FILTER('Input_Claims Data'!J$11:J$500,('Input_Claims Data'!$A$11:$A$500='Cal_Claims Experience'!$A60)*('Input_Claims Data'!$B$11:$B$500='Cal_Claims Experience'!$B60)*('Input_Claims Data'!$C$11:$C$500='Cal_Claims Experience'!$C60)*('Input_Claims Data'!$D$11:$D$500='Cal_Claims Experience'!$D60)))</f>
        <v/>
      </c>
      <c r="K60" s="1" t="str" cm="1">
        <f t="array" ref="K60">IF(A60="","",_xlfn._xlws.FILTER('Input_Claims Data'!K$11:K$500,('Input_Claims Data'!$A$11:$A$500='Cal_Claims Experience'!$A60)*('Input_Claims Data'!$B$11:$B$500='Cal_Claims Experience'!$B60)*('Input_Claims Data'!$C$11:$C$500='Cal_Claims Experience'!$C60)*('Input_Claims Data'!$D$11:$D$500='Cal_Claims Experience'!$D60)))</f>
        <v/>
      </c>
      <c r="L60" s="1" t="str" cm="1">
        <f t="array" ref="L60">IF(B60="","",_xlfn._xlws.FILTER('Input_Claims Data'!L$11:L$500,('Input_Claims Data'!$A$11:$A$500='Cal_Claims Experience'!$A60)*('Input_Claims Data'!$B$11:$B$500='Cal_Claims Experience'!$B60)*('Input_Claims Data'!$C$11:$C$500='Cal_Claims Experience'!$C60)*('Input_Claims Data'!$D$11:$D$500='Cal_Claims Experience'!$D60)))</f>
        <v/>
      </c>
      <c r="M60" s="1" t="str" cm="1">
        <f t="array" ref="M60">IF(C60="","",_xlfn._xlws.FILTER('Input_Claims Data'!M$11:M$500,('Input_Claims Data'!$A$11:$A$500='Cal_Claims Experience'!$A60)*('Input_Claims Data'!$B$11:$B$500='Cal_Claims Experience'!$B60)*('Input_Claims Data'!$C$11:$C$500='Cal_Claims Experience'!$C60)*('Input_Claims Data'!$D$11:$D$500='Cal_Claims Experience'!$D60)))</f>
        <v/>
      </c>
      <c r="N60" s="1" t="str" cm="1">
        <f t="array" ref="N60">IF(D60="","",_xlfn._xlws.FILTER('Input_Claims Data'!N$11:N$500,('Input_Claims Data'!$A$11:$A$500='Cal_Claims Experience'!$A60)*('Input_Claims Data'!$B$11:$B$500='Cal_Claims Experience'!$B60)*('Input_Claims Data'!$C$11:$C$500='Cal_Claims Experience'!$C60)*('Input_Claims Data'!$D$11:$D$500='Cal_Claims Experience'!$D60)))</f>
        <v/>
      </c>
      <c r="O60" s="1" t="str">
        <f t="shared" si="0"/>
        <v/>
      </c>
      <c r="P60" s="1" t="str">
        <f t="shared" si="1"/>
        <v/>
      </c>
      <c r="Q60" s="1" t="str">
        <f t="shared" si="2"/>
        <v/>
      </c>
      <c r="R60" s="1" t="str">
        <f t="shared" si="3"/>
        <v/>
      </c>
      <c r="S60" s="1" t="str">
        <f t="shared" si="4"/>
        <v/>
      </c>
      <c r="Y60" s="1" t="str" cm="1">
        <f t="array" ref="Y60">IF(U60="","",_xlfn._xlws.FILTER('Input_Claims Data'!U$11:U$500,('Input_Claims Data'!$Q$11:$Q$500='Cal_Claims Experience'!$U60)*('Input_Claims Data'!$R$11:$R$500='Cal_Claims Experience'!$V60)*('Input_Claims Data'!$S$11:$S$500='Cal_Claims Experience'!$W60)*('Input_Claims Data'!$T$11:$T$500='Cal_Claims Experience'!$X60)))</f>
        <v/>
      </c>
      <c r="Z60" s="1" t="str" cm="1">
        <f t="array" ref="Z60">IF(V60="","",_xlfn._xlws.FILTER('Input_Claims Data'!V$11:V$500,('Input_Claims Data'!$Q$11:$Q$500='Cal_Claims Experience'!$U60)*('Input_Claims Data'!$R$11:$R$500='Cal_Claims Experience'!$V60)*('Input_Claims Data'!$S$11:$S$500='Cal_Claims Experience'!$W60)*('Input_Claims Data'!$T$11:$T$500='Cal_Claims Experience'!$X60)))</f>
        <v/>
      </c>
      <c r="AA60" s="1" t="str" cm="1">
        <f t="array" ref="AA60">IF(W60="","",_xlfn._xlws.FILTER('Input_Claims Data'!W$11:W$500,('Input_Claims Data'!$Q$11:$Q$500='Cal_Claims Experience'!$U60)*('Input_Claims Data'!$R$11:$R$500='Cal_Claims Experience'!$V60)*('Input_Claims Data'!$S$11:$S$500='Cal_Claims Experience'!$W60)*('Input_Claims Data'!$T$11:$T$500='Cal_Claims Experience'!$X60)))</f>
        <v/>
      </c>
      <c r="AB60" s="1" t="str" cm="1">
        <f t="array" ref="AB60">IF(X60="","",_xlfn._xlws.FILTER('Input_Claims Data'!X$11:X$500,('Input_Claims Data'!$Q$11:$Q$500='Cal_Claims Experience'!$U60)*('Input_Claims Data'!$R$11:$R$500='Cal_Claims Experience'!$V60)*('Input_Claims Data'!$S$11:$S$500='Cal_Claims Experience'!$W60)*('Input_Claims Data'!$T$11:$T$500='Cal_Claims Experience'!$X60)))</f>
        <v/>
      </c>
      <c r="AC60" s="1" t="str" cm="1">
        <f t="array" ref="AC60">IF(Y60="","",_xlfn._xlws.FILTER('Input_Claims Data'!Y$11:Y$500,('Input_Claims Data'!$Q$11:$Q$500='Cal_Claims Experience'!$U60)*('Input_Claims Data'!$R$11:$R$500='Cal_Claims Experience'!$V60)*('Input_Claims Data'!$S$11:$S$500='Cal_Claims Experience'!$W60)*('Input_Claims Data'!$T$11:$T$500='Cal_Claims Experience'!$X60)))</f>
        <v/>
      </c>
      <c r="AD60" s="1" t="str" cm="1">
        <f t="array" ref="AD60">IF(Z60="","",_xlfn._xlws.FILTER('Input_Claims Data'!Z$11:Z$500,('Input_Claims Data'!$Q$11:$Q$500='Cal_Claims Experience'!$U60)*('Input_Claims Data'!$R$11:$R$500='Cal_Claims Experience'!$V60)*('Input_Claims Data'!$S$11:$S$500='Cal_Claims Experience'!$W60)*('Input_Claims Data'!$T$11:$T$500='Cal_Claims Experience'!$X60)))</f>
        <v/>
      </c>
      <c r="AE60" s="1" t="str" cm="1">
        <f t="array" ref="AE60">IF(AA60="","",_xlfn._xlws.FILTER('Input_Claims Data'!AA$11:AA$500,('Input_Claims Data'!$Q$11:$Q$500='Cal_Claims Experience'!$U60)*('Input_Claims Data'!$R$11:$R$500='Cal_Claims Experience'!$V60)*('Input_Claims Data'!$S$11:$S$500='Cal_Claims Experience'!$W60)*('Input_Claims Data'!$T$11:$T$500='Cal_Claims Experience'!$X60)))</f>
        <v/>
      </c>
      <c r="AF60" s="1" t="str" cm="1">
        <f t="array" ref="AF60">IF(AB60="","",_xlfn._xlws.FILTER('Input_Claims Data'!AB$11:AB$500,('Input_Claims Data'!$Q$11:$Q$500='Cal_Claims Experience'!$U60)*('Input_Claims Data'!$R$11:$R$500='Cal_Claims Experience'!$V60)*('Input_Claims Data'!$S$11:$S$500='Cal_Claims Experience'!$W60)*('Input_Claims Data'!$T$11:$T$500='Cal_Claims Experience'!$X60)))</f>
        <v/>
      </c>
      <c r="AG60" s="1" t="str" cm="1">
        <f t="array" ref="AG60">IF(AC60="","",_xlfn._xlws.FILTER('Input_Claims Data'!AC$11:AC$500,('Input_Claims Data'!$Q$11:$Q$500='Cal_Claims Experience'!$U60)*('Input_Claims Data'!$R$11:$R$500='Cal_Claims Experience'!$V60)*('Input_Claims Data'!$S$11:$S$500='Cal_Claims Experience'!$W60)*('Input_Claims Data'!$T$11:$T$500='Cal_Claims Experience'!$X60)))</f>
        <v/>
      </c>
      <c r="AH60" s="1" t="str" cm="1">
        <f t="array" ref="AH60">IF(AD60="","",_xlfn._xlws.FILTER('Input_Claims Data'!AD$11:AD$500,('Input_Claims Data'!$Q$11:$Q$500='Cal_Claims Experience'!$U60)*('Input_Claims Data'!$R$11:$R$500='Cal_Claims Experience'!$V60)*('Input_Claims Data'!$S$11:$S$500='Cal_Claims Experience'!$W60)*('Input_Claims Data'!$T$11:$T$500='Cal_Claims Experience'!$X60)))</f>
        <v/>
      </c>
      <c r="AI60" s="1" t="str">
        <f t="shared" si="8"/>
        <v/>
      </c>
      <c r="AJ60" s="1" t="str">
        <f t="shared" si="5"/>
        <v/>
      </c>
      <c r="AK60" s="1" t="str">
        <f t="shared" si="6"/>
        <v/>
      </c>
      <c r="AL60" s="1" t="str">
        <f t="shared" si="7"/>
        <v/>
      </c>
      <c r="AM60" s="1" t="str">
        <f t="shared" si="9"/>
        <v/>
      </c>
    </row>
    <row r="61" spans="5:39">
      <c r="E61" s="1" t="str" cm="1">
        <f t="array" ref="E61">IF(A61="","",_xlfn._xlws.FILTER('Input_Claims Data'!E$11:E$500,('Input_Claims Data'!$A$11:$A$500='Cal_Claims Experience'!$A61)*('Input_Claims Data'!$B$11:$B$500='Cal_Claims Experience'!$B61)*('Input_Claims Data'!$C$11:$C$500='Cal_Claims Experience'!$C61)*('Input_Claims Data'!$D$11:$D$500='Cal_Claims Experience'!$D61)))</f>
        <v/>
      </c>
      <c r="F61" s="1" t="str" cm="1">
        <f t="array" ref="F61">IF(A61="","",_xlfn._xlws.FILTER('Input_Claims Data'!F$11:F$500,('Input_Claims Data'!$A$11:$A$500='Cal_Claims Experience'!$A61)*('Input_Claims Data'!$B$11:$B$500='Cal_Claims Experience'!$B61)*('Input_Claims Data'!$C$11:$C$500='Cal_Claims Experience'!$C61)*('Input_Claims Data'!$D$11:$D$500='Cal_Claims Experience'!$D61)))</f>
        <v/>
      </c>
      <c r="G61" s="1" t="str" cm="1">
        <f t="array" ref="G61">IF(A61="","",_xlfn._xlws.FILTER('Input_Claims Data'!G$11:G$500,('Input_Claims Data'!$A$11:$A$500='Cal_Claims Experience'!$A61)*('Input_Claims Data'!$B$11:$B$500='Cal_Claims Experience'!$B61)*('Input_Claims Data'!$C$11:$C$500='Cal_Claims Experience'!$C61)*('Input_Claims Data'!$D$11:$D$500='Cal_Claims Experience'!$D61)))</f>
        <v/>
      </c>
      <c r="H61" s="1" t="str" cm="1">
        <f t="array" ref="H61">IF(A61="","",_xlfn._xlws.FILTER('Input_Claims Data'!H$11:H$500,('Input_Claims Data'!$A$11:$A$500='Cal_Claims Experience'!$A61)*('Input_Claims Data'!$B$11:$B$500='Cal_Claims Experience'!$B61)*('Input_Claims Data'!$C$11:$C$500='Cal_Claims Experience'!$C61)*('Input_Claims Data'!$D$11:$D$500='Cal_Claims Experience'!$D61)))</f>
        <v/>
      </c>
      <c r="I61" s="1" t="str" cm="1">
        <f t="array" ref="I61">IF(A61="","",_xlfn._xlws.FILTER('Input_Claims Data'!I$11:I$500,('Input_Claims Data'!$A$11:$A$500='Cal_Claims Experience'!$A61)*('Input_Claims Data'!$B$11:$B$500='Cal_Claims Experience'!$B61)*('Input_Claims Data'!$C$11:$C$500='Cal_Claims Experience'!$C61)*('Input_Claims Data'!$D$11:$D$500='Cal_Claims Experience'!$D61)))</f>
        <v/>
      </c>
      <c r="J61" s="1" t="str" cm="1">
        <f t="array" ref="J61">IF(A61="","",_xlfn._xlws.FILTER('Input_Claims Data'!J$11:J$500,('Input_Claims Data'!$A$11:$A$500='Cal_Claims Experience'!$A61)*('Input_Claims Data'!$B$11:$B$500='Cal_Claims Experience'!$B61)*('Input_Claims Data'!$C$11:$C$500='Cal_Claims Experience'!$C61)*('Input_Claims Data'!$D$11:$D$500='Cal_Claims Experience'!$D61)))</f>
        <v/>
      </c>
      <c r="K61" s="1" t="str" cm="1">
        <f t="array" ref="K61">IF(A61="","",_xlfn._xlws.FILTER('Input_Claims Data'!K$11:K$500,('Input_Claims Data'!$A$11:$A$500='Cal_Claims Experience'!$A61)*('Input_Claims Data'!$B$11:$B$500='Cal_Claims Experience'!$B61)*('Input_Claims Data'!$C$11:$C$500='Cal_Claims Experience'!$C61)*('Input_Claims Data'!$D$11:$D$500='Cal_Claims Experience'!$D61)))</f>
        <v/>
      </c>
      <c r="L61" s="1" t="str" cm="1">
        <f t="array" ref="L61">IF(B61="","",_xlfn._xlws.FILTER('Input_Claims Data'!L$11:L$500,('Input_Claims Data'!$A$11:$A$500='Cal_Claims Experience'!$A61)*('Input_Claims Data'!$B$11:$B$500='Cal_Claims Experience'!$B61)*('Input_Claims Data'!$C$11:$C$500='Cal_Claims Experience'!$C61)*('Input_Claims Data'!$D$11:$D$500='Cal_Claims Experience'!$D61)))</f>
        <v/>
      </c>
      <c r="M61" s="1" t="str" cm="1">
        <f t="array" ref="M61">IF(C61="","",_xlfn._xlws.FILTER('Input_Claims Data'!M$11:M$500,('Input_Claims Data'!$A$11:$A$500='Cal_Claims Experience'!$A61)*('Input_Claims Data'!$B$11:$B$500='Cal_Claims Experience'!$B61)*('Input_Claims Data'!$C$11:$C$500='Cal_Claims Experience'!$C61)*('Input_Claims Data'!$D$11:$D$500='Cal_Claims Experience'!$D61)))</f>
        <v/>
      </c>
      <c r="N61" s="1" t="str" cm="1">
        <f t="array" ref="N61">IF(D61="","",_xlfn._xlws.FILTER('Input_Claims Data'!N$11:N$500,('Input_Claims Data'!$A$11:$A$500='Cal_Claims Experience'!$A61)*('Input_Claims Data'!$B$11:$B$500='Cal_Claims Experience'!$B61)*('Input_Claims Data'!$C$11:$C$500='Cal_Claims Experience'!$C61)*('Input_Claims Data'!$D$11:$D$500='Cal_Claims Experience'!$D61)))</f>
        <v/>
      </c>
      <c r="O61" s="1" t="str">
        <f t="shared" si="0"/>
        <v/>
      </c>
      <c r="P61" s="1" t="str">
        <f t="shared" si="1"/>
        <v/>
      </c>
      <c r="Q61" s="1" t="str">
        <f t="shared" si="2"/>
        <v/>
      </c>
      <c r="R61" s="1" t="str">
        <f t="shared" si="3"/>
        <v/>
      </c>
      <c r="S61" s="1" t="str">
        <f t="shared" si="4"/>
        <v/>
      </c>
      <c r="Y61" s="1" t="str" cm="1">
        <f t="array" ref="Y61">IF(U61="","",_xlfn._xlws.FILTER('Input_Claims Data'!U$11:U$500,('Input_Claims Data'!$Q$11:$Q$500='Cal_Claims Experience'!$U61)*('Input_Claims Data'!$R$11:$R$500='Cal_Claims Experience'!$V61)*('Input_Claims Data'!$S$11:$S$500='Cal_Claims Experience'!$W61)*('Input_Claims Data'!$T$11:$T$500='Cal_Claims Experience'!$X61)))</f>
        <v/>
      </c>
      <c r="Z61" s="1" t="str" cm="1">
        <f t="array" ref="Z61">IF(V61="","",_xlfn._xlws.FILTER('Input_Claims Data'!V$11:V$500,('Input_Claims Data'!$Q$11:$Q$500='Cal_Claims Experience'!$U61)*('Input_Claims Data'!$R$11:$R$500='Cal_Claims Experience'!$V61)*('Input_Claims Data'!$S$11:$S$500='Cal_Claims Experience'!$W61)*('Input_Claims Data'!$T$11:$T$500='Cal_Claims Experience'!$X61)))</f>
        <v/>
      </c>
      <c r="AA61" s="1" t="str" cm="1">
        <f t="array" ref="AA61">IF(W61="","",_xlfn._xlws.FILTER('Input_Claims Data'!W$11:W$500,('Input_Claims Data'!$Q$11:$Q$500='Cal_Claims Experience'!$U61)*('Input_Claims Data'!$R$11:$R$500='Cal_Claims Experience'!$V61)*('Input_Claims Data'!$S$11:$S$500='Cal_Claims Experience'!$W61)*('Input_Claims Data'!$T$11:$T$500='Cal_Claims Experience'!$X61)))</f>
        <v/>
      </c>
      <c r="AB61" s="1" t="str" cm="1">
        <f t="array" ref="AB61">IF(X61="","",_xlfn._xlws.FILTER('Input_Claims Data'!X$11:X$500,('Input_Claims Data'!$Q$11:$Q$500='Cal_Claims Experience'!$U61)*('Input_Claims Data'!$R$11:$R$500='Cal_Claims Experience'!$V61)*('Input_Claims Data'!$S$11:$S$500='Cal_Claims Experience'!$W61)*('Input_Claims Data'!$T$11:$T$500='Cal_Claims Experience'!$X61)))</f>
        <v/>
      </c>
      <c r="AC61" s="1" t="str" cm="1">
        <f t="array" ref="AC61">IF(Y61="","",_xlfn._xlws.FILTER('Input_Claims Data'!Y$11:Y$500,('Input_Claims Data'!$Q$11:$Q$500='Cal_Claims Experience'!$U61)*('Input_Claims Data'!$R$11:$R$500='Cal_Claims Experience'!$V61)*('Input_Claims Data'!$S$11:$S$500='Cal_Claims Experience'!$W61)*('Input_Claims Data'!$T$11:$T$500='Cal_Claims Experience'!$X61)))</f>
        <v/>
      </c>
      <c r="AD61" s="1" t="str" cm="1">
        <f t="array" ref="AD61">IF(Z61="","",_xlfn._xlws.FILTER('Input_Claims Data'!Z$11:Z$500,('Input_Claims Data'!$Q$11:$Q$500='Cal_Claims Experience'!$U61)*('Input_Claims Data'!$R$11:$R$500='Cal_Claims Experience'!$V61)*('Input_Claims Data'!$S$11:$S$500='Cal_Claims Experience'!$W61)*('Input_Claims Data'!$T$11:$T$500='Cal_Claims Experience'!$X61)))</f>
        <v/>
      </c>
      <c r="AE61" s="1" t="str" cm="1">
        <f t="array" ref="AE61">IF(AA61="","",_xlfn._xlws.FILTER('Input_Claims Data'!AA$11:AA$500,('Input_Claims Data'!$Q$11:$Q$500='Cal_Claims Experience'!$U61)*('Input_Claims Data'!$R$11:$R$500='Cal_Claims Experience'!$V61)*('Input_Claims Data'!$S$11:$S$500='Cal_Claims Experience'!$W61)*('Input_Claims Data'!$T$11:$T$500='Cal_Claims Experience'!$X61)))</f>
        <v/>
      </c>
      <c r="AF61" s="1" t="str" cm="1">
        <f t="array" ref="AF61">IF(AB61="","",_xlfn._xlws.FILTER('Input_Claims Data'!AB$11:AB$500,('Input_Claims Data'!$Q$11:$Q$500='Cal_Claims Experience'!$U61)*('Input_Claims Data'!$R$11:$R$500='Cal_Claims Experience'!$V61)*('Input_Claims Data'!$S$11:$S$500='Cal_Claims Experience'!$W61)*('Input_Claims Data'!$T$11:$T$500='Cal_Claims Experience'!$X61)))</f>
        <v/>
      </c>
      <c r="AG61" s="1" t="str" cm="1">
        <f t="array" ref="AG61">IF(AC61="","",_xlfn._xlws.FILTER('Input_Claims Data'!AC$11:AC$500,('Input_Claims Data'!$Q$11:$Q$500='Cal_Claims Experience'!$U61)*('Input_Claims Data'!$R$11:$R$500='Cal_Claims Experience'!$V61)*('Input_Claims Data'!$S$11:$S$500='Cal_Claims Experience'!$W61)*('Input_Claims Data'!$T$11:$T$500='Cal_Claims Experience'!$X61)))</f>
        <v/>
      </c>
      <c r="AH61" s="1" t="str" cm="1">
        <f t="array" ref="AH61">IF(AD61="","",_xlfn._xlws.FILTER('Input_Claims Data'!AD$11:AD$500,('Input_Claims Data'!$Q$11:$Q$500='Cal_Claims Experience'!$U61)*('Input_Claims Data'!$R$11:$R$500='Cal_Claims Experience'!$V61)*('Input_Claims Data'!$S$11:$S$500='Cal_Claims Experience'!$W61)*('Input_Claims Data'!$T$11:$T$500='Cal_Claims Experience'!$X61)))</f>
        <v/>
      </c>
      <c r="AI61" s="1" t="str">
        <f t="shared" si="8"/>
        <v/>
      </c>
      <c r="AJ61" s="1" t="str">
        <f t="shared" si="5"/>
        <v/>
      </c>
      <c r="AK61" s="1" t="str">
        <f t="shared" si="6"/>
        <v/>
      </c>
      <c r="AL61" s="1" t="str">
        <f t="shared" si="7"/>
        <v/>
      </c>
      <c r="AM61" s="1" t="str">
        <f t="shared" si="9"/>
        <v/>
      </c>
    </row>
    <row r="62" spans="5:39">
      <c r="E62" s="1" t="str" cm="1">
        <f t="array" ref="E62">IF(A62="","",_xlfn._xlws.FILTER('Input_Claims Data'!E$11:E$500,('Input_Claims Data'!$A$11:$A$500='Cal_Claims Experience'!$A62)*('Input_Claims Data'!$B$11:$B$500='Cal_Claims Experience'!$B62)*('Input_Claims Data'!$C$11:$C$500='Cal_Claims Experience'!$C62)*('Input_Claims Data'!$D$11:$D$500='Cal_Claims Experience'!$D62)))</f>
        <v/>
      </c>
      <c r="F62" s="1" t="str" cm="1">
        <f t="array" ref="F62">IF(A62="","",_xlfn._xlws.FILTER('Input_Claims Data'!F$11:F$500,('Input_Claims Data'!$A$11:$A$500='Cal_Claims Experience'!$A62)*('Input_Claims Data'!$B$11:$B$500='Cal_Claims Experience'!$B62)*('Input_Claims Data'!$C$11:$C$500='Cal_Claims Experience'!$C62)*('Input_Claims Data'!$D$11:$D$500='Cal_Claims Experience'!$D62)))</f>
        <v/>
      </c>
      <c r="G62" s="1" t="str" cm="1">
        <f t="array" ref="G62">IF(A62="","",_xlfn._xlws.FILTER('Input_Claims Data'!G$11:G$500,('Input_Claims Data'!$A$11:$A$500='Cal_Claims Experience'!$A62)*('Input_Claims Data'!$B$11:$B$500='Cal_Claims Experience'!$B62)*('Input_Claims Data'!$C$11:$C$500='Cal_Claims Experience'!$C62)*('Input_Claims Data'!$D$11:$D$500='Cal_Claims Experience'!$D62)))</f>
        <v/>
      </c>
      <c r="H62" s="1" t="str" cm="1">
        <f t="array" ref="H62">IF(A62="","",_xlfn._xlws.FILTER('Input_Claims Data'!H$11:H$500,('Input_Claims Data'!$A$11:$A$500='Cal_Claims Experience'!$A62)*('Input_Claims Data'!$B$11:$B$500='Cal_Claims Experience'!$B62)*('Input_Claims Data'!$C$11:$C$500='Cal_Claims Experience'!$C62)*('Input_Claims Data'!$D$11:$D$500='Cal_Claims Experience'!$D62)))</f>
        <v/>
      </c>
      <c r="I62" s="1" t="str" cm="1">
        <f t="array" ref="I62">IF(A62="","",_xlfn._xlws.FILTER('Input_Claims Data'!I$11:I$500,('Input_Claims Data'!$A$11:$A$500='Cal_Claims Experience'!$A62)*('Input_Claims Data'!$B$11:$B$500='Cal_Claims Experience'!$B62)*('Input_Claims Data'!$C$11:$C$500='Cal_Claims Experience'!$C62)*('Input_Claims Data'!$D$11:$D$500='Cal_Claims Experience'!$D62)))</f>
        <v/>
      </c>
      <c r="J62" s="1" t="str" cm="1">
        <f t="array" ref="J62">IF(A62="","",_xlfn._xlws.FILTER('Input_Claims Data'!J$11:J$500,('Input_Claims Data'!$A$11:$A$500='Cal_Claims Experience'!$A62)*('Input_Claims Data'!$B$11:$B$500='Cal_Claims Experience'!$B62)*('Input_Claims Data'!$C$11:$C$500='Cal_Claims Experience'!$C62)*('Input_Claims Data'!$D$11:$D$500='Cal_Claims Experience'!$D62)))</f>
        <v/>
      </c>
      <c r="K62" s="1" t="str" cm="1">
        <f t="array" ref="K62">IF(A62="","",_xlfn._xlws.FILTER('Input_Claims Data'!K$11:K$500,('Input_Claims Data'!$A$11:$A$500='Cal_Claims Experience'!$A62)*('Input_Claims Data'!$B$11:$B$500='Cal_Claims Experience'!$B62)*('Input_Claims Data'!$C$11:$C$500='Cal_Claims Experience'!$C62)*('Input_Claims Data'!$D$11:$D$500='Cal_Claims Experience'!$D62)))</f>
        <v/>
      </c>
      <c r="L62" s="1" t="str" cm="1">
        <f t="array" ref="L62">IF(B62="","",_xlfn._xlws.FILTER('Input_Claims Data'!L$11:L$500,('Input_Claims Data'!$A$11:$A$500='Cal_Claims Experience'!$A62)*('Input_Claims Data'!$B$11:$B$500='Cal_Claims Experience'!$B62)*('Input_Claims Data'!$C$11:$C$500='Cal_Claims Experience'!$C62)*('Input_Claims Data'!$D$11:$D$500='Cal_Claims Experience'!$D62)))</f>
        <v/>
      </c>
      <c r="M62" s="1" t="str" cm="1">
        <f t="array" ref="M62">IF(C62="","",_xlfn._xlws.FILTER('Input_Claims Data'!M$11:M$500,('Input_Claims Data'!$A$11:$A$500='Cal_Claims Experience'!$A62)*('Input_Claims Data'!$B$11:$B$500='Cal_Claims Experience'!$B62)*('Input_Claims Data'!$C$11:$C$500='Cal_Claims Experience'!$C62)*('Input_Claims Data'!$D$11:$D$500='Cal_Claims Experience'!$D62)))</f>
        <v/>
      </c>
      <c r="N62" s="1" t="str" cm="1">
        <f t="array" ref="N62">IF(D62="","",_xlfn._xlws.FILTER('Input_Claims Data'!N$11:N$500,('Input_Claims Data'!$A$11:$A$500='Cal_Claims Experience'!$A62)*('Input_Claims Data'!$B$11:$B$500='Cal_Claims Experience'!$B62)*('Input_Claims Data'!$C$11:$C$500='Cal_Claims Experience'!$C62)*('Input_Claims Data'!$D$11:$D$500='Cal_Claims Experience'!$D62)))</f>
        <v/>
      </c>
      <c r="O62" s="1" t="str">
        <f t="shared" si="0"/>
        <v/>
      </c>
      <c r="P62" s="1" t="str">
        <f t="shared" si="1"/>
        <v/>
      </c>
      <c r="Q62" s="1" t="str">
        <f t="shared" si="2"/>
        <v/>
      </c>
      <c r="R62" s="1" t="str">
        <f t="shared" si="3"/>
        <v/>
      </c>
      <c r="S62" s="1" t="str">
        <f t="shared" si="4"/>
        <v/>
      </c>
      <c r="Y62" s="1" t="str" cm="1">
        <f t="array" ref="Y62">IF(U62="","",_xlfn._xlws.FILTER('Input_Claims Data'!U$11:U$500,('Input_Claims Data'!$Q$11:$Q$500='Cal_Claims Experience'!$U62)*('Input_Claims Data'!$R$11:$R$500='Cal_Claims Experience'!$V62)*('Input_Claims Data'!$S$11:$S$500='Cal_Claims Experience'!$W62)*('Input_Claims Data'!$T$11:$T$500='Cal_Claims Experience'!$X62)))</f>
        <v/>
      </c>
      <c r="Z62" s="1" t="str" cm="1">
        <f t="array" ref="Z62">IF(V62="","",_xlfn._xlws.FILTER('Input_Claims Data'!V$11:V$500,('Input_Claims Data'!$Q$11:$Q$500='Cal_Claims Experience'!$U62)*('Input_Claims Data'!$R$11:$R$500='Cal_Claims Experience'!$V62)*('Input_Claims Data'!$S$11:$S$500='Cal_Claims Experience'!$W62)*('Input_Claims Data'!$T$11:$T$500='Cal_Claims Experience'!$X62)))</f>
        <v/>
      </c>
      <c r="AA62" s="1" t="str" cm="1">
        <f t="array" ref="AA62">IF(W62="","",_xlfn._xlws.FILTER('Input_Claims Data'!W$11:W$500,('Input_Claims Data'!$Q$11:$Q$500='Cal_Claims Experience'!$U62)*('Input_Claims Data'!$R$11:$R$500='Cal_Claims Experience'!$V62)*('Input_Claims Data'!$S$11:$S$500='Cal_Claims Experience'!$W62)*('Input_Claims Data'!$T$11:$T$500='Cal_Claims Experience'!$X62)))</f>
        <v/>
      </c>
      <c r="AB62" s="1" t="str" cm="1">
        <f t="array" ref="AB62">IF(X62="","",_xlfn._xlws.FILTER('Input_Claims Data'!X$11:X$500,('Input_Claims Data'!$Q$11:$Q$500='Cal_Claims Experience'!$U62)*('Input_Claims Data'!$R$11:$R$500='Cal_Claims Experience'!$V62)*('Input_Claims Data'!$S$11:$S$500='Cal_Claims Experience'!$W62)*('Input_Claims Data'!$T$11:$T$500='Cal_Claims Experience'!$X62)))</f>
        <v/>
      </c>
      <c r="AC62" s="1" t="str" cm="1">
        <f t="array" ref="AC62">IF(Y62="","",_xlfn._xlws.FILTER('Input_Claims Data'!Y$11:Y$500,('Input_Claims Data'!$Q$11:$Q$500='Cal_Claims Experience'!$U62)*('Input_Claims Data'!$R$11:$R$500='Cal_Claims Experience'!$V62)*('Input_Claims Data'!$S$11:$S$500='Cal_Claims Experience'!$W62)*('Input_Claims Data'!$T$11:$T$500='Cal_Claims Experience'!$X62)))</f>
        <v/>
      </c>
      <c r="AD62" s="1" t="str" cm="1">
        <f t="array" ref="AD62">IF(Z62="","",_xlfn._xlws.FILTER('Input_Claims Data'!Z$11:Z$500,('Input_Claims Data'!$Q$11:$Q$500='Cal_Claims Experience'!$U62)*('Input_Claims Data'!$R$11:$R$500='Cal_Claims Experience'!$V62)*('Input_Claims Data'!$S$11:$S$500='Cal_Claims Experience'!$W62)*('Input_Claims Data'!$T$11:$T$500='Cal_Claims Experience'!$X62)))</f>
        <v/>
      </c>
      <c r="AE62" s="1" t="str" cm="1">
        <f t="array" ref="AE62">IF(AA62="","",_xlfn._xlws.FILTER('Input_Claims Data'!AA$11:AA$500,('Input_Claims Data'!$Q$11:$Q$500='Cal_Claims Experience'!$U62)*('Input_Claims Data'!$R$11:$R$500='Cal_Claims Experience'!$V62)*('Input_Claims Data'!$S$11:$S$500='Cal_Claims Experience'!$W62)*('Input_Claims Data'!$T$11:$T$500='Cal_Claims Experience'!$X62)))</f>
        <v/>
      </c>
      <c r="AF62" s="1" t="str" cm="1">
        <f t="array" ref="AF62">IF(AB62="","",_xlfn._xlws.FILTER('Input_Claims Data'!AB$11:AB$500,('Input_Claims Data'!$Q$11:$Q$500='Cal_Claims Experience'!$U62)*('Input_Claims Data'!$R$11:$R$500='Cal_Claims Experience'!$V62)*('Input_Claims Data'!$S$11:$S$500='Cal_Claims Experience'!$W62)*('Input_Claims Data'!$T$11:$T$500='Cal_Claims Experience'!$X62)))</f>
        <v/>
      </c>
      <c r="AG62" s="1" t="str" cm="1">
        <f t="array" ref="AG62">IF(AC62="","",_xlfn._xlws.FILTER('Input_Claims Data'!AC$11:AC$500,('Input_Claims Data'!$Q$11:$Q$500='Cal_Claims Experience'!$U62)*('Input_Claims Data'!$R$11:$R$500='Cal_Claims Experience'!$V62)*('Input_Claims Data'!$S$11:$S$500='Cal_Claims Experience'!$W62)*('Input_Claims Data'!$T$11:$T$500='Cal_Claims Experience'!$X62)))</f>
        <v/>
      </c>
      <c r="AH62" s="1" t="str" cm="1">
        <f t="array" ref="AH62">IF(AD62="","",_xlfn._xlws.FILTER('Input_Claims Data'!AD$11:AD$500,('Input_Claims Data'!$Q$11:$Q$500='Cal_Claims Experience'!$U62)*('Input_Claims Data'!$R$11:$R$500='Cal_Claims Experience'!$V62)*('Input_Claims Data'!$S$11:$S$500='Cal_Claims Experience'!$W62)*('Input_Claims Data'!$T$11:$T$500='Cal_Claims Experience'!$X62)))</f>
        <v/>
      </c>
      <c r="AI62" s="1" t="str">
        <f t="shared" si="8"/>
        <v/>
      </c>
      <c r="AJ62" s="1" t="str">
        <f t="shared" si="5"/>
        <v/>
      </c>
      <c r="AK62" s="1" t="str">
        <f t="shared" si="6"/>
        <v/>
      </c>
      <c r="AL62" s="1" t="str">
        <f t="shared" si="7"/>
        <v/>
      </c>
      <c r="AM62" s="1" t="str">
        <f t="shared" si="9"/>
        <v/>
      </c>
    </row>
    <row r="63" spans="5:39">
      <c r="E63" s="1" t="str" cm="1">
        <f t="array" ref="E63">IF(A63="","",_xlfn._xlws.FILTER('Input_Claims Data'!E$11:E$500,('Input_Claims Data'!$A$11:$A$500='Cal_Claims Experience'!$A63)*('Input_Claims Data'!$B$11:$B$500='Cal_Claims Experience'!$B63)*('Input_Claims Data'!$C$11:$C$500='Cal_Claims Experience'!$C63)*('Input_Claims Data'!$D$11:$D$500='Cal_Claims Experience'!$D63)))</f>
        <v/>
      </c>
      <c r="F63" s="1" t="str" cm="1">
        <f t="array" ref="F63">IF(A63="","",_xlfn._xlws.FILTER('Input_Claims Data'!F$11:F$500,('Input_Claims Data'!$A$11:$A$500='Cal_Claims Experience'!$A63)*('Input_Claims Data'!$B$11:$B$500='Cal_Claims Experience'!$B63)*('Input_Claims Data'!$C$11:$C$500='Cal_Claims Experience'!$C63)*('Input_Claims Data'!$D$11:$D$500='Cal_Claims Experience'!$D63)))</f>
        <v/>
      </c>
      <c r="G63" s="1" t="str" cm="1">
        <f t="array" ref="G63">IF(A63="","",_xlfn._xlws.FILTER('Input_Claims Data'!G$11:G$500,('Input_Claims Data'!$A$11:$A$500='Cal_Claims Experience'!$A63)*('Input_Claims Data'!$B$11:$B$500='Cal_Claims Experience'!$B63)*('Input_Claims Data'!$C$11:$C$500='Cal_Claims Experience'!$C63)*('Input_Claims Data'!$D$11:$D$500='Cal_Claims Experience'!$D63)))</f>
        <v/>
      </c>
      <c r="H63" s="1" t="str" cm="1">
        <f t="array" ref="H63">IF(A63="","",_xlfn._xlws.FILTER('Input_Claims Data'!H$11:H$500,('Input_Claims Data'!$A$11:$A$500='Cal_Claims Experience'!$A63)*('Input_Claims Data'!$B$11:$B$500='Cal_Claims Experience'!$B63)*('Input_Claims Data'!$C$11:$C$500='Cal_Claims Experience'!$C63)*('Input_Claims Data'!$D$11:$D$500='Cal_Claims Experience'!$D63)))</f>
        <v/>
      </c>
      <c r="I63" s="1" t="str" cm="1">
        <f t="array" ref="I63">IF(A63="","",_xlfn._xlws.FILTER('Input_Claims Data'!I$11:I$500,('Input_Claims Data'!$A$11:$A$500='Cal_Claims Experience'!$A63)*('Input_Claims Data'!$B$11:$B$500='Cal_Claims Experience'!$B63)*('Input_Claims Data'!$C$11:$C$500='Cal_Claims Experience'!$C63)*('Input_Claims Data'!$D$11:$D$500='Cal_Claims Experience'!$D63)))</f>
        <v/>
      </c>
      <c r="J63" s="1" t="str" cm="1">
        <f t="array" ref="J63">IF(A63="","",_xlfn._xlws.FILTER('Input_Claims Data'!J$11:J$500,('Input_Claims Data'!$A$11:$A$500='Cal_Claims Experience'!$A63)*('Input_Claims Data'!$B$11:$B$500='Cal_Claims Experience'!$B63)*('Input_Claims Data'!$C$11:$C$500='Cal_Claims Experience'!$C63)*('Input_Claims Data'!$D$11:$D$500='Cal_Claims Experience'!$D63)))</f>
        <v/>
      </c>
      <c r="K63" s="1" t="str" cm="1">
        <f t="array" ref="K63">IF(A63="","",_xlfn._xlws.FILTER('Input_Claims Data'!K$11:K$500,('Input_Claims Data'!$A$11:$A$500='Cal_Claims Experience'!$A63)*('Input_Claims Data'!$B$11:$B$500='Cal_Claims Experience'!$B63)*('Input_Claims Data'!$C$11:$C$500='Cal_Claims Experience'!$C63)*('Input_Claims Data'!$D$11:$D$500='Cal_Claims Experience'!$D63)))</f>
        <v/>
      </c>
      <c r="L63" s="1" t="str" cm="1">
        <f t="array" ref="L63">IF(B63="","",_xlfn._xlws.FILTER('Input_Claims Data'!L$11:L$500,('Input_Claims Data'!$A$11:$A$500='Cal_Claims Experience'!$A63)*('Input_Claims Data'!$B$11:$B$500='Cal_Claims Experience'!$B63)*('Input_Claims Data'!$C$11:$C$500='Cal_Claims Experience'!$C63)*('Input_Claims Data'!$D$11:$D$500='Cal_Claims Experience'!$D63)))</f>
        <v/>
      </c>
      <c r="M63" s="1" t="str" cm="1">
        <f t="array" ref="M63">IF(C63="","",_xlfn._xlws.FILTER('Input_Claims Data'!M$11:M$500,('Input_Claims Data'!$A$11:$A$500='Cal_Claims Experience'!$A63)*('Input_Claims Data'!$B$11:$B$500='Cal_Claims Experience'!$B63)*('Input_Claims Data'!$C$11:$C$500='Cal_Claims Experience'!$C63)*('Input_Claims Data'!$D$11:$D$500='Cal_Claims Experience'!$D63)))</f>
        <v/>
      </c>
      <c r="N63" s="1" t="str" cm="1">
        <f t="array" ref="N63">IF(D63="","",_xlfn._xlws.FILTER('Input_Claims Data'!N$11:N$500,('Input_Claims Data'!$A$11:$A$500='Cal_Claims Experience'!$A63)*('Input_Claims Data'!$B$11:$B$500='Cal_Claims Experience'!$B63)*('Input_Claims Data'!$C$11:$C$500='Cal_Claims Experience'!$C63)*('Input_Claims Data'!$D$11:$D$500='Cal_Claims Experience'!$D63)))</f>
        <v/>
      </c>
      <c r="O63" s="1" t="str">
        <f t="shared" si="0"/>
        <v/>
      </c>
      <c r="P63" s="1" t="str">
        <f t="shared" si="1"/>
        <v/>
      </c>
      <c r="Q63" s="1" t="str">
        <f t="shared" si="2"/>
        <v/>
      </c>
      <c r="R63" s="1" t="str">
        <f t="shared" si="3"/>
        <v/>
      </c>
      <c r="S63" s="1" t="str">
        <f t="shared" si="4"/>
        <v/>
      </c>
      <c r="Y63" s="1" t="str" cm="1">
        <f t="array" ref="Y63">IF(U63="","",_xlfn._xlws.FILTER('Input_Claims Data'!U$11:U$500,('Input_Claims Data'!$Q$11:$Q$500='Cal_Claims Experience'!$U63)*('Input_Claims Data'!$R$11:$R$500='Cal_Claims Experience'!$V63)*('Input_Claims Data'!$S$11:$S$500='Cal_Claims Experience'!$W63)*('Input_Claims Data'!$T$11:$T$500='Cal_Claims Experience'!$X63)))</f>
        <v/>
      </c>
      <c r="Z63" s="1" t="str" cm="1">
        <f t="array" ref="Z63">IF(V63="","",_xlfn._xlws.FILTER('Input_Claims Data'!V$11:V$500,('Input_Claims Data'!$Q$11:$Q$500='Cal_Claims Experience'!$U63)*('Input_Claims Data'!$R$11:$R$500='Cal_Claims Experience'!$V63)*('Input_Claims Data'!$S$11:$S$500='Cal_Claims Experience'!$W63)*('Input_Claims Data'!$T$11:$T$500='Cal_Claims Experience'!$X63)))</f>
        <v/>
      </c>
      <c r="AA63" s="1" t="str" cm="1">
        <f t="array" ref="AA63">IF(W63="","",_xlfn._xlws.FILTER('Input_Claims Data'!W$11:W$500,('Input_Claims Data'!$Q$11:$Q$500='Cal_Claims Experience'!$U63)*('Input_Claims Data'!$R$11:$R$500='Cal_Claims Experience'!$V63)*('Input_Claims Data'!$S$11:$S$500='Cal_Claims Experience'!$W63)*('Input_Claims Data'!$T$11:$T$500='Cal_Claims Experience'!$X63)))</f>
        <v/>
      </c>
      <c r="AB63" s="1" t="str" cm="1">
        <f t="array" ref="AB63">IF(X63="","",_xlfn._xlws.FILTER('Input_Claims Data'!X$11:X$500,('Input_Claims Data'!$Q$11:$Q$500='Cal_Claims Experience'!$U63)*('Input_Claims Data'!$R$11:$R$500='Cal_Claims Experience'!$V63)*('Input_Claims Data'!$S$11:$S$500='Cal_Claims Experience'!$W63)*('Input_Claims Data'!$T$11:$T$500='Cal_Claims Experience'!$X63)))</f>
        <v/>
      </c>
      <c r="AC63" s="1" t="str" cm="1">
        <f t="array" ref="AC63">IF(Y63="","",_xlfn._xlws.FILTER('Input_Claims Data'!Y$11:Y$500,('Input_Claims Data'!$Q$11:$Q$500='Cal_Claims Experience'!$U63)*('Input_Claims Data'!$R$11:$R$500='Cal_Claims Experience'!$V63)*('Input_Claims Data'!$S$11:$S$500='Cal_Claims Experience'!$W63)*('Input_Claims Data'!$T$11:$T$500='Cal_Claims Experience'!$X63)))</f>
        <v/>
      </c>
      <c r="AD63" s="1" t="str" cm="1">
        <f t="array" ref="AD63">IF(Z63="","",_xlfn._xlws.FILTER('Input_Claims Data'!Z$11:Z$500,('Input_Claims Data'!$Q$11:$Q$500='Cal_Claims Experience'!$U63)*('Input_Claims Data'!$R$11:$R$500='Cal_Claims Experience'!$V63)*('Input_Claims Data'!$S$11:$S$500='Cal_Claims Experience'!$W63)*('Input_Claims Data'!$T$11:$T$500='Cal_Claims Experience'!$X63)))</f>
        <v/>
      </c>
      <c r="AE63" s="1" t="str" cm="1">
        <f t="array" ref="AE63">IF(AA63="","",_xlfn._xlws.FILTER('Input_Claims Data'!AA$11:AA$500,('Input_Claims Data'!$Q$11:$Q$500='Cal_Claims Experience'!$U63)*('Input_Claims Data'!$R$11:$R$500='Cal_Claims Experience'!$V63)*('Input_Claims Data'!$S$11:$S$500='Cal_Claims Experience'!$W63)*('Input_Claims Data'!$T$11:$T$500='Cal_Claims Experience'!$X63)))</f>
        <v/>
      </c>
      <c r="AF63" s="1" t="str" cm="1">
        <f t="array" ref="AF63">IF(AB63="","",_xlfn._xlws.FILTER('Input_Claims Data'!AB$11:AB$500,('Input_Claims Data'!$Q$11:$Q$500='Cal_Claims Experience'!$U63)*('Input_Claims Data'!$R$11:$R$500='Cal_Claims Experience'!$V63)*('Input_Claims Data'!$S$11:$S$500='Cal_Claims Experience'!$W63)*('Input_Claims Data'!$T$11:$T$500='Cal_Claims Experience'!$X63)))</f>
        <v/>
      </c>
      <c r="AG63" s="1" t="str" cm="1">
        <f t="array" ref="AG63">IF(AC63="","",_xlfn._xlws.FILTER('Input_Claims Data'!AC$11:AC$500,('Input_Claims Data'!$Q$11:$Q$500='Cal_Claims Experience'!$U63)*('Input_Claims Data'!$R$11:$R$500='Cal_Claims Experience'!$V63)*('Input_Claims Data'!$S$11:$S$500='Cal_Claims Experience'!$W63)*('Input_Claims Data'!$T$11:$T$500='Cal_Claims Experience'!$X63)))</f>
        <v/>
      </c>
      <c r="AH63" s="1" t="str" cm="1">
        <f t="array" ref="AH63">IF(AD63="","",_xlfn._xlws.FILTER('Input_Claims Data'!AD$11:AD$500,('Input_Claims Data'!$Q$11:$Q$500='Cal_Claims Experience'!$U63)*('Input_Claims Data'!$R$11:$R$500='Cal_Claims Experience'!$V63)*('Input_Claims Data'!$S$11:$S$500='Cal_Claims Experience'!$W63)*('Input_Claims Data'!$T$11:$T$500='Cal_Claims Experience'!$X63)))</f>
        <v/>
      </c>
      <c r="AI63" s="1" t="str">
        <f t="shared" si="8"/>
        <v/>
      </c>
      <c r="AJ63" s="1" t="str">
        <f t="shared" si="5"/>
        <v/>
      </c>
      <c r="AK63" s="1" t="str">
        <f t="shared" si="6"/>
        <v/>
      </c>
      <c r="AL63" s="1" t="str">
        <f t="shared" si="7"/>
        <v/>
      </c>
      <c r="AM63" s="1" t="str">
        <f t="shared" si="9"/>
        <v/>
      </c>
    </row>
    <row r="64" spans="5:39">
      <c r="E64" s="1" t="str" cm="1">
        <f t="array" ref="E64">IF(A64="","",_xlfn._xlws.FILTER('Input_Claims Data'!E$11:E$500,('Input_Claims Data'!$A$11:$A$500='Cal_Claims Experience'!$A64)*('Input_Claims Data'!$B$11:$B$500='Cal_Claims Experience'!$B64)*('Input_Claims Data'!$C$11:$C$500='Cal_Claims Experience'!$C64)*('Input_Claims Data'!$D$11:$D$500='Cal_Claims Experience'!$D64)))</f>
        <v/>
      </c>
      <c r="F64" s="1" t="str" cm="1">
        <f t="array" ref="F64">IF(A64="","",_xlfn._xlws.FILTER('Input_Claims Data'!F$11:F$500,('Input_Claims Data'!$A$11:$A$500='Cal_Claims Experience'!$A64)*('Input_Claims Data'!$B$11:$B$500='Cal_Claims Experience'!$B64)*('Input_Claims Data'!$C$11:$C$500='Cal_Claims Experience'!$C64)*('Input_Claims Data'!$D$11:$D$500='Cal_Claims Experience'!$D64)))</f>
        <v/>
      </c>
      <c r="G64" s="1" t="str" cm="1">
        <f t="array" ref="G64">IF(A64="","",_xlfn._xlws.FILTER('Input_Claims Data'!G$11:G$500,('Input_Claims Data'!$A$11:$A$500='Cal_Claims Experience'!$A64)*('Input_Claims Data'!$B$11:$B$500='Cal_Claims Experience'!$B64)*('Input_Claims Data'!$C$11:$C$500='Cal_Claims Experience'!$C64)*('Input_Claims Data'!$D$11:$D$500='Cal_Claims Experience'!$D64)))</f>
        <v/>
      </c>
      <c r="H64" s="1" t="str" cm="1">
        <f t="array" ref="H64">IF(A64="","",_xlfn._xlws.FILTER('Input_Claims Data'!H$11:H$500,('Input_Claims Data'!$A$11:$A$500='Cal_Claims Experience'!$A64)*('Input_Claims Data'!$B$11:$B$500='Cal_Claims Experience'!$B64)*('Input_Claims Data'!$C$11:$C$500='Cal_Claims Experience'!$C64)*('Input_Claims Data'!$D$11:$D$500='Cal_Claims Experience'!$D64)))</f>
        <v/>
      </c>
      <c r="I64" s="1" t="str" cm="1">
        <f t="array" ref="I64">IF(A64="","",_xlfn._xlws.FILTER('Input_Claims Data'!I$11:I$500,('Input_Claims Data'!$A$11:$A$500='Cal_Claims Experience'!$A64)*('Input_Claims Data'!$B$11:$B$500='Cal_Claims Experience'!$B64)*('Input_Claims Data'!$C$11:$C$500='Cal_Claims Experience'!$C64)*('Input_Claims Data'!$D$11:$D$500='Cal_Claims Experience'!$D64)))</f>
        <v/>
      </c>
      <c r="J64" s="1" t="str" cm="1">
        <f t="array" ref="J64">IF(A64="","",_xlfn._xlws.FILTER('Input_Claims Data'!J$11:J$500,('Input_Claims Data'!$A$11:$A$500='Cal_Claims Experience'!$A64)*('Input_Claims Data'!$B$11:$B$500='Cal_Claims Experience'!$B64)*('Input_Claims Data'!$C$11:$C$500='Cal_Claims Experience'!$C64)*('Input_Claims Data'!$D$11:$D$500='Cal_Claims Experience'!$D64)))</f>
        <v/>
      </c>
      <c r="K64" s="1" t="str" cm="1">
        <f t="array" ref="K64">IF(A64="","",_xlfn._xlws.FILTER('Input_Claims Data'!K$11:K$500,('Input_Claims Data'!$A$11:$A$500='Cal_Claims Experience'!$A64)*('Input_Claims Data'!$B$11:$B$500='Cal_Claims Experience'!$B64)*('Input_Claims Data'!$C$11:$C$500='Cal_Claims Experience'!$C64)*('Input_Claims Data'!$D$11:$D$500='Cal_Claims Experience'!$D64)))</f>
        <v/>
      </c>
      <c r="L64" s="1" t="str" cm="1">
        <f t="array" ref="L64">IF(B64="","",_xlfn._xlws.FILTER('Input_Claims Data'!L$11:L$500,('Input_Claims Data'!$A$11:$A$500='Cal_Claims Experience'!$A64)*('Input_Claims Data'!$B$11:$B$500='Cal_Claims Experience'!$B64)*('Input_Claims Data'!$C$11:$C$500='Cal_Claims Experience'!$C64)*('Input_Claims Data'!$D$11:$D$500='Cal_Claims Experience'!$D64)))</f>
        <v/>
      </c>
      <c r="M64" s="1" t="str" cm="1">
        <f t="array" ref="M64">IF(C64="","",_xlfn._xlws.FILTER('Input_Claims Data'!M$11:M$500,('Input_Claims Data'!$A$11:$A$500='Cal_Claims Experience'!$A64)*('Input_Claims Data'!$B$11:$B$500='Cal_Claims Experience'!$B64)*('Input_Claims Data'!$C$11:$C$500='Cal_Claims Experience'!$C64)*('Input_Claims Data'!$D$11:$D$500='Cal_Claims Experience'!$D64)))</f>
        <v/>
      </c>
      <c r="N64" s="1" t="str" cm="1">
        <f t="array" ref="N64">IF(D64="","",_xlfn._xlws.FILTER('Input_Claims Data'!N$11:N$500,('Input_Claims Data'!$A$11:$A$500='Cal_Claims Experience'!$A64)*('Input_Claims Data'!$B$11:$B$500='Cal_Claims Experience'!$B64)*('Input_Claims Data'!$C$11:$C$500='Cal_Claims Experience'!$C64)*('Input_Claims Data'!$D$11:$D$500='Cal_Claims Experience'!$D64)))</f>
        <v/>
      </c>
      <c r="O64" s="1" t="str">
        <f t="shared" si="0"/>
        <v/>
      </c>
      <c r="P64" s="1" t="str">
        <f t="shared" si="1"/>
        <v/>
      </c>
      <c r="Q64" s="1" t="str">
        <f t="shared" si="2"/>
        <v/>
      </c>
      <c r="R64" s="1" t="str">
        <f t="shared" si="3"/>
        <v/>
      </c>
      <c r="S64" s="1" t="str">
        <f t="shared" si="4"/>
        <v/>
      </c>
      <c r="Y64" s="1" t="str" cm="1">
        <f t="array" ref="Y64">IF(U64="","",_xlfn._xlws.FILTER('Input_Claims Data'!U$11:U$500,('Input_Claims Data'!$Q$11:$Q$500='Cal_Claims Experience'!$U64)*('Input_Claims Data'!$R$11:$R$500='Cal_Claims Experience'!$V64)*('Input_Claims Data'!$S$11:$S$500='Cal_Claims Experience'!$W64)*('Input_Claims Data'!$T$11:$T$500='Cal_Claims Experience'!$X64)))</f>
        <v/>
      </c>
      <c r="Z64" s="1" t="str" cm="1">
        <f t="array" ref="Z64">IF(V64="","",_xlfn._xlws.FILTER('Input_Claims Data'!V$11:V$500,('Input_Claims Data'!$Q$11:$Q$500='Cal_Claims Experience'!$U64)*('Input_Claims Data'!$R$11:$R$500='Cal_Claims Experience'!$V64)*('Input_Claims Data'!$S$11:$S$500='Cal_Claims Experience'!$W64)*('Input_Claims Data'!$T$11:$T$500='Cal_Claims Experience'!$X64)))</f>
        <v/>
      </c>
      <c r="AA64" s="1" t="str" cm="1">
        <f t="array" ref="AA64">IF(W64="","",_xlfn._xlws.FILTER('Input_Claims Data'!W$11:W$500,('Input_Claims Data'!$Q$11:$Q$500='Cal_Claims Experience'!$U64)*('Input_Claims Data'!$R$11:$R$500='Cal_Claims Experience'!$V64)*('Input_Claims Data'!$S$11:$S$500='Cal_Claims Experience'!$W64)*('Input_Claims Data'!$T$11:$T$500='Cal_Claims Experience'!$X64)))</f>
        <v/>
      </c>
      <c r="AB64" s="1" t="str" cm="1">
        <f t="array" ref="AB64">IF(X64="","",_xlfn._xlws.FILTER('Input_Claims Data'!X$11:X$500,('Input_Claims Data'!$Q$11:$Q$500='Cal_Claims Experience'!$U64)*('Input_Claims Data'!$R$11:$R$500='Cal_Claims Experience'!$V64)*('Input_Claims Data'!$S$11:$S$500='Cal_Claims Experience'!$W64)*('Input_Claims Data'!$T$11:$T$500='Cal_Claims Experience'!$X64)))</f>
        <v/>
      </c>
      <c r="AC64" s="1" t="str" cm="1">
        <f t="array" ref="AC64">IF(Y64="","",_xlfn._xlws.FILTER('Input_Claims Data'!Y$11:Y$500,('Input_Claims Data'!$Q$11:$Q$500='Cal_Claims Experience'!$U64)*('Input_Claims Data'!$R$11:$R$500='Cal_Claims Experience'!$V64)*('Input_Claims Data'!$S$11:$S$500='Cal_Claims Experience'!$W64)*('Input_Claims Data'!$T$11:$T$500='Cal_Claims Experience'!$X64)))</f>
        <v/>
      </c>
      <c r="AD64" s="1" t="str" cm="1">
        <f t="array" ref="AD64">IF(Z64="","",_xlfn._xlws.FILTER('Input_Claims Data'!Z$11:Z$500,('Input_Claims Data'!$Q$11:$Q$500='Cal_Claims Experience'!$U64)*('Input_Claims Data'!$R$11:$R$500='Cal_Claims Experience'!$V64)*('Input_Claims Data'!$S$11:$S$500='Cal_Claims Experience'!$W64)*('Input_Claims Data'!$T$11:$T$500='Cal_Claims Experience'!$X64)))</f>
        <v/>
      </c>
      <c r="AE64" s="1" t="str" cm="1">
        <f t="array" ref="AE64">IF(AA64="","",_xlfn._xlws.FILTER('Input_Claims Data'!AA$11:AA$500,('Input_Claims Data'!$Q$11:$Q$500='Cal_Claims Experience'!$U64)*('Input_Claims Data'!$R$11:$R$500='Cal_Claims Experience'!$V64)*('Input_Claims Data'!$S$11:$S$500='Cal_Claims Experience'!$W64)*('Input_Claims Data'!$T$11:$T$500='Cal_Claims Experience'!$X64)))</f>
        <v/>
      </c>
      <c r="AF64" s="1" t="str" cm="1">
        <f t="array" ref="AF64">IF(AB64="","",_xlfn._xlws.FILTER('Input_Claims Data'!AB$11:AB$500,('Input_Claims Data'!$Q$11:$Q$500='Cal_Claims Experience'!$U64)*('Input_Claims Data'!$R$11:$R$500='Cal_Claims Experience'!$V64)*('Input_Claims Data'!$S$11:$S$500='Cal_Claims Experience'!$W64)*('Input_Claims Data'!$T$11:$T$500='Cal_Claims Experience'!$X64)))</f>
        <v/>
      </c>
      <c r="AG64" s="1" t="str" cm="1">
        <f t="array" ref="AG64">IF(AC64="","",_xlfn._xlws.FILTER('Input_Claims Data'!AC$11:AC$500,('Input_Claims Data'!$Q$11:$Q$500='Cal_Claims Experience'!$U64)*('Input_Claims Data'!$R$11:$R$500='Cal_Claims Experience'!$V64)*('Input_Claims Data'!$S$11:$S$500='Cal_Claims Experience'!$W64)*('Input_Claims Data'!$T$11:$T$500='Cal_Claims Experience'!$X64)))</f>
        <v/>
      </c>
      <c r="AH64" s="1" t="str" cm="1">
        <f t="array" ref="AH64">IF(AD64="","",_xlfn._xlws.FILTER('Input_Claims Data'!AD$11:AD$500,('Input_Claims Data'!$Q$11:$Q$500='Cal_Claims Experience'!$U64)*('Input_Claims Data'!$R$11:$R$500='Cal_Claims Experience'!$V64)*('Input_Claims Data'!$S$11:$S$500='Cal_Claims Experience'!$W64)*('Input_Claims Data'!$T$11:$T$500='Cal_Claims Experience'!$X64)))</f>
        <v/>
      </c>
      <c r="AI64" s="1" t="str">
        <f t="shared" si="8"/>
        <v/>
      </c>
      <c r="AJ64" s="1" t="str">
        <f t="shared" si="5"/>
        <v/>
      </c>
      <c r="AK64" s="1" t="str">
        <f t="shared" si="6"/>
        <v/>
      </c>
      <c r="AL64" s="1" t="str">
        <f t="shared" si="7"/>
        <v/>
      </c>
      <c r="AM64" s="1" t="str">
        <f t="shared" si="9"/>
        <v/>
      </c>
    </row>
    <row r="65" spans="5:39">
      <c r="E65" s="1" t="str" cm="1">
        <f t="array" ref="E65">IF(A65="","",_xlfn._xlws.FILTER('Input_Claims Data'!E$11:E$500,('Input_Claims Data'!$A$11:$A$500='Cal_Claims Experience'!$A65)*('Input_Claims Data'!$B$11:$B$500='Cal_Claims Experience'!$B65)*('Input_Claims Data'!$C$11:$C$500='Cal_Claims Experience'!$C65)*('Input_Claims Data'!$D$11:$D$500='Cal_Claims Experience'!$D65)))</f>
        <v/>
      </c>
      <c r="F65" s="1" t="str" cm="1">
        <f t="array" ref="F65">IF(A65="","",_xlfn._xlws.FILTER('Input_Claims Data'!F$11:F$500,('Input_Claims Data'!$A$11:$A$500='Cal_Claims Experience'!$A65)*('Input_Claims Data'!$B$11:$B$500='Cal_Claims Experience'!$B65)*('Input_Claims Data'!$C$11:$C$500='Cal_Claims Experience'!$C65)*('Input_Claims Data'!$D$11:$D$500='Cal_Claims Experience'!$D65)))</f>
        <v/>
      </c>
      <c r="G65" s="1" t="str" cm="1">
        <f t="array" ref="G65">IF(A65="","",_xlfn._xlws.FILTER('Input_Claims Data'!G$11:G$500,('Input_Claims Data'!$A$11:$A$500='Cal_Claims Experience'!$A65)*('Input_Claims Data'!$B$11:$B$500='Cal_Claims Experience'!$B65)*('Input_Claims Data'!$C$11:$C$500='Cal_Claims Experience'!$C65)*('Input_Claims Data'!$D$11:$D$500='Cal_Claims Experience'!$D65)))</f>
        <v/>
      </c>
      <c r="H65" s="1" t="str" cm="1">
        <f t="array" ref="H65">IF(A65="","",_xlfn._xlws.FILTER('Input_Claims Data'!H$11:H$500,('Input_Claims Data'!$A$11:$A$500='Cal_Claims Experience'!$A65)*('Input_Claims Data'!$B$11:$B$500='Cal_Claims Experience'!$B65)*('Input_Claims Data'!$C$11:$C$500='Cal_Claims Experience'!$C65)*('Input_Claims Data'!$D$11:$D$500='Cal_Claims Experience'!$D65)))</f>
        <v/>
      </c>
      <c r="I65" s="1" t="str" cm="1">
        <f t="array" ref="I65">IF(A65="","",_xlfn._xlws.FILTER('Input_Claims Data'!I$11:I$500,('Input_Claims Data'!$A$11:$A$500='Cal_Claims Experience'!$A65)*('Input_Claims Data'!$B$11:$B$500='Cal_Claims Experience'!$B65)*('Input_Claims Data'!$C$11:$C$500='Cal_Claims Experience'!$C65)*('Input_Claims Data'!$D$11:$D$500='Cal_Claims Experience'!$D65)))</f>
        <v/>
      </c>
      <c r="J65" s="1" t="str" cm="1">
        <f t="array" ref="J65">IF(A65="","",_xlfn._xlws.FILTER('Input_Claims Data'!J$11:J$500,('Input_Claims Data'!$A$11:$A$500='Cal_Claims Experience'!$A65)*('Input_Claims Data'!$B$11:$B$500='Cal_Claims Experience'!$B65)*('Input_Claims Data'!$C$11:$C$500='Cal_Claims Experience'!$C65)*('Input_Claims Data'!$D$11:$D$500='Cal_Claims Experience'!$D65)))</f>
        <v/>
      </c>
      <c r="K65" s="1" t="str" cm="1">
        <f t="array" ref="K65">IF(A65="","",_xlfn._xlws.FILTER('Input_Claims Data'!K$11:K$500,('Input_Claims Data'!$A$11:$A$500='Cal_Claims Experience'!$A65)*('Input_Claims Data'!$B$11:$B$500='Cal_Claims Experience'!$B65)*('Input_Claims Data'!$C$11:$C$500='Cal_Claims Experience'!$C65)*('Input_Claims Data'!$D$11:$D$500='Cal_Claims Experience'!$D65)))</f>
        <v/>
      </c>
      <c r="L65" s="1" t="str" cm="1">
        <f t="array" ref="L65">IF(B65="","",_xlfn._xlws.FILTER('Input_Claims Data'!L$11:L$500,('Input_Claims Data'!$A$11:$A$500='Cal_Claims Experience'!$A65)*('Input_Claims Data'!$B$11:$B$500='Cal_Claims Experience'!$B65)*('Input_Claims Data'!$C$11:$C$500='Cal_Claims Experience'!$C65)*('Input_Claims Data'!$D$11:$D$500='Cal_Claims Experience'!$D65)))</f>
        <v/>
      </c>
      <c r="M65" s="1" t="str" cm="1">
        <f t="array" ref="M65">IF(C65="","",_xlfn._xlws.FILTER('Input_Claims Data'!M$11:M$500,('Input_Claims Data'!$A$11:$A$500='Cal_Claims Experience'!$A65)*('Input_Claims Data'!$B$11:$B$500='Cal_Claims Experience'!$B65)*('Input_Claims Data'!$C$11:$C$500='Cal_Claims Experience'!$C65)*('Input_Claims Data'!$D$11:$D$500='Cal_Claims Experience'!$D65)))</f>
        <v/>
      </c>
      <c r="N65" s="1" t="str" cm="1">
        <f t="array" ref="N65">IF(D65="","",_xlfn._xlws.FILTER('Input_Claims Data'!N$11:N$500,('Input_Claims Data'!$A$11:$A$500='Cal_Claims Experience'!$A65)*('Input_Claims Data'!$B$11:$B$500='Cal_Claims Experience'!$B65)*('Input_Claims Data'!$C$11:$C$500='Cal_Claims Experience'!$C65)*('Input_Claims Data'!$D$11:$D$500='Cal_Claims Experience'!$D65)))</f>
        <v/>
      </c>
      <c r="O65" s="1" t="str">
        <f t="shared" si="0"/>
        <v/>
      </c>
      <c r="P65" s="1" t="str">
        <f t="shared" si="1"/>
        <v/>
      </c>
      <c r="Q65" s="1" t="str">
        <f t="shared" si="2"/>
        <v/>
      </c>
      <c r="R65" s="1" t="str">
        <f t="shared" si="3"/>
        <v/>
      </c>
      <c r="S65" s="1" t="str">
        <f t="shared" si="4"/>
        <v/>
      </c>
      <c r="Y65" s="1" t="str" cm="1">
        <f t="array" ref="Y65">IF(U65="","",_xlfn._xlws.FILTER('Input_Claims Data'!U$11:U$500,('Input_Claims Data'!$Q$11:$Q$500='Cal_Claims Experience'!$U65)*('Input_Claims Data'!$R$11:$R$500='Cal_Claims Experience'!$V65)*('Input_Claims Data'!$S$11:$S$500='Cal_Claims Experience'!$W65)*('Input_Claims Data'!$T$11:$T$500='Cal_Claims Experience'!$X65)))</f>
        <v/>
      </c>
      <c r="Z65" s="1" t="str" cm="1">
        <f t="array" ref="Z65">IF(V65="","",_xlfn._xlws.FILTER('Input_Claims Data'!V$11:V$500,('Input_Claims Data'!$Q$11:$Q$500='Cal_Claims Experience'!$U65)*('Input_Claims Data'!$R$11:$R$500='Cal_Claims Experience'!$V65)*('Input_Claims Data'!$S$11:$S$500='Cal_Claims Experience'!$W65)*('Input_Claims Data'!$T$11:$T$500='Cal_Claims Experience'!$X65)))</f>
        <v/>
      </c>
      <c r="AA65" s="1" t="str" cm="1">
        <f t="array" ref="AA65">IF(W65="","",_xlfn._xlws.FILTER('Input_Claims Data'!W$11:W$500,('Input_Claims Data'!$Q$11:$Q$500='Cal_Claims Experience'!$U65)*('Input_Claims Data'!$R$11:$R$500='Cal_Claims Experience'!$V65)*('Input_Claims Data'!$S$11:$S$500='Cal_Claims Experience'!$W65)*('Input_Claims Data'!$T$11:$T$500='Cal_Claims Experience'!$X65)))</f>
        <v/>
      </c>
      <c r="AB65" s="1" t="str" cm="1">
        <f t="array" ref="AB65">IF(X65="","",_xlfn._xlws.FILTER('Input_Claims Data'!X$11:X$500,('Input_Claims Data'!$Q$11:$Q$500='Cal_Claims Experience'!$U65)*('Input_Claims Data'!$R$11:$R$500='Cal_Claims Experience'!$V65)*('Input_Claims Data'!$S$11:$S$500='Cal_Claims Experience'!$W65)*('Input_Claims Data'!$T$11:$T$500='Cal_Claims Experience'!$X65)))</f>
        <v/>
      </c>
      <c r="AC65" s="1" t="str" cm="1">
        <f t="array" ref="AC65">IF(Y65="","",_xlfn._xlws.FILTER('Input_Claims Data'!Y$11:Y$500,('Input_Claims Data'!$Q$11:$Q$500='Cal_Claims Experience'!$U65)*('Input_Claims Data'!$R$11:$R$500='Cal_Claims Experience'!$V65)*('Input_Claims Data'!$S$11:$S$500='Cal_Claims Experience'!$W65)*('Input_Claims Data'!$T$11:$T$500='Cal_Claims Experience'!$X65)))</f>
        <v/>
      </c>
      <c r="AD65" s="1" t="str" cm="1">
        <f t="array" ref="AD65">IF(Z65="","",_xlfn._xlws.FILTER('Input_Claims Data'!Z$11:Z$500,('Input_Claims Data'!$Q$11:$Q$500='Cal_Claims Experience'!$U65)*('Input_Claims Data'!$R$11:$R$500='Cal_Claims Experience'!$V65)*('Input_Claims Data'!$S$11:$S$500='Cal_Claims Experience'!$W65)*('Input_Claims Data'!$T$11:$T$500='Cal_Claims Experience'!$X65)))</f>
        <v/>
      </c>
      <c r="AE65" s="1" t="str" cm="1">
        <f t="array" ref="AE65">IF(AA65="","",_xlfn._xlws.FILTER('Input_Claims Data'!AA$11:AA$500,('Input_Claims Data'!$Q$11:$Q$500='Cal_Claims Experience'!$U65)*('Input_Claims Data'!$R$11:$R$500='Cal_Claims Experience'!$V65)*('Input_Claims Data'!$S$11:$S$500='Cal_Claims Experience'!$W65)*('Input_Claims Data'!$T$11:$T$500='Cal_Claims Experience'!$X65)))</f>
        <v/>
      </c>
      <c r="AF65" s="1" t="str" cm="1">
        <f t="array" ref="AF65">IF(AB65="","",_xlfn._xlws.FILTER('Input_Claims Data'!AB$11:AB$500,('Input_Claims Data'!$Q$11:$Q$500='Cal_Claims Experience'!$U65)*('Input_Claims Data'!$R$11:$R$500='Cal_Claims Experience'!$V65)*('Input_Claims Data'!$S$11:$S$500='Cal_Claims Experience'!$W65)*('Input_Claims Data'!$T$11:$T$500='Cal_Claims Experience'!$X65)))</f>
        <v/>
      </c>
      <c r="AG65" s="1" t="str" cm="1">
        <f t="array" ref="AG65">IF(AC65="","",_xlfn._xlws.FILTER('Input_Claims Data'!AC$11:AC$500,('Input_Claims Data'!$Q$11:$Q$500='Cal_Claims Experience'!$U65)*('Input_Claims Data'!$R$11:$R$500='Cal_Claims Experience'!$V65)*('Input_Claims Data'!$S$11:$S$500='Cal_Claims Experience'!$W65)*('Input_Claims Data'!$T$11:$T$500='Cal_Claims Experience'!$X65)))</f>
        <v/>
      </c>
      <c r="AH65" s="1" t="str" cm="1">
        <f t="array" ref="AH65">IF(AD65="","",_xlfn._xlws.FILTER('Input_Claims Data'!AD$11:AD$500,('Input_Claims Data'!$Q$11:$Q$500='Cal_Claims Experience'!$U65)*('Input_Claims Data'!$R$11:$R$500='Cal_Claims Experience'!$V65)*('Input_Claims Data'!$S$11:$S$500='Cal_Claims Experience'!$W65)*('Input_Claims Data'!$T$11:$T$500='Cal_Claims Experience'!$X65)))</f>
        <v/>
      </c>
      <c r="AI65" s="1" t="str">
        <f t="shared" si="8"/>
        <v/>
      </c>
      <c r="AJ65" s="1" t="str">
        <f t="shared" si="5"/>
        <v/>
      </c>
      <c r="AK65" s="1" t="str">
        <f t="shared" si="6"/>
        <v/>
      </c>
      <c r="AL65" s="1" t="str">
        <f t="shared" si="7"/>
        <v/>
      </c>
      <c r="AM65" s="1" t="str">
        <f t="shared" si="9"/>
        <v/>
      </c>
    </row>
    <row r="66" spans="5:39">
      <c r="E66" s="1" t="str" cm="1">
        <f t="array" ref="E66">IF(A66="","",_xlfn._xlws.FILTER('Input_Claims Data'!E$11:E$500,('Input_Claims Data'!$A$11:$A$500='Cal_Claims Experience'!$A66)*('Input_Claims Data'!$B$11:$B$500='Cal_Claims Experience'!$B66)*('Input_Claims Data'!$C$11:$C$500='Cal_Claims Experience'!$C66)*('Input_Claims Data'!$D$11:$D$500='Cal_Claims Experience'!$D66)))</f>
        <v/>
      </c>
      <c r="F66" s="1" t="str" cm="1">
        <f t="array" ref="F66">IF(A66="","",_xlfn._xlws.FILTER('Input_Claims Data'!F$11:F$500,('Input_Claims Data'!$A$11:$A$500='Cal_Claims Experience'!$A66)*('Input_Claims Data'!$B$11:$B$500='Cal_Claims Experience'!$B66)*('Input_Claims Data'!$C$11:$C$500='Cal_Claims Experience'!$C66)*('Input_Claims Data'!$D$11:$D$500='Cal_Claims Experience'!$D66)))</f>
        <v/>
      </c>
      <c r="G66" s="1" t="str" cm="1">
        <f t="array" ref="G66">IF(A66="","",_xlfn._xlws.FILTER('Input_Claims Data'!G$11:G$500,('Input_Claims Data'!$A$11:$A$500='Cal_Claims Experience'!$A66)*('Input_Claims Data'!$B$11:$B$500='Cal_Claims Experience'!$B66)*('Input_Claims Data'!$C$11:$C$500='Cal_Claims Experience'!$C66)*('Input_Claims Data'!$D$11:$D$500='Cal_Claims Experience'!$D66)))</f>
        <v/>
      </c>
      <c r="H66" s="1" t="str" cm="1">
        <f t="array" ref="H66">IF(A66="","",_xlfn._xlws.FILTER('Input_Claims Data'!H$11:H$500,('Input_Claims Data'!$A$11:$A$500='Cal_Claims Experience'!$A66)*('Input_Claims Data'!$B$11:$B$500='Cal_Claims Experience'!$B66)*('Input_Claims Data'!$C$11:$C$500='Cal_Claims Experience'!$C66)*('Input_Claims Data'!$D$11:$D$500='Cal_Claims Experience'!$D66)))</f>
        <v/>
      </c>
      <c r="I66" s="1" t="str" cm="1">
        <f t="array" ref="I66">IF(A66="","",_xlfn._xlws.FILTER('Input_Claims Data'!I$11:I$500,('Input_Claims Data'!$A$11:$A$500='Cal_Claims Experience'!$A66)*('Input_Claims Data'!$B$11:$B$500='Cal_Claims Experience'!$B66)*('Input_Claims Data'!$C$11:$C$500='Cal_Claims Experience'!$C66)*('Input_Claims Data'!$D$11:$D$500='Cal_Claims Experience'!$D66)))</f>
        <v/>
      </c>
      <c r="J66" s="1" t="str" cm="1">
        <f t="array" ref="J66">IF(A66="","",_xlfn._xlws.FILTER('Input_Claims Data'!J$11:J$500,('Input_Claims Data'!$A$11:$A$500='Cal_Claims Experience'!$A66)*('Input_Claims Data'!$B$11:$B$500='Cal_Claims Experience'!$B66)*('Input_Claims Data'!$C$11:$C$500='Cal_Claims Experience'!$C66)*('Input_Claims Data'!$D$11:$D$500='Cal_Claims Experience'!$D66)))</f>
        <v/>
      </c>
      <c r="K66" s="1" t="str" cm="1">
        <f t="array" ref="K66">IF(A66="","",_xlfn._xlws.FILTER('Input_Claims Data'!K$11:K$500,('Input_Claims Data'!$A$11:$A$500='Cal_Claims Experience'!$A66)*('Input_Claims Data'!$B$11:$B$500='Cal_Claims Experience'!$B66)*('Input_Claims Data'!$C$11:$C$500='Cal_Claims Experience'!$C66)*('Input_Claims Data'!$D$11:$D$500='Cal_Claims Experience'!$D66)))</f>
        <v/>
      </c>
      <c r="L66" s="1" t="str" cm="1">
        <f t="array" ref="L66">IF(B66="","",_xlfn._xlws.FILTER('Input_Claims Data'!L$11:L$500,('Input_Claims Data'!$A$11:$A$500='Cal_Claims Experience'!$A66)*('Input_Claims Data'!$B$11:$B$500='Cal_Claims Experience'!$B66)*('Input_Claims Data'!$C$11:$C$500='Cal_Claims Experience'!$C66)*('Input_Claims Data'!$D$11:$D$500='Cal_Claims Experience'!$D66)))</f>
        <v/>
      </c>
      <c r="M66" s="1" t="str" cm="1">
        <f t="array" ref="M66">IF(C66="","",_xlfn._xlws.FILTER('Input_Claims Data'!M$11:M$500,('Input_Claims Data'!$A$11:$A$500='Cal_Claims Experience'!$A66)*('Input_Claims Data'!$B$11:$B$500='Cal_Claims Experience'!$B66)*('Input_Claims Data'!$C$11:$C$500='Cal_Claims Experience'!$C66)*('Input_Claims Data'!$D$11:$D$500='Cal_Claims Experience'!$D66)))</f>
        <v/>
      </c>
      <c r="N66" s="1" t="str" cm="1">
        <f t="array" ref="N66">IF(D66="","",_xlfn._xlws.FILTER('Input_Claims Data'!N$11:N$500,('Input_Claims Data'!$A$11:$A$500='Cal_Claims Experience'!$A66)*('Input_Claims Data'!$B$11:$B$500='Cal_Claims Experience'!$B66)*('Input_Claims Data'!$C$11:$C$500='Cal_Claims Experience'!$C66)*('Input_Claims Data'!$D$11:$D$500='Cal_Claims Experience'!$D66)))</f>
        <v/>
      </c>
      <c r="O66" s="1" t="str">
        <f t="shared" si="0"/>
        <v/>
      </c>
      <c r="P66" s="1" t="str">
        <f t="shared" si="1"/>
        <v/>
      </c>
      <c r="Q66" s="1" t="str">
        <f t="shared" si="2"/>
        <v/>
      </c>
      <c r="R66" s="1" t="str">
        <f t="shared" si="3"/>
        <v/>
      </c>
      <c r="S66" s="1" t="str">
        <f t="shared" si="4"/>
        <v/>
      </c>
      <c r="Y66" s="1" t="str" cm="1">
        <f t="array" ref="Y66">IF(U66="","",_xlfn._xlws.FILTER('Input_Claims Data'!U$11:U$500,('Input_Claims Data'!$Q$11:$Q$500='Cal_Claims Experience'!$U66)*('Input_Claims Data'!$R$11:$R$500='Cal_Claims Experience'!$V66)*('Input_Claims Data'!$S$11:$S$500='Cal_Claims Experience'!$W66)*('Input_Claims Data'!$T$11:$T$500='Cal_Claims Experience'!$X66)))</f>
        <v/>
      </c>
      <c r="Z66" s="1" t="str" cm="1">
        <f t="array" ref="Z66">IF(V66="","",_xlfn._xlws.FILTER('Input_Claims Data'!V$11:V$500,('Input_Claims Data'!$Q$11:$Q$500='Cal_Claims Experience'!$U66)*('Input_Claims Data'!$R$11:$R$500='Cal_Claims Experience'!$V66)*('Input_Claims Data'!$S$11:$S$500='Cal_Claims Experience'!$W66)*('Input_Claims Data'!$T$11:$T$500='Cal_Claims Experience'!$X66)))</f>
        <v/>
      </c>
      <c r="AA66" s="1" t="str" cm="1">
        <f t="array" ref="AA66">IF(W66="","",_xlfn._xlws.FILTER('Input_Claims Data'!W$11:W$500,('Input_Claims Data'!$Q$11:$Q$500='Cal_Claims Experience'!$U66)*('Input_Claims Data'!$R$11:$R$500='Cal_Claims Experience'!$V66)*('Input_Claims Data'!$S$11:$S$500='Cal_Claims Experience'!$W66)*('Input_Claims Data'!$T$11:$T$500='Cal_Claims Experience'!$X66)))</f>
        <v/>
      </c>
      <c r="AB66" s="1" t="str" cm="1">
        <f t="array" ref="AB66">IF(X66="","",_xlfn._xlws.FILTER('Input_Claims Data'!X$11:X$500,('Input_Claims Data'!$Q$11:$Q$500='Cal_Claims Experience'!$U66)*('Input_Claims Data'!$R$11:$R$500='Cal_Claims Experience'!$V66)*('Input_Claims Data'!$S$11:$S$500='Cal_Claims Experience'!$W66)*('Input_Claims Data'!$T$11:$T$500='Cal_Claims Experience'!$X66)))</f>
        <v/>
      </c>
      <c r="AC66" s="1" t="str" cm="1">
        <f t="array" ref="AC66">IF(Y66="","",_xlfn._xlws.FILTER('Input_Claims Data'!Y$11:Y$500,('Input_Claims Data'!$Q$11:$Q$500='Cal_Claims Experience'!$U66)*('Input_Claims Data'!$R$11:$R$500='Cal_Claims Experience'!$V66)*('Input_Claims Data'!$S$11:$S$500='Cal_Claims Experience'!$W66)*('Input_Claims Data'!$T$11:$T$500='Cal_Claims Experience'!$X66)))</f>
        <v/>
      </c>
      <c r="AD66" s="1" t="str" cm="1">
        <f t="array" ref="AD66">IF(Z66="","",_xlfn._xlws.FILTER('Input_Claims Data'!Z$11:Z$500,('Input_Claims Data'!$Q$11:$Q$500='Cal_Claims Experience'!$U66)*('Input_Claims Data'!$R$11:$R$500='Cal_Claims Experience'!$V66)*('Input_Claims Data'!$S$11:$S$500='Cal_Claims Experience'!$W66)*('Input_Claims Data'!$T$11:$T$500='Cal_Claims Experience'!$X66)))</f>
        <v/>
      </c>
      <c r="AE66" s="1" t="str" cm="1">
        <f t="array" ref="AE66">IF(AA66="","",_xlfn._xlws.FILTER('Input_Claims Data'!AA$11:AA$500,('Input_Claims Data'!$Q$11:$Q$500='Cal_Claims Experience'!$U66)*('Input_Claims Data'!$R$11:$R$500='Cal_Claims Experience'!$V66)*('Input_Claims Data'!$S$11:$S$500='Cal_Claims Experience'!$W66)*('Input_Claims Data'!$T$11:$T$500='Cal_Claims Experience'!$X66)))</f>
        <v/>
      </c>
      <c r="AF66" s="1" t="str" cm="1">
        <f t="array" ref="AF66">IF(AB66="","",_xlfn._xlws.FILTER('Input_Claims Data'!AB$11:AB$500,('Input_Claims Data'!$Q$11:$Q$500='Cal_Claims Experience'!$U66)*('Input_Claims Data'!$R$11:$R$500='Cal_Claims Experience'!$V66)*('Input_Claims Data'!$S$11:$S$500='Cal_Claims Experience'!$W66)*('Input_Claims Data'!$T$11:$T$500='Cal_Claims Experience'!$X66)))</f>
        <v/>
      </c>
      <c r="AG66" s="1" t="str" cm="1">
        <f t="array" ref="AG66">IF(AC66="","",_xlfn._xlws.FILTER('Input_Claims Data'!AC$11:AC$500,('Input_Claims Data'!$Q$11:$Q$500='Cal_Claims Experience'!$U66)*('Input_Claims Data'!$R$11:$R$500='Cal_Claims Experience'!$V66)*('Input_Claims Data'!$S$11:$S$500='Cal_Claims Experience'!$W66)*('Input_Claims Data'!$T$11:$T$500='Cal_Claims Experience'!$X66)))</f>
        <v/>
      </c>
      <c r="AH66" s="1" t="str" cm="1">
        <f t="array" ref="AH66">IF(AD66="","",_xlfn._xlws.FILTER('Input_Claims Data'!AD$11:AD$500,('Input_Claims Data'!$Q$11:$Q$500='Cal_Claims Experience'!$U66)*('Input_Claims Data'!$R$11:$R$500='Cal_Claims Experience'!$V66)*('Input_Claims Data'!$S$11:$S$500='Cal_Claims Experience'!$W66)*('Input_Claims Data'!$T$11:$T$500='Cal_Claims Experience'!$X66)))</f>
        <v/>
      </c>
      <c r="AI66" s="1" t="str">
        <f t="shared" si="8"/>
        <v/>
      </c>
      <c r="AJ66" s="1" t="str">
        <f t="shared" si="5"/>
        <v/>
      </c>
      <c r="AK66" s="1" t="str">
        <f t="shared" si="6"/>
        <v/>
      </c>
      <c r="AL66" s="1" t="str">
        <f t="shared" si="7"/>
        <v/>
      </c>
      <c r="AM66" s="1" t="str">
        <f t="shared" si="9"/>
        <v/>
      </c>
    </row>
    <row r="67" spans="5:39">
      <c r="E67" s="1" t="str" cm="1">
        <f t="array" ref="E67">IF(A67="","",_xlfn._xlws.FILTER('Input_Claims Data'!E$11:E$500,('Input_Claims Data'!$A$11:$A$500='Cal_Claims Experience'!$A67)*('Input_Claims Data'!$B$11:$B$500='Cal_Claims Experience'!$B67)*('Input_Claims Data'!$C$11:$C$500='Cal_Claims Experience'!$C67)*('Input_Claims Data'!$D$11:$D$500='Cal_Claims Experience'!$D67)))</f>
        <v/>
      </c>
      <c r="F67" s="1" t="str" cm="1">
        <f t="array" ref="F67">IF(A67="","",_xlfn._xlws.FILTER('Input_Claims Data'!F$11:F$500,('Input_Claims Data'!$A$11:$A$500='Cal_Claims Experience'!$A67)*('Input_Claims Data'!$B$11:$B$500='Cal_Claims Experience'!$B67)*('Input_Claims Data'!$C$11:$C$500='Cal_Claims Experience'!$C67)*('Input_Claims Data'!$D$11:$D$500='Cal_Claims Experience'!$D67)))</f>
        <v/>
      </c>
      <c r="G67" s="1" t="str" cm="1">
        <f t="array" ref="G67">IF(A67="","",_xlfn._xlws.FILTER('Input_Claims Data'!G$11:G$500,('Input_Claims Data'!$A$11:$A$500='Cal_Claims Experience'!$A67)*('Input_Claims Data'!$B$11:$B$500='Cal_Claims Experience'!$B67)*('Input_Claims Data'!$C$11:$C$500='Cal_Claims Experience'!$C67)*('Input_Claims Data'!$D$11:$D$500='Cal_Claims Experience'!$D67)))</f>
        <v/>
      </c>
      <c r="H67" s="1" t="str" cm="1">
        <f t="array" ref="H67">IF(A67="","",_xlfn._xlws.FILTER('Input_Claims Data'!H$11:H$500,('Input_Claims Data'!$A$11:$A$500='Cal_Claims Experience'!$A67)*('Input_Claims Data'!$B$11:$B$500='Cal_Claims Experience'!$B67)*('Input_Claims Data'!$C$11:$C$500='Cal_Claims Experience'!$C67)*('Input_Claims Data'!$D$11:$D$500='Cal_Claims Experience'!$D67)))</f>
        <v/>
      </c>
      <c r="I67" s="1" t="str" cm="1">
        <f t="array" ref="I67">IF(A67="","",_xlfn._xlws.FILTER('Input_Claims Data'!I$11:I$500,('Input_Claims Data'!$A$11:$A$500='Cal_Claims Experience'!$A67)*('Input_Claims Data'!$B$11:$B$500='Cal_Claims Experience'!$B67)*('Input_Claims Data'!$C$11:$C$500='Cal_Claims Experience'!$C67)*('Input_Claims Data'!$D$11:$D$500='Cal_Claims Experience'!$D67)))</f>
        <v/>
      </c>
      <c r="J67" s="1" t="str" cm="1">
        <f t="array" ref="J67">IF(A67="","",_xlfn._xlws.FILTER('Input_Claims Data'!J$11:J$500,('Input_Claims Data'!$A$11:$A$500='Cal_Claims Experience'!$A67)*('Input_Claims Data'!$B$11:$B$500='Cal_Claims Experience'!$B67)*('Input_Claims Data'!$C$11:$C$500='Cal_Claims Experience'!$C67)*('Input_Claims Data'!$D$11:$D$500='Cal_Claims Experience'!$D67)))</f>
        <v/>
      </c>
      <c r="K67" s="1" t="str" cm="1">
        <f t="array" ref="K67">IF(A67="","",_xlfn._xlws.FILTER('Input_Claims Data'!K$11:K$500,('Input_Claims Data'!$A$11:$A$500='Cal_Claims Experience'!$A67)*('Input_Claims Data'!$B$11:$B$500='Cal_Claims Experience'!$B67)*('Input_Claims Data'!$C$11:$C$500='Cal_Claims Experience'!$C67)*('Input_Claims Data'!$D$11:$D$500='Cal_Claims Experience'!$D67)))</f>
        <v/>
      </c>
      <c r="L67" s="1" t="str" cm="1">
        <f t="array" ref="L67">IF(B67="","",_xlfn._xlws.FILTER('Input_Claims Data'!L$11:L$500,('Input_Claims Data'!$A$11:$A$500='Cal_Claims Experience'!$A67)*('Input_Claims Data'!$B$11:$B$500='Cal_Claims Experience'!$B67)*('Input_Claims Data'!$C$11:$C$500='Cal_Claims Experience'!$C67)*('Input_Claims Data'!$D$11:$D$500='Cal_Claims Experience'!$D67)))</f>
        <v/>
      </c>
      <c r="M67" s="1" t="str" cm="1">
        <f t="array" ref="M67">IF(C67="","",_xlfn._xlws.FILTER('Input_Claims Data'!M$11:M$500,('Input_Claims Data'!$A$11:$A$500='Cal_Claims Experience'!$A67)*('Input_Claims Data'!$B$11:$B$500='Cal_Claims Experience'!$B67)*('Input_Claims Data'!$C$11:$C$500='Cal_Claims Experience'!$C67)*('Input_Claims Data'!$D$11:$D$500='Cal_Claims Experience'!$D67)))</f>
        <v/>
      </c>
      <c r="N67" s="1" t="str" cm="1">
        <f t="array" ref="N67">IF(D67="","",_xlfn._xlws.FILTER('Input_Claims Data'!N$11:N$500,('Input_Claims Data'!$A$11:$A$500='Cal_Claims Experience'!$A67)*('Input_Claims Data'!$B$11:$B$500='Cal_Claims Experience'!$B67)*('Input_Claims Data'!$C$11:$C$500='Cal_Claims Experience'!$C67)*('Input_Claims Data'!$D$11:$D$500='Cal_Claims Experience'!$D67)))</f>
        <v/>
      </c>
      <c r="O67" s="1" t="str">
        <f t="shared" si="0"/>
        <v/>
      </c>
      <c r="P67" s="1" t="str">
        <f t="shared" si="1"/>
        <v/>
      </c>
      <c r="Q67" s="1" t="str">
        <f t="shared" si="2"/>
        <v/>
      </c>
      <c r="R67" s="1" t="str">
        <f t="shared" si="3"/>
        <v/>
      </c>
      <c r="S67" s="1" t="str">
        <f t="shared" si="4"/>
        <v/>
      </c>
      <c r="Y67" s="1" t="str" cm="1">
        <f t="array" ref="Y67">IF(U67="","",_xlfn._xlws.FILTER('Input_Claims Data'!U$11:U$500,('Input_Claims Data'!$Q$11:$Q$500='Cal_Claims Experience'!$U67)*('Input_Claims Data'!$R$11:$R$500='Cal_Claims Experience'!$V67)*('Input_Claims Data'!$S$11:$S$500='Cal_Claims Experience'!$W67)*('Input_Claims Data'!$T$11:$T$500='Cal_Claims Experience'!$X67)))</f>
        <v/>
      </c>
      <c r="Z67" s="1" t="str" cm="1">
        <f t="array" ref="Z67">IF(V67="","",_xlfn._xlws.FILTER('Input_Claims Data'!V$11:V$500,('Input_Claims Data'!$Q$11:$Q$500='Cal_Claims Experience'!$U67)*('Input_Claims Data'!$R$11:$R$500='Cal_Claims Experience'!$V67)*('Input_Claims Data'!$S$11:$S$500='Cal_Claims Experience'!$W67)*('Input_Claims Data'!$T$11:$T$500='Cal_Claims Experience'!$X67)))</f>
        <v/>
      </c>
      <c r="AA67" s="1" t="str" cm="1">
        <f t="array" ref="AA67">IF(W67="","",_xlfn._xlws.FILTER('Input_Claims Data'!W$11:W$500,('Input_Claims Data'!$Q$11:$Q$500='Cal_Claims Experience'!$U67)*('Input_Claims Data'!$R$11:$R$500='Cal_Claims Experience'!$V67)*('Input_Claims Data'!$S$11:$S$500='Cal_Claims Experience'!$W67)*('Input_Claims Data'!$T$11:$T$500='Cal_Claims Experience'!$X67)))</f>
        <v/>
      </c>
      <c r="AB67" s="1" t="str" cm="1">
        <f t="array" ref="AB67">IF(X67="","",_xlfn._xlws.FILTER('Input_Claims Data'!X$11:X$500,('Input_Claims Data'!$Q$11:$Q$500='Cal_Claims Experience'!$U67)*('Input_Claims Data'!$R$11:$R$500='Cal_Claims Experience'!$V67)*('Input_Claims Data'!$S$11:$S$500='Cal_Claims Experience'!$W67)*('Input_Claims Data'!$T$11:$T$500='Cal_Claims Experience'!$X67)))</f>
        <v/>
      </c>
      <c r="AC67" s="1" t="str" cm="1">
        <f t="array" ref="AC67">IF(Y67="","",_xlfn._xlws.FILTER('Input_Claims Data'!Y$11:Y$500,('Input_Claims Data'!$Q$11:$Q$500='Cal_Claims Experience'!$U67)*('Input_Claims Data'!$R$11:$R$500='Cal_Claims Experience'!$V67)*('Input_Claims Data'!$S$11:$S$500='Cal_Claims Experience'!$W67)*('Input_Claims Data'!$T$11:$T$500='Cal_Claims Experience'!$X67)))</f>
        <v/>
      </c>
      <c r="AD67" s="1" t="str" cm="1">
        <f t="array" ref="AD67">IF(Z67="","",_xlfn._xlws.FILTER('Input_Claims Data'!Z$11:Z$500,('Input_Claims Data'!$Q$11:$Q$500='Cal_Claims Experience'!$U67)*('Input_Claims Data'!$R$11:$R$500='Cal_Claims Experience'!$V67)*('Input_Claims Data'!$S$11:$S$500='Cal_Claims Experience'!$W67)*('Input_Claims Data'!$T$11:$T$500='Cal_Claims Experience'!$X67)))</f>
        <v/>
      </c>
      <c r="AE67" s="1" t="str" cm="1">
        <f t="array" ref="AE67">IF(AA67="","",_xlfn._xlws.FILTER('Input_Claims Data'!AA$11:AA$500,('Input_Claims Data'!$Q$11:$Q$500='Cal_Claims Experience'!$U67)*('Input_Claims Data'!$R$11:$R$500='Cal_Claims Experience'!$V67)*('Input_Claims Data'!$S$11:$S$500='Cal_Claims Experience'!$W67)*('Input_Claims Data'!$T$11:$T$500='Cal_Claims Experience'!$X67)))</f>
        <v/>
      </c>
      <c r="AF67" s="1" t="str" cm="1">
        <f t="array" ref="AF67">IF(AB67="","",_xlfn._xlws.FILTER('Input_Claims Data'!AB$11:AB$500,('Input_Claims Data'!$Q$11:$Q$500='Cal_Claims Experience'!$U67)*('Input_Claims Data'!$R$11:$R$500='Cal_Claims Experience'!$V67)*('Input_Claims Data'!$S$11:$S$500='Cal_Claims Experience'!$W67)*('Input_Claims Data'!$T$11:$T$500='Cal_Claims Experience'!$X67)))</f>
        <v/>
      </c>
      <c r="AG67" s="1" t="str" cm="1">
        <f t="array" ref="AG67">IF(AC67="","",_xlfn._xlws.FILTER('Input_Claims Data'!AC$11:AC$500,('Input_Claims Data'!$Q$11:$Q$500='Cal_Claims Experience'!$U67)*('Input_Claims Data'!$R$11:$R$500='Cal_Claims Experience'!$V67)*('Input_Claims Data'!$S$11:$S$500='Cal_Claims Experience'!$W67)*('Input_Claims Data'!$T$11:$T$500='Cal_Claims Experience'!$X67)))</f>
        <v/>
      </c>
      <c r="AH67" s="1" t="str" cm="1">
        <f t="array" ref="AH67">IF(AD67="","",_xlfn._xlws.FILTER('Input_Claims Data'!AD$11:AD$500,('Input_Claims Data'!$Q$11:$Q$500='Cal_Claims Experience'!$U67)*('Input_Claims Data'!$R$11:$R$500='Cal_Claims Experience'!$V67)*('Input_Claims Data'!$S$11:$S$500='Cal_Claims Experience'!$W67)*('Input_Claims Data'!$T$11:$T$500='Cal_Claims Experience'!$X67)))</f>
        <v/>
      </c>
      <c r="AI67" s="1" t="str">
        <f t="shared" si="8"/>
        <v/>
      </c>
      <c r="AJ67" s="1" t="str">
        <f t="shared" si="5"/>
        <v/>
      </c>
      <c r="AK67" s="1" t="str">
        <f t="shared" si="6"/>
        <v/>
      </c>
      <c r="AL67" s="1" t="str">
        <f t="shared" si="7"/>
        <v/>
      </c>
      <c r="AM67" s="1" t="str">
        <f t="shared" si="9"/>
        <v/>
      </c>
    </row>
    <row r="68" spans="5:39">
      <c r="E68" s="1" t="str" cm="1">
        <f t="array" ref="E68">IF(A68="","",_xlfn._xlws.FILTER('Input_Claims Data'!E$11:E$500,('Input_Claims Data'!$A$11:$A$500='Cal_Claims Experience'!$A68)*('Input_Claims Data'!$B$11:$B$500='Cal_Claims Experience'!$B68)*('Input_Claims Data'!$C$11:$C$500='Cal_Claims Experience'!$C68)*('Input_Claims Data'!$D$11:$D$500='Cal_Claims Experience'!$D68)))</f>
        <v/>
      </c>
      <c r="F68" s="1" t="str" cm="1">
        <f t="array" ref="F68">IF(A68="","",_xlfn._xlws.FILTER('Input_Claims Data'!F$11:F$500,('Input_Claims Data'!$A$11:$A$500='Cal_Claims Experience'!$A68)*('Input_Claims Data'!$B$11:$B$500='Cal_Claims Experience'!$B68)*('Input_Claims Data'!$C$11:$C$500='Cal_Claims Experience'!$C68)*('Input_Claims Data'!$D$11:$D$500='Cal_Claims Experience'!$D68)))</f>
        <v/>
      </c>
      <c r="G68" s="1" t="str" cm="1">
        <f t="array" ref="G68">IF(A68="","",_xlfn._xlws.FILTER('Input_Claims Data'!G$11:G$500,('Input_Claims Data'!$A$11:$A$500='Cal_Claims Experience'!$A68)*('Input_Claims Data'!$B$11:$B$500='Cal_Claims Experience'!$B68)*('Input_Claims Data'!$C$11:$C$500='Cal_Claims Experience'!$C68)*('Input_Claims Data'!$D$11:$D$500='Cal_Claims Experience'!$D68)))</f>
        <v/>
      </c>
      <c r="H68" s="1" t="str" cm="1">
        <f t="array" ref="H68">IF(A68="","",_xlfn._xlws.FILTER('Input_Claims Data'!H$11:H$500,('Input_Claims Data'!$A$11:$A$500='Cal_Claims Experience'!$A68)*('Input_Claims Data'!$B$11:$B$500='Cal_Claims Experience'!$B68)*('Input_Claims Data'!$C$11:$C$500='Cal_Claims Experience'!$C68)*('Input_Claims Data'!$D$11:$D$500='Cal_Claims Experience'!$D68)))</f>
        <v/>
      </c>
      <c r="I68" s="1" t="str" cm="1">
        <f t="array" ref="I68">IF(A68="","",_xlfn._xlws.FILTER('Input_Claims Data'!I$11:I$500,('Input_Claims Data'!$A$11:$A$500='Cal_Claims Experience'!$A68)*('Input_Claims Data'!$B$11:$B$500='Cal_Claims Experience'!$B68)*('Input_Claims Data'!$C$11:$C$500='Cal_Claims Experience'!$C68)*('Input_Claims Data'!$D$11:$D$500='Cal_Claims Experience'!$D68)))</f>
        <v/>
      </c>
      <c r="J68" s="1" t="str" cm="1">
        <f t="array" ref="J68">IF(A68="","",_xlfn._xlws.FILTER('Input_Claims Data'!J$11:J$500,('Input_Claims Data'!$A$11:$A$500='Cal_Claims Experience'!$A68)*('Input_Claims Data'!$B$11:$B$500='Cal_Claims Experience'!$B68)*('Input_Claims Data'!$C$11:$C$500='Cal_Claims Experience'!$C68)*('Input_Claims Data'!$D$11:$D$500='Cal_Claims Experience'!$D68)))</f>
        <v/>
      </c>
      <c r="K68" s="1" t="str" cm="1">
        <f t="array" ref="K68">IF(A68="","",_xlfn._xlws.FILTER('Input_Claims Data'!K$11:K$500,('Input_Claims Data'!$A$11:$A$500='Cal_Claims Experience'!$A68)*('Input_Claims Data'!$B$11:$B$500='Cal_Claims Experience'!$B68)*('Input_Claims Data'!$C$11:$C$500='Cal_Claims Experience'!$C68)*('Input_Claims Data'!$D$11:$D$500='Cal_Claims Experience'!$D68)))</f>
        <v/>
      </c>
      <c r="L68" s="1" t="str" cm="1">
        <f t="array" ref="L68">IF(B68="","",_xlfn._xlws.FILTER('Input_Claims Data'!L$11:L$500,('Input_Claims Data'!$A$11:$A$500='Cal_Claims Experience'!$A68)*('Input_Claims Data'!$B$11:$B$500='Cal_Claims Experience'!$B68)*('Input_Claims Data'!$C$11:$C$500='Cal_Claims Experience'!$C68)*('Input_Claims Data'!$D$11:$D$500='Cal_Claims Experience'!$D68)))</f>
        <v/>
      </c>
      <c r="M68" s="1" t="str" cm="1">
        <f t="array" ref="M68">IF(C68="","",_xlfn._xlws.FILTER('Input_Claims Data'!M$11:M$500,('Input_Claims Data'!$A$11:$A$500='Cal_Claims Experience'!$A68)*('Input_Claims Data'!$B$11:$B$500='Cal_Claims Experience'!$B68)*('Input_Claims Data'!$C$11:$C$500='Cal_Claims Experience'!$C68)*('Input_Claims Data'!$D$11:$D$500='Cal_Claims Experience'!$D68)))</f>
        <v/>
      </c>
      <c r="N68" s="1" t="str" cm="1">
        <f t="array" ref="N68">IF(D68="","",_xlfn._xlws.FILTER('Input_Claims Data'!N$11:N$500,('Input_Claims Data'!$A$11:$A$500='Cal_Claims Experience'!$A68)*('Input_Claims Data'!$B$11:$B$500='Cal_Claims Experience'!$B68)*('Input_Claims Data'!$C$11:$C$500='Cal_Claims Experience'!$C68)*('Input_Claims Data'!$D$11:$D$500='Cal_Claims Experience'!$D68)))</f>
        <v/>
      </c>
      <c r="O68" s="1" t="str">
        <f t="shared" si="0"/>
        <v/>
      </c>
      <c r="P68" s="1" t="str">
        <f t="shared" si="1"/>
        <v/>
      </c>
      <c r="Q68" s="1" t="str">
        <f t="shared" si="2"/>
        <v/>
      </c>
      <c r="R68" s="1" t="str">
        <f t="shared" si="3"/>
        <v/>
      </c>
      <c r="S68" s="1" t="str">
        <f t="shared" si="4"/>
        <v/>
      </c>
      <c r="Y68" s="1" t="str" cm="1">
        <f t="array" ref="Y68">IF(U68="","",_xlfn._xlws.FILTER('Input_Claims Data'!U$11:U$500,('Input_Claims Data'!$Q$11:$Q$500='Cal_Claims Experience'!$U68)*('Input_Claims Data'!$R$11:$R$500='Cal_Claims Experience'!$V68)*('Input_Claims Data'!$S$11:$S$500='Cal_Claims Experience'!$W68)*('Input_Claims Data'!$T$11:$T$500='Cal_Claims Experience'!$X68)))</f>
        <v/>
      </c>
      <c r="Z68" s="1" t="str" cm="1">
        <f t="array" ref="Z68">IF(V68="","",_xlfn._xlws.FILTER('Input_Claims Data'!V$11:V$500,('Input_Claims Data'!$Q$11:$Q$500='Cal_Claims Experience'!$U68)*('Input_Claims Data'!$R$11:$R$500='Cal_Claims Experience'!$V68)*('Input_Claims Data'!$S$11:$S$500='Cal_Claims Experience'!$W68)*('Input_Claims Data'!$T$11:$T$500='Cal_Claims Experience'!$X68)))</f>
        <v/>
      </c>
      <c r="AA68" s="1" t="str" cm="1">
        <f t="array" ref="AA68">IF(W68="","",_xlfn._xlws.FILTER('Input_Claims Data'!W$11:W$500,('Input_Claims Data'!$Q$11:$Q$500='Cal_Claims Experience'!$U68)*('Input_Claims Data'!$R$11:$R$500='Cal_Claims Experience'!$V68)*('Input_Claims Data'!$S$11:$S$500='Cal_Claims Experience'!$W68)*('Input_Claims Data'!$T$11:$T$500='Cal_Claims Experience'!$X68)))</f>
        <v/>
      </c>
      <c r="AB68" s="1" t="str" cm="1">
        <f t="array" ref="AB68">IF(X68="","",_xlfn._xlws.FILTER('Input_Claims Data'!X$11:X$500,('Input_Claims Data'!$Q$11:$Q$500='Cal_Claims Experience'!$U68)*('Input_Claims Data'!$R$11:$R$500='Cal_Claims Experience'!$V68)*('Input_Claims Data'!$S$11:$S$500='Cal_Claims Experience'!$W68)*('Input_Claims Data'!$T$11:$T$500='Cal_Claims Experience'!$X68)))</f>
        <v/>
      </c>
      <c r="AC68" s="1" t="str" cm="1">
        <f t="array" ref="AC68">IF(Y68="","",_xlfn._xlws.FILTER('Input_Claims Data'!Y$11:Y$500,('Input_Claims Data'!$Q$11:$Q$500='Cal_Claims Experience'!$U68)*('Input_Claims Data'!$R$11:$R$500='Cal_Claims Experience'!$V68)*('Input_Claims Data'!$S$11:$S$500='Cal_Claims Experience'!$W68)*('Input_Claims Data'!$T$11:$T$500='Cal_Claims Experience'!$X68)))</f>
        <v/>
      </c>
      <c r="AD68" s="1" t="str" cm="1">
        <f t="array" ref="AD68">IF(Z68="","",_xlfn._xlws.FILTER('Input_Claims Data'!Z$11:Z$500,('Input_Claims Data'!$Q$11:$Q$500='Cal_Claims Experience'!$U68)*('Input_Claims Data'!$R$11:$R$500='Cal_Claims Experience'!$V68)*('Input_Claims Data'!$S$11:$S$500='Cal_Claims Experience'!$W68)*('Input_Claims Data'!$T$11:$T$500='Cal_Claims Experience'!$X68)))</f>
        <v/>
      </c>
      <c r="AE68" s="1" t="str" cm="1">
        <f t="array" ref="AE68">IF(AA68="","",_xlfn._xlws.FILTER('Input_Claims Data'!AA$11:AA$500,('Input_Claims Data'!$Q$11:$Q$500='Cal_Claims Experience'!$U68)*('Input_Claims Data'!$R$11:$R$500='Cal_Claims Experience'!$V68)*('Input_Claims Data'!$S$11:$S$500='Cal_Claims Experience'!$W68)*('Input_Claims Data'!$T$11:$T$500='Cal_Claims Experience'!$X68)))</f>
        <v/>
      </c>
      <c r="AF68" s="1" t="str" cm="1">
        <f t="array" ref="AF68">IF(AB68="","",_xlfn._xlws.FILTER('Input_Claims Data'!AB$11:AB$500,('Input_Claims Data'!$Q$11:$Q$500='Cal_Claims Experience'!$U68)*('Input_Claims Data'!$R$11:$R$500='Cal_Claims Experience'!$V68)*('Input_Claims Data'!$S$11:$S$500='Cal_Claims Experience'!$W68)*('Input_Claims Data'!$T$11:$T$500='Cal_Claims Experience'!$X68)))</f>
        <v/>
      </c>
      <c r="AG68" s="1" t="str" cm="1">
        <f t="array" ref="AG68">IF(AC68="","",_xlfn._xlws.FILTER('Input_Claims Data'!AC$11:AC$500,('Input_Claims Data'!$Q$11:$Q$500='Cal_Claims Experience'!$U68)*('Input_Claims Data'!$R$11:$R$500='Cal_Claims Experience'!$V68)*('Input_Claims Data'!$S$11:$S$500='Cal_Claims Experience'!$W68)*('Input_Claims Data'!$T$11:$T$500='Cal_Claims Experience'!$X68)))</f>
        <v/>
      </c>
      <c r="AH68" s="1" t="str" cm="1">
        <f t="array" ref="AH68">IF(AD68="","",_xlfn._xlws.FILTER('Input_Claims Data'!AD$11:AD$500,('Input_Claims Data'!$Q$11:$Q$500='Cal_Claims Experience'!$U68)*('Input_Claims Data'!$R$11:$R$500='Cal_Claims Experience'!$V68)*('Input_Claims Data'!$S$11:$S$500='Cal_Claims Experience'!$W68)*('Input_Claims Data'!$T$11:$T$500='Cal_Claims Experience'!$X68)))</f>
        <v/>
      </c>
      <c r="AI68" s="1" t="str">
        <f t="shared" si="8"/>
        <v/>
      </c>
      <c r="AJ68" s="1" t="str">
        <f t="shared" si="5"/>
        <v/>
      </c>
      <c r="AK68" s="1" t="str">
        <f t="shared" si="6"/>
        <v/>
      </c>
      <c r="AL68" s="1" t="str">
        <f t="shared" si="7"/>
        <v/>
      </c>
      <c r="AM68" s="1" t="str">
        <f t="shared" si="9"/>
        <v/>
      </c>
    </row>
    <row r="69" spans="5:39">
      <c r="E69" s="1" t="str" cm="1">
        <f t="array" ref="E69">IF(A69="","",_xlfn._xlws.FILTER('Input_Claims Data'!E$11:E$500,('Input_Claims Data'!$A$11:$A$500='Cal_Claims Experience'!$A69)*('Input_Claims Data'!$B$11:$B$500='Cal_Claims Experience'!$B69)*('Input_Claims Data'!$C$11:$C$500='Cal_Claims Experience'!$C69)*('Input_Claims Data'!$D$11:$D$500='Cal_Claims Experience'!$D69)))</f>
        <v/>
      </c>
      <c r="F69" s="1" t="str" cm="1">
        <f t="array" ref="F69">IF(A69="","",_xlfn._xlws.FILTER('Input_Claims Data'!F$11:F$500,('Input_Claims Data'!$A$11:$A$500='Cal_Claims Experience'!$A69)*('Input_Claims Data'!$B$11:$B$500='Cal_Claims Experience'!$B69)*('Input_Claims Data'!$C$11:$C$500='Cal_Claims Experience'!$C69)*('Input_Claims Data'!$D$11:$D$500='Cal_Claims Experience'!$D69)))</f>
        <v/>
      </c>
      <c r="G69" s="1" t="str" cm="1">
        <f t="array" ref="G69">IF(A69="","",_xlfn._xlws.FILTER('Input_Claims Data'!G$11:G$500,('Input_Claims Data'!$A$11:$A$500='Cal_Claims Experience'!$A69)*('Input_Claims Data'!$B$11:$B$500='Cal_Claims Experience'!$B69)*('Input_Claims Data'!$C$11:$C$500='Cal_Claims Experience'!$C69)*('Input_Claims Data'!$D$11:$D$500='Cal_Claims Experience'!$D69)))</f>
        <v/>
      </c>
      <c r="H69" s="1" t="str" cm="1">
        <f t="array" ref="H69">IF(A69="","",_xlfn._xlws.FILTER('Input_Claims Data'!H$11:H$500,('Input_Claims Data'!$A$11:$A$500='Cal_Claims Experience'!$A69)*('Input_Claims Data'!$B$11:$B$500='Cal_Claims Experience'!$B69)*('Input_Claims Data'!$C$11:$C$500='Cal_Claims Experience'!$C69)*('Input_Claims Data'!$D$11:$D$500='Cal_Claims Experience'!$D69)))</f>
        <v/>
      </c>
      <c r="I69" s="1" t="str" cm="1">
        <f t="array" ref="I69">IF(A69="","",_xlfn._xlws.FILTER('Input_Claims Data'!I$11:I$500,('Input_Claims Data'!$A$11:$A$500='Cal_Claims Experience'!$A69)*('Input_Claims Data'!$B$11:$B$500='Cal_Claims Experience'!$B69)*('Input_Claims Data'!$C$11:$C$500='Cal_Claims Experience'!$C69)*('Input_Claims Data'!$D$11:$D$500='Cal_Claims Experience'!$D69)))</f>
        <v/>
      </c>
      <c r="J69" s="1" t="str" cm="1">
        <f t="array" ref="J69">IF(A69="","",_xlfn._xlws.FILTER('Input_Claims Data'!J$11:J$500,('Input_Claims Data'!$A$11:$A$500='Cal_Claims Experience'!$A69)*('Input_Claims Data'!$B$11:$B$500='Cal_Claims Experience'!$B69)*('Input_Claims Data'!$C$11:$C$500='Cal_Claims Experience'!$C69)*('Input_Claims Data'!$D$11:$D$500='Cal_Claims Experience'!$D69)))</f>
        <v/>
      </c>
      <c r="K69" s="1" t="str" cm="1">
        <f t="array" ref="K69">IF(A69="","",_xlfn._xlws.FILTER('Input_Claims Data'!K$11:K$500,('Input_Claims Data'!$A$11:$A$500='Cal_Claims Experience'!$A69)*('Input_Claims Data'!$B$11:$B$500='Cal_Claims Experience'!$B69)*('Input_Claims Data'!$C$11:$C$500='Cal_Claims Experience'!$C69)*('Input_Claims Data'!$D$11:$D$500='Cal_Claims Experience'!$D69)))</f>
        <v/>
      </c>
      <c r="L69" s="1" t="str" cm="1">
        <f t="array" ref="L69">IF(B69="","",_xlfn._xlws.FILTER('Input_Claims Data'!L$11:L$500,('Input_Claims Data'!$A$11:$A$500='Cal_Claims Experience'!$A69)*('Input_Claims Data'!$B$11:$B$500='Cal_Claims Experience'!$B69)*('Input_Claims Data'!$C$11:$C$500='Cal_Claims Experience'!$C69)*('Input_Claims Data'!$D$11:$D$500='Cal_Claims Experience'!$D69)))</f>
        <v/>
      </c>
      <c r="M69" s="1" t="str" cm="1">
        <f t="array" ref="M69">IF(C69="","",_xlfn._xlws.FILTER('Input_Claims Data'!M$11:M$500,('Input_Claims Data'!$A$11:$A$500='Cal_Claims Experience'!$A69)*('Input_Claims Data'!$B$11:$B$500='Cal_Claims Experience'!$B69)*('Input_Claims Data'!$C$11:$C$500='Cal_Claims Experience'!$C69)*('Input_Claims Data'!$D$11:$D$500='Cal_Claims Experience'!$D69)))</f>
        <v/>
      </c>
      <c r="N69" s="1" t="str" cm="1">
        <f t="array" ref="N69">IF(D69="","",_xlfn._xlws.FILTER('Input_Claims Data'!N$11:N$500,('Input_Claims Data'!$A$11:$A$500='Cal_Claims Experience'!$A69)*('Input_Claims Data'!$B$11:$B$500='Cal_Claims Experience'!$B69)*('Input_Claims Data'!$C$11:$C$500='Cal_Claims Experience'!$C69)*('Input_Claims Data'!$D$11:$D$500='Cal_Claims Experience'!$D69)))</f>
        <v/>
      </c>
      <c r="O69" s="1" t="str">
        <f t="shared" ref="O69:O132" si="10">IF($A69="","",J69-E69)</f>
        <v/>
      </c>
      <c r="P69" s="1" t="str">
        <f t="shared" ref="P69:P132" si="11">IF($A69="","",K69-F69)</f>
        <v/>
      </c>
      <c r="Q69" s="1" t="str">
        <f t="shared" ref="Q69:Q132" si="12">IF($A69="","",L69-G69)</f>
        <v/>
      </c>
      <c r="R69" s="1" t="str">
        <f t="shared" ref="R69:R132" si="13">IF($A69="","",M69-H69)</f>
        <v/>
      </c>
      <c r="S69" s="1" t="str">
        <f t="shared" ref="S69:S132" si="14">IF(A69="","",IFERROR(R69/Q69,"NA"))</f>
        <v/>
      </c>
      <c r="Y69" s="1" t="str" cm="1">
        <f t="array" ref="Y69">IF(U69="","",_xlfn._xlws.FILTER('Input_Claims Data'!U$11:U$500,('Input_Claims Data'!$Q$11:$Q$500='Cal_Claims Experience'!$U69)*('Input_Claims Data'!$R$11:$R$500='Cal_Claims Experience'!$V69)*('Input_Claims Data'!$S$11:$S$500='Cal_Claims Experience'!$W69)*('Input_Claims Data'!$T$11:$T$500='Cal_Claims Experience'!$X69)))</f>
        <v/>
      </c>
      <c r="Z69" s="1" t="str" cm="1">
        <f t="array" ref="Z69">IF(V69="","",_xlfn._xlws.FILTER('Input_Claims Data'!V$11:V$500,('Input_Claims Data'!$Q$11:$Q$500='Cal_Claims Experience'!$U69)*('Input_Claims Data'!$R$11:$R$500='Cal_Claims Experience'!$V69)*('Input_Claims Data'!$S$11:$S$500='Cal_Claims Experience'!$W69)*('Input_Claims Data'!$T$11:$T$500='Cal_Claims Experience'!$X69)))</f>
        <v/>
      </c>
      <c r="AA69" s="1" t="str" cm="1">
        <f t="array" ref="AA69">IF(W69="","",_xlfn._xlws.FILTER('Input_Claims Data'!W$11:W$500,('Input_Claims Data'!$Q$11:$Q$500='Cal_Claims Experience'!$U69)*('Input_Claims Data'!$R$11:$R$500='Cal_Claims Experience'!$V69)*('Input_Claims Data'!$S$11:$S$500='Cal_Claims Experience'!$W69)*('Input_Claims Data'!$T$11:$T$500='Cal_Claims Experience'!$X69)))</f>
        <v/>
      </c>
      <c r="AB69" s="1" t="str" cm="1">
        <f t="array" ref="AB69">IF(X69="","",_xlfn._xlws.FILTER('Input_Claims Data'!X$11:X$500,('Input_Claims Data'!$Q$11:$Q$500='Cal_Claims Experience'!$U69)*('Input_Claims Data'!$R$11:$R$500='Cal_Claims Experience'!$V69)*('Input_Claims Data'!$S$11:$S$500='Cal_Claims Experience'!$W69)*('Input_Claims Data'!$T$11:$T$500='Cal_Claims Experience'!$X69)))</f>
        <v/>
      </c>
      <c r="AC69" s="1" t="str" cm="1">
        <f t="array" ref="AC69">IF(Y69="","",_xlfn._xlws.FILTER('Input_Claims Data'!Y$11:Y$500,('Input_Claims Data'!$Q$11:$Q$500='Cal_Claims Experience'!$U69)*('Input_Claims Data'!$R$11:$R$500='Cal_Claims Experience'!$V69)*('Input_Claims Data'!$S$11:$S$500='Cal_Claims Experience'!$W69)*('Input_Claims Data'!$T$11:$T$500='Cal_Claims Experience'!$X69)))</f>
        <v/>
      </c>
      <c r="AD69" s="1" t="str" cm="1">
        <f t="array" ref="AD69">IF(Z69="","",_xlfn._xlws.FILTER('Input_Claims Data'!Z$11:Z$500,('Input_Claims Data'!$Q$11:$Q$500='Cal_Claims Experience'!$U69)*('Input_Claims Data'!$R$11:$R$500='Cal_Claims Experience'!$V69)*('Input_Claims Data'!$S$11:$S$500='Cal_Claims Experience'!$W69)*('Input_Claims Data'!$T$11:$T$500='Cal_Claims Experience'!$X69)))</f>
        <v/>
      </c>
      <c r="AE69" s="1" t="str" cm="1">
        <f t="array" ref="AE69">IF(AA69="","",_xlfn._xlws.FILTER('Input_Claims Data'!AA$11:AA$500,('Input_Claims Data'!$Q$11:$Q$500='Cal_Claims Experience'!$U69)*('Input_Claims Data'!$R$11:$R$500='Cal_Claims Experience'!$V69)*('Input_Claims Data'!$S$11:$S$500='Cal_Claims Experience'!$W69)*('Input_Claims Data'!$T$11:$T$500='Cal_Claims Experience'!$X69)))</f>
        <v/>
      </c>
      <c r="AF69" s="1" t="str" cm="1">
        <f t="array" ref="AF69">IF(AB69="","",_xlfn._xlws.FILTER('Input_Claims Data'!AB$11:AB$500,('Input_Claims Data'!$Q$11:$Q$500='Cal_Claims Experience'!$U69)*('Input_Claims Data'!$R$11:$R$500='Cal_Claims Experience'!$V69)*('Input_Claims Data'!$S$11:$S$500='Cal_Claims Experience'!$W69)*('Input_Claims Data'!$T$11:$T$500='Cal_Claims Experience'!$X69)))</f>
        <v/>
      </c>
      <c r="AG69" s="1" t="str" cm="1">
        <f t="array" ref="AG69">IF(AC69="","",_xlfn._xlws.FILTER('Input_Claims Data'!AC$11:AC$500,('Input_Claims Data'!$Q$11:$Q$500='Cal_Claims Experience'!$U69)*('Input_Claims Data'!$R$11:$R$500='Cal_Claims Experience'!$V69)*('Input_Claims Data'!$S$11:$S$500='Cal_Claims Experience'!$W69)*('Input_Claims Data'!$T$11:$T$500='Cal_Claims Experience'!$X69)))</f>
        <v/>
      </c>
      <c r="AH69" s="1" t="str" cm="1">
        <f t="array" ref="AH69">IF(AD69="","",_xlfn._xlws.FILTER('Input_Claims Data'!AD$11:AD$500,('Input_Claims Data'!$Q$11:$Q$500='Cal_Claims Experience'!$U69)*('Input_Claims Data'!$R$11:$R$500='Cal_Claims Experience'!$V69)*('Input_Claims Data'!$S$11:$S$500='Cal_Claims Experience'!$W69)*('Input_Claims Data'!$T$11:$T$500='Cal_Claims Experience'!$X69)))</f>
        <v/>
      </c>
      <c r="AI69" s="1" t="str">
        <f t="shared" si="8"/>
        <v/>
      </c>
      <c r="AJ69" s="1" t="str">
        <f t="shared" ref="AJ69:AJ132" si="15">IF($U69="","",AE69-Z69)</f>
        <v/>
      </c>
      <c r="AK69" s="1" t="str">
        <f t="shared" ref="AK69:AK132" si="16">IF($U69="","",AF69-AA69)</f>
        <v/>
      </c>
      <c r="AL69" s="1" t="str">
        <f t="shared" ref="AL69:AL132" si="17">IF($U69="","",AG69-AB69)</f>
        <v/>
      </c>
      <c r="AM69" s="1" t="str">
        <f t="shared" si="9"/>
        <v/>
      </c>
    </row>
    <row r="70" spans="5:39">
      <c r="E70" s="1" t="str" cm="1">
        <f t="array" ref="E70">IF(A70="","",_xlfn._xlws.FILTER('Input_Claims Data'!E$11:E$500,('Input_Claims Data'!$A$11:$A$500='Cal_Claims Experience'!$A70)*('Input_Claims Data'!$B$11:$B$500='Cal_Claims Experience'!$B70)*('Input_Claims Data'!$C$11:$C$500='Cal_Claims Experience'!$C70)*('Input_Claims Data'!$D$11:$D$500='Cal_Claims Experience'!$D70)))</f>
        <v/>
      </c>
      <c r="F70" s="1" t="str" cm="1">
        <f t="array" ref="F70">IF(A70="","",_xlfn._xlws.FILTER('Input_Claims Data'!F$11:F$500,('Input_Claims Data'!$A$11:$A$500='Cal_Claims Experience'!$A70)*('Input_Claims Data'!$B$11:$B$500='Cal_Claims Experience'!$B70)*('Input_Claims Data'!$C$11:$C$500='Cal_Claims Experience'!$C70)*('Input_Claims Data'!$D$11:$D$500='Cal_Claims Experience'!$D70)))</f>
        <v/>
      </c>
      <c r="G70" s="1" t="str" cm="1">
        <f t="array" ref="G70">IF(A70="","",_xlfn._xlws.FILTER('Input_Claims Data'!G$11:G$500,('Input_Claims Data'!$A$11:$A$500='Cal_Claims Experience'!$A70)*('Input_Claims Data'!$B$11:$B$500='Cal_Claims Experience'!$B70)*('Input_Claims Data'!$C$11:$C$500='Cal_Claims Experience'!$C70)*('Input_Claims Data'!$D$11:$D$500='Cal_Claims Experience'!$D70)))</f>
        <v/>
      </c>
      <c r="H70" s="1" t="str" cm="1">
        <f t="array" ref="H70">IF(A70="","",_xlfn._xlws.FILTER('Input_Claims Data'!H$11:H$500,('Input_Claims Data'!$A$11:$A$500='Cal_Claims Experience'!$A70)*('Input_Claims Data'!$B$11:$B$500='Cal_Claims Experience'!$B70)*('Input_Claims Data'!$C$11:$C$500='Cal_Claims Experience'!$C70)*('Input_Claims Data'!$D$11:$D$500='Cal_Claims Experience'!$D70)))</f>
        <v/>
      </c>
      <c r="I70" s="1" t="str" cm="1">
        <f t="array" ref="I70">IF(A70="","",_xlfn._xlws.FILTER('Input_Claims Data'!I$11:I$500,('Input_Claims Data'!$A$11:$A$500='Cal_Claims Experience'!$A70)*('Input_Claims Data'!$B$11:$B$500='Cal_Claims Experience'!$B70)*('Input_Claims Data'!$C$11:$C$500='Cal_Claims Experience'!$C70)*('Input_Claims Data'!$D$11:$D$500='Cal_Claims Experience'!$D70)))</f>
        <v/>
      </c>
      <c r="J70" s="1" t="str" cm="1">
        <f t="array" ref="J70">IF(A70="","",_xlfn._xlws.FILTER('Input_Claims Data'!J$11:J$500,('Input_Claims Data'!$A$11:$A$500='Cal_Claims Experience'!$A70)*('Input_Claims Data'!$B$11:$B$500='Cal_Claims Experience'!$B70)*('Input_Claims Data'!$C$11:$C$500='Cal_Claims Experience'!$C70)*('Input_Claims Data'!$D$11:$D$500='Cal_Claims Experience'!$D70)))</f>
        <v/>
      </c>
      <c r="K70" s="1" t="str" cm="1">
        <f t="array" ref="K70">IF(A70="","",_xlfn._xlws.FILTER('Input_Claims Data'!K$11:K$500,('Input_Claims Data'!$A$11:$A$500='Cal_Claims Experience'!$A70)*('Input_Claims Data'!$B$11:$B$500='Cal_Claims Experience'!$B70)*('Input_Claims Data'!$C$11:$C$500='Cal_Claims Experience'!$C70)*('Input_Claims Data'!$D$11:$D$500='Cal_Claims Experience'!$D70)))</f>
        <v/>
      </c>
      <c r="L70" s="1" t="str" cm="1">
        <f t="array" ref="L70">IF(B70="","",_xlfn._xlws.FILTER('Input_Claims Data'!L$11:L$500,('Input_Claims Data'!$A$11:$A$500='Cal_Claims Experience'!$A70)*('Input_Claims Data'!$B$11:$B$500='Cal_Claims Experience'!$B70)*('Input_Claims Data'!$C$11:$C$500='Cal_Claims Experience'!$C70)*('Input_Claims Data'!$D$11:$D$500='Cal_Claims Experience'!$D70)))</f>
        <v/>
      </c>
      <c r="M70" s="1" t="str" cm="1">
        <f t="array" ref="M70">IF(C70="","",_xlfn._xlws.FILTER('Input_Claims Data'!M$11:M$500,('Input_Claims Data'!$A$11:$A$500='Cal_Claims Experience'!$A70)*('Input_Claims Data'!$B$11:$B$500='Cal_Claims Experience'!$B70)*('Input_Claims Data'!$C$11:$C$500='Cal_Claims Experience'!$C70)*('Input_Claims Data'!$D$11:$D$500='Cal_Claims Experience'!$D70)))</f>
        <v/>
      </c>
      <c r="N70" s="1" t="str" cm="1">
        <f t="array" ref="N70">IF(D70="","",_xlfn._xlws.FILTER('Input_Claims Data'!N$11:N$500,('Input_Claims Data'!$A$11:$A$500='Cal_Claims Experience'!$A70)*('Input_Claims Data'!$B$11:$B$500='Cal_Claims Experience'!$B70)*('Input_Claims Data'!$C$11:$C$500='Cal_Claims Experience'!$C70)*('Input_Claims Data'!$D$11:$D$500='Cal_Claims Experience'!$D70)))</f>
        <v/>
      </c>
      <c r="O70" s="1" t="str">
        <f t="shared" si="10"/>
        <v/>
      </c>
      <c r="P70" s="1" t="str">
        <f t="shared" si="11"/>
        <v/>
      </c>
      <c r="Q70" s="1" t="str">
        <f t="shared" si="12"/>
        <v/>
      </c>
      <c r="R70" s="1" t="str">
        <f t="shared" si="13"/>
        <v/>
      </c>
      <c r="S70" s="1" t="str">
        <f t="shared" si="14"/>
        <v/>
      </c>
      <c r="Y70" s="1" t="str" cm="1">
        <f t="array" ref="Y70">IF(U70="","",_xlfn._xlws.FILTER('Input_Claims Data'!U$11:U$500,('Input_Claims Data'!$Q$11:$Q$500='Cal_Claims Experience'!$U70)*('Input_Claims Data'!$R$11:$R$500='Cal_Claims Experience'!$V70)*('Input_Claims Data'!$S$11:$S$500='Cal_Claims Experience'!$W70)*('Input_Claims Data'!$T$11:$T$500='Cal_Claims Experience'!$X70)))</f>
        <v/>
      </c>
      <c r="Z70" s="1" t="str" cm="1">
        <f t="array" ref="Z70">IF(V70="","",_xlfn._xlws.FILTER('Input_Claims Data'!V$11:V$500,('Input_Claims Data'!$Q$11:$Q$500='Cal_Claims Experience'!$U70)*('Input_Claims Data'!$R$11:$R$500='Cal_Claims Experience'!$V70)*('Input_Claims Data'!$S$11:$S$500='Cal_Claims Experience'!$W70)*('Input_Claims Data'!$T$11:$T$500='Cal_Claims Experience'!$X70)))</f>
        <v/>
      </c>
      <c r="AA70" s="1" t="str" cm="1">
        <f t="array" ref="AA70">IF(W70="","",_xlfn._xlws.FILTER('Input_Claims Data'!W$11:W$500,('Input_Claims Data'!$Q$11:$Q$500='Cal_Claims Experience'!$U70)*('Input_Claims Data'!$R$11:$R$500='Cal_Claims Experience'!$V70)*('Input_Claims Data'!$S$11:$S$500='Cal_Claims Experience'!$W70)*('Input_Claims Data'!$T$11:$T$500='Cal_Claims Experience'!$X70)))</f>
        <v/>
      </c>
      <c r="AB70" s="1" t="str" cm="1">
        <f t="array" ref="AB70">IF(X70="","",_xlfn._xlws.FILTER('Input_Claims Data'!X$11:X$500,('Input_Claims Data'!$Q$11:$Q$500='Cal_Claims Experience'!$U70)*('Input_Claims Data'!$R$11:$R$500='Cal_Claims Experience'!$V70)*('Input_Claims Data'!$S$11:$S$500='Cal_Claims Experience'!$W70)*('Input_Claims Data'!$T$11:$T$500='Cal_Claims Experience'!$X70)))</f>
        <v/>
      </c>
      <c r="AC70" s="1" t="str" cm="1">
        <f t="array" ref="AC70">IF(Y70="","",_xlfn._xlws.FILTER('Input_Claims Data'!Y$11:Y$500,('Input_Claims Data'!$Q$11:$Q$500='Cal_Claims Experience'!$U70)*('Input_Claims Data'!$R$11:$R$500='Cal_Claims Experience'!$V70)*('Input_Claims Data'!$S$11:$S$500='Cal_Claims Experience'!$W70)*('Input_Claims Data'!$T$11:$T$500='Cal_Claims Experience'!$X70)))</f>
        <v/>
      </c>
      <c r="AD70" s="1" t="str" cm="1">
        <f t="array" ref="AD70">IF(Z70="","",_xlfn._xlws.FILTER('Input_Claims Data'!Z$11:Z$500,('Input_Claims Data'!$Q$11:$Q$500='Cal_Claims Experience'!$U70)*('Input_Claims Data'!$R$11:$R$500='Cal_Claims Experience'!$V70)*('Input_Claims Data'!$S$11:$S$500='Cal_Claims Experience'!$W70)*('Input_Claims Data'!$T$11:$T$500='Cal_Claims Experience'!$X70)))</f>
        <v/>
      </c>
      <c r="AE70" s="1" t="str" cm="1">
        <f t="array" ref="AE70">IF(AA70="","",_xlfn._xlws.FILTER('Input_Claims Data'!AA$11:AA$500,('Input_Claims Data'!$Q$11:$Q$500='Cal_Claims Experience'!$U70)*('Input_Claims Data'!$R$11:$R$500='Cal_Claims Experience'!$V70)*('Input_Claims Data'!$S$11:$S$500='Cal_Claims Experience'!$W70)*('Input_Claims Data'!$T$11:$T$500='Cal_Claims Experience'!$X70)))</f>
        <v/>
      </c>
      <c r="AF70" s="1" t="str" cm="1">
        <f t="array" ref="AF70">IF(AB70="","",_xlfn._xlws.FILTER('Input_Claims Data'!AB$11:AB$500,('Input_Claims Data'!$Q$11:$Q$500='Cal_Claims Experience'!$U70)*('Input_Claims Data'!$R$11:$R$500='Cal_Claims Experience'!$V70)*('Input_Claims Data'!$S$11:$S$500='Cal_Claims Experience'!$W70)*('Input_Claims Data'!$T$11:$T$500='Cal_Claims Experience'!$X70)))</f>
        <v/>
      </c>
      <c r="AG70" s="1" t="str" cm="1">
        <f t="array" ref="AG70">IF(AC70="","",_xlfn._xlws.FILTER('Input_Claims Data'!AC$11:AC$500,('Input_Claims Data'!$Q$11:$Q$500='Cal_Claims Experience'!$U70)*('Input_Claims Data'!$R$11:$R$500='Cal_Claims Experience'!$V70)*('Input_Claims Data'!$S$11:$S$500='Cal_Claims Experience'!$W70)*('Input_Claims Data'!$T$11:$T$500='Cal_Claims Experience'!$X70)))</f>
        <v/>
      </c>
      <c r="AH70" s="1" t="str" cm="1">
        <f t="array" ref="AH70">IF(AD70="","",_xlfn._xlws.FILTER('Input_Claims Data'!AD$11:AD$500,('Input_Claims Data'!$Q$11:$Q$500='Cal_Claims Experience'!$U70)*('Input_Claims Data'!$R$11:$R$500='Cal_Claims Experience'!$V70)*('Input_Claims Data'!$S$11:$S$500='Cal_Claims Experience'!$W70)*('Input_Claims Data'!$T$11:$T$500='Cal_Claims Experience'!$X70)))</f>
        <v/>
      </c>
      <c r="AI70" s="1" t="str">
        <f t="shared" ref="AI70:AI133" si="18">IF($U70="","",AD70-Y70)</f>
        <v/>
      </c>
      <c r="AJ70" s="1" t="str">
        <f t="shared" si="15"/>
        <v/>
      </c>
      <c r="AK70" s="1" t="str">
        <f t="shared" si="16"/>
        <v/>
      </c>
      <c r="AL70" s="1" t="str">
        <f t="shared" si="17"/>
        <v/>
      </c>
      <c r="AM70" s="1" t="str">
        <f t="shared" ref="AM70:AM133" si="19">IF(U70="","",IFERROR(AL70/AK70,"NA"))</f>
        <v/>
      </c>
    </row>
    <row r="71" spans="5:39">
      <c r="E71" s="1" t="str" cm="1">
        <f t="array" ref="E71">IF(A71="","",_xlfn._xlws.FILTER('Input_Claims Data'!E$11:E$500,('Input_Claims Data'!$A$11:$A$500='Cal_Claims Experience'!$A71)*('Input_Claims Data'!$B$11:$B$500='Cal_Claims Experience'!$B71)*('Input_Claims Data'!$C$11:$C$500='Cal_Claims Experience'!$C71)*('Input_Claims Data'!$D$11:$D$500='Cal_Claims Experience'!$D71)))</f>
        <v/>
      </c>
      <c r="F71" s="1" t="str" cm="1">
        <f t="array" ref="F71">IF(A71="","",_xlfn._xlws.FILTER('Input_Claims Data'!F$11:F$500,('Input_Claims Data'!$A$11:$A$500='Cal_Claims Experience'!$A71)*('Input_Claims Data'!$B$11:$B$500='Cal_Claims Experience'!$B71)*('Input_Claims Data'!$C$11:$C$500='Cal_Claims Experience'!$C71)*('Input_Claims Data'!$D$11:$D$500='Cal_Claims Experience'!$D71)))</f>
        <v/>
      </c>
      <c r="G71" s="1" t="str" cm="1">
        <f t="array" ref="G71">IF(A71="","",_xlfn._xlws.FILTER('Input_Claims Data'!G$11:G$500,('Input_Claims Data'!$A$11:$A$500='Cal_Claims Experience'!$A71)*('Input_Claims Data'!$B$11:$B$500='Cal_Claims Experience'!$B71)*('Input_Claims Data'!$C$11:$C$500='Cal_Claims Experience'!$C71)*('Input_Claims Data'!$D$11:$D$500='Cal_Claims Experience'!$D71)))</f>
        <v/>
      </c>
      <c r="H71" s="1" t="str" cm="1">
        <f t="array" ref="H71">IF(A71="","",_xlfn._xlws.FILTER('Input_Claims Data'!H$11:H$500,('Input_Claims Data'!$A$11:$A$500='Cal_Claims Experience'!$A71)*('Input_Claims Data'!$B$11:$B$500='Cal_Claims Experience'!$B71)*('Input_Claims Data'!$C$11:$C$500='Cal_Claims Experience'!$C71)*('Input_Claims Data'!$D$11:$D$500='Cal_Claims Experience'!$D71)))</f>
        <v/>
      </c>
      <c r="I71" s="1" t="str" cm="1">
        <f t="array" ref="I71">IF(A71="","",_xlfn._xlws.FILTER('Input_Claims Data'!I$11:I$500,('Input_Claims Data'!$A$11:$A$500='Cal_Claims Experience'!$A71)*('Input_Claims Data'!$B$11:$B$500='Cal_Claims Experience'!$B71)*('Input_Claims Data'!$C$11:$C$500='Cal_Claims Experience'!$C71)*('Input_Claims Data'!$D$11:$D$500='Cal_Claims Experience'!$D71)))</f>
        <v/>
      </c>
      <c r="J71" s="1" t="str" cm="1">
        <f t="array" ref="J71">IF(A71="","",_xlfn._xlws.FILTER('Input_Claims Data'!J$11:J$500,('Input_Claims Data'!$A$11:$A$500='Cal_Claims Experience'!$A71)*('Input_Claims Data'!$B$11:$B$500='Cal_Claims Experience'!$B71)*('Input_Claims Data'!$C$11:$C$500='Cal_Claims Experience'!$C71)*('Input_Claims Data'!$D$11:$D$500='Cal_Claims Experience'!$D71)))</f>
        <v/>
      </c>
      <c r="K71" s="1" t="str" cm="1">
        <f t="array" ref="K71">IF(A71="","",_xlfn._xlws.FILTER('Input_Claims Data'!K$11:K$500,('Input_Claims Data'!$A$11:$A$500='Cal_Claims Experience'!$A71)*('Input_Claims Data'!$B$11:$B$500='Cal_Claims Experience'!$B71)*('Input_Claims Data'!$C$11:$C$500='Cal_Claims Experience'!$C71)*('Input_Claims Data'!$D$11:$D$500='Cal_Claims Experience'!$D71)))</f>
        <v/>
      </c>
      <c r="L71" s="1" t="str" cm="1">
        <f t="array" ref="L71">IF(B71="","",_xlfn._xlws.FILTER('Input_Claims Data'!L$11:L$500,('Input_Claims Data'!$A$11:$A$500='Cal_Claims Experience'!$A71)*('Input_Claims Data'!$B$11:$B$500='Cal_Claims Experience'!$B71)*('Input_Claims Data'!$C$11:$C$500='Cal_Claims Experience'!$C71)*('Input_Claims Data'!$D$11:$D$500='Cal_Claims Experience'!$D71)))</f>
        <v/>
      </c>
      <c r="M71" s="1" t="str" cm="1">
        <f t="array" ref="M71">IF(C71="","",_xlfn._xlws.FILTER('Input_Claims Data'!M$11:M$500,('Input_Claims Data'!$A$11:$A$500='Cal_Claims Experience'!$A71)*('Input_Claims Data'!$B$11:$B$500='Cal_Claims Experience'!$B71)*('Input_Claims Data'!$C$11:$C$500='Cal_Claims Experience'!$C71)*('Input_Claims Data'!$D$11:$D$500='Cal_Claims Experience'!$D71)))</f>
        <v/>
      </c>
      <c r="N71" s="1" t="str" cm="1">
        <f t="array" ref="N71">IF(D71="","",_xlfn._xlws.FILTER('Input_Claims Data'!N$11:N$500,('Input_Claims Data'!$A$11:$A$500='Cal_Claims Experience'!$A71)*('Input_Claims Data'!$B$11:$B$500='Cal_Claims Experience'!$B71)*('Input_Claims Data'!$C$11:$C$500='Cal_Claims Experience'!$C71)*('Input_Claims Data'!$D$11:$D$500='Cal_Claims Experience'!$D71)))</f>
        <v/>
      </c>
      <c r="O71" s="1" t="str">
        <f t="shared" si="10"/>
        <v/>
      </c>
      <c r="P71" s="1" t="str">
        <f t="shared" si="11"/>
        <v/>
      </c>
      <c r="Q71" s="1" t="str">
        <f t="shared" si="12"/>
        <v/>
      </c>
      <c r="R71" s="1" t="str">
        <f t="shared" si="13"/>
        <v/>
      </c>
      <c r="S71" s="1" t="str">
        <f t="shared" si="14"/>
        <v/>
      </c>
      <c r="Y71" s="1" t="str" cm="1">
        <f t="array" ref="Y71">IF(U71="","",_xlfn._xlws.FILTER('Input_Claims Data'!U$11:U$500,('Input_Claims Data'!$Q$11:$Q$500='Cal_Claims Experience'!$U71)*('Input_Claims Data'!$R$11:$R$500='Cal_Claims Experience'!$V71)*('Input_Claims Data'!$S$11:$S$500='Cal_Claims Experience'!$W71)*('Input_Claims Data'!$T$11:$T$500='Cal_Claims Experience'!$X71)))</f>
        <v/>
      </c>
      <c r="Z71" s="1" t="str" cm="1">
        <f t="array" ref="Z71">IF(V71="","",_xlfn._xlws.FILTER('Input_Claims Data'!V$11:V$500,('Input_Claims Data'!$Q$11:$Q$500='Cal_Claims Experience'!$U71)*('Input_Claims Data'!$R$11:$R$500='Cal_Claims Experience'!$V71)*('Input_Claims Data'!$S$11:$S$500='Cal_Claims Experience'!$W71)*('Input_Claims Data'!$T$11:$T$500='Cal_Claims Experience'!$X71)))</f>
        <v/>
      </c>
      <c r="AA71" s="1" t="str" cm="1">
        <f t="array" ref="AA71">IF(W71="","",_xlfn._xlws.FILTER('Input_Claims Data'!W$11:W$500,('Input_Claims Data'!$Q$11:$Q$500='Cal_Claims Experience'!$U71)*('Input_Claims Data'!$R$11:$R$500='Cal_Claims Experience'!$V71)*('Input_Claims Data'!$S$11:$S$500='Cal_Claims Experience'!$W71)*('Input_Claims Data'!$T$11:$T$500='Cal_Claims Experience'!$X71)))</f>
        <v/>
      </c>
      <c r="AB71" s="1" t="str" cm="1">
        <f t="array" ref="AB71">IF(X71="","",_xlfn._xlws.FILTER('Input_Claims Data'!X$11:X$500,('Input_Claims Data'!$Q$11:$Q$500='Cal_Claims Experience'!$U71)*('Input_Claims Data'!$R$11:$R$500='Cal_Claims Experience'!$V71)*('Input_Claims Data'!$S$11:$S$500='Cal_Claims Experience'!$W71)*('Input_Claims Data'!$T$11:$T$500='Cal_Claims Experience'!$X71)))</f>
        <v/>
      </c>
      <c r="AC71" s="1" t="str" cm="1">
        <f t="array" ref="AC71">IF(Y71="","",_xlfn._xlws.FILTER('Input_Claims Data'!Y$11:Y$500,('Input_Claims Data'!$Q$11:$Q$500='Cal_Claims Experience'!$U71)*('Input_Claims Data'!$R$11:$R$500='Cal_Claims Experience'!$V71)*('Input_Claims Data'!$S$11:$S$500='Cal_Claims Experience'!$W71)*('Input_Claims Data'!$T$11:$T$500='Cal_Claims Experience'!$X71)))</f>
        <v/>
      </c>
      <c r="AD71" s="1" t="str" cm="1">
        <f t="array" ref="AD71">IF(Z71="","",_xlfn._xlws.FILTER('Input_Claims Data'!Z$11:Z$500,('Input_Claims Data'!$Q$11:$Q$500='Cal_Claims Experience'!$U71)*('Input_Claims Data'!$R$11:$R$500='Cal_Claims Experience'!$V71)*('Input_Claims Data'!$S$11:$S$500='Cal_Claims Experience'!$W71)*('Input_Claims Data'!$T$11:$T$500='Cal_Claims Experience'!$X71)))</f>
        <v/>
      </c>
      <c r="AE71" s="1" t="str" cm="1">
        <f t="array" ref="AE71">IF(AA71="","",_xlfn._xlws.FILTER('Input_Claims Data'!AA$11:AA$500,('Input_Claims Data'!$Q$11:$Q$500='Cal_Claims Experience'!$U71)*('Input_Claims Data'!$R$11:$R$500='Cal_Claims Experience'!$V71)*('Input_Claims Data'!$S$11:$S$500='Cal_Claims Experience'!$W71)*('Input_Claims Data'!$T$11:$T$500='Cal_Claims Experience'!$X71)))</f>
        <v/>
      </c>
      <c r="AF71" s="1" t="str" cm="1">
        <f t="array" ref="AF71">IF(AB71="","",_xlfn._xlws.FILTER('Input_Claims Data'!AB$11:AB$500,('Input_Claims Data'!$Q$11:$Q$500='Cal_Claims Experience'!$U71)*('Input_Claims Data'!$R$11:$R$500='Cal_Claims Experience'!$V71)*('Input_Claims Data'!$S$11:$S$500='Cal_Claims Experience'!$W71)*('Input_Claims Data'!$T$11:$T$500='Cal_Claims Experience'!$X71)))</f>
        <v/>
      </c>
      <c r="AG71" s="1" t="str" cm="1">
        <f t="array" ref="AG71">IF(AC71="","",_xlfn._xlws.FILTER('Input_Claims Data'!AC$11:AC$500,('Input_Claims Data'!$Q$11:$Q$500='Cal_Claims Experience'!$U71)*('Input_Claims Data'!$R$11:$R$500='Cal_Claims Experience'!$V71)*('Input_Claims Data'!$S$11:$S$500='Cal_Claims Experience'!$W71)*('Input_Claims Data'!$T$11:$T$500='Cal_Claims Experience'!$X71)))</f>
        <v/>
      </c>
      <c r="AH71" s="1" t="str" cm="1">
        <f t="array" ref="AH71">IF(AD71="","",_xlfn._xlws.FILTER('Input_Claims Data'!AD$11:AD$500,('Input_Claims Data'!$Q$11:$Q$500='Cal_Claims Experience'!$U71)*('Input_Claims Data'!$R$11:$R$500='Cal_Claims Experience'!$V71)*('Input_Claims Data'!$S$11:$S$500='Cal_Claims Experience'!$W71)*('Input_Claims Data'!$T$11:$T$500='Cal_Claims Experience'!$X71)))</f>
        <v/>
      </c>
      <c r="AI71" s="1" t="str">
        <f t="shared" si="18"/>
        <v/>
      </c>
      <c r="AJ71" s="1" t="str">
        <f t="shared" si="15"/>
        <v/>
      </c>
      <c r="AK71" s="1" t="str">
        <f t="shared" si="16"/>
        <v/>
      </c>
      <c r="AL71" s="1" t="str">
        <f t="shared" si="17"/>
        <v/>
      </c>
      <c r="AM71" s="1" t="str">
        <f t="shared" si="19"/>
        <v/>
      </c>
    </row>
    <row r="72" spans="5:39">
      <c r="E72" s="1" t="str" cm="1">
        <f t="array" ref="E72">IF(A72="","",_xlfn._xlws.FILTER('Input_Claims Data'!E$11:E$500,('Input_Claims Data'!$A$11:$A$500='Cal_Claims Experience'!$A72)*('Input_Claims Data'!$B$11:$B$500='Cal_Claims Experience'!$B72)*('Input_Claims Data'!$C$11:$C$500='Cal_Claims Experience'!$C72)*('Input_Claims Data'!$D$11:$D$500='Cal_Claims Experience'!$D72)))</f>
        <v/>
      </c>
      <c r="F72" s="1" t="str" cm="1">
        <f t="array" ref="F72">IF(A72="","",_xlfn._xlws.FILTER('Input_Claims Data'!F$11:F$500,('Input_Claims Data'!$A$11:$A$500='Cal_Claims Experience'!$A72)*('Input_Claims Data'!$B$11:$B$500='Cal_Claims Experience'!$B72)*('Input_Claims Data'!$C$11:$C$500='Cal_Claims Experience'!$C72)*('Input_Claims Data'!$D$11:$D$500='Cal_Claims Experience'!$D72)))</f>
        <v/>
      </c>
      <c r="G72" s="1" t="str" cm="1">
        <f t="array" ref="G72">IF(A72="","",_xlfn._xlws.FILTER('Input_Claims Data'!G$11:G$500,('Input_Claims Data'!$A$11:$A$500='Cal_Claims Experience'!$A72)*('Input_Claims Data'!$B$11:$B$500='Cal_Claims Experience'!$B72)*('Input_Claims Data'!$C$11:$C$500='Cal_Claims Experience'!$C72)*('Input_Claims Data'!$D$11:$D$500='Cal_Claims Experience'!$D72)))</f>
        <v/>
      </c>
      <c r="H72" s="1" t="str" cm="1">
        <f t="array" ref="H72">IF(A72="","",_xlfn._xlws.FILTER('Input_Claims Data'!H$11:H$500,('Input_Claims Data'!$A$11:$A$500='Cal_Claims Experience'!$A72)*('Input_Claims Data'!$B$11:$B$500='Cal_Claims Experience'!$B72)*('Input_Claims Data'!$C$11:$C$500='Cal_Claims Experience'!$C72)*('Input_Claims Data'!$D$11:$D$500='Cal_Claims Experience'!$D72)))</f>
        <v/>
      </c>
      <c r="I72" s="1" t="str" cm="1">
        <f t="array" ref="I72">IF(A72="","",_xlfn._xlws.FILTER('Input_Claims Data'!I$11:I$500,('Input_Claims Data'!$A$11:$A$500='Cal_Claims Experience'!$A72)*('Input_Claims Data'!$B$11:$B$500='Cal_Claims Experience'!$B72)*('Input_Claims Data'!$C$11:$C$500='Cal_Claims Experience'!$C72)*('Input_Claims Data'!$D$11:$D$500='Cal_Claims Experience'!$D72)))</f>
        <v/>
      </c>
      <c r="J72" s="1" t="str" cm="1">
        <f t="array" ref="J72">IF(A72="","",_xlfn._xlws.FILTER('Input_Claims Data'!J$11:J$500,('Input_Claims Data'!$A$11:$A$500='Cal_Claims Experience'!$A72)*('Input_Claims Data'!$B$11:$B$500='Cal_Claims Experience'!$B72)*('Input_Claims Data'!$C$11:$C$500='Cal_Claims Experience'!$C72)*('Input_Claims Data'!$D$11:$D$500='Cal_Claims Experience'!$D72)))</f>
        <v/>
      </c>
      <c r="K72" s="1" t="str" cm="1">
        <f t="array" ref="K72">IF(A72="","",_xlfn._xlws.FILTER('Input_Claims Data'!K$11:K$500,('Input_Claims Data'!$A$11:$A$500='Cal_Claims Experience'!$A72)*('Input_Claims Data'!$B$11:$B$500='Cal_Claims Experience'!$B72)*('Input_Claims Data'!$C$11:$C$500='Cal_Claims Experience'!$C72)*('Input_Claims Data'!$D$11:$D$500='Cal_Claims Experience'!$D72)))</f>
        <v/>
      </c>
      <c r="L72" s="1" t="str" cm="1">
        <f t="array" ref="L72">IF(B72="","",_xlfn._xlws.FILTER('Input_Claims Data'!L$11:L$500,('Input_Claims Data'!$A$11:$A$500='Cal_Claims Experience'!$A72)*('Input_Claims Data'!$B$11:$B$500='Cal_Claims Experience'!$B72)*('Input_Claims Data'!$C$11:$C$500='Cal_Claims Experience'!$C72)*('Input_Claims Data'!$D$11:$D$500='Cal_Claims Experience'!$D72)))</f>
        <v/>
      </c>
      <c r="M72" s="1" t="str" cm="1">
        <f t="array" ref="M72">IF(C72="","",_xlfn._xlws.FILTER('Input_Claims Data'!M$11:M$500,('Input_Claims Data'!$A$11:$A$500='Cal_Claims Experience'!$A72)*('Input_Claims Data'!$B$11:$B$500='Cal_Claims Experience'!$B72)*('Input_Claims Data'!$C$11:$C$500='Cal_Claims Experience'!$C72)*('Input_Claims Data'!$D$11:$D$500='Cal_Claims Experience'!$D72)))</f>
        <v/>
      </c>
      <c r="N72" s="1" t="str" cm="1">
        <f t="array" ref="N72">IF(D72="","",_xlfn._xlws.FILTER('Input_Claims Data'!N$11:N$500,('Input_Claims Data'!$A$11:$A$500='Cal_Claims Experience'!$A72)*('Input_Claims Data'!$B$11:$B$500='Cal_Claims Experience'!$B72)*('Input_Claims Data'!$C$11:$C$500='Cal_Claims Experience'!$C72)*('Input_Claims Data'!$D$11:$D$500='Cal_Claims Experience'!$D72)))</f>
        <v/>
      </c>
      <c r="O72" s="1" t="str">
        <f t="shared" si="10"/>
        <v/>
      </c>
      <c r="P72" s="1" t="str">
        <f t="shared" si="11"/>
        <v/>
      </c>
      <c r="Q72" s="1" t="str">
        <f t="shared" si="12"/>
        <v/>
      </c>
      <c r="R72" s="1" t="str">
        <f t="shared" si="13"/>
        <v/>
      </c>
      <c r="S72" s="1" t="str">
        <f t="shared" si="14"/>
        <v/>
      </c>
      <c r="Y72" s="1" t="str" cm="1">
        <f t="array" ref="Y72">IF(U72="","",_xlfn._xlws.FILTER('Input_Claims Data'!U$11:U$500,('Input_Claims Data'!$Q$11:$Q$500='Cal_Claims Experience'!$U72)*('Input_Claims Data'!$R$11:$R$500='Cal_Claims Experience'!$V72)*('Input_Claims Data'!$S$11:$S$500='Cal_Claims Experience'!$W72)*('Input_Claims Data'!$T$11:$T$500='Cal_Claims Experience'!$X72)))</f>
        <v/>
      </c>
      <c r="Z72" s="1" t="str" cm="1">
        <f t="array" ref="Z72">IF(V72="","",_xlfn._xlws.FILTER('Input_Claims Data'!V$11:V$500,('Input_Claims Data'!$Q$11:$Q$500='Cal_Claims Experience'!$U72)*('Input_Claims Data'!$R$11:$R$500='Cal_Claims Experience'!$V72)*('Input_Claims Data'!$S$11:$S$500='Cal_Claims Experience'!$W72)*('Input_Claims Data'!$T$11:$T$500='Cal_Claims Experience'!$X72)))</f>
        <v/>
      </c>
      <c r="AA72" s="1" t="str" cm="1">
        <f t="array" ref="AA72">IF(W72="","",_xlfn._xlws.FILTER('Input_Claims Data'!W$11:W$500,('Input_Claims Data'!$Q$11:$Q$500='Cal_Claims Experience'!$U72)*('Input_Claims Data'!$R$11:$R$500='Cal_Claims Experience'!$V72)*('Input_Claims Data'!$S$11:$S$500='Cal_Claims Experience'!$W72)*('Input_Claims Data'!$T$11:$T$500='Cal_Claims Experience'!$X72)))</f>
        <v/>
      </c>
      <c r="AB72" s="1" t="str" cm="1">
        <f t="array" ref="AB72">IF(X72="","",_xlfn._xlws.FILTER('Input_Claims Data'!X$11:X$500,('Input_Claims Data'!$Q$11:$Q$500='Cal_Claims Experience'!$U72)*('Input_Claims Data'!$R$11:$R$500='Cal_Claims Experience'!$V72)*('Input_Claims Data'!$S$11:$S$500='Cal_Claims Experience'!$W72)*('Input_Claims Data'!$T$11:$T$500='Cal_Claims Experience'!$X72)))</f>
        <v/>
      </c>
      <c r="AC72" s="1" t="str" cm="1">
        <f t="array" ref="AC72">IF(Y72="","",_xlfn._xlws.FILTER('Input_Claims Data'!Y$11:Y$500,('Input_Claims Data'!$Q$11:$Q$500='Cal_Claims Experience'!$U72)*('Input_Claims Data'!$R$11:$R$500='Cal_Claims Experience'!$V72)*('Input_Claims Data'!$S$11:$S$500='Cal_Claims Experience'!$W72)*('Input_Claims Data'!$T$11:$T$500='Cal_Claims Experience'!$X72)))</f>
        <v/>
      </c>
      <c r="AD72" s="1" t="str" cm="1">
        <f t="array" ref="AD72">IF(Z72="","",_xlfn._xlws.FILTER('Input_Claims Data'!Z$11:Z$500,('Input_Claims Data'!$Q$11:$Q$500='Cal_Claims Experience'!$U72)*('Input_Claims Data'!$R$11:$R$500='Cal_Claims Experience'!$V72)*('Input_Claims Data'!$S$11:$S$500='Cal_Claims Experience'!$W72)*('Input_Claims Data'!$T$11:$T$500='Cal_Claims Experience'!$X72)))</f>
        <v/>
      </c>
      <c r="AE72" s="1" t="str" cm="1">
        <f t="array" ref="AE72">IF(AA72="","",_xlfn._xlws.FILTER('Input_Claims Data'!AA$11:AA$500,('Input_Claims Data'!$Q$11:$Q$500='Cal_Claims Experience'!$U72)*('Input_Claims Data'!$R$11:$R$500='Cal_Claims Experience'!$V72)*('Input_Claims Data'!$S$11:$S$500='Cal_Claims Experience'!$W72)*('Input_Claims Data'!$T$11:$T$500='Cal_Claims Experience'!$X72)))</f>
        <v/>
      </c>
      <c r="AF72" s="1" t="str" cm="1">
        <f t="array" ref="AF72">IF(AB72="","",_xlfn._xlws.FILTER('Input_Claims Data'!AB$11:AB$500,('Input_Claims Data'!$Q$11:$Q$500='Cal_Claims Experience'!$U72)*('Input_Claims Data'!$R$11:$R$500='Cal_Claims Experience'!$V72)*('Input_Claims Data'!$S$11:$S$500='Cal_Claims Experience'!$W72)*('Input_Claims Data'!$T$11:$T$500='Cal_Claims Experience'!$X72)))</f>
        <v/>
      </c>
      <c r="AG72" s="1" t="str" cm="1">
        <f t="array" ref="AG72">IF(AC72="","",_xlfn._xlws.FILTER('Input_Claims Data'!AC$11:AC$500,('Input_Claims Data'!$Q$11:$Q$500='Cal_Claims Experience'!$U72)*('Input_Claims Data'!$R$11:$R$500='Cal_Claims Experience'!$V72)*('Input_Claims Data'!$S$11:$S$500='Cal_Claims Experience'!$W72)*('Input_Claims Data'!$T$11:$T$500='Cal_Claims Experience'!$X72)))</f>
        <v/>
      </c>
      <c r="AH72" s="1" t="str" cm="1">
        <f t="array" ref="AH72">IF(AD72="","",_xlfn._xlws.FILTER('Input_Claims Data'!AD$11:AD$500,('Input_Claims Data'!$Q$11:$Q$500='Cal_Claims Experience'!$U72)*('Input_Claims Data'!$R$11:$R$500='Cal_Claims Experience'!$V72)*('Input_Claims Data'!$S$11:$S$500='Cal_Claims Experience'!$W72)*('Input_Claims Data'!$T$11:$T$500='Cal_Claims Experience'!$X72)))</f>
        <v/>
      </c>
      <c r="AI72" s="1" t="str">
        <f t="shared" si="18"/>
        <v/>
      </c>
      <c r="AJ72" s="1" t="str">
        <f t="shared" si="15"/>
        <v/>
      </c>
      <c r="AK72" s="1" t="str">
        <f t="shared" si="16"/>
        <v/>
      </c>
      <c r="AL72" s="1" t="str">
        <f t="shared" si="17"/>
        <v/>
      </c>
      <c r="AM72" s="1" t="str">
        <f t="shared" si="19"/>
        <v/>
      </c>
    </row>
    <row r="73" spans="5:39">
      <c r="E73" s="1" t="str" cm="1">
        <f t="array" ref="E73">IF(A73="","",_xlfn._xlws.FILTER('Input_Claims Data'!E$11:E$500,('Input_Claims Data'!$A$11:$A$500='Cal_Claims Experience'!$A73)*('Input_Claims Data'!$B$11:$B$500='Cal_Claims Experience'!$B73)*('Input_Claims Data'!$C$11:$C$500='Cal_Claims Experience'!$C73)*('Input_Claims Data'!$D$11:$D$500='Cal_Claims Experience'!$D73)))</f>
        <v/>
      </c>
      <c r="F73" s="1" t="str" cm="1">
        <f t="array" ref="F73">IF(A73="","",_xlfn._xlws.FILTER('Input_Claims Data'!F$11:F$500,('Input_Claims Data'!$A$11:$A$500='Cal_Claims Experience'!$A73)*('Input_Claims Data'!$B$11:$B$500='Cal_Claims Experience'!$B73)*('Input_Claims Data'!$C$11:$C$500='Cal_Claims Experience'!$C73)*('Input_Claims Data'!$D$11:$D$500='Cal_Claims Experience'!$D73)))</f>
        <v/>
      </c>
      <c r="G73" s="1" t="str" cm="1">
        <f t="array" ref="G73">IF(A73="","",_xlfn._xlws.FILTER('Input_Claims Data'!G$11:G$500,('Input_Claims Data'!$A$11:$A$500='Cal_Claims Experience'!$A73)*('Input_Claims Data'!$B$11:$B$500='Cal_Claims Experience'!$B73)*('Input_Claims Data'!$C$11:$C$500='Cal_Claims Experience'!$C73)*('Input_Claims Data'!$D$11:$D$500='Cal_Claims Experience'!$D73)))</f>
        <v/>
      </c>
      <c r="H73" s="1" t="str" cm="1">
        <f t="array" ref="H73">IF(A73="","",_xlfn._xlws.FILTER('Input_Claims Data'!H$11:H$500,('Input_Claims Data'!$A$11:$A$500='Cal_Claims Experience'!$A73)*('Input_Claims Data'!$B$11:$B$500='Cal_Claims Experience'!$B73)*('Input_Claims Data'!$C$11:$C$500='Cal_Claims Experience'!$C73)*('Input_Claims Data'!$D$11:$D$500='Cal_Claims Experience'!$D73)))</f>
        <v/>
      </c>
      <c r="I73" s="1" t="str" cm="1">
        <f t="array" ref="I73">IF(A73="","",_xlfn._xlws.FILTER('Input_Claims Data'!I$11:I$500,('Input_Claims Data'!$A$11:$A$500='Cal_Claims Experience'!$A73)*('Input_Claims Data'!$B$11:$B$500='Cal_Claims Experience'!$B73)*('Input_Claims Data'!$C$11:$C$500='Cal_Claims Experience'!$C73)*('Input_Claims Data'!$D$11:$D$500='Cal_Claims Experience'!$D73)))</f>
        <v/>
      </c>
      <c r="J73" s="1" t="str" cm="1">
        <f t="array" ref="J73">IF(A73="","",_xlfn._xlws.FILTER('Input_Claims Data'!J$11:J$500,('Input_Claims Data'!$A$11:$A$500='Cal_Claims Experience'!$A73)*('Input_Claims Data'!$B$11:$B$500='Cal_Claims Experience'!$B73)*('Input_Claims Data'!$C$11:$C$500='Cal_Claims Experience'!$C73)*('Input_Claims Data'!$D$11:$D$500='Cal_Claims Experience'!$D73)))</f>
        <v/>
      </c>
      <c r="K73" s="1" t="str" cm="1">
        <f t="array" ref="K73">IF(A73="","",_xlfn._xlws.FILTER('Input_Claims Data'!K$11:K$500,('Input_Claims Data'!$A$11:$A$500='Cal_Claims Experience'!$A73)*('Input_Claims Data'!$B$11:$B$500='Cal_Claims Experience'!$B73)*('Input_Claims Data'!$C$11:$C$500='Cal_Claims Experience'!$C73)*('Input_Claims Data'!$D$11:$D$500='Cal_Claims Experience'!$D73)))</f>
        <v/>
      </c>
      <c r="L73" s="1" t="str" cm="1">
        <f t="array" ref="L73">IF(B73="","",_xlfn._xlws.FILTER('Input_Claims Data'!L$11:L$500,('Input_Claims Data'!$A$11:$A$500='Cal_Claims Experience'!$A73)*('Input_Claims Data'!$B$11:$B$500='Cal_Claims Experience'!$B73)*('Input_Claims Data'!$C$11:$C$500='Cal_Claims Experience'!$C73)*('Input_Claims Data'!$D$11:$D$500='Cal_Claims Experience'!$D73)))</f>
        <v/>
      </c>
      <c r="M73" s="1" t="str" cm="1">
        <f t="array" ref="M73">IF(C73="","",_xlfn._xlws.FILTER('Input_Claims Data'!M$11:M$500,('Input_Claims Data'!$A$11:$A$500='Cal_Claims Experience'!$A73)*('Input_Claims Data'!$B$11:$B$500='Cal_Claims Experience'!$B73)*('Input_Claims Data'!$C$11:$C$500='Cal_Claims Experience'!$C73)*('Input_Claims Data'!$D$11:$D$500='Cal_Claims Experience'!$D73)))</f>
        <v/>
      </c>
      <c r="N73" s="1" t="str" cm="1">
        <f t="array" ref="N73">IF(D73="","",_xlfn._xlws.FILTER('Input_Claims Data'!N$11:N$500,('Input_Claims Data'!$A$11:$A$500='Cal_Claims Experience'!$A73)*('Input_Claims Data'!$B$11:$B$500='Cal_Claims Experience'!$B73)*('Input_Claims Data'!$C$11:$C$500='Cal_Claims Experience'!$C73)*('Input_Claims Data'!$D$11:$D$500='Cal_Claims Experience'!$D73)))</f>
        <v/>
      </c>
      <c r="O73" s="1" t="str">
        <f t="shared" si="10"/>
        <v/>
      </c>
      <c r="P73" s="1" t="str">
        <f t="shared" si="11"/>
        <v/>
      </c>
      <c r="Q73" s="1" t="str">
        <f t="shared" si="12"/>
        <v/>
      </c>
      <c r="R73" s="1" t="str">
        <f t="shared" si="13"/>
        <v/>
      </c>
      <c r="S73" s="1" t="str">
        <f t="shared" si="14"/>
        <v/>
      </c>
      <c r="Y73" s="1" t="str" cm="1">
        <f t="array" ref="Y73">IF(U73="","",_xlfn._xlws.FILTER('Input_Claims Data'!U$11:U$500,('Input_Claims Data'!$Q$11:$Q$500='Cal_Claims Experience'!$U73)*('Input_Claims Data'!$R$11:$R$500='Cal_Claims Experience'!$V73)*('Input_Claims Data'!$S$11:$S$500='Cal_Claims Experience'!$W73)*('Input_Claims Data'!$T$11:$T$500='Cal_Claims Experience'!$X73)))</f>
        <v/>
      </c>
      <c r="Z73" s="1" t="str" cm="1">
        <f t="array" ref="Z73">IF(V73="","",_xlfn._xlws.FILTER('Input_Claims Data'!V$11:V$500,('Input_Claims Data'!$Q$11:$Q$500='Cal_Claims Experience'!$U73)*('Input_Claims Data'!$R$11:$R$500='Cal_Claims Experience'!$V73)*('Input_Claims Data'!$S$11:$S$500='Cal_Claims Experience'!$W73)*('Input_Claims Data'!$T$11:$T$500='Cal_Claims Experience'!$X73)))</f>
        <v/>
      </c>
      <c r="AA73" s="1" t="str" cm="1">
        <f t="array" ref="AA73">IF(W73="","",_xlfn._xlws.FILTER('Input_Claims Data'!W$11:W$500,('Input_Claims Data'!$Q$11:$Q$500='Cal_Claims Experience'!$U73)*('Input_Claims Data'!$R$11:$R$500='Cal_Claims Experience'!$V73)*('Input_Claims Data'!$S$11:$S$500='Cal_Claims Experience'!$W73)*('Input_Claims Data'!$T$11:$T$500='Cal_Claims Experience'!$X73)))</f>
        <v/>
      </c>
      <c r="AB73" s="1" t="str" cm="1">
        <f t="array" ref="AB73">IF(X73="","",_xlfn._xlws.FILTER('Input_Claims Data'!X$11:X$500,('Input_Claims Data'!$Q$11:$Q$500='Cal_Claims Experience'!$U73)*('Input_Claims Data'!$R$11:$R$500='Cal_Claims Experience'!$V73)*('Input_Claims Data'!$S$11:$S$500='Cal_Claims Experience'!$W73)*('Input_Claims Data'!$T$11:$T$500='Cal_Claims Experience'!$X73)))</f>
        <v/>
      </c>
      <c r="AC73" s="1" t="str" cm="1">
        <f t="array" ref="AC73">IF(Y73="","",_xlfn._xlws.FILTER('Input_Claims Data'!Y$11:Y$500,('Input_Claims Data'!$Q$11:$Q$500='Cal_Claims Experience'!$U73)*('Input_Claims Data'!$R$11:$R$500='Cal_Claims Experience'!$V73)*('Input_Claims Data'!$S$11:$S$500='Cal_Claims Experience'!$W73)*('Input_Claims Data'!$T$11:$T$500='Cal_Claims Experience'!$X73)))</f>
        <v/>
      </c>
      <c r="AD73" s="1" t="str" cm="1">
        <f t="array" ref="AD73">IF(Z73="","",_xlfn._xlws.FILTER('Input_Claims Data'!Z$11:Z$500,('Input_Claims Data'!$Q$11:$Q$500='Cal_Claims Experience'!$U73)*('Input_Claims Data'!$R$11:$R$500='Cal_Claims Experience'!$V73)*('Input_Claims Data'!$S$11:$S$500='Cal_Claims Experience'!$W73)*('Input_Claims Data'!$T$11:$T$500='Cal_Claims Experience'!$X73)))</f>
        <v/>
      </c>
      <c r="AE73" s="1" t="str" cm="1">
        <f t="array" ref="AE73">IF(AA73="","",_xlfn._xlws.FILTER('Input_Claims Data'!AA$11:AA$500,('Input_Claims Data'!$Q$11:$Q$500='Cal_Claims Experience'!$U73)*('Input_Claims Data'!$R$11:$R$500='Cal_Claims Experience'!$V73)*('Input_Claims Data'!$S$11:$S$500='Cal_Claims Experience'!$W73)*('Input_Claims Data'!$T$11:$T$500='Cal_Claims Experience'!$X73)))</f>
        <v/>
      </c>
      <c r="AF73" s="1" t="str" cm="1">
        <f t="array" ref="AF73">IF(AB73="","",_xlfn._xlws.FILTER('Input_Claims Data'!AB$11:AB$500,('Input_Claims Data'!$Q$11:$Q$500='Cal_Claims Experience'!$U73)*('Input_Claims Data'!$R$11:$R$500='Cal_Claims Experience'!$V73)*('Input_Claims Data'!$S$11:$S$500='Cal_Claims Experience'!$W73)*('Input_Claims Data'!$T$11:$T$500='Cal_Claims Experience'!$X73)))</f>
        <v/>
      </c>
      <c r="AG73" s="1" t="str" cm="1">
        <f t="array" ref="AG73">IF(AC73="","",_xlfn._xlws.FILTER('Input_Claims Data'!AC$11:AC$500,('Input_Claims Data'!$Q$11:$Q$500='Cal_Claims Experience'!$U73)*('Input_Claims Data'!$R$11:$R$500='Cal_Claims Experience'!$V73)*('Input_Claims Data'!$S$11:$S$500='Cal_Claims Experience'!$W73)*('Input_Claims Data'!$T$11:$T$500='Cal_Claims Experience'!$X73)))</f>
        <v/>
      </c>
      <c r="AH73" s="1" t="str" cm="1">
        <f t="array" ref="AH73">IF(AD73="","",_xlfn._xlws.FILTER('Input_Claims Data'!AD$11:AD$500,('Input_Claims Data'!$Q$11:$Q$500='Cal_Claims Experience'!$U73)*('Input_Claims Data'!$R$11:$R$500='Cal_Claims Experience'!$V73)*('Input_Claims Data'!$S$11:$S$500='Cal_Claims Experience'!$W73)*('Input_Claims Data'!$T$11:$T$500='Cal_Claims Experience'!$X73)))</f>
        <v/>
      </c>
      <c r="AI73" s="1" t="str">
        <f t="shared" si="18"/>
        <v/>
      </c>
      <c r="AJ73" s="1" t="str">
        <f t="shared" si="15"/>
        <v/>
      </c>
      <c r="AK73" s="1" t="str">
        <f t="shared" si="16"/>
        <v/>
      </c>
      <c r="AL73" s="1" t="str">
        <f t="shared" si="17"/>
        <v/>
      </c>
      <c r="AM73" s="1" t="str">
        <f t="shared" si="19"/>
        <v/>
      </c>
    </row>
    <row r="74" spans="5:39">
      <c r="E74" s="1" t="str" cm="1">
        <f t="array" ref="E74">IF(A74="","",_xlfn._xlws.FILTER('Input_Claims Data'!E$11:E$500,('Input_Claims Data'!$A$11:$A$500='Cal_Claims Experience'!$A74)*('Input_Claims Data'!$B$11:$B$500='Cal_Claims Experience'!$B74)*('Input_Claims Data'!$C$11:$C$500='Cal_Claims Experience'!$C74)*('Input_Claims Data'!$D$11:$D$500='Cal_Claims Experience'!$D74)))</f>
        <v/>
      </c>
      <c r="F74" s="1" t="str" cm="1">
        <f t="array" ref="F74">IF(A74="","",_xlfn._xlws.FILTER('Input_Claims Data'!F$11:F$500,('Input_Claims Data'!$A$11:$A$500='Cal_Claims Experience'!$A74)*('Input_Claims Data'!$B$11:$B$500='Cal_Claims Experience'!$B74)*('Input_Claims Data'!$C$11:$C$500='Cal_Claims Experience'!$C74)*('Input_Claims Data'!$D$11:$D$500='Cal_Claims Experience'!$D74)))</f>
        <v/>
      </c>
      <c r="G74" s="1" t="str" cm="1">
        <f t="array" ref="G74">IF(A74="","",_xlfn._xlws.FILTER('Input_Claims Data'!G$11:G$500,('Input_Claims Data'!$A$11:$A$500='Cal_Claims Experience'!$A74)*('Input_Claims Data'!$B$11:$B$500='Cal_Claims Experience'!$B74)*('Input_Claims Data'!$C$11:$C$500='Cal_Claims Experience'!$C74)*('Input_Claims Data'!$D$11:$D$500='Cal_Claims Experience'!$D74)))</f>
        <v/>
      </c>
      <c r="H74" s="1" t="str" cm="1">
        <f t="array" ref="H74">IF(A74="","",_xlfn._xlws.FILTER('Input_Claims Data'!H$11:H$500,('Input_Claims Data'!$A$11:$A$500='Cal_Claims Experience'!$A74)*('Input_Claims Data'!$B$11:$B$500='Cal_Claims Experience'!$B74)*('Input_Claims Data'!$C$11:$C$500='Cal_Claims Experience'!$C74)*('Input_Claims Data'!$D$11:$D$500='Cal_Claims Experience'!$D74)))</f>
        <v/>
      </c>
      <c r="I74" s="1" t="str" cm="1">
        <f t="array" ref="I74">IF(A74="","",_xlfn._xlws.FILTER('Input_Claims Data'!I$11:I$500,('Input_Claims Data'!$A$11:$A$500='Cal_Claims Experience'!$A74)*('Input_Claims Data'!$B$11:$B$500='Cal_Claims Experience'!$B74)*('Input_Claims Data'!$C$11:$C$500='Cal_Claims Experience'!$C74)*('Input_Claims Data'!$D$11:$D$500='Cal_Claims Experience'!$D74)))</f>
        <v/>
      </c>
      <c r="J74" s="1" t="str" cm="1">
        <f t="array" ref="J74">IF(A74="","",_xlfn._xlws.FILTER('Input_Claims Data'!J$11:J$500,('Input_Claims Data'!$A$11:$A$500='Cal_Claims Experience'!$A74)*('Input_Claims Data'!$B$11:$B$500='Cal_Claims Experience'!$B74)*('Input_Claims Data'!$C$11:$C$500='Cal_Claims Experience'!$C74)*('Input_Claims Data'!$D$11:$D$500='Cal_Claims Experience'!$D74)))</f>
        <v/>
      </c>
      <c r="K74" s="1" t="str" cm="1">
        <f t="array" ref="K74">IF(A74="","",_xlfn._xlws.FILTER('Input_Claims Data'!K$11:K$500,('Input_Claims Data'!$A$11:$A$500='Cal_Claims Experience'!$A74)*('Input_Claims Data'!$B$11:$B$500='Cal_Claims Experience'!$B74)*('Input_Claims Data'!$C$11:$C$500='Cal_Claims Experience'!$C74)*('Input_Claims Data'!$D$11:$D$500='Cal_Claims Experience'!$D74)))</f>
        <v/>
      </c>
      <c r="L74" s="1" t="str" cm="1">
        <f t="array" ref="L74">IF(B74="","",_xlfn._xlws.FILTER('Input_Claims Data'!L$11:L$500,('Input_Claims Data'!$A$11:$A$500='Cal_Claims Experience'!$A74)*('Input_Claims Data'!$B$11:$B$500='Cal_Claims Experience'!$B74)*('Input_Claims Data'!$C$11:$C$500='Cal_Claims Experience'!$C74)*('Input_Claims Data'!$D$11:$D$500='Cal_Claims Experience'!$D74)))</f>
        <v/>
      </c>
      <c r="M74" s="1" t="str" cm="1">
        <f t="array" ref="M74">IF(C74="","",_xlfn._xlws.FILTER('Input_Claims Data'!M$11:M$500,('Input_Claims Data'!$A$11:$A$500='Cal_Claims Experience'!$A74)*('Input_Claims Data'!$B$11:$B$500='Cal_Claims Experience'!$B74)*('Input_Claims Data'!$C$11:$C$500='Cal_Claims Experience'!$C74)*('Input_Claims Data'!$D$11:$D$500='Cal_Claims Experience'!$D74)))</f>
        <v/>
      </c>
      <c r="N74" s="1" t="str" cm="1">
        <f t="array" ref="N74">IF(D74="","",_xlfn._xlws.FILTER('Input_Claims Data'!N$11:N$500,('Input_Claims Data'!$A$11:$A$500='Cal_Claims Experience'!$A74)*('Input_Claims Data'!$B$11:$B$500='Cal_Claims Experience'!$B74)*('Input_Claims Data'!$C$11:$C$500='Cal_Claims Experience'!$C74)*('Input_Claims Data'!$D$11:$D$500='Cal_Claims Experience'!$D74)))</f>
        <v/>
      </c>
      <c r="O74" s="1" t="str">
        <f t="shared" si="10"/>
        <v/>
      </c>
      <c r="P74" s="1" t="str">
        <f t="shared" si="11"/>
        <v/>
      </c>
      <c r="Q74" s="1" t="str">
        <f t="shared" si="12"/>
        <v/>
      </c>
      <c r="R74" s="1" t="str">
        <f t="shared" si="13"/>
        <v/>
      </c>
      <c r="S74" s="1" t="str">
        <f t="shared" si="14"/>
        <v/>
      </c>
      <c r="Y74" s="1" t="str" cm="1">
        <f t="array" ref="Y74">IF(U74="","",_xlfn._xlws.FILTER('Input_Claims Data'!U$11:U$500,('Input_Claims Data'!$Q$11:$Q$500='Cal_Claims Experience'!$U74)*('Input_Claims Data'!$R$11:$R$500='Cal_Claims Experience'!$V74)*('Input_Claims Data'!$S$11:$S$500='Cal_Claims Experience'!$W74)*('Input_Claims Data'!$T$11:$T$500='Cal_Claims Experience'!$X74)))</f>
        <v/>
      </c>
      <c r="Z74" s="1" t="str" cm="1">
        <f t="array" ref="Z74">IF(V74="","",_xlfn._xlws.FILTER('Input_Claims Data'!V$11:V$500,('Input_Claims Data'!$Q$11:$Q$500='Cal_Claims Experience'!$U74)*('Input_Claims Data'!$R$11:$R$500='Cal_Claims Experience'!$V74)*('Input_Claims Data'!$S$11:$S$500='Cal_Claims Experience'!$W74)*('Input_Claims Data'!$T$11:$T$500='Cal_Claims Experience'!$X74)))</f>
        <v/>
      </c>
      <c r="AA74" s="1" t="str" cm="1">
        <f t="array" ref="AA74">IF(W74="","",_xlfn._xlws.FILTER('Input_Claims Data'!W$11:W$500,('Input_Claims Data'!$Q$11:$Q$500='Cal_Claims Experience'!$U74)*('Input_Claims Data'!$R$11:$R$500='Cal_Claims Experience'!$V74)*('Input_Claims Data'!$S$11:$S$500='Cal_Claims Experience'!$W74)*('Input_Claims Data'!$T$11:$T$500='Cal_Claims Experience'!$X74)))</f>
        <v/>
      </c>
      <c r="AB74" s="1" t="str" cm="1">
        <f t="array" ref="AB74">IF(X74="","",_xlfn._xlws.FILTER('Input_Claims Data'!X$11:X$500,('Input_Claims Data'!$Q$11:$Q$500='Cal_Claims Experience'!$U74)*('Input_Claims Data'!$R$11:$R$500='Cal_Claims Experience'!$V74)*('Input_Claims Data'!$S$11:$S$500='Cal_Claims Experience'!$W74)*('Input_Claims Data'!$T$11:$T$500='Cal_Claims Experience'!$X74)))</f>
        <v/>
      </c>
      <c r="AC74" s="1" t="str" cm="1">
        <f t="array" ref="AC74">IF(Y74="","",_xlfn._xlws.FILTER('Input_Claims Data'!Y$11:Y$500,('Input_Claims Data'!$Q$11:$Q$500='Cal_Claims Experience'!$U74)*('Input_Claims Data'!$R$11:$R$500='Cal_Claims Experience'!$V74)*('Input_Claims Data'!$S$11:$S$500='Cal_Claims Experience'!$W74)*('Input_Claims Data'!$T$11:$T$500='Cal_Claims Experience'!$X74)))</f>
        <v/>
      </c>
      <c r="AD74" s="1" t="str" cm="1">
        <f t="array" ref="AD74">IF(Z74="","",_xlfn._xlws.FILTER('Input_Claims Data'!Z$11:Z$500,('Input_Claims Data'!$Q$11:$Q$500='Cal_Claims Experience'!$U74)*('Input_Claims Data'!$R$11:$R$500='Cal_Claims Experience'!$V74)*('Input_Claims Data'!$S$11:$S$500='Cal_Claims Experience'!$W74)*('Input_Claims Data'!$T$11:$T$500='Cal_Claims Experience'!$X74)))</f>
        <v/>
      </c>
      <c r="AE74" s="1" t="str" cm="1">
        <f t="array" ref="AE74">IF(AA74="","",_xlfn._xlws.FILTER('Input_Claims Data'!AA$11:AA$500,('Input_Claims Data'!$Q$11:$Q$500='Cal_Claims Experience'!$U74)*('Input_Claims Data'!$R$11:$R$500='Cal_Claims Experience'!$V74)*('Input_Claims Data'!$S$11:$S$500='Cal_Claims Experience'!$W74)*('Input_Claims Data'!$T$11:$T$500='Cal_Claims Experience'!$X74)))</f>
        <v/>
      </c>
      <c r="AF74" s="1" t="str" cm="1">
        <f t="array" ref="AF74">IF(AB74="","",_xlfn._xlws.FILTER('Input_Claims Data'!AB$11:AB$500,('Input_Claims Data'!$Q$11:$Q$500='Cal_Claims Experience'!$U74)*('Input_Claims Data'!$R$11:$R$500='Cal_Claims Experience'!$V74)*('Input_Claims Data'!$S$11:$S$500='Cal_Claims Experience'!$W74)*('Input_Claims Data'!$T$11:$T$500='Cal_Claims Experience'!$X74)))</f>
        <v/>
      </c>
      <c r="AG74" s="1" t="str" cm="1">
        <f t="array" ref="AG74">IF(AC74="","",_xlfn._xlws.FILTER('Input_Claims Data'!AC$11:AC$500,('Input_Claims Data'!$Q$11:$Q$500='Cal_Claims Experience'!$U74)*('Input_Claims Data'!$R$11:$R$500='Cal_Claims Experience'!$V74)*('Input_Claims Data'!$S$11:$S$500='Cal_Claims Experience'!$W74)*('Input_Claims Data'!$T$11:$T$500='Cal_Claims Experience'!$X74)))</f>
        <v/>
      </c>
      <c r="AH74" s="1" t="str" cm="1">
        <f t="array" ref="AH74">IF(AD74="","",_xlfn._xlws.FILTER('Input_Claims Data'!AD$11:AD$500,('Input_Claims Data'!$Q$11:$Q$500='Cal_Claims Experience'!$U74)*('Input_Claims Data'!$R$11:$R$500='Cal_Claims Experience'!$V74)*('Input_Claims Data'!$S$11:$S$500='Cal_Claims Experience'!$W74)*('Input_Claims Data'!$T$11:$T$500='Cal_Claims Experience'!$X74)))</f>
        <v/>
      </c>
      <c r="AI74" s="1" t="str">
        <f t="shared" si="18"/>
        <v/>
      </c>
      <c r="AJ74" s="1" t="str">
        <f t="shared" si="15"/>
        <v/>
      </c>
      <c r="AK74" s="1" t="str">
        <f t="shared" si="16"/>
        <v/>
      </c>
      <c r="AL74" s="1" t="str">
        <f t="shared" si="17"/>
        <v/>
      </c>
      <c r="AM74" s="1" t="str">
        <f t="shared" si="19"/>
        <v/>
      </c>
    </row>
    <row r="75" spans="5:39">
      <c r="E75" s="1" t="str" cm="1">
        <f t="array" ref="E75">IF(A75="","",_xlfn._xlws.FILTER('Input_Claims Data'!E$11:E$500,('Input_Claims Data'!$A$11:$A$500='Cal_Claims Experience'!$A75)*('Input_Claims Data'!$B$11:$B$500='Cal_Claims Experience'!$B75)*('Input_Claims Data'!$C$11:$C$500='Cal_Claims Experience'!$C75)*('Input_Claims Data'!$D$11:$D$500='Cal_Claims Experience'!$D75)))</f>
        <v/>
      </c>
      <c r="F75" s="1" t="str" cm="1">
        <f t="array" ref="F75">IF(A75="","",_xlfn._xlws.FILTER('Input_Claims Data'!F$11:F$500,('Input_Claims Data'!$A$11:$A$500='Cal_Claims Experience'!$A75)*('Input_Claims Data'!$B$11:$B$500='Cal_Claims Experience'!$B75)*('Input_Claims Data'!$C$11:$C$500='Cal_Claims Experience'!$C75)*('Input_Claims Data'!$D$11:$D$500='Cal_Claims Experience'!$D75)))</f>
        <v/>
      </c>
      <c r="G75" s="1" t="str" cm="1">
        <f t="array" ref="G75">IF(A75="","",_xlfn._xlws.FILTER('Input_Claims Data'!G$11:G$500,('Input_Claims Data'!$A$11:$A$500='Cal_Claims Experience'!$A75)*('Input_Claims Data'!$B$11:$B$500='Cal_Claims Experience'!$B75)*('Input_Claims Data'!$C$11:$C$500='Cal_Claims Experience'!$C75)*('Input_Claims Data'!$D$11:$D$500='Cal_Claims Experience'!$D75)))</f>
        <v/>
      </c>
      <c r="H75" s="1" t="str" cm="1">
        <f t="array" ref="H75">IF(A75="","",_xlfn._xlws.FILTER('Input_Claims Data'!H$11:H$500,('Input_Claims Data'!$A$11:$A$500='Cal_Claims Experience'!$A75)*('Input_Claims Data'!$B$11:$B$500='Cal_Claims Experience'!$B75)*('Input_Claims Data'!$C$11:$C$500='Cal_Claims Experience'!$C75)*('Input_Claims Data'!$D$11:$D$500='Cal_Claims Experience'!$D75)))</f>
        <v/>
      </c>
      <c r="I75" s="1" t="str" cm="1">
        <f t="array" ref="I75">IF(A75="","",_xlfn._xlws.FILTER('Input_Claims Data'!I$11:I$500,('Input_Claims Data'!$A$11:$A$500='Cal_Claims Experience'!$A75)*('Input_Claims Data'!$B$11:$B$500='Cal_Claims Experience'!$B75)*('Input_Claims Data'!$C$11:$C$500='Cal_Claims Experience'!$C75)*('Input_Claims Data'!$D$11:$D$500='Cal_Claims Experience'!$D75)))</f>
        <v/>
      </c>
      <c r="J75" s="1" t="str" cm="1">
        <f t="array" ref="J75">IF(A75="","",_xlfn._xlws.FILTER('Input_Claims Data'!J$11:J$500,('Input_Claims Data'!$A$11:$A$500='Cal_Claims Experience'!$A75)*('Input_Claims Data'!$B$11:$B$500='Cal_Claims Experience'!$B75)*('Input_Claims Data'!$C$11:$C$500='Cal_Claims Experience'!$C75)*('Input_Claims Data'!$D$11:$D$500='Cal_Claims Experience'!$D75)))</f>
        <v/>
      </c>
      <c r="K75" s="1" t="str" cm="1">
        <f t="array" ref="K75">IF(A75="","",_xlfn._xlws.FILTER('Input_Claims Data'!K$11:K$500,('Input_Claims Data'!$A$11:$A$500='Cal_Claims Experience'!$A75)*('Input_Claims Data'!$B$11:$B$500='Cal_Claims Experience'!$B75)*('Input_Claims Data'!$C$11:$C$500='Cal_Claims Experience'!$C75)*('Input_Claims Data'!$D$11:$D$500='Cal_Claims Experience'!$D75)))</f>
        <v/>
      </c>
      <c r="L75" s="1" t="str" cm="1">
        <f t="array" ref="L75">IF(B75="","",_xlfn._xlws.FILTER('Input_Claims Data'!L$11:L$500,('Input_Claims Data'!$A$11:$A$500='Cal_Claims Experience'!$A75)*('Input_Claims Data'!$B$11:$B$500='Cal_Claims Experience'!$B75)*('Input_Claims Data'!$C$11:$C$500='Cal_Claims Experience'!$C75)*('Input_Claims Data'!$D$11:$D$500='Cal_Claims Experience'!$D75)))</f>
        <v/>
      </c>
      <c r="M75" s="1" t="str" cm="1">
        <f t="array" ref="M75">IF(C75="","",_xlfn._xlws.FILTER('Input_Claims Data'!M$11:M$500,('Input_Claims Data'!$A$11:$A$500='Cal_Claims Experience'!$A75)*('Input_Claims Data'!$B$11:$B$500='Cal_Claims Experience'!$B75)*('Input_Claims Data'!$C$11:$C$500='Cal_Claims Experience'!$C75)*('Input_Claims Data'!$D$11:$D$500='Cal_Claims Experience'!$D75)))</f>
        <v/>
      </c>
      <c r="N75" s="1" t="str" cm="1">
        <f t="array" ref="N75">IF(D75="","",_xlfn._xlws.FILTER('Input_Claims Data'!N$11:N$500,('Input_Claims Data'!$A$11:$A$500='Cal_Claims Experience'!$A75)*('Input_Claims Data'!$B$11:$B$500='Cal_Claims Experience'!$B75)*('Input_Claims Data'!$C$11:$C$500='Cal_Claims Experience'!$C75)*('Input_Claims Data'!$D$11:$D$500='Cal_Claims Experience'!$D75)))</f>
        <v/>
      </c>
      <c r="O75" s="1" t="str">
        <f t="shared" si="10"/>
        <v/>
      </c>
      <c r="P75" s="1" t="str">
        <f t="shared" si="11"/>
        <v/>
      </c>
      <c r="Q75" s="1" t="str">
        <f t="shared" si="12"/>
        <v/>
      </c>
      <c r="R75" s="1" t="str">
        <f t="shared" si="13"/>
        <v/>
      </c>
      <c r="S75" s="1" t="str">
        <f t="shared" si="14"/>
        <v/>
      </c>
      <c r="Y75" s="1" t="str" cm="1">
        <f t="array" ref="Y75">IF(U75="","",_xlfn._xlws.FILTER('Input_Claims Data'!U$11:U$500,('Input_Claims Data'!$Q$11:$Q$500='Cal_Claims Experience'!$U75)*('Input_Claims Data'!$R$11:$R$500='Cal_Claims Experience'!$V75)*('Input_Claims Data'!$S$11:$S$500='Cal_Claims Experience'!$W75)*('Input_Claims Data'!$T$11:$T$500='Cal_Claims Experience'!$X75)))</f>
        <v/>
      </c>
      <c r="Z75" s="1" t="str" cm="1">
        <f t="array" ref="Z75">IF(V75="","",_xlfn._xlws.FILTER('Input_Claims Data'!V$11:V$500,('Input_Claims Data'!$Q$11:$Q$500='Cal_Claims Experience'!$U75)*('Input_Claims Data'!$R$11:$R$500='Cal_Claims Experience'!$V75)*('Input_Claims Data'!$S$11:$S$500='Cal_Claims Experience'!$W75)*('Input_Claims Data'!$T$11:$T$500='Cal_Claims Experience'!$X75)))</f>
        <v/>
      </c>
      <c r="AA75" s="1" t="str" cm="1">
        <f t="array" ref="AA75">IF(W75="","",_xlfn._xlws.FILTER('Input_Claims Data'!W$11:W$500,('Input_Claims Data'!$Q$11:$Q$500='Cal_Claims Experience'!$U75)*('Input_Claims Data'!$R$11:$R$500='Cal_Claims Experience'!$V75)*('Input_Claims Data'!$S$11:$S$500='Cal_Claims Experience'!$W75)*('Input_Claims Data'!$T$11:$T$500='Cal_Claims Experience'!$X75)))</f>
        <v/>
      </c>
      <c r="AB75" s="1" t="str" cm="1">
        <f t="array" ref="AB75">IF(X75="","",_xlfn._xlws.FILTER('Input_Claims Data'!X$11:X$500,('Input_Claims Data'!$Q$11:$Q$500='Cal_Claims Experience'!$U75)*('Input_Claims Data'!$R$11:$R$500='Cal_Claims Experience'!$V75)*('Input_Claims Data'!$S$11:$S$500='Cal_Claims Experience'!$W75)*('Input_Claims Data'!$T$11:$T$500='Cal_Claims Experience'!$X75)))</f>
        <v/>
      </c>
      <c r="AC75" s="1" t="str" cm="1">
        <f t="array" ref="AC75">IF(Y75="","",_xlfn._xlws.FILTER('Input_Claims Data'!Y$11:Y$500,('Input_Claims Data'!$Q$11:$Q$500='Cal_Claims Experience'!$U75)*('Input_Claims Data'!$R$11:$R$500='Cal_Claims Experience'!$V75)*('Input_Claims Data'!$S$11:$S$500='Cal_Claims Experience'!$W75)*('Input_Claims Data'!$T$11:$T$500='Cal_Claims Experience'!$X75)))</f>
        <v/>
      </c>
      <c r="AD75" s="1" t="str" cm="1">
        <f t="array" ref="AD75">IF(Z75="","",_xlfn._xlws.FILTER('Input_Claims Data'!Z$11:Z$500,('Input_Claims Data'!$Q$11:$Q$500='Cal_Claims Experience'!$U75)*('Input_Claims Data'!$R$11:$R$500='Cal_Claims Experience'!$V75)*('Input_Claims Data'!$S$11:$S$500='Cal_Claims Experience'!$W75)*('Input_Claims Data'!$T$11:$T$500='Cal_Claims Experience'!$X75)))</f>
        <v/>
      </c>
      <c r="AE75" s="1" t="str" cm="1">
        <f t="array" ref="AE75">IF(AA75="","",_xlfn._xlws.FILTER('Input_Claims Data'!AA$11:AA$500,('Input_Claims Data'!$Q$11:$Q$500='Cal_Claims Experience'!$U75)*('Input_Claims Data'!$R$11:$R$500='Cal_Claims Experience'!$V75)*('Input_Claims Data'!$S$11:$S$500='Cal_Claims Experience'!$W75)*('Input_Claims Data'!$T$11:$T$500='Cal_Claims Experience'!$X75)))</f>
        <v/>
      </c>
      <c r="AF75" s="1" t="str" cm="1">
        <f t="array" ref="AF75">IF(AB75="","",_xlfn._xlws.FILTER('Input_Claims Data'!AB$11:AB$500,('Input_Claims Data'!$Q$11:$Q$500='Cal_Claims Experience'!$U75)*('Input_Claims Data'!$R$11:$R$500='Cal_Claims Experience'!$V75)*('Input_Claims Data'!$S$11:$S$500='Cal_Claims Experience'!$W75)*('Input_Claims Data'!$T$11:$T$500='Cal_Claims Experience'!$X75)))</f>
        <v/>
      </c>
      <c r="AG75" s="1" t="str" cm="1">
        <f t="array" ref="AG75">IF(AC75="","",_xlfn._xlws.FILTER('Input_Claims Data'!AC$11:AC$500,('Input_Claims Data'!$Q$11:$Q$500='Cal_Claims Experience'!$U75)*('Input_Claims Data'!$R$11:$R$500='Cal_Claims Experience'!$V75)*('Input_Claims Data'!$S$11:$S$500='Cal_Claims Experience'!$W75)*('Input_Claims Data'!$T$11:$T$500='Cal_Claims Experience'!$X75)))</f>
        <v/>
      </c>
      <c r="AH75" s="1" t="str" cm="1">
        <f t="array" ref="AH75">IF(AD75="","",_xlfn._xlws.FILTER('Input_Claims Data'!AD$11:AD$500,('Input_Claims Data'!$Q$11:$Q$500='Cal_Claims Experience'!$U75)*('Input_Claims Data'!$R$11:$R$500='Cal_Claims Experience'!$V75)*('Input_Claims Data'!$S$11:$S$500='Cal_Claims Experience'!$W75)*('Input_Claims Data'!$T$11:$T$500='Cal_Claims Experience'!$X75)))</f>
        <v/>
      </c>
      <c r="AI75" s="1" t="str">
        <f t="shared" si="18"/>
        <v/>
      </c>
      <c r="AJ75" s="1" t="str">
        <f t="shared" si="15"/>
        <v/>
      </c>
      <c r="AK75" s="1" t="str">
        <f t="shared" si="16"/>
        <v/>
      </c>
      <c r="AL75" s="1" t="str">
        <f t="shared" si="17"/>
        <v/>
      </c>
      <c r="AM75" s="1" t="str">
        <f t="shared" si="19"/>
        <v/>
      </c>
    </row>
    <row r="76" spans="5:39">
      <c r="E76" s="1" t="str" cm="1">
        <f t="array" ref="E76">IF(A76="","",_xlfn._xlws.FILTER('Input_Claims Data'!E$11:E$500,('Input_Claims Data'!$A$11:$A$500='Cal_Claims Experience'!$A76)*('Input_Claims Data'!$B$11:$B$500='Cal_Claims Experience'!$B76)*('Input_Claims Data'!$C$11:$C$500='Cal_Claims Experience'!$C76)*('Input_Claims Data'!$D$11:$D$500='Cal_Claims Experience'!$D76)))</f>
        <v/>
      </c>
      <c r="F76" s="1" t="str" cm="1">
        <f t="array" ref="F76">IF(A76="","",_xlfn._xlws.FILTER('Input_Claims Data'!F$11:F$500,('Input_Claims Data'!$A$11:$A$500='Cal_Claims Experience'!$A76)*('Input_Claims Data'!$B$11:$B$500='Cal_Claims Experience'!$B76)*('Input_Claims Data'!$C$11:$C$500='Cal_Claims Experience'!$C76)*('Input_Claims Data'!$D$11:$D$500='Cal_Claims Experience'!$D76)))</f>
        <v/>
      </c>
      <c r="G76" s="1" t="str" cm="1">
        <f t="array" ref="G76">IF(A76="","",_xlfn._xlws.FILTER('Input_Claims Data'!G$11:G$500,('Input_Claims Data'!$A$11:$A$500='Cal_Claims Experience'!$A76)*('Input_Claims Data'!$B$11:$B$500='Cal_Claims Experience'!$B76)*('Input_Claims Data'!$C$11:$C$500='Cal_Claims Experience'!$C76)*('Input_Claims Data'!$D$11:$D$500='Cal_Claims Experience'!$D76)))</f>
        <v/>
      </c>
      <c r="H76" s="1" t="str" cm="1">
        <f t="array" ref="H76">IF(A76="","",_xlfn._xlws.FILTER('Input_Claims Data'!H$11:H$500,('Input_Claims Data'!$A$11:$A$500='Cal_Claims Experience'!$A76)*('Input_Claims Data'!$B$11:$B$500='Cal_Claims Experience'!$B76)*('Input_Claims Data'!$C$11:$C$500='Cal_Claims Experience'!$C76)*('Input_Claims Data'!$D$11:$D$500='Cal_Claims Experience'!$D76)))</f>
        <v/>
      </c>
      <c r="I76" s="1" t="str" cm="1">
        <f t="array" ref="I76">IF(A76="","",_xlfn._xlws.FILTER('Input_Claims Data'!I$11:I$500,('Input_Claims Data'!$A$11:$A$500='Cal_Claims Experience'!$A76)*('Input_Claims Data'!$B$11:$B$500='Cal_Claims Experience'!$B76)*('Input_Claims Data'!$C$11:$C$500='Cal_Claims Experience'!$C76)*('Input_Claims Data'!$D$11:$D$500='Cal_Claims Experience'!$D76)))</f>
        <v/>
      </c>
      <c r="J76" s="1" t="str" cm="1">
        <f t="array" ref="J76">IF(A76="","",_xlfn._xlws.FILTER('Input_Claims Data'!J$11:J$500,('Input_Claims Data'!$A$11:$A$500='Cal_Claims Experience'!$A76)*('Input_Claims Data'!$B$11:$B$500='Cal_Claims Experience'!$B76)*('Input_Claims Data'!$C$11:$C$500='Cal_Claims Experience'!$C76)*('Input_Claims Data'!$D$11:$D$500='Cal_Claims Experience'!$D76)))</f>
        <v/>
      </c>
      <c r="K76" s="1" t="str" cm="1">
        <f t="array" ref="K76">IF(A76="","",_xlfn._xlws.FILTER('Input_Claims Data'!K$11:K$500,('Input_Claims Data'!$A$11:$A$500='Cal_Claims Experience'!$A76)*('Input_Claims Data'!$B$11:$B$500='Cal_Claims Experience'!$B76)*('Input_Claims Data'!$C$11:$C$500='Cal_Claims Experience'!$C76)*('Input_Claims Data'!$D$11:$D$500='Cal_Claims Experience'!$D76)))</f>
        <v/>
      </c>
      <c r="L76" s="1" t="str" cm="1">
        <f t="array" ref="L76">IF(B76="","",_xlfn._xlws.FILTER('Input_Claims Data'!L$11:L$500,('Input_Claims Data'!$A$11:$A$500='Cal_Claims Experience'!$A76)*('Input_Claims Data'!$B$11:$B$500='Cal_Claims Experience'!$B76)*('Input_Claims Data'!$C$11:$C$500='Cal_Claims Experience'!$C76)*('Input_Claims Data'!$D$11:$D$500='Cal_Claims Experience'!$D76)))</f>
        <v/>
      </c>
      <c r="M76" s="1" t="str" cm="1">
        <f t="array" ref="M76">IF(C76="","",_xlfn._xlws.FILTER('Input_Claims Data'!M$11:M$500,('Input_Claims Data'!$A$11:$A$500='Cal_Claims Experience'!$A76)*('Input_Claims Data'!$B$11:$B$500='Cal_Claims Experience'!$B76)*('Input_Claims Data'!$C$11:$C$500='Cal_Claims Experience'!$C76)*('Input_Claims Data'!$D$11:$D$500='Cal_Claims Experience'!$D76)))</f>
        <v/>
      </c>
      <c r="N76" s="1" t="str" cm="1">
        <f t="array" ref="N76">IF(D76="","",_xlfn._xlws.FILTER('Input_Claims Data'!N$11:N$500,('Input_Claims Data'!$A$11:$A$500='Cal_Claims Experience'!$A76)*('Input_Claims Data'!$B$11:$B$500='Cal_Claims Experience'!$B76)*('Input_Claims Data'!$C$11:$C$500='Cal_Claims Experience'!$C76)*('Input_Claims Data'!$D$11:$D$500='Cal_Claims Experience'!$D76)))</f>
        <v/>
      </c>
      <c r="O76" s="1" t="str">
        <f t="shared" si="10"/>
        <v/>
      </c>
      <c r="P76" s="1" t="str">
        <f t="shared" si="11"/>
        <v/>
      </c>
      <c r="Q76" s="1" t="str">
        <f t="shared" si="12"/>
        <v/>
      </c>
      <c r="R76" s="1" t="str">
        <f t="shared" si="13"/>
        <v/>
      </c>
      <c r="S76" s="1" t="str">
        <f t="shared" si="14"/>
        <v/>
      </c>
      <c r="Y76" s="1" t="str" cm="1">
        <f t="array" ref="Y76">IF(U76="","",_xlfn._xlws.FILTER('Input_Claims Data'!U$11:U$500,('Input_Claims Data'!$Q$11:$Q$500='Cal_Claims Experience'!$U76)*('Input_Claims Data'!$R$11:$R$500='Cal_Claims Experience'!$V76)*('Input_Claims Data'!$S$11:$S$500='Cal_Claims Experience'!$W76)*('Input_Claims Data'!$T$11:$T$500='Cal_Claims Experience'!$X76)))</f>
        <v/>
      </c>
      <c r="Z76" s="1" t="str" cm="1">
        <f t="array" ref="Z76">IF(V76="","",_xlfn._xlws.FILTER('Input_Claims Data'!V$11:V$500,('Input_Claims Data'!$Q$11:$Q$500='Cal_Claims Experience'!$U76)*('Input_Claims Data'!$R$11:$R$500='Cal_Claims Experience'!$V76)*('Input_Claims Data'!$S$11:$S$500='Cal_Claims Experience'!$W76)*('Input_Claims Data'!$T$11:$T$500='Cal_Claims Experience'!$X76)))</f>
        <v/>
      </c>
      <c r="AA76" s="1" t="str" cm="1">
        <f t="array" ref="AA76">IF(W76="","",_xlfn._xlws.FILTER('Input_Claims Data'!W$11:W$500,('Input_Claims Data'!$Q$11:$Q$500='Cal_Claims Experience'!$U76)*('Input_Claims Data'!$R$11:$R$500='Cal_Claims Experience'!$V76)*('Input_Claims Data'!$S$11:$S$500='Cal_Claims Experience'!$W76)*('Input_Claims Data'!$T$11:$T$500='Cal_Claims Experience'!$X76)))</f>
        <v/>
      </c>
      <c r="AB76" s="1" t="str" cm="1">
        <f t="array" ref="AB76">IF(X76="","",_xlfn._xlws.FILTER('Input_Claims Data'!X$11:X$500,('Input_Claims Data'!$Q$11:$Q$500='Cal_Claims Experience'!$U76)*('Input_Claims Data'!$R$11:$R$500='Cal_Claims Experience'!$V76)*('Input_Claims Data'!$S$11:$S$500='Cal_Claims Experience'!$W76)*('Input_Claims Data'!$T$11:$T$500='Cal_Claims Experience'!$X76)))</f>
        <v/>
      </c>
      <c r="AC76" s="1" t="str" cm="1">
        <f t="array" ref="AC76">IF(Y76="","",_xlfn._xlws.FILTER('Input_Claims Data'!Y$11:Y$500,('Input_Claims Data'!$Q$11:$Q$500='Cal_Claims Experience'!$U76)*('Input_Claims Data'!$R$11:$R$500='Cal_Claims Experience'!$V76)*('Input_Claims Data'!$S$11:$S$500='Cal_Claims Experience'!$W76)*('Input_Claims Data'!$T$11:$T$500='Cal_Claims Experience'!$X76)))</f>
        <v/>
      </c>
      <c r="AD76" s="1" t="str" cm="1">
        <f t="array" ref="AD76">IF(Z76="","",_xlfn._xlws.FILTER('Input_Claims Data'!Z$11:Z$500,('Input_Claims Data'!$Q$11:$Q$500='Cal_Claims Experience'!$U76)*('Input_Claims Data'!$R$11:$R$500='Cal_Claims Experience'!$V76)*('Input_Claims Data'!$S$11:$S$500='Cal_Claims Experience'!$W76)*('Input_Claims Data'!$T$11:$T$500='Cal_Claims Experience'!$X76)))</f>
        <v/>
      </c>
      <c r="AE76" s="1" t="str" cm="1">
        <f t="array" ref="AE76">IF(AA76="","",_xlfn._xlws.FILTER('Input_Claims Data'!AA$11:AA$500,('Input_Claims Data'!$Q$11:$Q$500='Cal_Claims Experience'!$U76)*('Input_Claims Data'!$R$11:$R$500='Cal_Claims Experience'!$V76)*('Input_Claims Data'!$S$11:$S$500='Cal_Claims Experience'!$W76)*('Input_Claims Data'!$T$11:$T$500='Cal_Claims Experience'!$X76)))</f>
        <v/>
      </c>
      <c r="AF76" s="1" t="str" cm="1">
        <f t="array" ref="AF76">IF(AB76="","",_xlfn._xlws.FILTER('Input_Claims Data'!AB$11:AB$500,('Input_Claims Data'!$Q$11:$Q$500='Cal_Claims Experience'!$U76)*('Input_Claims Data'!$R$11:$R$500='Cal_Claims Experience'!$V76)*('Input_Claims Data'!$S$11:$S$500='Cal_Claims Experience'!$W76)*('Input_Claims Data'!$T$11:$T$500='Cal_Claims Experience'!$X76)))</f>
        <v/>
      </c>
      <c r="AG76" s="1" t="str" cm="1">
        <f t="array" ref="AG76">IF(AC76="","",_xlfn._xlws.FILTER('Input_Claims Data'!AC$11:AC$500,('Input_Claims Data'!$Q$11:$Q$500='Cal_Claims Experience'!$U76)*('Input_Claims Data'!$R$11:$R$500='Cal_Claims Experience'!$V76)*('Input_Claims Data'!$S$11:$S$500='Cal_Claims Experience'!$W76)*('Input_Claims Data'!$T$11:$T$500='Cal_Claims Experience'!$X76)))</f>
        <v/>
      </c>
      <c r="AH76" s="1" t="str" cm="1">
        <f t="array" ref="AH76">IF(AD76="","",_xlfn._xlws.FILTER('Input_Claims Data'!AD$11:AD$500,('Input_Claims Data'!$Q$11:$Q$500='Cal_Claims Experience'!$U76)*('Input_Claims Data'!$R$11:$R$500='Cal_Claims Experience'!$V76)*('Input_Claims Data'!$S$11:$S$500='Cal_Claims Experience'!$W76)*('Input_Claims Data'!$T$11:$T$500='Cal_Claims Experience'!$X76)))</f>
        <v/>
      </c>
      <c r="AI76" s="1" t="str">
        <f t="shared" si="18"/>
        <v/>
      </c>
      <c r="AJ76" s="1" t="str">
        <f t="shared" si="15"/>
        <v/>
      </c>
      <c r="AK76" s="1" t="str">
        <f t="shared" si="16"/>
        <v/>
      </c>
      <c r="AL76" s="1" t="str">
        <f t="shared" si="17"/>
        <v/>
      </c>
      <c r="AM76" s="1" t="str">
        <f t="shared" si="19"/>
        <v/>
      </c>
    </row>
    <row r="77" spans="5:39">
      <c r="E77" s="1" t="str" cm="1">
        <f t="array" ref="E77">IF(A77="","",_xlfn._xlws.FILTER('Input_Claims Data'!E$11:E$500,('Input_Claims Data'!$A$11:$A$500='Cal_Claims Experience'!$A77)*('Input_Claims Data'!$B$11:$B$500='Cal_Claims Experience'!$B77)*('Input_Claims Data'!$C$11:$C$500='Cal_Claims Experience'!$C77)*('Input_Claims Data'!$D$11:$D$500='Cal_Claims Experience'!$D77)))</f>
        <v/>
      </c>
      <c r="F77" s="1" t="str" cm="1">
        <f t="array" ref="F77">IF(A77="","",_xlfn._xlws.FILTER('Input_Claims Data'!F$11:F$500,('Input_Claims Data'!$A$11:$A$500='Cal_Claims Experience'!$A77)*('Input_Claims Data'!$B$11:$B$500='Cal_Claims Experience'!$B77)*('Input_Claims Data'!$C$11:$C$500='Cal_Claims Experience'!$C77)*('Input_Claims Data'!$D$11:$D$500='Cal_Claims Experience'!$D77)))</f>
        <v/>
      </c>
      <c r="G77" s="1" t="str" cm="1">
        <f t="array" ref="G77">IF(A77="","",_xlfn._xlws.FILTER('Input_Claims Data'!G$11:G$500,('Input_Claims Data'!$A$11:$A$500='Cal_Claims Experience'!$A77)*('Input_Claims Data'!$B$11:$B$500='Cal_Claims Experience'!$B77)*('Input_Claims Data'!$C$11:$C$500='Cal_Claims Experience'!$C77)*('Input_Claims Data'!$D$11:$D$500='Cal_Claims Experience'!$D77)))</f>
        <v/>
      </c>
      <c r="H77" s="1" t="str" cm="1">
        <f t="array" ref="H77">IF(A77="","",_xlfn._xlws.FILTER('Input_Claims Data'!H$11:H$500,('Input_Claims Data'!$A$11:$A$500='Cal_Claims Experience'!$A77)*('Input_Claims Data'!$B$11:$B$500='Cal_Claims Experience'!$B77)*('Input_Claims Data'!$C$11:$C$500='Cal_Claims Experience'!$C77)*('Input_Claims Data'!$D$11:$D$500='Cal_Claims Experience'!$D77)))</f>
        <v/>
      </c>
      <c r="I77" s="1" t="str" cm="1">
        <f t="array" ref="I77">IF(A77="","",_xlfn._xlws.FILTER('Input_Claims Data'!I$11:I$500,('Input_Claims Data'!$A$11:$A$500='Cal_Claims Experience'!$A77)*('Input_Claims Data'!$B$11:$B$500='Cal_Claims Experience'!$B77)*('Input_Claims Data'!$C$11:$C$500='Cal_Claims Experience'!$C77)*('Input_Claims Data'!$D$11:$D$500='Cal_Claims Experience'!$D77)))</f>
        <v/>
      </c>
      <c r="J77" s="1" t="str" cm="1">
        <f t="array" ref="J77">IF(A77="","",_xlfn._xlws.FILTER('Input_Claims Data'!J$11:J$500,('Input_Claims Data'!$A$11:$A$500='Cal_Claims Experience'!$A77)*('Input_Claims Data'!$B$11:$B$500='Cal_Claims Experience'!$B77)*('Input_Claims Data'!$C$11:$C$500='Cal_Claims Experience'!$C77)*('Input_Claims Data'!$D$11:$D$500='Cal_Claims Experience'!$D77)))</f>
        <v/>
      </c>
      <c r="K77" s="1" t="str" cm="1">
        <f t="array" ref="K77">IF(A77="","",_xlfn._xlws.FILTER('Input_Claims Data'!K$11:K$500,('Input_Claims Data'!$A$11:$A$500='Cal_Claims Experience'!$A77)*('Input_Claims Data'!$B$11:$B$500='Cal_Claims Experience'!$B77)*('Input_Claims Data'!$C$11:$C$500='Cal_Claims Experience'!$C77)*('Input_Claims Data'!$D$11:$D$500='Cal_Claims Experience'!$D77)))</f>
        <v/>
      </c>
      <c r="L77" s="1" t="str" cm="1">
        <f t="array" ref="L77">IF(B77="","",_xlfn._xlws.FILTER('Input_Claims Data'!L$11:L$500,('Input_Claims Data'!$A$11:$A$500='Cal_Claims Experience'!$A77)*('Input_Claims Data'!$B$11:$B$500='Cal_Claims Experience'!$B77)*('Input_Claims Data'!$C$11:$C$500='Cal_Claims Experience'!$C77)*('Input_Claims Data'!$D$11:$D$500='Cal_Claims Experience'!$D77)))</f>
        <v/>
      </c>
      <c r="M77" s="1" t="str" cm="1">
        <f t="array" ref="M77">IF(C77="","",_xlfn._xlws.FILTER('Input_Claims Data'!M$11:M$500,('Input_Claims Data'!$A$11:$A$500='Cal_Claims Experience'!$A77)*('Input_Claims Data'!$B$11:$B$500='Cal_Claims Experience'!$B77)*('Input_Claims Data'!$C$11:$C$500='Cal_Claims Experience'!$C77)*('Input_Claims Data'!$D$11:$D$500='Cal_Claims Experience'!$D77)))</f>
        <v/>
      </c>
      <c r="N77" s="1" t="str" cm="1">
        <f t="array" ref="N77">IF(D77="","",_xlfn._xlws.FILTER('Input_Claims Data'!N$11:N$500,('Input_Claims Data'!$A$11:$A$500='Cal_Claims Experience'!$A77)*('Input_Claims Data'!$B$11:$B$500='Cal_Claims Experience'!$B77)*('Input_Claims Data'!$C$11:$C$500='Cal_Claims Experience'!$C77)*('Input_Claims Data'!$D$11:$D$500='Cal_Claims Experience'!$D77)))</f>
        <v/>
      </c>
      <c r="O77" s="1" t="str">
        <f t="shared" si="10"/>
        <v/>
      </c>
      <c r="P77" s="1" t="str">
        <f t="shared" si="11"/>
        <v/>
      </c>
      <c r="Q77" s="1" t="str">
        <f t="shared" si="12"/>
        <v/>
      </c>
      <c r="R77" s="1" t="str">
        <f t="shared" si="13"/>
        <v/>
      </c>
      <c r="S77" s="1" t="str">
        <f t="shared" si="14"/>
        <v/>
      </c>
      <c r="Y77" s="1" t="str" cm="1">
        <f t="array" ref="Y77">IF(U77="","",_xlfn._xlws.FILTER('Input_Claims Data'!U$11:U$500,('Input_Claims Data'!$Q$11:$Q$500='Cal_Claims Experience'!$U77)*('Input_Claims Data'!$R$11:$R$500='Cal_Claims Experience'!$V77)*('Input_Claims Data'!$S$11:$S$500='Cal_Claims Experience'!$W77)*('Input_Claims Data'!$T$11:$T$500='Cal_Claims Experience'!$X77)))</f>
        <v/>
      </c>
      <c r="Z77" s="1" t="str" cm="1">
        <f t="array" ref="Z77">IF(V77="","",_xlfn._xlws.FILTER('Input_Claims Data'!V$11:V$500,('Input_Claims Data'!$Q$11:$Q$500='Cal_Claims Experience'!$U77)*('Input_Claims Data'!$R$11:$R$500='Cal_Claims Experience'!$V77)*('Input_Claims Data'!$S$11:$S$500='Cal_Claims Experience'!$W77)*('Input_Claims Data'!$T$11:$T$500='Cal_Claims Experience'!$X77)))</f>
        <v/>
      </c>
      <c r="AA77" s="1" t="str" cm="1">
        <f t="array" ref="AA77">IF(W77="","",_xlfn._xlws.FILTER('Input_Claims Data'!W$11:W$500,('Input_Claims Data'!$Q$11:$Q$500='Cal_Claims Experience'!$U77)*('Input_Claims Data'!$R$11:$R$500='Cal_Claims Experience'!$V77)*('Input_Claims Data'!$S$11:$S$500='Cal_Claims Experience'!$W77)*('Input_Claims Data'!$T$11:$T$500='Cal_Claims Experience'!$X77)))</f>
        <v/>
      </c>
      <c r="AB77" s="1" t="str" cm="1">
        <f t="array" ref="AB77">IF(X77="","",_xlfn._xlws.FILTER('Input_Claims Data'!X$11:X$500,('Input_Claims Data'!$Q$11:$Q$500='Cal_Claims Experience'!$U77)*('Input_Claims Data'!$R$11:$R$500='Cal_Claims Experience'!$V77)*('Input_Claims Data'!$S$11:$S$500='Cal_Claims Experience'!$W77)*('Input_Claims Data'!$T$11:$T$500='Cal_Claims Experience'!$X77)))</f>
        <v/>
      </c>
      <c r="AC77" s="1" t="str" cm="1">
        <f t="array" ref="AC77">IF(Y77="","",_xlfn._xlws.FILTER('Input_Claims Data'!Y$11:Y$500,('Input_Claims Data'!$Q$11:$Q$500='Cal_Claims Experience'!$U77)*('Input_Claims Data'!$R$11:$R$500='Cal_Claims Experience'!$V77)*('Input_Claims Data'!$S$11:$S$500='Cal_Claims Experience'!$W77)*('Input_Claims Data'!$T$11:$T$500='Cal_Claims Experience'!$X77)))</f>
        <v/>
      </c>
      <c r="AD77" s="1" t="str" cm="1">
        <f t="array" ref="AD77">IF(Z77="","",_xlfn._xlws.FILTER('Input_Claims Data'!Z$11:Z$500,('Input_Claims Data'!$Q$11:$Q$500='Cal_Claims Experience'!$U77)*('Input_Claims Data'!$R$11:$R$500='Cal_Claims Experience'!$V77)*('Input_Claims Data'!$S$11:$S$500='Cal_Claims Experience'!$W77)*('Input_Claims Data'!$T$11:$T$500='Cal_Claims Experience'!$X77)))</f>
        <v/>
      </c>
      <c r="AE77" s="1" t="str" cm="1">
        <f t="array" ref="AE77">IF(AA77="","",_xlfn._xlws.FILTER('Input_Claims Data'!AA$11:AA$500,('Input_Claims Data'!$Q$11:$Q$500='Cal_Claims Experience'!$U77)*('Input_Claims Data'!$R$11:$R$500='Cal_Claims Experience'!$V77)*('Input_Claims Data'!$S$11:$S$500='Cal_Claims Experience'!$W77)*('Input_Claims Data'!$T$11:$T$500='Cal_Claims Experience'!$X77)))</f>
        <v/>
      </c>
      <c r="AF77" s="1" t="str" cm="1">
        <f t="array" ref="AF77">IF(AB77="","",_xlfn._xlws.FILTER('Input_Claims Data'!AB$11:AB$500,('Input_Claims Data'!$Q$11:$Q$500='Cal_Claims Experience'!$U77)*('Input_Claims Data'!$R$11:$R$500='Cal_Claims Experience'!$V77)*('Input_Claims Data'!$S$11:$S$500='Cal_Claims Experience'!$W77)*('Input_Claims Data'!$T$11:$T$500='Cal_Claims Experience'!$X77)))</f>
        <v/>
      </c>
      <c r="AG77" s="1" t="str" cm="1">
        <f t="array" ref="AG77">IF(AC77="","",_xlfn._xlws.FILTER('Input_Claims Data'!AC$11:AC$500,('Input_Claims Data'!$Q$11:$Q$500='Cal_Claims Experience'!$U77)*('Input_Claims Data'!$R$11:$R$500='Cal_Claims Experience'!$V77)*('Input_Claims Data'!$S$11:$S$500='Cal_Claims Experience'!$W77)*('Input_Claims Data'!$T$11:$T$500='Cal_Claims Experience'!$X77)))</f>
        <v/>
      </c>
      <c r="AH77" s="1" t="str" cm="1">
        <f t="array" ref="AH77">IF(AD77="","",_xlfn._xlws.FILTER('Input_Claims Data'!AD$11:AD$500,('Input_Claims Data'!$Q$11:$Q$500='Cal_Claims Experience'!$U77)*('Input_Claims Data'!$R$11:$R$500='Cal_Claims Experience'!$V77)*('Input_Claims Data'!$S$11:$S$500='Cal_Claims Experience'!$W77)*('Input_Claims Data'!$T$11:$T$500='Cal_Claims Experience'!$X77)))</f>
        <v/>
      </c>
      <c r="AI77" s="1" t="str">
        <f t="shared" si="18"/>
        <v/>
      </c>
      <c r="AJ77" s="1" t="str">
        <f t="shared" si="15"/>
        <v/>
      </c>
      <c r="AK77" s="1" t="str">
        <f t="shared" si="16"/>
        <v/>
      </c>
      <c r="AL77" s="1" t="str">
        <f t="shared" si="17"/>
        <v/>
      </c>
      <c r="AM77" s="1" t="str">
        <f t="shared" si="19"/>
        <v/>
      </c>
    </row>
    <row r="78" spans="5:39">
      <c r="E78" s="1" t="str" cm="1">
        <f t="array" ref="E78">IF(A78="","",_xlfn._xlws.FILTER('Input_Claims Data'!E$11:E$500,('Input_Claims Data'!$A$11:$A$500='Cal_Claims Experience'!$A78)*('Input_Claims Data'!$B$11:$B$500='Cal_Claims Experience'!$B78)*('Input_Claims Data'!$C$11:$C$500='Cal_Claims Experience'!$C78)*('Input_Claims Data'!$D$11:$D$500='Cal_Claims Experience'!$D78)))</f>
        <v/>
      </c>
      <c r="F78" s="1" t="str" cm="1">
        <f t="array" ref="F78">IF(A78="","",_xlfn._xlws.FILTER('Input_Claims Data'!F$11:F$500,('Input_Claims Data'!$A$11:$A$500='Cal_Claims Experience'!$A78)*('Input_Claims Data'!$B$11:$B$500='Cal_Claims Experience'!$B78)*('Input_Claims Data'!$C$11:$C$500='Cal_Claims Experience'!$C78)*('Input_Claims Data'!$D$11:$D$500='Cal_Claims Experience'!$D78)))</f>
        <v/>
      </c>
      <c r="G78" s="1" t="str" cm="1">
        <f t="array" ref="G78">IF(A78="","",_xlfn._xlws.FILTER('Input_Claims Data'!G$11:G$500,('Input_Claims Data'!$A$11:$A$500='Cal_Claims Experience'!$A78)*('Input_Claims Data'!$B$11:$B$500='Cal_Claims Experience'!$B78)*('Input_Claims Data'!$C$11:$C$500='Cal_Claims Experience'!$C78)*('Input_Claims Data'!$D$11:$D$500='Cal_Claims Experience'!$D78)))</f>
        <v/>
      </c>
      <c r="H78" s="1" t="str" cm="1">
        <f t="array" ref="H78">IF(A78="","",_xlfn._xlws.FILTER('Input_Claims Data'!H$11:H$500,('Input_Claims Data'!$A$11:$A$500='Cal_Claims Experience'!$A78)*('Input_Claims Data'!$B$11:$B$500='Cal_Claims Experience'!$B78)*('Input_Claims Data'!$C$11:$C$500='Cal_Claims Experience'!$C78)*('Input_Claims Data'!$D$11:$D$500='Cal_Claims Experience'!$D78)))</f>
        <v/>
      </c>
      <c r="I78" s="1" t="str" cm="1">
        <f t="array" ref="I78">IF(A78="","",_xlfn._xlws.FILTER('Input_Claims Data'!I$11:I$500,('Input_Claims Data'!$A$11:$A$500='Cal_Claims Experience'!$A78)*('Input_Claims Data'!$B$11:$B$500='Cal_Claims Experience'!$B78)*('Input_Claims Data'!$C$11:$C$500='Cal_Claims Experience'!$C78)*('Input_Claims Data'!$D$11:$D$500='Cal_Claims Experience'!$D78)))</f>
        <v/>
      </c>
      <c r="J78" s="1" t="str" cm="1">
        <f t="array" ref="J78">IF(A78="","",_xlfn._xlws.FILTER('Input_Claims Data'!J$11:J$500,('Input_Claims Data'!$A$11:$A$500='Cal_Claims Experience'!$A78)*('Input_Claims Data'!$B$11:$B$500='Cal_Claims Experience'!$B78)*('Input_Claims Data'!$C$11:$C$500='Cal_Claims Experience'!$C78)*('Input_Claims Data'!$D$11:$D$500='Cal_Claims Experience'!$D78)))</f>
        <v/>
      </c>
      <c r="K78" s="1" t="str" cm="1">
        <f t="array" ref="K78">IF(A78="","",_xlfn._xlws.FILTER('Input_Claims Data'!K$11:K$500,('Input_Claims Data'!$A$11:$A$500='Cal_Claims Experience'!$A78)*('Input_Claims Data'!$B$11:$B$500='Cal_Claims Experience'!$B78)*('Input_Claims Data'!$C$11:$C$500='Cal_Claims Experience'!$C78)*('Input_Claims Data'!$D$11:$D$500='Cal_Claims Experience'!$D78)))</f>
        <v/>
      </c>
      <c r="L78" s="1" t="str" cm="1">
        <f t="array" ref="L78">IF(B78="","",_xlfn._xlws.FILTER('Input_Claims Data'!L$11:L$500,('Input_Claims Data'!$A$11:$A$500='Cal_Claims Experience'!$A78)*('Input_Claims Data'!$B$11:$B$500='Cal_Claims Experience'!$B78)*('Input_Claims Data'!$C$11:$C$500='Cal_Claims Experience'!$C78)*('Input_Claims Data'!$D$11:$D$500='Cal_Claims Experience'!$D78)))</f>
        <v/>
      </c>
      <c r="M78" s="1" t="str" cm="1">
        <f t="array" ref="M78">IF(C78="","",_xlfn._xlws.FILTER('Input_Claims Data'!M$11:M$500,('Input_Claims Data'!$A$11:$A$500='Cal_Claims Experience'!$A78)*('Input_Claims Data'!$B$11:$B$500='Cal_Claims Experience'!$B78)*('Input_Claims Data'!$C$11:$C$500='Cal_Claims Experience'!$C78)*('Input_Claims Data'!$D$11:$D$500='Cal_Claims Experience'!$D78)))</f>
        <v/>
      </c>
      <c r="N78" s="1" t="str" cm="1">
        <f t="array" ref="N78">IF(D78="","",_xlfn._xlws.FILTER('Input_Claims Data'!N$11:N$500,('Input_Claims Data'!$A$11:$A$500='Cal_Claims Experience'!$A78)*('Input_Claims Data'!$B$11:$B$500='Cal_Claims Experience'!$B78)*('Input_Claims Data'!$C$11:$C$500='Cal_Claims Experience'!$C78)*('Input_Claims Data'!$D$11:$D$500='Cal_Claims Experience'!$D78)))</f>
        <v/>
      </c>
      <c r="O78" s="1" t="str">
        <f t="shared" si="10"/>
        <v/>
      </c>
      <c r="P78" s="1" t="str">
        <f t="shared" si="11"/>
        <v/>
      </c>
      <c r="Q78" s="1" t="str">
        <f t="shared" si="12"/>
        <v/>
      </c>
      <c r="R78" s="1" t="str">
        <f t="shared" si="13"/>
        <v/>
      </c>
      <c r="S78" s="1" t="str">
        <f t="shared" si="14"/>
        <v/>
      </c>
      <c r="Y78" s="1" t="str" cm="1">
        <f t="array" ref="Y78">IF(U78="","",_xlfn._xlws.FILTER('Input_Claims Data'!U$11:U$500,('Input_Claims Data'!$Q$11:$Q$500='Cal_Claims Experience'!$U78)*('Input_Claims Data'!$R$11:$R$500='Cal_Claims Experience'!$V78)*('Input_Claims Data'!$S$11:$S$500='Cal_Claims Experience'!$W78)*('Input_Claims Data'!$T$11:$T$500='Cal_Claims Experience'!$X78)))</f>
        <v/>
      </c>
      <c r="Z78" s="1" t="str" cm="1">
        <f t="array" ref="Z78">IF(V78="","",_xlfn._xlws.FILTER('Input_Claims Data'!V$11:V$500,('Input_Claims Data'!$Q$11:$Q$500='Cal_Claims Experience'!$U78)*('Input_Claims Data'!$R$11:$R$500='Cal_Claims Experience'!$V78)*('Input_Claims Data'!$S$11:$S$500='Cal_Claims Experience'!$W78)*('Input_Claims Data'!$T$11:$T$500='Cal_Claims Experience'!$X78)))</f>
        <v/>
      </c>
      <c r="AA78" s="1" t="str" cm="1">
        <f t="array" ref="AA78">IF(W78="","",_xlfn._xlws.FILTER('Input_Claims Data'!W$11:W$500,('Input_Claims Data'!$Q$11:$Q$500='Cal_Claims Experience'!$U78)*('Input_Claims Data'!$R$11:$R$500='Cal_Claims Experience'!$V78)*('Input_Claims Data'!$S$11:$S$500='Cal_Claims Experience'!$W78)*('Input_Claims Data'!$T$11:$T$500='Cal_Claims Experience'!$X78)))</f>
        <v/>
      </c>
      <c r="AB78" s="1" t="str" cm="1">
        <f t="array" ref="AB78">IF(X78="","",_xlfn._xlws.FILTER('Input_Claims Data'!X$11:X$500,('Input_Claims Data'!$Q$11:$Q$500='Cal_Claims Experience'!$U78)*('Input_Claims Data'!$R$11:$R$500='Cal_Claims Experience'!$V78)*('Input_Claims Data'!$S$11:$S$500='Cal_Claims Experience'!$W78)*('Input_Claims Data'!$T$11:$T$500='Cal_Claims Experience'!$X78)))</f>
        <v/>
      </c>
      <c r="AC78" s="1" t="str" cm="1">
        <f t="array" ref="AC78">IF(Y78="","",_xlfn._xlws.FILTER('Input_Claims Data'!Y$11:Y$500,('Input_Claims Data'!$Q$11:$Q$500='Cal_Claims Experience'!$U78)*('Input_Claims Data'!$R$11:$R$500='Cal_Claims Experience'!$V78)*('Input_Claims Data'!$S$11:$S$500='Cal_Claims Experience'!$W78)*('Input_Claims Data'!$T$11:$T$500='Cal_Claims Experience'!$X78)))</f>
        <v/>
      </c>
      <c r="AD78" s="1" t="str" cm="1">
        <f t="array" ref="AD78">IF(Z78="","",_xlfn._xlws.FILTER('Input_Claims Data'!Z$11:Z$500,('Input_Claims Data'!$Q$11:$Q$500='Cal_Claims Experience'!$U78)*('Input_Claims Data'!$R$11:$R$500='Cal_Claims Experience'!$V78)*('Input_Claims Data'!$S$11:$S$500='Cal_Claims Experience'!$W78)*('Input_Claims Data'!$T$11:$T$500='Cal_Claims Experience'!$X78)))</f>
        <v/>
      </c>
      <c r="AE78" s="1" t="str" cm="1">
        <f t="array" ref="AE78">IF(AA78="","",_xlfn._xlws.FILTER('Input_Claims Data'!AA$11:AA$500,('Input_Claims Data'!$Q$11:$Q$500='Cal_Claims Experience'!$U78)*('Input_Claims Data'!$R$11:$R$500='Cal_Claims Experience'!$V78)*('Input_Claims Data'!$S$11:$S$500='Cal_Claims Experience'!$W78)*('Input_Claims Data'!$T$11:$T$500='Cal_Claims Experience'!$X78)))</f>
        <v/>
      </c>
      <c r="AF78" s="1" t="str" cm="1">
        <f t="array" ref="AF78">IF(AB78="","",_xlfn._xlws.FILTER('Input_Claims Data'!AB$11:AB$500,('Input_Claims Data'!$Q$11:$Q$500='Cal_Claims Experience'!$U78)*('Input_Claims Data'!$R$11:$R$500='Cal_Claims Experience'!$V78)*('Input_Claims Data'!$S$11:$S$500='Cal_Claims Experience'!$W78)*('Input_Claims Data'!$T$11:$T$500='Cal_Claims Experience'!$X78)))</f>
        <v/>
      </c>
      <c r="AG78" s="1" t="str" cm="1">
        <f t="array" ref="AG78">IF(AC78="","",_xlfn._xlws.FILTER('Input_Claims Data'!AC$11:AC$500,('Input_Claims Data'!$Q$11:$Q$500='Cal_Claims Experience'!$U78)*('Input_Claims Data'!$R$11:$R$500='Cal_Claims Experience'!$V78)*('Input_Claims Data'!$S$11:$S$500='Cal_Claims Experience'!$W78)*('Input_Claims Data'!$T$11:$T$500='Cal_Claims Experience'!$X78)))</f>
        <v/>
      </c>
      <c r="AH78" s="1" t="str" cm="1">
        <f t="array" ref="AH78">IF(AD78="","",_xlfn._xlws.FILTER('Input_Claims Data'!AD$11:AD$500,('Input_Claims Data'!$Q$11:$Q$500='Cal_Claims Experience'!$U78)*('Input_Claims Data'!$R$11:$R$500='Cal_Claims Experience'!$V78)*('Input_Claims Data'!$S$11:$S$500='Cal_Claims Experience'!$W78)*('Input_Claims Data'!$T$11:$T$500='Cal_Claims Experience'!$X78)))</f>
        <v/>
      </c>
      <c r="AI78" s="1" t="str">
        <f t="shared" si="18"/>
        <v/>
      </c>
      <c r="AJ78" s="1" t="str">
        <f t="shared" si="15"/>
        <v/>
      </c>
      <c r="AK78" s="1" t="str">
        <f t="shared" si="16"/>
        <v/>
      </c>
      <c r="AL78" s="1" t="str">
        <f t="shared" si="17"/>
        <v/>
      </c>
      <c r="AM78" s="1" t="str">
        <f t="shared" si="19"/>
        <v/>
      </c>
    </row>
    <row r="79" spans="5:39">
      <c r="E79" s="1" t="str" cm="1">
        <f t="array" ref="E79">IF(A79="","",_xlfn._xlws.FILTER('Input_Claims Data'!E$11:E$500,('Input_Claims Data'!$A$11:$A$500='Cal_Claims Experience'!$A79)*('Input_Claims Data'!$B$11:$B$500='Cal_Claims Experience'!$B79)*('Input_Claims Data'!$C$11:$C$500='Cal_Claims Experience'!$C79)*('Input_Claims Data'!$D$11:$D$500='Cal_Claims Experience'!$D79)))</f>
        <v/>
      </c>
      <c r="F79" s="1" t="str" cm="1">
        <f t="array" ref="F79">IF(A79="","",_xlfn._xlws.FILTER('Input_Claims Data'!F$11:F$500,('Input_Claims Data'!$A$11:$A$500='Cal_Claims Experience'!$A79)*('Input_Claims Data'!$B$11:$B$500='Cal_Claims Experience'!$B79)*('Input_Claims Data'!$C$11:$C$500='Cal_Claims Experience'!$C79)*('Input_Claims Data'!$D$11:$D$500='Cal_Claims Experience'!$D79)))</f>
        <v/>
      </c>
      <c r="G79" s="1" t="str" cm="1">
        <f t="array" ref="G79">IF(A79="","",_xlfn._xlws.FILTER('Input_Claims Data'!G$11:G$500,('Input_Claims Data'!$A$11:$A$500='Cal_Claims Experience'!$A79)*('Input_Claims Data'!$B$11:$B$500='Cal_Claims Experience'!$B79)*('Input_Claims Data'!$C$11:$C$500='Cal_Claims Experience'!$C79)*('Input_Claims Data'!$D$11:$D$500='Cal_Claims Experience'!$D79)))</f>
        <v/>
      </c>
      <c r="H79" s="1" t="str" cm="1">
        <f t="array" ref="H79">IF(A79="","",_xlfn._xlws.FILTER('Input_Claims Data'!H$11:H$500,('Input_Claims Data'!$A$11:$A$500='Cal_Claims Experience'!$A79)*('Input_Claims Data'!$B$11:$B$500='Cal_Claims Experience'!$B79)*('Input_Claims Data'!$C$11:$C$500='Cal_Claims Experience'!$C79)*('Input_Claims Data'!$D$11:$D$500='Cal_Claims Experience'!$D79)))</f>
        <v/>
      </c>
      <c r="I79" s="1" t="str" cm="1">
        <f t="array" ref="I79">IF(A79="","",_xlfn._xlws.FILTER('Input_Claims Data'!I$11:I$500,('Input_Claims Data'!$A$11:$A$500='Cal_Claims Experience'!$A79)*('Input_Claims Data'!$B$11:$B$500='Cal_Claims Experience'!$B79)*('Input_Claims Data'!$C$11:$C$500='Cal_Claims Experience'!$C79)*('Input_Claims Data'!$D$11:$D$500='Cal_Claims Experience'!$D79)))</f>
        <v/>
      </c>
      <c r="J79" s="1" t="str" cm="1">
        <f t="array" ref="J79">IF(A79="","",_xlfn._xlws.FILTER('Input_Claims Data'!J$11:J$500,('Input_Claims Data'!$A$11:$A$500='Cal_Claims Experience'!$A79)*('Input_Claims Data'!$B$11:$B$500='Cal_Claims Experience'!$B79)*('Input_Claims Data'!$C$11:$C$500='Cal_Claims Experience'!$C79)*('Input_Claims Data'!$D$11:$D$500='Cal_Claims Experience'!$D79)))</f>
        <v/>
      </c>
      <c r="K79" s="1" t="str" cm="1">
        <f t="array" ref="K79">IF(A79="","",_xlfn._xlws.FILTER('Input_Claims Data'!K$11:K$500,('Input_Claims Data'!$A$11:$A$500='Cal_Claims Experience'!$A79)*('Input_Claims Data'!$B$11:$B$500='Cal_Claims Experience'!$B79)*('Input_Claims Data'!$C$11:$C$500='Cal_Claims Experience'!$C79)*('Input_Claims Data'!$D$11:$D$500='Cal_Claims Experience'!$D79)))</f>
        <v/>
      </c>
      <c r="L79" s="1" t="str" cm="1">
        <f t="array" ref="L79">IF(B79="","",_xlfn._xlws.FILTER('Input_Claims Data'!L$11:L$500,('Input_Claims Data'!$A$11:$A$500='Cal_Claims Experience'!$A79)*('Input_Claims Data'!$B$11:$B$500='Cal_Claims Experience'!$B79)*('Input_Claims Data'!$C$11:$C$500='Cal_Claims Experience'!$C79)*('Input_Claims Data'!$D$11:$D$500='Cal_Claims Experience'!$D79)))</f>
        <v/>
      </c>
      <c r="M79" s="1" t="str" cm="1">
        <f t="array" ref="M79">IF(C79="","",_xlfn._xlws.FILTER('Input_Claims Data'!M$11:M$500,('Input_Claims Data'!$A$11:$A$500='Cal_Claims Experience'!$A79)*('Input_Claims Data'!$B$11:$B$500='Cal_Claims Experience'!$B79)*('Input_Claims Data'!$C$11:$C$500='Cal_Claims Experience'!$C79)*('Input_Claims Data'!$D$11:$D$500='Cal_Claims Experience'!$D79)))</f>
        <v/>
      </c>
      <c r="N79" s="1" t="str" cm="1">
        <f t="array" ref="N79">IF(D79="","",_xlfn._xlws.FILTER('Input_Claims Data'!N$11:N$500,('Input_Claims Data'!$A$11:$A$500='Cal_Claims Experience'!$A79)*('Input_Claims Data'!$B$11:$B$500='Cal_Claims Experience'!$B79)*('Input_Claims Data'!$C$11:$C$500='Cal_Claims Experience'!$C79)*('Input_Claims Data'!$D$11:$D$500='Cal_Claims Experience'!$D79)))</f>
        <v/>
      </c>
      <c r="O79" s="1" t="str">
        <f t="shared" si="10"/>
        <v/>
      </c>
      <c r="P79" s="1" t="str">
        <f t="shared" si="11"/>
        <v/>
      </c>
      <c r="Q79" s="1" t="str">
        <f t="shared" si="12"/>
        <v/>
      </c>
      <c r="R79" s="1" t="str">
        <f t="shared" si="13"/>
        <v/>
      </c>
      <c r="S79" s="1" t="str">
        <f t="shared" si="14"/>
        <v/>
      </c>
      <c r="Y79" s="1" t="str" cm="1">
        <f t="array" ref="Y79">IF(U79="","",_xlfn._xlws.FILTER('Input_Claims Data'!U$11:U$500,('Input_Claims Data'!$Q$11:$Q$500='Cal_Claims Experience'!$U79)*('Input_Claims Data'!$R$11:$R$500='Cal_Claims Experience'!$V79)*('Input_Claims Data'!$S$11:$S$500='Cal_Claims Experience'!$W79)*('Input_Claims Data'!$T$11:$T$500='Cal_Claims Experience'!$X79)))</f>
        <v/>
      </c>
      <c r="Z79" s="1" t="str" cm="1">
        <f t="array" ref="Z79">IF(V79="","",_xlfn._xlws.FILTER('Input_Claims Data'!V$11:V$500,('Input_Claims Data'!$Q$11:$Q$500='Cal_Claims Experience'!$U79)*('Input_Claims Data'!$R$11:$R$500='Cal_Claims Experience'!$V79)*('Input_Claims Data'!$S$11:$S$500='Cal_Claims Experience'!$W79)*('Input_Claims Data'!$T$11:$T$500='Cal_Claims Experience'!$X79)))</f>
        <v/>
      </c>
      <c r="AA79" s="1" t="str" cm="1">
        <f t="array" ref="AA79">IF(W79="","",_xlfn._xlws.FILTER('Input_Claims Data'!W$11:W$500,('Input_Claims Data'!$Q$11:$Q$500='Cal_Claims Experience'!$U79)*('Input_Claims Data'!$R$11:$R$500='Cal_Claims Experience'!$V79)*('Input_Claims Data'!$S$11:$S$500='Cal_Claims Experience'!$W79)*('Input_Claims Data'!$T$11:$T$500='Cal_Claims Experience'!$X79)))</f>
        <v/>
      </c>
      <c r="AB79" s="1" t="str" cm="1">
        <f t="array" ref="AB79">IF(X79="","",_xlfn._xlws.FILTER('Input_Claims Data'!X$11:X$500,('Input_Claims Data'!$Q$11:$Q$500='Cal_Claims Experience'!$U79)*('Input_Claims Data'!$R$11:$R$500='Cal_Claims Experience'!$V79)*('Input_Claims Data'!$S$11:$S$500='Cal_Claims Experience'!$W79)*('Input_Claims Data'!$T$11:$T$500='Cal_Claims Experience'!$X79)))</f>
        <v/>
      </c>
      <c r="AC79" s="1" t="str" cm="1">
        <f t="array" ref="AC79">IF(Y79="","",_xlfn._xlws.FILTER('Input_Claims Data'!Y$11:Y$500,('Input_Claims Data'!$Q$11:$Q$500='Cal_Claims Experience'!$U79)*('Input_Claims Data'!$R$11:$R$500='Cal_Claims Experience'!$V79)*('Input_Claims Data'!$S$11:$S$500='Cal_Claims Experience'!$W79)*('Input_Claims Data'!$T$11:$T$500='Cal_Claims Experience'!$X79)))</f>
        <v/>
      </c>
      <c r="AD79" s="1" t="str" cm="1">
        <f t="array" ref="AD79">IF(Z79="","",_xlfn._xlws.FILTER('Input_Claims Data'!Z$11:Z$500,('Input_Claims Data'!$Q$11:$Q$500='Cal_Claims Experience'!$U79)*('Input_Claims Data'!$R$11:$R$500='Cal_Claims Experience'!$V79)*('Input_Claims Data'!$S$11:$S$500='Cal_Claims Experience'!$W79)*('Input_Claims Data'!$T$11:$T$500='Cal_Claims Experience'!$X79)))</f>
        <v/>
      </c>
      <c r="AE79" s="1" t="str" cm="1">
        <f t="array" ref="AE79">IF(AA79="","",_xlfn._xlws.FILTER('Input_Claims Data'!AA$11:AA$500,('Input_Claims Data'!$Q$11:$Q$500='Cal_Claims Experience'!$U79)*('Input_Claims Data'!$R$11:$R$500='Cal_Claims Experience'!$V79)*('Input_Claims Data'!$S$11:$S$500='Cal_Claims Experience'!$W79)*('Input_Claims Data'!$T$11:$T$500='Cal_Claims Experience'!$X79)))</f>
        <v/>
      </c>
      <c r="AF79" s="1" t="str" cm="1">
        <f t="array" ref="AF79">IF(AB79="","",_xlfn._xlws.FILTER('Input_Claims Data'!AB$11:AB$500,('Input_Claims Data'!$Q$11:$Q$500='Cal_Claims Experience'!$U79)*('Input_Claims Data'!$R$11:$R$500='Cal_Claims Experience'!$V79)*('Input_Claims Data'!$S$11:$S$500='Cal_Claims Experience'!$W79)*('Input_Claims Data'!$T$11:$T$500='Cal_Claims Experience'!$X79)))</f>
        <v/>
      </c>
      <c r="AG79" s="1" t="str" cm="1">
        <f t="array" ref="AG79">IF(AC79="","",_xlfn._xlws.FILTER('Input_Claims Data'!AC$11:AC$500,('Input_Claims Data'!$Q$11:$Q$500='Cal_Claims Experience'!$U79)*('Input_Claims Data'!$R$11:$R$500='Cal_Claims Experience'!$V79)*('Input_Claims Data'!$S$11:$S$500='Cal_Claims Experience'!$W79)*('Input_Claims Data'!$T$11:$T$500='Cal_Claims Experience'!$X79)))</f>
        <v/>
      </c>
      <c r="AH79" s="1" t="str" cm="1">
        <f t="array" ref="AH79">IF(AD79="","",_xlfn._xlws.FILTER('Input_Claims Data'!AD$11:AD$500,('Input_Claims Data'!$Q$11:$Q$500='Cal_Claims Experience'!$U79)*('Input_Claims Data'!$R$11:$R$500='Cal_Claims Experience'!$V79)*('Input_Claims Data'!$S$11:$S$500='Cal_Claims Experience'!$W79)*('Input_Claims Data'!$T$11:$T$500='Cal_Claims Experience'!$X79)))</f>
        <v/>
      </c>
      <c r="AI79" s="1" t="str">
        <f t="shared" si="18"/>
        <v/>
      </c>
      <c r="AJ79" s="1" t="str">
        <f t="shared" si="15"/>
        <v/>
      </c>
      <c r="AK79" s="1" t="str">
        <f t="shared" si="16"/>
        <v/>
      </c>
      <c r="AL79" s="1" t="str">
        <f t="shared" si="17"/>
        <v/>
      </c>
      <c r="AM79" s="1" t="str">
        <f t="shared" si="19"/>
        <v/>
      </c>
    </row>
    <row r="80" spans="5:39">
      <c r="E80" s="1" t="str" cm="1">
        <f t="array" ref="E80">IF(A80="","",_xlfn._xlws.FILTER('Input_Claims Data'!E$11:E$500,('Input_Claims Data'!$A$11:$A$500='Cal_Claims Experience'!$A80)*('Input_Claims Data'!$B$11:$B$500='Cal_Claims Experience'!$B80)*('Input_Claims Data'!$C$11:$C$500='Cal_Claims Experience'!$C80)*('Input_Claims Data'!$D$11:$D$500='Cal_Claims Experience'!$D80)))</f>
        <v/>
      </c>
      <c r="F80" s="1" t="str" cm="1">
        <f t="array" ref="F80">IF(A80="","",_xlfn._xlws.FILTER('Input_Claims Data'!F$11:F$500,('Input_Claims Data'!$A$11:$A$500='Cal_Claims Experience'!$A80)*('Input_Claims Data'!$B$11:$B$500='Cal_Claims Experience'!$B80)*('Input_Claims Data'!$C$11:$C$500='Cal_Claims Experience'!$C80)*('Input_Claims Data'!$D$11:$D$500='Cal_Claims Experience'!$D80)))</f>
        <v/>
      </c>
      <c r="G80" s="1" t="str" cm="1">
        <f t="array" ref="G80">IF(A80="","",_xlfn._xlws.FILTER('Input_Claims Data'!G$11:G$500,('Input_Claims Data'!$A$11:$A$500='Cal_Claims Experience'!$A80)*('Input_Claims Data'!$B$11:$B$500='Cal_Claims Experience'!$B80)*('Input_Claims Data'!$C$11:$C$500='Cal_Claims Experience'!$C80)*('Input_Claims Data'!$D$11:$D$500='Cal_Claims Experience'!$D80)))</f>
        <v/>
      </c>
      <c r="H80" s="1" t="str" cm="1">
        <f t="array" ref="H80">IF(A80="","",_xlfn._xlws.FILTER('Input_Claims Data'!H$11:H$500,('Input_Claims Data'!$A$11:$A$500='Cal_Claims Experience'!$A80)*('Input_Claims Data'!$B$11:$B$500='Cal_Claims Experience'!$B80)*('Input_Claims Data'!$C$11:$C$500='Cal_Claims Experience'!$C80)*('Input_Claims Data'!$D$11:$D$500='Cal_Claims Experience'!$D80)))</f>
        <v/>
      </c>
      <c r="I80" s="1" t="str" cm="1">
        <f t="array" ref="I80">IF(A80="","",_xlfn._xlws.FILTER('Input_Claims Data'!I$11:I$500,('Input_Claims Data'!$A$11:$A$500='Cal_Claims Experience'!$A80)*('Input_Claims Data'!$B$11:$B$500='Cal_Claims Experience'!$B80)*('Input_Claims Data'!$C$11:$C$500='Cal_Claims Experience'!$C80)*('Input_Claims Data'!$D$11:$D$500='Cal_Claims Experience'!$D80)))</f>
        <v/>
      </c>
      <c r="J80" s="1" t="str" cm="1">
        <f t="array" ref="J80">IF(A80="","",_xlfn._xlws.FILTER('Input_Claims Data'!J$11:J$500,('Input_Claims Data'!$A$11:$A$500='Cal_Claims Experience'!$A80)*('Input_Claims Data'!$B$11:$B$500='Cal_Claims Experience'!$B80)*('Input_Claims Data'!$C$11:$C$500='Cal_Claims Experience'!$C80)*('Input_Claims Data'!$D$11:$D$500='Cal_Claims Experience'!$D80)))</f>
        <v/>
      </c>
      <c r="K80" s="1" t="str" cm="1">
        <f t="array" ref="K80">IF(A80="","",_xlfn._xlws.FILTER('Input_Claims Data'!K$11:K$500,('Input_Claims Data'!$A$11:$A$500='Cal_Claims Experience'!$A80)*('Input_Claims Data'!$B$11:$B$500='Cal_Claims Experience'!$B80)*('Input_Claims Data'!$C$11:$C$500='Cal_Claims Experience'!$C80)*('Input_Claims Data'!$D$11:$D$500='Cal_Claims Experience'!$D80)))</f>
        <v/>
      </c>
      <c r="L80" s="1" t="str" cm="1">
        <f t="array" ref="L80">IF(B80="","",_xlfn._xlws.FILTER('Input_Claims Data'!L$11:L$500,('Input_Claims Data'!$A$11:$A$500='Cal_Claims Experience'!$A80)*('Input_Claims Data'!$B$11:$B$500='Cal_Claims Experience'!$B80)*('Input_Claims Data'!$C$11:$C$500='Cal_Claims Experience'!$C80)*('Input_Claims Data'!$D$11:$D$500='Cal_Claims Experience'!$D80)))</f>
        <v/>
      </c>
      <c r="M80" s="1" t="str" cm="1">
        <f t="array" ref="M80">IF(C80="","",_xlfn._xlws.FILTER('Input_Claims Data'!M$11:M$500,('Input_Claims Data'!$A$11:$A$500='Cal_Claims Experience'!$A80)*('Input_Claims Data'!$B$11:$B$500='Cal_Claims Experience'!$B80)*('Input_Claims Data'!$C$11:$C$500='Cal_Claims Experience'!$C80)*('Input_Claims Data'!$D$11:$D$500='Cal_Claims Experience'!$D80)))</f>
        <v/>
      </c>
      <c r="N80" s="1" t="str" cm="1">
        <f t="array" ref="N80">IF(D80="","",_xlfn._xlws.FILTER('Input_Claims Data'!N$11:N$500,('Input_Claims Data'!$A$11:$A$500='Cal_Claims Experience'!$A80)*('Input_Claims Data'!$B$11:$B$500='Cal_Claims Experience'!$B80)*('Input_Claims Data'!$C$11:$C$500='Cal_Claims Experience'!$C80)*('Input_Claims Data'!$D$11:$D$500='Cal_Claims Experience'!$D80)))</f>
        <v/>
      </c>
      <c r="O80" s="1" t="str">
        <f t="shared" si="10"/>
        <v/>
      </c>
      <c r="P80" s="1" t="str">
        <f t="shared" si="11"/>
        <v/>
      </c>
      <c r="Q80" s="1" t="str">
        <f t="shared" si="12"/>
        <v/>
      </c>
      <c r="R80" s="1" t="str">
        <f t="shared" si="13"/>
        <v/>
      </c>
      <c r="S80" s="1" t="str">
        <f t="shared" si="14"/>
        <v/>
      </c>
      <c r="Y80" s="1" t="str" cm="1">
        <f t="array" ref="Y80">IF(U80="","",_xlfn._xlws.FILTER('Input_Claims Data'!U$11:U$500,('Input_Claims Data'!$Q$11:$Q$500='Cal_Claims Experience'!$U80)*('Input_Claims Data'!$R$11:$R$500='Cal_Claims Experience'!$V80)*('Input_Claims Data'!$S$11:$S$500='Cal_Claims Experience'!$W80)*('Input_Claims Data'!$T$11:$T$500='Cal_Claims Experience'!$X80)))</f>
        <v/>
      </c>
      <c r="Z80" s="1" t="str" cm="1">
        <f t="array" ref="Z80">IF(V80="","",_xlfn._xlws.FILTER('Input_Claims Data'!V$11:V$500,('Input_Claims Data'!$Q$11:$Q$500='Cal_Claims Experience'!$U80)*('Input_Claims Data'!$R$11:$R$500='Cal_Claims Experience'!$V80)*('Input_Claims Data'!$S$11:$S$500='Cal_Claims Experience'!$W80)*('Input_Claims Data'!$T$11:$T$500='Cal_Claims Experience'!$X80)))</f>
        <v/>
      </c>
      <c r="AA80" s="1" t="str" cm="1">
        <f t="array" ref="AA80">IF(W80="","",_xlfn._xlws.FILTER('Input_Claims Data'!W$11:W$500,('Input_Claims Data'!$Q$11:$Q$500='Cal_Claims Experience'!$U80)*('Input_Claims Data'!$R$11:$R$500='Cal_Claims Experience'!$V80)*('Input_Claims Data'!$S$11:$S$500='Cal_Claims Experience'!$W80)*('Input_Claims Data'!$T$11:$T$500='Cal_Claims Experience'!$X80)))</f>
        <v/>
      </c>
      <c r="AB80" s="1" t="str" cm="1">
        <f t="array" ref="AB80">IF(X80="","",_xlfn._xlws.FILTER('Input_Claims Data'!X$11:X$500,('Input_Claims Data'!$Q$11:$Q$500='Cal_Claims Experience'!$U80)*('Input_Claims Data'!$R$11:$R$500='Cal_Claims Experience'!$V80)*('Input_Claims Data'!$S$11:$S$500='Cal_Claims Experience'!$W80)*('Input_Claims Data'!$T$11:$T$500='Cal_Claims Experience'!$X80)))</f>
        <v/>
      </c>
      <c r="AC80" s="1" t="str" cm="1">
        <f t="array" ref="AC80">IF(Y80="","",_xlfn._xlws.FILTER('Input_Claims Data'!Y$11:Y$500,('Input_Claims Data'!$Q$11:$Q$500='Cal_Claims Experience'!$U80)*('Input_Claims Data'!$R$11:$R$500='Cal_Claims Experience'!$V80)*('Input_Claims Data'!$S$11:$S$500='Cal_Claims Experience'!$W80)*('Input_Claims Data'!$T$11:$T$500='Cal_Claims Experience'!$X80)))</f>
        <v/>
      </c>
      <c r="AD80" s="1" t="str" cm="1">
        <f t="array" ref="AD80">IF(Z80="","",_xlfn._xlws.FILTER('Input_Claims Data'!Z$11:Z$500,('Input_Claims Data'!$Q$11:$Q$500='Cal_Claims Experience'!$U80)*('Input_Claims Data'!$R$11:$R$500='Cal_Claims Experience'!$V80)*('Input_Claims Data'!$S$11:$S$500='Cal_Claims Experience'!$W80)*('Input_Claims Data'!$T$11:$T$500='Cal_Claims Experience'!$X80)))</f>
        <v/>
      </c>
      <c r="AE80" s="1" t="str" cm="1">
        <f t="array" ref="AE80">IF(AA80="","",_xlfn._xlws.FILTER('Input_Claims Data'!AA$11:AA$500,('Input_Claims Data'!$Q$11:$Q$500='Cal_Claims Experience'!$U80)*('Input_Claims Data'!$R$11:$R$500='Cal_Claims Experience'!$V80)*('Input_Claims Data'!$S$11:$S$500='Cal_Claims Experience'!$W80)*('Input_Claims Data'!$T$11:$T$500='Cal_Claims Experience'!$X80)))</f>
        <v/>
      </c>
      <c r="AF80" s="1" t="str" cm="1">
        <f t="array" ref="AF80">IF(AB80="","",_xlfn._xlws.FILTER('Input_Claims Data'!AB$11:AB$500,('Input_Claims Data'!$Q$11:$Q$500='Cal_Claims Experience'!$U80)*('Input_Claims Data'!$R$11:$R$500='Cal_Claims Experience'!$V80)*('Input_Claims Data'!$S$11:$S$500='Cal_Claims Experience'!$W80)*('Input_Claims Data'!$T$11:$T$500='Cal_Claims Experience'!$X80)))</f>
        <v/>
      </c>
      <c r="AG80" s="1" t="str" cm="1">
        <f t="array" ref="AG80">IF(AC80="","",_xlfn._xlws.FILTER('Input_Claims Data'!AC$11:AC$500,('Input_Claims Data'!$Q$11:$Q$500='Cal_Claims Experience'!$U80)*('Input_Claims Data'!$R$11:$R$500='Cal_Claims Experience'!$V80)*('Input_Claims Data'!$S$11:$S$500='Cal_Claims Experience'!$W80)*('Input_Claims Data'!$T$11:$T$500='Cal_Claims Experience'!$X80)))</f>
        <v/>
      </c>
      <c r="AH80" s="1" t="str" cm="1">
        <f t="array" ref="AH80">IF(AD80="","",_xlfn._xlws.FILTER('Input_Claims Data'!AD$11:AD$500,('Input_Claims Data'!$Q$11:$Q$500='Cal_Claims Experience'!$U80)*('Input_Claims Data'!$R$11:$R$500='Cal_Claims Experience'!$V80)*('Input_Claims Data'!$S$11:$S$500='Cal_Claims Experience'!$W80)*('Input_Claims Data'!$T$11:$T$500='Cal_Claims Experience'!$X80)))</f>
        <v/>
      </c>
      <c r="AI80" s="1" t="str">
        <f t="shared" si="18"/>
        <v/>
      </c>
      <c r="AJ80" s="1" t="str">
        <f t="shared" si="15"/>
        <v/>
      </c>
      <c r="AK80" s="1" t="str">
        <f t="shared" si="16"/>
        <v/>
      </c>
      <c r="AL80" s="1" t="str">
        <f t="shared" si="17"/>
        <v/>
      </c>
      <c r="AM80" s="1" t="str">
        <f t="shared" si="19"/>
        <v/>
      </c>
    </row>
    <row r="81" spans="5:39">
      <c r="E81" s="1" t="str" cm="1">
        <f t="array" ref="E81">IF(A81="","",_xlfn._xlws.FILTER('Input_Claims Data'!E$11:E$500,('Input_Claims Data'!$A$11:$A$500='Cal_Claims Experience'!$A81)*('Input_Claims Data'!$B$11:$B$500='Cal_Claims Experience'!$B81)*('Input_Claims Data'!$C$11:$C$500='Cal_Claims Experience'!$C81)*('Input_Claims Data'!$D$11:$D$500='Cal_Claims Experience'!$D81)))</f>
        <v/>
      </c>
      <c r="F81" s="1" t="str" cm="1">
        <f t="array" ref="F81">IF(A81="","",_xlfn._xlws.FILTER('Input_Claims Data'!F$11:F$500,('Input_Claims Data'!$A$11:$A$500='Cal_Claims Experience'!$A81)*('Input_Claims Data'!$B$11:$B$500='Cal_Claims Experience'!$B81)*('Input_Claims Data'!$C$11:$C$500='Cal_Claims Experience'!$C81)*('Input_Claims Data'!$D$11:$D$500='Cal_Claims Experience'!$D81)))</f>
        <v/>
      </c>
      <c r="G81" s="1" t="str" cm="1">
        <f t="array" ref="G81">IF(A81="","",_xlfn._xlws.FILTER('Input_Claims Data'!G$11:G$500,('Input_Claims Data'!$A$11:$A$500='Cal_Claims Experience'!$A81)*('Input_Claims Data'!$B$11:$B$500='Cal_Claims Experience'!$B81)*('Input_Claims Data'!$C$11:$C$500='Cal_Claims Experience'!$C81)*('Input_Claims Data'!$D$11:$D$500='Cal_Claims Experience'!$D81)))</f>
        <v/>
      </c>
      <c r="H81" s="1" t="str" cm="1">
        <f t="array" ref="H81">IF(A81="","",_xlfn._xlws.FILTER('Input_Claims Data'!H$11:H$500,('Input_Claims Data'!$A$11:$A$500='Cal_Claims Experience'!$A81)*('Input_Claims Data'!$B$11:$B$500='Cal_Claims Experience'!$B81)*('Input_Claims Data'!$C$11:$C$500='Cal_Claims Experience'!$C81)*('Input_Claims Data'!$D$11:$D$500='Cal_Claims Experience'!$D81)))</f>
        <v/>
      </c>
      <c r="I81" s="1" t="str" cm="1">
        <f t="array" ref="I81">IF(A81="","",_xlfn._xlws.FILTER('Input_Claims Data'!I$11:I$500,('Input_Claims Data'!$A$11:$A$500='Cal_Claims Experience'!$A81)*('Input_Claims Data'!$B$11:$B$500='Cal_Claims Experience'!$B81)*('Input_Claims Data'!$C$11:$C$500='Cal_Claims Experience'!$C81)*('Input_Claims Data'!$D$11:$D$500='Cal_Claims Experience'!$D81)))</f>
        <v/>
      </c>
      <c r="J81" s="1" t="str" cm="1">
        <f t="array" ref="J81">IF(A81="","",_xlfn._xlws.FILTER('Input_Claims Data'!J$11:J$500,('Input_Claims Data'!$A$11:$A$500='Cal_Claims Experience'!$A81)*('Input_Claims Data'!$B$11:$B$500='Cal_Claims Experience'!$B81)*('Input_Claims Data'!$C$11:$C$500='Cal_Claims Experience'!$C81)*('Input_Claims Data'!$D$11:$D$500='Cal_Claims Experience'!$D81)))</f>
        <v/>
      </c>
      <c r="K81" s="1" t="str" cm="1">
        <f t="array" ref="K81">IF(A81="","",_xlfn._xlws.FILTER('Input_Claims Data'!K$11:K$500,('Input_Claims Data'!$A$11:$A$500='Cal_Claims Experience'!$A81)*('Input_Claims Data'!$B$11:$B$500='Cal_Claims Experience'!$B81)*('Input_Claims Data'!$C$11:$C$500='Cal_Claims Experience'!$C81)*('Input_Claims Data'!$D$11:$D$500='Cal_Claims Experience'!$D81)))</f>
        <v/>
      </c>
      <c r="L81" s="1" t="str" cm="1">
        <f t="array" ref="L81">IF(B81="","",_xlfn._xlws.FILTER('Input_Claims Data'!L$11:L$500,('Input_Claims Data'!$A$11:$A$500='Cal_Claims Experience'!$A81)*('Input_Claims Data'!$B$11:$B$500='Cal_Claims Experience'!$B81)*('Input_Claims Data'!$C$11:$C$500='Cal_Claims Experience'!$C81)*('Input_Claims Data'!$D$11:$D$500='Cal_Claims Experience'!$D81)))</f>
        <v/>
      </c>
      <c r="M81" s="1" t="str" cm="1">
        <f t="array" ref="M81">IF(C81="","",_xlfn._xlws.FILTER('Input_Claims Data'!M$11:M$500,('Input_Claims Data'!$A$11:$A$500='Cal_Claims Experience'!$A81)*('Input_Claims Data'!$B$11:$B$500='Cal_Claims Experience'!$B81)*('Input_Claims Data'!$C$11:$C$500='Cal_Claims Experience'!$C81)*('Input_Claims Data'!$D$11:$D$500='Cal_Claims Experience'!$D81)))</f>
        <v/>
      </c>
      <c r="N81" s="1" t="str" cm="1">
        <f t="array" ref="N81">IF(D81="","",_xlfn._xlws.FILTER('Input_Claims Data'!N$11:N$500,('Input_Claims Data'!$A$11:$A$500='Cal_Claims Experience'!$A81)*('Input_Claims Data'!$B$11:$B$500='Cal_Claims Experience'!$B81)*('Input_Claims Data'!$C$11:$C$500='Cal_Claims Experience'!$C81)*('Input_Claims Data'!$D$11:$D$500='Cal_Claims Experience'!$D81)))</f>
        <v/>
      </c>
      <c r="O81" s="1" t="str">
        <f t="shared" si="10"/>
        <v/>
      </c>
      <c r="P81" s="1" t="str">
        <f t="shared" si="11"/>
        <v/>
      </c>
      <c r="Q81" s="1" t="str">
        <f t="shared" si="12"/>
        <v/>
      </c>
      <c r="R81" s="1" t="str">
        <f t="shared" si="13"/>
        <v/>
      </c>
      <c r="S81" s="1" t="str">
        <f t="shared" si="14"/>
        <v/>
      </c>
      <c r="Y81" s="1" t="str" cm="1">
        <f t="array" ref="Y81">IF(U81="","",_xlfn._xlws.FILTER('Input_Claims Data'!U$11:U$500,('Input_Claims Data'!$Q$11:$Q$500='Cal_Claims Experience'!$U81)*('Input_Claims Data'!$R$11:$R$500='Cal_Claims Experience'!$V81)*('Input_Claims Data'!$S$11:$S$500='Cal_Claims Experience'!$W81)*('Input_Claims Data'!$T$11:$T$500='Cal_Claims Experience'!$X81)))</f>
        <v/>
      </c>
      <c r="Z81" s="1" t="str" cm="1">
        <f t="array" ref="Z81">IF(V81="","",_xlfn._xlws.FILTER('Input_Claims Data'!V$11:V$500,('Input_Claims Data'!$Q$11:$Q$500='Cal_Claims Experience'!$U81)*('Input_Claims Data'!$R$11:$R$500='Cal_Claims Experience'!$V81)*('Input_Claims Data'!$S$11:$S$500='Cal_Claims Experience'!$W81)*('Input_Claims Data'!$T$11:$T$500='Cal_Claims Experience'!$X81)))</f>
        <v/>
      </c>
      <c r="AA81" s="1" t="str" cm="1">
        <f t="array" ref="AA81">IF(W81="","",_xlfn._xlws.FILTER('Input_Claims Data'!W$11:W$500,('Input_Claims Data'!$Q$11:$Q$500='Cal_Claims Experience'!$U81)*('Input_Claims Data'!$R$11:$R$500='Cal_Claims Experience'!$V81)*('Input_Claims Data'!$S$11:$S$500='Cal_Claims Experience'!$W81)*('Input_Claims Data'!$T$11:$T$500='Cal_Claims Experience'!$X81)))</f>
        <v/>
      </c>
      <c r="AB81" s="1" t="str" cm="1">
        <f t="array" ref="AB81">IF(X81="","",_xlfn._xlws.FILTER('Input_Claims Data'!X$11:X$500,('Input_Claims Data'!$Q$11:$Q$500='Cal_Claims Experience'!$U81)*('Input_Claims Data'!$R$11:$R$500='Cal_Claims Experience'!$V81)*('Input_Claims Data'!$S$11:$S$500='Cal_Claims Experience'!$W81)*('Input_Claims Data'!$T$11:$T$500='Cal_Claims Experience'!$X81)))</f>
        <v/>
      </c>
      <c r="AC81" s="1" t="str" cm="1">
        <f t="array" ref="AC81">IF(Y81="","",_xlfn._xlws.FILTER('Input_Claims Data'!Y$11:Y$500,('Input_Claims Data'!$Q$11:$Q$500='Cal_Claims Experience'!$U81)*('Input_Claims Data'!$R$11:$R$500='Cal_Claims Experience'!$V81)*('Input_Claims Data'!$S$11:$S$500='Cal_Claims Experience'!$W81)*('Input_Claims Data'!$T$11:$T$500='Cal_Claims Experience'!$X81)))</f>
        <v/>
      </c>
      <c r="AD81" s="1" t="str" cm="1">
        <f t="array" ref="AD81">IF(Z81="","",_xlfn._xlws.FILTER('Input_Claims Data'!Z$11:Z$500,('Input_Claims Data'!$Q$11:$Q$500='Cal_Claims Experience'!$U81)*('Input_Claims Data'!$R$11:$R$500='Cal_Claims Experience'!$V81)*('Input_Claims Data'!$S$11:$S$500='Cal_Claims Experience'!$W81)*('Input_Claims Data'!$T$11:$T$500='Cal_Claims Experience'!$X81)))</f>
        <v/>
      </c>
      <c r="AE81" s="1" t="str" cm="1">
        <f t="array" ref="AE81">IF(AA81="","",_xlfn._xlws.FILTER('Input_Claims Data'!AA$11:AA$500,('Input_Claims Data'!$Q$11:$Q$500='Cal_Claims Experience'!$U81)*('Input_Claims Data'!$R$11:$R$500='Cal_Claims Experience'!$V81)*('Input_Claims Data'!$S$11:$S$500='Cal_Claims Experience'!$W81)*('Input_Claims Data'!$T$11:$T$500='Cal_Claims Experience'!$X81)))</f>
        <v/>
      </c>
      <c r="AF81" s="1" t="str" cm="1">
        <f t="array" ref="AF81">IF(AB81="","",_xlfn._xlws.FILTER('Input_Claims Data'!AB$11:AB$500,('Input_Claims Data'!$Q$11:$Q$500='Cal_Claims Experience'!$U81)*('Input_Claims Data'!$R$11:$R$500='Cal_Claims Experience'!$V81)*('Input_Claims Data'!$S$11:$S$500='Cal_Claims Experience'!$W81)*('Input_Claims Data'!$T$11:$T$500='Cal_Claims Experience'!$X81)))</f>
        <v/>
      </c>
      <c r="AG81" s="1" t="str" cm="1">
        <f t="array" ref="AG81">IF(AC81="","",_xlfn._xlws.FILTER('Input_Claims Data'!AC$11:AC$500,('Input_Claims Data'!$Q$11:$Q$500='Cal_Claims Experience'!$U81)*('Input_Claims Data'!$R$11:$R$500='Cal_Claims Experience'!$V81)*('Input_Claims Data'!$S$11:$S$500='Cal_Claims Experience'!$W81)*('Input_Claims Data'!$T$11:$T$500='Cal_Claims Experience'!$X81)))</f>
        <v/>
      </c>
      <c r="AH81" s="1" t="str" cm="1">
        <f t="array" ref="AH81">IF(AD81="","",_xlfn._xlws.FILTER('Input_Claims Data'!AD$11:AD$500,('Input_Claims Data'!$Q$11:$Q$500='Cal_Claims Experience'!$U81)*('Input_Claims Data'!$R$11:$R$500='Cal_Claims Experience'!$V81)*('Input_Claims Data'!$S$11:$S$500='Cal_Claims Experience'!$W81)*('Input_Claims Data'!$T$11:$T$500='Cal_Claims Experience'!$X81)))</f>
        <v/>
      </c>
      <c r="AI81" s="1" t="str">
        <f t="shared" si="18"/>
        <v/>
      </c>
      <c r="AJ81" s="1" t="str">
        <f t="shared" si="15"/>
        <v/>
      </c>
      <c r="AK81" s="1" t="str">
        <f t="shared" si="16"/>
        <v/>
      </c>
      <c r="AL81" s="1" t="str">
        <f t="shared" si="17"/>
        <v/>
      </c>
      <c r="AM81" s="1" t="str">
        <f t="shared" si="19"/>
        <v/>
      </c>
    </row>
    <row r="82" spans="5:39">
      <c r="E82" s="1" t="str" cm="1">
        <f t="array" ref="E82">IF(A82="","",_xlfn._xlws.FILTER('Input_Claims Data'!E$11:E$500,('Input_Claims Data'!$A$11:$A$500='Cal_Claims Experience'!$A82)*('Input_Claims Data'!$B$11:$B$500='Cal_Claims Experience'!$B82)*('Input_Claims Data'!$C$11:$C$500='Cal_Claims Experience'!$C82)*('Input_Claims Data'!$D$11:$D$500='Cal_Claims Experience'!$D82)))</f>
        <v/>
      </c>
      <c r="F82" s="1" t="str" cm="1">
        <f t="array" ref="F82">IF(A82="","",_xlfn._xlws.FILTER('Input_Claims Data'!F$11:F$500,('Input_Claims Data'!$A$11:$A$500='Cal_Claims Experience'!$A82)*('Input_Claims Data'!$B$11:$B$500='Cal_Claims Experience'!$B82)*('Input_Claims Data'!$C$11:$C$500='Cal_Claims Experience'!$C82)*('Input_Claims Data'!$D$11:$D$500='Cal_Claims Experience'!$D82)))</f>
        <v/>
      </c>
      <c r="G82" s="1" t="str" cm="1">
        <f t="array" ref="G82">IF(A82="","",_xlfn._xlws.FILTER('Input_Claims Data'!G$11:G$500,('Input_Claims Data'!$A$11:$A$500='Cal_Claims Experience'!$A82)*('Input_Claims Data'!$B$11:$B$500='Cal_Claims Experience'!$B82)*('Input_Claims Data'!$C$11:$C$500='Cal_Claims Experience'!$C82)*('Input_Claims Data'!$D$11:$D$500='Cal_Claims Experience'!$D82)))</f>
        <v/>
      </c>
      <c r="H82" s="1" t="str" cm="1">
        <f t="array" ref="H82">IF(A82="","",_xlfn._xlws.FILTER('Input_Claims Data'!H$11:H$500,('Input_Claims Data'!$A$11:$A$500='Cal_Claims Experience'!$A82)*('Input_Claims Data'!$B$11:$B$500='Cal_Claims Experience'!$B82)*('Input_Claims Data'!$C$11:$C$500='Cal_Claims Experience'!$C82)*('Input_Claims Data'!$D$11:$D$500='Cal_Claims Experience'!$D82)))</f>
        <v/>
      </c>
      <c r="I82" s="1" t="str" cm="1">
        <f t="array" ref="I82">IF(A82="","",_xlfn._xlws.FILTER('Input_Claims Data'!I$11:I$500,('Input_Claims Data'!$A$11:$A$500='Cal_Claims Experience'!$A82)*('Input_Claims Data'!$B$11:$B$500='Cal_Claims Experience'!$B82)*('Input_Claims Data'!$C$11:$C$500='Cal_Claims Experience'!$C82)*('Input_Claims Data'!$D$11:$D$500='Cal_Claims Experience'!$D82)))</f>
        <v/>
      </c>
      <c r="J82" s="1" t="str" cm="1">
        <f t="array" ref="J82">IF(A82="","",_xlfn._xlws.FILTER('Input_Claims Data'!J$11:J$500,('Input_Claims Data'!$A$11:$A$500='Cal_Claims Experience'!$A82)*('Input_Claims Data'!$B$11:$B$500='Cal_Claims Experience'!$B82)*('Input_Claims Data'!$C$11:$C$500='Cal_Claims Experience'!$C82)*('Input_Claims Data'!$D$11:$D$500='Cal_Claims Experience'!$D82)))</f>
        <v/>
      </c>
      <c r="K82" s="1" t="str" cm="1">
        <f t="array" ref="K82">IF(A82="","",_xlfn._xlws.FILTER('Input_Claims Data'!K$11:K$500,('Input_Claims Data'!$A$11:$A$500='Cal_Claims Experience'!$A82)*('Input_Claims Data'!$B$11:$B$500='Cal_Claims Experience'!$B82)*('Input_Claims Data'!$C$11:$C$500='Cal_Claims Experience'!$C82)*('Input_Claims Data'!$D$11:$D$500='Cal_Claims Experience'!$D82)))</f>
        <v/>
      </c>
      <c r="L82" s="1" t="str" cm="1">
        <f t="array" ref="L82">IF(B82="","",_xlfn._xlws.FILTER('Input_Claims Data'!L$11:L$500,('Input_Claims Data'!$A$11:$A$500='Cal_Claims Experience'!$A82)*('Input_Claims Data'!$B$11:$B$500='Cal_Claims Experience'!$B82)*('Input_Claims Data'!$C$11:$C$500='Cal_Claims Experience'!$C82)*('Input_Claims Data'!$D$11:$D$500='Cal_Claims Experience'!$D82)))</f>
        <v/>
      </c>
      <c r="M82" s="1" t="str" cm="1">
        <f t="array" ref="M82">IF(C82="","",_xlfn._xlws.FILTER('Input_Claims Data'!M$11:M$500,('Input_Claims Data'!$A$11:$A$500='Cal_Claims Experience'!$A82)*('Input_Claims Data'!$B$11:$B$500='Cal_Claims Experience'!$B82)*('Input_Claims Data'!$C$11:$C$500='Cal_Claims Experience'!$C82)*('Input_Claims Data'!$D$11:$D$500='Cal_Claims Experience'!$D82)))</f>
        <v/>
      </c>
      <c r="N82" s="1" t="str" cm="1">
        <f t="array" ref="N82">IF(D82="","",_xlfn._xlws.FILTER('Input_Claims Data'!N$11:N$500,('Input_Claims Data'!$A$11:$A$500='Cal_Claims Experience'!$A82)*('Input_Claims Data'!$B$11:$B$500='Cal_Claims Experience'!$B82)*('Input_Claims Data'!$C$11:$C$500='Cal_Claims Experience'!$C82)*('Input_Claims Data'!$D$11:$D$500='Cal_Claims Experience'!$D82)))</f>
        <v/>
      </c>
      <c r="O82" s="1" t="str">
        <f t="shared" si="10"/>
        <v/>
      </c>
      <c r="P82" s="1" t="str">
        <f t="shared" si="11"/>
        <v/>
      </c>
      <c r="Q82" s="1" t="str">
        <f t="shared" si="12"/>
        <v/>
      </c>
      <c r="R82" s="1" t="str">
        <f t="shared" si="13"/>
        <v/>
      </c>
      <c r="S82" s="1" t="str">
        <f t="shared" si="14"/>
        <v/>
      </c>
      <c r="Y82" s="1" t="str" cm="1">
        <f t="array" ref="Y82">IF(U82="","",_xlfn._xlws.FILTER('Input_Claims Data'!U$11:U$500,('Input_Claims Data'!$Q$11:$Q$500='Cal_Claims Experience'!$U82)*('Input_Claims Data'!$R$11:$R$500='Cal_Claims Experience'!$V82)*('Input_Claims Data'!$S$11:$S$500='Cal_Claims Experience'!$W82)*('Input_Claims Data'!$T$11:$T$500='Cal_Claims Experience'!$X82)))</f>
        <v/>
      </c>
      <c r="Z82" s="1" t="str" cm="1">
        <f t="array" ref="Z82">IF(V82="","",_xlfn._xlws.FILTER('Input_Claims Data'!V$11:V$500,('Input_Claims Data'!$Q$11:$Q$500='Cal_Claims Experience'!$U82)*('Input_Claims Data'!$R$11:$R$500='Cal_Claims Experience'!$V82)*('Input_Claims Data'!$S$11:$S$500='Cal_Claims Experience'!$W82)*('Input_Claims Data'!$T$11:$T$500='Cal_Claims Experience'!$X82)))</f>
        <v/>
      </c>
      <c r="AA82" s="1" t="str" cm="1">
        <f t="array" ref="AA82">IF(W82="","",_xlfn._xlws.FILTER('Input_Claims Data'!W$11:W$500,('Input_Claims Data'!$Q$11:$Q$500='Cal_Claims Experience'!$U82)*('Input_Claims Data'!$R$11:$R$500='Cal_Claims Experience'!$V82)*('Input_Claims Data'!$S$11:$S$500='Cal_Claims Experience'!$W82)*('Input_Claims Data'!$T$11:$T$500='Cal_Claims Experience'!$X82)))</f>
        <v/>
      </c>
      <c r="AB82" s="1" t="str" cm="1">
        <f t="array" ref="AB82">IF(X82="","",_xlfn._xlws.FILTER('Input_Claims Data'!X$11:X$500,('Input_Claims Data'!$Q$11:$Q$500='Cal_Claims Experience'!$U82)*('Input_Claims Data'!$R$11:$R$500='Cal_Claims Experience'!$V82)*('Input_Claims Data'!$S$11:$S$500='Cal_Claims Experience'!$W82)*('Input_Claims Data'!$T$11:$T$500='Cal_Claims Experience'!$X82)))</f>
        <v/>
      </c>
      <c r="AC82" s="1" t="str" cm="1">
        <f t="array" ref="AC82">IF(Y82="","",_xlfn._xlws.FILTER('Input_Claims Data'!Y$11:Y$500,('Input_Claims Data'!$Q$11:$Q$500='Cal_Claims Experience'!$U82)*('Input_Claims Data'!$R$11:$R$500='Cal_Claims Experience'!$V82)*('Input_Claims Data'!$S$11:$S$500='Cal_Claims Experience'!$W82)*('Input_Claims Data'!$T$11:$T$500='Cal_Claims Experience'!$X82)))</f>
        <v/>
      </c>
      <c r="AD82" s="1" t="str" cm="1">
        <f t="array" ref="AD82">IF(Z82="","",_xlfn._xlws.FILTER('Input_Claims Data'!Z$11:Z$500,('Input_Claims Data'!$Q$11:$Q$500='Cal_Claims Experience'!$U82)*('Input_Claims Data'!$R$11:$R$500='Cal_Claims Experience'!$V82)*('Input_Claims Data'!$S$11:$S$500='Cal_Claims Experience'!$W82)*('Input_Claims Data'!$T$11:$T$500='Cal_Claims Experience'!$X82)))</f>
        <v/>
      </c>
      <c r="AE82" s="1" t="str" cm="1">
        <f t="array" ref="AE82">IF(AA82="","",_xlfn._xlws.FILTER('Input_Claims Data'!AA$11:AA$500,('Input_Claims Data'!$Q$11:$Q$500='Cal_Claims Experience'!$U82)*('Input_Claims Data'!$R$11:$R$500='Cal_Claims Experience'!$V82)*('Input_Claims Data'!$S$11:$S$500='Cal_Claims Experience'!$W82)*('Input_Claims Data'!$T$11:$T$500='Cal_Claims Experience'!$X82)))</f>
        <v/>
      </c>
      <c r="AF82" s="1" t="str" cm="1">
        <f t="array" ref="AF82">IF(AB82="","",_xlfn._xlws.FILTER('Input_Claims Data'!AB$11:AB$500,('Input_Claims Data'!$Q$11:$Q$500='Cal_Claims Experience'!$U82)*('Input_Claims Data'!$R$11:$R$500='Cal_Claims Experience'!$V82)*('Input_Claims Data'!$S$11:$S$500='Cal_Claims Experience'!$W82)*('Input_Claims Data'!$T$11:$T$500='Cal_Claims Experience'!$X82)))</f>
        <v/>
      </c>
      <c r="AG82" s="1" t="str" cm="1">
        <f t="array" ref="AG82">IF(AC82="","",_xlfn._xlws.FILTER('Input_Claims Data'!AC$11:AC$500,('Input_Claims Data'!$Q$11:$Q$500='Cal_Claims Experience'!$U82)*('Input_Claims Data'!$R$11:$R$500='Cal_Claims Experience'!$V82)*('Input_Claims Data'!$S$11:$S$500='Cal_Claims Experience'!$W82)*('Input_Claims Data'!$T$11:$T$500='Cal_Claims Experience'!$X82)))</f>
        <v/>
      </c>
      <c r="AH82" s="1" t="str" cm="1">
        <f t="array" ref="AH82">IF(AD82="","",_xlfn._xlws.FILTER('Input_Claims Data'!AD$11:AD$500,('Input_Claims Data'!$Q$11:$Q$500='Cal_Claims Experience'!$U82)*('Input_Claims Data'!$R$11:$R$500='Cal_Claims Experience'!$V82)*('Input_Claims Data'!$S$11:$S$500='Cal_Claims Experience'!$W82)*('Input_Claims Data'!$T$11:$T$500='Cal_Claims Experience'!$X82)))</f>
        <v/>
      </c>
      <c r="AI82" s="1" t="str">
        <f t="shared" si="18"/>
        <v/>
      </c>
      <c r="AJ82" s="1" t="str">
        <f t="shared" si="15"/>
        <v/>
      </c>
      <c r="AK82" s="1" t="str">
        <f t="shared" si="16"/>
        <v/>
      </c>
      <c r="AL82" s="1" t="str">
        <f t="shared" si="17"/>
        <v/>
      </c>
      <c r="AM82" s="1" t="str">
        <f t="shared" si="19"/>
        <v/>
      </c>
    </row>
    <row r="83" spans="5:39">
      <c r="E83" s="1" t="str" cm="1">
        <f t="array" ref="E83">IF(A83="","",_xlfn._xlws.FILTER('Input_Claims Data'!E$11:E$500,('Input_Claims Data'!$A$11:$A$500='Cal_Claims Experience'!$A83)*('Input_Claims Data'!$B$11:$B$500='Cal_Claims Experience'!$B83)*('Input_Claims Data'!$C$11:$C$500='Cal_Claims Experience'!$C83)*('Input_Claims Data'!$D$11:$D$500='Cal_Claims Experience'!$D83)))</f>
        <v/>
      </c>
      <c r="F83" s="1" t="str" cm="1">
        <f t="array" ref="F83">IF(A83="","",_xlfn._xlws.FILTER('Input_Claims Data'!F$11:F$500,('Input_Claims Data'!$A$11:$A$500='Cal_Claims Experience'!$A83)*('Input_Claims Data'!$B$11:$B$500='Cal_Claims Experience'!$B83)*('Input_Claims Data'!$C$11:$C$500='Cal_Claims Experience'!$C83)*('Input_Claims Data'!$D$11:$D$500='Cal_Claims Experience'!$D83)))</f>
        <v/>
      </c>
      <c r="G83" s="1" t="str" cm="1">
        <f t="array" ref="G83">IF(A83="","",_xlfn._xlws.FILTER('Input_Claims Data'!G$11:G$500,('Input_Claims Data'!$A$11:$A$500='Cal_Claims Experience'!$A83)*('Input_Claims Data'!$B$11:$B$500='Cal_Claims Experience'!$B83)*('Input_Claims Data'!$C$11:$C$500='Cal_Claims Experience'!$C83)*('Input_Claims Data'!$D$11:$D$500='Cal_Claims Experience'!$D83)))</f>
        <v/>
      </c>
      <c r="H83" s="1" t="str" cm="1">
        <f t="array" ref="H83">IF(A83="","",_xlfn._xlws.FILTER('Input_Claims Data'!H$11:H$500,('Input_Claims Data'!$A$11:$A$500='Cal_Claims Experience'!$A83)*('Input_Claims Data'!$B$11:$B$500='Cal_Claims Experience'!$B83)*('Input_Claims Data'!$C$11:$C$500='Cal_Claims Experience'!$C83)*('Input_Claims Data'!$D$11:$D$500='Cal_Claims Experience'!$D83)))</f>
        <v/>
      </c>
      <c r="I83" s="1" t="str" cm="1">
        <f t="array" ref="I83">IF(A83="","",_xlfn._xlws.FILTER('Input_Claims Data'!I$11:I$500,('Input_Claims Data'!$A$11:$A$500='Cal_Claims Experience'!$A83)*('Input_Claims Data'!$B$11:$B$500='Cal_Claims Experience'!$B83)*('Input_Claims Data'!$C$11:$C$500='Cal_Claims Experience'!$C83)*('Input_Claims Data'!$D$11:$D$500='Cal_Claims Experience'!$D83)))</f>
        <v/>
      </c>
      <c r="J83" s="1" t="str" cm="1">
        <f t="array" ref="J83">IF(A83="","",_xlfn._xlws.FILTER('Input_Claims Data'!J$11:J$500,('Input_Claims Data'!$A$11:$A$500='Cal_Claims Experience'!$A83)*('Input_Claims Data'!$B$11:$B$500='Cal_Claims Experience'!$B83)*('Input_Claims Data'!$C$11:$C$500='Cal_Claims Experience'!$C83)*('Input_Claims Data'!$D$11:$D$500='Cal_Claims Experience'!$D83)))</f>
        <v/>
      </c>
      <c r="K83" s="1" t="str" cm="1">
        <f t="array" ref="K83">IF(A83="","",_xlfn._xlws.FILTER('Input_Claims Data'!K$11:K$500,('Input_Claims Data'!$A$11:$A$500='Cal_Claims Experience'!$A83)*('Input_Claims Data'!$B$11:$B$500='Cal_Claims Experience'!$B83)*('Input_Claims Data'!$C$11:$C$500='Cal_Claims Experience'!$C83)*('Input_Claims Data'!$D$11:$D$500='Cal_Claims Experience'!$D83)))</f>
        <v/>
      </c>
      <c r="L83" s="1" t="str" cm="1">
        <f t="array" ref="L83">IF(B83="","",_xlfn._xlws.FILTER('Input_Claims Data'!L$11:L$500,('Input_Claims Data'!$A$11:$A$500='Cal_Claims Experience'!$A83)*('Input_Claims Data'!$B$11:$B$500='Cal_Claims Experience'!$B83)*('Input_Claims Data'!$C$11:$C$500='Cal_Claims Experience'!$C83)*('Input_Claims Data'!$D$11:$D$500='Cal_Claims Experience'!$D83)))</f>
        <v/>
      </c>
      <c r="M83" s="1" t="str" cm="1">
        <f t="array" ref="M83">IF(C83="","",_xlfn._xlws.FILTER('Input_Claims Data'!M$11:M$500,('Input_Claims Data'!$A$11:$A$500='Cal_Claims Experience'!$A83)*('Input_Claims Data'!$B$11:$B$500='Cal_Claims Experience'!$B83)*('Input_Claims Data'!$C$11:$C$500='Cal_Claims Experience'!$C83)*('Input_Claims Data'!$D$11:$D$500='Cal_Claims Experience'!$D83)))</f>
        <v/>
      </c>
      <c r="N83" s="1" t="str" cm="1">
        <f t="array" ref="N83">IF(D83="","",_xlfn._xlws.FILTER('Input_Claims Data'!N$11:N$500,('Input_Claims Data'!$A$11:$A$500='Cal_Claims Experience'!$A83)*('Input_Claims Data'!$B$11:$B$500='Cal_Claims Experience'!$B83)*('Input_Claims Data'!$C$11:$C$500='Cal_Claims Experience'!$C83)*('Input_Claims Data'!$D$11:$D$500='Cal_Claims Experience'!$D83)))</f>
        <v/>
      </c>
      <c r="O83" s="1" t="str">
        <f t="shared" si="10"/>
        <v/>
      </c>
      <c r="P83" s="1" t="str">
        <f t="shared" si="11"/>
        <v/>
      </c>
      <c r="Q83" s="1" t="str">
        <f t="shared" si="12"/>
        <v/>
      </c>
      <c r="R83" s="1" t="str">
        <f t="shared" si="13"/>
        <v/>
      </c>
      <c r="S83" s="1" t="str">
        <f t="shared" si="14"/>
        <v/>
      </c>
      <c r="Y83" s="1" t="str" cm="1">
        <f t="array" ref="Y83">IF(U83="","",_xlfn._xlws.FILTER('Input_Claims Data'!U$11:U$500,('Input_Claims Data'!$Q$11:$Q$500='Cal_Claims Experience'!$U83)*('Input_Claims Data'!$R$11:$R$500='Cal_Claims Experience'!$V83)*('Input_Claims Data'!$S$11:$S$500='Cal_Claims Experience'!$W83)*('Input_Claims Data'!$T$11:$T$500='Cal_Claims Experience'!$X83)))</f>
        <v/>
      </c>
      <c r="Z83" s="1" t="str" cm="1">
        <f t="array" ref="Z83">IF(V83="","",_xlfn._xlws.FILTER('Input_Claims Data'!V$11:V$500,('Input_Claims Data'!$Q$11:$Q$500='Cal_Claims Experience'!$U83)*('Input_Claims Data'!$R$11:$R$500='Cal_Claims Experience'!$V83)*('Input_Claims Data'!$S$11:$S$500='Cal_Claims Experience'!$W83)*('Input_Claims Data'!$T$11:$T$500='Cal_Claims Experience'!$X83)))</f>
        <v/>
      </c>
      <c r="AA83" s="1" t="str" cm="1">
        <f t="array" ref="AA83">IF(W83="","",_xlfn._xlws.FILTER('Input_Claims Data'!W$11:W$500,('Input_Claims Data'!$Q$11:$Q$500='Cal_Claims Experience'!$U83)*('Input_Claims Data'!$R$11:$R$500='Cal_Claims Experience'!$V83)*('Input_Claims Data'!$S$11:$S$500='Cal_Claims Experience'!$W83)*('Input_Claims Data'!$T$11:$T$500='Cal_Claims Experience'!$X83)))</f>
        <v/>
      </c>
      <c r="AB83" s="1" t="str" cm="1">
        <f t="array" ref="AB83">IF(X83="","",_xlfn._xlws.FILTER('Input_Claims Data'!X$11:X$500,('Input_Claims Data'!$Q$11:$Q$500='Cal_Claims Experience'!$U83)*('Input_Claims Data'!$R$11:$R$500='Cal_Claims Experience'!$V83)*('Input_Claims Data'!$S$11:$S$500='Cal_Claims Experience'!$W83)*('Input_Claims Data'!$T$11:$T$500='Cal_Claims Experience'!$X83)))</f>
        <v/>
      </c>
      <c r="AC83" s="1" t="str" cm="1">
        <f t="array" ref="AC83">IF(Y83="","",_xlfn._xlws.FILTER('Input_Claims Data'!Y$11:Y$500,('Input_Claims Data'!$Q$11:$Q$500='Cal_Claims Experience'!$U83)*('Input_Claims Data'!$R$11:$R$500='Cal_Claims Experience'!$V83)*('Input_Claims Data'!$S$11:$S$500='Cal_Claims Experience'!$W83)*('Input_Claims Data'!$T$11:$T$500='Cal_Claims Experience'!$X83)))</f>
        <v/>
      </c>
      <c r="AD83" s="1" t="str" cm="1">
        <f t="array" ref="AD83">IF(Z83="","",_xlfn._xlws.FILTER('Input_Claims Data'!Z$11:Z$500,('Input_Claims Data'!$Q$11:$Q$500='Cal_Claims Experience'!$U83)*('Input_Claims Data'!$R$11:$R$500='Cal_Claims Experience'!$V83)*('Input_Claims Data'!$S$11:$S$500='Cal_Claims Experience'!$W83)*('Input_Claims Data'!$T$11:$T$500='Cal_Claims Experience'!$X83)))</f>
        <v/>
      </c>
      <c r="AE83" s="1" t="str" cm="1">
        <f t="array" ref="AE83">IF(AA83="","",_xlfn._xlws.FILTER('Input_Claims Data'!AA$11:AA$500,('Input_Claims Data'!$Q$11:$Q$500='Cal_Claims Experience'!$U83)*('Input_Claims Data'!$R$11:$R$500='Cal_Claims Experience'!$V83)*('Input_Claims Data'!$S$11:$S$500='Cal_Claims Experience'!$W83)*('Input_Claims Data'!$T$11:$T$500='Cal_Claims Experience'!$X83)))</f>
        <v/>
      </c>
      <c r="AF83" s="1" t="str" cm="1">
        <f t="array" ref="AF83">IF(AB83="","",_xlfn._xlws.FILTER('Input_Claims Data'!AB$11:AB$500,('Input_Claims Data'!$Q$11:$Q$500='Cal_Claims Experience'!$U83)*('Input_Claims Data'!$R$11:$R$500='Cal_Claims Experience'!$V83)*('Input_Claims Data'!$S$11:$S$500='Cal_Claims Experience'!$W83)*('Input_Claims Data'!$T$11:$T$500='Cal_Claims Experience'!$X83)))</f>
        <v/>
      </c>
      <c r="AG83" s="1" t="str" cm="1">
        <f t="array" ref="AG83">IF(AC83="","",_xlfn._xlws.FILTER('Input_Claims Data'!AC$11:AC$500,('Input_Claims Data'!$Q$11:$Q$500='Cal_Claims Experience'!$U83)*('Input_Claims Data'!$R$11:$R$500='Cal_Claims Experience'!$V83)*('Input_Claims Data'!$S$11:$S$500='Cal_Claims Experience'!$W83)*('Input_Claims Data'!$T$11:$T$500='Cal_Claims Experience'!$X83)))</f>
        <v/>
      </c>
      <c r="AH83" s="1" t="str" cm="1">
        <f t="array" ref="AH83">IF(AD83="","",_xlfn._xlws.FILTER('Input_Claims Data'!AD$11:AD$500,('Input_Claims Data'!$Q$11:$Q$500='Cal_Claims Experience'!$U83)*('Input_Claims Data'!$R$11:$R$500='Cal_Claims Experience'!$V83)*('Input_Claims Data'!$S$11:$S$500='Cal_Claims Experience'!$W83)*('Input_Claims Data'!$T$11:$T$500='Cal_Claims Experience'!$X83)))</f>
        <v/>
      </c>
      <c r="AI83" s="1" t="str">
        <f t="shared" si="18"/>
        <v/>
      </c>
      <c r="AJ83" s="1" t="str">
        <f t="shared" si="15"/>
        <v/>
      </c>
      <c r="AK83" s="1" t="str">
        <f t="shared" si="16"/>
        <v/>
      </c>
      <c r="AL83" s="1" t="str">
        <f t="shared" si="17"/>
        <v/>
      </c>
      <c r="AM83" s="1" t="str">
        <f t="shared" si="19"/>
        <v/>
      </c>
    </row>
    <row r="84" spans="5:39">
      <c r="E84" s="1" t="str" cm="1">
        <f t="array" ref="E84">IF(A84="","",_xlfn._xlws.FILTER('Input_Claims Data'!E$11:E$500,('Input_Claims Data'!$A$11:$A$500='Cal_Claims Experience'!$A84)*('Input_Claims Data'!$B$11:$B$500='Cal_Claims Experience'!$B84)*('Input_Claims Data'!$C$11:$C$500='Cal_Claims Experience'!$C84)*('Input_Claims Data'!$D$11:$D$500='Cal_Claims Experience'!$D84)))</f>
        <v/>
      </c>
      <c r="F84" s="1" t="str" cm="1">
        <f t="array" ref="F84">IF(A84="","",_xlfn._xlws.FILTER('Input_Claims Data'!F$11:F$500,('Input_Claims Data'!$A$11:$A$500='Cal_Claims Experience'!$A84)*('Input_Claims Data'!$B$11:$B$500='Cal_Claims Experience'!$B84)*('Input_Claims Data'!$C$11:$C$500='Cal_Claims Experience'!$C84)*('Input_Claims Data'!$D$11:$D$500='Cal_Claims Experience'!$D84)))</f>
        <v/>
      </c>
      <c r="G84" s="1" t="str" cm="1">
        <f t="array" ref="G84">IF(A84="","",_xlfn._xlws.FILTER('Input_Claims Data'!G$11:G$500,('Input_Claims Data'!$A$11:$A$500='Cal_Claims Experience'!$A84)*('Input_Claims Data'!$B$11:$B$500='Cal_Claims Experience'!$B84)*('Input_Claims Data'!$C$11:$C$500='Cal_Claims Experience'!$C84)*('Input_Claims Data'!$D$11:$D$500='Cal_Claims Experience'!$D84)))</f>
        <v/>
      </c>
      <c r="H84" s="1" t="str" cm="1">
        <f t="array" ref="H84">IF(A84="","",_xlfn._xlws.FILTER('Input_Claims Data'!H$11:H$500,('Input_Claims Data'!$A$11:$A$500='Cal_Claims Experience'!$A84)*('Input_Claims Data'!$B$11:$B$500='Cal_Claims Experience'!$B84)*('Input_Claims Data'!$C$11:$C$500='Cal_Claims Experience'!$C84)*('Input_Claims Data'!$D$11:$D$500='Cal_Claims Experience'!$D84)))</f>
        <v/>
      </c>
      <c r="I84" s="1" t="str" cm="1">
        <f t="array" ref="I84">IF(A84="","",_xlfn._xlws.FILTER('Input_Claims Data'!I$11:I$500,('Input_Claims Data'!$A$11:$A$500='Cal_Claims Experience'!$A84)*('Input_Claims Data'!$B$11:$B$500='Cal_Claims Experience'!$B84)*('Input_Claims Data'!$C$11:$C$500='Cal_Claims Experience'!$C84)*('Input_Claims Data'!$D$11:$D$500='Cal_Claims Experience'!$D84)))</f>
        <v/>
      </c>
      <c r="J84" s="1" t="str" cm="1">
        <f t="array" ref="J84">IF(A84="","",_xlfn._xlws.FILTER('Input_Claims Data'!J$11:J$500,('Input_Claims Data'!$A$11:$A$500='Cal_Claims Experience'!$A84)*('Input_Claims Data'!$B$11:$B$500='Cal_Claims Experience'!$B84)*('Input_Claims Data'!$C$11:$C$500='Cal_Claims Experience'!$C84)*('Input_Claims Data'!$D$11:$D$500='Cal_Claims Experience'!$D84)))</f>
        <v/>
      </c>
      <c r="K84" s="1" t="str" cm="1">
        <f t="array" ref="K84">IF(A84="","",_xlfn._xlws.FILTER('Input_Claims Data'!K$11:K$500,('Input_Claims Data'!$A$11:$A$500='Cal_Claims Experience'!$A84)*('Input_Claims Data'!$B$11:$B$500='Cal_Claims Experience'!$B84)*('Input_Claims Data'!$C$11:$C$500='Cal_Claims Experience'!$C84)*('Input_Claims Data'!$D$11:$D$500='Cal_Claims Experience'!$D84)))</f>
        <v/>
      </c>
      <c r="L84" s="1" t="str" cm="1">
        <f t="array" ref="L84">IF(B84="","",_xlfn._xlws.FILTER('Input_Claims Data'!L$11:L$500,('Input_Claims Data'!$A$11:$A$500='Cal_Claims Experience'!$A84)*('Input_Claims Data'!$B$11:$B$500='Cal_Claims Experience'!$B84)*('Input_Claims Data'!$C$11:$C$500='Cal_Claims Experience'!$C84)*('Input_Claims Data'!$D$11:$D$500='Cal_Claims Experience'!$D84)))</f>
        <v/>
      </c>
      <c r="M84" s="1" t="str" cm="1">
        <f t="array" ref="M84">IF(C84="","",_xlfn._xlws.FILTER('Input_Claims Data'!M$11:M$500,('Input_Claims Data'!$A$11:$A$500='Cal_Claims Experience'!$A84)*('Input_Claims Data'!$B$11:$B$500='Cal_Claims Experience'!$B84)*('Input_Claims Data'!$C$11:$C$500='Cal_Claims Experience'!$C84)*('Input_Claims Data'!$D$11:$D$500='Cal_Claims Experience'!$D84)))</f>
        <v/>
      </c>
      <c r="N84" s="1" t="str" cm="1">
        <f t="array" ref="N84">IF(D84="","",_xlfn._xlws.FILTER('Input_Claims Data'!N$11:N$500,('Input_Claims Data'!$A$11:$A$500='Cal_Claims Experience'!$A84)*('Input_Claims Data'!$B$11:$B$500='Cal_Claims Experience'!$B84)*('Input_Claims Data'!$C$11:$C$500='Cal_Claims Experience'!$C84)*('Input_Claims Data'!$D$11:$D$500='Cal_Claims Experience'!$D84)))</f>
        <v/>
      </c>
      <c r="O84" s="1" t="str">
        <f t="shared" si="10"/>
        <v/>
      </c>
      <c r="P84" s="1" t="str">
        <f t="shared" si="11"/>
        <v/>
      </c>
      <c r="Q84" s="1" t="str">
        <f t="shared" si="12"/>
        <v/>
      </c>
      <c r="R84" s="1" t="str">
        <f t="shared" si="13"/>
        <v/>
      </c>
      <c r="S84" s="1" t="str">
        <f t="shared" si="14"/>
        <v/>
      </c>
      <c r="Y84" s="1" t="str" cm="1">
        <f t="array" ref="Y84">IF(U84="","",_xlfn._xlws.FILTER('Input_Claims Data'!U$11:U$500,('Input_Claims Data'!$Q$11:$Q$500='Cal_Claims Experience'!$U84)*('Input_Claims Data'!$R$11:$R$500='Cal_Claims Experience'!$V84)*('Input_Claims Data'!$S$11:$S$500='Cal_Claims Experience'!$W84)*('Input_Claims Data'!$T$11:$T$500='Cal_Claims Experience'!$X84)))</f>
        <v/>
      </c>
      <c r="Z84" s="1" t="str" cm="1">
        <f t="array" ref="Z84">IF(V84="","",_xlfn._xlws.FILTER('Input_Claims Data'!V$11:V$500,('Input_Claims Data'!$Q$11:$Q$500='Cal_Claims Experience'!$U84)*('Input_Claims Data'!$R$11:$R$500='Cal_Claims Experience'!$V84)*('Input_Claims Data'!$S$11:$S$500='Cal_Claims Experience'!$W84)*('Input_Claims Data'!$T$11:$T$500='Cal_Claims Experience'!$X84)))</f>
        <v/>
      </c>
      <c r="AA84" s="1" t="str" cm="1">
        <f t="array" ref="AA84">IF(W84="","",_xlfn._xlws.FILTER('Input_Claims Data'!W$11:W$500,('Input_Claims Data'!$Q$11:$Q$500='Cal_Claims Experience'!$U84)*('Input_Claims Data'!$R$11:$R$500='Cal_Claims Experience'!$V84)*('Input_Claims Data'!$S$11:$S$500='Cal_Claims Experience'!$W84)*('Input_Claims Data'!$T$11:$T$500='Cal_Claims Experience'!$X84)))</f>
        <v/>
      </c>
      <c r="AB84" s="1" t="str" cm="1">
        <f t="array" ref="AB84">IF(X84="","",_xlfn._xlws.FILTER('Input_Claims Data'!X$11:X$500,('Input_Claims Data'!$Q$11:$Q$500='Cal_Claims Experience'!$U84)*('Input_Claims Data'!$R$11:$R$500='Cal_Claims Experience'!$V84)*('Input_Claims Data'!$S$11:$S$500='Cal_Claims Experience'!$W84)*('Input_Claims Data'!$T$11:$T$500='Cal_Claims Experience'!$X84)))</f>
        <v/>
      </c>
      <c r="AC84" s="1" t="str" cm="1">
        <f t="array" ref="AC84">IF(Y84="","",_xlfn._xlws.FILTER('Input_Claims Data'!Y$11:Y$500,('Input_Claims Data'!$Q$11:$Q$500='Cal_Claims Experience'!$U84)*('Input_Claims Data'!$R$11:$R$500='Cal_Claims Experience'!$V84)*('Input_Claims Data'!$S$11:$S$500='Cal_Claims Experience'!$W84)*('Input_Claims Data'!$T$11:$T$500='Cal_Claims Experience'!$X84)))</f>
        <v/>
      </c>
      <c r="AD84" s="1" t="str" cm="1">
        <f t="array" ref="AD84">IF(Z84="","",_xlfn._xlws.FILTER('Input_Claims Data'!Z$11:Z$500,('Input_Claims Data'!$Q$11:$Q$500='Cal_Claims Experience'!$U84)*('Input_Claims Data'!$R$11:$R$500='Cal_Claims Experience'!$V84)*('Input_Claims Data'!$S$11:$S$500='Cal_Claims Experience'!$W84)*('Input_Claims Data'!$T$11:$T$500='Cal_Claims Experience'!$X84)))</f>
        <v/>
      </c>
      <c r="AE84" s="1" t="str" cm="1">
        <f t="array" ref="AE84">IF(AA84="","",_xlfn._xlws.FILTER('Input_Claims Data'!AA$11:AA$500,('Input_Claims Data'!$Q$11:$Q$500='Cal_Claims Experience'!$U84)*('Input_Claims Data'!$R$11:$R$500='Cal_Claims Experience'!$V84)*('Input_Claims Data'!$S$11:$S$500='Cal_Claims Experience'!$W84)*('Input_Claims Data'!$T$11:$T$500='Cal_Claims Experience'!$X84)))</f>
        <v/>
      </c>
      <c r="AF84" s="1" t="str" cm="1">
        <f t="array" ref="AF84">IF(AB84="","",_xlfn._xlws.FILTER('Input_Claims Data'!AB$11:AB$500,('Input_Claims Data'!$Q$11:$Q$500='Cal_Claims Experience'!$U84)*('Input_Claims Data'!$R$11:$R$500='Cal_Claims Experience'!$V84)*('Input_Claims Data'!$S$11:$S$500='Cal_Claims Experience'!$W84)*('Input_Claims Data'!$T$11:$T$500='Cal_Claims Experience'!$X84)))</f>
        <v/>
      </c>
      <c r="AG84" s="1" t="str" cm="1">
        <f t="array" ref="AG84">IF(AC84="","",_xlfn._xlws.FILTER('Input_Claims Data'!AC$11:AC$500,('Input_Claims Data'!$Q$11:$Q$500='Cal_Claims Experience'!$U84)*('Input_Claims Data'!$R$11:$R$500='Cal_Claims Experience'!$V84)*('Input_Claims Data'!$S$11:$S$500='Cal_Claims Experience'!$W84)*('Input_Claims Data'!$T$11:$T$500='Cal_Claims Experience'!$X84)))</f>
        <v/>
      </c>
      <c r="AH84" s="1" t="str" cm="1">
        <f t="array" ref="AH84">IF(AD84="","",_xlfn._xlws.FILTER('Input_Claims Data'!AD$11:AD$500,('Input_Claims Data'!$Q$11:$Q$500='Cal_Claims Experience'!$U84)*('Input_Claims Data'!$R$11:$R$500='Cal_Claims Experience'!$V84)*('Input_Claims Data'!$S$11:$S$500='Cal_Claims Experience'!$W84)*('Input_Claims Data'!$T$11:$T$500='Cal_Claims Experience'!$X84)))</f>
        <v/>
      </c>
      <c r="AI84" s="1" t="str">
        <f t="shared" si="18"/>
        <v/>
      </c>
      <c r="AJ84" s="1" t="str">
        <f t="shared" si="15"/>
        <v/>
      </c>
      <c r="AK84" s="1" t="str">
        <f t="shared" si="16"/>
        <v/>
      </c>
      <c r="AL84" s="1" t="str">
        <f t="shared" si="17"/>
        <v/>
      </c>
      <c r="AM84" s="1" t="str">
        <f t="shared" si="19"/>
        <v/>
      </c>
    </row>
    <row r="85" spans="5:39">
      <c r="E85" s="1" t="str" cm="1">
        <f t="array" ref="E85">IF(A85="","",_xlfn._xlws.FILTER('Input_Claims Data'!E$11:E$500,('Input_Claims Data'!$A$11:$A$500='Cal_Claims Experience'!$A85)*('Input_Claims Data'!$B$11:$B$500='Cal_Claims Experience'!$B85)*('Input_Claims Data'!$C$11:$C$500='Cal_Claims Experience'!$C85)*('Input_Claims Data'!$D$11:$D$500='Cal_Claims Experience'!$D85)))</f>
        <v/>
      </c>
      <c r="F85" s="1" t="str" cm="1">
        <f t="array" ref="F85">IF(A85="","",_xlfn._xlws.FILTER('Input_Claims Data'!F$11:F$500,('Input_Claims Data'!$A$11:$A$500='Cal_Claims Experience'!$A85)*('Input_Claims Data'!$B$11:$B$500='Cal_Claims Experience'!$B85)*('Input_Claims Data'!$C$11:$C$500='Cal_Claims Experience'!$C85)*('Input_Claims Data'!$D$11:$D$500='Cal_Claims Experience'!$D85)))</f>
        <v/>
      </c>
      <c r="G85" s="1" t="str" cm="1">
        <f t="array" ref="G85">IF(A85="","",_xlfn._xlws.FILTER('Input_Claims Data'!G$11:G$500,('Input_Claims Data'!$A$11:$A$500='Cal_Claims Experience'!$A85)*('Input_Claims Data'!$B$11:$B$500='Cal_Claims Experience'!$B85)*('Input_Claims Data'!$C$11:$C$500='Cal_Claims Experience'!$C85)*('Input_Claims Data'!$D$11:$D$500='Cal_Claims Experience'!$D85)))</f>
        <v/>
      </c>
      <c r="H85" s="1" t="str" cm="1">
        <f t="array" ref="H85">IF(A85="","",_xlfn._xlws.FILTER('Input_Claims Data'!H$11:H$500,('Input_Claims Data'!$A$11:$A$500='Cal_Claims Experience'!$A85)*('Input_Claims Data'!$B$11:$B$500='Cal_Claims Experience'!$B85)*('Input_Claims Data'!$C$11:$C$500='Cal_Claims Experience'!$C85)*('Input_Claims Data'!$D$11:$D$500='Cal_Claims Experience'!$D85)))</f>
        <v/>
      </c>
      <c r="I85" s="1" t="str" cm="1">
        <f t="array" ref="I85">IF(A85="","",_xlfn._xlws.FILTER('Input_Claims Data'!I$11:I$500,('Input_Claims Data'!$A$11:$A$500='Cal_Claims Experience'!$A85)*('Input_Claims Data'!$B$11:$B$500='Cal_Claims Experience'!$B85)*('Input_Claims Data'!$C$11:$C$500='Cal_Claims Experience'!$C85)*('Input_Claims Data'!$D$11:$D$500='Cal_Claims Experience'!$D85)))</f>
        <v/>
      </c>
      <c r="J85" s="1" t="str" cm="1">
        <f t="array" ref="J85">IF(A85="","",_xlfn._xlws.FILTER('Input_Claims Data'!J$11:J$500,('Input_Claims Data'!$A$11:$A$500='Cal_Claims Experience'!$A85)*('Input_Claims Data'!$B$11:$B$500='Cal_Claims Experience'!$B85)*('Input_Claims Data'!$C$11:$C$500='Cal_Claims Experience'!$C85)*('Input_Claims Data'!$D$11:$D$500='Cal_Claims Experience'!$D85)))</f>
        <v/>
      </c>
      <c r="K85" s="1" t="str" cm="1">
        <f t="array" ref="K85">IF(A85="","",_xlfn._xlws.FILTER('Input_Claims Data'!K$11:K$500,('Input_Claims Data'!$A$11:$A$500='Cal_Claims Experience'!$A85)*('Input_Claims Data'!$B$11:$B$500='Cal_Claims Experience'!$B85)*('Input_Claims Data'!$C$11:$C$500='Cal_Claims Experience'!$C85)*('Input_Claims Data'!$D$11:$D$500='Cal_Claims Experience'!$D85)))</f>
        <v/>
      </c>
      <c r="L85" s="1" t="str" cm="1">
        <f t="array" ref="L85">IF(B85="","",_xlfn._xlws.FILTER('Input_Claims Data'!L$11:L$500,('Input_Claims Data'!$A$11:$A$500='Cal_Claims Experience'!$A85)*('Input_Claims Data'!$B$11:$B$500='Cal_Claims Experience'!$B85)*('Input_Claims Data'!$C$11:$C$500='Cal_Claims Experience'!$C85)*('Input_Claims Data'!$D$11:$D$500='Cal_Claims Experience'!$D85)))</f>
        <v/>
      </c>
      <c r="M85" s="1" t="str" cm="1">
        <f t="array" ref="M85">IF(C85="","",_xlfn._xlws.FILTER('Input_Claims Data'!M$11:M$500,('Input_Claims Data'!$A$11:$A$500='Cal_Claims Experience'!$A85)*('Input_Claims Data'!$B$11:$B$500='Cal_Claims Experience'!$B85)*('Input_Claims Data'!$C$11:$C$500='Cal_Claims Experience'!$C85)*('Input_Claims Data'!$D$11:$D$500='Cal_Claims Experience'!$D85)))</f>
        <v/>
      </c>
      <c r="N85" s="1" t="str" cm="1">
        <f t="array" ref="N85">IF(D85="","",_xlfn._xlws.FILTER('Input_Claims Data'!N$11:N$500,('Input_Claims Data'!$A$11:$A$500='Cal_Claims Experience'!$A85)*('Input_Claims Data'!$B$11:$B$500='Cal_Claims Experience'!$B85)*('Input_Claims Data'!$C$11:$C$500='Cal_Claims Experience'!$C85)*('Input_Claims Data'!$D$11:$D$500='Cal_Claims Experience'!$D85)))</f>
        <v/>
      </c>
      <c r="O85" s="1" t="str">
        <f t="shared" si="10"/>
        <v/>
      </c>
      <c r="P85" s="1" t="str">
        <f t="shared" si="11"/>
        <v/>
      </c>
      <c r="Q85" s="1" t="str">
        <f t="shared" si="12"/>
        <v/>
      </c>
      <c r="R85" s="1" t="str">
        <f t="shared" si="13"/>
        <v/>
      </c>
      <c r="S85" s="1" t="str">
        <f t="shared" si="14"/>
        <v/>
      </c>
      <c r="Y85" s="1" t="str" cm="1">
        <f t="array" ref="Y85">IF(U85="","",_xlfn._xlws.FILTER('Input_Claims Data'!U$11:U$500,('Input_Claims Data'!$Q$11:$Q$500='Cal_Claims Experience'!$U85)*('Input_Claims Data'!$R$11:$R$500='Cal_Claims Experience'!$V85)*('Input_Claims Data'!$S$11:$S$500='Cal_Claims Experience'!$W85)*('Input_Claims Data'!$T$11:$T$500='Cal_Claims Experience'!$X85)))</f>
        <v/>
      </c>
      <c r="Z85" s="1" t="str" cm="1">
        <f t="array" ref="Z85">IF(V85="","",_xlfn._xlws.FILTER('Input_Claims Data'!V$11:V$500,('Input_Claims Data'!$Q$11:$Q$500='Cal_Claims Experience'!$U85)*('Input_Claims Data'!$R$11:$R$500='Cal_Claims Experience'!$V85)*('Input_Claims Data'!$S$11:$S$500='Cal_Claims Experience'!$W85)*('Input_Claims Data'!$T$11:$T$500='Cal_Claims Experience'!$X85)))</f>
        <v/>
      </c>
      <c r="AA85" s="1" t="str" cm="1">
        <f t="array" ref="AA85">IF(W85="","",_xlfn._xlws.FILTER('Input_Claims Data'!W$11:W$500,('Input_Claims Data'!$Q$11:$Q$500='Cal_Claims Experience'!$U85)*('Input_Claims Data'!$R$11:$R$500='Cal_Claims Experience'!$V85)*('Input_Claims Data'!$S$11:$S$500='Cal_Claims Experience'!$W85)*('Input_Claims Data'!$T$11:$T$500='Cal_Claims Experience'!$X85)))</f>
        <v/>
      </c>
      <c r="AB85" s="1" t="str" cm="1">
        <f t="array" ref="AB85">IF(X85="","",_xlfn._xlws.FILTER('Input_Claims Data'!X$11:X$500,('Input_Claims Data'!$Q$11:$Q$500='Cal_Claims Experience'!$U85)*('Input_Claims Data'!$R$11:$R$500='Cal_Claims Experience'!$V85)*('Input_Claims Data'!$S$11:$S$500='Cal_Claims Experience'!$W85)*('Input_Claims Data'!$T$11:$T$500='Cal_Claims Experience'!$X85)))</f>
        <v/>
      </c>
      <c r="AC85" s="1" t="str" cm="1">
        <f t="array" ref="AC85">IF(Y85="","",_xlfn._xlws.FILTER('Input_Claims Data'!Y$11:Y$500,('Input_Claims Data'!$Q$11:$Q$500='Cal_Claims Experience'!$U85)*('Input_Claims Data'!$R$11:$R$500='Cal_Claims Experience'!$V85)*('Input_Claims Data'!$S$11:$S$500='Cal_Claims Experience'!$W85)*('Input_Claims Data'!$T$11:$T$500='Cal_Claims Experience'!$X85)))</f>
        <v/>
      </c>
      <c r="AD85" s="1" t="str" cm="1">
        <f t="array" ref="AD85">IF(Z85="","",_xlfn._xlws.FILTER('Input_Claims Data'!Z$11:Z$500,('Input_Claims Data'!$Q$11:$Q$500='Cal_Claims Experience'!$U85)*('Input_Claims Data'!$R$11:$R$500='Cal_Claims Experience'!$V85)*('Input_Claims Data'!$S$11:$S$500='Cal_Claims Experience'!$W85)*('Input_Claims Data'!$T$11:$T$500='Cal_Claims Experience'!$X85)))</f>
        <v/>
      </c>
      <c r="AE85" s="1" t="str" cm="1">
        <f t="array" ref="AE85">IF(AA85="","",_xlfn._xlws.FILTER('Input_Claims Data'!AA$11:AA$500,('Input_Claims Data'!$Q$11:$Q$500='Cal_Claims Experience'!$U85)*('Input_Claims Data'!$R$11:$R$500='Cal_Claims Experience'!$V85)*('Input_Claims Data'!$S$11:$S$500='Cal_Claims Experience'!$W85)*('Input_Claims Data'!$T$11:$T$500='Cal_Claims Experience'!$X85)))</f>
        <v/>
      </c>
      <c r="AF85" s="1" t="str" cm="1">
        <f t="array" ref="AF85">IF(AB85="","",_xlfn._xlws.FILTER('Input_Claims Data'!AB$11:AB$500,('Input_Claims Data'!$Q$11:$Q$500='Cal_Claims Experience'!$U85)*('Input_Claims Data'!$R$11:$R$500='Cal_Claims Experience'!$V85)*('Input_Claims Data'!$S$11:$S$500='Cal_Claims Experience'!$W85)*('Input_Claims Data'!$T$11:$T$500='Cal_Claims Experience'!$X85)))</f>
        <v/>
      </c>
      <c r="AG85" s="1" t="str" cm="1">
        <f t="array" ref="AG85">IF(AC85="","",_xlfn._xlws.FILTER('Input_Claims Data'!AC$11:AC$500,('Input_Claims Data'!$Q$11:$Q$500='Cal_Claims Experience'!$U85)*('Input_Claims Data'!$R$11:$R$500='Cal_Claims Experience'!$V85)*('Input_Claims Data'!$S$11:$S$500='Cal_Claims Experience'!$W85)*('Input_Claims Data'!$T$11:$T$500='Cal_Claims Experience'!$X85)))</f>
        <v/>
      </c>
      <c r="AH85" s="1" t="str" cm="1">
        <f t="array" ref="AH85">IF(AD85="","",_xlfn._xlws.FILTER('Input_Claims Data'!AD$11:AD$500,('Input_Claims Data'!$Q$11:$Q$500='Cal_Claims Experience'!$U85)*('Input_Claims Data'!$R$11:$R$500='Cal_Claims Experience'!$V85)*('Input_Claims Data'!$S$11:$S$500='Cal_Claims Experience'!$W85)*('Input_Claims Data'!$T$11:$T$500='Cal_Claims Experience'!$X85)))</f>
        <v/>
      </c>
      <c r="AI85" s="1" t="str">
        <f t="shared" si="18"/>
        <v/>
      </c>
      <c r="AJ85" s="1" t="str">
        <f t="shared" si="15"/>
        <v/>
      </c>
      <c r="AK85" s="1" t="str">
        <f t="shared" si="16"/>
        <v/>
      </c>
      <c r="AL85" s="1" t="str">
        <f t="shared" si="17"/>
        <v/>
      </c>
      <c r="AM85" s="1" t="str">
        <f t="shared" si="19"/>
        <v/>
      </c>
    </row>
    <row r="86" spans="5:39">
      <c r="E86" s="1" t="str" cm="1">
        <f t="array" ref="E86">IF(A86="","",_xlfn._xlws.FILTER('Input_Claims Data'!E$11:E$500,('Input_Claims Data'!$A$11:$A$500='Cal_Claims Experience'!$A86)*('Input_Claims Data'!$B$11:$B$500='Cal_Claims Experience'!$B86)*('Input_Claims Data'!$C$11:$C$500='Cal_Claims Experience'!$C86)*('Input_Claims Data'!$D$11:$D$500='Cal_Claims Experience'!$D86)))</f>
        <v/>
      </c>
      <c r="F86" s="1" t="str" cm="1">
        <f t="array" ref="F86">IF(A86="","",_xlfn._xlws.FILTER('Input_Claims Data'!F$11:F$500,('Input_Claims Data'!$A$11:$A$500='Cal_Claims Experience'!$A86)*('Input_Claims Data'!$B$11:$B$500='Cal_Claims Experience'!$B86)*('Input_Claims Data'!$C$11:$C$500='Cal_Claims Experience'!$C86)*('Input_Claims Data'!$D$11:$D$500='Cal_Claims Experience'!$D86)))</f>
        <v/>
      </c>
      <c r="G86" s="1" t="str" cm="1">
        <f t="array" ref="G86">IF(A86="","",_xlfn._xlws.FILTER('Input_Claims Data'!G$11:G$500,('Input_Claims Data'!$A$11:$A$500='Cal_Claims Experience'!$A86)*('Input_Claims Data'!$B$11:$B$500='Cal_Claims Experience'!$B86)*('Input_Claims Data'!$C$11:$C$500='Cal_Claims Experience'!$C86)*('Input_Claims Data'!$D$11:$D$500='Cal_Claims Experience'!$D86)))</f>
        <v/>
      </c>
      <c r="H86" s="1" t="str" cm="1">
        <f t="array" ref="H86">IF(A86="","",_xlfn._xlws.FILTER('Input_Claims Data'!H$11:H$500,('Input_Claims Data'!$A$11:$A$500='Cal_Claims Experience'!$A86)*('Input_Claims Data'!$B$11:$B$500='Cal_Claims Experience'!$B86)*('Input_Claims Data'!$C$11:$C$500='Cal_Claims Experience'!$C86)*('Input_Claims Data'!$D$11:$D$500='Cal_Claims Experience'!$D86)))</f>
        <v/>
      </c>
      <c r="I86" s="1" t="str" cm="1">
        <f t="array" ref="I86">IF(A86="","",_xlfn._xlws.FILTER('Input_Claims Data'!I$11:I$500,('Input_Claims Data'!$A$11:$A$500='Cal_Claims Experience'!$A86)*('Input_Claims Data'!$B$11:$B$500='Cal_Claims Experience'!$B86)*('Input_Claims Data'!$C$11:$C$500='Cal_Claims Experience'!$C86)*('Input_Claims Data'!$D$11:$D$500='Cal_Claims Experience'!$D86)))</f>
        <v/>
      </c>
      <c r="J86" s="1" t="str" cm="1">
        <f t="array" ref="J86">IF(A86="","",_xlfn._xlws.FILTER('Input_Claims Data'!J$11:J$500,('Input_Claims Data'!$A$11:$A$500='Cal_Claims Experience'!$A86)*('Input_Claims Data'!$B$11:$B$500='Cal_Claims Experience'!$B86)*('Input_Claims Data'!$C$11:$C$500='Cal_Claims Experience'!$C86)*('Input_Claims Data'!$D$11:$D$500='Cal_Claims Experience'!$D86)))</f>
        <v/>
      </c>
      <c r="K86" s="1" t="str" cm="1">
        <f t="array" ref="K86">IF(A86="","",_xlfn._xlws.FILTER('Input_Claims Data'!K$11:K$500,('Input_Claims Data'!$A$11:$A$500='Cal_Claims Experience'!$A86)*('Input_Claims Data'!$B$11:$B$500='Cal_Claims Experience'!$B86)*('Input_Claims Data'!$C$11:$C$500='Cal_Claims Experience'!$C86)*('Input_Claims Data'!$D$11:$D$500='Cal_Claims Experience'!$D86)))</f>
        <v/>
      </c>
      <c r="L86" s="1" t="str" cm="1">
        <f t="array" ref="L86">IF(B86="","",_xlfn._xlws.FILTER('Input_Claims Data'!L$11:L$500,('Input_Claims Data'!$A$11:$A$500='Cal_Claims Experience'!$A86)*('Input_Claims Data'!$B$11:$B$500='Cal_Claims Experience'!$B86)*('Input_Claims Data'!$C$11:$C$500='Cal_Claims Experience'!$C86)*('Input_Claims Data'!$D$11:$D$500='Cal_Claims Experience'!$D86)))</f>
        <v/>
      </c>
      <c r="M86" s="1" t="str" cm="1">
        <f t="array" ref="M86">IF(C86="","",_xlfn._xlws.FILTER('Input_Claims Data'!M$11:M$500,('Input_Claims Data'!$A$11:$A$500='Cal_Claims Experience'!$A86)*('Input_Claims Data'!$B$11:$B$500='Cal_Claims Experience'!$B86)*('Input_Claims Data'!$C$11:$C$500='Cal_Claims Experience'!$C86)*('Input_Claims Data'!$D$11:$D$500='Cal_Claims Experience'!$D86)))</f>
        <v/>
      </c>
      <c r="N86" s="1" t="str" cm="1">
        <f t="array" ref="N86">IF(D86="","",_xlfn._xlws.FILTER('Input_Claims Data'!N$11:N$500,('Input_Claims Data'!$A$11:$A$500='Cal_Claims Experience'!$A86)*('Input_Claims Data'!$B$11:$B$500='Cal_Claims Experience'!$B86)*('Input_Claims Data'!$C$11:$C$500='Cal_Claims Experience'!$C86)*('Input_Claims Data'!$D$11:$D$500='Cal_Claims Experience'!$D86)))</f>
        <v/>
      </c>
      <c r="O86" s="1" t="str">
        <f t="shared" si="10"/>
        <v/>
      </c>
      <c r="P86" s="1" t="str">
        <f t="shared" si="11"/>
        <v/>
      </c>
      <c r="Q86" s="1" t="str">
        <f t="shared" si="12"/>
        <v/>
      </c>
      <c r="R86" s="1" t="str">
        <f t="shared" si="13"/>
        <v/>
      </c>
      <c r="S86" s="1" t="str">
        <f t="shared" si="14"/>
        <v/>
      </c>
      <c r="Y86" s="1" t="str" cm="1">
        <f t="array" ref="Y86">IF(U86="","",_xlfn._xlws.FILTER('Input_Claims Data'!U$11:U$500,('Input_Claims Data'!$Q$11:$Q$500='Cal_Claims Experience'!$U86)*('Input_Claims Data'!$R$11:$R$500='Cal_Claims Experience'!$V86)*('Input_Claims Data'!$S$11:$S$500='Cal_Claims Experience'!$W86)*('Input_Claims Data'!$T$11:$T$500='Cal_Claims Experience'!$X86)))</f>
        <v/>
      </c>
      <c r="Z86" s="1" t="str" cm="1">
        <f t="array" ref="Z86">IF(V86="","",_xlfn._xlws.FILTER('Input_Claims Data'!V$11:V$500,('Input_Claims Data'!$Q$11:$Q$500='Cal_Claims Experience'!$U86)*('Input_Claims Data'!$R$11:$R$500='Cal_Claims Experience'!$V86)*('Input_Claims Data'!$S$11:$S$500='Cal_Claims Experience'!$W86)*('Input_Claims Data'!$T$11:$T$500='Cal_Claims Experience'!$X86)))</f>
        <v/>
      </c>
      <c r="AA86" s="1" t="str" cm="1">
        <f t="array" ref="AA86">IF(W86="","",_xlfn._xlws.FILTER('Input_Claims Data'!W$11:W$500,('Input_Claims Data'!$Q$11:$Q$500='Cal_Claims Experience'!$U86)*('Input_Claims Data'!$R$11:$R$500='Cal_Claims Experience'!$V86)*('Input_Claims Data'!$S$11:$S$500='Cal_Claims Experience'!$W86)*('Input_Claims Data'!$T$11:$T$500='Cal_Claims Experience'!$X86)))</f>
        <v/>
      </c>
      <c r="AB86" s="1" t="str" cm="1">
        <f t="array" ref="AB86">IF(X86="","",_xlfn._xlws.FILTER('Input_Claims Data'!X$11:X$500,('Input_Claims Data'!$Q$11:$Q$500='Cal_Claims Experience'!$U86)*('Input_Claims Data'!$R$11:$R$500='Cal_Claims Experience'!$V86)*('Input_Claims Data'!$S$11:$S$500='Cal_Claims Experience'!$W86)*('Input_Claims Data'!$T$11:$T$500='Cal_Claims Experience'!$X86)))</f>
        <v/>
      </c>
      <c r="AC86" s="1" t="str" cm="1">
        <f t="array" ref="AC86">IF(Y86="","",_xlfn._xlws.FILTER('Input_Claims Data'!Y$11:Y$500,('Input_Claims Data'!$Q$11:$Q$500='Cal_Claims Experience'!$U86)*('Input_Claims Data'!$R$11:$R$500='Cal_Claims Experience'!$V86)*('Input_Claims Data'!$S$11:$S$500='Cal_Claims Experience'!$W86)*('Input_Claims Data'!$T$11:$T$500='Cal_Claims Experience'!$X86)))</f>
        <v/>
      </c>
      <c r="AD86" s="1" t="str" cm="1">
        <f t="array" ref="AD86">IF(Z86="","",_xlfn._xlws.FILTER('Input_Claims Data'!Z$11:Z$500,('Input_Claims Data'!$Q$11:$Q$500='Cal_Claims Experience'!$U86)*('Input_Claims Data'!$R$11:$R$500='Cal_Claims Experience'!$V86)*('Input_Claims Data'!$S$11:$S$500='Cal_Claims Experience'!$W86)*('Input_Claims Data'!$T$11:$T$500='Cal_Claims Experience'!$X86)))</f>
        <v/>
      </c>
      <c r="AE86" s="1" t="str" cm="1">
        <f t="array" ref="AE86">IF(AA86="","",_xlfn._xlws.FILTER('Input_Claims Data'!AA$11:AA$500,('Input_Claims Data'!$Q$11:$Q$500='Cal_Claims Experience'!$U86)*('Input_Claims Data'!$R$11:$R$500='Cal_Claims Experience'!$V86)*('Input_Claims Data'!$S$11:$S$500='Cal_Claims Experience'!$W86)*('Input_Claims Data'!$T$11:$T$500='Cal_Claims Experience'!$X86)))</f>
        <v/>
      </c>
      <c r="AF86" s="1" t="str" cm="1">
        <f t="array" ref="AF86">IF(AB86="","",_xlfn._xlws.FILTER('Input_Claims Data'!AB$11:AB$500,('Input_Claims Data'!$Q$11:$Q$500='Cal_Claims Experience'!$U86)*('Input_Claims Data'!$R$11:$R$500='Cal_Claims Experience'!$V86)*('Input_Claims Data'!$S$11:$S$500='Cal_Claims Experience'!$W86)*('Input_Claims Data'!$T$11:$T$500='Cal_Claims Experience'!$X86)))</f>
        <v/>
      </c>
      <c r="AG86" s="1" t="str" cm="1">
        <f t="array" ref="AG86">IF(AC86="","",_xlfn._xlws.FILTER('Input_Claims Data'!AC$11:AC$500,('Input_Claims Data'!$Q$11:$Q$500='Cal_Claims Experience'!$U86)*('Input_Claims Data'!$R$11:$R$500='Cal_Claims Experience'!$V86)*('Input_Claims Data'!$S$11:$S$500='Cal_Claims Experience'!$W86)*('Input_Claims Data'!$T$11:$T$500='Cal_Claims Experience'!$X86)))</f>
        <v/>
      </c>
      <c r="AH86" s="1" t="str" cm="1">
        <f t="array" ref="AH86">IF(AD86="","",_xlfn._xlws.FILTER('Input_Claims Data'!AD$11:AD$500,('Input_Claims Data'!$Q$11:$Q$500='Cal_Claims Experience'!$U86)*('Input_Claims Data'!$R$11:$R$500='Cal_Claims Experience'!$V86)*('Input_Claims Data'!$S$11:$S$500='Cal_Claims Experience'!$W86)*('Input_Claims Data'!$T$11:$T$500='Cal_Claims Experience'!$X86)))</f>
        <v/>
      </c>
      <c r="AI86" s="1" t="str">
        <f t="shared" si="18"/>
        <v/>
      </c>
      <c r="AJ86" s="1" t="str">
        <f t="shared" si="15"/>
        <v/>
      </c>
      <c r="AK86" s="1" t="str">
        <f t="shared" si="16"/>
        <v/>
      </c>
      <c r="AL86" s="1" t="str">
        <f t="shared" si="17"/>
        <v/>
      </c>
      <c r="AM86" s="1" t="str">
        <f t="shared" si="19"/>
        <v/>
      </c>
    </row>
    <row r="87" spans="5:39">
      <c r="E87" s="1" t="str" cm="1">
        <f t="array" ref="E87">IF(A87="","",_xlfn._xlws.FILTER('Input_Claims Data'!E$11:E$500,('Input_Claims Data'!$A$11:$A$500='Cal_Claims Experience'!$A87)*('Input_Claims Data'!$B$11:$B$500='Cal_Claims Experience'!$B87)*('Input_Claims Data'!$C$11:$C$500='Cal_Claims Experience'!$C87)*('Input_Claims Data'!$D$11:$D$500='Cal_Claims Experience'!$D87)))</f>
        <v/>
      </c>
      <c r="F87" s="1" t="str" cm="1">
        <f t="array" ref="F87">IF(A87="","",_xlfn._xlws.FILTER('Input_Claims Data'!F$11:F$500,('Input_Claims Data'!$A$11:$A$500='Cal_Claims Experience'!$A87)*('Input_Claims Data'!$B$11:$B$500='Cal_Claims Experience'!$B87)*('Input_Claims Data'!$C$11:$C$500='Cal_Claims Experience'!$C87)*('Input_Claims Data'!$D$11:$D$500='Cal_Claims Experience'!$D87)))</f>
        <v/>
      </c>
      <c r="G87" s="1" t="str" cm="1">
        <f t="array" ref="G87">IF(A87="","",_xlfn._xlws.FILTER('Input_Claims Data'!G$11:G$500,('Input_Claims Data'!$A$11:$A$500='Cal_Claims Experience'!$A87)*('Input_Claims Data'!$B$11:$B$500='Cal_Claims Experience'!$B87)*('Input_Claims Data'!$C$11:$C$500='Cal_Claims Experience'!$C87)*('Input_Claims Data'!$D$11:$D$500='Cal_Claims Experience'!$D87)))</f>
        <v/>
      </c>
      <c r="H87" s="1" t="str" cm="1">
        <f t="array" ref="H87">IF(A87="","",_xlfn._xlws.FILTER('Input_Claims Data'!H$11:H$500,('Input_Claims Data'!$A$11:$A$500='Cal_Claims Experience'!$A87)*('Input_Claims Data'!$B$11:$B$500='Cal_Claims Experience'!$B87)*('Input_Claims Data'!$C$11:$C$500='Cal_Claims Experience'!$C87)*('Input_Claims Data'!$D$11:$D$500='Cal_Claims Experience'!$D87)))</f>
        <v/>
      </c>
      <c r="I87" s="1" t="str" cm="1">
        <f t="array" ref="I87">IF(A87="","",_xlfn._xlws.FILTER('Input_Claims Data'!I$11:I$500,('Input_Claims Data'!$A$11:$A$500='Cal_Claims Experience'!$A87)*('Input_Claims Data'!$B$11:$B$500='Cal_Claims Experience'!$B87)*('Input_Claims Data'!$C$11:$C$500='Cal_Claims Experience'!$C87)*('Input_Claims Data'!$D$11:$D$500='Cal_Claims Experience'!$D87)))</f>
        <v/>
      </c>
      <c r="J87" s="1" t="str" cm="1">
        <f t="array" ref="J87">IF(A87="","",_xlfn._xlws.FILTER('Input_Claims Data'!J$11:J$500,('Input_Claims Data'!$A$11:$A$500='Cal_Claims Experience'!$A87)*('Input_Claims Data'!$B$11:$B$500='Cal_Claims Experience'!$B87)*('Input_Claims Data'!$C$11:$C$500='Cal_Claims Experience'!$C87)*('Input_Claims Data'!$D$11:$D$500='Cal_Claims Experience'!$D87)))</f>
        <v/>
      </c>
      <c r="K87" s="1" t="str" cm="1">
        <f t="array" ref="K87">IF(A87="","",_xlfn._xlws.FILTER('Input_Claims Data'!K$11:K$500,('Input_Claims Data'!$A$11:$A$500='Cal_Claims Experience'!$A87)*('Input_Claims Data'!$B$11:$B$500='Cal_Claims Experience'!$B87)*('Input_Claims Data'!$C$11:$C$500='Cal_Claims Experience'!$C87)*('Input_Claims Data'!$D$11:$D$500='Cal_Claims Experience'!$D87)))</f>
        <v/>
      </c>
      <c r="L87" s="1" t="str" cm="1">
        <f t="array" ref="L87">IF(B87="","",_xlfn._xlws.FILTER('Input_Claims Data'!L$11:L$500,('Input_Claims Data'!$A$11:$A$500='Cal_Claims Experience'!$A87)*('Input_Claims Data'!$B$11:$B$500='Cal_Claims Experience'!$B87)*('Input_Claims Data'!$C$11:$C$500='Cal_Claims Experience'!$C87)*('Input_Claims Data'!$D$11:$D$500='Cal_Claims Experience'!$D87)))</f>
        <v/>
      </c>
      <c r="M87" s="1" t="str" cm="1">
        <f t="array" ref="M87">IF(C87="","",_xlfn._xlws.FILTER('Input_Claims Data'!M$11:M$500,('Input_Claims Data'!$A$11:$A$500='Cal_Claims Experience'!$A87)*('Input_Claims Data'!$B$11:$B$500='Cal_Claims Experience'!$B87)*('Input_Claims Data'!$C$11:$C$500='Cal_Claims Experience'!$C87)*('Input_Claims Data'!$D$11:$D$500='Cal_Claims Experience'!$D87)))</f>
        <v/>
      </c>
      <c r="N87" s="1" t="str" cm="1">
        <f t="array" ref="N87">IF(D87="","",_xlfn._xlws.FILTER('Input_Claims Data'!N$11:N$500,('Input_Claims Data'!$A$11:$A$500='Cal_Claims Experience'!$A87)*('Input_Claims Data'!$B$11:$B$500='Cal_Claims Experience'!$B87)*('Input_Claims Data'!$C$11:$C$500='Cal_Claims Experience'!$C87)*('Input_Claims Data'!$D$11:$D$500='Cal_Claims Experience'!$D87)))</f>
        <v/>
      </c>
      <c r="O87" s="1" t="str">
        <f t="shared" si="10"/>
        <v/>
      </c>
      <c r="P87" s="1" t="str">
        <f t="shared" si="11"/>
        <v/>
      </c>
      <c r="Q87" s="1" t="str">
        <f t="shared" si="12"/>
        <v/>
      </c>
      <c r="R87" s="1" t="str">
        <f t="shared" si="13"/>
        <v/>
      </c>
      <c r="S87" s="1" t="str">
        <f t="shared" si="14"/>
        <v/>
      </c>
      <c r="Y87" s="1" t="str" cm="1">
        <f t="array" ref="Y87">IF(U87="","",_xlfn._xlws.FILTER('Input_Claims Data'!U$11:U$500,('Input_Claims Data'!$Q$11:$Q$500='Cal_Claims Experience'!$U87)*('Input_Claims Data'!$R$11:$R$500='Cal_Claims Experience'!$V87)*('Input_Claims Data'!$S$11:$S$500='Cal_Claims Experience'!$W87)*('Input_Claims Data'!$T$11:$T$500='Cal_Claims Experience'!$X87)))</f>
        <v/>
      </c>
      <c r="Z87" s="1" t="str" cm="1">
        <f t="array" ref="Z87">IF(V87="","",_xlfn._xlws.FILTER('Input_Claims Data'!V$11:V$500,('Input_Claims Data'!$Q$11:$Q$500='Cal_Claims Experience'!$U87)*('Input_Claims Data'!$R$11:$R$500='Cal_Claims Experience'!$V87)*('Input_Claims Data'!$S$11:$S$500='Cal_Claims Experience'!$W87)*('Input_Claims Data'!$T$11:$T$500='Cal_Claims Experience'!$X87)))</f>
        <v/>
      </c>
      <c r="AA87" s="1" t="str" cm="1">
        <f t="array" ref="AA87">IF(W87="","",_xlfn._xlws.FILTER('Input_Claims Data'!W$11:W$500,('Input_Claims Data'!$Q$11:$Q$500='Cal_Claims Experience'!$U87)*('Input_Claims Data'!$R$11:$R$500='Cal_Claims Experience'!$V87)*('Input_Claims Data'!$S$11:$S$500='Cal_Claims Experience'!$W87)*('Input_Claims Data'!$T$11:$T$500='Cal_Claims Experience'!$X87)))</f>
        <v/>
      </c>
      <c r="AB87" s="1" t="str" cm="1">
        <f t="array" ref="AB87">IF(X87="","",_xlfn._xlws.FILTER('Input_Claims Data'!X$11:X$500,('Input_Claims Data'!$Q$11:$Q$500='Cal_Claims Experience'!$U87)*('Input_Claims Data'!$R$11:$R$500='Cal_Claims Experience'!$V87)*('Input_Claims Data'!$S$11:$S$500='Cal_Claims Experience'!$W87)*('Input_Claims Data'!$T$11:$T$500='Cal_Claims Experience'!$X87)))</f>
        <v/>
      </c>
      <c r="AC87" s="1" t="str" cm="1">
        <f t="array" ref="AC87">IF(Y87="","",_xlfn._xlws.FILTER('Input_Claims Data'!Y$11:Y$500,('Input_Claims Data'!$Q$11:$Q$500='Cal_Claims Experience'!$U87)*('Input_Claims Data'!$R$11:$R$500='Cal_Claims Experience'!$V87)*('Input_Claims Data'!$S$11:$S$500='Cal_Claims Experience'!$W87)*('Input_Claims Data'!$T$11:$T$500='Cal_Claims Experience'!$X87)))</f>
        <v/>
      </c>
      <c r="AD87" s="1" t="str" cm="1">
        <f t="array" ref="AD87">IF(Z87="","",_xlfn._xlws.FILTER('Input_Claims Data'!Z$11:Z$500,('Input_Claims Data'!$Q$11:$Q$500='Cal_Claims Experience'!$U87)*('Input_Claims Data'!$R$11:$R$500='Cal_Claims Experience'!$V87)*('Input_Claims Data'!$S$11:$S$500='Cal_Claims Experience'!$W87)*('Input_Claims Data'!$T$11:$T$500='Cal_Claims Experience'!$X87)))</f>
        <v/>
      </c>
      <c r="AE87" s="1" t="str" cm="1">
        <f t="array" ref="AE87">IF(AA87="","",_xlfn._xlws.FILTER('Input_Claims Data'!AA$11:AA$500,('Input_Claims Data'!$Q$11:$Q$500='Cal_Claims Experience'!$U87)*('Input_Claims Data'!$R$11:$R$500='Cal_Claims Experience'!$V87)*('Input_Claims Data'!$S$11:$S$500='Cal_Claims Experience'!$W87)*('Input_Claims Data'!$T$11:$T$500='Cal_Claims Experience'!$X87)))</f>
        <v/>
      </c>
      <c r="AF87" s="1" t="str" cm="1">
        <f t="array" ref="AF87">IF(AB87="","",_xlfn._xlws.FILTER('Input_Claims Data'!AB$11:AB$500,('Input_Claims Data'!$Q$11:$Q$500='Cal_Claims Experience'!$U87)*('Input_Claims Data'!$R$11:$R$500='Cal_Claims Experience'!$V87)*('Input_Claims Data'!$S$11:$S$500='Cal_Claims Experience'!$W87)*('Input_Claims Data'!$T$11:$T$500='Cal_Claims Experience'!$X87)))</f>
        <v/>
      </c>
      <c r="AG87" s="1" t="str" cm="1">
        <f t="array" ref="AG87">IF(AC87="","",_xlfn._xlws.FILTER('Input_Claims Data'!AC$11:AC$500,('Input_Claims Data'!$Q$11:$Q$500='Cal_Claims Experience'!$U87)*('Input_Claims Data'!$R$11:$R$500='Cal_Claims Experience'!$V87)*('Input_Claims Data'!$S$11:$S$500='Cal_Claims Experience'!$W87)*('Input_Claims Data'!$T$11:$T$500='Cal_Claims Experience'!$X87)))</f>
        <v/>
      </c>
      <c r="AH87" s="1" t="str" cm="1">
        <f t="array" ref="AH87">IF(AD87="","",_xlfn._xlws.FILTER('Input_Claims Data'!AD$11:AD$500,('Input_Claims Data'!$Q$11:$Q$500='Cal_Claims Experience'!$U87)*('Input_Claims Data'!$R$11:$R$500='Cal_Claims Experience'!$V87)*('Input_Claims Data'!$S$11:$S$500='Cal_Claims Experience'!$W87)*('Input_Claims Data'!$T$11:$T$500='Cal_Claims Experience'!$X87)))</f>
        <v/>
      </c>
      <c r="AI87" s="1" t="str">
        <f t="shared" si="18"/>
        <v/>
      </c>
      <c r="AJ87" s="1" t="str">
        <f t="shared" si="15"/>
        <v/>
      </c>
      <c r="AK87" s="1" t="str">
        <f t="shared" si="16"/>
        <v/>
      </c>
      <c r="AL87" s="1" t="str">
        <f t="shared" si="17"/>
        <v/>
      </c>
      <c r="AM87" s="1" t="str">
        <f t="shared" si="19"/>
        <v/>
      </c>
    </row>
    <row r="88" spans="5:39">
      <c r="E88" s="1" t="str" cm="1">
        <f t="array" ref="E88">IF(A88="","",_xlfn._xlws.FILTER('Input_Claims Data'!E$11:E$500,('Input_Claims Data'!$A$11:$A$500='Cal_Claims Experience'!$A88)*('Input_Claims Data'!$B$11:$B$500='Cal_Claims Experience'!$B88)*('Input_Claims Data'!$C$11:$C$500='Cal_Claims Experience'!$C88)*('Input_Claims Data'!$D$11:$D$500='Cal_Claims Experience'!$D88)))</f>
        <v/>
      </c>
      <c r="F88" s="1" t="str" cm="1">
        <f t="array" ref="F88">IF(A88="","",_xlfn._xlws.FILTER('Input_Claims Data'!F$11:F$500,('Input_Claims Data'!$A$11:$A$500='Cal_Claims Experience'!$A88)*('Input_Claims Data'!$B$11:$B$500='Cal_Claims Experience'!$B88)*('Input_Claims Data'!$C$11:$C$500='Cal_Claims Experience'!$C88)*('Input_Claims Data'!$D$11:$D$500='Cal_Claims Experience'!$D88)))</f>
        <v/>
      </c>
      <c r="G88" s="1" t="str" cm="1">
        <f t="array" ref="G88">IF(A88="","",_xlfn._xlws.FILTER('Input_Claims Data'!G$11:G$500,('Input_Claims Data'!$A$11:$A$500='Cal_Claims Experience'!$A88)*('Input_Claims Data'!$B$11:$B$500='Cal_Claims Experience'!$B88)*('Input_Claims Data'!$C$11:$C$500='Cal_Claims Experience'!$C88)*('Input_Claims Data'!$D$11:$D$500='Cal_Claims Experience'!$D88)))</f>
        <v/>
      </c>
      <c r="H88" s="1" t="str" cm="1">
        <f t="array" ref="H88">IF(A88="","",_xlfn._xlws.FILTER('Input_Claims Data'!H$11:H$500,('Input_Claims Data'!$A$11:$A$500='Cal_Claims Experience'!$A88)*('Input_Claims Data'!$B$11:$B$500='Cal_Claims Experience'!$B88)*('Input_Claims Data'!$C$11:$C$500='Cal_Claims Experience'!$C88)*('Input_Claims Data'!$D$11:$D$500='Cal_Claims Experience'!$D88)))</f>
        <v/>
      </c>
      <c r="I88" s="1" t="str" cm="1">
        <f t="array" ref="I88">IF(A88="","",_xlfn._xlws.FILTER('Input_Claims Data'!I$11:I$500,('Input_Claims Data'!$A$11:$A$500='Cal_Claims Experience'!$A88)*('Input_Claims Data'!$B$11:$B$500='Cal_Claims Experience'!$B88)*('Input_Claims Data'!$C$11:$C$500='Cal_Claims Experience'!$C88)*('Input_Claims Data'!$D$11:$D$500='Cal_Claims Experience'!$D88)))</f>
        <v/>
      </c>
      <c r="J88" s="1" t="str" cm="1">
        <f t="array" ref="J88">IF(A88="","",_xlfn._xlws.FILTER('Input_Claims Data'!J$11:J$500,('Input_Claims Data'!$A$11:$A$500='Cal_Claims Experience'!$A88)*('Input_Claims Data'!$B$11:$B$500='Cal_Claims Experience'!$B88)*('Input_Claims Data'!$C$11:$C$500='Cal_Claims Experience'!$C88)*('Input_Claims Data'!$D$11:$D$500='Cal_Claims Experience'!$D88)))</f>
        <v/>
      </c>
      <c r="K88" s="1" t="str" cm="1">
        <f t="array" ref="K88">IF(A88="","",_xlfn._xlws.FILTER('Input_Claims Data'!K$11:K$500,('Input_Claims Data'!$A$11:$A$500='Cal_Claims Experience'!$A88)*('Input_Claims Data'!$B$11:$B$500='Cal_Claims Experience'!$B88)*('Input_Claims Data'!$C$11:$C$500='Cal_Claims Experience'!$C88)*('Input_Claims Data'!$D$11:$D$500='Cal_Claims Experience'!$D88)))</f>
        <v/>
      </c>
      <c r="L88" s="1" t="str" cm="1">
        <f t="array" ref="L88">IF(B88="","",_xlfn._xlws.FILTER('Input_Claims Data'!L$11:L$500,('Input_Claims Data'!$A$11:$A$500='Cal_Claims Experience'!$A88)*('Input_Claims Data'!$B$11:$B$500='Cal_Claims Experience'!$B88)*('Input_Claims Data'!$C$11:$C$500='Cal_Claims Experience'!$C88)*('Input_Claims Data'!$D$11:$D$500='Cal_Claims Experience'!$D88)))</f>
        <v/>
      </c>
      <c r="M88" s="1" t="str" cm="1">
        <f t="array" ref="M88">IF(C88="","",_xlfn._xlws.FILTER('Input_Claims Data'!M$11:M$500,('Input_Claims Data'!$A$11:$A$500='Cal_Claims Experience'!$A88)*('Input_Claims Data'!$B$11:$B$500='Cal_Claims Experience'!$B88)*('Input_Claims Data'!$C$11:$C$500='Cal_Claims Experience'!$C88)*('Input_Claims Data'!$D$11:$D$500='Cal_Claims Experience'!$D88)))</f>
        <v/>
      </c>
      <c r="N88" s="1" t="str" cm="1">
        <f t="array" ref="N88">IF(D88="","",_xlfn._xlws.FILTER('Input_Claims Data'!N$11:N$500,('Input_Claims Data'!$A$11:$A$500='Cal_Claims Experience'!$A88)*('Input_Claims Data'!$B$11:$B$500='Cal_Claims Experience'!$B88)*('Input_Claims Data'!$C$11:$C$500='Cal_Claims Experience'!$C88)*('Input_Claims Data'!$D$11:$D$500='Cal_Claims Experience'!$D88)))</f>
        <v/>
      </c>
      <c r="O88" s="1" t="str">
        <f t="shared" si="10"/>
        <v/>
      </c>
      <c r="P88" s="1" t="str">
        <f t="shared" si="11"/>
        <v/>
      </c>
      <c r="Q88" s="1" t="str">
        <f t="shared" si="12"/>
        <v/>
      </c>
      <c r="R88" s="1" t="str">
        <f t="shared" si="13"/>
        <v/>
      </c>
      <c r="S88" s="1" t="str">
        <f t="shared" si="14"/>
        <v/>
      </c>
      <c r="Y88" s="1" t="str" cm="1">
        <f t="array" ref="Y88">IF(U88="","",_xlfn._xlws.FILTER('Input_Claims Data'!U$11:U$500,('Input_Claims Data'!$Q$11:$Q$500='Cal_Claims Experience'!$U88)*('Input_Claims Data'!$R$11:$R$500='Cal_Claims Experience'!$V88)*('Input_Claims Data'!$S$11:$S$500='Cal_Claims Experience'!$W88)*('Input_Claims Data'!$T$11:$T$500='Cal_Claims Experience'!$X88)))</f>
        <v/>
      </c>
      <c r="Z88" s="1" t="str" cm="1">
        <f t="array" ref="Z88">IF(V88="","",_xlfn._xlws.FILTER('Input_Claims Data'!V$11:V$500,('Input_Claims Data'!$Q$11:$Q$500='Cal_Claims Experience'!$U88)*('Input_Claims Data'!$R$11:$R$500='Cal_Claims Experience'!$V88)*('Input_Claims Data'!$S$11:$S$500='Cal_Claims Experience'!$W88)*('Input_Claims Data'!$T$11:$T$500='Cal_Claims Experience'!$X88)))</f>
        <v/>
      </c>
      <c r="AA88" s="1" t="str" cm="1">
        <f t="array" ref="AA88">IF(W88="","",_xlfn._xlws.FILTER('Input_Claims Data'!W$11:W$500,('Input_Claims Data'!$Q$11:$Q$500='Cal_Claims Experience'!$U88)*('Input_Claims Data'!$R$11:$R$500='Cal_Claims Experience'!$V88)*('Input_Claims Data'!$S$11:$S$500='Cal_Claims Experience'!$W88)*('Input_Claims Data'!$T$11:$T$500='Cal_Claims Experience'!$X88)))</f>
        <v/>
      </c>
      <c r="AB88" s="1" t="str" cm="1">
        <f t="array" ref="AB88">IF(X88="","",_xlfn._xlws.FILTER('Input_Claims Data'!X$11:X$500,('Input_Claims Data'!$Q$11:$Q$500='Cal_Claims Experience'!$U88)*('Input_Claims Data'!$R$11:$R$500='Cal_Claims Experience'!$V88)*('Input_Claims Data'!$S$11:$S$500='Cal_Claims Experience'!$W88)*('Input_Claims Data'!$T$11:$T$500='Cal_Claims Experience'!$X88)))</f>
        <v/>
      </c>
      <c r="AC88" s="1" t="str" cm="1">
        <f t="array" ref="AC88">IF(Y88="","",_xlfn._xlws.FILTER('Input_Claims Data'!Y$11:Y$500,('Input_Claims Data'!$Q$11:$Q$500='Cal_Claims Experience'!$U88)*('Input_Claims Data'!$R$11:$R$500='Cal_Claims Experience'!$V88)*('Input_Claims Data'!$S$11:$S$500='Cal_Claims Experience'!$W88)*('Input_Claims Data'!$T$11:$T$500='Cal_Claims Experience'!$X88)))</f>
        <v/>
      </c>
      <c r="AD88" s="1" t="str" cm="1">
        <f t="array" ref="AD88">IF(Z88="","",_xlfn._xlws.FILTER('Input_Claims Data'!Z$11:Z$500,('Input_Claims Data'!$Q$11:$Q$500='Cal_Claims Experience'!$U88)*('Input_Claims Data'!$R$11:$R$500='Cal_Claims Experience'!$V88)*('Input_Claims Data'!$S$11:$S$500='Cal_Claims Experience'!$W88)*('Input_Claims Data'!$T$11:$T$500='Cal_Claims Experience'!$X88)))</f>
        <v/>
      </c>
      <c r="AE88" s="1" t="str" cm="1">
        <f t="array" ref="AE88">IF(AA88="","",_xlfn._xlws.FILTER('Input_Claims Data'!AA$11:AA$500,('Input_Claims Data'!$Q$11:$Q$500='Cal_Claims Experience'!$U88)*('Input_Claims Data'!$R$11:$R$500='Cal_Claims Experience'!$V88)*('Input_Claims Data'!$S$11:$S$500='Cal_Claims Experience'!$W88)*('Input_Claims Data'!$T$11:$T$500='Cal_Claims Experience'!$X88)))</f>
        <v/>
      </c>
      <c r="AF88" s="1" t="str" cm="1">
        <f t="array" ref="AF88">IF(AB88="","",_xlfn._xlws.FILTER('Input_Claims Data'!AB$11:AB$500,('Input_Claims Data'!$Q$11:$Q$500='Cal_Claims Experience'!$U88)*('Input_Claims Data'!$R$11:$R$500='Cal_Claims Experience'!$V88)*('Input_Claims Data'!$S$11:$S$500='Cal_Claims Experience'!$W88)*('Input_Claims Data'!$T$11:$T$500='Cal_Claims Experience'!$X88)))</f>
        <v/>
      </c>
      <c r="AG88" s="1" t="str" cm="1">
        <f t="array" ref="AG88">IF(AC88="","",_xlfn._xlws.FILTER('Input_Claims Data'!AC$11:AC$500,('Input_Claims Data'!$Q$11:$Q$500='Cal_Claims Experience'!$U88)*('Input_Claims Data'!$R$11:$R$500='Cal_Claims Experience'!$V88)*('Input_Claims Data'!$S$11:$S$500='Cal_Claims Experience'!$W88)*('Input_Claims Data'!$T$11:$T$500='Cal_Claims Experience'!$X88)))</f>
        <v/>
      </c>
      <c r="AH88" s="1" t="str" cm="1">
        <f t="array" ref="AH88">IF(AD88="","",_xlfn._xlws.FILTER('Input_Claims Data'!AD$11:AD$500,('Input_Claims Data'!$Q$11:$Q$500='Cal_Claims Experience'!$U88)*('Input_Claims Data'!$R$11:$R$500='Cal_Claims Experience'!$V88)*('Input_Claims Data'!$S$11:$S$500='Cal_Claims Experience'!$W88)*('Input_Claims Data'!$T$11:$T$500='Cal_Claims Experience'!$X88)))</f>
        <v/>
      </c>
      <c r="AI88" s="1" t="str">
        <f t="shared" si="18"/>
        <v/>
      </c>
      <c r="AJ88" s="1" t="str">
        <f t="shared" si="15"/>
        <v/>
      </c>
      <c r="AK88" s="1" t="str">
        <f t="shared" si="16"/>
        <v/>
      </c>
      <c r="AL88" s="1" t="str">
        <f t="shared" si="17"/>
        <v/>
      </c>
      <c r="AM88" s="1" t="str">
        <f t="shared" si="19"/>
        <v/>
      </c>
    </row>
    <row r="89" spans="5:39">
      <c r="E89" s="1" t="str" cm="1">
        <f t="array" ref="E89">IF(A89="","",_xlfn._xlws.FILTER('Input_Claims Data'!E$11:E$500,('Input_Claims Data'!$A$11:$A$500='Cal_Claims Experience'!$A89)*('Input_Claims Data'!$B$11:$B$500='Cal_Claims Experience'!$B89)*('Input_Claims Data'!$C$11:$C$500='Cal_Claims Experience'!$C89)*('Input_Claims Data'!$D$11:$D$500='Cal_Claims Experience'!$D89)))</f>
        <v/>
      </c>
      <c r="F89" s="1" t="str" cm="1">
        <f t="array" ref="F89">IF(A89="","",_xlfn._xlws.FILTER('Input_Claims Data'!F$11:F$500,('Input_Claims Data'!$A$11:$A$500='Cal_Claims Experience'!$A89)*('Input_Claims Data'!$B$11:$B$500='Cal_Claims Experience'!$B89)*('Input_Claims Data'!$C$11:$C$500='Cal_Claims Experience'!$C89)*('Input_Claims Data'!$D$11:$D$500='Cal_Claims Experience'!$D89)))</f>
        <v/>
      </c>
      <c r="G89" s="1" t="str" cm="1">
        <f t="array" ref="G89">IF(A89="","",_xlfn._xlws.FILTER('Input_Claims Data'!G$11:G$500,('Input_Claims Data'!$A$11:$A$500='Cal_Claims Experience'!$A89)*('Input_Claims Data'!$B$11:$B$500='Cal_Claims Experience'!$B89)*('Input_Claims Data'!$C$11:$C$500='Cal_Claims Experience'!$C89)*('Input_Claims Data'!$D$11:$D$500='Cal_Claims Experience'!$D89)))</f>
        <v/>
      </c>
      <c r="H89" s="1" t="str" cm="1">
        <f t="array" ref="H89">IF(A89="","",_xlfn._xlws.FILTER('Input_Claims Data'!H$11:H$500,('Input_Claims Data'!$A$11:$A$500='Cal_Claims Experience'!$A89)*('Input_Claims Data'!$B$11:$B$500='Cal_Claims Experience'!$B89)*('Input_Claims Data'!$C$11:$C$500='Cal_Claims Experience'!$C89)*('Input_Claims Data'!$D$11:$D$500='Cal_Claims Experience'!$D89)))</f>
        <v/>
      </c>
      <c r="I89" s="1" t="str" cm="1">
        <f t="array" ref="I89">IF(A89="","",_xlfn._xlws.FILTER('Input_Claims Data'!I$11:I$500,('Input_Claims Data'!$A$11:$A$500='Cal_Claims Experience'!$A89)*('Input_Claims Data'!$B$11:$B$500='Cal_Claims Experience'!$B89)*('Input_Claims Data'!$C$11:$C$500='Cal_Claims Experience'!$C89)*('Input_Claims Data'!$D$11:$D$500='Cal_Claims Experience'!$D89)))</f>
        <v/>
      </c>
      <c r="J89" s="1" t="str" cm="1">
        <f t="array" ref="J89">IF(A89="","",_xlfn._xlws.FILTER('Input_Claims Data'!J$11:J$500,('Input_Claims Data'!$A$11:$A$500='Cal_Claims Experience'!$A89)*('Input_Claims Data'!$B$11:$B$500='Cal_Claims Experience'!$B89)*('Input_Claims Data'!$C$11:$C$500='Cal_Claims Experience'!$C89)*('Input_Claims Data'!$D$11:$D$500='Cal_Claims Experience'!$D89)))</f>
        <v/>
      </c>
      <c r="K89" s="1" t="str" cm="1">
        <f t="array" ref="K89">IF(A89="","",_xlfn._xlws.FILTER('Input_Claims Data'!K$11:K$500,('Input_Claims Data'!$A$11:$A$500='Cal_Claims Experience'!$A89)*('Input_Claims Data'!$B$11:$B$500='Cal_Claims Experience'!$B89)*('Input_Claims Data'!$C$11:$C$500='Cal_Claims Experience'!$C89)*('Input_Claims Data'!$D$11:$D$500='Cal_Claims Experience'!$D89)))</f>
        <v/>
      </c>
      <c r="L89" s="1" t="str" cm="1">
        <f t="array" ref="L89">IF(B89="","",_xlfn._xlws.FILTER('Input_Claims Data'!L$11:L$500,('Input_Claims Data'!$A$11:$A$500='Cal_Claims Experience'!$A89)*('Input_Claims Data'!$B$11:$B$500='Cal_Claims Experience'!$B89)*('Input_Claims Data'!$C$11:$C$500='Cal_Claims Experience'!$C89)*('Input_Claims Data'!$D$11:$D$500='Cal_Claims Experience'!$D89)))</f>
        <v/>
      </c>
      <c r="M89" s="1" t="str" cm="1">
        <f t="array" ref="M89">IF(C89="","",_xlfn._xlws.FILTER('Input_Claims Data'!M$11:M$500,('Input_Claims Data'!$A$11:$A$500='Cal_Claims Experience'!$A89)*('Input_Claims Data'!$B$11:$B$500='Cal_Claims Experience'!$B89)*('Input_Claims Data'!$C$11:$C$500='Cal_Claims Experience'!$C89)*('Input_Claims Data'!$D$11:$D$500='Cal_Claims Experience'!$D89)))</f>
        <v/>
      </c>
      <c r="N89" s="1" t="str" cm="1">
        <f t="array" ref="N89">IF(D89="","",_xlfn._xlws.FILTER('Input_Claims Data'!N$11:N$500,('Input_Claims Data'!$A$11:$A$500='Cal_Claims Experience'!$A89)*('Input_Claims Data'!$B$11:$B$500='Cal_Claims Experience'!$B89)*('Input_Claims Data'!$C$11:$C$500='Cal_Claims Experience'!$C89)*('Input_Claims Data'!$D$11:$D$500='Cal_Claims Experience'!$D89)))</f>
        <v/>
      </c>
      <c r="O89" s="1" t="str">
        <f t="shared" si="10"/>
        <v/>
      </c>
      <c r="P89" s="1" t="str">
        <f t="shared" si="11"/>
        <v/>
      </c>
      <c r="Q89" s="1" t="str">
        <f t="shared" si="12"/>
        <v/>
      </c>
      <c r="R89" s="1" t="str">
        <f t="shared" si="13"/>
        <v/>
      </c>
      <c r="S89" s="1" t="str">
        <f t="shared" si="14"/>
        <v/>
      </c>
      <c r="Y89" s="1" t="str" cm="1">
        <f t="array" ref="Y89">IF(U89="","",_xlfn._xlws.FILTER('Input_Claims Data'!U$11:U$500,('Input_Claims Data'!$Q$11:$Q$500='Cal_Claims Experience'!$U89)*('Input_Claims Data'!$R$11:$R$500='Cal_Claims Experience'!$V89)*('Input_Claims Data'!$S$11:$S$500='Cal_Claims Experience'!$W89)*('Input_Claims Data'!$T$11:$T$500='Cal_Claims Experience'!$X89)))</f>
        <v/>
      </c>
      <c r="Z89" s="1" t="str" cm="1">
        <f t="array" ref="Z89">IF(V89="","",_xlfn._xlws.FILTER('Input_Claims Data'!V$11:V$500,('Input_Claims Data'!$Q$11:$Q$500='Cal_Claims Experience'!$U89)*('Input_Claims Data'!$R$11:$R$500='Cal_Claims Experience'!$V89)*('Input_Claims Data'!$S$11:$S$500='Cal_Claims Experience'!$W89)*('Input_Claims Data'!$T$11:$T$500='Cal_Claims Experience'!$X89)))</f>
        <v/>
      </c>
      <c r="AA89" s="1" t="str" cm="1">
        <f t="array" ref="AA89">IF(W89="","",_xlfn._xlws.FILTER('Input_Claims Data'!W$11:W$500,('Input_Claims Data'!$Q$11:$Q$500='Cal_Claims Experience'!$U89)*('Input_Claims Data'!$R$11:$R$500='Cal_Claims Experience'!$V89)*('Input_Claims Data'!$S$11:$S$500='Cal_Claims Experience'!$W89)*('Input_Claims Data'!$T$11:$T$500='Cal_Claims Experience'!$X89)))</f>
        <v/>
      </c>
      <c r="AB89" s="1" t="str" cm="1">
        <f t="array" ref="AB89">IF(X89="","",_xlfn._xlws.FILTER('Input_Claims Data'!X$11:X$500,('Input_Claims Data'!$Q$11:$Q$500='Cal_Claims Experience'!$U89)*('Input_Claims Data'!$R$11:$R$500='Cal_Claims Experience'!$V89)*('Input_Claims Data'!$S$11:$S$500='Cal_Claims Experience'!$W89)*('Input_Claims Data'!$T$11:$T$500='Cal_Claims Experience'!$X89)))</f>
        <v/>
      </c>
      <c r="AC89" s="1" t="str" cm="1">
        <f t="array" ref="AC89">IF(Y89="","",_xlfn._xlws.FILTER('Input_Claims Data'!Y$11:Y$500,('Input_Claims Data'!$Q$11:$Q$500='Cal_Claims Experience'!$U89)*('Input_Claims Data'!$R$11:$R$500='Cal_Claims Experience'!$V89)*('Input_Claims Data'!$S$11:$S$500='Cal_Claims Experience'!$W89)*('Input_Claims Data'!$T$11:$T$500='Cal_Claims Experience'!$X89)))</f>
        <v/>
      </c>
      <c r="AD89" s="1" t="str" cm="1">
        <f t="array" ref="AD89">IF(Z89="","",_xlfn._xlws.FILTER('Input_Claims Data'!Z$11:Z$500,('Input_Claims Data'!$Q$11:$Q$500='Cal_Claims Experience'!$U89)*('Input_Claims Data'!$R$11:$R$500='Cal_Claims Experience'!$V89)*('Input_Claims Data'!$S$11:$S$500='Cal_Claims Experience'!$W89)*('Input_Claims Data'!$T$11:$T$500='Cal_Claims Experience'!$X89)))</f>
        <v/>
      </c>
      <c r="AE89" s="1" t="str" cm="1">
        <f t="array" ref="AE89">IF(AA89="","",_xlfn._xlws.FILTER('Input_Claims Data'!AA$11:AA$500,('Input_Claims Data'!$Q$11:$Q$500='Cal_Claims Experience'!$U89)*('Input_Claims Data'!$R$11:$R$500='Cal_Claims Experience'!$V89)*('Input_Claims Data'!$S$11:$S$500='Cal_Claims Experience'!$W89)*('Input_Claims Data'!$T$11:$T$500='Cal_Claims Experience'!$X89)))</f>
        <v/>
      </c>
      <c r="AF89" s="1" t="str" cm="1">
        <f t="array" ref="AF89">IF(AB89="","",_xlfn._xlws.FILTER('Input_Claims Data'!AB$11:AB$500,('Input_Claims Data'!$Q$11:$Q$500='Cal_Claims Experience'!$U89)*('Input_Claims Data'!$R$11:$R$500='Cal_Claims Experience'!$V89)*('Input_Claims Data'!$S$11:$S$500='Cal_Claims Experience'!$W89)*('Input_Claims Data'!$T$11:$T$500='Cal_Claims Experience'!$X89)))</f>
        <v/>
      </c>
      <c r="AG89" s="1" t="str" cm="1">
        <f t="array" ref="AG89">IF(AC89="","",_xlfn._xlws.FILTER('Input_Claims Data'!AC$11:AC$500,('Input_Claims Data'!$Q$11:$Q$500='Cal_Claims Experience'!$U89)*('Input_Claims Data'!$R$11:$R$500='Cal_Claims Experience'!$V89)*('Input_Claims Data'!$S$11:$S$500='Cal_Claims Experience'!$W89)*('Input_Claims Data'!$T$11:$T$500='Cal_Claims Experience'!$X89)))</f>
        <v/>
      </c>
      <c r="AH89" s="1" t="str" cm="1">
        <f t="array" ref="AH89">IF(AD89="","",_xlfn._xlws.FILTER('Input_Claims Data'!AD$11:AD$500,('Input_Claims Data'!$Q$11:$Q$500='Cal_Claims Experience'!$U89)*('Input_Claims Data'!$R$11:$R$500='Cal_Claims Experience'!$V89)*('Input_Claims Data'!$S$11:$S$500='Cal_Claims Experience'!$W89)*('Input_Claims Data'!$T$11:$T$500='Cal_Claims Experience'!$X89)))</f>
        <v/>
      </c>
      <c r="AI89" s="1" t="str">
        <f t="shared" si="18"/>
        <v/>
      </c>
      <c r="AJ89" s="1" t="str">
        <f t="shared" si="15"/>
        <v/>
      </c>
      <c r="AK89" s="1" t="str">
        <f t="shared" si="16"/>
        <v/>
      </c>
      <c r="AL89" s="1" t="str">
        <f t="shared" si="17"/>
        <v/>
      </c>
      <c r="AM89" s="1" t="str">
        <f t="shared" si="19"/>
        <v/>
      </c>
    </row>
    <row r="90" spans="5:39">
      <c r="E90" s="1" t="str" cm="1">
        <f t="array" ref="E90">IF(A90="","",_xlfn._xlws.FILTER('Input_Claims Data'!E$11:E$500,('Input_Claims Data'!$A$11:$A$500='Cal_Claims Experience'!$A90)*('Input_Claims Data'!$B$11:$B$500='Cal_Claims Experience'!$B90)*('Input_Claims Data'!$C$11:$C$500='Cal_Claims Experience'!$C90)*('Input_Claims Data'!$D$11:$D$500='Cal_Claims Experience'!$D90)))</f>
        <v/>
      </c>
      <c r="F90" s="1" t="str" cm="1">
        <f t="array" ref="F90">IF(A90="","",_xlfn._xlws.FILTER('Input_Claims Data'!F$11:F$500,('Input_Claims Data'!$A$11:$A$500='Cal_Claims Experience'!$A90)*('Input_Claims Data'!$B$11:$B$500='Cal_Claims Experience'!$B90)*('Input_Claims Data'!$C$11:$C$500='Cal_Claims Experience'!$C90)*('Input_Claims Data'!$D$11:$D$500='Cal_Claims Experience'!$D90)))</f>
        <v/>
      </c>
      <c r="G90" s="1" t="str" cm="1">
        <f t="array" ref="G90">IF(A90="","",_xlfn._xlws.FILTER('Input_Claims Data'!G$11:G$500,('Input_Claims Data'!$A$11:$A$500='Cal_Claims Experience'!$A90)*('Input_Claims Data'!$B$11:$B$500='Cal_Claims Experience'!$B90)*('Input_Claims Data'!$C$11:$C$500='Cal_Claims Experience'!$C90)*('Input_Claims Data'!$D$11:$D$500='Cal_Claims Experience'!$D90)))</f>
        <v/>
      </c>
      <c r="H90" s="1" t="str" cm="1">
        <f t="array" ref="H90">IF(A90="","",_xlfn._xlws.FILTER('Input_Claims Data'!H$11:H$500,('Input_Claims Data'!$A$11:$A$500='Cal_Claims Experience'!$A90)*('Input_Claims Data'!$B$11:$B$500='Cal_Claims Experience'!$B90)*('Input_Claims Data'!$C$11:$C$500='Cal_Claims Experience'!$C90)*('Input_Claims Data'!$D$11:$D$500='Cal_Claims Experience'!$D90)))</f>
        <v/>
      </c>
      <c r="I90" s="1" t="str" cm="1">
        <f t="array" ref="I90">IF(A90="","",_xlfn._xlws.FILTER('Input_Claims Data'!I$11:I$500,('Input_Claims Data'!$A$11:$A$500='Cal_Claims Experience'!$A90)*('Input_Claims Data'!$B$11:$B$500='Cal_Claims Experience'!$B90)*('Input_Claims Data'!$C$11:$C$500='Cal_Claims Experience'!$C90)*('Input_Claims Data'!$D$11:$D$500='Cal_Claims Experience'!$D90)))</f>
        <v/>
      </c>
      <c r="J90" s="1" t="str" cm="1">
        <f t="array" ref="J90">IF(A90="","",_xlfn._xlws.FILTER('Input_Claims Data'!J$11:J$500,('Input_Claims Data'!$A$11:$A$500='Cal_Claims Experience'!$A90)*('Input_Claims Data'!$B$11:$B$500='Cal_Claims Experience'!$B90)*('Input_Claims Data'!$C$11:$C$500='Cal_Claims Experience'!$C90)*('Input_Claims Data'!$D$11:$D$500='Cal_Claims Experience'!$D90)))</f>
        <v/>
      </c>
      <c r="K90" s="1" t="str" cm="1">
        <f t="array" ref="K90">IF(A90="","",_xlfn._xlws.FILTER('Input_Claims Data'!K$11:K$500,('Input_Claims Data'!$A$11:$A$500='Cal_Claims Experience'!$A90)*('Input_Claims Data'!$B$11:$B$500='Cal_Claims Experience'!$B90)*('Input_Claims Data'!$C$11:$C$500='Cal_Claims Experience'!$C90)*('Input_Claims Data'!$D$11:$D$500='Cal_Claims Experience'!$D90)))</f>
        <v/>
      </c>
      <c r="L90" s="1" t="str" cm="1">
        <f t="array" ref="L90">IF(B90="","",_xlfn._xlws.FILTER('Input_Claims Data'!L$11:L$500,('Input_Claims Data'!$A$11:$A$500='Cal_Claims Experience'!$A90)*('Input_Claims Data'!$B$11:$B$500='Cal_Claims Experience'!$B90)*('Input_Claims Data'!$C$11:$C$500='Cal_Claims Experience'!$C90)*('Input_Claims Data'!$D$11:$D$500='Cal_Claims Experience'!$D90)))</f>
        <v/>
      </c>
      <c r="M90" s="1" t="str" cm="1">
        <f t="array" ref="M90">IF(C90="","",_xlfn._xlws.FILTER('Input_Claims Data'!M$11:M$500,('Input_Claims Data'!$A$11:$A$500='Cal_Claims Experience'!$A90)*('Input_Claims Data'!$B$11:$B$500='Cal_Claims Experience'!$B90)*('Input_Claims Data'!$C$11:$C$500='Cal_Claims Experience'!$C90)*('Input_Claims Data'!$D$11:$D$500='Cal_Claims Experience'!$D90)))</f>
        <v/>
      </c>
      <c r="N90" s="1" t="str" cm="1">
        <f t="array" ref="N90">IF(D90="","",_xlfn._xlws.FILTER('Input_Claims Data'!N$11:N$500,('Input_Claims Data'!$A$11:$A$500='Cal_Claims Experience'!$A90)*('Input_Claims Data'!$B$11:$B$500='Cal_Claims Experience'!$B90)*('Input_Claims Data'!$C$11:$C$500='Cal_Claims Experience'!$C90)*('Input_Claims Data'!$D$11:$D$500='Cal_Claims Experience'!$D90)))</f>
        <v/>
      </c>
      <c r="O90" s="1" t="str">
        <f t="shared" si="10"/>
        <v/>
      </c>
      <c r="P90" s="1" t="str">
        <f t="shared" si="11"/>
        <v/>
      </c>
      <c r="Q90" s="1" t="str">
        <f t="shared" si="12"/>
        <v/>
      </c>
      <c r="R90" s="1" t="str">
        <f t="shared" si="13"/>
        <v/>
      </c>
      <c r="S90" s="1" t="str">
        <f t="shared" si="14"/>
        <v/>
      </c>
      <c r="Y90" s="1" t="str" cm="1">
        <f t="array" ref="Y90">IF(U90="","",_xlfn._xlws.FILTER('Input_Claims Data'!U$11:U$500,('Input_Claims Data'!$Q$11:$Q$500='Cal_Claims Experience'!$U90)*('Input_Claims Data'!$R$11:$R$500='Cal_Claims Experience'!$V90)*('Input_Claims Data'!$S$11:$S$500='Cal_Claims Experience'!$W90)*('Input_Claims Data'!$T$11:$T$500='Cal_Claims Experience'!$X90)))</f>
        <v/>
      </c>
      <c r="Z90" s="1" t="str" cm="1">
        <f t="array" ref="Z90">IF(V90="","",_xlfn._xlws.FILTER('Input_Claims Data'!V$11:V$500,('Input_Claims Data'!$Q$11:$Q$500='Cal_Claims Experience'!$U90)*('Input_Claims Data'!$R$11:$R$500='Cal_Claims Experience'!$V90)*('Input_Claims Data'!$S$11:$S$500='Cal_Claims Experience'!$W90)*('Input_Claims Data'!$T$11:$T$500='Cal_Claims Experience'!$X90)))</f>
        <v/>
      </c>
      <c r="AA90" s="1" t="str" cm="1">
        <f t="array" ref="AA90">IF(W90="","",_xlfn._xlws.FILTER('Input_Claims Data'!W$11:W$500,('Input_Claims Data'!$Q$11:$Q$500='Cal_Claims Experience'!$U90)*('Input_Claims Data'!$R$11:$R$500='Cal_Claims Experience'!$V90)*('Input_Claims Data'!$S$11:$S$500='Cal_Claims Experience'!$W90)*('Input_Claims Data'!$T$11:$T$500='Cal_Claims Experience'!$X90)))</f>
        <v/>
      </c>
      <c r="AB90" s="1" t="str" cm="1">
        <f t="array" ref="AB90">IF(X90="","",_xlfn._xlws.FILTER('Input_Claims Data'!X$11:X$500,('Input_Claims Data'!$Q$11:$Q$500='Cal_Claims Experience'!$U90)*('Input_Claims Data'!$R$11:$R$500='Cal_Claims Experience'!$V90)*('Input_Claims Data'!$S$11:$S$500='Cal_Claims Experience'!$W90)*('Input_Claims Data'!$T$11:$T$500='Cal_Claims Experience'!$X90)))</f>
        <v/>
      </c>
      <c r="AC90" s="1" t="str" cm="1">
        <f t="array" ref="AC90">IF(Y90="","",_xlfn._xlws.FILTER('Input_Claims Data'!Y$11:Y$500,('Input_Claims Data'!$Q$11:$Q$500='Cal_Claims Experience'!$U90)*('Input_Claims Data'!$R$11:$R$500='Cal_Claims Experience'!$V90)*('Input_Claims Data'!$S$11:$S$500='Cal_Claims Experience'!$W90)*('Input_Claims Data'!$T$11:$T$500='Cal_Claims Experience'!$X90)))</f>
        <v/>
      </c>
      <c r="AD90" s="1" t="str" cm="1">
        <f t="array" ref="AD90">IF(Z90="","",_xlfn._xlws.FILTER('Input_Claims Data'!Z$11:Z$500,('Input_Claims Data'!$Q$11:$Q$500='Cal_Claims Experience'!$U90)*('Input_Claims Data'!$R$11:$R$500='Cal_Claims Experience'!$V90)*('Input_Claims Data'!$S$11:$S$500='Cal_Claims Experience'!$W90)*('Input_Claims Data'!$T$11:$T$500='Cal_Claims Experience'!$X90)))</f>
        <v/>
      </c>
      <c r="AE90" s="1" t="str" cm="1">
        <f t="array" ref="AE90">IF(AA90="","",_xlfn._xlws.FILTER('Input_Claims Data'!AA$11:AA$500,('Input_Claims Data'!$Q$11:$Q$500='Cal_Claims Experience'!$U90)*('Input_Claims Data'!$R$11:$R$500='Cal_Claims Experience'!$V90)*('Input_Claims Data'!$S$11:$S$500='Cal_Claims Experience'!$W90)*('Input_Claims Data'!$T$11:$T$500='Cal_Claims Experience'!$X90)))</f>
        <v/>
      </c>
      <c r="AF90" s="1" t="str" cm="1">
        <f t="array" ref="AF90">IF(AB90="","",_xlfn._xlws.FILTER('Input_Claims Data'!AB$11:AB$500,('Input_Claims Data'!$Q$11:$Q$500='Cal_Claims Experience'!$U90)*('Input_Claims Data'!$R$11:$R$500='Cal_Claims Experience'!$V90)*('Input_Claims Data'!$S$11:$S$500='Cal_Claims Experience'!$W90)*('Input_Claims Data'!$T$11:$T$500='Cal_Claims Experience'!$X90)))</f>
        <v/>
      </c>
      <c r="AG90" s="1" t="str" cm="1">
        <f t="array" ref="AG90">IF(AC90="","",_xlfn._xlws.FILTER('Input_Claims Data'!AC$11:AC$500,('Input_Claims Data'!$Q$11:$Q$500='Cal_Claims Experience'!$U90)*('Input_Claims Data'!$R$11:$R$500='Cal_Claims Experience'!$V90)*('Input_Claims Data'!$S$11:$S$500='Cal_Claims Experience'!$W90)*('Input_Claims Data'!$T$11:$T$500='Cal_Claims Experience'!$X90)))</f>
        <v/>
      </c>
      <c r="AH90" s="1" t="str" cm="1">
        <f t="array" ref="AH90">IF(AD90="","",_xlfn._xlws.FILTER('Input_Claims Data'!AD$11:AD$500,('Input_Claims Data'!$Q$11:$Q$500='Cal_Claims Experience'!$U90)*('Input_Claims Data'!$R$11:$R$500='Cal_Claims Experience'!$V90)*('Input_Claims Data'!$S$11:$S$500='Cal_Claims Experience'!$W90)*('Input_Claims Data'!$T$11:$T$500='Cal_Claims Experience'!$X90)))</f>
        <v/>
      </c>
      <c r="AI90" s="1" t="str">
        <f t="shared" si="18"/>
        <v/>
      </c>
      <c r="AJ90" s="1" t="str">
        <f t="shared" si="15"/>
        <v/>
      </c>
      <c r="AK90" s="1" t="str">
        <f t="shared" si="16"/>
        <v/>
      </c>
      <c r="AL90" s="1" t="str">
        <f t="shared" si="17"/>
        <v/>
      </c>
      <c r="AM90" s="1" t="str">
        <f t="shared" si="19"/>
        <v/>
      </c>
    </row>
    <row r="91" spans="5:39">
      <c r="E91" s="1" t="str" cm="1">
        <f t="array" ref="E91">IF(A91="","",_xlfn._xlws.FILTER('Input_Claims Data'!E$11:E$500,('Input_Claims Data'!$A$11:$A$500='Cal_Claims Experience'!$A91)*('Input_Claims Data'!$B$11:$B$500='Cal_Claims Experience'!$B91)*('Input_Claims Data'!$C$11:$C$500='Cal_Claims Experience'!$C91)*('Input_Claims Data'!$D$11:$D$500='Cal_Claims Experience'!$D91)))</f>
        <v/>
      </c>
      <c r="F91" s="1" t="str" cm="1">
        <f t="array" ref="F91">IF(A91="","",_xlfn._xlws.FILTER('Input_Claims Data'!F$11:F$500,('Input_Claims Data'!$A$11:$A$500='Cal_Claims Experience'!$A91)*('Input_Claims Data'!$B$11:$B$500='Cal_Claims Experience'!$B91)*('Input_Claims Data'!$C$11:$C$500='Cal_Claims Experience'!$C91)*('Input_Claims Data'!$D$11:$D$500='Cal_Claims Experience'!$D91)))</f>
        <v/>
      </c>
      <c r="G91" s="1" t="str" cm="1">
        <f t="array" ref="G91">IF(A91="","",_xlfn._xlws.FILTER('Input_Claims Data'!G$11:G$500,('Input_Claims Data'!$A$11:$A$500='Cal_Claims Experience'!$A91)*('Input_Claims Data'!$B$11:$B$500='Cal_Claims Experience'!$B91)*('Input_Claims Data'!$C$11:$C$500='Cal_Claims Experience'!$C91)*('Input_Claims Data'!$D$11:$D$500='Cal_Claims Experience'!$D91)))</f>
        <v/>
      </c>
      <c r="H91" s="1" t="str" cm="1">
        <f t="array" ref="H91">IF(A91="","",_xlfn._xlws.FILTER('Input_Claims Data'!H$11:H$500,('Input_Claims Data'!$A$11:$A$500='Cal_Claims Experience'!$A91)*('Input_Claims Data'!$B$11:$B$500='Cal_Claims Experience'!$B91)*('Input_Claims Data'!$C$11:$C$500='Cal_Claims Experience'!$C91)*('Input_Claims Data'!$D$11:$D$500='Cal_Claims Experience'!$D91)))</f>
        <v/>
      </c>
      <c r="I91" s="1" t="str" cm="1">
        <f t="array" ref="I91">IF(A91="","",_xlfn._xlws.FILTER('Input_Claims Data'!I$11:I$500,('Input_Claims Data'!$A$11:$A$500='Cal_Claims Experience'!$A91)*('Input_Claims Data'!$B$11:$B$500='Cal_Claims Experience'!$B91)*('Input_Claims Data'!$C$11:$C$500='Cal_Claims Experience'!$C91)*('Input_Claims Data'!$D$11:$D$500='Cal_Claims Experience'!$D91)))</f>
        <v/>
      </c>
      <c r="J91" s="1" t="str" cm="1">
        <f t="array" ref="J91">IF(A91="","",_xlfn._xlws.FILTER('Input_Claims Data'!J$11:J$500,('Input_Claims Data'!$A$11:$A$500='Cal_Claims Experience'!$A91)*('Input_Claims Data'!$B$11:$B$500='Cal_Claims Experience'!$B91)*('Input_Claims Data'!$C$11:$C$500='Cal_Claims Experience'!$C91)*('Input_Claims Data'!$D$11:$D$500='Cal_Claims Experience'!$D91)))</f>
        <v/>
      </c>
      <c r="K91" s="1" t="str" cm="1">
        <f t="array" ref="K91">IF(A91="","",_xlfn._xlws.FILTER('Input_Claims Data'!K$11:K$500,('Input_Claims Data'!$A$11:$A$500='Cal_Claims Experience'!$A91)*('Input_Claims Data'!$B$11:$B$500='Cal_Claims Experience'!$B91)*('Input_Claims Data'!$C$11:$C$500='Cal_Claims Experience'!$C91)*('Input_Claims Data'!$D$11:$D$500='Cal_Claims Experience'!$D91)))</f>
        <v/>
      </c>
      <c r="L91" s="1" t="str" cm="1">
        <f t="array" ref="L91">IF(B91="","",_xlfn._xlws.FILTER('Input_Claims Data'!L$11:L$500,('Input_Claims Data'!$A$11:$A$500='Cal_Claims Experience'!$A91)*('Input_Claims Data'!$B$11:$B$500='Cal_Claims Experience'!$B91)*('Input_Claims Data'!$C$11:$C$500='Cal_Claims Experience'!$C91)*('Input_Claims Data'!$D$11:$D$500='Cal_Claims Experience'!$D91)))</f>
        <v/>
      </c>
      <c r="M91" s="1" t="str" cm="1">
        <f t="array" ref="M91">IF(C91="","",_xlfn._xlws.FILTER('Input_Claims Data'!M$11:M$500,('Input_Claims Data'!$A$11:$A$500='Cal_Claims Experience'!$A91)*('Input_Claims Data'!$B$11:$B$500='Cal_Claims Experience'!$B91)*('Input_Claims Data'!$C$11:$C$500='Cal_Claims Experience'!$C91)*('Input_Claims Data'!$D$11:$D$500='Cal_Claims Experience'!$D91)))</f>
        <v/>
      </c>
      <c r="N91" s="1" t="str" cm="1">
        <f t="array" ref="N91">IF(D91="","",_xlfn._xlws.FILTER('Input_Claims Data'!N$11:N$500,('Input_Claims Data'!$A$11:$A$500='Cal_Claims Experience'!$A91)*('Input_Claims Data'!$B$11:$B$500='Cal_Claims Experience'!$B91)*('Input_Claims Data'!$C$11:$C$500='Cal_Claims Experience'!$C91)*('Input_Claims Data'!$D$11:$D$500='Cal_Claims Experience'!$D91)))</f>
        <v/>
      </c>
      <c r="O91" s="1" t="str">
        <f t="shared" si="10"/>
        <v/>
      </c>
      <c r="P91" s="1" t="str">
        <f t="shared" si="11"/>
        <v/>
      </c>
      <c r="Q91" s="1" t="str">
        <f t="shared" si="12"/>
        <v/>
      </c>
      <c r="R91" s="1" t="str">
        <f t="shared" si="13"/>
        <v/>
      </c>
      <c r="S91" s="1" t="str">
        <f t="shared" si="14"/>
        <v/>
      </c>
      <c r="Y91" s="1" t="str" cm="1">
        <f t="array" ref="Y91">IF(U91="","",_xlfn._xlws.FILTER('Input_Claims Data'!U$11:U$500,('Input_Claims Data'!$Q$11:$Q$500='Cal_Claims Experience'!$U91)*('Input_Claims Data'!$R$11:$R$500='Cal_Claims Experience'!$V91)*('Input_Claims Data'!$S$11:$S$500='Cal_Claims Experience'!$W91)*('Input_Claims Data'!$T$11:$T$500='Cal_Claims Experience'!$X91)))</f>
        <v/>
      </c>
      <c r="Z91" s="1" t="str" cm="1">
        <f t="array" ref="Z91">IF(V91="","",_xlfn._xlws.FILTER('Input_Claims Data'!V$11:V$500,('Input_Claims Data'!$Q$11:$Q$500='Cal_Claims Experience'!$U91)*('Input_Claims Data'!$R$11:$R$500='Cal_Claims Experience'!$V91)*('Input_Claims Data'!$S$11:$S$500='Cal_Claims Experience'!$W91)*('Input_Claims Data'!$T$11:$T$500='Cal_Claims Experience'!$X91)))</f>
        <v/>
      </c>
      <c r="AA91" s="1" t="str" cm="1">
        <f t="array" ref="AA91">IF(W91="","",_xlfn._xlws.FILTER('Input_Claims Data'!W$11:W$500,('Input_Claims Data'!$Q$11:$Q$500='Cal_Claims Experience'!$U91)*('Input_Claims Data'!$R$11:$R$500='Cal_Claims Experience'!$V91)*('Input_Claims Data'!$S$11:$S$500='Cal_Claims Experience'!$W91)*('Input_Claims Data'!$T$11:$T$500='Cal_Claims Experience'!$X91)))</f>
        <v/>
      </c>
      <c r="AB91" s="1" t="str" cm="1">
        <f t="array" ref="AB91">IF(X91="","",_xlfn._xlws.FILTER('Input_Claims Data'!X$11:X$500,('Input_Claims Data'!$Q$11:$Q$500='Cal_Claims Experience'!$U91)*('Input_Claims Data'!$R$11:$R$500='Cal_Claims Experience'!$V91)*('Input_Claims Data'!$S$11:$S$500='Cal_Claims Experience'!$W91)*('Input_Claims Data'!$T$11:$T$500='Cal_Claims Experience'!$X91)))</f>
        <v/>
      </c>
      <c r="AC91" s="1" t="str" cm="1">
        <f t="array" ref="AC91">IF(Y91="","",_xlfn._xlws.FILTER('Input_Claims Data'!Y$11:Y$500,('Input_Claims Data'!$Q$11:$Q$500='Cal_Claims Experience'!$U91)*('Input_Claims Data'!$R$11:$R$500='Cal_Claims Experience'!$V91)*('Input_Claims Data'!$S$11:$S$500='Cal_Claims Experience'!$W91)*('Input_Claims Data'!$T$11:$T$500='Cal_Claims Experience'!$X91)))</f>
        <v/>
      </c>
      <c r="AD91" s="1" t="str" cm="1">
        <f t="array" ref="AD91">IF(Z91="","",_xlfn._xlws.FILTER('Input_Claims Data'!Z$11:Z$500,('Input_Claims Data'!$Q$11:$Q$500='Cal_Claims Experience'!$U91)*('Input_Claims Data'!$R$11:$R$500='Cal_Claims Experience'!$V91)*('Input_Claims Data'!$S$11:$S$500='Cal_Claims Experience'!$W91)*('Input_Claims Data'!$T$11:$T$500='Cal_Claims Experience'!$X91)))</f>
        <v/>
      </c>
      <c r="AE91" s="1" t="str" cm="1">
        <f t="array" ref="AE91">IF(AA91="","",_xlfn._xlws.FILTER('Input_Claims Data'!AA$11:AA$500,('Input_Claims Data'!$Q$11:$Q$500='Cal_Claims Experience'!$U91)*('Input_Claims Data'!$R$11:$R$500='Cal_Claims Experience'!$V91)*('Input_Claims Data'!$S$11:$S$500='Cal_Claims Experience'!$W91)*('Input_Claims Data'!$T$11:$T$500='Cal_Claims Experience'!$X91)))</f>
        <v/>
      </c>
      <c r="AF91" s="1" t="str" cm="1">
        <f t="array" ref="AF91">IF(AB91="","",_xlfn._xlws.FILTER('Input_Claims Data'!AB$11:AB$500,('Input_Claims Data'!$Q$11:$Q$500='Cal_Claims Experience'!$U91)*('Input_Claims Data'!$R$11:$R$500='Cal_Claims Experience'!$V91)*('Input_Claims Data'!$S$11:$S$500='Cal_Claims Experience'!$W91)*('Input_Claims Data'!$T$11:$T$500='Cal_Claims Experience'!$X91)))</f>
        <v/>
      </c>
      <c r="AG91" s="1" t="str" cm="1">
        <f t="array" ref="AG91">IF(AC91="","",_xlfn._xlws.FILTER('Input_Claims Data'!AC$11:AC$500,('Input_Claims Data'!$Q$11:$Q$500='Cal_Claims Experience'!$U91)*('Input_Claims Data'!$R$11:$R$500='Cal_Claims Experience'!$V91)*('Input_Claims Data'!$S$11:$S$500='Cal_Claims Experience'!$W91)*('Input_Claims Data'!$T$11:$T$500='Cal_Claims Experience'!$X91)))</f>
        <v/>
      </c>
      <c r="AH91" s="1" t="str" cm="1">
        <f t="array" ref="AH91">IF(AD91="","",_xlfn._xlws.FILTER('Input_Claims Data'!AD$11:AD$500,('Input_Claims Data'!$Q$11:$Q$500='Cal_Claims Experience'!$U91)*('Input_Claims Data'!$R$11:$R$500='Cal_Claims Experience'!$V91)*('Input_Claims Data'!$S$11:$S$500='Cal_Claims Experience'!$W91)*('Input_Claims Data'!$T$11:$T$500='Cal_Claims Experience'!$X91)))</f>
        <v/>
      </c>
      <c r="AI91" s="1" t="str">
        <f t="shared" si="18"/>
        <v/>
      </c>
      <c r="AJ91" s="1" t="str">
        <f t="shared" si="15"/>
        <v/>
      </c>
      <c r="AK91" s="1" t="str">
        <f t="shared" si="16"/>
        <v/>
      </c>
      <c r="AL91" s="1" t="str">
        <f t="shared" si="17"/>
        <v/>
      </c>
      <c r="AM91" s="1" t="str">
        <f t="shared" si="19"/>
        <v/>
      </c>
    </row>
    <row r="92" spans="5:39">
      <c r="E92" s="1" t="str" cm="1">
        <f t="array" ref="E92">IF(A92="","",_xlfn._xlws.FILTER('Input_Claims Data'!E$11:E$500,('Input_Claims Data'!$A$11:$A$500='Cal_Claims Experience'!$A92)*('Input_Claims Data'!$B$11:$B$500='Cal_Claims Experience'!$B92)*('Input_Claims Data'!$C$11:$C$500='Cal_Claims Experience'!$C92)*('Input_Claims Data'!$D$11:$D$500='Cal_Claims Experience'!$D92)))</f>
        <v/>
      </c>
      <c r="F92" s="1" t="str" cm="1">
        <f t="array" ref="F92">IF(A92="","",_xlfn._xlws.FILTER('Input_Claims Data'!F$11:F$500,('Input_Claims Data'!$A$11:$A$500='Cal_Claims Experience'!$A92)*('Input_Claims Data'!$B$11:$B$500='Cal_Claims Experience'!$B92)*('Input_Claims Data'!$C$11:$C$500='Cal_Claims Experience'!$C92)*('Input_Claims Data'!$D$11:$D$500='Cal_Claims Experience'!$D92)))</f>
        <v/>
      </c>
      <c r="G92" s="1" t="str" cm="1">
        <f t="array" ref="G92">IF(A92="","",_xlfn._xlws.FILTER('Input_Claims Data'!G$11:G$500,('Input_Claims Data'!$A$11:$A$500='Cal_Claims Experience'!$A92)*('Input_Claims Data'!$B$11:$B$500='Cal_Claims Experience'!$B92)*('Input_Claims Data'!$C$11:$C$500='Cal_Claims Experience'!$C92)*('Input_Claims Data'!$D$11:$D$500='Cal_Claims Experience'!$D92)))</f>
        <v/>
      </c>
      <c r="H92" s="1" t="str" cm="1">
        <f t="array" ref="H92">IF(A92="","",_xlfn._xlws.FILTER('Input_Claims Data'!H$11:H$500,('Input_Claims Data'!$A$11:$A$500='Cal_Claims Experience'!$A92)*('Input_Claims Data'!$B$11:$B$500='Cal_Claims Experience'!$B92)*('Input_Claims Data'!$C$11:$C$500='Cal_Claims Experience'!$C92)*('Input_Claims Data'!$D$11:$D$500='Cal_Claims Experience'!$D92)))</f>
        <v/>
      </c>
      <c r="I92" s="1" t="str" cm="1">
        <f t="array" ref="I92">IF(A92="","",_xlfn._xlws.FILTER('Input_Claims Data'!I$11:I$500,('Input_Claims Data'!$A$11:$A$500='Cal_Claims Experience'!$A92)*('Input_Claims Data'!$B$11:$B$500='Cal_Claims Experience'!$B92)*('Input_Claims Data'!$C$11:$C$500='Cal_Claims Experience'!$C92)*('Input_Claims Data'!$D$11:$D$500='Cal_Claims Experience'!$D92)))</f>
        <v/>
      </c>
      <c r="J92" s="1" t="str" cm="1">
        <f t="array" ref="J92">IF(A92="","",_xlfn._xlws.FILTER('Input_Claims Data'!J$11:J$500,('Input_Claims Data'!$A$11:$A$500='Cal_Claims Experience'!$A92)*('Input_Claims Data'!$B$11:$B$500='Cal_Claims Experience'!$B92)*('Input_Claims Data'!$C$11:$C$500='Cal_Claims Experience'!$C92)*('Input_Claims Data'!$D$11:$D$500='Cal_Claims Experience'!$D92)))</f>
        <v/>
      </c>
      <c r="K92" s="1" t="str" cm="1">
        <f t="array" ref="K92">IF(A92="","",_xlfn._xlws.FILTER('Input_Claims Data'!K$11:K$500,('Input_Claims Data'!$A$11:$A$500='Cal_Claims Experience'!$A92)*('Input_Claims Data'!$B$11:$B$500='Cal_Claims Experience'!$B92)*('Input_Claims Data'!$C$11:$C$500='Cal_Claims Experience'!$C92)*('Input_Claims Data'!$D$11:$D$500='Cal_Claims Experience'!$D92)))</f>
        <v/>
      </c>
      <c r="L92" s="1" t="str" cm="1">
        <f t="array" ref="L92">IF(B92="","",_xlfn._xlws.FILTER('Input_Claims Data'!L$11:L$500,('Input_Claims Data'!$A$11:$A$500='Cal_Claims Experience'!$A92)*('Input_Claims Data'!$B$11:$B$500='Cal_Claims Experience'!$B92)*('Input_Claims Data'!$C$11:$C$500='Cal_Claims Experience'!$C92)*('Input_Claims Data'!$D$11:$D$500='Cal_Claims Experience'!$D92)))</f>
        <v/>
      </c>
      <c r="M92" s="1" t="str" cm="1">
        <f t="array" ref="M92">IF(C92="","",_xlfn._xlws.FILTER('Input_Claims Data'!M$11:M$500,('Input_Claims Data'!$A$11:$A$500='Cal_Claims Experience'!$A92)*('Input_Claims Data'!$B$11:$B$500='Cal_Claims Experience'!$B92)*('Input_Claims Data'!$C$11:$C$500='Cal_Claims Experience'!$C92)*('Input_Claims Data'!$D$11:$D$500='Cal_Claims Experience'!$D92)))</f>
        <v/>
      </c>
      <c r="N92" s="1" t="str" cm="1">
        <f t="array" ref="N92">IF(D92="","",_xlfn._xlws.FILTER('Input_Claims Data'!N$11:N$500,('Input_Claims Data'!$A$11:$A$500='Cal_Claims Experience'!$A92)*('Input_Claims Data'!$B$11:$B$500='Cal_Claims Experience'!$B92)*('Input_Claims Data'!$C$11:$C$500='Cal_Claims Experience'!$C92)*('Input_Claims Data'!$D$11:$D$500='Cal_Claims Experience'!$D92)))</f>
        <v/>
      </c>
      <c r="O92" s="1" t="str">
        <f t="shared" si="10"/>
        <v/>
      </c>
      <c r="P92" s="1" t="str">
        <f t="shared" si="11"/>
        <v/>
      </c>
      <c r="Q92" s="1" t="str">
        <f t="shared" si="12"/>
        <v/>
      </c>
      <c r="R92" s="1" t="str">
        <f t="shared" si="13"/>
        <v/>
      </c>
      <c r="S92" s="1" t="str">
        <f t="shared" si="14"/>
        <v/>
      </c>
      <c r="Y92" s="1" t="str" cm="1">
        <f t="array" ref="Y92">IF(U92="","",_xlfn._xlws.FILTER('Input_Claims Data'!U$11:U$500,('Input_Claims Data'!$Q$11:$Q$500='Cal_Claims Experience'!$U92)*('Input_Claims Data'!$R$11:$R$500='Cal_Claims Experience'!$V92)*('Input_Claims Data'!$S$11:$S$500='Cal_Claims Experience'!$W92)*('Input_Claims Data'!$T$11:$T$500='Cal_Claims Experience'!$X92)))</f>
        <v/>
      </c>
      <c r="Z92" s="1" t="str" cm="1">
        <f t="array" ref="Z92">IF(V92="","",_xlfn._xlws.FILTER('Input_Claims Data'!V$11:V$500,('Input_Claims Data'!$Q$11:$Q$500='Cal_Claims Experience'!$U92)*('Input_Claims Data'!$R$11:$R$500='Cal_Claims Experience'!$V92)*('Input_Claims Data'!$S$11:$S$500='Cal_Claims Experience'!$W92)*('Input_Claims Data'!$T$11:$T$500='Cal_Claims Experience'!$X92)))</f>
        <v/>
      </c>
      <c r="AA92" s="1" t="str" cm="1">
        <f t="array" ref="AA92">IF(W92="","",_xlfn._xlws.FILTER('Input_Claims Data'!W$11:W$500,('Input_Claims Data'!$Q$11:$Q$500='Cal_Claims Experience'!$U92)*('Input_Claims Data'!$R$11:$R$500='Cal_Claims Experience'!$V92)*('Input_Claims Data'!$S$11:$S$500='Cal_Claims Experience'!$W92)*('Input_Claims Data'!$T$11:$T$500='Cal_Claims Experience'!$X92)))</f>
        <v/>
      </c>
      <c r="AB92" s="1" t="str" cm="1">
        <f t="array" ref="AB92">IF(X92="","",_xlfn._xlws.FILTER('Input_Claims Data'!X$11:X$500,('Input_Claims Data'!$Q$11:$Q$500='Cal_Claims Experience'!$U92)*('Input_Claims Data'!$R$11:$R$500='Cal_Claims Experience'!$V92)*('Input_Claims Data'!$S$11:$S$500='Cal_Claims Experience'!$W92)*('Input_Claims Data'!$T$11:$T$500='Cal_Claims Experience'!$X92)))</f>
        <v/>
      </c>
      <c r="AC92" s="1" t="str" cm="1">
        <f t="array" ref="AC92">IF(Y92="","",_xlfn._xlws.FILTER('Input_Claims Data'!Y$11:Y$500,('Input_Claims Data'!$Q$11:$Q$500='Cal_Claims Experience'!$U92)*('Input_Claims Data'!$R$11:$R$500='Cal_Claims Experience'!$V92)*('Input_Claims Data'!$S$11:$S$500='Cal_Claims Experience'!$W92)*('Input_Claims Data'!$T$11:$T$500='Cal_Claims Experience'!$X92)))</f>
        <v/>
      </c>
      <c r="AD92" s="1" t="str" cm="1">
        <f t="array" ref="AD92">IF(Z92="","",_xlfn._xlws.FILTER('Input_Claims Data'!Z$11:Z$500,('Input_Claims Data'!$Q$11:$Q$500='Cal_Claims Experience'!$U92)*('Input_Claims Data'!$R$11:$R$500='Cal_Claims Experience'!$V92)*('Input_Claims Data'!$S$11:$S$500='Cal_Claims Experience'!$W92)*('Input_Claims Data'!$T$11:$T$500='Cal_Claims Experience'!$X92)))</f>
        <v/>
      </c>
      <c r="AE92" s="1" t="str" cm="1">
        <f t="array" ref="AE92">IF(AA92="","",_xlfn._xlws.FILTER('Input_Claims Data'!AA$11:AA$500,('Input_Claims Data'!$Q$11:$Q$500='Cal_Claims Experience'!$U92)*('Input_Claims Data'!$R$11:$R$500='Cal_Claims Experience'!$V92)*('Input_Claims Data'!$S$11:$S$500='Cal_Claims Experience'!$W92)*('Input_Claims Data'!$T$11:$T$500='Cal_Claims Experience'!$X92)))</f>
        <v/>
      </c>
      <c r="AF92" s="1" t="str" cm="1">
        <f t="array" ref="AF92">IF(AB92="","",_xlfn._xlws.FILTER('Input_Claims Data'!AB$11:AB$500,('Input_Claims Data'!$Q$11:$Q$500='Cal_Claims Experience'!$U92)*('Input_Claims Data'!$R$11:$R$500='Cal_Claims Experience'!$V92)*('Input_Claims Data'!$S$11:$S$500='Cal_Claims Experience'!$W92)*('Input_Claims Data'!$T$11:$T$500='Cal_Claims Experience'!$X92)))</f>
        <v/>
      </c>
      <c r="AG92" s="1" t="str" cm="1">
        <f t="array" ref="AG92">IF(AC92="","",_xlfn._xlws.FILTER('Input_Claims Data'!AC$11:AC$500,('Input_Claims Data'!$Q$11:$Q$500='Cal_Claims Experience'!$U92)*('Input_Claims Data'!$R$11:$R$500='Cal_Claims Experience'!$V92)*('Input_Claims Data'!$S$11:$S$500='Cal_Claims Experience'!$W92)*('Input_Claims Data'!$T$11:$T$500='Cal_Claims Experience'!$X92)))</f>
        <v/>
      </c>
      <c r="AH92" s="1" t="str" cm="1">
        <f t="array" ref="AH92">IF(AD92="","",_xlfn._xlws.FILTER('Input_Claims Data'!AD$11:AD$500,('Input_Claims Data'!$Q$11:$Q$500='Cal_Claims Experience'!$U92)*('Input_Claims Data'!$R$11:$R$500='Cal_Claims Experience'!$V92)*('Input_Claims Data'!$S$11:$S$500='Cal_Claims Experience'!$W92)*('Input_Claims Data'!$T$11:$T$500='Cal_Claims Experience'!$X92)))</f>
        <v/>
      </c>
      <c r="AI92" s="1" t="str">
        <f t="shared" si="18"/>
        <v/>
      </c>
      <c r="AJ92" s="1" t="str">
        <f t="shared" si="15"/>
        <v/>
      </c>
      <c r="AK92" s="1" t="str">
        <f t="shared" si="16"/>
        <v/>
      </c>
      <c r="AL92" s="1" t="str">
        <f t="shared" si="17"/>
        <v/>
      </c>
      <c r="AM92" s="1" t="str">
        <f t="shared" si="19"/>
        <v/>
      </c>
    </row>
    <row r="93" spans="5:39">
      <c r="E93" s="1" t="str" cm="1">
        <f t="array" ref="E93">IF(A93="","",_xlfn._xlws.FILTER('Input_Claims Data'!E$11:E$500,('Input_Claims Data'!$A$11:$A$500='Cal_Claims Experience'!$A93)*('Input_Claims Data'!$B$11:$B$500='Cal_Claims Experience'!$B93)*('Input_Claims Data'!$C$11:$C$500='Cal_Claims Experience'!$C93)*('Input_Claims Data'!$D$11:$D$500='Cal_Claims Experience'!$D93)))</f>
        <v/>
      </c>
      <c r="F93" s="1" t="str" cm="1">
        <f t="array" ref="F93">IF(A93="","",_xlfn._xlws.FILTER('Input_Claims Data'!F$11:F$500,('Input_Claims Data'!$A$11:$A$500='Cal_Claims Experience'!$A93)*('Input_Claims Data'!$B$11:$B$500='Cal_Claims Experience'!$B93)*('Input_Claims Data'!$C$11:$C$500='Cal_Claims Experience'!$C93)*('Input_Claims Data'!$D$11:$D$500='Cal_Claims Experience'!$D93)))</f>
        <v/>
      </c>
      <c r="G93" s="1" t="str" cm="1">
        <f t="array" ref="G93">IF(A93="","",_xlfn._xlws.FILTER('Input_Claims Data'!G$11:G$500,('Input_Claims Data'!$A$11:$A$500='Cal_Claims Experience'!$A93)*('Input_Claims Data'!$B$11:$B$500='Cal_Claims Experience'!$B93)*('Input_Claims Data'!$C$11:$C$500='Cal_Claims Experience'!$C93)*('Input_Claims Data'!$D$11:$D$500='Cal_Claims Experience'!$D93)))</f>
        <v/>
      </c>
      <c r="H93" s="1" t="str" cm="1">
        <f t="array" ref="H93">IF(A93="","",_xlfn._xlws.FILTER('Input_Claims Data'!H$11:H$500,('Input_Claims Data'!$A$11:$A$500='Cal_Claims Experience'!$A93)*('Input_Claims Data'!$B$11:$B$500='Cal_Claims Experience'!$B93)*('Input_Claims Data'!$C$11:$C$500='Cal_Claims Experience'!$C93)*('Input_Claims Data'!$D$11:$D$500='Cal_Claims Experience'!$D93)))</f>
        <v/>
      </c>
      <c r="I93" s="1" t="str" cm="1">
        <f t="array" ref="I93">IF(A93="","",_xlfn._xlws.FILTER('Input_Claims Data'!I$11:I$500,('Input_Claims Data'!$A$11:$A$500='Cal_Claims Experience'!$A93)*('Input_Claims Data'!$B$11:$B$500='Cal_Claims Experience'!$B93)*('Input_Claims Data'!$C$11:$C$500='Cal_Claims Experience'!$C93)*('Input_Claims Data'!$D$11:$D$500='Cal_Claims Experience'!$D93)))</f>
        <v/>
      </c>
      <c r="J93" s="1" t="str" cm="1">
        <f t="array" ref="J93">IF(A93="","",_xlfn._xlws.FILTER('Input_Claims Data'!J$11:J$500,('Input_Claims Data'!$A$11:$A$500='Cal_Claims Experience'!$A93)*('Input_Claims Data'!$B$11:$B$500='Cal_Claims Experience'!$B93)*('Input_Claims Data'!$C$11:$C$500='Cal_Claims Experience'!$C93)*('Input_Claims Data'!$D$11:$D$500='Cal_Claims Experience'!$D93)))</f>
        <v/>
      </c>
      <c r="K93" s="1" t="str" cm="1">
        <f t="array" ref="K93">IF(A93="","",_xlfn._xlws.FILTER('Input_Claims Data'!K$11:K$500,('Input_Claims Data'!$A$11:$A$500='Cal_Claims Experience'!$A93)*('Input_Claims Data'!$B$11:$B$500='Cal_Claims Experience'!$B93)*('Input_Claims Data'!$C$11:$C$500='Cal_Claims Experience'!$C93)*('Input_Claims Data'!$D$11:$D$500='Cal_Claims Experience'!$D93)))</f>
        <v/>
      </c>
      <c r="L93" s="1" t="str" cm="1">
        <f t="array" ref="L93">IF(B93="","",_xlfn._xlws.FILTER('Input_Claims Data'!L$11:L$500,('Input_Claims Data'!$A$11:$A$500='Cal_Claims Experience'!$A93)*('Input_Claims Data'!$B$11:$B$500='Cal_Claims Experience'!$B93)*('Input_Claims Data'!$C$11:$C$500='Cal_Claims Experience'!$C93)*('Input_Claims Data'!$D$11:$D$500='Cal_Claims Experience'!$D93)))</f>
        <v/>
      </c>
      <c r="M93" s="1" t="str" cm="1">
        <f t="array" ref="M93">IF(C93="","",_xlfn._xlws.FILTER('Input_Claims Data'!M$11:M$500,('Input_Claims Data'!$A$11:$A$500='Cal_Claims Experience'!$A93)*('Input_Claims Data'!$B$11:$B$500='Cal_Claims Experience'!$B93)*('Input_Claims Data'!$C$11:$C$500='Cal_Claims Experience'!$C93)*('Input_Claims Data'!$D$11:$D$500='Cal_Claims Experience'!$D93)))</f>
        <v/>
      </c>
      <c r="N93" s="1" t="str" cm="1">
        <f t="array" ref="N93">IF(D93="","",_xlfn._xlws.FILTER('Input_Claims Data'!N$11:N$500,('Input_Claims Data'!$A$11:$A$500='Cal_Claims Experience'!$A93)*('Input_Claims Data'!$B$11:$B$500='Cal_Claims Experience'!$B93)*('Input_Claims Data'!$C$11:$C$500='Cal_Claims Experience'!$C93)*('Input_Claims Data'!$D$11:$D$500='Cal_Claims Experience'!$D93)))</f>
        <v/>
      </c>
      <c r="O93" s="1" t="str">
        <f t="shared" si="10"/>
        <v/>
      </c>
      <c r="P93" s="1" t="str">
        <f t="shared" si="11"/>
        <v/>
      </c>
      <c r="Q93" s="1" t="str">
        <f t="shared" si="12"/>
        <v/>
      </c>
      <c r="R93" s="1" t="str">
        <f t="shared" si="13"/>
        <v/>
      </c>
      <c r="S93" s="1" t="str">
        <f t="shared" si="14"/>
        <v/>
      </c>
      <c r="Y93" s="1" t="str" cm="1">
        <f t="array" ref="Y93">IF(U93="","",_xlfn._xlws.FILTER('Input_Claims Data'!U$11:U$500,('Input_Claims Data'!$Q$11:$Q$500='Cal_Claims Experience'!$U93)*('Input_Claims Data'!$R$11:$R$500='Cal_Claims Experience'!$V93)*('Input_Claims Data'!$S$11:$S$500='Cal_Claims Experience'!$W93)*('Input_Claims Data'!$T$11:$T$500='Cal_Claims Experience'!$X93)))</f>
        <v/>
      </c>
      <c r="Z93" s="1" t="str" cm="1">
        <f t="array" ref="Z93">IF(V93="","",_xlfn._xlws.FILTER('Input_Claims Data'!V$11:V$500,('Input_Claims Data'!$Q$11:$Q$500='Cal_Claims Experience'!$U93)*('Input_Claims Data'!$R$11:$R$500='Cal_Claims Experience'!$V93)*('Input_Claims Data'!$S$11:$S$500='Cal_Claims Experience'!$W93)*('Input_Claims Data'!$T$11:$T$500='Cal_Claims Experience'!$X93)))</f>
        <v/>
      </c>
      <c r="AA93" s="1" t="str" cm="1">
        <f t="array" ref="AA93">IF(W93="","",_xlfn._xlws.FILTER('Input_Claims Data'!W$11:W$500,('Input_Claims Data'!$Q$11:$Q$500='Cal_Claims Experience'!$U93)*('Input_Claims Data'!$R$11:$R$500='Cal_Claims Experience'!$V93)*('Input_Claims Data'!$S$11:$S$500='Cal_Claims Experience'!$W93)*('Input_Claims Data'!$T$11:$T$500='Cal_Claims Experience'!$X93)))</f>
        <v/>
      </c>
      <c r="AB93" s="1" t="str" cm="1">
        <f t="array" ref="AB93">IF(X93="","",_xlfn._xlws.FILTER('Input_Claims Data'!X$11:X$500,('Input_Claims Data'!$Q$11:$Q$500='Cal_Claims Experience'!$U93)*('Input_Claims Data'!$R$11:$R$500='Cal_Claims Experience'!$V93)*('Input_Claims Data'!$S$11:$S$500='Cal_Claims Experience'!$W93)*('Input_Claims Data'!$T$11:$T$500='Cal_Claims Experience'!$X93)))</f>
        <v/>
      </c>
      <c r="AC93" s="1" t="str" cm="1">
        <f t="array" ref="AC93">IF(Y93="","",_xlfn._xlws.FILTER('Input_Claims Data'!Y$11:Y$500,('Input_Claims Data'!$Q$11:$Q$500='Cal_Claims Experience'!$U93)*('Input_Claims Data'!$R$11:$R$500='Cal_Claims Experience'!$V93)*('Input_Claims Data'!$S$11:$S$500='Cal_Claims Experience'!$W93)*('Input_Claims Data'!$T$11:$T$500='Cal_Claims Experience'!$X93)))</f>
        <v/>
      </c>
      <c r="AD93" s="1" t="str" cm="1">
        <f t="array" ref="AD93">IF(Z93="","",_xlfn._xlws.FILTER('Input_Claims Data'!Z$11:Z$500,('Input_Claims Data'!$Q$11:$Q$500='Cal_Claims Experience'!$U93)*('Input_Claims Data'!$R$11:$R$500='Cal_Claims Experience'!$V93)*('Input_Claims Data'!$S$11:$S$500='Cal_Claims Experience'!$W93)*('Input_Claims Data'!$T$11:$T$500='Cal_Claims Experience'!$X93)))</f>
        <v/>
      </c>
      <c r="AE93" s="1" t="str" cm="1">
        <f t="array" ref="AE93">IF(AA93="","",_xlfn._xlws.FILTER('Input_Claims Data'!AA$11:AA$500,('Input_Claims Data'!$Q$11:$Q$500='Cal_Claims Experience'!$U93)*('Input_Claims Data'!$R$11:$R$500='Cal_Claims Experience'!$V93)*('Input_Claims Data'!$S$11:$S$500='Cal_Claims Experience'!$W93)*('Input_Claims Data'!$T$11:$T$500='Cal_Claims Experience'!$X93)))</f>
        <v/>
      </c>
      <c r="AF93" s="1" t="str" cm="1">
        <f t="array" ref="AF93">IF(AB93="","",_xlfn._xlws.FILTER('Input_Claims Data'!AB$11:AB$500,('Input_Claims Data'!$Q$11:$Q$500='Cal_Claims Experience'!$U93)*('Input_Claims Data'!$R$11:$R$500='Cal_Claims Experience'!$V93)*('Input_Claims Data'!$S$11:$S$500='Cal_Claims Experience'!$W93)*('Input_Claims Data'!$T$11:$T$500='Cal_Claims Experience'!$X93)))</f>
        <v/>
      </c>
      <c r="AG93" s="1" t="str" cm="1">
        <f t="array" ref="AG93">IF(AC93="","",_xlfn._xlws.FILTER('Input_Claims Data'!AC$11:AC$500,('Input_Claims Data'!$Q$11:$Q$500='Cal_Claims Experience'!$U93)*('Input_Claims Data'!$R$11:$R$500='Cal_Claims Experience'!$V93)*('Input_Claims Data'!$S$11:$S$500='Cal_Claims Experience'!$W93)*('Input_Claims Data'!$T$11:$T$500='Cal_Claims Experience'!$X93)))</f>
        <v/>
      </c>
      <c r="AH93" s="1" t="str" cm="1">
        <f t="array" ref="AH93">IF(AD93="","",_xlfn._xlws.FILTER('Input_Claims Data'!AD$11:AD$500,('Input_Claims Data'!$Q$11:$Q$500='Cal_Claims Experience'!$U93)*('Input_Claims Data'!$R$11:$R$500='Cal_Claims Experience'!$V93)*('Input_Claims Data'!$S$11:$S$500='Cal_Claims Experience'!$W93)*('Input_Claims Data'!$T$11:$T$500='Cal_Claims Experience'!$X93)))</f>
        <v/>
      </c>
      <c r="AI93" s="1" t="str">
        <f t="shared" si="18"/>
        <v/>
      </c>
      <c r="AJ93" s="1" t="str">
        <f t="shared" si="15"/>
        <v/>
      </c>
      <c r="AK93" s="1" t="str">
        <f t="shared" si="16"/>
        <v/>
      </c>
      <c r="AL93" s="1" t="str">
        <f t="shared" si="17"/>
        <v/>
      </c>
      <c r="AM93" s="1" t="str">
        <f t="shared" si="19"/>
        <v/>
      </c>
    </row>
    <row r="94" spans="5:39">
      <c r="E94" s="1" t="str" cm="1">
        <f t="array" ref="E94">IF(A94="","",_xlfn._xlws.FILTER('Input_Claims Data'!E$11:E$500,('Input_Claims Data'!$A$11:$A$500='Cal_Claims Experience'!$A94)*('Input_Claims Data'!$B$11:$B$500='Cal_Claims Experience'!$B94)*('Input_Claims Data'!$C$11:$C$500='Cal_Claims Experience'!$C94)*('Input_Claims Data'!$D$11:$D$500='Cal_Claims Experience'!$D94)))</f>
        <v/>
      </c>
      <c r="F94" s="1" t="str" cm="1">
        <f t="array" ref="F94">IF(A94="","",_xlfn._xlws.FILTER('Input_Claims Data'!F$11:F$500,('Input_Claims Data'!$A$11:$A$500='Cal_Claims Experience'!$A94)*('Input_Claims Data'!$B$11:$B$500='Cal_Claims Experience'!$B94)*('Input_Claims Data'!$C$11:$C$500='Cal_Claims Experience'!$C94)*('Input_Claims Data'!$D$11:$D$500='Cal_Claims Experience'!$D94)))</f>
        <v/>
      </c>
      <c r="G94" s="1" t="str" cm="1">
        <f t="array" ref="G94">IF(A94="","",_xlfn._xlws.FILTER('Input_Claims Data'!G$11:G$500,('Input_Claims Data'!$A$11:$A$500='Cal_Claims Experience'!$A94)*('Input_Claims Data'!$B$11:$B$500='Cal_Claims Experience'!$B94)*('Input_Claims Data'!$C$11:$C$500='Cal_Claims Experience'!$C94)*('Input_Claims Data'!$D$11:$D$500='Cal_Claims Experience'!$D94)))</f>
        <v/>
      </c>
      <c r="H94" s="1" t="str" cm="1">
        <f t="array" ref="H94">IF(A94="","",_xlfn._xlws.FILTER('Input_Claims Data'!H$11:H$500,('Input_Claims Data'!$A$11:$A$500='Cal_Claims Experience'!$A94)*('Input_Claims Data'!$B$11:$B$500='Cal_Claims Experience'!$B94)*('Input_Claims Data'!$C$11:$C$500='Cal_Claims Experience'!$C94)*('Input_Claims Data'!$D$11:$D$500='Cal_Claims Experience'!$D94)))</f>
        <v/>
      </c>
      <c r="I94" s="1" t="str" cm="1">
        <f t="array" ref="I94">IF(A94="","",_xlfn._xlws.FILTER('Input_Claims Data'!I$11:I$500,('Input_Claims Data'!$A$11:$A$500='Cal_Claims Experience'!$A94)*('Input_Claims Data'!$B$11:$B$500='Cal_Claims Experience'!$B94)*('Input_Claims Data'!$C$11:$C$500='Cal_Claims Experience'!$C94)*('Input_Claims Data'!$D$11:$D$500='Cal_Claims Experience'!$D94)))</f>
        <v/>
      </c>
      <c r="J94" s="1" t="str" cm="1">
        <f t="array" ref="J94">IF(A94="","",_xlfn._xlws.FILTER('Input_Claims Data'!J$11:J$500,('Input_Claims Data'!$A$11:$A$500='Cal_Claims Experience'!$A94)*('Input_Claims Data'!$B$11:$B$500='Cal_Claims Experience'!$B94)*('Input_Claims Data'!$C$11:$C$500='Cal_Claims Experience'!$C94)*('Input_Claims Data'!$D$11:$D$500='Cal_Claims Experience'!$D94)))</f>
        <v/>
      </c>
      <c r="K94" s="1" t="str" cm="1">
        <f t="array" ref="K94">IF(A94="","",_xlfn._xlws.FILTER('Input_Claims Data'!K$11:K$500,('Input_Claims Data'!$A$11:$A$500='Cal_Claims Experience'!$A94)*('Input_Claims Data'!$B$11:$B$500='Cal_Claims Experience'!$B94)*('Input_Claims Data'!$C$11:$C$500='Cal_Claims Experience'!$C94)*('Input_Claims Data'!$D$11:$D$500='Cal_Claims Experience'!$D94)))</f>
        <v/>
      </c>
      <c r="L94" s="1" t="str" cm="1">
        <f t="array" ref="L94">IF(B94="","",_xlfn._xlws.FILTER('Input_Claims Data'!L$11:L$500,('Input_Claims Data'!$A$11:$A$500='Cal_Claims Experience'!$A94)*('Input_Claims Data'!$B$11:$B$500='Cal_Claims Experience'!$B94)*('Input_Claims Data'!$C$11:$C$500='Cal_Claims Experience'!$C94)*('Input_Claims Data'!$D$11:$D$500='Cal_Claims Experience'!$D94)))</f>
        <v/>
      </c>
      <c r="M94" s="1" t="str" cm="1">
        <f t="array" ref="M94">IF(C94="","",_xlfn._xlws.FILTER('Input_Claims Data'!M$11:M$500,('Input_Claims Data'!$A$11:$A$500='Cal_Claims Experience'!$A94)*('Input_Claims Data'!$B$11:$B$500='Cal_Claims Experience'!$B94)*('Input_Claims Data'!$C$11:$C$500='Cal_Claims Experience'!$C94)*('Input_Claims Data'!$D$11:$D$500='Cal_Claims Experience'!$D94)))</f>
        <v/>
      </c>
      <c r="N94" s="1" t="str" cm="1">
        <f t="array" ref="N94">IF(D94="","",_xlfn._xlws.FILTER('Input_Claims Data'!N$11:N$500,('Input_Claims Data'!$A$11:$A$500='Cal_Claims Experience'!$A94)*('Input_Claims Data'!$B$11:$B$500='Cal_Claims Experience'!$B94)*('Input_Claims Data'!$C$11:$C$500='Cal_Claims Experience'!$C94)*('Input_Claims Data'!$D$11:$D$500='Cal_Claims Experience'!$D94)))</f>
        <v/>
      </c>
      <c r="O94" s="1" t="str">
        <f t="shared" si="10"/>
        <v/>
      </c>
      <c r="P94" s="1" t="str">
        <f t="shared" si="11"/>
        <v/>
      </c>
      <c r="Q94" s="1" t="str">
        <f t="shared" si="12"/>
        <v/>
      </c>
      <c r="R94" s="1" t="str">
        <f t="shared" si="13"/>
        <v/>
      </c>
      <c r="S94" s="1" t="str">
        <f t="shared" si="14"/>
        <v/>
      </c>
      <c r="Y94" s="1" t="str" cm="1">
        <f t="array" ref="Y94">IF(U94="","",_xlfn._xlws.FILTER('Input_Claims Data'!U$11:U$500,('Input_Claims Data'!$Q$11:$Q$500='Cal_Claims Experience'!$U94)*('Input_Claims Data'!$R$11:$R$500='Cal_Claims Experience'!$V94)*('Input_Claims Data'!$S$11:$S$500='Cal_Claims Experience'!$W94)*('Input_Claims Data'!$T$11:$T$500='Cal_Claims Experience'!$X94)))</f>
        <v/>
      </c>
      <c r="Z94" s="1" t="str" cm="1">
        <f t="array" ref="Z94">IF(V94="","",_xlfn._xlws.FILTER('Input_Claims Data'!V$11:V$500,('Input_Claims Data'!$Q$11:$Q$500='Cal_Claims Experience'!$U94)*('Input_Claims Data'!$R$11:$R$500='Cal_Claims Experience'!$V94)*('Input_Claims Data'!$S$11:$S$500='Cal_Claims Experience'!$W94)*('Input_Claims Data'!$T$11:$T$500='Cal_Claims Experience'!$X94)))</f>
        <v/>
      </c>
      <c r="AA94" s="1" t="str" cm="1">
        <f t="array" ref="AA94">IF(W94="","",_xlfn._xlws.FILTER('Input_Claims Data'!W$11:W$500,('Input_Claims Data'!$Q$11:$Q$500='Cal_Claims Experience'!$U94)*('Input_Claims Data'!$R$11:$R$500='Cal_Claims Experience'!$V94)*('Input_Claims Data'!$S$11:$S$500='Cal_Claims Experience'!$W94)*('Input_Claims Data'!$T$11:$T$500='Cal_Claims Experience'!$X94)))</f>
        <v/>
      </c>
      <c r="AB94" s="1" t="str" cm="1">
        <f t="array" ref="AB94">IF(X94="","",_xlfn._xlws.FILTER('Input_Claims Data'!X$11:X$500,('Input_Claims Data'!$Q$11:$Q$500='Cal_Claims Experience'!$U94)*('Input_Claims Data'!$R$11:$R$500='Cal_Claims Experience'!$V94)*('Input_Claims Data'!$S$11:$S$500='Cal_Claims Experience'!$W94)*('Input_Claims Data'!$T$11:$T$500='Cal_Claims Experience'!$X94)))</f>
        <v/>
      </c>
      <c r="AC94" s="1" t="str" cm="1">
        <f t="array" ref="AC94">IF(Y94="","",_xlfn._xlws.FILTER('Input_Claims Data'!Y$11:Y$500,('Input_Claims Data'!$Q$11:$Q$500='Cal_Claims Experience'!$U94)*('Input_Claims Data'!$R$11:$R$500='Cal_Claims Experience'!$V94)*('Input_Claims Data'!$S$11:$S$500='Cal_Claims Experience'!$W94)*('Input_Claims Data'!$T$11:$T$500='Cal_Claims Experience'!$X94)))</f>
        <v/>
      </c>
      <c r="AD94" s="1" t="str" cm="1">
        <f t="array" ref="AD94">IF(Z94="","",_xlfn._xlws.FILTER('Input_Claims Data'!Z$11:Z$500,('Input_Claims Data'!$Q$11:$Q$500='Cal_Claims Experience'!$U94)*('Input_Claims Data'!$R$11:$R$500='Cal_Claims Experience'!$V94)*('Input_Claims Data'!$S$11:$S$500='Cal_Claims Experience'!$W94)*('Input_Claims Data'!$T$11:$T$500='Cal_Claims Experience'!$X94)))</f>
        <v/>
      </c>
      <c r="AE94" s="1" t="str" cm="1">
        <f t="array" ref="AE94">IF(AA94="","",_xlfn._xlws.FILTER('Input_Claims Data'!AA$11:AA$500,('Input_Claims Data'!$Q$11:$Q$500='Cal_Claims Experience'!$U94)*('Input_Claims Data'!$R$11:$R$500='Cal_Claims Experience'!$V94)*('Input_Claims Data'!$S$11:$S$500='Cal_Claims Experience'!$W94)*('Input_Claims Data'!$T$11:$T$500='Cal_Claims Experience'!$X94)))</f>
        <v/>
      </c>
      <c r="AF94" s="1" t="str" cm="1">
        <f t="array" ref="AF94">IF(AB94="","",_xlfn._xlws.FILTER('Input_Claims Data'!AB$11:AB$500,('Input_Claims Data'!$Q$11:$Q$500='Cal_Claims Experience'!$U94)*('Input_Claims Data'!$R$11:$R$500='Cal_Claims Experience'!$V94)*('Input_Claims Data'!$S$11:$S$500='Cal_Claims Experience'!$W94)*('Input_Claims Data'!$T$11:$T$500='Cal_Claims Experience'!$X94)))</f>
        <v/>
      </c>
      <c r="AG94" s="1" t="str" cm="1">
        <f t="array" ref="AG94">IF(AC94="","",_xlfn._xlws.FILTER('Input_Claims Data'!AC$11:AC$500,('Input_Claims Data'!$Q$11:$Q$500='Cal_Claims Experience'!$U94)*('Input_Claims Data'!$R$11:$R$500='Cal_Claims Experience'!$V94)*('Input_Claims Data'!$S$11:$S$500='Cal_Claims Experience'!$W94)*('Input_Claims Data'!$T$11:$T$500='Cal_Claims Experience'!$X94)))</f>
        <v/>
      </c>
      <c r="AH94" s="1" t="str" cm="1">
        <f t="array" ref="AH94">IF(AD94="","",_xlfn._xlws.FILTER('Input_Claims Data'!AD$11:AD$500,('Input_Claims Data'!$Q$11:$Q$500='Cal_Claims Experience'!$U94)*('Input_Claims Data'!$R$11:$R$500='Cal_Claims Experience'!$V94)*('Input_Claims Data'!$S$11:$S$500='Cal_Claims Experience'!$W94)*('Input_Claims Data'!$T$11:$T$500='Cal_Claims Experience'!$X94)))</f>
        <v/>
      </c>
      <c r="AI94" s="1" t="str">
        <f t="shared" si="18"/>
        <v/>
      </c>
      <c r="AJ94" s="1" t="str">
        <f t="shared" si="15"/>
        <v/>
      </c>
      <c r="AK94" s="1" t="str">
        <f t="shared" si="16"/>
        <v/>
      </c>
      <c r="AL94" s="1" t="str">
        <f t="shared" si="17"/>
        <v/>
      </c>
      <c r="AM94" s="1" t="str">
        <f t="shared" si="19"/>
        <v/>
      </c>
    </row>
    <row r="95" spans="5:39">
      <c r="E95" s="1" t="str" cm="1">
        <f t="array" ref="E95">IF(A95="","",_xlfn._xlws.FILTER('Input_Claims Data'!E$11:E$500,('Input_Claims Data'!$A$11:$A$500='Cal_Claims Experience'!$A95)*('Input_Claims Data'!$B$11:$B$500='Cal_Claims Experience'!$B95)*('Input_Claims Data'!$C$11:$C$500='Cal_Claims Experience'!$C95)*('Input_Claims Data'!$D$11:$D$500='Cal_Claims Experience'!$D95)))</f>
        <v/>
      </c>
      <c r="F95" s="1" t="str" cm="1">
        <f t="array" ref="F95">IF(A95="","",_xlfn._xlws.FILTER('Input_Claims Data'!F$11:F$500,('Input_Claims Data'!$A$11:$A$500='Cal_Claims Experience'!$A95)*('Input_Claims Data'!$B$11:$B$500='Cal_Claims Experience'!$B95)*('Input_Claims Data'!$C$11:$C$500='Cal_Claims Experience'!$C95)*('Input_Claims Data'!$D$11:$D$500='Cal_Claims Experience'!$D95)))</f>
        <v/>
      </c>
      <c r="G95" s="1" t="str" cm="1">
        <f t="array" ref="G95">IF(A95="","",_xlfn._xlws.FILTER('Input_Claims Data'!G$11:G$500,('Input_Claims Data'!$A$11:$A$500='Cal_Claims Experience'!$A95)*('Input_Claims Data'!$B$11:$B$500='Cal_Claims Experience'!$B95)*('Input_Claims Data'!$C$11:$C$500='Cal_Claims Experience'!$C95)*('Input_Claims Data'!$D$11:$D$500='Cal_Claims Experience'!$D95)))</f>
        <v/>
      </c>
      <c r="H95" s="1" t="str" cm="1">
        <f t="array" ref="H95">IF(A95="","",_xlfn._xlws.FILTER('Input_Claims Data'!H$11:H$500,('Input_Claims Data'!$A$11:$A$500='Cal_Claims Experience'!$A95)*('Input_Claims Data'!$B$11:$B$500='Cal_Claims Experience'!$B95)*('Input_Claims Data'!$C$11:$C$500='Cal_Claims Experience'!$C95)*('Input_Claims Data'!$D$11:$D$500='Cal_Claims Experience'!$D95)))</f>
        <v/>
      </c>
      <c r="I95" s="1" t="str" cm="1">
        <f t="array" ref="I95">IF(A95="","",_xlfn._xlws.FILTER('Input_Claims Data'!I$11:I$500,('Input_Claims Data'!$A$11:$A$500='Cal_Claims Experience'!$A95)*('Input_Claims Data'!$B$11:$B$500='Cal_Claims Experience'!$B95)*('Input_Claims Data'!$C$11:$C$500='Cal_Claims Experience'!$C95)*('Input_Claims Data'!$D$11:$D$500='Cal_Claims Experience'!$D95)))</f>
        <v/>
      </c>
      <c r="J95" s="1" t="str" cm="1">
        <f t="array" ref="J95">IF(A95="","",_xlfn._xlws.FILTER('Input_Claims Data'!J$11:J$500,('Input_Claims Data'!$A$11:$A$500='Cal_Claims Experience'!$A95)*('Input_Claims Data'!$B$11:$B$500='Cal_Claims Experience'!$B95)*('Input_Claims Data'!$C$11:$C$500='Cal_Claims Experience'!$C95)*('Input_Claims Data'!$D$11:$D$500='Cal_Claims Experience'!$D95)))</f>
        <v/>
      </c>
      <c r="K95" s="1" t="str" cm="1">
        <f t="array" ref="K95">IF(A95="","",_xlfn._xlws.FILTER('Input_Claims Data'!K$11:K$500,('Input_Claims Data'!$A$11:$A$500='Cal_Claims Experience'!$A95)*('Input_Claims Data'!$B$11:$B$500='Cal_Claims Experience'!$B95)*('Input_Claims Data'!$C$11:$C$500='Cal_Claims Experience'!$C95)*('Input_Claims Data'!$D$11:$D$500='Cal_Claims Experience'!$D95)))</f>
        <v/>
      </c>
      <c r="L95" s="1" t="str" cm="1">
        <f t="array" ref="L95">IF(B95="","",_xlfn._xlws.FILTER('Input_Claims Data'!L$11:L$500,('Input_Claims Data'!$A$11:$A$500='Cal_Claims Experience'!$A95)*('Input_Claims Data'!$B$11:$B$500='Cal_Claims Experience'!$B95)*('Input_Claims Data'!$C$11:$C$500='Cal_Claims Experience'!$C95)*('Input_Claims Data'!$D$11:$D$500='Cal_Claims Experience'!$D95)))</f>
        <v/>
      </c>
      <c r="M95" s="1" t="str" cm="1">
        <f t="array" ref="M95">IF(C95="","",_xlfn._xlws.FILTER('Input_Claims Data'!M$11:M$500,('Input_Claims Data'!$A$11:$A$500='Cal_Claims Experience'!$A95)*('Input_Claims Data'!$B$11:$B$500='Cal_Claims Experience'!$B95)*('Input_Claims Data'!$C$11:$C$500='Cal_Claims Experience'!$C95)*('Input_Claims Data'!$D$11:$D$500='Cal_Claims Experience'!$D95)))</f>
        <v/>
      </c>
      <c r="N95" s="1" t="str" cm="1">
        <f t="array" ref="N95">IF(D95="","",_xlfn._xlws.FILTER('Input_Claims Data'!N$11:N$500,('Input_Claims Data'!$A$11:$A$500='Cal_Claims Experience'!$A95)*('Input_Claims Data'!$B$11:$B$500='Cal_Claims Experience'!$B95)*('Input_Claims Data'!$C$11:$C$500='Cal_Claims Experience'!$C95)*('Input_Claims Data'!$D$11:$D$500='Cal_Claims Experience'!$D95)))</f>
        <v/>
      </c>
      <c r="O95" s="1" t="str">
        <f t="shared" si="10"/>
        <v/>
      </c>
      <c r="P95" s="1" t="str">
        <f t="shared" si="11"/>
        <v/>
      </c>
      <c r="Q95" s="1" t="str">
        <f t="shared" si="12"/>
        <v/>
      </c>
      <c r="R95" s="1" t="str">
        <f t="shared" si="13"/>
        <v/>
      </c>
      <c r="S95" s="1" t="str">
        <f t="shared" si="14"/>
        <v/>
      </c>
      <c r="Y95" s="1" t="str" cm="1">
        <f t="array" ref="Y95">IF(U95="","",_xlfn._xlws.FILTER('Input_Claims Data'!U$11:U$500,('Input_Claims Data'!$Q$11:$Q$500='Cal_Claims Experience'!$U95)*('Input_Claims Data'!$R$11:$R$500='Cal_Claims Experience'!$V95)*('Input_Claims Data'!$S$11:$S$500='Cal_Claims Experience'!$W95)*('Input_Claims Data'!$T$11:$T$500='Cal_Claims Experience'!$X95)))</f>
        <v/>
      </c>
      <c r="Z95" s="1" t="str" cm="1">
        <f t="array" ref="Z95">IF(V95="","",_xlfn._xlws.FILTER('Input_Claims Data'!V$11:V$500,('Input_Claims Data'!$Q$11:$Q$500='Cal_Claims Experience'!$U95)*('Input_Claims Data'!$R$11:$R$500='Cal_Claims Experience'!$V95)*('Input_Claims Data'!$S$11:$S$500='Cal_Claims Experience'!$W95)*('Input_Claims Data'!$T$11:$T$500='Cal_Claims Experience'!$X95)))</f>
        <v/>
      </c>
      <c r="AA95" s="1" t="str" cm="1">
        <f t="array" ref="AA95">IF(W95="","",_xlfn._xlws.FILTER('Input_Claims Data'!W$11:W$500,('Input_Claims Data'!$Q$11:$Q$500='Cal_Claims Experience'!$U95)*('Input_Claims Data'!$R$11:$R$500='Cal_Claims Experience'!$V95)*('Input_Claims Data'!$S$11:$S$500='Cal_Claims Experience'!$W95)*('Input_Claims Data'!$T$11:$T$500='Cal_Claims Experience'!$X95)))</f>
        <v/>
      </c>
      <c r="AB95" s="1" t="str" cm="1">
        <f t="array" ref="AB95">IF(X95="","",_xlfn._xlws.FILTER('Input_Claims Data'!X$11:X$500,('Input_Claims Data'!$Q$11:$Q$500='Cal_Claims Experience'!$U95)*('Input_Claims Data'!$R$11:$R$500='Cal_Claims Experience'!$V95)*('Input_Claims Data'!$S$11:$S$500='Cal_Claims Experience'!$W95)*('Input_Claims Data'!$T$11:$T$500='Cal_Claims Experience'!$X95)))</f>
        <v/>
      </c>
      <c r="AC95" s="1" t="str" cm="1">
        <f t="array" ref="AC95">IF(Y95="","",_xlfn._xlws.FILTER('Input_Claims Data'!Y$11:Y$500,('Input_Claims Data'!$Q$11:$Q$500='Cal_Claims Experience'!$U95)*('Input_Claims Data'!$R$11:$R$500='Cal_Claims Experience'!$V95)*('Input_Claims Data'!$S$11:$S$500='Cal_Claims Experience'!$W95)*('Input_Claims Data'!$T$11:$T$500='Cal_Claims Experience'!$X95)))</f>
        <v/>
      </c>
      <c r="AD95" s="1" t="str" cm="1">
        <f t="array" ref="AD95">IF(Z95="","",_xlfn._xlws.FILTER('Input_Claims Data'!Z$11:Z$500,('Input_Claims Data'!$Q$11:$Q$500='Cal_Claims Experience'!$U95)*('Input_Claims Data'!$R$11:$R$500='Cal_Claims Experience'!$V95)*('Input_Claims Data'!$S$11:$S$500='Cal_Claims Experience'!$W95)*('Input_Claims Data'!$T$11:$T$500='Cal_Claims Experience'!$X95)))</f>
        <v/>
      </c>
      <c r="AE95" s="1" t="str" cm="1">
        <f t="array" ref="AE95">IF(AA95="","",_xlfn._xlws.FILTER('Input_Claims Data'!AA$11:AA$500,('Input_Claims Data'!$Q$11:$Q$500='Cal_Claims Experience'!$U95)*('Input_Claims Data'!$R$11:$R$500='Cal_Claims Experience'!$V95)*('Input_Claims Data'!$S$11:$S$500='Cal_Claims Experience'!$W95)*('Input_Claims Data'!$T$11:$T$500='Cal_Claims Experience'!$X95)))</f>
        <v/>
      </c>
      <c r="AF95" s="1" t="str" cm="1">
        <f t="array" ref="AF95">IF(AB95="","",_xlfn._xlws.FILTER('Input_Claims Data'!AB$11:AB$500,('Input_Claims Data'!$Q$11:$Q$500='Cal_Claims Experience'!$U95)*('Input_Claims Data'!$R$11:$R$500='Cal_Claims Experience'!$V95)*('Input_Claims Data'!$S$11:$S$500='Cal_Claims Experience'!$W95)*('Input_Claims Data'!$T$11:$T$500='Cal_Claims Experience'!$X95)))</f>
        <v/>
      </c>
      <c r="AG95" s="1" t="str" cm="1">
        <f t="array" ref="AG95">IF(AC95="","",_xlfn._xlws.FILTER('Input_Claims Data'!AC$11:AC$500,('Input_Claims Data'!$Q$11:$Q$500='Cal_Claims Experience'!$U95)*('Input_Claims Data'!$R$11:$R$500='Cal_Claims Experience'!$V95)*('Input_Claims Data'!$S$11:$S$500='Cal_Claims Experience'!$W95)*('Input_Claims Data'!$T$11:$T$500='Cal_Claims Experience'!$X95)))</f>
        <v/>
      </c>
      <c r="AH95" s="1" t="str" cm="1">
        <f t="array" ref="AH95">IF(AD95="","",_xlfn._xlws.FILTER('Input_Claims Data'!AD$11:AD$500,('Input_Claims Data'!$Q$11:$Q$500='Cal_Claims Experience'!$U95)*('Input_Claims Data'!$R$11:$R$500='Cal_Claims Experience'!$V95)*('Input_Claims Data'!$S$11:$S$500='Cal_Claims Experience'!$W95)*('Input_Claims Data'!$T$11:$T$500='Cal_Claims Experience'!$X95)))</f>
        <v/>
      </c>
      <c r="AI95" s="1" t="str">
        <f t="shared" si="18"/>
        <v/>
      </c>
      <c r="AJ95" s="1" t="str">
        <f t="shared" si="15"/>
        <v/>
      </c>
      <c r="AK95" s="1" t="str">
        <f t="shared" si="16"/>
        <v/>
      </c>
      <c r="AL95" s="1" t="str">
        <f t="shared" si="17"/>
        <v/>
      </c>
      <c r="AM95" s="1" t="str">
        <f t="shared" si="19"/>
        <v/>
      </c>
    </row>
    <row r="96" spans="5:39">
      <c r="E96" s="1" t="str" cm="1">
        <f t="array" ref="E96">IF(A96="","",_xlfn._xlws.FILTER('Input_Claims Data'!E$11:E$500,('Input_Claims Data'!$A$11:$A$500='Cal_Claims Experience'!$A96)*('Input_Claims Data'!$B$11:$B$500='Cal_Claims Experience'!$B96)*('Input_Claims Data'!$C$11:$C$500='Cal_Claims Experience'!$C96)*('Input_Claims Data'!$D$11:$D$500='Cal_Claims Experience'!$D96)))</f>
        <v/>
      </c>
      <c r="F96" s="1" t="str" cm="1">
        <f t="array" ref="F96">IF(A96="","",_xlfn._xlws.FILTER('Input_Claims Data'!F$11:F$500,('Input_Claims Data'!$A$11:$A$500='Cal_Claims Experience'!$A96)*('Input_Claims Data'!$B$11:$B$500='Cal_Claims Experience'!$B96)*('Input_Claims Data'!$C$11:$C$500='Cal_Claims Experience'!$C96)*('Input_Claims Data'!$D$11:$D$500='Cal_Claims Experience'!$D96)))</f>
        <v/>
      </c>
      <c r="G96" s="1" t="str" cm="1">
        <f t="array" ref="G96">IF(A96="","",_xlfn._xlws.FILTER('Input_Claims Data'!G$11:G$500,('Input_Claims Data'!$A$11:$A$500='Cal_Claims Experience'!$A96)*('Input_Claims Data'!$B$11:$B$500='Cal_Claims Experience'!$B96)*('Input_Claims Data'!$C$11:$C$500='Cal_Claims Experience'!$C96)*('Input_Claims Data'!$D$11:$D$500='Cal_Claims Experience'!$D96)))</f>
        <v/>
      </c>
      <c r="H96" s="1" t="str" cm="1">
        <f t="array" ref="H96">IF(A96="","",_xlfn._xlws.FILTER('Input_Claims Data'!H$11:H$500,('Input_Claims Data'!$A$11:$A$500='Cal_Claims Experience'!$A96)*('Input_Claims Data'!$B$11:$B$500='Cal_Claims Experience'!$B96)*('Input_Claims Data'!$C$11:$C$500='Cal_Claims Experience'!$C96)*('Input_Claims Data'!$D$11:$D$500='Cal_Claims Experience'!$D96)))</f>
        <v/>
      </c>
      <c r="I96" s="1" t="str" cm="1">
        <f t="array" ref="I96">IF(A96="","",_xlfn._xlws.FILTER('Input_Claims Data'!I$11:I$500,('Input_Claims Data'!$A$11:$A$500='Cal_Claims Experience'!$A96)*('Input_Claims Data'!$B$11:$B$500='Cal_Claims Experience'!$B96)*('Input_Claims Data'!$C$11:$C$500='Cal_Claims Experience'!$C96)*('Input_Claims Data'!$D$11:$D$500='Cal_Claims Experience'!$D96)))</f>
        <v/>
      </c>
      <c r="J96" s="1" t="str" cm="1">
        <f t="array" ref="J96">IF(A96="","",_xlfn._xlws.FILTER('Input_Claims Data'!J$11:J$500,('Input_Claims Data'!$A$11:$A$500='Cal_Claims Experience'!$A96)*('Input_Claims Data'!$B$11:$B$500='Cal_Claims Experience'!$B96)*('Input_Claims Data'!$C$11:$C$500='Cal_Claims Experience'!$C96)*('Input_Claims Data'!$D$11:$D$500='Cal_Claims Experience'!$D96)))</f>
        <v/>
      </c>
      <c r="K96" s="1" t="str" cm="1">
        <f t="array" ref="K96">IF(A96="","",_xlfn._xlws.FILTER('Input_Claims Data'!K$11:K$500,('Input_Claims Data'!$A$11:$A$500='Cal_Claims Experience'!$A96)*('Input_Claims Data'!$B$11:$B$500='Cal_Claims Experience'!$B96)*('Input_Claims Data'!$C$11:$C$500='Cal_Claims Experience'!$C96)*('Input_Claims Data'!$D$11:$D$500='Cal_Claims Experience'!$D96)))</f>
        <v/>
      </c>
      <c r="L96" s="1" t="str" cm="1">
        <f t="array" ref="L96">IF(B96="","",_xlfn._xlws.FILTER('Input_Claims Data'!L$11:L$500,('Input_Claims Data'!$A$11:$A$500='Cal_Claims Experience'!$A96)*('Input_Claims Data'!$B$11:$B$500='Cal_Claims Experience'!$B96)*('Input_Claims Data'!$C$11:$C$500='Cal_Claims Experience'!$C96)*('Input_Claims Data'!$D$11:$D$500='Cal_Claims Experience'!$D96)))</f>
        <v/>
      </c>
      <c r="M96" s="1" t="str" cm="1">
        <f t="array" ref="M96">IF(C96="","",_xlfn._xlws.FILTER('Input_Claims Data'!M$11:M$500,('Input_Claims Data'!$A$11:$A$500='Cal_Claims Experience'!$A96)*('Input_Claims Data'!$B$11:$B$500='Cal_Claims Experience'!$B96)*('Input_Claims Data'!$C$11:$C$500='Cal_Claims Experience'!$C96)*('Input_Claims Data'!$D$11:$D$500='Cal_Claims Experience'!$D96)))</f>
        <v/>
      </c>
      <c r="N96" s="1" t="str" cm="1">
        <f t="array" ref="N96">IF(D96="","",_xlfn._xlws.FILTER('Input_Claims Data'!N$11:N$500,('Input_Claims Data'!$A$11:$A$500='Cal_Claims Experience'!$A96)*('Input_Claims Data'!$B$11:$B$500='Cal_Claims Experience'!$B96)*('Input_Claims Data'!$C$11:$C$500='Cal_Claims Experience'!$C96)*('Input_Claims Data'!$D$11:$D$500='Cal_Claims Experience'!$D96)))</f>
        <v/>
      </c>
      <c r="O96" s="1" t="str">
        <f t="shared" si="10"/>
        <v/>
      </c>
      <c r="P96" s="1" t="str">
        <f t="shared" si="11"/>
        <v/>
      </c>
      <c r="Q96" s="1" t="str">
        <f t="shared" si="12"/>
        <v/>
      </c>
      <c r="R96" s="1" t="str">
        <f t="shared" si="13"/>
        <v/>
      </c>
      <c r="S96" s="1" t="str">
        <f t="shared" si="14"/>
        <v/>
      </c>
      <c r="Y96" s="1" t="str" cm="1">
        <f t="array" ref="Y96">IF(U96="","",_xlfn._xlws.FILTER('Input_Claims Data'!U$11:U$500,('Input_Claims Data'!$Q$11:$Q$500='Cal_Claims Experience'!$U96)*('Input_Claims Data'!$R$11:$R$500='Cal_Claims Experience'!$V96)*('Input_Claims Data'!$S$11:$S$500='Cal_Claims Experience'!$W96)*('Input_Claims Data'!$T$11:$T$500='Cal_Claims Experience'!$X96)))</f>
        <v/>
      </c>
      <c r="Z96" s="1" t="str" cm="1">
        <f t="array" ref="Z96">IF(V96="","",_xlfn._xlws.FILTER('Input_Claims Data'!V$11:V$500,('Input_Claims Data'!$Q$11:$Q$500='Cal_Claims Experience'!$U96)*('Input_Claims Data'!$R$11:$R$500='Cal_Claims Experience'!$V96)*('Input_Claims Data'!$S$11:$S$500='Cal_Claims Experience'!$W96)*('Input_Claims Data'!$T$11:$T$500='Cal_Claims Experience'!$X96)))</f>
        <v/>
      </c>
      <c r="AA96" s="1" t="str" cm="1">
        <f t="array" ref="AA96">IF(W96="","",_xlfn._xlws.FILTER('Input_Claims Data'!W$11:W$500,('Input_Claims Data'!$Q$11:$Q$500='Cal_Claims Experience'!$U96)*('Input_Claims Data'!$R$11:$R$500='Cal_Claims Experience'!$V96)*('Input_Claims Data'!$S$11:$S$500='Cal_Claims Experience'!$W96)*('Input_Claims Data'!$T$11:$T$500='Cal_Claims Experience'!$X96)))</f>
        <v/>
      </c>
      <c r="AB96" s="1" t="str" cm="1">
        <f t="array" ref="AB96">IF(X96="","",_xlfn._xlws.FILTER('Input_Claims Data'!X$11:X$500,('Input_Claims Data'!$Q$11:$Q$500='Cal_Claims Experience'!$U96)*('Input_Claims Data'!$R$11:$R$500='Cal_Claims Experience'!$V96)*('Input_Claims Data'!$S$11:$S$500='Cal_Claims Experience'!$W96)*('Input_Claims Data'!$T$11:$T$500='Cal_Claims Experience'!$X96)))</f>
        <v/>
      </c>
      <c r="AC96" s="1" t="str" cm="1">
        <f t="array" ref="AC96">IF(Y96="","",_xlfn._xlws.FILTER('Input_Claims Data'!Y$11:Y$500,('Input_Claims Data'!$Q$11:$Q$500='Cal_Claims Experience'!$U96)*('Input_Claims Data'!$R$11:$R$500='Cal_Claims Experience'!$V96)*('Input_Claims Data'!$S$11:$S$500='Cal_Claims Experience'!$W96)*('Input_Claims Data'!$T$11:$T$500='Cal_Claims Experience'!$X96)))</f>
        <v/>
      </c>
      <c r="AD96" s="1" t="str" cm="1">
        <f t="array" ref="AD96">IF(Z96="","",_xlfn._xlws.FILTER('Input_Claims Data'!Z$11:Z$500,('Input_Claims Data'!$Q$11:$Q$500='Cal_Claims Experience'!$U96)*('Input_Claims Data'!$R$11:$R$500='Cal_Claims Experience'!$V96)*('Input_Claims Data'!$S$11:$S$500='Cal_Claims Experience'!$W96)*('Input_Claims Data'!$T$11:$T$500='Cal_Claims Experience'!$X96)))</f>
        <v/>
      </c>
      <c r="AE96" s="1" t="str" cm="1">
        <f t="array" ref="AE96">IF(AA96="","",_xlfn._xlws.FILTER('Input_Claims Data'!AA$11:AA$500,('Input_Claims Data'!$Q$11:$Q$500='Cal_Claims Experience'!$U96)*('Input_Claims Data'!$R$11:$R$500='Cal_Claims Experience'!$V96)*('Input_Claims Data'!$S$11:$S$500='Cal_Claims Experience'!$W96)*('Input_Claims Data'!$T$11:$T$500='Cal_Claims Experience'!$X96)))</f>
        <v/>
      </c>
      <c r="AF96" s="1" t="str" cm="1">
        <f t="array" ref="AF96">IF(AB96="","",_xlfn._xlws.FILTER('Input_Claims Data'!AB$11:AB$500,('Input_Claims Data'!$Q$11:$Q$500='Cal_Claims Experience'!$U96)*('Input_Claims Data'!$R$11:$R$500='Cal_Claims Experience'!$V96)*('Input_Claims Data'!$S$11:$S$500='Cal_Claims Experience'!$W96)*('Input_Claims Data'!$T$11:$T$500='Cal_Claims Experience'!$X96)))</f>
        <v/>
      </c>
      <c r="AG96" s="1" t="str" cm="1">
        <f t="array" ref="AG96">IF(AC96="","",_xlfn._xlws.FILTER('Input_Claims Data'!AC$11:AC$500,('Input_Claims Data'!$Q$11:$Q$500='Cal_Claims Experience'!$U96)*('Input_Claims Data'!$R$11:$R$500='Cal_Claims Experience'!$V96)*('Input_Claims Data'!$S$11:$S$500='Cal_Claims Experience'!$W96)*('Input_Claims Data'!$T$11:$T$500='Cal_Claims Experience'!$X96)))</f>
        <v/>
      </c>
      <c r="AH96" s="1" t="str" cm="1">
        <f t="array" ref="AH96">IF(AD96="","",_xlfn._xlws.FILTER('Input_Claims Data'!AD$11:AD$500,('Input_Claims Data'!$Q$11:$Q$500='Cal_Claims Experience'!$U96)*('Input_Claims Data'!$R$11:$R$500='Cal_Claims Experience'!$V96)*('Input_Claims Data'!$S$11:$S$500='Cal_Claims Experience'!$W96)*('Input_Claims Data'!$T$11:$T$500='Cal_Claims Experience'!$X96)))</f>
        <v/>
      </c>
      <c r="AI96" s="1" t="str">
        <f t="shared" si="18"/>
        <v/>
      </c>
      <c r="AJ96" s="1" t="str">
        <f t="shared" si="15"/>
        <v/>
      </c>
      <c r="AK96" s="1" t="str">
        <f t="shared" si="16"/>
        <v/>
      </c>
      <c r="AL96" s="1" t="str">
        <f t="shared" si="17"/>
        <v/>
      </c>
      <c r="AM96" s="1" t="str">
        <f t="shared" si="19"/>
        <v/>
      </c>
    </row>
    <row r="97" spans="5:39">
      <c r="E97" s="1" t="str" cm="1">
        <f t="array" ref="E97">IF(A97="","",_xlfn._xlws.FILTER('Input_Claims Data'!E$11:E$500,('Input_Claims Data'!$A$11:$A$500='Cal_Claims Experience'!$A97)*('Input_Claims Data'!$B$11:$B$500='Cal_Claims Experience'!$B97)*('Input_Claims Data'!$C$11:$C$500='Cal_Claims Experience'!$C97)*('Input_Claims Data'!$D$11:$D$500='Cal_Claims Experience'!$D97)))</f>
        <v/>
      </c>
      <c r="F97" s="1" t="str" cm="1">
        <f t="array" ref="F97">IF(A97="","",_xlfn._xlws.FILTER('Input_Claims Data'!F$11:F$500,('Input_Claims Data'!$A$11:$A$500='Cal_Claims Experience'!$A97)*('Input_Claims Data'!$B$11:$B$500='Cal_Claims Experience'!$B97)*('Input_Claims Data'!$C$11:$C$500='Cal_Claims Experience'!$C97)*('Input_Claims Data'!$D$11:$D$500='Cal_Claims Experience'!$D97)))</f>
        <v/>
      </c>
      <c r="G97" s="1" t="str" cm="1">
        <f t="array" ref="G97">IF(A97="","",_xlfn._xlws.FILTER('Input_Claims Data'!G$11:G$500,('Input_Claims Data'!$A$11:$A$500='Cal_Claims Experience'!$A97)*('Input_Claims Data'!$B$11:$B$500='Cal_Claims Experience'!$B97)*('Input_Claims Data'!$C$11:$C$500='Cal_Claims Experience'!$C97)*('Input_Claims Data'!$D$11:$D$500='Cal_Claims Experience'!$D97)))</f>
        <v/>
      </c>
      <c r="H97" s="1" t="str" cm="1">
        <f t="array" ref="H97">IF(A97="","",_xlfn._xlws.FILTER('Input_Claims Data'!H$11:H$500,('Input_Claims Data'!$A$11:$A$500='Cal_Claims Experience'!$A97)*('Input_Claims Data'!$B$11:$B$500='Cal_Claims Experience'!$B97)*('Input_Claims Data'!$C$11:$C$500='Cal_Claims Experience'!$C97)*('Input_Claims Data'!$D$11:$D$500='Cal_Claims Experience'!$D97)))</f>
        <v/>
      </c>
      <c r="I97" s="1" t="str" cm="1">
        <f t="array" ref="I97">IF(A97="","",_xlfn._xlws.FILTER('Input_Claims Data'!I$11:I$500,('Input_Claims Data'!$A$11:$A$500='Cal_Claims Experience'!$A97)*('Input_Claims Data'!$B$11:$B$500='Cal_Claims Experience'!$B97)*('Input_Claims Data'!$C$11:$C$500='Cal_Claims Experience'!$C97)*('Input_Claims Data'!$D$11:$D$500='Cal_Claims Experience'!$D97)))</f>
        <v/>
      </c>
      <c r="J97" s="1" t="str" cm="1">
        <f t="array" ref="J97">IF(A97="","",_xlfn._xlws.FILTER('Input_Claims Data'!J$11:J$500,('Input_Claims Data'!$A$11:$A$500='Cal_Claims Experience'!$A97)*('Input_Claims Data'!$B$11:$B$500='Cal_Claims Experience'!$B97)*('Input_Claims Data'!$C$11:$C$500='Cal_Claims Experience'!$C97)*('Input_Claims Data'!$D$11:$D$500='Cal_Claims Experience'!$D97)))</f>
        <v/>
      </c>
      <c r="K97" s="1" t="str" cm="1">
        <f t="array" ref="K97">IF(A97="","",_xlfn._xlws.FILTER('Input_Claims Data'!K$11:K$500,('Input_Claims Data'!$A$11:$A$500='Cal_Claims Experience'!$A97)*('Input_Claims Data'!$B$11:$B$500='Cal_Claims Experience'!$B97)*('Input_Claims Data'!$C$11:$C$500='Cal_Claims Experience'!$C97)*('Input_Claims Data'!$D$11:$D$500='Cal_Claims Experience'!$D97)))</f>
        <v/>
      </c>
      <c r="L97" s="1" t="str" cm="1">
        <f t="array" ref="L97">IF(B97="","",_xlfn._xlws.FILTER('Input_Claims Data'!L$11:L$500,('Input_Claims Data'!$A$11:$A$500='Cal_Claims Experience'!$A97)*('Input_Claims Data'!$B$11:$B$500='Cal_Claims Experience'!$B97)*('Input_Claims Data'!$C$11:$C$500='Cal_Claims Experience'!$C97)*('Input_Claims Data'!$D$11:$D$500='Cal_Claims Experience'!$D97)))</f>
        <v/>
      </c>
      <c r="M97" s="1" t="str" cm="1">
        <f t="array" ref="M97">IF(C97="","",_xlfn._xlws.FILTER('Input_Claims Data'!M$11:M$500,('Input_Claims Data'!$A$11:$A$500='Cal_Claims Experience'!$A97)*('Input_Claims Data'!$B$11:$B$500='Cal_Claims Experience'!$B97)*('Input_Claims Data'!$C$11:$C$500='Cal_Claims Experience'!$C97)*('Input_Claims Data'!$D$11:$D$500='Cal_Claims Experience'!$D97)))</f>
        <v/>
      </c>
      <c r="N97" s="1" t="str" cm="1">
        <f t="array" ref="N97">IF(D97="","",_xlfn._xlws.FILTER('Input_Claims Data'!N$11:N$500,('Input_Claims Data'!$A$11:$A$500='Cal_Claims Experience'!$A97)*('Input_Claims Data'!$B$11:$B$500='Cal_Claims Experience'!$B97)*('Input_Claims Data'!$C$11:$C$500='Cal_Claims Experience'!$C97)*('Input_Claims Data'!$D$11:$D$500='Cal_Claims Experience'!$D97)))</f>
        <v/>
      </c>
      <c r="O97" s="1" t="str">
        <f t="shared" si="10"/>
        <v/>
      </c>
      <c r="P97" s="1" t="str">
        <f t="shared" si="11"/>
        <v/>
      </c>
      <c r="Q97" s="1" t="str">
        <f t="shared" si="12"/>
        <v/>
      </c>
      <c r="R97" s="1" t="str">
        <f t="shared" si="13"/>
        <v/>
      </c>
      <c r="S97" s="1" t="str">
        <f t="shared" si="14"/>
        <v/>
      </c>
      <c r="Y97" s="1" t="str" cm="1">
        <f t="array" ref="Y97">IF(U97="","",_xlfn._xlws.FILTER('Input_Claims Data'!U$11:U$500,('Input_Claims Data'!$Q$11:$Q$500='Cal_Claims Experience'!$U97)*('Input_Claims Data'!$R$11:$R$500='Cal_Claims Experience'!$V97)*('Input_Claims Data'!$S$11:$S$500='Cal_Claims Experience'!$W97)*('Input_Claims Data'!$T$11:$T$500='Cal_Claims Experience'!$X97)))</f>
        <v/>
      </c>
      <c r="Z97" s="1" t="str" cm="1">
        <f t="array" ref="Z97">IF(V97="","",_xlfn._xlws.FILTER('Input_Claims Data'!V$11:V$500,('Input_Claims Data'!$Q$11:$Q$500='Cal_Claims Experience'!$U97)*('Input_Claims Data'!$R$11:$R$500='Cal_Claims Experience'!$V97)*('Input_Claims Data'!$S$11:$S$500='Cal_Claims Experience'!$W97)*('Input_Claims Data'!$T$11:$T$500='Cal_Claims Experience'!$X97)))</f>
        <v/>
      </c>
      <c r="AA97" s="1" t="str" cm="1">
        <f t="array" ref="AA97">IF(W97="","",_xlfn._xlws.FILTER('Input_Claims Data'!W$11:W$500,('Input_Claims Data'!$Q$11:$Q$500='Cal_Claims Experience'!$U97)*('Input_Claims Data'!$R$11:$R$500='Cal_Claims Experience'!$V97)*('Input_Claims Data'!$S$11:$S$500='Cal_Claims Experience'!$W97)*('Input_Claims Data'!$T$11:$T$500='Cal_Claims Experience'!$X97)))</f>
        <v/>
      </c>
      <c r="AB97" s="1" t="str" cm="1">
        <f t="array" ref="AB97">IF(X97="","",_xlfn._xlws.FILTER('Input_Claims Data'!X$11:X$500,('Input_Claims Data'!$Q$11:$Q$500='Cal_Claims Experience'!$U97)*('Input_Claims Data'!$R$11:$R$500='Cal_Claims Experience'!$V97)*('Input_Claims Data'!$S$11:$S$500='Cal_Claims Experience'!$W97)*('Input_Claims Data'!$T$11:$T$500='Cal_Claims Experience'!$X97)))</f>
        <v/>
      </c>
      <c r="AC97" s="1" t="str" cm="1">
        <f t="array" ref="AC97">IF(Y97="","",_xlfn._xlws.FILTER('Input_Claims Data'!Y$11:Y$500,('Input_Claims Data'!$Q$11:$Q$500='Cal_Claims Experience'!$U97)*('Input_Claims Data'!$R$11:$R$500='Cal_Claims Experience'!$V97)*('Input_Claims Data'!$S$11:$S$500='Cal_Claims Experience'!$W97)*('Input_Claims Data'!$T$11:$T$500='Cal_Claims Experience'!$X97)))</f>
        <v/>
      </c>
      <c r="AD97" s="1" t="str" cm="1">
        <f t="array" ref="AD97">IF(Z97="","",_xlfn._xlws.FILTER('Input_Claims Data'!Z$11:Z$500,('Input_Claims Data'!$Q$11:$Q$500='Cal_Claims Experience'!$U97)*('Input_Claims Data'!$R$11:$R$500='Cal_Claims Experience'!$V97)*('Input_Claims Data'!$S$11:$S$500='Cal_Claims Experience'!$W97)*('Input_Claims Data'!$T$11:$T$500='Cal_Claims Experience'!$X97)))</f>
        <v/>
      </c>
      <c r="AE97" s="1" t="str" cm="1">
        <f t="array" ref="AE97">IF(AA97="","",_xlfn._xlws.FILTER('Input_Claims Data'!AA$11:AA$500,('Input_Claims Data'!$Q$11:$Q$500='Cal_Claims Experience'!$U97)*('Input_Claims Data'!$R$11:$R$500='Cal_Claims Experience'!$V97)*('Input_Claims Data'!$S$11:$S$500='Cal_Claims Experience'!$W97)*('Input_Claims Data'!$T$11:$T$500='Cal_Claims Experience'!$X97)))</f>
        <v/>
      </c>
      <c r="AF97" s="1" t="str" cm="1">
        <f t="array" ref="AF97">IF(AB97="","",_xlfn._xlws.FILTER('Input_Claims Data'!AB$11:AB$500,('Input_Claims Data'!$Q$11:$Q$500='Cal_Claims Experience'!$U97)*('Input_Claims Data'!$R$11:$R$500='Cal_Claims Experience'!$V97)*('Input_Claims Data'!$S$11:$S$500='Cal_Claims Experience'!$W97)*('Input_Claims Data'!$T$11:$T$500='Cal_Claims Experience'!$X97)))</f>
        <v/>
      </c>
      <c r="AG97" s="1" t="str" cm="1">
        <f t="array" ref="AG97">IF(AC97="","",_xlfn._xlws.FILTER('Input_Claims Data'!AC$11:AC$500,('Input_Claims Data'!$Q$11:$Q$500='Cal_Claims Experience'!$U97)*('Input_Claims Data'!$R$11:$R$500='Cal_Claims Experience'!$V97)*('Input_Claims Data'!$S$11:$S$500='Cal_Claims Experience'!$W97)*('Input_Claims Data'!$T$11:$T$500='Cal_Claims Experience'!$X97)))</f>
        <v/>
      </c>
      <c r="AH97" s="1" t="str" cm="1">
        <f t="array" ref="AH97">IF(AD97="","",_xlfn._xlws.FILTER('Input_Claims Data'!AD$11:AD$500,('Input_Claims Data'!$Q$11:$Q$500='Cal_Claims Experience'!$U97)*('Input_Claims Data'!$R$11:$R$500='Cal_Claims Experience'!$V97)*('Input_Claims Data'!$S$11:$S$500='Cal_Claims Experience'!$W97)*('Input_Claims Data'!$T$11:$T$500='Cal_Claims Experience'!$X97)))</f>
        <v/>
      </c>
      <c r="AI97" s="1" t="str">
        <f t="shared" si="18"/>
        <v/>
      </c>
      <c r="AJ97" s="1" t="str">
        <f t="shared" si="15"/>
        <v/>
      </c>
      <c r="AK97" s="1" t="str">
        <f t="shared" si="16"/>
        <v/>
      </c>
      <c r="AL97" s="1" t="str">
        <f t="shared" si="17"/>
        <v/>
      </c>
      <c r="AM97" s="1" t="str">
        <f t="shared" si="19"/>
        <v/>
      </c>
    </row>
    <row r="98" spans="5:39">
      <c r="E98" s="1" t="str" cm="1">
        <f t="array" ref="E98">IF(A98="","",_xlfn._xlws.FILTER('Input_Claims Data'!E$11:E$500,('Input_Claims Data'!$A$11:$A$500='Cal_Claims Experience'!$A98)*('Input_Claims Data'!$B$11:$B$500='Cal_Claims Experience'!$B98)*('Input_Claims Data'!$C$11:$C$500='Cal_Claims Experience'!$C98)*('Input_Claims Data'!$D$11:$D$500='Cal_Claims Experience'!$D98)))</f>
        <v/>
      </c>
      <c r="F98" s="1" t="str" cm="1">
        <f t="array" ref="F98">IF(A98="","",_xlfn._xlws.FILTER('Input_Claims Data'!F$11:F$500,('Input_Claims Data'!$A$11:$A$500='Cal_Claims Experience'!$A98)*('Input_Claims Data'!$B$11:$B$500='Cal_Claims Experience'!$B98)*('Input_Claims Data'!$C$11:$C$500='Cal_Claims Experience'!$C98)*('Input_Claims Data'!$D$11:$D$500='Cal_Claims Experience'!$D98)))</f>
        <v/>
      </c>
      <c r="G98" s="1" t="str" cm="1">
        <f t="array" ref="G98">IF(A98="","",_xlfn._xlws.FILTER('Input_Claims Data'!G$11:G$500,('Input_Claims Data'!$A$11:$A$500='Cal_Claims Experience'!$A98)*('Input_Claims Data'!$B$11:$B$500='Cal_Claims Experience'!$B98)*('Input_Claims Data'!$C$11:$C$500='Cal_Claims Experience'!$C98)*('Input_Claims Data'!$D$11:$D$500='Cal_Claims Experience'!$D98)))</f>
        <v/>
      </c>
      <c r="H98" s="1" t="str" cm="1">
        <f t="array" ref="H98">IF(A98="","",_xlfn._xlws.FILTER('Input_Claims Data'!H$11:H$500,('Input_Claims Data'!$A$11:$A$500='Cal_Claims Experience'!$A98)*('Input_Claims Data'!$B$11:$B$500='Cal_Claims Experience'!$B98)*('Input_Claims Data'!$C$11:$C$500='Cal_Claims Experience'!$C98)*('Input_Claims Data'!$D$11:$D$500='Cal_Claims Experience'!$D98)))</f>
        <v/>
      </c>
      <c r="I98" s="1" t="str" cm="1">
        <f t="array" ref="I98">IF(A98="","",_xlfn._xlws.FILTER('Input_Claims Data'!I$11:I$500,('Input_Claims Data'!$A$11:$A$500='Cal_Claims Experience'!$A98)*('Input_Claims Data'!$B$11:$B$500='Cal_Claims Experience'!$B98)*('Input_Claims Data'!$C$11:$C$500='Cal_Claims Experience'!$C98)*('Input_Claims Data'!$D$11:$D$500='Cal_Claims Experience'!$D98)))</f>
        <v/>
      </c>
      <c r="J98" s="1" t="str" cm="1">
        <f t="array" ref="J98">IF(A98="","",_xlfn._xlws.FILTER('Input_Claims Data'!J$11:J$500,('Input_Claims Data'!$A$11:$A$500='Cal_Claims Experience'!$A98)*('Input_Claims Data'!$B$11:$B$500='Cal_Claims Experience'!$B98)*('Input_Claims Data'!$C$11:$C$500='Cal_Claims Experience'!$C98)*('Input_Claims Data'!$D$11:$D$500='Cal_Claims Experience'!$D98)))</f>
        <v/>
      </c>
      <c r="K98" s="1" t="str" cm="1">
        <f t="array" ref="K98">IF(A98="","",_xlfn._xlws.FILTER('Input_Claims Data'!K$11:K$500,('Input_Claims Data'!$A$11:$A$500='Cal_Claims Experience'!$A98)*('Input_Claims Data'!$B$11:$B$500='Cal_Claims Experience'!$B98)*('Input_Claims Data'!$C$11:$C$500='Cal_Claims Experience'!$C98)*('Input_Claims Data'!$D$11:$D$500='Cal_Claims Experience'!$D98)))</f>
        <v/>
      </c>
      <c r="L98" s="1" t="str" cm="1">
        <f t="array" ref="L98">IF(B98="","",_xlfn._xlws.FILTER('Input_Claims Data'!L$11:L$500,('Input_Claims Data'!$A$11:$A$500='Cal_Claims Experience'!$A98)*('Input_Claims Data'!$B$11:$B$500='Cal_Claims Experience'!$B98)*('Input_Claims Data'!$C$11:$C$500='Cal_Claims Experience'!$C98)*('Input_Claims Data'!$D$11:$D$500='Cal_Claims Experience'!$D98)))</f>
        <v/>
      </c>
      <c r="M98" s="1" t="str" cm="1">
        <f t="array" ref="M98">IF(C98="","",_xlfn._xlws.FILTER('Input_Claims Data'!M$11:M$500,('Input_Claims Data'!$A$11:$A$500='Cal_Claims Experience'!$A98)*('Input_Claims Data'!$B$11:$B$500='Cal_Claims Experience'!$B98)*('Input_Claims Data'!$C$11:$C$500='Cal_Claims Experience'!$C98)*('Input_Claims Data'!$D$11:$D$500='Cal_Claims Experience'!$D98)))</f>
        <v/>
      </c>
      <c r="N98" s="1" t="str" cm="1">
        <f t="array" ref="N98">IF(D98="","",_xlfn._xlws.FILTER('Input_Claims Data'!N$11:N$500,('Input_Claims Data'!$A$11:$A$500='Cal_Claims Experience'!$A98)*('Input_Claims Data'!$B$11:$B$500='Cal_Claims Experience'!$B98)*('Input_Claims Data'!$C$11:$C$500='Cal_Claims Experience'!$C98)*('Input_Claims Data'!$D$11:$D$500='Cal_Claims Experience'!$D98)))</f>
        <v/>
      </c>
      <c r="O98" s="1" t="str">
        <f t="shared" si="10"/>
        <v/>
      </c>
      <c r="P98" s="1" t="str">
        <f t="shared" si="11"/>
        <v/>
      </c>
      <c r="Q98" s="1" t="str">
        <f t="shared" si="12"/>
        <v/>
      </c>
      <c r="R98" s="1" t="str">
        <f t="shared" si="13"/>
        <v/>
      </c>
      <c r="S98" s="1" t="str">
        <f t="shared" si="14"/>
        <v/>
      </c>
      <c r="Y98" s="1" t="str" cm="1">
        <f t="array" ref="Y98">IF(U98="","",_xlfn._xlws.FILTER('Input_Claims Data'!U$11:U$500,('Input_Claims Data'!$Q$11:$Q$500='Cal_Claims Experience'!$U98)*('Input_Claims Data'!$R$11:$R$500='Cal_Claims Experience'!$V98)*('Input_Claims Data'!$S$11:$S$500='Cal_Claims Experience'!$W98)*('Input_Claims Data'!$T$11:$T$500='Cal_Claims Experience'!$X98)))</f>
        <v/>
      </c>
      <c r="Z98" s="1" t="str" cm="1">
        <f t="array" ref="Z98">IF(V98="","",_xlfn._xlws.FILTER('Input_Claims Data'!V$11:V$500,('Input_Claims Data'!$Q$11:$Q$500='Cal_Claims Experience'!$U98)*('Input_Claims Data'!$R$11:$R$500='Cal_Claims Experience'!$V98)*('Input_Claims Data'!$S$11:$S$500='Cal_Claims Experience'!$W98)*('Input_Claims Data'!$T$11:$T$500='Cal_Claims Experience'!$X98)))</f>
        <v/>
      </c>
      <c r="AA98" s="1" t="str" cm="1">
        <f t="array" ref="AA98">IF(W98="","",_xlfn._xlws.FILTER('Input_Claims Data'!W$11:W$500,('Input_Claims Data'!$Q$11:$Q$500='Cal_Claims Experience'!$U98)*('Input_Claims Data'!$R$11:$R$500='Cal_Claims Experience'!$V98)*('Input_Claims Data'!$S$11:$S$500='Cal_Claims Experience'!$W98)*('Input_Claims Data'!$T$11:$T$500='Cal_Claims Experience'!$X98)))</f>
        <v/>
      </c>
      <c r="AB98" s="1" t="str" cm="1">
        <f t="array" ref="AB98">IF(X98="","",_xlfn._xlws.FILTER('Input_Claims Data'!X$11:X$500,('Input_Claims Data'!$Q$11:$Q$500='Cal_Claims Experience'!$U98)*('Input_Claims Data'!$R$11:$R$500='Cal_Claims Experience'!$V98)*('Input_Claims Data'!$S$11:$S$500='Cal_Claims Experience'!$W98)*('Input_Claims Data'!$T$11:$T$500='Cal_Claims Experience'!$X98)))</f>
        <v/>
      </c>
      <c r="AC98" s="1" t="str" cm="1">
        <f t="array" ref="AC98">IF(Y98="","",_xlfn._xlws.FILTER('Input_Claims Data'!Y$11:Y$500,('Input_Claims Data'!$Q$11:$Q$500='Cal_Claims Experience'!$U98)*('Input_Claims Data'!$R$11:$R$500='Cal_Claims Experience'!$V98)*('Input_Claims Data'!$S$11:$S$500='Cal_Claims Experience'!$W98)*('Input_Claims Data'!$T$11:$T$500='Cal_Claims Experience'!$X98)))</f>
        <v/>
      </c>
      <c r="AD98" s="1" t="str" cm="1">
        <f t="array" ref="AD98">IF(Z98="","",_xlfn._xlws.FILTER('Input_Claims Data'!Z$11:Z$500,('Input_Claims Data'!$Q$11:$Q$500='Cal_Claims Experience'!$U98)*('Input_Claims Data'!$R$11:$R$500='Cal_Claims Experience'!$V98)*('Input_Claims Data'!$S$11:$S$500='Cal_Claims Experience'!$W98)*('Input_Claims Data'!$T$11:$T$500='Cal_Claims Experience'!$X98)))</f>
        <v/>
      </c>
      <c r="AE98" s="1" t="str" cm="1">
        <f t="array" ref="AE98">IF(AA98="","",_xlfn._xlws.FILTER('Input_Claims Data'!AA$11:AA$500,('Input_Claims Data'!$Q$11:$Q$500='Cal_Claims Experience'!$U98)*('Input_Claims Data'!$R$11:$R$500='Cal_Claims Experience'!$V98)*('Input_Claims Data'!$S$11:$S$500='Cal_Claims Experience'!$W98)*('Input_Claims Data'!$T$11:$T$500='Cal_Claims Experience'!$X98)))</f>
        <v/>
      </c>
      <c r="AF98" s="1" t="str" cm="1">
        <f t="array" ref="AF98">IF(AB98="","",_xlfn._xlws.FILTER('Input_Claims Data'!AB$11:AB$500,('Input_Claims Data'!$Q$11:$Q$500='Cal_Claims Experience'!$U98)*('Input_Claims Data'!$R$11:$R$500='Cal_Claims Experience'!$V98)*('Input_Claims Data'!$S$11:$S$500='Cal_Claims Experience'!$W98)*('Input_Claims Data'!$T$11:$T$500='Cal_Claims Experience'!$X98)))</f>
        <v/>
      </c>
      <c r="AG98" s="1" t="str" cm="1">
        <f t="array" ref="AG98">IF(AC98="","",_xlfn._xlws.FILTER('Input_Claims Data'!AC$11:AC$500,('Input_Claims Data'!$Q$11:$Q$500='Cal_Claims Experience'!$U98)*('Input_Claims Data'!$R$11:$R$500='Cal_Claims Experience'!$V98)*('Input_Claims Data'!$S$11:$S$500='Cal_Claims Experience'!$W98)*('Input_Claims Data'!$T$11:$T$500='Cal_Claims Experience'!$X98)))</f>
        <v/>
      </c>
      <c r="AH98" s="1" t="str" cm="1">
        <f t="array" ref="AH98">IF(AD98="","",_xlfn._xlws.FILTER('Input_Claims Data'!AD$11:AD$500,('Input_Claims Data'!$Q$11:$Q$500='Cal_Claims Experience'!$U98)*('Input_Claims Data'!$R$11:$R$500='Cal_Claims Experience'!$V98)*('Input_Claims Data'!$S$11:$S$500='Cal_Claims Experience'!$W98)*('Input_Claims Data'!$T$11:$T$500='Cal_Claims Experience'!$X98)))</f>
        <v/>
      </c>
      <c r="AI98" s="1" t="str">
        <f t="shared" si="18"/>
        <v/>
      </c>
      <c r="AJ98" s="1" t="str">
        <f t="shared" si="15"/>
        <v/>
      </c>
      <c r="AK98" s="1" t="str">
        <f t="shared" si="16"/>
        <v/>
      </c>
      <c r="AL98" s="1" t="str">
        <f t="shared" si="17"/>
        <v/>
      </c>
      <c r="AM98" s="1" t="str">
        <f t="shared" si="19"/>
        <v/>
      </c>
    </row>
    <row r="99" spans="5:39">
      <c r="E99" s="1" t="str" cm="1">
        <f t="array" ref="E99">IF(A99="","",_xlfn._xlws.FILTER('Input_Claims Data'!E$11:E$500,('Input_Claims Data'!$A$11:$A$500='Cal_Claims Experience'!$A99)*('Input_Claims Data'!$B$11:$B$500='Cal_Claims Experience'!$B99)*('Input_Claims Data'!$C$11:$C$500='Cal_Claims Experience'!$C99)*('Input_Claims Data'!$D$11:$D$500='Cal_Claims Experience'!$D99)))</f>
        <v/>
      </c>
      <c r="F99" s="1" t="str" cm="1">
        <f t="array" ref="F99">IF(A99="","",_xlfn._xlws.FILTER('Input_Claims Data'!F$11:F$500,('Input_Claims Data'!$A$11:$A$500='Cal_Claims Experience'!$A99)*('Input_Claims Data'!$B$11:$B$500='Cal_Claims Experience'!$B99)*('Input_Claims Data'!$C$11:$C$500='Cal_Claims Experience'!$C99)*('Input_Claims Data'!$D$11:$D$500='Cal_Claims Experience'!$D99)))</f>
        <v/>
      </c>
      <c r="G99" s="1" t="str" cm="1">
        <f t="array" ref="G99">IF(A99="","",_xlfn._xlws.FILTER('Input_Claims Data'!G$11:G$500,('Input_Claims Data'!$A$11:$A$500='Cal_Claims Experience'!$A99)*('Input_Claims Data'!$B$11:$B$500='Cal_Claims Experience'!$B99)*('Input_Claims Data'!$C$11:$C$500='Cal_Claims Experience'!$C99)*('Input_Claims Data'!$D$11:$D$500='Cal_Claims Experience'!$D99)))</f>
        <v/>
      </c>
      <c r="H99" s="1" t="str" cm="1">
        <f t="array" ref="H99">IF(A99="","",_xlfn._xlws.FILTER('Input_Claims Data'!H$11:H$500,('Input_Claims Data'!$A$11:$A$500='Cal_Claims Experience'!$A99)*('Input_Claims Data'!$B$11:$B$500='Cal_Claims Experience'!$B99)*('Input_Claims Data'!$C$11:$C$500='Cal_Claims Experience'!$C99)*('Input_Claims Data'!$D$11:$D$500='Cal_Claims Experience'!$D99)))</f>
        <v/>
      </c>
      <c r="I99" s="1" t="str" cm="1">
        <f t="array" ref="I99">IF(A99="","",_xlfn._xlws.FILTER('Input_Claims Data'!I$11:I$500,('Input_Claims Data'!$A$11:$A$500='Cal_Claims Experience'!$A99)*('Input_Claims Data'!$B$11:$B$500='Cal_Claims Experience'!$B99)*('Input_Claims Data'!$C$11:$C$500='Cal_Claims Experience'!$C99)*('Input_Claims Data'!$D$11:$D$500='Cal_Claims Experience'!$D99)))</f>
        <v/>
      </c>
      <c r="J99" s="1" t="str" cm="1">
        <f t="array" ref="J99">IF(A99="","",_xlfn._xlws.FILTER('Input_Claims Data'!J$11:J$500,('Input_Claims Data'!$A$11:$A$500='Cal_Claims Experience'!$A99)*('Input_Claims Data'!$B$11:$B$500='Cal_Claims Experience'!$B99)*('Input_Claims Data'!$C$11:$C$500='Cal_Claims Experience'!$C99)*('Input_Claims Data'!$D$11:$D$500='Cal_Claims Experience'!$D99)))</f>
        <v/>
      </c>
      <c r="K99" s="1" t="str" cm="1">
        <f t="array" ref="K99">IF(A99="","",_xlfn._xlws.FILTER('Input_Claims Data'!K$11:K$500,('Input_Claims Data'!$A$11:$A$500='Cal_Claims Experience'!$A99)*('Input_Claims Data'!$B$11:$B$500='Cal_Claims Experience'!$B99)*('Input_Claims Data'!$C$11:$C$500='Cal_Claims Experience'!$C99)*('Input_Claims Data'!$D$11:$D$500='Cal_Claims Experience'!$D99)))</f>
        <v/>
      </c>
      <c r="L99" s="1" t="str" cm="1">
        <f t="array" ref="L99">IF(B99="","",_xlfn._xlws.FILTER('Input_Claims Data'!L$11:L$500,('Input_Claims Data'!$A$11:$A$500='Cal_Claims Experience'!$A99)*('Input_Claims Data'!$B$11:$B$500='Cal_Claims Experience'!$B99)*('Input_Claims Data'!$C$11:$C$500='Cal_Claims Experience'!$C99)*('Input_Claims Data'!$D$11:$D$500='Cal_Claims Experience'!$D99)))</f>
        <v/>
      </c>
      <c r="M99" s="1" t="str" cm="1">
        <f t="array" ref="M99">IF(C99="","",_xlfn._xlws.FILTER('Input_Claims Data'!M$11:M$500,('Input_Claims Data'!$A$11:$A$500='Cal_Claims Experience'!$A99)*('Input_Claims Data'!$B$11:$B$500='Cal_Claims Experience'!$B99)*('Input_Claims Data'!$C$11:$C$500='Cal_Claims Experience'!$C99)*('Input_Claims Data'!$D$11:$D$500='Cal_Claims Experience'!$D99)))</f>
        <v/>
      </c>
      <c r="N99" s="1" t="str" cm="1">
        <f t="array" ref="N99">IF(D99="","",_xlfn._xlws.FILTER('Input_Claims Data'!N$11:N$500,('Input_Claims Data'!$A$11:$A$500='Cal_Claims Experience'!$A99)*('Input_Claims Data'!$B$11:$B$500='Cal_Claims Experience'!$B99)*('Input_Claims Data'!$C$11:$C$500='Cal_Claims Experience'!$C99)*('Input_Claims Data'!$D$11:$D$500='Cal_Claims Experience'!$D99)))</f>
        <v/>
      </c>
      <c r="O99" s="1" t="str">
        <f t="shared" si="10"/>
        <v/>
      </c>
      <c r="P99" s="1" t="str">
        <f t="shared" si="11"/>
        <v/>
      </c>
      <c r="Q99" s="1" t="str">
        <f t="shared" si="12"/>
        <v/>
      </c>
      <c r="R99" s="1" t="str">
        <f t="shared" si="13"/>
        <v/>
      </c>
      <c r="S99" s="1" t="str">
        <f t="shared" si="14"/>
        <v/>
      </c>
      <c r="Y99" s="1" t="str" cm="1">
        <f t="array" ref="Y99">IF(U99="","",_xlfn._xlws.FILTER('Input_Claims Data'!U$11:U$500,('Input_Claims Data'!$Q$11:$Q$500='Cal_Claims Experience'!$U99)*('Input_Claims Data'!$R$11:$R$500='Cal_Claims Experience'!$V99)*('Input_Claims Data'!$S$11:$S$500='Cal_Claims Experience'!$W99)*('Input_Claims Data'!$T$11:$T$500='Cal_Claims Experience'!$X99)))</f>
        <v/>
      </c>
      <c r="Z99" s="1" t="str" cm="1">
        <f t="array" ref="Z99">IF(V99="","",_xlfn._xlws.FILTER('Input_Claims Data'!V$11:V$500,('Input_Claims Data'!$Q$11:$Q$500='Cal_Claims Experience'!$U99)*('Input_Claims Data'!$R$11:$R$500='Cal_Claims Experience'!$V99)*('Input_Claims Data'!$S$11:$S$500='Cal_Claims Experience'!$W99)*('Input_Claims Data'!$T$11:$T$500='Cal_Claims Experience'!$X99)))</f>
        <v/>
      </c>
      <c r="AA99" s="1" t="str" cm="1">
        <f t="array" ref="AA99">IF(W99="","",_xlfn._xlws.FILTER('Input_Claims Data'!W$11:W$500,('Input_Claims Data'!$Q$11:$Q$500='Cal_Claims Experience'!$U99)*('Input_Claims Data'!$R$11:$R$500='Cal_Claims Experience'!$V99)*('Input_Claims Data'!$S$11:$S$500='Cal_Claims Experience'!$W99)*('Input_Claims Data'!$T$11:$T$500='Cal_Claims Experience'!$X99)))</f>
        <v/>
      </c>
      <c r="AB99" s="1" t="str" cm="1">
        <f t="array" ref="AB99">IF(X99="","",_xlfn._xlws.FILTER('Input_Claims Data'!X$11:X$500,('Input_Claims Data'!$Q$11:$Q$500='Cal_Claims Experience'!$U99)*('Input_Claims Data'!$R$11:$R$500='Cal_Claims Experience'!$V99)*('Input_Claims Data'!$S$11:$S$500='Cal_Claims Experience'!$W99)*('Input_Claims Data'!$T$11:$T$500='Cal_Claims Experience'!$X99)))</f>
        <v/>
      </c>
      <c r="AC99" s="1" t="str" cm="1">
        <f t="array" ref="AC99">IF(Y99="","",_xlfn._xlws.FILTER('Input_Claims Data'!Y$11:Y$500,('Input_Claims Data'!$Q$11:$Q$500='Cal_Claims Experience'!$U99)*('Input_Claims Data'!$R$11:$R$500='Cal_Claims Experience'!$V99)*('Input_Claims Data'!$S$11:$S$500='Cal_Claims Experience'!$W99)*('Input_Claims Data'!$T$11:$T$500='Cal_Claims Experience'!$X99)))</f>
        <v/>
      </c>
      <c r="AD99" s="1" t="str" cm="1">
        <f t="array" ref="AD99">IF(Z99="","",_xlfn._xlws.FILTER('Input_Claims Data'!Z$11:Z$500,('Input_Claims Data'!$Q$11:$Q$500='Cal_Claims Experience'!$U99)*('Input_Claims Data'!$R$11:$R$500='Cal_Claims Experience'!$V99)*('Input_Claims Data'!$S$11:$S$500='Cal_Claims Experience'!$W99)*('Input_Claims Data'!$T$11:$T$500='Cal_Claims Experience'!$X99)))</f>
        <v/>
      </c>
      <c r="AE99" s="1" t="str" cm="1">
        <f t="array" ref="AE99">IF(AA99="","",_xlfn._xlws.FILTER('Input_Claims Data'!AA$11:AA$500,('Input_Claims Data'!$Q$11:$Q$500='Cal_Claims Experience'!$U99)*('Input_Claims Data'!$R$11:$R$500='Cal_Claims Experience'!$V99)*('Input_Claims Data'!$S$11:$S$500='Cal_Claims Experience'!$W99)*('Input_Claims Data'!$T$11:$T$500='Cal_Claims Experience'!$X99)))</f>
        <v/>
      </c>
      <c r="AF99" s="1" t="str" cm="1">
        <f t="array" ref="AF99">IF(AB99="","",_xlfn._xlws.FILTER('Input_Claims Data'!AB$11:AB$500,('Input_Claims Data'!$Q$11:$Q$500='Cal_Claims Experience'!$U99)*('Input_Claims Data'!$R$11:$R$500='Cal_Claims Experience'!$V99)*('Input_Claims Data'!$S$11:$S$500='Cal_Claims Experience'!$W99)*('Input_Claims Data'!$T$11:$T$500='Cal_Claims Experience'!$X99)))</f>
        <v/>
      </c>
      <c r="AG99" s="1" t="str" cm="1">
        <f t="array" ref="AG99">IF(AC99="","",_xlfn._xlws.FILTER('Input_Claims Data'!AC$11:AC$500,('Input_Claims Data'!$Q$11:$Q$500='Cal_Claims Experience'!$U99)*('Input_Claims Data'!$R$11:$R$500='Cal_Claims Experience'!$V99)*('Input_Claims Data'!$S$11:$S$500='Cal_Claims Experience'!$W99)*('Input_Claims Data'!$T$11:$T$500='Cal_Claims Experience'!$X99)))</f>
        <v/>
      </c>
      <c r="AH99" s="1" t="str" cm="1">
        <f t="array" ref="AH99">IF(AD99="","",_xlfn._xlws.FILTER('Input_Claims Data'!AD$11:AD$500,('Input_Claims Data'!$Q$11:$Q$500='Cal_Claims Experience'!$U99)*('Input_Claims Data'!$R$11:$R$500='Cal_Claims Experience'!$V99)*('Input_Claims Data'!$S$11:$S$500='Cal_Claims Experience'!$W99)*('Input_Claims Data'!$T$11:$T$500='Cal_Claims Experience'!$X99)))</f>
        <v/>
      </c>
      <c r="AI99" s="1" t="str">
        <f t="shared" si="18"/>
        <v/>
      </c>
      <c r="AJ99" s="1" t="str">
        <f t="shared" si="15"/>
        <v/>
      </c>
      <c r="AK99" s="1" t="str">
        <f t="shared" si="16"/>
        <v/>
      </c>
      <c r="AL99" s="1" t="str">
        <f t="shared" si="17"/>
        <v/>
      </c>
      <c r="AM99" s="1" t="str">
        <f t="shared" si="19"/>
        <v/>
      </c>
    </row>
    <row r="100" spans="5:39">
      <c r="E100" s="1" t="str" cm="1">
        <f t="array" ref="E100">IF(A100="","",_xlfn._xlws.FILTER('Input_Claims Data'!E$11:E$500,('Input_Claims Data'!$A$11:$A$500='Cal_Claims Experience'!$A100)*('Input_Claims Data'!$B$11:$B$500='Cal_Claims Experience'!$B100)*('Input_Claims Data'!$C$11:$C$500='Cal_Claims Experience'!$C100)*('Input_Claims Data'!$D$11:$D$500='Cal_Claims Experience'!$D100)))</f>
        <v/>
      </c>
      <c r="F100" s="1" t="str" cm="1">
        <f t="array" ref="F100">IF(A100="","",_xlfn._xlws.FILTER('Input_Claims Data'!F$11:F$500,('Input_Claims Data'!$A$11:$A$500='Cal_Claims Experience'!$A100)*('Input_Claims Data'!$B$11:$B$500='Cal_Claims Experience'!$B100)*('Input_Claims Data'!$C$11:$C$500='Cal_Claims Experience'!$C100)*('Input_Claims Data'!$D$11:$D$500='Cal_Claims Experience'!$D100)))</f>
        <v/>
      </c>
      <c r="G100" s="1" t="str" cm="1">
        <f t="array" ref="G100">IF(A100="","",_xlfn._xlws.FILTER('Input_Claims Data'!G$11:G$500,('Input_Claims Data'!$A$11:$A$500='Cal_Claims Experience'!$A100)*('Input_Claims Data'!$B$11:$B$500='Cal_Claims Experience'!$B100)*('Input_Claims Data'!$C$11:$C$500='Cal_Claims Experience'!$C100)*('Input_Claims Data'!$D$11:$D$500='Cal_Claims Experience'!$D100)))</f>
        <v/>
      </c>
      <c r="H100" s="1" t="str" cm="1">
        <f t="array" ref="H100">IF(A100="","",_xlfn._xlws.FILTER('Input_Claims Data'!H$11:H$500,('Input_Claims Data'!$A$11:$A$500='Cal_Claims Experience'!$A100)*('Input_Claims Data'!$B$11:$B$500='Cal_Claims Experience'!$B100)*('Input_Claims Data'!$C$11:$C$500='Cal_Claims Experience'!$C100)*('Input_Claims Data'!$D$11:$D$500='Cal_Claims Experience'!$D100)))</f>
        <v/>
      </c>
      <c r="I100" s="1" t="str" cm="1">
        <f t="array" ref="I100">IF(A100="","",_xlfn._xlws.FILTER('Input_Claims Data'!I$11:I$500,('Input_Claims Data'!$A$11:$A$500='Cal_Claims Experience'!$A100)*('Input_Claims Data'!$B$11:$B$500='Cal_Claims Experience'!$B100)*('Input_Claims Data'!$C$11:$C$500='Cal_Claims Experience'!$C100)*('Input_Claims Data'!$D$11:$D$500='Cal_Claims Experience'!$D100)))</f>
        <v/>
      </c>
      <c r="J100" s="1" t="str" cm="1">
        <f t="array" ref="J100">IF(A100="","",_xlfn._xlws.FILTER('Input_Claims Data'!J$11:J$500,('Input_Claims Data'!$A$11:$A$500='Cal_Claims Experience'!$A100)*('Input_Claims Data'!$B$11:$B$500='Cal_Claims Experience'!$B100)*('Input_Claims Data'!$C$11:$C$500='Cal_Claims Experience'!$C100)*('Input_Claims Data'!$D$11:$D$500='Cal_Claims Experience'!$D100)))</f>
        <v/>
      </c>
      <c r="K100" s="1" t="str" cm="1">
        <f t="array" ref="K100">IF(A100="","",_xlfn._xlws.FILTER('Input_Claims Data'!K$11:K$500,('Input_Claims Data'!$A$11:$A$500='Cal_Claims Experience'!$A100)*('Input_Claims Data'!$B$11:$B$500='Cal_Claims Experience'!$B100)*('Input_Claims Data'!$C$11:$C$500='Cal_Claims Experience'!$C100)*('Input_Claims Data'!$D$11:$D$500='Cal_Claims Experience'!$D100)))</f>
        <v/>
      </c>
      <c r="L100" s="1" t="str" cm="1">
        <f t="array" ref="L100">IF(B100="","",_xlfn._xlws.FILTER('Input_Claims Data'!L$11:L$500,('Input_Claims Data'!$A$11:$A$500='Cal_Claims Experience'!$A100)*('Input_Claims Data'!$B$11:$B$500='Cal_Claims Experience'!$B100)*('Input_Claims Data'!$C$11:$C$500='Cal_Claims Experience'!$C100)*('Input_Claims Data'!$D$11:$D$500='Cal_Claims Experience'!$D100)))</f>
        <v/>
      </c>
      <c r="M100" s="1" t="str" cm="1">
        <f t="array" ref="M100">IF(C100="","",_xlfn._xlws.FILTER('Input_Claims Data'!M$11:M$500,('Input_Claims Data'!$A$11:$A$500='Cal_Claims Experience'!$A100)*('Input_Claims Data'!$B$11:$B$500='Cal_Claims Experience'!$B100)*('Input_Claims Data'!$C$11:$C$500='Cal_Claims Experience'!$C100)*('Input_Claims Data'!$D$11:$D$500='Cal_Claims Experience'!$D100)))</f>
        <v/>
      </c>
      <c r="N100" s="1" t="str" cm="1">
        <f t="array" ref="N100">IF(D100="","",_xlfn._xlws.FILTER('Input_Claims Data'!N$11:N$500,('Input_Claims Data'!$A$11:$A$500='Cal_Claims Experience'!$A100)*('Input_Claims Data'!$B$11:$B$500='Cal_Claims Experience'!$B100)*('Input_Claims Data'!$C$11:$C$500='Cal_Claims Experience'!$C100)*('Input_Claims Data'!$D$11:$D$500='Cal_Claims Experience'!$D100)))</f>
        <v/>
      </c>
      <c r="O100" s="1" t="str">
        <f t="shared" si="10"/>
        <v/>
      </c>
      <c r="P100" s="1" t="str">
        <f t="shared" si="11"/>
        <v/>
      </c>
      <c r="Q100" s="1" t="str">
        <f t="shared" si="12"/>
        <v/>
      </c>
      <c r="R100" s="1" t="str">
        <f t="shared" si="13"/>
        <v/>
      </c>
      <c r="S100" s="1" t="str">
        <f t="shared" si="14"/>
        <v/>
      </c>
      <c r="Y100" s="1" t="str" cm="1">
        <f t="array" ref="Y100">IF(U100="","",_xlfn._xlws.FILTER('Input_Claims Data'!U$11:U$500,('Input_Claims Data'!$Q$11:$Q$500='Cal_Claims Experience'!$U100)*('Input_Claims Data'!$R$11:$R$500='Cal_Claims Experience'!$V100)*('Input_Claims Data'!$S$11:$S$500='Cal_Claims Experience'!$W100)*('Input_Claims Data'!$T$11:$T$500='Cal_Claims Experience'!$X100)))</f>
        <v/>
      </c>
      <c r="Z100" s="1" t="str" cm="1">
        <f t="array" ref="Z100">IF(V100="","",_xlfn._xlws.FILTER('Input_Claims Data'!V$11:V$500,('Input_Claims Data'!$Q$11:$Q$500='Cal_Claims Experience'!$U100)*('Input_Claims Data'!$R$11:$R$500='Cal_Claims Experience'!$V100)*('Input_Claims Data'!$S$11:$S$500='Cal_Claims Experience'!$W100)*('Input_Claims Data'!$T$11:$T$500='Cal_Claims Experience'!$X100)))</f>
        <v/>
      </c>
      <c r="AA100" s="1" t="str" cm="1">
        <f t="array" ref="AA100">IF(W100="","",_xlfn._xlws.FILTER('Input_Claims Data'!W$11:W$500,('Input_Claims Data'!$Q$11:$Q$500='Cal_Claims Experience'!$U100)*('Input_Claims Data'!$R$11:$R$500='Cal_Claims Experience'!$V100)*('Input_Claims Data'!$S$11:$S$500='Cal_Claims Experience'!$W100)*('Input_Claims Data'!$T$11:$T$500='Cal_Claims Experience'!$X100)))</f>
        <v/>
      </c>
      <c r="AB100" s="1" t="str" cm="1">
        <f t="array" ref="AB100">IF(X100="","",_xlfn._xlws.FILTER('Input_Claims Data'!X$11:X$500,('Input_Claims Data'!$Q$11:$Q$500='Cal_Claims Experience'!$U100)*('Input_Claims Data'!$R$11:$R$500='Cal_Claims Experience'!$V100)*('Input_Claims Data'!$S$11:$S$500='Cal_Claims Experience'!$W100)*('Input_Claims Data'!$T$11:$T$500='Cal_Claims Experience'!$X100)))</f>
        <v/>
      </c>
      <c r="AC100" s="1" t="str" cm="1">
        <f t="array" ref="AC100">IF(Y100="","",_xlfn._xlws.FILTER('Input_Claims Data'!Y$11:Y$500,('Input_Claims Data'!$Q$11:$Q$500='Cal_Claims Experience'!$U100)*('Input_Claims Data'!$R$11:$R$500='Cal_Claims Experience'!$V100)*('Input_Claims Data'!$S$11:$S$500='Cal_Claims Experience'!$W100)*('Input_Claims Data'!$T$11:$T$500='Cal_Claims Experience'!$X100)))</f>
        <v/>
      </c>
      <c r="AD100" s="1" t="str" cm="1">
        <f t="array" ref="AD100">IF(Z100="","",_xlfn._xlws.FILTER('Input_Claims Data'!Z$11:Z$500,('Input_Claims Data'!$Q$11:$Q$500='Cal_Claims Experience'!$U100)*('Input_Claims Data'!$R$11:$R$500='Cal_Claims Experience'!$V100)*('Input_Claims Data'!$S$11:$S$500='Cal_Claims Experience'!$W100)*('Input_Claims Data'!$T$11:$T$500='Cal_Claims Experience'!$X100)))</f>
        <v/>
      </c>
      <c r="AE100" s="1" t="str" cm="1">
        <f t="array" ref="AE100">IF(AA100="","",_xlfn._xlws.FILTER('Input_Claims Data'!AA$11:AA$500,('Input_Claims Data'!$Q$11:$Q$500='Cal_Claims Experience'!$U100)*('Input_Claims Data'!$R$11:$R$500='Cal_Claims Experience'!$V100)*('Input_Claims Data'!$S$11:$S$500='Cal_Claims Experience'!$W100)*('Input_Claims Data'!$T$11:$T$500='Cal_Claims Experience'!$X100)))</f>
        <v/>
      </c>
      <c r="AF100" s="1" t="str" cm="1">
        <f t="array" ref="AF100">IF(AB100="","",_xlfn._xlws.FILTER('Input_Claims Data'!AB$11:AB$500,('Input_Claims Data'!$Q$11:$Q$500='Cal_Claims Experience'!$U100)*('Input_Claims Data'!$R$11:$R$500='Cal_Claims Experience'!$V100)*('Input_Claims Data'!$S$11:$S$500='Cal_Claims Experience'!$W100)*('Input_Claims Data'!$T$11:$T$500='Cal_Claims Experience'!$X100)))</f>
        <v/>
      </c>
      <c r="AG100" s="1" t="str" cm="1">
        <f t="array" ref="AG100">IF(AC100="","",_xlfn._xlws.FILTER('Input_Claims Data'!AC$11:AC$500,('Input_Claims Data'!$Q$11:$Q$500='Cal_Claims Experience'!$U100)*('Input_Claims Data'!$R$11:$R$500='Cal_Claims Experience'!$V100)*('Input_Claims Data'!$S$11:$S$500='Cal_Claims Experience'!$W100)*('Input_Claims Data'!$T$11:$T$500='Cal_Claims Experience'!$X100)))</f>
        <v/>
      </c>
      <c r="AH100" s="1" t="str" cm="1">
        <f t="array" ref="AH100">IF(AD100="","",_xlfn._xlws.FILTER('Input_Claims Data'!AD$11:AD$500,('Input_Claims Data'!$Q$11:$Q$500='Cal_Claims Experience'!$U100)*('Input_Claims Data'!$R$11:$R$500='Cal_Claims Experience'!$V100)*('Input_Claims Data'!$S$11:$S$500='Cal_Claims Experience'!$W100)*('Input_Claims Data'!$T$11:$T$500='Cal_Claims Experience'!$X100)))</f>
        <v/>
      </c>
      <c r="AI100" s="1" t="str">
        <f t="shared" si="18"/>
        <v/>
      </c>
      <c r="AJ100" s="1" t="str">
        <f t="shared" si="15"/>
        <v/>
      </c>
      <c r="AK100" s="1" t="str">
        <f t="shared" si="16"/>
        <v/>
      </c>
      <c r="AL100" s="1" t="str">
        <f t="shared" si="17"/>
        <v/>
      </c>
      <c r="AM100" s="1" t="str">
        <f t="shared" si="19"/>
        <v/>
      </c>
    </row>
    <row r="101" spans="5:39">
      <c r="E101" s="1" t="str" cm="1">
        <f t="array" ref="E101">IF(A101="","",_xlfn._xlws.FILTER('Input_Claims Data'!E$11:E$500,('Input_Claims Data'!$A$11:$A$500='Cal_Claims Experience'!$A101)*('Input_Claims Data'!$B$11:$B$500='Cal_Claims Experience'!$B101)*('Input_Claims Data'!$C$11:$C$500='Cal_Claims Experience'!$C101)*('Input_Claims Data'!$D$11:$D$500='Cal_Claims Experience'!$D101)))</f>
        <v/>
      </c>
      <c r="F101" s="1" t="str" cm="1">
        <f t="array" ref="F101">IF(A101="","",_xlfn._xlws.FILTER('Input_Claims Data'!F$11:F$500,('Input_Claims Data'!$A$11:$A$500='Cal_Claims Experience'!$A101)*('Input_Claims Data'!$B$11:$B$500='Cal_Claims Experience'!$B101)*('Input_Claims Data'!$C$11:$C$500='Cal_Claims Experience'!$C101)*('Input_Claims Data'!$D$11:$D$500='Cal_Claims Experience'!$D101)))</f>
        <v/>
      </c>
      <c r="G101" s="1" t="str" cm="1">
        <f t="array" ref="G101">IF(A101="","",_xlfn._xlws.FILTER('Input_Claims Data'!G$11:G$500,('Input_Claims Data'!$A$11:$A$500='Cal_Claims Experience'!$A101)*('Input_Claims Data'!$B$11:$B$500='Cal_Claims Experience'!$B101)*('Input_Claims Data'!$C$11:$C$500='Cal_Claims Experience'!$C101)*('Input_Claims Data'!$D$11:$D$500='Cal_Claims Experience'!$D101)))</f>
        <v/>
      </c>
      <c r="H101" s="1" t="str" cm="1">
        <f t="array" ref="H101">IF(A101="","",_xlfn._xlws.FILTER('Input_Claims Data'!H$11:H$500,('Input_Claims Data'!$A$11:$A$500='Cal_Claims Experience'!$A101)*('Input_Claims Data'!$B$11:$B$500='Cal_Claims Experience'!$B101)*('Input_Claims Data'!$C$11:$C$500='Cal_Claims Experience'!$C101)*('Input_Claims Data'!$D$11:$D$500='Cal_Claims Experience'!$D101)))</f>
        <v/>
      </c>
      <c r="I101" s="1" t="str" cm="1">
        <f t="array" ref="I101">IF(A101="","",_xlfn._xlws.FILTER('Input_Claims Data'!I$11:I$500,('Input_Claims Data'!$A$11:$A$500='Cal_Claims Experience'!$A101)*('Input_Claims Data'!$B$11:$B$500='Cal_Claims Experience'!$B101)*('Input_Claims Data'!$C$11:$C$500='Cal_Claims Experience'!$C101)*('Input_Claims Data'!$D$11:$D$500='Cal_Claims Experience'!$D101)))</f>
        <v/>
      </c>
      <c r="J101" s="1" t="str" cm="1">
        <f t="array" ref="J101">IF(A101="","",_xlfn._xlws.FILTER('Input_Claims Data'!J$11:J$500,('Input_Claims Data'!$A$11:$A$500='Cal_Claims Experience'!$A101)*('Input_Claims Data'!$B$11:$B$500='Cal_Claims Experience'!$B101)*('Input_Claims Data'!$C$11:$C$500='Cal_Claims Experience'!$C101)*('Input_Claims Data'!$D$11:$D$500='Cal_Claims Experience'!$D101)))</f>
        <v/>
      </c>
      <c r="K101" s="1" t="str" cm="1">
        <f t="array" ref="K101">IF(A101="","",_xlfn._xlws.FILTER('Input_Claims Data'!K$11:K$500,('Input_Claims Data'!$A$11:$A$500='Cal_Claims Experience'!$A101)*('Input_Claims Data'!$B$11:$B$500='Cal_Claims Experience'!$B101)*('Input_Claims Data'!$C$11:$C$500='Cal_Claims Experience'!$C101)*('Input_Claims Data'!$D$11:$D$500='Cal_Claims Experience'!$D101)))</f>
        <v/>
      </c>
      <c r="L101" s="1" t="str" cm="1">
        <f t="array" ref="L101">IF(B101="","",_xlfn._xlws.FILTER('Input_Claims Data'!L$11:L$500,('Input_Claims Data'!$A$11:$A$500='Cal_Claims Experience'!$A101)*('Input_Claims Data'!$B$11:$B$500='Cal_Claims Experience'!$B101)*('Input_Claims Data'!$C$11:$C$500='Cal_Claims Experience'!$C101)*('Input_Claims Data'!$D$11:$D$500='Cal_Claims Experience'!$D101)))</f>
        <v/>
      </c>
      <c r="M101" s="1" t="str" cm="1">
        <f t="array" ref="M101">IF(C101="","",_xlfn._xlws.FILTER('Input_Claims Data'!M$11:M$500,('Input_Claims Data'!$A$11:$A$500='Cal_Claims Experience'!$A101)*('Input_Claims Data'!$B$11:$B$500='Cal_Claims Experience'!$B101)*('Input_Claims Data'!$C$11:$C$500='Cal_Claims Experience'!$C101)*('Input_Claims Data'!$D$11:$D$500='Cal_Claims Experience'!$D101)))</f>
        <v/>
      </c>
      <c r="N101" s="1" t="str" cm="1">
        <f t="array" ref="N101">IF(D101="","",_xlfn._xlws.FILTER('Input_Claims Data'!N$11:N$500,('Input_Claims Data'!$A$11:$A$500='Cal_Claims Experience'!$A101)*('Input_Claims Data'!$B$11:$B$500='Cal_Claims Experience'!$B101)*('Input_Claims Data'!$C$11:$C$500='Cal_Claims Experience'!$C101)*('Input_Claims Data'!$D$11:$D$500='Cal_Claims Experience'!$D101)))</f>
        <v/>
      </c>
      <c r="O101" s="1" t="str">
        <f t="shared" si="10"/>
        <v/>
      </c>
      <c r="P101" s="1" t="str">
        <f t="shared" si="11"/>
        <v/>
      </c>
      <c r="Q101" s="1" t="str">
        <f t="shared" si="12"/>
        <v/>
      </c>
      <c r="R101" s="1" t="str">
        <f t="shared" si="13"/>
        <v/>
      </c>
      <c r="S101" s="1" t="str">
        <f t="shared" si="14"/>
        <v/>
      </c>
      <c r="Y101" s="1" t="str" cm="1">
        <f t="array" ref="Y101">IF(U101="","",_xlfn._xlws.FILTER('Input_Claims Data'!U$11:U$500,('Input_Claims Data'!$Q$11:$Q$500='Cal_Claims Experience'!$U101)*('Input_Claims Data'!$R$11:$R$500='Cal_Claims Experience'!$V101)*('Input_Claims Data'!$S$11:$S$500='Cal_Claims Experience'!$W101)*('Input_Claims Data'!$T$11:$T$500='Cal_Claims Experience'!$X101)))</f>
        <v/>
      </c>
      <c r="Z101" s="1" t="str" cm="1">
        <f t="array" ref="Z101">IF(V101="","",_xlfn._xlws.FILTER('Input_Claims Data'!V$11:V$500,('Input_Claims Data'!$Q$11:$Q$500='Cal_Claims Experience'!$U101)*('Input_Claims Data'!$R$11:$R$500='Cal_Claims Experience'!$V101)*('Input_Claims Data'!$S$11:$S$500='Cal_Claims Experience'!$W101)*('Input_Claims Data'!$T$11:$T$500='Cal_Claims Experience'!$X101)))</f>
        <v/>
      </c>
      <c r="AA101" s="1" t="str" cm="1">
        <f t="array" ref="AA101">IF(W101="","",_xlfn._xlws.FILTER('Input_Claims Data'!W$11:W$500,('Input_Claims Data'!$Q$11:$Q$500='Cal_Claims Experience'!$U101)*('Input_Claims Data'!$R$11:$R$500='Cal_Claims Experience'!$V101)*('Input_Claims Data'!$S$11:$S$500='Cal_Claims Experience'!$W101)*('Input_Claims Data'!$T$11:$T$500='Cal_Claims Experience'!$X101)))</f>
        <v/>
      </c>
      <c r="AB101" s="1" t="str" cm="1">
        <f t="array" ref="AB101">IF(X101="","",_xlfn._xlws.FILTER('Input_Claims Data'!X$11:X$500,('Input_Claims Data'!$Q$11:$Q$500='Cal_Claims Experience'!$U101)*('Input_Claims Data'!$R$11:$R$500='Cal_Claims Experience'!$V101)*('Input_Claims Data'!$S$11:$S$500='Cal_Claims Experience'!$W101)*('Input_Claims Data'!$T$11:$T$500='Cal_Claims Experience'!$X101)))</f>
        <v/>
      </c>
      <c r="AC101" s="1" t="str" cm="1">
        <f t="array" ref="AC101">IF(Y101="","",_xlfn._xlws.FILTER('Input_Claims Data'!Y$11:Y$500,('Input_Claims Data'!$Q$11:$Q$500='Cal_Claims Experience'!$U101)*('Input_Claims Data'!$R$11:$R$500='Cal_Claims Experience'!$V101)*('Input_Claims Data'!$S$11:$S$500='Cal_Claims Experience'!$W101)*('Input_Claims Data'!$T$11:$T$500='Cal_Claims Experience'!$X101)))</f>
        <v/>
      </c>
      <c r="AD101" s="1" t="str" cm="1">
        <f t="array" ref="AD101">IF(Z101="","",_xlfn._xlws.FILTER('Input_Claims Data'!Z$11:Z$500,('Input_Claims Data'!$Q$11:$Q$500='Cal_Claims Experience'!$U101)*('Input_Claims Data'!$R$11:$R$500='Cal_Claims Experience'!$V101)*('Input_Claims Data'!$S$11:$S$500='Cal_Claims Experience'!$W101)*('Input_Claims Data'!$T$11:$T$500='Cal_Claims Experience'!$X101)))</f>
        <v/>
      </c>
      <c r="AE101" s="1" t="str" cm="1">
        <f t="array" ref="AE101">IF(AA101="","",_xlfn._xlws.FILTER('Input_Claims Data'!AA$11:AA$500,('Input_Claims Data'!$Q$11:$Q$500='Cal_Claims Experience'!$U101)*('Input_Claims Data'!$R$11:$R$500='Cal_Claims Experience'!$V101)*('Input_Claims Data'!$S$11:$S$500='Cal_Claims Experience'!$W101)*('Input_Claims Data'!$T$11:$T$500='Cal_Claims Experience'!$X101)))</f>
        <v/>
      </c>
      <c r="AF101" s="1" t="str" cm="1">
        <f t="array" ref="AF101">IF(AB101="","",_xlfn._xlws.FILTER('Input_Claims Data'!AB$11:AB$500,('Input_Claims Data'!$Q$11:$Q$500='Cal_Claims Experience'!$U101)*('Input_Claims Data'!$R$11:$R$500='Cal_Claims Experience'!$V101)*('Input_Claims Data'!$S$11:$S$500='Cal_Claims Experience'!$W101)*('Input_Claims Data'!$T$11:$T$500='Cal_Claims Experience'!$X101)))</f>
        <v/>
      </c>
      <c r="AG101" s="1" t="str" cm="1">
        <f t="array" ref="AG101">IF(AC101="","",_xlfn._xlws.FILTER('Input_Claims Data'!AC$11:AC$500,('Input_Claims Data'!$Q$11:$Q$500='Cal_Claims Experience'!$U101)*('Input_Claims Data'!$R$11:$R$500='Cal_Claims Experience'!$V101)*('Input_Claims Data'!$S$11:$S$500='Cal_Claims Experience'!$W101)*('Input_Claims Data'!$T$11:$T$500='Cal_Claims Experience'!$X101)))</f>
        <v/>
      </c>
      <c r="AH101" s="1" t="str" cm="1">
        <f t="array" ref="AH101">IF(AD101="","",_xlfn._xlws.FILTER('Input_Claims Data'!AD$11:AD$500,('Input_Claims Data'!$Q$11:$Q$500='Cal_Claims Experience'!$U101)*('Input_Claims Data'!$R$11:$R$500='Cal_Claims Experience'!$V101)*('Input_Claims Data'!$S$11:$S$500='Cal_Claims Experience'!$W101)*('Input_Claims Data'!$T$11:$T$500='Cal_Claims Experience'!$X101)))</f>
        <v/>
      </c>
      <c r="AI101" s="1" t="str">
        <f t="shared" si="18"/>
        <v/>
      </c>
      <c r="AJ101" s="1" t="str">
        <f t="shared" si="15"/>
        <v/>
      </c>
      <c r="AK101" s="1" t="str">
        <f t="shared" si="16"/>
        <v/>
      </c>
      <c r="AL101" s="1" t="str">
        <f t="shared" si="17"/>
        <v/>
      </c>
      <c r="AM101" s="1" t="str">
        <f t="shared" si="19"/>
        <v/>
      </c>
    </row>
    <row r="102" spans="5:39">
      <c r="E102" s="1" t="str" cm="1">
        <f t="array" ref="E102">IF(A102="","",_xlfn._xlws.FILTER('Input_Claims Data'!E$11:E$500,('Input_Claims Data'!$A$11:$A$500='Cal_Claims Experience'!$A102)*('Input_Claims Data'!$B$11:$B$500='Cal_Claims Experience'!$B102)*('Input_Claims Data'!$C$11:$C$500='Cal_Claims Experience'!$C102)*('Input_Claims Data'!$D$11:$D$500='Cal_Claims Experience'!$D102)))</f>
        <v/>
      </c>
      <c r="F102" s="1" t="str" cm="1">
        <f t="array" ref="F102">IF(A102="","",_xlfn._xlws.FILTER('Input_Claims Data'!F$11:F$500,('Input_Claims Data'!$A$11:$A$500='Cal_Claims Experience'!$A102)*('Input_Claims Data'!$B$11:$B$500='Cal_Claims Experience'!$B102)*('Input_Claims Data'!$C$11:$C$500='Cal_Claims Experience'!$C102)*('Input_Claims Data'!$D$11:$D$500='Cal_Claims Experience'!$D102)))</f>
        <v/>
      </c>
      <c r="G102" s="1" t="str" cm="1">
        <f t="array" ref="G102">IF(A102="","",_xlfn._xlws.FILTER('Input_Claims Data'!G$11:G$500,('Input_Claims Data'!$A$11:$A$500='Cal_Claims Experience'!$A102)*('Input_Claims Data'!$B$11:$B$500='Cal_Claims Experience'!$B102)*('Input_Claims Data'!$C$11:$C$500='Cal_Claims Experience'!$C102)*('Input_Claims Data'!$D$11:$D$500='Cal_Claims Experience'!$D102)))</f>
        <v/>
      </c>
      <c r="H102" s="1" t="str" cm="1">
        <f t="array" ref="H102">IF(A102="","",_xlfn._xlws.FILTER('Input_Claims Data'!H$11:H$500,('Input_Claims Data'!$A$11:$A$500='Cal_Claims Experience'!$A102)*('Input_Claims Data'!$B$11:$B$500='Cal_Claims Experience'!$B102)*('Input_Claims Data'!$C$11:$C$500='Cal_Claims Experience'!$C102)*('Input_Claims Data'!$D$11:$D$500='Cal_Claims Experience'!$D102)))</f>
        <v/>
      </c>
      <c r="I102" s="1" t="str" cm="1">
        <f t="array" ref="I102">IF(A102="","",_xlfn._xlws.FILTER('Input_Claims Data'!I$11:I$500,('Input_Claims Data'!$A$11:$A$500='Cal_Claims Experience'!$A102)*('Input_Claims Data'!$B$11:$B$500='Cal_Claims Experience'!$B102)*('Input_Claims Data'!$C$11:$C$500='Cal_Claims Experience'!$C102)*('Input_Claims Data'!$D$11:$D$500='Cal_Claims Experience'!$D102)))</f>
        <v/>
      </c>
      <c r="J102" s="1" t="str" cm="1">
        <f t="array" ref="J102">IF(A102="","",_xlfn._xlws.FILTER('Input_Claims Data'!J$11:J$500,('Input_Claims Data'!$A$11:$A$500='Cal_Claims Experience'!$A102)*('Input_Claims Data'!$B$11:$B$500='Cal_Claims Experience'!$B102)*('Input_Claims Data'!$C$11:$C$500='Cal_Claims Experience'!$C102)*('Input_Claims Data'!$D$11:$D$500='Cal_Claims Experience'!$D102)))</f>
        <v/>
      </c>
      <c r="K102" s="1" t="str" cm="1">
        <f t="array" ref="K102">IF(A102="","",_xlfn._xlws.FILTER('Input_Claims Data'!K$11:K$500,('Input_Claims Data'!$A$11:$A$500='Cal_Claims Experience'!$A102)*('Input_Claims Data'!$B$11:$B$500='Cal_Claims Experience'!$B102)*('Input_Claims Data'!$C$11:$C$500='Cal_Claims Experience'!$C102)*('Input_Claims Data'!$D$11:$D$500='Cal_Claims Experience'!$D102)))</f>
        <v/>
      </c>
      <c r="L102" s="1" t="str" cm="1">
        <f t="array" ref="L102">IF(B102="","",_xlfn._xlws.FILTER('Input_Claims Data'!L$11:L$500,('Input_Claims Data'!$A$11:$A$500='Cal_Claims Experience'!$A102)*('Input_Claims Data'!$B$11:$B$500='Cal_Claims Experience'!$B102)*('Input_Claims Data'!$C$11:$C$500='Cal_Claims Experience'!$C102)*('Input_Claims Data'!$D$11:$D$500='Cal_Claims Experience'!$D102)))</f>
        <v/>
      </c>
      <c r="M102" s="1" t="str" cm="1">
        <f t="array" ref="M102">IF(C102="","",_xlfn._xlws.FILTER('Input_Claims Data'!M$11:M$500,('Input_Claims Data'!$A$11:$A$500='Cal_Claims Experience'!$A102)*('Input_Claims Data'!$B$11:$B$500='Cal_Claims Experience'!$B102)*('Input_Claims Data'!$C$11:$C$500='Cal_Claims Experience'!$C102)*('Input_Claims Data'!$D$11:$D$500='Cal_Claims Experience'!$D102)))</f>
        <v/>
      </c>
      <c r="N102" s="1" t="str" cm="1">
        <f t="array" ref="N102">IF(D102="","",_xlfn._xlws.FILTER('Input_Claims Data'!N$11:N$500,('Input_Claims Data'!$A$11:$A$500='Cal_Claims Experience'!$A102)*('Input_Claims Data'!$B$11:$B$500='Cal_Claims Experience'!$B102)*('Input_Claims Data'!$C$11:$C$500='Cal_Claims Experience'!$C102)*('Input_Claims Data'!$D$11:$D$500='Cal_Claims Experience'!$D102)))</f>
        <v/>
      </c>
      <c r="O102" s="1" t="str">
        <f t="shared" si="10"/>
        <v/>
      </c>
      <c r="P102" s="1" t="str">
        <f t="shared" si="11"/>
        <v/>
      </c>
      <c r="Q102" s="1" t="str">
        <f t="shared" si="12"/>
        <v/>
      </c>
      <c r="R102" s="1" t="str">
        <f t="shared" si="13"/>
        <v/>
      </c>
      <c r="S102" s="1" t="str">
        <f t="shared" si="14"/>
        <v/>
      </c>
      <c r="Y102" s="1" t="str" cm="1">
        <f t="array" ref="Y102">IF(U102="","",_xlfn._xlws.FILTER('Input_Claims Data'!U$11:U$500,('Input_Claims Data'!$Q$11:$Q$500='Cal_Claims Experience'!$U102)*('Input_Claims Data'!$R$11:$R$500='Cal_Claims Experience'!$V102)*('Input_Claims Data'!$S$11:$S$500='Cal_Claims Experience'!$W102)*('Input_Claims Data'!$T$11:$T$500='Cal_Claims Experience'!$X102)))</f>
        <v/>
      </c>
      <c r="Z102" s="1" t="str" cm="1">
        <f t="array" ref="Z102">IF(V102="","",_xlfn._xlws.FILTER('Input_Claims Data'!V$11:V$500,('Input_Claims Data'!$Q$11:$Q$500='Cal_Claims Experience'!$U102)*('Input_Claims Data'!$R$11:$R$500='Cal_Claims Experience'!$V102)*('Input_Claims Data'!$S$11:$S$500='Cal_Claims Experience'!$W102)*('Input_Claims Data'!$T$11:$T$500='Cal_Claims Experience'!$X102)))</f>
        <v/>
      </c>
      <c r="AA102" s="1" t="str" cm="1">
        <f t="array" ref="AA102">IF(W102="","",_xlfn._xlws.FILTER('Input_Claims Data'!W$11:W$500,('Input_Claims Data'!$Q$11:$Q$500='Cal_Claims Experience'!$U102)*('Input_Claims Data'!$R$11:$R$500='Cal_Claims Experience'!$V102)*('Input_Claims Data'!$S$11:$S$500='Cal_Claims Experience'!$W102)*('Input_Claims Data'!$T$11:$T$500='Cal_Claims Experience'!$X102)))</f>
        <v/>
      </c>
      <c r="AB102" s="1" t="str" cm="1">
        <f t="array" ref="AB102">IF(X102="","",_xlfn._xlws.FILTER('Input_Claims Data'!X$11:X$500,('Input_Claims Data'!$Q$11:$Q$500='Cal_Claims Experience'!$U102)*('Input_Claims Data'!$R$11:$R$500='Cal_Claims Experience'!$V102)*('Input_Claims Data'!$S$11:$S$500='Cal_Claims Experience'!$W102)*('Input_Claims Data'!$T$11:$T$500='Cal_Claims Experience'!$X102)))</f>
        <v/>
      </c>
      <c r="AC102" s="1" t="str" cm="1">
        <f t="array" ref="AC102">IF(Y102="","",_xlfn._xlws.FILTER('Input_Claims Data'!Y$11:Y$500,('Input_Claims Data'!$Q$11:$Q$500='Cal_Claims Experience'!$U102)*('Input_Claims Data'!$R$11:$R$500='Cal_Claims Experience'!$V102)*('Input_Claims Data'!$S$11:$S$500='Cal_Claims Experience'!$W102)*('Input_Claims Data'!$T$11:$T$500='Cal_Claims Experience'!$X102)))</f>
        <v/>
      </c>
      <c r="AD102" s="1" t="str" cm="1">
        <f t="array" ref="AD102">IF(Z102="","",_xlfn._xlws.FILTER('Input_Claims Data'!Z$11:Z$500,('Input_Claims Data'!$Q$11:$Q$500='Cal_Claims Experience'!$U102)*('Input_Claims Data'!$R$11:$R$500='Cal_Claims Experience'!$V102)*('Input_Claims Data'!$S$11:$S$500='Cal_Claims Experience'!$W102)*('Input_Claims Data'!$T$11:$T$500='Cal_Claims Experience'!$X102)))</f>
        <v/>
      </c>
      <c r="AE102" s="1" t="str" cm="1">
        <f t="array" ref="AE102">IF(AA102="","",_xlfn._xlws.FILTER('Input_Claims Data'!AA$11:AA$500,('Input_Claims Data'!$Q$11:$Q$500='Cal_Claims Experience'!$U102)*('Input_Claims Data'!$R$11:$R$500='Cal_Claims Experience'!$V102)*('Input_Claims Data'!$S$11:$S$500='Cal_Claims Experience'!$W102)*('Input_Claims Data'!$T$11:$T$500='Cal_Claims Experience'!$X102)))</f>
        <v/>
      </c>
      <c r="AF102" s="1" t="str" cm="1">
        <f t="array" ref="AF102">IF(AB102="","",_xlfn._xlws.FILTER('Input_Claims Data'!AB$11:AB$500,('Input_Claims Data'!$Q$11:$Q$500='Cal_Claims Experience'!$U102)*('Input_Claims Data'!$R$11:$R$500='Cal_Claims Experience'!$V102)*('Input_Claims Data'!$S$11:$S$500='Cal_Claims Experience'!$W102)*('Input_Claims Data'!$T$11:$T$500='Cal_Claims Experience'!$X102)))</f>
        <v/>
      </c>
      <c r="AG102" s="1" t="str" cm="1">
        <f t="array" ref="AG102">IF(AC102="","",_xlfn._xlws.FILTER('Input_Claims Data'!AC$11:AC$500,('Input_Claims Data'!$Q$11:$Q$500='Cal_Claims Experience'!$U102)*('Input_Claims Data'!$R$11:$R$500='Cal_Claims Experience'!$V102)*('Input_Claims Data'!$S$11:$S$500='Cal_Claims Experience'!$W102)*('Input_Claims Data'!$T$11:$T$500='Cal_Claims Experience'!$X102)))</f>
        <v/>
      </c>
      <c r="AH102" s="1" t="str" cm="1">
        <f t="array" ref="AH102">IF(AD102="","",_xlfn._xlws.FILTER('Input_Claims Data'!AD$11:AD$500,('Input_Claims Data'!$Q$11:$Q$500='Cal_Claims Experience'!$U102)*('Input_Claims Data'!$R$11:$R$500='Cal_Claims Experience'!$V102)*('Input_Claims Data'!$S$11:$S$500='Cal_Claims Experience'!$W102)*('Input_Claims Data'!$T$11:$T$500='Cal_Claims Experience'!$X102)))</f>
        <v/>
      </c>
      <c r="AI102" s="1" t="str">
        <f t="shared" si="18"/>
        <v/>
      </c>
      <c r="AJ102" s="1" t="str">
        <f t="shared" si="15"/>
        <v/>
      </c>
      <c r="AK102" s="1" t="str">
        <f t="shared" si="16"/>
        <v/>
      </c>
      <c r="AL102" s="1" t="str">
        <f t="shared" si="17"/>
        <v/>
      </c>
      <c r="AM102" s="1" t="str">
        <f t="shared" si="19"/>
        <v/>
      </c>
    </row>
    <row r="103" spans="5:39">
      <c r="E103" s="1" t="str" cm="1">
        <f t="array" ref="E103">IF(A103="","",_xlfn._xlws.FILTER('Input_Claims Data'!E$11:E$500,('Input_Claims Data'!$A$11:$A$500='Cal_Claims Experience'!$A103)*('Input_Claims Data'!$B$11:$B$500='Cal_Claims Experience'!$B103)*('Input_Claims Data'!$C$11:$C$500='Cal_Claims Experience'!$C103)*('Input_Claims Data'!$D$11:$D$500='Cal_Claims Experience'!$D103)))</f>
        <v/>
      </c>
      <c r="F103" s="1" t="str" cm="1">
        <f t="array" ref="F103">IF(A103="","",_xlfn._xlws.FILTER('Input_Claims Data'!F$11:F$500,('Input_Claims Data'!$A$11:$A$500='Cal_Claims Experience'!$A103)*('Input_Claims Data'!$B$11:$B$500='Cal_Claims Experience'!$B103)*('Input_Claims Data'!$C$11:$C$500='Cal_Claims Experience'!$C103)*('Input_Claims Data'!$D$11:$D$500='Cal_Claims Experience'!$D103)))</f>
        <v/>
      </c>
      <c r="G103" s="1" t="str" cm="1">
        <f t="array" ref="G103">IF(A103="","",_xlfn._xlws.FILTER('Input_Claims Data'!G$11:G$500,('Input_Claims Data'!$A$11:$A$500='Cal_Claims Experience'!$A103)*('Input_Claims Data'!$B$11:$B$500='Cal_Claims Experience'!$B103)*('Input_Claims Data'!$C$11:$C$500='Cal_Claims Experience'!$C103)*('Input_Claims Data'!$D$11:$D$500='Cal_Claims Experience'!$D103)))</f>
        <v/>
      </c>
      <c r="H103" s="1" t="str" cm="1">
        <f t="array" ref="H103">IF(A103="","",_xlfn._xlws.FILTER('Input_Claims Data'!H$11:H$500,('Input_Claims Data'!$A$11:$A$500='Cal_Claims Experience'!$A103)*('Input_Claims Data'!$B$11:$B$500='Cal_Claims Experience'!$B103)*('Input_Claims Data'!$C$11:$C$500='Cal_Claims Experience'!$C103)*('Input_Claims Data'!$D$11:$D$500='Cal_Claims Experience'!$D103)))</f>
        <v/>
      </c>
      <c r="I103" s="1" t="str" cm="1">
        <f t="array" ref="I103">IF(A103="","",_xlfn._xlws.FILTER('Input_Claims Data'!I$11:I$500,('Input_Claims Data'!$A$11:$A$500='Cal_Claims Experience'!$A103)*('Input_Claims Data'!$B$11:$B$500='Cal_Claims Experience'!$B103)*('Input_Claims Data'!$C$11:$C$500='Cal_Claims Experience'!$C103)*('Input_Claims Data'!$D$11:$D$500='Cal_Claims Experience'!$D103)))</f>
        <v/>
      </c>
      <c r="J103" s="1" t="str" cm="1">
        <f t="array" ref="J103">IF(A103="","",_xlfn._xlws.FILTER('Input_Claims Data'!J$11:J$500,('Input_Claims Data'!$A$11:$A$500='Cal_Claims Experience'!$A103)*('Input_Claims Data'!$B$11:$B$500='Cal_Claims Experience'!$B103)*('Input_Claims Data'!$C$11:$C$500='Cal_Claims Experience'!$C103)*('Input_Claims Data'!$D$11:$D$500='Cal_Claims Experience'!$D103)))</f>
        <v/>
      </c>
      <c r="K103" s="1" t="str" cm="1">
        <f t="array" ref="K103">IF(A103="","",_xlfn._xlws.FILTER('Input_Claims Data'!K$11:K$500,('Input_Claims Data'!$A$11:$A$500='Cal_Claims Experience'!$A103)*('Input_Claims Data'!$B$11:$B$500='Cal_Claims Experience'!$B103)*('Input_Claims Data'!$C$11:$C$500='Cal_Claims Experience'!$C103)*('Input_Claims Data'!$D$11:$D$500='Cal_Claims Experience'!$D103)))</f>
        <v/>
      </c>
      <c r="L103" s="1" t="str" cm="1">
        <f t="array" ref="L103">IF(B103="","",_xlfn._xlws.FILTER('Input_Claims Data'!L$11:L$500,('Input_Claims Data'!$A$11:$A$500='Cal_Claims Experience'!$A103)*('Input_Claims Data'!$B$11:$B$500='Cal_Claims Experience'!$B103)*('Input_Claims Data'!$C$11:$C$500='Cal_Claims Experience'!$C103)*('Input_Claims Data'!$D$11:$D$500='Cal_Claims Experience'!$D103)))</f>
        <v/>
      </c>
      <c r="M103" s="1" t="str" cm="1">
        <f t="array" ref="M103">IF(C103="","",_xlfn._xlws.FILTER('Input_Claims Data'!M$11:M$500,('Input_Claims Data'!$A$11:$A$500='Cal_Claims Experience'!$A103)*('Input_Claims Data'!$B$11:$B$500='Cal_Claims Experience'!$B103)*('Input_Claims Data'!$C$11:$C$500='Cal_Claims Experience'!$C103)*('Input_Claims Data'!$D$11:$D$500='Cal_Claims Experience'!$D103)))</f>
        <v/>
      </c>
      <c r="N103" s="1" t="str" cm="1">
        <f t="array" ref="N103">IF(D103="","",_xlfn._xlws.FILTER('Input_Claims Data'!N$11:N$500,('Input_Claims Data'!$A$11:$A$500='Cal_Claims Experience'!$A103)*('Input_Claims Data'!$B$11:$B$500='Cal_Claims Experience'!$B103)*('Input_Claims Data'!$C$11:$C$500='Cal_Claims Experience'!$C103)*('Input_Claims Data'!$D$11:$D$500='Cal_Claims Experience'!$D103)))</f>
        <v/>
      </c>
      <c r="O103" s="1" t="str">
        <f t="shared" si="10"/>
        <v/>
      </c>
      <c r="P103" s="1" t="str">
        <f t="shared" si="11"/>
        <v/>
      </c>
      <c r="Q103" s="1" t="str">
        <f t="shared" si="12"/>
        <v/>
      </c>
      <c r="R103" s="1" t="str">
        <f t="shared" si="13"/>
        <v/>
      </c>
      <c r="S103" s="1" t="str">
        <f t="shared" si="14"/>
        <v/>
      </c>
      <c r="Y103" s="1" t="str" cm="1">
        <f t="array" ref="Y103">IF(U103="","",_xlfn._xlws.FILTER('Input_Claims Data'!U$11:U$500,('Input_Claims Data'!$Q$11:$Q$500='Cal_Claims Experience'!$U103)*('Input_Claims Data'!$R$11:$R$500='Cal_Claims Experience'!$V103)*('Input_Claims Data'!$S$11:$S$500='Cal_Claims Experience'!$W103)*('Input_Claims Data'!$T$11:$T$500='Cal_Claims Experience'!$X103)))</f>
        <v/>
      </c>
      <c r="Z103" s="1" t="str" cm="1">
        <f t="array" ref="Z103">IF(V103="","",_xlfn._xlws.FILTER('Input_Claims Data'!V$11:V$500,('Input_Claims Data'!$Q$11:$Q$500='Cal_Claims Experience'!$U103)*('Input_Claims Data'!$R$11:$R$500='Cal_Claims Experience'!$V103)*('Input_Claims Data'!$S$11:$S$500='Cal_Claims Experience'!$W103)*('Input_Claims Data'!$T$11:$T$500='Cal_Claims Experience'!$X103)))</f>
        <v/>
      </c>
      <c r="AA103" s="1" t="str" cm="1">
        <f t="array" ref="AA103">IF(W103="","",_xlfn._xlws.FILTER('Input_Claims Data'!W$11:W$500,('Input_Claims Data'!$Q$11:$Q$500='Cal_Claims Experience'!$U103)*('Input_Claims Data'!$R$11:$R$500='Cal_Claims Experience'!$V103)*('Input_Claims Data'!$S$11:$S$500='Cal_Claims Experience'!$W103)*('Input_Claims Data'!$T$11:$T$500='Cal_Claims Experience'!$X103)))</f>
        <v/>
      </c>
      <c r="AB103" s="1" t="str" cm="1">
        <f t="array" ref="AB103">IF(X103="","",_xlfn._xlws.FILTER('Input_Claims Data'!X$11:X$500,('Input_Claims Data'!$Q$11:$Q$500='Cal_Claims Experience'!$U103)*('Input_Claims Data'!$R$11:$R$500='Cal_Claims Experience'!$V103)*('Input_Claims Data'!$S$11:$S$500='Cal_Claims Experience'!$W103)*('Input_Claims Data'!$T$11:$T$500='Cal_Claims Experience'!$X103)))</f>
        <v/>
      </c>
      <c r="AC103" s="1" t="str" cm="1">
        <f t="array" ref="AC103">IF(Y103="","",_xlfn._xlws.FILTER('Input_Claims Data'!Y$11:Y$500,('Input_Claims Data'!$Q$11:$Q$500='Cal_Claims Experience'!$U103)*('Input_Claims Data'!$R$11:$R$500='Cal_Claims Experience'!$V103)*('Input_Claims Data'!$S$11:$S$500='Cal_Claims Experience'!$W103)*('Input_Claims Data'!$T$11:$T$500='Cal_Claims Experience'!$X103)))</f>
        <v/>
      </c>
      <c r="AD103" s="1" t="str" cm="1">
        <f t="array" ref="AD103">IF(Z103="","",_xlfn._xlws.FILTER('Input_Claims Data'!Z$11:Z$500,('Input_Claims Data'!$Q$11:$Q$500='Cal_Claims Experience'!$U103)*('Input_Claims Data'!$R$11:$R$500='Cal_Claims Experience'!$V103)*('Input_Claims Data'!$S$11:$S$500='Cal_Claims Experience'!$W103)*('Input_Claims Data'!$T$11:$T$500='Cal_Claims Experience'!$X103)))</f>
        <v/>
      </c>
      <c r="AE103" s="1" t="str" cm="1">
        <f t="array" ref="AE103">IF(AA103="","",_xlfn._xlws.FILTER('Input_Claims Data'!AA$11:AA$500,('Input_Claims Data'!$Q$11:$Q$500='Cal_Claims Experience'!$U103)*('Input_Claims Data'!$R$11:$R$500='Cal_Claims Experience'!$V103)*('Input_Claims Data'!$S$11:$S$500='Cal_Claims Experience'!$W103)*('Input_Claims Data'!$T$11:$T$500='Cal_Claims Experience'!$X103)))</f>
        <v/>
      </c>
      <c r="AF103" s="1" t="str" cm="1">
        <f t="array" ref="AF103">IF(AB103="","",_xlfn._xlws.FILTER('Input_Claims Data'!AB$11:AB$500,('Input_Claims Data'!$Q$11:$Q$500='Cal_Claims Experience'!$U103)*('Input_Claims Data'!$R$11:$R$500='Cal_Claims Experience'!$V103)*('Input_Claims Data'!$S$11:$S$500='Cal_Claims Experience'!$W103)*('Input_Claims Data'!$T$11:$T$500='Cal_Claims Experience'!$X103)))</f>
        <v/>
      </c>
      <c r="AG103" s="1" t="str" cm="1">
        <f t="array" ref="AG103">IF(AC103="","",_xlfn._xlws.FILTER('Input_Claims Data'!AC$11:AC$500,('Input_Claims Data'!$Q$11:$Q$500='Cal_Claims Experience'!$U103)*('Input_Claims Data'!$R$11:$R$500='Cal_Claims Experience'!$V103)*('Input_Claims Data'!$S$11:$S$500='Cal_Claims Experience'!$W103)*('Input_Claims Data'!$T$11:$T$500='Cal_Claims Experience'!$X103)))</f>
        <v/>
      </c>
      <c r="AH103" s="1" t="str" cm="1">
        <f t="array" ref="AH103">IF(AD103="","",_xlfn._xlws.FILTER('Input_Claims Data'!AD$11:AD$500,('Input_Claims Data'!$Q$11:$Q$500='Cal_Claims Experience'!$U103)*('Input_Claims Data'!$R$11:$R$500='Cal_Claims Experience'!$V103)*('Input_Claims Data'!$S$11:$S$500='Cal_Claims Experience'!$W103)*('Input_Claims Data'!$T$11:$T$500='Cal_Claims Experience'!$X103)))</f>
        <v/>
      </c>
      <c r="AI103" s="1" t="str">
        <f t="shared" si="18"/>
        <v/>
      </c>
      <c r="AJ103" s="1" t="str">
        <f t="shared" si="15"/>
        <v/>
      </c>
      <c r="AK103" s="1" t="str">
        <f t="shared" si="16"/>
        <v/>
      </c>
      <c r="AL103" s="1" t="str">
        <f t="shared" si="17"/>
        <v/>
      </c>
      <c r="AM103" s="1" t="str">
        <f t="shared" si="19"/>
        <v/>
      </c>
    </row>
    <row r="104" spans="5:39">
      <c r="E104" s="1" t="str" cm="1">
        <f t="array" ref="E104">IF(A104="","",_xlfn._xlws.FILTER('Input_Claims Data'!E$11:E$500,('Input_Claims Data'!$A$11:$A$500='Cal_Claims Experience'!$A104)*('Input_Claims Data'!$B$11:$B$500='Cal_Claims Experience'!$B104)*('Input_Claims Data'!$C$11:$C$500='Cal_Claims Experience'!$C104)*('Input_Claims Data'!$D$11:$D$500='Cal_Claims Experience'!$D104)))</f>
        <v/>
      </c>
      <c r="F104" s="1" t="str" cm="1">
        <f t="array" ref="F104">IF(A104="","",_xlfn._xlws.FILTER('Input_Claims Data'!F$11:F$500,('Input_Claims Data'!$A$11:$A$500='Cal_Claims Experience'!$A104)*('Input_Claims Data'!$B$11:$B$500='Cal_Claims Experience'!$B104)*('Input_Claims Data'!$C$11:$C$500='Cal_Claims Experience'!$C104)*('Input_Claims Data'!$D$11:$D$500='Cal_Claims Experience'!$D104)))</f>
        <v/>
      </c>
      <c r="G104" s="1" t="str" cm="1">
        <f t="array" ref="G104">IF(A104="","",_xlfn._xlws.FILTER('Input_Claims Data'!G$11:G$500,('Input_Claims Data'!$A$11:$A$500='Cal_Claims Experience'!$A104)*('Input_Claims Data'!$B$11:$B$500='Cal_Claims Experience'!$B104)*('Input_Claims Data'!$C$11:$C$500='Cal_Claims Experience'!$C104)*('Input_Claims Data'!$D$11:$D$500='Cal_Claims Experience'!$D104)))</f>
        <v/>
      </c>
      <c r="H104" s="1" t="str" cm="1">
        <f t="array" ref="H104">IF(A104="","",_xlfn._xlws.FILTER('Input_Claims Data'!H$11:H$500,('Input_Claims Data'!$A$11:$A$500='Cal_Claims Experience'!$A104)*('Input_Claims Data'!$B$11:$B$500='Cal_Claims Experience'!$B104)*('Input_Claims Data'!$C$11:$C$500='Cal_Claims Experience'!$C104)*('Input_Claims Data'!$D$11:$D$500='Cal_Claims Experience'!$D104)))</f>
        <v/>
      </c>
      <c r="I104" s="1" t="str" cm="1">
        <f t="array" ref="I104">IF(A104="","",_xlfn._xlws.FILTER('Input_Claims Data'!I$11:I$500,('Input_Claims Data'!$A$11:$A$500='Cal_Claims Experience'!$A104)*('Input_Claims Data'!$B$11:$B$500='Cal_Claims Experience'!$B104)*('Input_Claims Data'!$C$11:$C$500='Cal_Claims Experience'!$C104)*('Input_Claims Data'!$D$11:$D$500='Cal_Claims Experience'!$D104)))</f>
        <v/>
      </c>
      <c r="J104" s="1" t="str" cm="1">
        <f t="array" ref="J104">IF(A104="","",_xlfn._xlws.FILTER('Input_Claims Data'!J$11:J$500,('Input_Claims Data'!$A$11:$A$500='Cal_Claims Experience'!$A104)*('Input_Claims Data'!$B$11:$B$500='Cal_Claims Experience'!$B104)*('Input_Claims Data'!$C$11:$C$500='Cal_Claims Experience'!$C104)*('Input_Claims Data'!$D$11:$D$500='Cal_Claims Experience'!$D104)))</f>
        <v/>
      </c>
      <c r="K104" s="1" t="str" cm="1">
        <f t="array" ref="K104">IF(A104="","",_xlfn._xlws.FILTER('Input_Claims Data'!K$11:K$500,('Input_Claims Data'!$A$11:$A$500='Cal_Claims Experience'!$A104)*('Input_Claims Data'!$B$11:$B$500='Cal_Claims Experience'!$B104)*('Input_Claims Data'!$C$11:$C$500='Cal_Claims Experience'!$C104)*('Input_Claims Data'!$D$11:$D$500='Cal_Claims Experience'!$D104)))</f>
        <v/>
      </c>
      <c r="L104" s="1" t="str" cm="1">
        <f t="array" ref="L104">IF(B104="","",_xlfn._xlws.FILTER('Input_Claims Data'!L$11:L$500,('Input_Claims Data'!$A$11:$A$500='Cal_Claims Experience'!$A104)*('Input_Claims Data'!$B$11:$B$500='Cal_Claims Experience'!$B104)*('Input_Claims Data'!$C$11:$C$500='Cal_Claims Experience'!$C104)*('Input_Claims Data'!$D$11:$D$500='Cal_Claims Experience'!$D104)))</f>
        <v/>
      </c>
      <c r="M104" s="1" t="str" cm="1">
        <f t="array" ref="M104">IF(C104="","",_xlfn._xlws.FILTER('Input_Claims Data'!M$11:M$500,('Input_Claims Data'!$A$11:$A$500='Cal_Claims Experience'!$A104)*('Input_Claims Data'!$B$11:$B$500='Cal_Claims Experience'!$B104)*('Input_Claims Data'!$C$11:$C$500='Cal_Claims Experience'!$C104)*('Input_Claims Data'!$D$11:$D$500='Cal_Claims Experience'!$D104)))</f>
        <v/>
      </c>
      <c r="N104" s="1" t="str" cm="1">
        <f t="array" ref="N104">IF(D104="","",_xlfn._xlws.FILTER('Input_Claims Data'!N$11:N$500,('Input_Claims Data'!$A$11:$A$500='Cal_Claims Experience'!$A104)*('Input_Claims Data'!$B$11:$B$500='Cal_Claims Experience'!$B104)*('Input_Claims Data'!$C$11:$C$500='Cal_Claims Experience'!$C104)*('Input_Claims Data'!$D$11:$D$500='Cal_Claims Experience'!$D104)))</f>
        <v/>
      </c>
      <c r="O104" s="1" t="str">
        <f t="shared" si="10"/>
        <v/>
      </c>
      <c r="P104" s="1" t="str">
        <f t="shared" si="11"/>
        <v/>
      </c>
      <c r="Q104" s="1" t="str">
        <f t="shared" si="12"/>
        <v/>
      </c>
      <c r="R104" s="1" t="str">
        <f t="shared" si="13"/>
        <v/>
      </c>
      <c r="S104" s="1" t="str">
        <f t="shared" si="14"/>
        <v/>
      </c>
      <c r="Y104" s="1" t="str" cm="1">
        <f t="array" ref="Y104">IF(U104="","",_xlfn._xlws.FILTER('Input_Claims Data'!U$11:U$500,('Input_Claims Data'!$Q$11:$Q$500='Cal_Claims Experience'!$U104)*('Input_Claims Data'!$R$11:$R$500='Cal_Claims Experience'!$V104)*('Input_Claims Data'!$S$11:$S$500='Cal_Claims Experience'!$W104)*('Input_Claims Data'!$T$11:$T$500='Cal_Claims Experience'!$X104)))</f>
        <v/>
      </c>
      <c r="Z104" s="1" t="str" cm="1">
        <f t="array" ref="Z104">IF(V104="","",_xlfn._xlws.FILTER('Input_Claims Data'!V$11:V$500,('Input_Claims Data'!$Q$11:$Q$500='Cal_Claims Experience'!$U104)*('Input_Claims Data'!$R$11:$R$500='Cal_Claims Experience'!$V104)*('Input_Claims Data'!$S$11:$S$500='Cal_Claims Experience'!$W104)*('Input_Claims Data'!$T$11:$T$500='Cal_Claims Experience'!$X104)))</f>
        <v/>
      </c>
      <c r="AA104" s="1" t="str" cm="1">
        <f t="array" ref="AA104">IF(W104="","",_xlfn._xlws.FILTER('Input_Claims Data'!W$11:W$500,('Input_Claims Data'!$Q$11:$Q$500='Cal_Claims Experience'!$U104)*('Input_Claims Data'!$R$11:$R$500='Cal_Claims Experience'!$V104)*('Input_Claims Data'!$S$11:$S$500='Cal_Claims Experience'!$W104)*('Input_Claims Data'!$T$11:$T$500='Cal_Claims Experience'!$X104)))</f>
        <v/>
      </c>
      <c r="AB104" s="1" t="str" cm="1">
        <f t="array" ref="AB104">IF(X104="","",_xlfn._xlws.FILTER('Input_Claims Data'!X$11:X$500,('Input_Claims Data'!$Q$11:$Q$500='Cal_Claims Experience'!$U104)*('Input_Claims Data'!$R$11:$R$500='Cal_Claims Experience'!$V104)*('Input_Claims Data'!$S$11:$S$500='Cal_Claims Experience'!$W104)*('Input_Claims Data'!$T$11:$T$500='Cal_Claims Experience'!$X104)))</f>
        <v/>
      </c>
      <c r="AC104" s="1" t="str" cm="1">
        <f t="array" ref="AC104">IF(Y104="","",_xlfn._xlws.FILTER('Input_Claims Data'!Y$11:Y$500,('Input_Claims Data'!$Q$11:$Q$500='Cal_Claims Experience'!$U104)*('Input_Claims Data'!$R$11:$R$500='Cal_Claims Experience'!$V104)*('Input_Claims Data'!$S$11:$S$500='Cal_Claims Experience'!$W104)*('Input_Claims Data'!$T$11:$T$500='Cal_Claims Experience'!$X104)))</f>
        <v/>
      </c>
      <c r="AD104" s="1" t="str" cm="1">
        <f t="array" ref="AD104">IF(Z104="","",_xlfn._xlws.FILTER('Input_Claims Data'!Z$11:Z$500,('Input_Claims Data'!$Q$11:$Q$500='Cal_Claims Experience'!$U104)*('Input_Claims Data'!$R$11:$R$500='Cal_Claims Experience'!$V104)*('Input_Claims Data'!$S$11:$S$500='Cal_Claims Experience'!$W104)*('Input_Claims Data'!$T$11:$T$500='Cal_Claims Experience'!$X104)))</f>
        <v/>
      </c>
      <c r="AE104" s="1" t="str" cm="1">
        <f t="array" ref="AE104">IF(AA104="","",_xlfn._xlws.FILTER('Input_Claims Data'!AA$11:AA$500,('Input_Claims Data'!$Q$11:$Q$500='Cal_Claims Experience'!$U104)*('Input_Claims Data'!$R$11:$R$500='Cal_Claims Experience'!$V104)*('Input_Claims Data'!$S$11:$S$500='Cal_Claims Experience'!$W104)*('Input_Claims Data'!$T$11:$T$500='Cal_Claims Experience'!$X104)))</f>
        <v/>
      </c>
      <c r="AF104" s="1" t="str" cm="1">
        <f t="array" ref="AF104">IF(AB104="","",_xlfn._xlws.FILTER('Input_Claims Data'!AB$11:AB$500,('Input_Claims Data'!$Q$11:$Q$500='Cal_Claims Experience'!$U104)*('Input_Claims Data'!$R$11:$R$500='Cal_Claims Experience'!$V104)*('Input_Claims Data'!$S$11:$S$500='Cal_Claims Experience'!$W104)*('Input_Claims Data'!$T$11:$T$500='Cal_Claims Experience'!$X104)))</f>
        <v/>
      </c>
      <c r="AG104" s="1" t="str" cm="1">
        <f t="array" ref="AG104">IF(AC104="","",_xlfn._xlws.FILTER('Input_Claims Data'!AC$11:AC$500,('Input_Claims Data'!$Q$11:$Q$500='Cal_Claims Experience'!$U104)*('Input_Claims Data'!$R$11:$R$500='Cal_Claims Experience'!$V104)*('Input_Claims Data'!$S$11:$S$500='Cal_Claims Experience'!$W104)*('Input_Claims Data'!$T$11:$T$500='Cal_Claims Experience'!$X104)))</f>
        <v/>
      </c>
      <c r="AH104" s="1" t="str" cm="1">
        <f t="array" ref="AH104">IF(AD104="","",_xlfn._xlws.FILTER('Input_Claims Data'!AD$11:AD$500,('Input_Claims Data'!$Q$11:$Q$500='Cal_Claims Experience'!$U104)*('Input_Claims Data'!$R$11:$R$500='Cal_Claims Experience'!$V104)*('Input_Claims Data'!$S$11:$S$500='Cal_Claims Experience'!$W104)*('Input_Claims Data'!$T$11:$T$500='Cal_Claims Experience'!$X104)))</f>
        <v/>
      </c>
      <c r="AI104" s="1" t="str">
        <f t="shared" si="18"/>
        <v/>
      </c>
      <c r="AJ104" s="1" t="str">
        <f t="shared" si="15"/>
        <v/>
      </c>
      <c r="AK104" s="1" t="str">
        <f t="shared" si="16"/>
        <v/>
      </c>
      <c r="AL104" s="1" t="str">
        <f t="shared" si="17"/>
        <v/>
      </c>
      <c r="AM104" s="1" t="str">
        <f t="shared" si="19"/>
        <v/>
      </c>
    </row>
    <row r="105" spans="5:39">
      <c r="E105" s="1" t="str" cm="1">
        <f t="array" ref="E105">IF(A105="","",_xlfn._xlws.FILTER('Input_Claims Data'!E$11:E$500,('Input_Claims Data'!$A$11:$A$500='Cal_Claims Experience'!$A105)*('Input_Claims Data'!$B$11:$B$500='Cal_Claims Experience'!$B105)*('Input_Claims Data'!$C$11:$C$500='Cal_Claims Experience'!$C105)*('Input_Claims Data'!$D$11:$D$500='Cal_Claims Experience'!$D105)))</f>
        <v/>
      </c>
      <c r="F105" s="1" t="str" cm="1">
        <f t="array" ref="F105">IF(A105="","",_xlfn._xlws.FILTER('Input_Claims Data'!F$11:F$500,('Input_Claims Data'!$A$11:$A$500='Cal_Claims Experience'!$A105)*('Input_Claims Data'!$B$11:$B$500='Cal_Claims Experience'!$B105)*('Input_Claims Data'!$C$11:$C$500='Cal_Claims Experience'!$C105)*('Input_Claims Data'!$D$11:$D$500='Cal_Claims Experience'!$D105)))</f>
        <v/>
      </c>
      <c r="G105" s="1" t="str" cm="1">
        <f t="array" ref="G105">IF(A105="","",_xlfn._xlws.FILTER('Input_Claims Data'!G$11:G$500,('Input_Claims Data'!$A$11:$A$500='Cal_Claims Experience'!$A105)*('Input_Claims Data'!$B$11:$B$500='Cal_Claims Experience'!$B105)*('Input_Claims Data'!$C$11:$C$500='Cal_Claims Experience'!$C105)*('Input_Claims Data'!$D$11:$D$500='Cal_Claims Experience'!$D105)))</f>
        <v/>
      </c>
      <c r="H105" s="1" t="str" cm="1">
        <f t="array" ref="H105">IF(A105="","",_xlfn._xlws.FILTER('Input_Claims Data'!H$11:H$500,('Input_Claims Data'!$A$11:$A$500='Cal_Claims Experience'!$A105)*('Input_Claims Data'!$B$11:$B$500='Cal_Claims Experience'!$B105)*('Input_Claims Data'!$C$11:$C$500='Cal_Claims Experience'!$C105)*('Input_Claims Data'!$D$11:$D$500='Cal_Claims Experience'!$D105)))</f>
        <v/>
      </c>
      <c r="I105" s="1" t="str" cm="1">
        <f t="array" ref="I105">IF(A105="","",_xlfn._xlws.FILTER('Input_Claims Data'!I$11:I$500,('Input_Claims Data'!$A$11:$A$500='Cal_Claims Experience'!$A105)*('Input_Claims Data'!$B$11:$B$500='Cal_Claims Experience'!$B105)*('Input_Claims Data'!$C$11:$C$500='Cal_Claims Experience'!$C105)*('Input_Claims Data'!$D$11:$D$500='Cal_Claims Experience'!$D105)))</f>
        <v/>
      </c>
      <c r="J105" s="1" t="str" cm="1">
        <f t="array" ref="J105">IF(A105="","",_xlfn._xlws.FILTER('Input_Claims Data'!J$11:J$500,('Input_Claims Data'!$A$11:$A$500='Cal_Claims Experience'!$A105)*('Input_Claims Data'!$B$11:$B$500='Cal_Claims Experience'!$B105)*('Input_Claims Data'!$C$11:$C$500='Cal_Claims Experience'!$C105)*('Input_Claims Data'!$D$11:$D$500='Cal_Claims Experience'!$D105)))</f>
        <v/>
      </c>
      <c r="K105" s="1" t="str" cm="1">
        <f t="array" ref="K105">IF(A105="","",_xlfn._xlws.FILTER('Input_Claims Data'!K$11:K$500,('Input_Claims Data'!$A$11:$A$500='Cal_Claims Experience'!$A105)*('Input_Claims Data'!$B$11:$B$500='Cal_Claims Experience'!$B105)*('Input_Claims Data'!$C$11:$C$500='Cal_Claims Experience'!$C105)*('Input_Claims Data'!$D$11:$D$500='Cal_Claims Experience'!$D105)))</f>
        <v/>
      </c>
      <c r="L105" s="1" t="str" cm="1">
        <f t="array" ref="L105">IF(B105="","",_xlfn._xlws.FILTER('Input_Claims Data'!L$11:L$500,('Input_Claims Data'!$A$11:$A$500='Cal_Claims Experience'!$A105)*('Input_Claims Data'!$B$11:$B$500='Cal_Claims Experience'!$B105)*('Input_Claims Data'!$C$11:$C$500='Cal_Claims Experience'!$C105)*('Input_Claims Data'!$D$11:$D$500='Cal_Claims Experience'!$D105)))</f>
        <v/>
      </c>
      <c r="M105" s="1" t="str" cm="1">
        <f t="array" ref="M105">IF(C105="","",_xlfn._xlws.FILTER('Input_Claims Data'!M$11:M$500,('Input_Claims Data'!$A$11:$A$500='Cal_Claims Experience'!$A105)*('Input_Claims Data'!$B$11:$B$500='Cal_Claims Experience'!$B105)*('Input_Claims Data'!$C$11:$C$500='Cal_Claims Experience'!$C105)*('Input_Claims Data'!$D$11:$D$500='Cal_Claims Experience'!$D105)))</f>
        <v/>
      </c>
      <c r="N105" s="1" t="str" cm="1">
        <f t="array" ref="N105">IF(D105="","",_xlfn._xlws.FILTER('Input_Claims Data'!N$11:N$500,('Input_Claims Data'!$A$11:$A$500='Cal_Claims Experience'!$A105)*('Input_Claims Data'!$B$11:$B$500='Cal_Claims Experience'!$B105)*('Input_Claims Data'!$C$11:$C$500='Cal_Claims Experience'!$C105)*('Input_Claims Data'!$D$11:$D$500='Cal_Claims Experience'!$D105)))</f>
        <v/>
      </c>
      <c r="O105" s="1" t="str">
        <f t="shared" si="10"/>
        <v/>
      </c>
      <c r="P105" s="1" t="str">
        <f t="shared" si="11"/>
        <v/>
      </c>
      <c r="Q105" s="1" t="str">
        <f t="shared" si="12"/>
        <v/>
      </c>
      <c r="R105" s="1" t="str">
        <f t="shared" si="13"/>
        <v/>
      </c>
      <c r="S105" s="1" t="str">
        <f t="shared" si="14"/>
        <v/>
      </c>
      <c r="Y105" s="1" t="str" cm="1">
        <f t="array" ref="Y105">IF(U105="","",_xlfn._xlws.FILTER('Input_Claims Data'!U$11:U$500,('Input_Claims Data'!$Q$11:$Q$500='Cal_Claims Experience'!$U105)*('Input_Claims Data'!$R$11:$R$500='Cal_Claims Experience'!$V105)*('Input_Claims Data'!$S$11:$S$500='Cal_Claims Experience'!$W105)*('Input_Claims Data'!$T$11:$T$500='Cal_Claims Experience'!$X105)))</f>
        <v/>
      </c>
      <c r="Z105" s="1" t="str" cm="1">
        <f t="array" ref="Z105">IF(V105="","",_xlfn._xlws.FILTER('Input_Claims Data'!V$11:V$500,('Input_Claims Data'!$Q$11:$Q$500='Cal_Claims Experience'!$U105)*('Input_Claims Data'!$R$11:$R$500='Cal_Claims Experience'!$V105)*('Input_Claims Data'!$S$11:$S$500='Cal_Claims Experience'!$W105)*('Input_Claims Data'!$T$11:$T$500='Cal_Claims Experience'!$X105)))</f>
        <v/>
      </c>
      <c r="AA105" s="1" t="str" cm="1">
        <f t="array" ref="AA105">IF(W105="","",_xlfn._xlws.FILTER('Input_Claims Data'!W$11:W$500,('Input_Claims Data'!$Q$11:$Q$500='Cal_Claims Experience'!$U105)*('Input_Claims Data'!$R$11:$R$500='Cal_Claims Experience'!$V105)*('Input_Claims Data'!$S$11:$S$500='Cal_Claims Experience'!$W105)*('Input_Claims Data'!$T$11:$T$500='Cal_Claims Experience'!$X105)))</f>
        <v/>
      </c>
      <c r="AB105" s="1" t="str" cm="1">
        <f t="array" ref="AB105">IF(X105="","",_xlfn._xlws.FILTER('Input_Claims Data'!X$11:X$500,('Input_Claims Data'!$Q$11:$Q$500='Cal_Claims Experience'!$U105)*('Input_Claims Data'!$R$11:$R$500='Cal_Claims Experience'!$V105)*('Input_Claims Data'!$S$11:$S$500='Cal_Claims Experience'!$W105)*('Input_Claims Data'!$T$11:$T$500='Cal_Claims Experience'!$X105)))</f>
        <v/>
      </c>
      <c r="AC105" s="1" t="str" cm="1">
        <f t="array" ref="AC105">IF(Y105="","",_xlfn._xlws.FILTER('Input_Claims Data'!Y$11:Y$500,('Input_Claims Data'!$Q$11:$Q$500='Cal_Claims Experience'!$U105)*('Input_Claims Data'!$R$11:$R$500='Cal_Claims Experience'!$V105)*('Input_Claims Data'!$S$11:$S$500='Cal_Claims Experience'!$W105)*('Input_Claims Data'!$T$11:$T$500='Cal_Claims Experience'!$X105)))</f>
        <v/>
      </c>
      <c r="AD105" s="1" t="str" cm="1">
        <f t="array" ref="AD105">IF(Z105="","",_xlfn._xlws.FILTER('Input_Claims Data'!Z$11:Z$500,('Input_Claims Data'!$Q$11:$Q$500='Cal_Claims Experience'!$U105)*('Input_Claims Data'!$R$11:$R$500='Cal_Claims Experience'!$V105)*('Input_Claims Data'!$S$11:$S$500='Cal_Claims Experience'!$W105)*('Input_Claims Data'!$T$11:$T$500='Cal_Claims Experience'!$X105)))</f>
        <v/>
      </c>
      <c r="AE105" s="1" t="str" cm="1">
        <f t="array" ref="AE105">IF(AA105="","",_xlfn._xlws.FILTER('Input_Claims Data'!AA$11:AA$500,('Input_Claims Data'!$Q$11:$Q$500='Cal_Claims Experience'!$U105)*('Input_Claims Data'!$R$11:$R$500='Cal_Claims Experience'!$V105)*('Input_Claims Data'!$S$11:$S$500='Cal_Claims Experience'!$W105)*('Input_Claims Data'!$T$11:$T$500='Cal_Claims Experience'!$X105)))</f>
        <v/>
      </c>
      <c r="AF105" s="1" t="str" cm="1">
        <f t="array" ref="AF105">IF(AB105="","",_xlfn._xlws.FILTER('Input_Claims Data'!AB$11:AB$500,('Input_Claims Data'!$Q$11:$Q$500='Cal_Claims Experience'!$U105)*('Input_Claims Data'!$R$11:$R$500='Cal_Claims Experience'!$V105)*('Input_Claims Data'!$S$11:$S$500='Cal_Claims Experience'!$W105)*('Input_Claims Data'!$T$11:$T$500='Cal_Claims Experience'!$X105)))</f>
        <v/>
      </c>
      <c r="AG105" s="1" t="str" cm="1">
        <f t="array" ref="AG105">IF(AC105="","",_xlfn._xlws.FILTER('Input_Claims Data'!AC$11:AC$500,('Input_Claims Data'!$Q$11:$Q$500='Cal_Claims Experience'!$U105)*('Input_Claims Data'!$R$11:$R$500='Cal_Claims Experience'!$V105)*('Input_Claims Data'!$S$11:$S$500='Cal_Claims Experience'!$W105)*('Input_Claims Data'!$T$11:$T$500='Cal_Claims Experience'!$X105)))</f>
        <v/>
      </c>
      <c r="AH105" s="1" t="str" cm="1">
        <f t="array" ref="AH105">IF(AD105="","",_xlfn._xlws.FILTER('Input_Claims Data'!AD$11:AD$500,('Input_Claims Data'!$Q$11:$Q$500='Cal_Claims Experience'!$U105)*('Input_Claims Data'!$R$11:$R$500='Cal_Claims Experience'!$V105)*('Input_Claims Data'!$S$11:$S$500='Cal_Claims Experience'!$W105)*('Input_Claims Data'!$T$11:$T$500='Cal_Claims Experience'!$X105)))</f>
        <v/>
      </c>
      <c r="AI105" s="1" t="str">
        <f t="shared" si="18"/>
        <v/>
      </c>
      <c r="AJ105" s="1" t="str">
        <f t="shared" si="15"/>
        <v/>
      </c>
      <c r="AK105" s="1" t="str">
        <f t="shared" si="16"/>
        <v/>
      </c>
      <c r="AL105" s="1" t="str">
        <f t="shared" si="17"/>
        <v/>
      </c>
      <c r="AM105" s="1" t="str">
        <f t="shared" si="19"/>
        <v/>
      </c>
    </row>
    <row r="106" spans="5:39">
      <c r="E106" s="1" t="str" cm="1">
        <f t="array" ref="E106">IF(A106="","",_xlfn._xlws.FILTER('Input_Claims Data'!E$11:E$500,('Input_Claims Data'!$A$11:$A$500='Cal_Claims Experience'!$A106)*('Input_Claims Data'!$B$11:$B$500='Cal_Claims Experience'!$B106)*('Input_Claims Data'!$C$11:$C$500='Cal_Claims Experience'!$C106)*('Input_Claims Data'!$D$11:$D$500='Cal_Claims Experience'!$D106)))</f>
        <v/>
      </c>
      <c r="F106" s="1" t="str" cm="1">
        <f t="array" ref="F106">IF(A106="","",_xlfn._xlws.FILTER('Input_Claims Data'!F$11:F$500,('Input_Claims Data'!$A$11:$A$500='Cal_Claims Experience'!$A106)*('Input_Claims Data'!$B$11:$B$500='Cal_Claims Experience'!$B106)*('Input_Claims Data'!$C$11:$C$500='Cal_Claims Experience'!$C106)*('Input_Claims Data'!$D$11:$D$500='Cal_Claims Experience'!$D106)))</f>
        <v/>
      </c>
      <c r="G106" s="1" t="str" cm="1">
        <f t="array" ref="G106">IF(A106="","",_xlfn._xlws.FILTER('Input_Claims Data'!G$11:G$500,('Input_Claims Data'!$A$11:$A$500='Cal_Claims Experience'!$A106)*('Input_Claims Data'!$B$11:$B$500='Cal_Claims Experience'!$B106)*('Input_Claims Data'!$C$11:$C$500='Cal_Claims Experience'!$C106)*('Input_Claims Data'!$D$11:$D$500='Cal_Claims Experience'!$D106)))</f>
        <v/>
      </c>
      <c r="H106" s="1" t="str" cm="1">
        <f t="array" ref="H106">IF(A106="","",_xlfn._xlws.FILTER('Input_Claims Data'!H$11:H$500,('Input_Claims Data'!$A$11:$A$500='Cal_Claims Experience'!$A106)*('Input_Claims Data'!$B$11:$B$500='Cal_Claims Experience'!$B106)*('Input_Claims Data'!$C$11:$C$500='Cal_Claims Experience'!$C106)*('Input_Claims Data'!$D$11:$D$500='Cal_Claims Experience'!$D106)))</f>
        <v/>
      </c>
      <c r="I106" s="1" t="str" cm="1">
        <f t="array" ref="I106">IF(A106="","",_xlfn._xlws.FILTER('Input_Claims Data'!I$11:I$500,('Input_Claims Data'!$A$11:$A$500='Cal_Claims Experience'!$A106)*('Input_Claims Data'!$B$11:$B$500='Cal_Claims Experience'!$B106)*('Input_Claims Data'!$C$11:$C$500='Cal_Claims Experience'!$C106)*('Input_Claims Data'!$D$11:$D$500='Cal_Claims Experience'!$D106)))</f>
        <v/>
      </c>
      <c r="J106" s="1" t="str" cm="1">
        <f t="array" ref="J106">IF(A106="","",_xlfn._xlws.FILTER('Input_Claims Data'!J$11:J$500,('Input_Claims Data'!$A$11:$A$500='Cal_Claims Experience'!$A106)*('Input_Claims Data'!$B$11:$B$500='Cal_Claims Experience'!$B106)*('Input_Claims Data'!$C$11:$C$500='Cal_Claims Experience'!$C106)*('Input_Claims Data'!$D$11:$D$500='Cal_Claims Experience'!$D106)))</f>
        <v/>
      </c>
      <c r="K106" s="1" t="str" cm="1">
        <f t="array" ref="K106">IF(A106="","",_xlfn._xlws.FILTER('Input_Claims Data'!K$11:K$500,('Input_Claims Data'!$A$11:$A$500='Cal_Claims Experience'!$A106)*('Input_Claims Data'!$B$11:$B$500='Cal_Claims Experience'!$B106)*('Input_Claims Data'!$C$11:$C$500='Cal_Claims Experience'!$C106)*('Input_Claims Data'!$D$11:$D$500='Cal_Claims Experience'!$D106)))</f>
        <v/>
      </c>
      <c r="L106" s="1" t="str" cm="1">
        <f t="array" ref="L106">IF(B106="","",_xlfn._xlws.FILTER('Input_Claims Data'!L$11:L$500,('Input_Claims Data'!$A$11:$A$500='Cal_Claims Experience'!$A106)*('Input_Claims Data'!$B$11:$B$500='Cal_Claims Experience'!$B106)*('Input_Claims Data'!$C$11:$C$500='Cal_Claims Experience'!$C106)*('Input_Claims Data'!$D$11:$D$500='Cal_Claims Experience'!$D106)))</f>
        <v/>
      </c>
      <c r="M106" s="1" t="str" cm="1">
        <f t="array" ref="M106">IF(C106="","",_xlfn._xlws.FILTER('Input_Claims Data'!M$11:M$500,('Input_Claims Data'!$A$11:$A$500='Cal_Claims Experience'!$A106)*('Input_Claims Data'!$B$11:$B$500='Cal_Claims Experience'!$B106)*('Input_Claims Data'!$C$11:$C$500='Cal_Claims Experience'!$C106)*('Input_Claims Data'!$D$11:$D$500='Cal_Claims Experience'!$D106)))</f>
        <v/>
      </c>
      <c r="N106" s="1" t="str" cm="1">
        <f t="array" ref="N106">IF(D106="","",_xlfn._xlws.FILTER('Input_Claims Data'!N$11:N$500,('Input_Claims Data'!$A$11:$A$500='Cal_Claims Experience'!$A106)*('Input_Claims Data'!$B$11:$B$500='Cal_Claims Experience'!$B106)*('Input_Claims Data'!$C$11:$C$500='Cal_Claims Experience'!$C106)*('Input_Claims Data'!$D$11:$D$500='Cal_Claims Experience'!$D106)))</f>
        <v/>
      </c>
      <c r="O106" s="1" t="str">
        <f t="shared" si="10"/>
        <v/>
      </c>
      <c r="P106" s="1" t="str">
        <f t="shared" si="11"/>
        <v/>
      </c>
      <c r="Q106" s="1" t="str">
        <f t="shared" si="12"/>
        <v/>
      </c>
      <c r="R106" s="1" t="str">
        <f t="shared" si="13"/>
        <v/>
      </c>
      <c r="S106" s="1" t="str">
        <f t="shared" si="14"/>
        <v/>
      </c>
      <c r="Y106" s="1" t="str" cm="1">
        <f t="array" ref="Y106">IF(U106="","",_xlfn._xlws.FILTER('Input_Claims Data'!U$11:U$500,('Input_Claims Data'!$Q$11:$Q$500='Cal_Claims Experience'!$U106)*('Input_Claims Data'!$R$11:$R$500='Cal_Claims Experience'!$V106)*('Input_Claims Data'!$S$11:$S$500='Cal_Claims Experience'!$W106)*('Input_Claims Data'!$T$11:$T$500='Cal_Claims Experience'!$X106)))</f>
        <v/>
      </c>
      <c r="Z106" s="1" t="str" cm="1">
        <f t="array" ref="Z106">IF(V106="","",_xlfn._xlws.FILTER('Input_Claims Data'!V$11:V$500,('Input_Claims Data'!$Q$11:$Q$500='Cal_Claims Experience'!$U106)*('Input_Claims Data'!$R$11:$R$500='Cal_Claims Experience'!$V106)*('Input_Claims Data'!$S$11:$S$500='Cal_Claims Experience'!$W106)*('Input_Claims Data'!$T$11:$T$500='Cal_Claims Experience'!$X106)))</f>
        <v/>
      </c>
      <c r="AA106" s="1" t="str" cm="1">
        <f t="array" ref="AA106">IF(W106="","",_xlfn._xlws.FILTER('Input_Claims Data'!W$11:W$500,('Input_Claims Data'!$Q$11:$Q$500='Cal_Claims Experience'!$U106)*('Input_Claims Data'!$R$11:$R$500='Cal_Claims Experience'!$V106)*('Input_Claims Data'!$S$11:$S$500='Cal_Claims Experience'!$W106)*('Input_Claims Data'!$T$11:$T$500='Cal_Claims Experience'!$X106)))</f>
        <v/>
      </c>
      <c r="AB106" s="1" t="str" cm="1">
        <f t="array" ref="AB106">IF(X106="","",_xlfn._xlws.FILTER('Input_Claims Data'!X$11:X$500,('Input_Claims Data'!$Q$11:$Q$500='Cal_Claims Experience'!$U106)*('Input_Claims Data'!$R$11:$R$500='Cal_Claims Experience'!$V106)*('Input_Claims Data'!$S$11:$S$500='Cal_Claims Experience'!$W106)*('Input_Claims Data'!$T$11:$T$500='Cal_Claims Experience'!$X106)))</f>
        <v/>
      </c>
      <c r="AC106" s="1" t="str" cm="1">
        <f t="array" ref="AC106">IF(Y106="","",_xlfn._xlws.FILTER('Input_Claims Data'!Y$11:Y$500,('Input_Claims Data'!$Q$11:$Q$500='Cal_Claims Experience'!$U106)*('Input_Claims Data'!$R$11:$R$500='Cal_Claims Experience'!$V106)*('Input_Claims Data'!$S$11:$S$500='Cal_Claims Experience'!$W106)*('Input_Claims Data'!$T$11:$T$500='Cal_Claims Experience'!$X106)))</f>
        <v/>
      </c>
      <c r="AD106" s="1" t="str" cm="1">
        <f t="array" ref="AD106">IF(Z106="","",_xlfn._xlws.FILTER('Input_Claims Data'!Z$11:Z$500,('Input_Claims Data'!$Q$11:$Q$500='Cal_Claims Experience'!$U106)*('Input_Claims Data'!$R$11:$R$500='Cal_Claims Experience'!$V106)*('Input_Claims Data'!$S$11:$S$500='Cal_Claims Experience'!$W106)*('Input_Claims Data'!$T$11:$T$500='Cal_Claims Experience'!$X106)))</f>
        <v/>
      </c>
      <c r="AE106" s="1" t="str" cm="1">
        <f t="array" ref="AE106">IF(AA106="","",_xlfn._xlws.FILTER('Input_Claims Data'!AA$11:AA$500,('Input_Claims Data'!$Q$11:$Q$500='Cal_Claims Experience'!$U106)*('Input_Claims Data'!$R$11:$R$500='Cal_Claims Experience'!$V106)*('Input_Claims Data'!$S$11:$S$500='Cal_Claims Experience'!$W106)*('Input_Claims Data'!$T$11:$T$500='Cal_Claims Experience'!$X106)))</f>
        <v/>
      </c>
      <c r="AF106" s="1" t="str" cm="1">
        <f t="array" ref="AF106">IF(AB106="","",_xlfn._xlws.FILTER('Input_Claims Data'!AB$11:AB$500,('Input_Claims Data'!$Q$11:$Q$500='Cal_Claims Experience'!$U106)*('Input_Claims Data'!$R$11:$R$500='Cal_Claims Experience'!$V106)*('Input_Claims Data'!$S$11:$S$500='Cal_Claims Experience'!$W106)*('Input_Claims Data'!$T$11:$T$500='Cal_Claims Experience'!$X106)))</f>
        <v/>
      </c>
      <c r="AG106" s="1" t="str" cm="1">
        <f t="array" ref="AG106">IF(AC106="","",_xlfn._xlws.FILTER('Input_Claims Data'!AC$11:AC$500,('Input_Claims Data'!$Q$11:$Q$500='Cal_Claims Experience'!$U106)*('Input_Claims Data'!$R$11:$R$500='Cal_Claims Experience'!$V106)*('Input_Claims Data'!$S$11:$S$500='Cal_Claims Experience'!$W106)*('Input_Claims Data'!$T$11:$T$500='Cal_Claims Experience'!$X106)))</f>
        <v/>
      </c>
      <c r="AH106" s="1" t="str" cm="1">
        <f t="array" ref="AH106">IF(AD106="","",_xlfn._xlws.FILTER('Input_Claims Data'!AD$11:AD$500,('Input_Claims Data'!$Q$11:$Q$500='Cal_Claims Experience'!$U106)*('Input_Claims Data'!$R$11:$R$500='Cal_Claims Experience'!$V106)*('Input_Claims Data'!$S$11:$S$500='Cal_Claims Experience'!$W106)*('Input_Claims Data'!$T$11:$T$500='Cal_Claims Experience'!$X106)))</f>
        <v/>
      </c>
      <c r="AI106" s="1" t="str">
        <f t="shared" si="18"/>
        <v/>
      </c>
      <c r="AJ106" s="1" t="str">
        <f t="shared" si="15"/>
        <v/>
      </c>
      <c r="AK106" s="1" t="str">
        <f t="shared" si="16"/>
        <v/>
      </c>
      <c r="AL106" s="1" t="str">
        <f t="shared" si="17"/>
        <v/>
      </c>
      <c r="AM106" s="1" t="str">
        <f t="shared" si="19"/>
        <v/>
      </c>
    </row>
    <row r="107" spans="5:39">
      <c r="E107" s="1" t="str" cm="1">
        <f t="array" ref="E107">IF(A107="","",_xlfn._xlws.FILTER('Input_Claims Data'!E$11:E$500,('Input_Claims Data'!$A$11:$A$500='Cal_Claims Experience'!$A107)*('Input_Claims Data'!$B$11:$B$500='Cal_Claims Experience'!$B107)*('Input_Claims Data'!$C$11:$C$500='Cal_Claims Experience'!$C107)*('Input_Claims Data'!$D$11:$D$500='Cal_Claims Experience'!$D107)))</f>
        <v/>
      </c>
      <c r="F107" s="1" t="str" cm="1">
        <f t="array" ref="F107">IF(A107="","",_xlfn._xlws.FILTER('Input_Claims Data'!F$11:F$500,('Input_Claims Data'!$A$11:$A$500='Cal_Claims Experience'!$A107)*('Input_Claims Data'!$B$11:$B$500='Cal_Claims Experience'!$B107)*('Input_Claims Data'!$C$11:$C$500='Cal_Claims Experience'!$C107)*('Input_Claims Data'!$D$11:$D$500='Cal_Claims Experience'!$D107)))</f>
        <v/>
      </c>
      <c r="G107" s="1" t="str" cm="1">
        <f t="array" ref="G107">IF(A107="","",_xlfn._xlws.FILTER('Input_Claims Data'!G$11:G$500,('Input_Claims Data'!$A$11:$A$500='Cal_Claims Experience'!$A107)*('Input_Claims Data'!$B$11:$B$500='Cal_Claims Experience'!$B107)*('Input_Claims Data'!$C$11:$C$500='Cal_Claims Experience'!$C107)*('Input_Claims Data'!$D$11:$D$500='Cal_Claims Experience'!$D107)))</f>
        <v/>
      </c>
      <c r="H107" s="1" t="str" cm="1">
        <f t="array" ref="H107">IF(A107="","",_xlfn._xlws.FILTER('Input_Claims Data'!H$11:H$500,('Input_Claims Data'!$A$11:$A$500='Cal_Claims Experience'!$A107)*('Input_Claims Data'!$B$11:$B$500='Cal_Claims Experience'!$B107)*('Input_Claims Data'!$C$11:$C$500='Cal_Claims Experience'!$C107)*('Input_Claims Data'!$D$11:$D$500='Cal_Claims Experience'!$D107)))</f>
        <v/>
      </c>
      <c r="I107" s="1" t="str" cm="1">
        <f t="array" ref="I107">IF(A107="","",_xlfn._xlws.FILTER('Input_Claims Data'!I$11:I$500,('Input_Claims Data'!$A$11:$A$500='Cal_Claims Experience'!$A107)*('Input_Claims Data'!$B$11:$B$500='Cal_Claims Experience'!$B107)*('Input_Claims Data'!$C$11:$C$500='Cal_Claims Experience'!$C107)*('Input_Claims Data'!$D$11:$D$500='Cal_Claims Experience'!$D107)))</f>
        <v/>
      </c>
      <c r="J107" s="1" t="str" cm="1">
        <f t="array" ref="J107">IF(A107="","",_xlfn._xlws.FILTER('Input_Claims Data'!J$11:J$500,('Input_Claims Data'!$A$11:$A$500='Cal_Claims Experience'!$A107)*('Input_Claims Data'!$B$11:$B$500='Cal_Claims Experience'!$B107)*('Input_Claims Data'!$C$11:$C$500='Cal_Claims Experience'!$C107)*('Input_Claims Data'!$D$11:$D$500='Cal_Claims Experience'!$D107)))</f>
        <v/>
      </c>
      <c r="K107" s="1" t="str" cm="1">
        <f t="array" ref="K107">IF(A107="","",_xlfn._xlws.FILTER('Input_Claims Data'!K$11:K$500,('Input_Claims Data'!$A$11:$A$500='Cal_Claims Experience'!$A107)*('Input_Claims Data'!$B$11:$B$500='Cal_Claims Experience'!$B107)*('Input_Claims Data'!$C$11:$C$500='Cal_Claims Experience'!$C107)*('Input_Claims Data'!$D$11:$D$500='Cal_Claims Experience'!$D107)))</f>
        <v/>
      </c>
      <c r="L107" s="1" t="str" cm="1">
        <f t="array" ref="L107">IF(B107="","",_xlfn._xlws.FILTER('Input_Claims Data'!L$11:L$500,('Input_Claims Data'!$A$11:$A$500='Cal_Claims Experience'!$A107)*('Input_Claims Data'!$B$11:$B$500='Cal_Claims Experience'!$B107)*('Input_Claims Data'!$C$11:$C$500='Cal_Claims Experience'!$C107)*('Input_Claims Data'!$D$11:$D$500='Cal_Claims Experience'!$D107)))</f>
        <v/>
      </c>
      <c r="M107" s="1" t="str" cm="1">
        <f t="array" ref="M107">IF(C107="","",_xlfn._xlws.FILTER('Input_Claims Data'!M$11:M$500,('Input_Claims Data'!$A$11:$A$500='Cal_Claims Experience'!$A107)*('Input_Claims Data'!$B$11:$B$500='Cal_Claims Experience'!$B107)*('Input_Claims Data'!$C$11:$C$500='Cal_Claims Experience'!$C107)*('Input_Claims Data'!$D$11:$D$500='Cal_Claims Experience'!$D107)))</f>
        <v/>
      </c>
      <c r="N107" s="1" t="str" cm="1">
        <f t="array" ref="N107">IF(D107="","",_xlfn._xlws.FILTER('Input_Claims Data'!N$11:N$500,('Input_Claims Data'!$A$11:$A$500='Cal_Claims Experience'!$A107)*('Input_Claims Data'!$B$11:$B$500='Cal_Claims Experience'!$B107)*('Input_Claims Data'!$C$11:$C$500='Cal_Claims Experience'!$C107)*('Input_Claims Data'!$D$11:$D$500='Cal_Claims Experience'!$D107)))</f>
        <v/>
      </c>
      <c r="O107" s="1" t="str">
        <f t="shared" si="10"/>
        <v/>
      </c>
      <c r="P107" s="1" t="str">
        <f t="shared" si="11"/>
        <v/>
      </c>
      <c r="Q107" s="1" t="str">
        <f t="shared" si="12"/>
        <v/>
      </c>
      <c r="R107" s="1" t="str">
        <f t="shared" si="13"/>
        <v/>
      </c>
      <c r="S107" s="1" t="str">
        <f t="shared" si="14"/>
        <v/>
      </c>
      <c r="Y107" s="1" t="str" cm="1">
        <f t="array" ref="Y107">IF(U107="","",_xlfn._xlws.FILTER('Input_Claims Data'!U$11:U$500,('Input_Claims Data'!$Q$11:$Q$500='Cal_Claims Experience'!$U107)*('Input_Claims Data'!$R$11:$R$500='Cal_Claims Experience'!$V107)*('Input_Claims Data'!$S$11:$S$500='Cal_Claims Experience'!$W107)*('Input_Claims Data'!$T$11:$T$500='Cal_Claims Experience'!$X107)))</f>
        <v/>
      </c>
      <c r="Z107" s="1" t="str" cm="1">
        <f t="array" ref="Z107">IF(V107="","",_xlfn._xlws.FILTER('Input_Claims Data'!V$11:V$500,('Input_Claims Data'!$Q$11:$Q$500='Cal_Claims Experience'!$U107)*('Input_Claims Data'!$R$11:$R$500='Cal_Claims Experience'!$V107)*('Input_Claims Data'!$S$11:$S$500='Cal_Claims Experience'!$W107)*('Input_Claims Data'!$T$11:$T$500='Cal_Claims Experience'!$X107)))</f>
        <v/>
      </c>
      <c r="AA107" s="1" t="str" cm="1">
        <f t="array" ref="AA107">IF(W107="","",_xlfn._xlws.FILTER('Input_Claims Data'!W$11:W$500,('Input_Claims Data'!$Q$11:$Q$500='Cal_Claims Experience'!$U107)*('Input_Claims Data'!$R$11:$R$500='Cal_Claims Experience'!$V107)*('Input_Claims Data'!$S$11:$S$500='Cal_Claims Experience'!$W107)*('Input_Claims Data'!$T$11:$T$500='Cal_Claims Experience'!$X107)))</f>
        <v/>
      </c>
      <c r="AB107" s="1" t="str" cm="1">
        <f t="array" ref="AB107">IF(X107="","",_xlfn._xlws.FILTER('Input_Claims Data'!X$11:X$500,('Input_Claims Data'!$Q$11:$Q$500='Cal_Claims Experience'!$U107)*('Input_Claims Data'!$R$11:$R$500='Cal_Claims Experience'!$V107)*('Input_Claims Data'!$S$11:$S$500='Cal_Claims Experience'!$W107)*('Input_Claims Data'!$T$11:$T$500='Cal_Claims Experience'!$X107)))</f>
        <v/>
      </c>
      <c r="AC107" s="1" t="str" cm="1">
        <f t="array" ref="AC107">IF(Y107="","",_xlfn._xlws.FILTER('Input_Claims Data'!Y$11:Y$500,('Input_Claims Data'!$Q$11:$Q$500='Cal_Claims Experience'!$U107)*('Input_Claims Data'!$R$11:$R$500='Cal_Claims Experience'!$V107)*('Input_Claims Data'!$S$11:$S$500='Cal_Claims Experience'!$W107)*('Input_Claims Data'!$T$11:$T$500='Cal_Claims Experience'!$X107)))</f>
        <v/>
      </c>
      <c r="AD107" s="1" t="str" cm="1">
        <f t="array" ref="AD107">IF(Z107="","",_xlfn._xlws.FILTER('Input_Claims Data'!Z$11:Z$500,('Input_Claims Data'!$Q$11:$Q$500='Cal_Claims Experience'!$U107)*('Input_Claims Data'!$R$11:$R$500='Cal_Claims Experience'!$V107)*('Input_Claims Data'!$S$11:$S$500='Cal_Claims Experience'!$W107)*('Input_Claims Data'!$T$11:$T$500='Cal_Claims Experience'!$X107)))</f>
        <v/>
      </c>
      <c r="AE107" s="1" t="str" cm="1">
        <f t="array" ref="AE107">IF(AA107="","",_xlfn._xlws.FILTER('Input_Claims Data'!AA$11:AA$500,('Input_Claims Data'!$Q$11:$Q$500='Cal_Claims Experience'!$U107)*('Input_Claims Data'!$R$11:$R$500='Cal_Claims Experience'!$V107)*('Input_Claims Data'!$S$11:$S$500='Cal_Claims Experience'!$W107)*('Input_Claims Data'!$T$11:$T$500='Cal_Claims Experience'!$X107)))</f>
        <v/>
      </c>
      <c r="AF107" s="1" t="str" cm="1">
        <f t="array" ref="AF107">IF(AB107="","",_xlfn._xlws.FILTER('Input_Claims Data'!AB$11:AB$500,('Input_Claims Data'!$Q$11:$Q$500='Cal_Claims Experience'!$U107)*('Input_Claims Data'!$R$11:$R$500='Cal_Claims Experience'!$V107)*('Input_Claims Data'!$S$11:$S$500='Cal_Claims Experience'!$W107)*('Input_Claims Data'!$T$11:$T$500='Cal_Claims Experience'!$X107)))</f>
        <v/>
      </c>
      <c r="AG107" s="1" t="str" cm="1">
        <f t="array" ref="AG107">IF(AC107="","",_xlfn._xlws.FILTER('Input_Claims Data'!AC$11:AC$500,('Input_Claims Data'!$Q$11:$Q$500='Cal_Claims Experience'!$U107)*('Input_Claims Data'!$R$11:$R$500='Cal_Claims Experience'!$V107)*('Input_Claims Data'!$S$11:$S$500='Cal_Claims Experience'!$W107)*('Input_Claims Data'!$T$11:$T$500='Cal_Claims Experience'!$X107)))</f>
        <v/>
      </c>
      <c r="AH107" s="1" t="str" cm="1">
        <f t="array" ref="AH107">IF(AD107="","",_xlfn._xlws.FILTER('Input_Claims Data'!AD$11:AD$500,('Input_Claims Data'!$Q$11:$Q$500='Cal_Claims Experience'!$U107)*('Input_Claims Data'!$R$11:$R$500='Cal_Claims Experience'!$V107)*('Input_Claims Data'!$S$11:$S$500='Cal_Claims Experience'!$W107)*('Input_Claims Data'!$T$11:$T$500='Cal_Claims Experience'!$X107)))</f>
        <v/>
      </c>
      <c r="AI107" s="1" t="str">
        <f t="shared" si="18"/>
        <v/>
      </c>
      <c r="AJ107" s="1" t="str">
        <f t="shared" si="15"/>
        <v/>
      </c>
      <c r="AK107" s="1" t="str">
        <f t="shared" si="16"/>
        <v/>
      </c>
      <c r="AL107" s="1" t="str">
        <f t="shared" si="17"/>
        <v/>
      </c>
      <c r="AM107" s="1" t="str">
        <f t="shared" si="19"/>
        <v/>
      </c>
    </row>
    <row r="108" spans="5:39">
      <c r="E108" s="1" t="str" cm="1">
        <f t="array" ref="E108">IF(A108="","",_xlfn._xlws.FILTER('Input_Claims Data'!E$11:E$500,('Input_Claims Data'!$A$11:$A$500='Cal_Claims Experience'!$A108)*('Input_Claims Data'!$B$11:$B$500='Cal_Claims Experience'!$B108)*('Input_Claims Data'!$C$11:$C$500='Cal_Claims Experience'!$C108)*('Input_Claims Data'!$D$11:$D$500='Cal_Claims Experience'!$D108)))</f>
        <v/>
      </c>
      <c r="F108" s="1" t="str" cm="1">
        <f t="array" ref="F108">IF(A108="","",_xlfn._xlws.FILTER('Input_Claims Data'!F$11:F$500,('Input_Claims Data'!$A$11:$A$500='Cal_Claims Experience'!$A108)*('Input_Claims Data'!$B$11:$B$500='Cal_Claims Experience'!$B108)*('Input_Claims Data'!$C$11:$C$500='Cal_Claims Experience'!$C108)*('Input_Claims Data'!$D$11:$D$500='Cal_Claims Experience'!$D108)))</f>
        <v/>
      </c>
      <c r="G108" s="1" t="str" cm="1">
        <f t="array" ref="G108">IF(A108="","",_xlfn._xlws.FILTER('Input_Claims Data'!G$11:G$500,('Input_Claims Data'!$A$11:$A$500='Cal_Claims Experience'!$A108)*('Input_Claims Data'!$B$11:$B$500='Cal_Claims Experience'!$B108)*('Input_Claims Data'!$C$11:$C$500='Cal_Claims Experience'!$C108)*('Input_Claims Data'!$D$11:$D$500='Cal_Claims Experience'!$D108)))</f>
        <v/>
      </c>
      <c r="H108" s="1" t="str" cm="1">
        <f t="array" ref="H108">IF(A108="","",_xlfn._xlws.FILTER('Input_Claims Data'!H$11:H$500,('Input_Claims Data'!$A$11:$A$500='Cal_Claims Experience'!$A108)*('Input_Claims Data'!$B$11:$B$500='Cal_Claims Experience'!$B108)*('Input_Claims Data'!$C$11:$C$500='Cal_Claims Experience'!$C108)*('Input_Claims Data'!$D$11:$D$500='Cal_Claims Experience'!$D108)))</f>
        <v/>
      </c>
      <c r="I108" s="1" t="str" cm="1">
        <f t="array" ref="I108">IF(A108="","",_xlfn._xlws.FILTER('Input_Claims Data'!I$11:I$500,('Input_Claims Data'!$A$11:$A$500='Cal_Claims Experience'!$A108)*('Input_Claims Data'!$B$11:$B$500='Cal_Claims Experience'!$B108)*('Input_Claims Data'!$C$11:$C$500='Cal_Claims Experience'!$C108)*('Input_Claims Data'!$D$11:$D$500='Cal_Claims Experience'!$D108)))</f>
        <v/>
      </c>
      <c r="J108" s="1" t="str" cm="1">
        <f t="array" ref="J108">IF(A108="","",_xlfn._xlws.FILTER('Input_Claims Data'!J$11:J$500,('Input_Claims Data'!$A$11:$A$500='Cal_Claims Experience'!$A108)*('Input_Claims Data'!$B$11:$B$500='Cal_Claims Experience'!$B108)*('Input_Claims Data'!$C$11:$C$500='Cal_Claims Experience'!$C108)*('Input_Claims Data'!$D$11:$D$500='Cal_Claims Experience'!$D108)))</f>
        <v/>
      </c>
      <c r="K108" s="1" t="str" cm="1">
        <f t="array" ref="K108">IF(A108="","",_xlfn._xlws.FILTER('Input_Claims Data'!K$11:K$500,('Input_Claims Data'!$A$11:$A$500='Cal_Claims Experience'!$A108)*('Input_Claims Data'!$B$11:$B$500='Cal_Claims Experience'!$B108)*('Input_Claims Data'!$C$11:$C$500='Cal_Claims Experience'!$C108)*('Input_Claims Data'!$D$11:$D$500='Cal_Claims Experience'!$D108)))</f>
        <v/>
      </c>
      <c r="L108" s="1" t="str" cm="1">
        <f t="array" ref="L108">IF(B108="","",_xlfn._xlws.FILTER('Input_Claims Data'!L$11:L$500,('Input_Claims Data'!$A$11:$A$500='Cal_Claims Experience'!$A108)*('Input_Claims Data'!$B$11:$B$500='Cal_Claims Experience'!$B108)*('Input_Claims Data'!$C$11:$C$500='Cal_Claims Experience'!$C108)*('Input_Claims Data'!$D$11:$D$500='Cal_Claims Experience'!$D108)))</f>
        <v/>
      </c>
      <c r="M108" s="1" t="str" cm="1">
        <f t="array" ref="M108">IF(C108="","",_xlfn._xlws.FILTER('Input_Claims Data'!M$11:M$500,('Input_Claims Data'!$A$11:$A$500='Cal_Claims Experience'!$A108)*('Input_Claims Data'!$B$11:$B$500='Cal_Claims Experience'!$B108)*('Input_Claims Data'!$C$11:$C$500='Cal_Claims Experience'!$C108)*('Input_Claims Data'!$D$11:$D$500='Cal_Claims Experience'!$D108)))</f>
        <v/>
      </c>
      <c r="N108" s="1" t="str" cm="1">
        <f t="array" ref="N108">IF(D108="","",_xlfn._xlws.FILTER('Input_Claims Data'!N$11:N$500,('Input_Claims Data'!$A$11:$A$500='Cal_Claims Experience'!$A108)*('Input_Claims Data'!$B$11:$B$500='Cal_Claims Experience'!$B108)*('Input_Claims Data'!$C$11:$C$500='Cal_Claims Experience'!$C108)*('Input_Claims Data'!$D$11:$D$500='Cal_Claims Experience'!$D108)))</f>
        <v/>
      </c>
      <c r="O108" s="1" t="str">
        <f t="shared" si="10"/>
        <v/>
      </c>
      <c r="P108" s="1" t="str">
        <f t="shared" si="11"/>
        <v/>
      </c>
      <c r="Q108" s="1" t="str">
        <f t="shared" si="12"/>
        <v/>
      </c>
      <c r="R108" s="1" t="str">
        <f t="shared" si="13"/>
        <v/>
      </c>
      <c r="S108" s="1" t="str">
        <f t="shared" si="14"/>
        <v/>
      </c>
      <c r="Y108" s="1" t="str" cm="1">
        <f t="array" ref="Y108">IF(U108="","",_xlfn._xlws.FILTER('Input_Claims Data'!U$11:U$500,('Input_Claims Data'!$Q$11:$Q$500='Cal_Claims Experience'!$U108)*('Input_Claims Data'!$R$11:$R$500='Cal_Claims Experience'!$V108)*('Input_Claims Data'!$S$11:$S$500='Cal_Claims Experience'!$W108)*('Input_Claims Data'!$T$11:$T$500='Cal_Claims Experience'!$X108)))</f>
        <v/>
      </c>
      <c r="Z108" s="1" t="str" cm="1">
        <f t="array" ref="Z108">IF(V108="","",_xlfn._xlws.FILTER('Input_Claims Data'!V$11:V$500,('Input_Claims Data'!$Q$11:$Q$500='Cal_Claims Experience'!$U108)*('Input_Claims Data'!$R$11:$R$500='Cal_Claims Experience'!$V108)*('Input_Claims Data'!$S$11:$S$500='Cal_Claims Experience'!$W108)*('Input_Claims Data'!$T$11:$T$500='Cal_Claims Experience'!$X108)))</f>
        <v/>
      </c>
      <c r="AA108" s="1" t="str" cm="1">
        <f t="array" ref="AA108">IF(W108="","",_xlfn._xlws.FILTER('Input_Claims Data'!W$11:W$500,('Input_Claims Data'!$Q$11:$Q$500='Cal_Claims Experience'!$U108)*('Input_Claims Data'!$R$11:$R$500='Cal_Claims Experience'!$V108)*('Input_Claims Data'!$S$11:$S$500='Cal_Claims Experience'!$W108)*('Input_Claims Data'!$T$11:$T$500='Cal_Claims Experience'!$X108)))</f>
        <v/>
      </c>
      <c r="AB108" s="1" t="str" cm="1">
        <f t="array" ref="AB108">IF(X108="","",_xlfn._xlws.FILTER('Input_Claims Data'!X$11:X$500,('Input_Claims Data'!$Q$11:$Q$500='Cal_Claims Experience'!$U108)*('Input_Claims Data'!$R$11:$R$500='Cal_Claims Experience'!$V108)*('Input_Claims Data'!$S$11:$S$500='Cal_Claims Experience'!$W108)*('Input_Claims Data'!$T$11:$T$500='Cal_Claims Experience'!$X108)))</f>
        <v/>
      </c>
      <c r="AC108" s="1" t="str" cm="1">
        <f t="array" ref="AC108">IF(Y108="","",_xlfn._xlws.FILTER('Input_Claims Data'!Y$11:Y$500,('Input_Claims Data'!$Q$11:$Q$500='Cal_Claims Experience'!$U108)*('Input_Claims Data'!$R$11:$R$500='Cal_Claims Experience'!$V108)*('Input_Claims Data'!$S$11:$S$500='Cal_Claims Experience'!$W108)*('Input_Claims Data'!$T$11:$T$500='Cal_Claims Experience'!$X108)))</f>
        <v/>
      </c>
      <c r="AD108" s="1" t="str" cm="1">
        <f t="array" ref="AD108">IF(Z108="","",_xlfn._xlws.FILTER('Input_Claims Data'!Z$11:Z$500,('Input_Claims Data'!$Q$11:$Q$500='Cal_Claims Experience'!$U108)*('Input_Claims Data'!$R$11:$R$500='Cal_Claims Experience'!$V108)*('Input_Claims Data'!$S$11:$S$500='Cal_Claims Experience'!$W108)*('Input_Claims Data'!$T$11:$T$500='Cal_Claims Experience'!$X108)))</f>
        <v/>
      </c>
      <c r="AE108" s="1" t="str" cm="1">
        <f t="array" ref="AE108">IF(AA108="","",_xlfn._xlws.FILTER('Input_Claims Data'!AA$11:AA$500,('Input_Claims Data'!$Q$11:$Q$500='Cal_Claims Experience'!$U108)*('Input_Claims Data'!$R$11:$R$500='Cal_Claims Experience'!$V108)*('Input_Claims Data'!$S$11:$S$500='Cal_Claims Experience'!$W108)*('Input_Claims Data'!$T$11:$T$500='Cal_Claims Experience'!$X108)))</f>
        <v/>
      </c>
      <c r="AF108" s="1" t="str" cm="1">
        <f t="array" ref="AF108">IF(AB108="","",_xlfn._xlws.FILTER('Input_Claims Data'!AB$11:AB$500,('Input_Claims Data'!$Q$11:$Q$500='Cal_Claims Experience'!$U108)*('Input_Claims Data'!$R$11:$R$500='Cal_Claims Experience'!$V108)*('Input_Claims Data'!$S$11:$S$500='Cal_Claims Experience'!$W108)*('Input_Claims Data'!$T$11:$T$500='Cal_Claims Experience'!$X108)))</f>
        <v/>
      </c>
      <c r="AG108" s="1" t="str" cm="1">
        <f t="array" ref="AG108">IF(AC108="","",_xlfn._xlws.FILTER('Input_Claims Data'!AC$11:AC$500,('Input_Claims Data'!$Q$11:$Q$500='Cal_Claims Experience'!$U108)*('Input_Claims Data'!$R$11:$R$500='Cal_Claims Experience'!$V108)*('Input_Claims Data'!$S$11:$S$500='Cal_Claims Experience'!$W108)*('Input_Claims Data'!$T$11:$T$500='Cal_Claims Experience'!$X108)))</f>
        <v/>
      </c>
      <c r="AH108" s="1" t="str" cm="1">
        <f t="array" ref="AH108">IF(AD108="","",_xlfn._xlws.FILTER('Input_Claims Data'!AD$11:AD$500,('Input_Claims Data'!$Q$11:$Q$500='Cal_Claims Experience'!$U108)*('Input_Claims Data'!$R$11:$R$500='Cal_Claims Experience'!$V108)*('Input_Claims Data'!$S$11:$S$500='Cal_Claims Experience'!$W108)*('Input_Claims Data'!$T$11:$T$500='Cal_Claims Experience'!$X108)))</f>
        <v/>
      </c>
      <c r="AI108" s="1" t="str">
        <f t="shared" si="18"/>
        <v/>
      </c>
      <c r="AJ108" s="1" t="str">
        <f t="shared" si="15"/>
        <v/>
      </c>
      <c r="AK108" s="1" t="str">
        <f t="shared" si="16"/>
        <v/>
      </c>
      <c r="AL108" s="1" t="str">
        <f t="shared" si="17"/>
        <v/>
      </c>
      <c r="AM108" s="1" t="str">
        <f t="shared" si="19"/>
        <v/>
      </c>
    </row>
    <row r="109" spans="5:39">
      <c r="E109" s="1" t="str" cm="1">
        <f t="array" ref="E109">IF(A109="","",_xlfn._xlws.FILTER('Input_Claims Data'!E$11:E$500,('Input_Claims Data'!$A$11:$A$500='Cal_Claims Experience'!$A109)*('Input_Claims Data'!$B$11:$B$500='Cal_Claims Experience'!$B109)*('Input_Claims Data'!$C$11:$C$500='Cal_Claims Experience'!$C109)*('Input_Claims Data'!$D$11:$D$500='Cal_Claims Experience'!$D109)))</f>
        <v/>
      </c>
      <c r="F109" s="1" t="str" cm="1">
        <f t="array" ref="F109">IF(A109="","",_xlfn._xlws.FILTER('Input_Claims Data'!F$11:F$500,('Input_Claims Data'!$A$11:$A$500='Cal_Claims Experience'!$A109)*('Input_Claims Data'!$B$11:$B$500='Cal_Claims Experience'!$B109)*('Input_Claims Data'!$C$11:$C$500='Cal_Claims Experience'!$C109)*('Input_Claims Data'!$D$11:$D$500='Cal_Claims Experience'!$D109)))</f>
        <v/>
      </c>
      <c r="G109" s="1" t="str" cm="1">
        <f t="array" ref="G109">IF(A109="","",_xlfn._xlws.FILTER('Input_Claims Data'!G$11:G$500,('Input_Claims Data'!$A$11:$A$500='Cal_Claims Experience'!$A109)*('Input_Claims Data'!$B$11:$B$500='Cal_Claims Experience'!$B109)*('Input_Claims Data'!$C$11:$C$500='Cal_Claims Experience'!$C109)*('Input_Claims Data'!$D$11:$D$500='Cal_Claims Experience'!$D109)))</f>
        <v/>
      </c>
      <c r="H109" s="1" t="str" cm="1">
        <f t="array" ref="H109">IF(A109="","",_xlfn._xlws.FILTER('Input_Claims Data'!H$11:H$500,('Input_Claims Data'!$A$11:$A$500='Cal_Claims Experience'!$A109)*('Input_Claims Data'!$B$11:$B$500='Cal_Claims Experience'!$B109)*('Input_Claims Data'!$C$11:$C$500='Cal_Claims Experience'!$C109)*('Input_Claims Data'!$D$11:$D$500='Cal_Claims Experience'!$D109)))</f>
        <v/>
      </c>
      <c r="I109" s="1" t="str" cm="1">
        <f t="array" ref="I109">IF(A109="","",_xlfn._xlws.FILTER('Input_Claims Data'!I$11:I$500,('Input_Claims Data'!$A$11:$A$500='Cal_Claims Experience'!$A109)*('Input_Claims Data'!$B$11:$B$500='Cal_Claims Experience'!$B109)*('Input_Claims Data'!$C$11:$C$500='Cal_Claims Experience'!$C109)*('Input_Claims Data'!$D$11:$D$500='Cal_Claims Experience'!$D109)))</f>
        <v/>
      </c>
      <c r="J109" s="1" t="str" cm="1">
        <f t="array" ref="J109">IF(A109="","",_xlfn._xlws.FILTER('Input_Claims Data'!J$11:J$500,('Input_Claims Data'!$A$11:$A$500='Cal_Claims Experience'!$A109)*('Input_Claims Data'!$B$11:$B$500='Cal_Claims Experience'!$B109)*('Input_Claims Data'!$C$11:$C$500='Cal_Claims Experience'!$C109)*('Input_Claims Data'!$D$11:$D$500='Cal_Claims Experience'!$D109)))</f>
        <v/>
      </c>
      <c r="K109" s="1" t="str" cm="1">
        <f t="array" ref="K109">IF(A109="","",_xlfn._xlws.FILTER('Input_Claims Data'!K$11:K$500,('Input_Claims Data'!$A$11:$A$500='Cal_Claims Experience'!$A109)*('Input_Claims Data'!$B$11:$B$500='Cal_Claims Experience'!$B109)*('Input_Claims Data'!$C$11:$C$500='Cal_Claims Experience'!$C109)*('Input_Claims Data'!$D$11:$D$500='Cal_Claims Experience'!$D109)))</f>
        <v/>
      </c>
      <c r="L109" s="1" t="str" cm="1">
        <f t="array" ref="L109">IF(B109="","",_xlfn._xlws.FILTER('Input_Claims Data'!L$11:L$500,('Input_Claims Data'!$A$11:$A$500='Cal_Claims Experience'!$A109)*('Input_Claims Data'!$B$11:$B$500='Cal_Claims Experience'!$B109)*('Input_Claims Data'!$C$11:$C$500='Cal_Claims Experience'!$C109)*('Input_Claims Data'!$D$11:$D$500='Cal_Claims Experience'!$D109)))</f>
        <v/>
      </c>
      <c r="M109" s="1" t="str" cm="1">
        <f t="array" ref="M109">IF(C109="","",_xlfn._xlws.FILTER('Input_Claims Data'!M$11:M$500,('Input_Claims Data'!$A$11:$A$500='Cal_Claims Experience'!$A109)*('Input_Claims Data'!$B$11:$B$500='Cal_Claims Experience'!$B109)*('Input_Claims Data'!$C$11:$C$500='Cal_Claims Experience'!$C109)*('Input_Claims Data'!$D$11:$D$500='Cal_Claims Experience'!$D109)))</f>
        <v/>
      </c>
      <c r="N109" s="1" t="str" cm="1">
        <f t="array" ref="N109">IF(D109="","",_xlfn._xlws.FILTER('Input_Claims Data'!N$11:N$500,('Input_Claims Data'!$A$11:$A$500='Cal_Claims Experience'!$A109)*('Input_Claims Data'!$B$11:$B$500='Cal_Claims Experience'!$B109)*('Input_Claims Data'!$C$11:$C$500='Cal_Claims Experience'!$C109)*('Input_Claims Data'!$D$11:$D$500='Cal_Claims Experience'!$D109)))</f>
        <v/>
      </c>
      <c r="O109" s="1" t="str">
        <f t="shared" si="10"/>
        <v/>
      </c>
      <c r="P109" s="1" t="str">
        <f t="shared" si="11"/>
        <v/>
      </c>
      <c r="Q109" s="1" t="str">
        <f t="shared" si="12"/>
        <v/>
      </c>
      <c r="R109" s="1" t="str">
        <f t="shared" si="13"/>
        <v/>
      </c>
      <c r="S109" s="1" t="str">
        <f t="shared" si="14"/>
        <v/>
      </c>
      <c r="Y109" s="1" t="str" cm="1">
        <f t="array" ref="Y109">IF(U109="","",_xlfn._xlws.FILTER('Input_Claims Data'!U$11:U$500,('Input_Claims Data'!$Q$11:$Q$500='Cal_Claims Experience'!$U109)*('Input_Claims Data'!$R$11:$R$500='Cal_Claims Experience'!$V109)*('Input_Claims Data'!$S$11:$S$500='Cal_Claims Experience'!$W109)*('Input_Claims Data'!$T$11:$T$500='Cal_Claims Experience'!$X109)))</f>
        <v/>
      </c>
      <c r="Z109" s="1" t="str" cm="1">
        <f t="array" ref="Z109">IF(V109="","",_xlfn._xlws.FILTER('Input_Claims Data'!V$11:V$500,('Input_Claims Data'!$Q$11:$Q$500='Cal_Claims Experience'!$U109)*('Input_Claims Data'!$R$11:$R$500='Cal_Claims Experience'!$V109)*('Input_Claims Data'!$S$11:$S$500='Cal_Claims Experience'!$W109)*('Input_Claims Data'!$T$11:$T$500='Cal_Claims Experience'!$X109)))</f>
        <v/>
      </c>
      <c r="AA109" s="1" t="str" cm="1">
        <f t="array" ref="AA109">IF(W109="","",_xlfn._xlws.FILTER('Input_Claims Data'!W$11:W$500,('Input_Claims Data'!$Q$11:$Q$500='Cal_Claims Experience'!$U109)*('Input_Claims Data'!$R$11:$R$500='Cal_Claims Experience'!$V109)*('Input_Claims Data'!$S$11:$S$500='Cal_Claims Experience'!$W109)*('Input_Claims Data'!$T$11:$T$500='Cal_Claims Experience'!$X109)))</f>
        <v/>
      </c>
      <c r="AB109" s="1" t="str" cm="1">
        <f t="array" ref="AB109">IF(X109="","",_xlfn._xlws.FILTER('Input_Claims Data'!X$11:X$500,('Input_Claims Data'!$Q$11:$Q$500='Cal_Claims Experience'!$U109)*('Input_Claims Data'!$R$11:$R$500='Cal_Claims Experience'!$V109)*('Input_Claims Data'!$S$11:$S$500='Cal_Claims Experience'!$W109)*('Input_Claims Data'!$T$11:$T$500='Cal_Claims Experience'!$X109)))</f>
        <v/>
      </c>
      <c r="AC109" s="1" t="str" cm="1">
        <f t="array" ref="AC109">IF(Y109="","",_xlfn._xlws.FILTER('Input_Claims Data'!Y$11:Y$500,('Input_Claims Data'!$Q$11:$Q$500='Cal_Claims Experience'!$U109)*('Input_Claims Data'!$R$11:$R$500='Cal_Claims Experience'!$V109)*('Input_Claims Data'!$S$11:$S$500='Cal_Claims Experience'!$W109)*('Input_Claims Data'!$T$11:$T$500='Cal_Claims Experience'!$X109)))</f>
        <v/>
      </c>
      <c r="AD109" s="1" t="str" cm="1">
        <f t="array" ref="AD109">IF(Z109="","",_xlfn._xlws.FILTER('Input_Claims Data'!Z$11:Z$500,('Input_Claims Data'!$Q$11:$Q$500='Cal_Claims Experience'!$U109)*('Input_Claims Data'!$R$11:$R$500='Cal_Claims Experience'!$V109)*('Input_Claims Data'!$S$11:$S$500='Cal_Claims Experience'!$W109)*('Input_Claims Data'!$T$11:$T$500='Cal_Claims Experience'!$X109)))</f>
        <v/>
      </c>
      <c r="AE109" s="1" t="str" cm="1">
        <f t="array" ref="AE109">IF(AA109="","",_xlfn._xlws.FILTER('Input_Claims Data'!AA$11:AA$500,('Input_Claims Data'!$Q$11:$Q$500='Cal_Claims Experience'!$U109)*('Input_Claims Data'!$R$11:$R$500='Cal_Claims Experience'!$V109)*('Input_Claims Data'!$S$11:$S$500='Cal_Claims Experience'!$W109)*('Input_Claims Data'!$T$11:$T$500='Cal_Claims Experience'!$X109)))</f>
        <v/>
      </c>
      <c r="AF109" s="1" t="str" cm="1">
        <f t="array" ref="AF109">IF(AB109="","",_xlfn._xlws.FILTER('Input_Claims Data'!AB$11:AB$500,('Input_Claims Data'!$Q$11:$Q$500='Cal_Claims Experience'!$U109)*('Input_Claims Data'!$R$11:$R$500='Cal_Claims Experience'!$V109)*('Input_Claims Data'!$S$11:$S$500='Cal_Claims Experience'!$W109)*('Input_Claims Data'!$T$11:$T$500='Cal_Claims Experience'!$X109)))</f>
        <v/>
      </c>
      <c r="AG109" s="1" t="str" cm="1">
        <f t="array" ref="AG109">IF(AC109="","",_xlfn._xlws.FILTER('Input_Claims Data'!AC$11:AC$500,('Input_Claims Data'!$Q$11:$Q$500='Cal_Claims Experience'!$U109)*('Input_Claims Data'!$R$11:$R$500='Cal_Claims Experience'!$V109)*('Input_Claims Data'!$S$11:$S$500='Cal_Claims Experience'!$W109)*('Input_Claims Data'!$T$11:$T$500='Cal_Claims Experience'!$X109)))</f>
        <v/>
      </c>
      <c r="AH109" s="1" t="str" cm="1">
        <f t="array" ref="AH109">IF(AD109="","",_xlfn._xlws.FILTER('Input_Claims Data'!AD$11:AD$500,('Input_Claims Data'!$Q$11:$Q$500='Cal_Claims Experience'!$U109)*('Input_Claims Data'!$R$11:$R$500='Cal_Claims Experience'!$V109)*('Input_Claims Data'!$S$11:$S$500='Cal_Claims Experience'!$W109)*('Input_Claims Data'!$T$11:$T$500='Cal_Claims Experience'!$X109)))</f>
        <v/>
      </c>
      <c r="AI109" s="1" t="str">
        <f t="shared" si="18"/>
        <v/>
      </c>
      <c r="AJ109" s="1" t="str">
        <f t="shared" si="15"/>
        <v/>
      </c>
      <c r="AK109" s="1" t="str">
        <f t="shared" si="16"/>
        <v/>
      </c>
      <c r="AL109" s="1" t="str">
        <f t="shared" si="17"/>
        <v/>
      </c>
      <c r="AM109" s="1" t="str">
        <f t="shared" si="19"/>
        <v/>
      </c>
    </row>
    <row r="110" spans="5:39">
      <c r="E110" s="1" t="str" cm="1">
        <f t="array" ref="E110">IF(A110="","",_xlfn._xlws.FILTER('Input_Claims Data'!E$11:E$500,('Input_Claims Data'!$A$11:$A$500='Cal_Claims Experience'!$A110)*('Input_Claims Data'!$B$11:$B$500='Cal_Claims Experience'!$B110)*('Input_Claims Data'!$C$11:$C$500='Cal_Claims Experience'!$C110)*('Input_Claims Data'!$D$11:$D$500='Cal_Claims Experience'!$D110)))</f>
        <v/>
      </c>
      <c r="F110" s="1" t="str" cm="1">
        <f t="array" ref="F110">IF(A110="","",_xlfn._xlws.FILTER('Input_Claims Data'!F$11:F$500,('Input_Claims Data'!$A$11:$A$500='Cal_Claims Experience'!$A110)*('Input_Claims Data'!$B$11:$B$500='Cal_Claims Experience'!$B110)*('Input_Claims Data'!$C$11:$C$500='Cal_Claims Experience'!$C110)*('Input_Claims Data'!$D$11:$D$500='Cal_Claims Experience'!$D110)))</f>
        <v/>
      </c>
      <c r="G110" s="1" t="str" cm="1">
        <f t="array" ref="G110">IF(A110="","",_xlfn._xlws.FILTER('Input_Claims Data'!G$11:G$500,('Input_Claims Data'!$A$11:$A$500='Cal_Claims Experience'!$A110)*('Input_Claims Data'!$B$11:$B$500='Cal_Claims Experience'!$B110)*('Input_Claims Data'!$C$11:$C$500='Cal_Claims Experience'!$C110)*('Input_Claims Data'!$D$11:$D$500='Cal_Claims Experience'!$D110)))</f>
        <v/>
      </c>
      <c r="H110" s="1" t="str" cm="1">
        <f t="array" ref="H110">IF(A110="","",_xlfn._xlws.FILTER('Input_Claims Data'!H$11:H$500,('Input_Claims Data'!$A$11:$A$500='Cal_Claims Experience'!$A110)*('Input_Claims Data'!$B$11:$B$500='Cal_Claims Experience'!$B110)*('Input_Claims Data'!$C$11:$C$500='Cal_Claims Experience'!$C110)*('Input_Claims Data'!$D$11:$D$500='Cal_Claims Experience'!$D110)))</f>
        <v/>
      </c>
      <c r="I110" s="1" t="str" cm="1">
        <f t="array" ref="I110">IF(A110="","",_xlfn._xlws.FILTER('Input_Claims Data'!I$11:I$500,('Input_Claims Data'!$A$11:$A$500='Cal_Claims Experience'!$A110)*('Input_Claims Data'!$B$11:$B$500='Cal_Claims Experience'!$B110)*('Input_Claims Data'!$C$11:$C$500='Cal_Claims Experience'!$C110)*('Input_Claims Data'!$D$11:$D$500='Cal_Claims Experience'!$D110)))</f>
        <v/>
      </c>
      <c r="J110" s="1" t="str" cm="1">
        <f t="array" ref="J110">IF(A110="","",_xlfn._xlws.FILTER('Input_Claims Data'!J$11:J$500,('Input_Claims Data'!$A$11:$A$500='Cal_Claims Experience'!$A110)*('Input_Claims Data'!$B$11:$B$500='Cal_Claims Experience'!$B110)*('Input_Claims Data'!$C$11:$C$500='Cal_Claims Experience'!$C110)*('Input_Claims Data'!$D$11:$D$500='Cal_Claims Experience'!$D110)))</f>
        <v/>
      </c>
      <c r="K110" s="1" t="str" cm="1">
        <f t="array" ref="K110">IF(A110="","",_xlfn._xlws.FILTER('Input_Claims Data'!K$11:K$500,('Input_Claims Data'!$A$11:$A$500='Cal_Claims Experience'!$A110)*('Input_Claims Data'!$B$11:$B$500='Cal_Claims Experience'!$B110)*('Input_Claims Data'!$C$11:$C$500='Cal_Claims Experience'!$C110)*('Input_Claims Data'!$D$11:$D$500='Cal_Claims Experience'!$D110)))</f>
        <v/>
      </c>
      <c r="L110" s="1" t="str" cm="1">
        <f t="array" ref="L110">IF(B110="","",_xlfn._xlws.FILTER('Input_Claims Data'!L$11:L$500,('Input_Claims Data'!$A$11:$A$500='Cal_Claims Experience'!$A110)*('Input_Claims Data'!$B$11:$B$500='Cal_Claims Experience'!$B110)*('Input_Claims Data'!$C$11:$C$500='Cal_Claims Experience'!$C110)*('Input_Claims Data'!$D$11:$D$500='Cal_Claims Experience'!$D110)))</f>
        <v/>
      </c>
      <c r="M110" s="1" t="str" cm="1">
        <f t="array" ref="M110">IF(C110="","",_xlfn._xlws.FILTER('Input_Claims Data'!M$11:M$500,('Input_Claims Data'!$A$11:$A$500='Cal_Claims Experience'!$A110)*('Input_Claims Data'!$B$11:$B$500='Cal_Claims Experience'!$B110)*('Input_Claims Data'!$C$11:$C$500='Cal_Claims Experience'!$C110)*('Input_Claims Data'!$D$11:$D$500='Cal_Claims Experience'!$D110)))</f>
        <v/>
      </c>
      <c r="N110" s="1" t="str" cm="1">
        <f t="array" ref="N110">IF(D110="","",_xlfn._xlws.FILTER('Input_Claims Data'!N$11:N$500,('Input_Claims Data'!$A$11:$A$500='Cal_Claims Experience'!$A110)*('Input_Claims Data'!$B$11:$B$500='Cal_Claims Experience'!$B110)*('Input_Claims Data'!$C$11:$C$500='Cal_Claims Experience'!$C110)*('Input_Claims Data'!$D$11:$D$500='Cal_Claims Experience'!$D110)))</f>
        <v/>
      </c>
      <c r="O110" s="1" t="str">
        <f t="shared" si="10"/>
        <v/>
      </c>
      <c r="P110" s="1" t="str">
        <f t="shared" si="11"/>
        <v/>
      </c>
      <c r="Q110" s="1" t="str">
        <f t="shared" si="12"/>
        <v/>
      </c>
      <c r="R110" s="1" t="str">
        <f t="shared" si="13"/>
        <v/>
      </c>
      <c r="S110" s="1" t="str">
        <f t="shared" si="14"/>
        <v/>
      </c>
      <c r="Y110" s="1" t="str" cm="1">
        <f t="array" ref="Y110">IF(U110="","",_xlfn._xlws.FILTER('Input_Claims Data'!U$11:U$500,('Input_Claims Data'!$Q$11:$Q$500='Cal_Claims Experience'!$U110)*('Input_Claims Data'!$R$11:$R$500='Cal_Claims Experience'!$V110)*('Input_Claims Data'!$S$11:$S$500='Cal_Claims Experience'!$W110)*('Input_Claims Data'!$T$11:$T$500='Cal_Claims Experience'!$X110)))</f>
        <v/>
      </c>
      <c r="Z110" s="1" t="str" cm="1">
        <f t="array" ref="Z110">IF(V110="","",_xlfn._xlws.FILTER('Input_Claims Data'!V$11:V$500,('Input_Claims Data'!$Q$11:$Q$500='Cal_Claims Experience'!$U110)*('Input_Claims Data'!$R$11:$R$500='Cal_Claims Experience'!$V110)*('Input_Claims Data'!$S$11:$S$500='Cal_Claims Experience'!$W110)*('Input_Claims Data'!$T$11:$T$500='Cal_Claims Experience'!$X110)))</f>
        <v/>
      </c>
      <c r="AA110" s="1" t="str" cm="1">
        <f t="array" ref="AA110">IF(W110="","",_xlfn._xlws.FILTER('Input_Claims Data'!W$11:W$500,('Input_Claims Data'!$Q$11:$Q$500='Cal_Claims Experience'!$U110)*('Input_Claims Data'!$R$11:$R$500='Cal_Claims Experience'!$V110)*('Input_Claims Data'!$S$11:$S$500='Cal_Claims Experience'!$W110)*('Input_Claims Data'!$T$11:$T$500='Cal_Claims Experience'!$X110)))</f>
        <v/>
      </c>
      <c r="AB110" s="1" t="str" cm="1">
        <f t="array" ref="AB110">IF(X110="","",_xlfn._xlws.FILTER('Input_Claims Data'!X$11:X$500,('Input_Claims Data'!$Q$11:$Q$500='Cal_Claims Experience'!$U110)*('Input_Claims Data'!$R$11:$R$500='Cal_Claims Experience'!$V110)*('Input_Claims Data'!$S$11:$S$500='Cal_Claims Experience'!$W110)*('Input_Claims Data'!$T$11:$T$500='Cal_Claims Experience'!$X110)))</f>
        <v/>
      </c>
      <c r="AC110" s="1" t="str" cm="1">
        <f t="array" ref="AC110">IF(Y110="","",_xlfn._xlws.FILTER('Input_Claims Data'!Y$11:Y$500,('Input_Claims Data'!$Q$11:$Q$500='Cal_Claims Experience'!$U110)*('Input_Claims Data'!$R$11:$R$500='Cal_Claims Experience'!$V110)*('Input_Claims Data'!$S$11:$S$500='Cal_Claims Experience'!$W110)*('Input_Claims Data'!$T$11:$T$500='Cal_Claims Experience'!$X110)))</f>
        <v/>
      </c>
      <c r="AD110" s="1" t="str" cm="1">
        <f t="array" ref="AD110">IF(Z110="","",_xlfn._xlws.FILTER('Input_Claims Data'!Z$11:Z$500,('Input_Claims Data'!$Q$11:$Q$500='Cal_Claims Experience'!$U110)*('Input_Claims Data'!$R$11:$R$500='Cal_Claims Experience'!$V110)*('Input_Claims Data'!$S$11:$S$500='Cal_Claims Experience'!$W110)*('Input_Claims Data'!$T$11:$T$500='Cal_Claims Experience'!$X110)))</f>
        <v/>
      </c>
      <c r="AE110" s="1" t="str" cm="1">
        <f t="array" ref="AE110">IF(AA110="","",_xlfn._xlws.FILTER('Input_Claims Data'!AA$11:AA$500,('Input_Claims Data'!$Q$11:$Q$500='Cal_Claims Experience'!$U110)*('Input_Claims Data'!$R$11:$R$500='Cal_Claims Experience'!$V110)*('Input_Claims Data'!$S$11:$S$500='Cal_Claims Experience'!$W110)*('Input_Claims Data'!$T$11:$T$500='Cal_Claims Experience'!$X110)))</f>
        <v/>
      </c>
      <c r="AF110" s="1" t="str" cm="1">
        <f t="array" ref="AF110">IF(AB110="","",_xlfn._xlws.FILTER('Input_Claims Data'!AB$11:AB$500,('Input_Claims Data'!$Q$11:$Q$500='Cal_Claims Experience'!$U110)*('Input_Claims Data'!$R$11:$R$500='Cal_Claims Experience'!$V110)*('Input_Claims Data'!$S$11:$S$500='Cal_Claims Experience'!$W110)*('Input_Claims Data'!$T$11:$T$500='Cal_Claims Experience'!$X110)))</f>
        <v/>
      </c>
      <c r="AG110" s="1" t="str" cm="1">
        <f t="array" ref="AG110">IF(AC110="","",_xlfn._xlws.FILTER('Input_Claims Data'!AC$11:AC$500,('Input_Claims Data'!$Q$11:$Q$500='Cal_Claims Experience'!$U110)*('Input_Claims Data'!$R$11:$R$500='Cal_Claims Experience'!$V110)*('Input_Claims Data'!$S$11:$S$500='Cal_Claims Experience'!$W110)*('Input_Claims Data'!$T$11:$T$500='Cal_Claims Experience'!$X110)))</f>
        <v/>
      </c>
      <c r="AH110" s="1" t="str" cm="1">
        <f t="array" ref="AH110">IF(AD110="","",_xlfn._xlws.FILTER('Input_Claims Data'!AD$11:AD$500,('Input_Claims Data'!$Q$11:$Q$500='Cal_Claims Experience'!$U110)*('Input_Claims Data'!$R$11:$R$500='Cal_Claims Experience'!$V110)*('Input_Claims Data'!$S$11:$S$500='Cal_Claims Experience'!$W110)*('Input_Claims Data'!$T$11:$T$500='Cal_Claims Experience'!$X110)))</f>
        <v/>
      </c>
      <c r="AI110" s="1" t="str">
        <f t="shared" si="18"/>
        <v/>
      </c>
      <c r="AJ110" s="1" t="str">
        <f t="shared" si="15"/>
        <v/>
      </c>
      <c r="AK110" s="1" t="str">
        <f t="shared" si="16"/>
        <v/>
      </c>
      <c r="AL110" s="1" t="str">
        <f t="shared" si="17"/>
        <v/>
      </c>
      <c r="AM110" s="1" t="str">
        <f t="shared" si="19"/>
        <v/>
      </c>
    </row>
    <row r="111" spans="5:39">
      <c r="E111" s="1" t="str" cm="1">
        <f t="array" ref="E111">IF(A111="","",_xlfn._xlws.FILTER('Input_Claims Data'!E$11:E$500,('Input_Claims Data'!$A$11:$A$500='Cal_Claims Experience'!$A111)*('Input_Claims Data'!$B$11:$B$500='Cal_Claims Experience'!$B111)*('Input_Claims Data'!$C$11:$C$500='Cal_Claims Experience'!$C111)*('Input_Claims Data'!$D$11:$D$500='Cal_Claims Experience'!$D111)))</f>
        <v/>
      </c>
      <c r="F111" s="1" t="str" cm="1">
        <f t="array" ref="F111">IF(A111="","",_xlfn._xlws.FILTER('Input_Claims Data'!F$11:F$500,('Input_Claims Data'!$A$11:$A$500='Cal_Claims Experience'!$A111)*('Input_Claims Data'!$B$11:$B$500='Cal_Claims Experience'!$B111)*('Input_Claims Data'!$C$11:$C$500='Cal_Claims Experience'!$C111)*('Input_Claims Data'!$D$11:$D$500='Cal_Claims Experience'!$D111)))</f>
        <v/>
      </c>
      <c r="G111" s="1" t="str" cm="1">
        <f t="array" ref="G111">IF(A111="","",_xlfn._xlws.FILTER('Input_Claims Data'!G$11:G$500,('Input_Claims Data'!$A$11:$A$500='Cal_Claims Experience'!$A111)*('Input_Claims Data'!$B$11:$B$500='Cal_Claims Experience'!$B111)*('Input_Claims Data'!$C$11:$C$500='Cal_Claims Experience'!$C111)*('Input_Claims Data'!$D$11:$D$500='Cal_Claims Experience'!$D111)))</f>
        <v/>
      </c>
      <c r="H111" s="1" t="str" cm="1">
        <f t="array" ref="H111">IF(A111="","",_xlfn._xlws.FILTER('Input_Claims Data'!H$11:H$500,('Input_Claims Data'!$A$11:$A$500='Cal_Claims Experience'!$A111)*('Input_Claims Data'!$B$11:$B$500='Cal_Claims Experience'!$B111)*('Input_Claims Data'!$C$11:$C$500='Cal_Claims Experience'!$C111)*('Input_Claims Data'!$D$11:$D$500='Cal_Claims Experience'!$D111)))</f>
        <v/>
      </c>
      <c r="I111" s="1" t="str" cm="1">
        <f t="array" ref="I111">IF(A111="","",_xlfn._xlws.FILTER('Input_Claims Data'!I$11:I$500,('Input_Claims Data'!$A$11:$A$500='Cal_Claims Experience'!$A111)*('Input_Claims Data'!$B$11:$B$500='Cal_Claims Experience'!$B111)*('Input_Claims Data'!$C$11:$C$500='Cal_Claims Experience'!$C111)*('Input_Claims Data'!$D$11:$D$500='Cal_Claims Experience'!$D111)))</f>
        <v/>
      </c>
      <c r="J111" s="1" t="str" cm="1">
        <f t="array" ref="J111">IF(A111="","",_xlfn._xlws.FILTER('Input_Claims Data'!J$11:J$500,('Input_Claims Data'!$A$11:$A$500='Cal_Claims Experience'!$A111)*('Input_Claims Data'!$B$11:$B$500='Cal_Claims Experience'!$B111)*('Input_Claims Data'!$C$11:$C$500='Cal_Claims Experience'!$C111)*('Input_Claims Data'!$D$11:$D$500='Cal_Claims Experience'!$D111)))</f>
        <v/>
      </c>
      <c r="K111" s="1" t="str" cm="1">
        <f t="array" ref="K111">IF(A111="","",_xlfn._xlws.FILTER('Input_Claims Data'!K$11:K$500,('Input_Claims Data'!$A$11:$A$500='Cal_Claims Experience'!$A111)*('Input_Claims Data'!$B$11:$B$500='Cal_Claims Experience'!$B111)*('Input_Claims Data'!$C$11:$C$500='Cal_Claims Experience'!$C111)*('Input_Claims Data'!$D$11:$D$500='Cal_Claims Experience'!$D111)))</f>
        <v/>
      </c>
      <c r="L111" s="1" t="str" cm="1">
        <f t="array" ref="L111">IF(B111="","",_xlfn._xlws.FILTER('Input_Claims Data'!L$11:L$500,('Input_Claims Data'!$A$11:$A$500='Cal_Claims Experience'!$A111)*('Input_Claims Data'!$B$11:$B$500='Cal_Claims Experience'!$B111)*('Input_Claims Data'!$C$11:$C$500='Cal_Claims Experience'!$C111)*('Input_Claims Data'!$D$11:$D$500='Cal_Claims Experience'!$D111)))</f>
        <v/>
      </c>
      <c r="M111" s="1" t="str" cm="1">
        <f t="array" ref="M111">IF(C111="","",_xlfn._xlws.FILTER('Input_Claims Data'!M$11:M$500,('Input_Claims Data'!$A$11:$A$500='Cal_Claims Experience'!$A111)*('Input_Claims Data'!$B$11:$B$500='Cal_Claims Experience'!$B111)*('Input_Claims Data'!$C$11:$C$500='Cal_Claims Experience'!$C111)*('Input_Claims Data'!$D$11:$D$500='Cal_Claims Experience'!$D111)))</f>
        <v/>
      </c>
      <c r="N111" s="1" t="str" cm="1">
        <f t="array" ref="N111">IF(D111="","",_xlfn._xlws.FILTER('Input_Claims Data'!N$11:N$500,('Input_Claims Data'!$A$11:$A$500='Cal_Claims Experience'!$A111)*('Input_Claims Data'!$B$11:$B$500='Cal_Claims Experience'!$B111)*('Input_Claims Data'!$C$11:$C$500='Cal_Claims Experience'!$C111)*('Input_Claims Data'!$D$11:$D$500='Cal_Claims Experience'!$D111)))</f>
        <v/>
      </c>
      <c r="O111" s="1" t="str">
        <f t="shared" si="10"/>
        <v/>
      </c>
      <c r="P111" s="1" t="str">
        <f t="shared" si="11"/>
        <v/>
      </c>
      <c r="Q111" s="1" t="str">
        <f t="shared" si="12"/>
        <v/>
      </c>
      <c r="R111" s="1" t="str">
        <f t="shared" si="13"/>
        <v/>
      </c>
      <c r="S111" s="1" t="str">
        <f t="shared" si="14"/>
        <v/>
      </c>
      <c r="Y111" s="1" t="str" cm="1">
        <f t="array" ref="Y111">IF(U111="","",_xlfn._xlws.FILTER('Input_Claims Data'!U$11:U$500,('Input_Claims Data'!$Q$11:$Q$500='Cal_Claims Experience'!$U111)*('Input_Claims Data'!$R$11:$R$500='Cal_Claims Experience'!$V111)*('Input_Claims Data'!$S$11:$S$500='Cal_Claims Experience'!$W111)*('Input_Claims Data'!$T$11:$T$500='Cal_Claims Experience'!$X111)))</f>
        <v/>
      </c>
      <c r="Z111" s="1" t="str" cm="1">
        <f t="array" ref="Z111">IF(V111="","",_xlfn._xlws.FILTER('Input_Claims Data'!V$11:V$500,('Input_Claims Data'!$Q$11:$Q$500='Cal_Claims Experience'!$U111)*('Input_Claims Data'!$R$11:$R$500='Cal_Claims Experience'!$V111)*('Input_Claims Data'!$S$11:$S$500='Cal_Claims Experience'!$W111)*('Input_Claims Data'!$T$11:$T$500='Cal_Claims Experience'!$X111)))</f>
        <v/>
      </c>
      <c r="AA111" s="1" t="str" cm="1">
        <f t="array" ref="AA111">IF(W111="","",_xlfn._xlws.FILTER('Input_Claims Data'!W$11:W$500,('Input_Claims Data'!$Q$11:$Q$500='Cal_Claims Experience'!$U111)*('Input_Claims Data'!$R$11:$R$500='Cal_Claims Experience'!$V111)*('Input_Claims Data'!$S$11:$S$500='Cal_Claims Experience'!$W111)*('Input_Claims Data'!$T$11:$T$500='Cal_Claims Experience'!$X111)))</f>
        <v/>
      </c>
      <c r="AB111" s="1" t="str" cm="1">
        <f t="array" ref="AB111">IF(X111="","",_xlfn._xlws.FILTER('Input_Claims Data'!X$11:X$500,('Input_Claims Data'!$Q$11:$Q$500='Cal_Claims Experience'!$U111)*('Input_Claims Data'!$R$11:$R$500='Cal_Claims Experience'!$V111)*('Input_Claims Data'!$S$11:$S$500='Cal_Claims Experience'!$W111)*('Input_Claims Data'!$T$11:$T$500='Cal_Claims Experience'!$X111)))</f>
        <v/>
      </c>
      <c r="AC111" s="1" t="str" cm="1">
        <f t="array" ref="AC111">IF(Y111="","",_xlfn._xlws.FILTER('Input_Claims Data'!Y$11:Y$500,('Input_Claims Data'!$Q$11:$Q$500='Cal_Claims Experience'!$U111)*('Input_Claims Data'!$R$11:$R$500='Cal_Claims Experience'!$V111)*('Input_Claims Data'!$S$11:$S$500='Cal_Claims Experience'!$W111)*('Input_Claims Data'!$T$11:$T$500='Cal_Claims Experience'!$X111)))</f>
        <v/>
      </c>
      <c r="AD111" s="1" t="str" cm="1">
        <f t="array" ref="AD111">IF(Z111="","",_xlfn._xlws.FILTER('Input_Claims Data'!Z$11:Z$500,('Input_Claims Data'!$Q$11:$Q$500='Cal_Claims Experience'!$U111)*('Input_Claims Data'!$R$11:$R$500='Cal_Claims Experience'!$V111)*('Input_Claims Data'!$S$11:$S$500='Cal_Claims Experience'!$W111)*('Input_Claims Data'!$T$11:$T$500='Cal_Claims Experience'!$X111)))</f>
        <v/>
      </c>
      <c r="AE111" s="1" t="str" cm="1">
        <f t="array" ref="AE111">IF(AA111="","",_xlfn._xlws.FILTER('Input_Claims Data'!AA$11:AA$500,('Input_Claims Data'!$Q$11:$Q$500='Cal_Claims Experience'!$U111)*('Input_Claims Data'!$R$11:$R$500='Cal_Claims Experience'!$V111)*('Input_Claims Data'!$S$11:$S$500='Cal_Claims Experience'!$W111)*('Input_Claims Data'!$T$11:$T$500='Cal_Claims Experience'!$X111)))</f>
        <v/>
      </c>
      <c r="AF111" s="1" t="str" cm="1">
        <f t="array" ref="AF111">IF(AB111="","",_xlfn._xlws.FILTER('Input_Claims Data'!AB$11:AB$500,('Input_Claims Data'!$Q$11:$Q$500='Cal_Claims Experience'!$U111)*('Input_Claims Data'!$R$11:$R$500='Cal_Claims Experience'!$V111)*('Input_Claims Data'!$S$11:$S$500='Cal_Claims Experience'!$W111)*('Input_Claims Data'!$T$11:$T$500='Cal_Claims Experience'!$X111)))</f>
        <v/>
      </c>
      <c r="AG111" s="1" t="str" cm="1">
        <f t="array" ref="AG111">IF(AC111="","",_xlfn._xlws.FILTER('Input_Claims Data'!AC$11:AC$500,('Input_Claims Data'!$Q$11:$Q$500='Cal_Claims Experience'!$U111)*('Input_Claims Data'!$R$11:$R$500='Cal_Claims Experience'!$V111)*('Input_Claims Data'!$S$11:$S$500='Cal_Claims Experience'!$W111)*('Input_Claims Data'!$T$11:$T$500='Cal_Claims Experience'!$X111)))</f>
        <v/>
      </c>
      <c r="AH111" s="1" t="str" cm="1">
        <f t="array" ref="AH111">IF(AD111="","",_xlfn._xlws.FILTER('Input_Claims Data'!AD$11:AD$500,('Input_Claims Data'!$Q$11:$Q$500='Cal_Claims Experience'!$U111)*('Input_Claims Data'!$R$11:$R$500='Cal_Claims Experience'!$V111)*('Input_Claims Data'!$S$11:$S$500='Cal_Claims Experience'!$W111)*('Input_Claims Data'!$T$11:$T$500='Cal_Claims Experience'!$X111)))</f>
        <v/>
      </c>
      <c r="AI111" s="1" t="str">
        <f t="shared" si="18"/>
        <v/>
      </c>
      <c r="AJ111" s="1" t="str">
        <f t="shared" si="15"/>
        <v/>
      </c>
      <c r="AK111" s="1" t="str">
        <f t="shared" si="16"/>
        <v/>
      </c>
      <c r="AL111" s="1" t="str">
        <f t="shared" si="17"/>
        <v/>
      </c>
      <c r="AM111" s="1" t="str">
        <f t="shared" si="19"/>
        <v/>
      </c>
    </row>
    <row r="112" spans="5:39">
      <c r="E112" s="1" t="str" cm="1">
        <f t="array" ref="E112">IF(A112="","",_xlfn._xlws.FILTER('Input_Claims Data'!E$11:E$500,('Input_Claims Data'!$A$11:$A$500='Cal_Claims Experience'!$A112)*('Input_Claims Data'!$B$11:$B$500='Cal_Claims Experience'!$B112)*('Input_Claims Data'!$C$11:$C$500='Cal_Claims Experience'!$C112)*('Input_Claims Data'!$D$11:$D$500='Cal_Claims Experience'!$D112)))</f>
        <v/>
      </c>
      <c r="F112" s="1" t="str" cm="1">
        <f t="array" ref="F112">IF(A112="","",_xlfn._xlws.FILTER('Input_Claims Data'!F$11:F$500,('Input_Claims Data'!$A$11:$A$500='Cal_Claims Experience'!$A112)*('Input_Claims Data'!$B$11:$B$500='Cal_Claims Experience'!$B112)*('Input_Claims Data'!$C$11:$C$500='Cal_Claims Experience'!$C112)*('Input_Claims Data'!$D$11:$D$500='Cal_Claims Experience'!$D112)))</f>
        <v/>
      </c>
      <c r="G112" s="1" t="str" cm="1">
        <f t="array" ref="G112">IF(A112="","",_xlfn._xlws.FILTER('Input_Claims Data'!G$11:G$500,('Input_Claims Data'!$A$11:$A$500='Cal_Claims Experience'!$A112)*('Input_Claims Data'!$B$11:$B$500='Cal_Claims Experience'!$B112)*('Input_Claims Data'!$C$11:$C$500='Cal_Claims Experience'!$C112)*('Input_Claims Data'!$D$11:$D$500='Cal_Claims Experience'!$D112)))</f>
        <v/>
      </c>
      <c r="H112" s="1" t="str" cm="1">
        <f t="array" ref="H112">IF(A112="","",_xlfn._xlws.FILTER('Input_Claims Data'!H$11:H$500,('Input_Claims Data'!$A$11:$A$500='Cal_Claims Experience'!$A112)*('Input_Claims Data'!$B$11:$B$500='Cal_Claims Experience'!$B112)*('Input_Claims Data'!$C$11:$C$500='Cal_Claims Experience'!$C112)*('Input_Claims Data'!$D$11:$D$500='Cal_Claims Experience'!$D112)))</f>
        <v/>
      </c>
      <c r="I112" s="1" t="str" cm="1">
        <f t="array" ref="I112">IF(A112="","",_xlfn._xlws.FILTER('Input_Claims Data'!I$11:I$500,('Input_Claims Data'!$A$11:$A$500='Cal_Claims Experience'!$A112)*('Input_Claims Data'!$B$11:$B$500='Cal_Claims Experience'!$B112)*('Input_Claims Data'!$C$11:$C$500='Cal_Claims Experience'!$C112)*('Input_Claims Data'!$D$11:$D$500='Cal_Claims Experience'!$D112)))</f>
        <v/>
      </c>
      <c r="J112" s="1" t="str" cm="1">
        <f t="array" ref="J112">IF(A112="","",_xlfn._xlws.FILTER('Input_Claims Data'!J$11:J$500,('Input_Claims Data'!$A$11:$A$500='Cal_Claims Experience'!$A112)*('Input_Claims Data'!$B$11:$B$500='Cal_Claims Experience'!$B112)*('Input_Claims Data'!$C$11:$C$500='Cal_Claims Experience'!$C112)*('Input_Claims Data'!$D$11:$D$500='Cal_Claims Experience'!$D112)))</f>
        <v/>
      </c>
      <c r="K112" s="1" t="str" cm="1">
        <f t="array" ref="K112">IF(A112="","",_xlfn._xlws.FILTER('Input_Claims Data'!K$11:K$500,('Input_Claims Data'!$A$11:$A$500='Cal_Claims Experience'!$A112)*('Input_Claims Data'!$B$11:$B$500='Cal_Claims Experience'!$B112)*('Input_Claims Data'!$C$11:$C$500='Cal_Claims Experience'!$C112)*('Input_Claims Data'!$D$11:$D$500='Cal_Claims Experience'!$D112)))</f>
        <v/>
      </c>
      <c r="L112" s="1" t="str" cm="1">
        <f t="array" ref="L112">IF(B112="","",_xlfn._xlws.FILTER('Input_Claims Data'!L$11:L$500,('Input_Claims Data'!$A$11:$A$500='Cal_Claims Experience'!$A112)*('Input_Claims Data'!$B$11:$B$500='Cal_Claims Experience'!$B112)*('Input_Claims Data'!$C$11:$C$500='Cal_Claims Experience'!$C112)*('Input_Claims Data'!$D$11:$D$500='Cal_Claims Experience'!$D112)))</f>
        <v/>
      </c>
      <c r="M112" s="1" t="str" cm="1">
        <f t="array" ref="M112">IF(C112="","",_xlfn._xlws.FILTER('Input_Claims Data'!M$11:M$500,('Input_Claims Data'!$A$11:$A$500='Cal_Claims Experience'!$A112)*('Input_Claims Data'!$B$11:$B$500='Cal_Claims Experience'!$B112)*('Input_Claims Data'!$C$11:$C$500='Cal_Claims Experience'!$C112)*('Input_Claims Data'!$D$11:$D$500='Cal_Claims Experience'!$D112)))</f>
        <v/>
      </c>
      <c r="N112" s="1" t="str" cm="1">
        <f t="array" ref="N112">IF(D112="","",_xlfn._xlws.FILTER('Input_Claims Data'!N$11:N$500,('Input_Claims Data'!$A$11:$A$500='Cal_Claims Experience'!$A112)*('Input_Claims Data'!$B$11:$B$500='Cal_Claims Experience'!$B112)*('Input_Claims Data'!$C$11:$C$500='Cal_Claims Experience'!$C112)*('Input_Claims Data'!$D$11:$D$500='Cal_Claims Experience'!$D112)))</f>
        <v/>
      </c>
      <c r="O112" s="1" t="str">
        <f t="shared" si="10"/>
        <v/>
      </c>
      <c r="P112" s="1" t="str">
        <f t="shared" si="11"/>
        <v/>
      </c>
      <c r="Q112" s="1" t="str">
        <f t="shared" si="12"/>
        <v/>
      </c>
      <c r="R112" s="1" t="str">
        <f t="shared" si="13"/>
        <v/>
      </c>
      <c r="S112" s="1" t="str">
        <f t="shared" si="14"/>
        <v/>
      </c>
      <c r="Y112" s="1" t="str" cm="1">
        <f t="array" ref="Y112">IF(U112="","",_xlfn._xlws.FILTER('Input_Claims Data'!U$11:U$500,('Input_Claims Data'!$Q$11:$Q$500='Cal_Claims Experience'!$U112)*('Input_Claims Data'!$R$11:$R$500='Cal_Claims Experience'!$V112)*('Input_Claims Data'!$S$11:$S$500='Cal_Claims Experience'!$W112)*('Input_Claims Data'!$T$11:$T$500='Cal_Claims Experience'!$X112)))</f>
        <v/>
      </c>
      <c r="Z112" s="1" t="str" cm="1">
        <f t="array" ref="Z112">IF(V112="","",_xlfn._xlws.FILTER('Input_Claims Data'!V$11:V$500,('Input_Claims Data'!$Q$11:$Q$500='Cal_Claims Experience'!$U112)*('Input_Claims Data'!$R$11:$R$500='Cal_Claims Experience'!$V112)*('Input_Claims Data'!$S$11:$S$500='Cal_Claims Experience'!$W112)*('Input_Claims Data'!$T$11:$T$500='Cal_Claims Experience'!$X112)))</f>
        <v/>
      </c>
      <c r="AA112" s="1" t="str" cm="1">
        <f t="array" ref="AA112">IF(W112="","",_xlfn._xlws.FILTER('Input_Claims Data'!W$11:W$500,('Input_Claims Data'!$Q$11:$Q$500='Cal_Claims Experience'!$U112)*('Input_Claims Data'!$R$11:$R$500='Cal_Claims Experience'!$V112)*('Input_Claims Data'!$S$11:$S$500='Cal_Claims Experience'!$W112)*('Input_Claims Data'!$T$11:$T$500='Cal_Claims Experience'!$X112)))</f>
        <v/>
      </c>
      <c r="AB112" s="1" t="str" cm="1">
        <f t="array" ref="AB112">IF(X112="","",_xlfn._xlws.FILTER('Input_Claims Data'!X$11:X$500,('Input_Claims Data'!$Q$11:$Q$500='Cal_Claims Experience'!$U112)*('Input_Claims Data'!$R$11:$R$500='Cal_Claims Experience'!$V112)*('Input_Claims Data'!$S$11:$S$500='Cal_Claims Experience'!$W112)*('Input_Claims Data'!$T$11:$T$500='Cal_Claims Experience'!$X112)))</f>
        <v/>
      </c>
      <c r="AC112" s="1" t="str" cm="1">
        <f t="array" ref="AC112">IF(Y112="","",_xlfn._xlws.FILTER('Input_Claims Data'!Y$11:Y$500,('Input_Claims Data'!$Q$11:$Q$500='Cal_Claims Experience'!$U112)*('Input_Claims Data'!$R$11:$R$500='Cal_Claims Experience'!$V112)*('Input_Claims Data'!$S$11:$S$500='Cal_Claims Experience'!$W112)*('Input_Claims Data'!$T$11:$T$500='Cal_Claims Experience'!$X112)))</f>
        <v/>
      </c>
      <c r="AD112" s="1" t="str" cm="1">
        <f t="array" ref="AD112">IF(Z112="","",_xlfn._xlws.FILTER('Input_Claims Data'!Z$11:Z$500,('Input_Claims Data'!$Q$11:$Q$500='Cal_Claims Experience'!$U112)*('Input_Claims Data'!$R$11:$R$500='Cal_Claims Experience'!$V112)*('Input_Claims Data'!$S$11:$S$500='Cal_Claims Experience'!$W112)*('Input_Claims Data'!$T$11:$T$500='Cal_Claims Experience'!$X112)))</f>
        <v/>
      </c>
      <c r="AE112" s="1" t="str" cm="1">
        <f t="array" ref="AE112">IF(AA112="","",_xlfn._xlws.FILTER('Input_Claims Data'!AA$11:AA$500,('Input_Claims Data'!$Q$11:$Q$500='Cal_Claims Experience'!$U112)*('Input_Claims Data'!$R$11:$R$500='Cal_Claims Experience'!$V112)*('Input_Claims Data'!$S$11:$S$500='Cal_Claims Experience'!$W112)*('Input_Claims Data'!$T$11:$T$500='Cal_Claims Experience'!$X112)))</f>
        <v/>
      </c>
      <c r="AF112" s="1" t="str" cm="1">
        <f t="array" ref="AF112">IF(AB112="","",_xlfn._xlws.FILTER('Input_Claims Data'!AB$11:AB$500,('Input_Claims Data'!$Q$11:$Q$500='Cal_Claims Experience'!$U112)*('Input_Claims Data'!$R$11:$R$500='Cal_Claims Experience'!$V112)*('Input_Claims Data'!$S$11:$S$500='Cal_Claims Experience'!$W112)*('Input_Claims Data'!$T$11:$T$500='Cal_Claims Experience'!$X112)))</f>
        <v/>
      </c>
      <c r="AG112" s="1" t="str" cm="1">
        <f t="array" ref="AG112">IF(AC112="","",_xlfn._xlws.FILTER('Input_Claims Data'!AC$11:AC$500,('Input_Claims Data'!$Q$11:$Q$500='Cal_Claims Experience'!$U112)*('Input_Claims Data'!$R$11:$R$500='Cal_Claims Experience'!$V112)*('Input_Claims Data'!$S$11:$S$500='Cal_Claims Experience'!$W112)*('Input_Claims Data'!$T$11:$T$500='Cal_Claims Experience'!$X112)))</f>
        <v/>
      </c>
      <c r="AH112" s="1" t="str" cm="1">
        <f t="array" ref="AH112">IF(AD112="","",_xlfn._xlws.FILTER('Input_Claims Data'!AD$11:AD$500,('Input_Claims Data'!$Q$11:$Q$500='Cal_Claims Experience'!$U112)*('Input_Claims Data'!$R$11:$R$500='Cal_Claims Experience'!$V112)*('Input_Claims Data'!$S$11:$S$500='Cal_Claims Experience'!$W112)*('Input_Claims Data'!$T$11:$T$500='Cal_Claims Experience'!$X112)))</f>
        <v/>
      </c>
      <c r="AI112" s="1" t="str">
        <f t="shared" si="18"/>
        <v/>
      </c>
      <c r="AJ112" s="1" t="str">
        <f t="shared" si="15"/>
        <v/>
      </c>
      <c r="AK112" s="1" t="str">
        <f t="shared" si="16"/>
        <v/>
      </c>
      <c r="AL112" s="1" t="str">
        <f t="shared" si="17"/>
        <v/>
      </c>
      <c r="AM112" s="1" t="str">
        <f t="shared" si="19"/>
        <v/>
      </c>
    </row>
    <row r="113" spans="5:39">
      <c r="E113" s="1" t="str" cm="1">
        <f t="array" ref="E113">IF(A113="","",_xlfn._xlws.FILTER('Input_Claims Data'!E$11:E$500,('Input_Claims Data'!$A$11:$A$500='Cal_Claims Experience'!$A113)*('Input_Claims Data'!$B$11:$B$500='Cal_Claims Experience'!$B113)*('Input_Claims Data'!$C$11:$C$500='Cal_Claims Experience'!$C113)*('Input_Claims Data'!$D$11:$D$500='Cal_Claims Experience'!$D113)))</f>
        <v/>
      </c>
      <c r="F113" s="1" t="str" cm="1">
        <f t="array" ref="F113">IF(A113="","",_xlfn._xlws.FILTER('Input_Claims Data'!F$11:F$500,('Input_Claims Data'!$A$11:$A$500='Cal_Claims Experience'!$A113)*('Input_Claims Data'!$B$11:$B$500='Cal_Claims Experience'!$B113)*('Input_Claims Data'!$C$11:$C$500='Cal_Claims Experience'!$C113)*('Input_Claims Data'!$D$11:$D$500='Cal_Claims Experience'!$D113)))</f>
        <v/>
      </c>
      <c r="G113" s="1" t="str" cm="1">
        <f t="array" ref="G113">IF(A113="","",_xlfn._xlws.FILTER('Input_Claims Data'!G$11:G$500,('Input_Claims Data'!$A$11:$A$500='Cal_Claims Experience'!$A113)*('Input_Claims Data'!$B$11:$B$500='Cal_Claims Experience'!$B113)*('Input_Claims Data'!$C$11:$C$500='Cal_Claims Experience'!$C113)*('Input_Claims Data'!$D$11:$D$500='Cal_Claims Experience'!$D113)))</f>
        <v/>
      </c>
      <c r="H113" s="1" t="str" cm="1">
        <f t="array" ref="H113">IF(A113="","",_xlfn._xlws.FILTER('Input_Claims Data'!H$11:H$500,('Input_Claims Data'!$A$11:$A$500='Cal_Claims Experience'!$A113)*('Input_Claims Data'!$B$11:$B$500='Cal_Claims Experience'!$B113)*('Input_Claims Data'!$C$11:$C$500='Cal_Claims Experience'!$C113)*('Input_Claims Data'!$D$11:$D$500='Cal_Claims Experience'!$D113)))</f>
        <v/>
      </c>
      <c r="I113" s="1" t="str" cm="1">
        <f t="array" ref="I113">IF(A113="","",_xlfn._xlws.FILTER('Input_Claims Data'!I$11:I$500,('Input_Claims Data'!$A$11:$A$500='Cal_Claims Experience'!$A113)*('Input_Claims Data'!$B$11:$B$500='Cal_Claims Experience'!$B113)*('Input_Claims Data'!$C$11:$C$500='Cal_Claims Experience'!$C113)*('Input_Claims Data'!$D$11:$D$500='Cal_Claims Experience'!$D113)))</f>
        <v/>
      </c>
      <c r="J113" s="1" t="str" cm="1">
        <f t="array" ref="J113">IF(A113="","",_xlfn._xlws.FILTER('Input_Claims Data'!J$11:J$500,('Input_Claims Data'!$A$11:$A$500='Cal_Claims Experience'!$A113)*('Input_Claims Data'!$B$11:$B$500='Cal_Claims Experience'!$B113)*('Input_Claims Data'!$C$11:$C$500='Cal_Claims Experience'!$C113)*('Input_Claims Data'!$D$11:$D$500='Cal_Claims Experience'!$D113)))</f>
        <v/>
      </c>
      <c r="K113" s="1" t="str" cm="1">
        <f t="array" ref="K113">IF(A113="","",_xlfn._xlws.FILTER('Input_Claims Data'!K$11:K$500,('Input_Claims Data'!$A$11:$A$500='Cal_Claims Experience'!$A113)*('Input_Claims Data'!$B$11:$B$500='Cal_Claims Experience'!$B113)*('Input_Claims Data'!$C$11:$C$500='Cal_Claims Experience'!$C113)*('Input_Claims Data'!$D$11:$D$500='Cal_Claims Experience'!$D113)))</f>
        <v/>
      </c>
      <c r="L113" s="1" t="str" cm="1">
        <f t="array" ref="L113">IF(B113="","",_xlfn._xlws.FILTER('Input_Claims Data'!L$11:L$500,('Input_Claims Data'!$A$11:$A$500='Cal_Claims Experience'!$A113)*('Input_Claims Data'!$B$11:$B$500='Cal_Claims Experience'!$B113)*('Input_Claims Data'!$C$11:$C$500='Cal_Claims Experience'!$C113)*('Input_Claims Data'!$D$11:$D$500='Cal_Claims Experience'!$D113)))</f>
        <v/>
      </c>
      <c r="M113" s="1" t="str" cm="1">
        <f t="array" ref="M113">IF(C113="","",_xlfn._xlws.FILTER('Input_Claims Data'!M$11:M$500,('Input_Claims Data'!$A$11:$A$500='Cal_Claims Experience'!$A113)*('Input_Claims Data'!$B$11:$B$500='Cal_Claims Experience'!$B113)*('Input_Claims Data'!$C$11:$C$500='Cal_Claims Experience'!$C113)*('Input_Claims Data'!$D$11:$D$500='Cal_Claims Experience'!$D113)))</f>
        <v/>
      </c>
      <c r="N113" s="1" t="str" cm="1">
        <f t="array" ref="N113">IF(D113="","",_xlfn._xlws.FILTER('Input_Claims Data'!N$11:N$500,('Input_Claims Data'!$A$11:$A$500='Cal_Claims Experience'!$A113)*('Input_Claims Data'!$B$11:$B$500='Cal_Claims Experience'!$B113)*('Input_Claims Data'!$C$11:$C$500='Cal_Claims Experience'!$C113)*('Input_Claims Data'!$D$11:$D$500='Cal_Claims Experience'!$D113)))</f>
        <v/>
      </c>
      <c r="O113" s="1" t="str">
        <f t="shared" si="10"/>
        <v/>
      </c>
      <c r="P113" s="1" t="str">
        <f t="shared" si="11"/>
        <v/>
      </c>
      <c r="Q113" s="1" t="str">
        <f t="shared" si="12"/>
        <v/>
      </c>
      <c r="R113" s="1" t="str">
        <f t="shared" si="13"/>
        <v/>
      </c>
      <c r="S113" s="1" t="str">
        <f t="shared" si="14"/>
        <v/>
      </c>
      <c r="Y113" s="1" t="str" cm="1">
        <f t="array" ref="Y113">IF(U113="","",_xlfn._xlws.FILTER('Input_Claims Data'!U$11:U$500,('Input_Claims Data'!$Q$11:$Q$500='Cal_Claims Experience'!$U113)*('Input_Claims Data'!$R$11:$R$500='Cal_Claims Experience'!$V113)*('Input_Claims Data'!$S$11:$S$500='Cal_Claims Experience'!$W113)*('Input_Claims Data'!$T$11:$T$500='Cal_Claims Experience'!$X113)))</f>
        <v/>
      </c>
      <c r="Z113" s="1" t="str" cm="1">
        <f t="array" ref="Z113">IF(V113="","",_xlfn._xlws.FILTER('Input_Claims Data'!V$11:V$500,('Input_Claims Data'!$Q$11:$Q$500='Cal_Claims Experience'!$U113)*('Input_Claims Data'!$R$11:$R$500='Cal_Claims Experience'!$V113)*('Input_Claims Data'!$S$11:$S$500='Cal_Claims Experience'!$W113)*('Input_Claims Data'!$T$11:$T$500='Cal_Claims Experience'!$X113)))</f>
        <v/>
      </c>
      <c r="AA113" s="1" t="str" cm="1">
        <f t="array" ref="AA113">IF(W113="","",_xlfn._xlws.FILTER('Input_Claims Data'!W$11:W$500,('Input_Claims Data'!$Q$11:$Q$500='Cal_Claims Experience'!$U113)*('Input_Claims Data'!$R$11:$R$500='Cal_Claims Experience'!$V113)*('Input_Claims Data'!$S$11:$S$500='Cal_Claims Experience'!$W113)*('Input_Claims Data'!$T$11:$T$500='Cal_Claims Experience'!$X113)))</f>
        <v/>
      </c>
      <c r="AB113" s="1" t="str" cm="1">
        <f t="array" ref="AB113">IF(X113="","",_xlfn._xlws.FILTER('Input_Claims Data'!X$11:X$500,('Input_Claims Data'!$Q$11:$Q$500='Cal_Claims Experience'!$U113)*('Input_Claims Data'!$R$11:$R$500='Cal_Claims Experience'!$V113)*('Input_Claims Data'!$S$11:$S$500='Cal_Claims Experience'!$W113)*('Input_Claims Data'!$T$11:$T$500='Cal_Claims Experience'!$X113)))</f>
        <v/>
      </c>
      <c r="AC113" s="1" t="str" cm="1">
        <f t="array" ref="AC113">IF(Y113="","",_xlfn._xlws.FILTER('Input_Claims Data'!Y$11:Y$500,('Input_Claims Data'!$Q$11:$Q$500='Cal_Claims Experience'!$U113)*('Input_Claims Data'!$R$11:$R$500='Cal_Claims Experience'!$V113)*('Input_Claims Data'!$S$11:$S$500='Cal_Claims Experience'!$W113)*('Input_Claims Data'!$T$11:$T$500='Cal_Claims Experience'!$X113)))</f>
        <v/>
      </c>
      <c r="AD113" s="1" t="str" cm="1">
        <f t="array" ref="AD113">IF(Z113="","",_xlfn._xlws.FILTER('Input_Claims Data'!Z$11:Z$500,('Input_Claims Data'!$Q$11:$Q$500='Cal_Claims Experience'!$U113)*('Input_Claims Data'!$R$11:$R$500='Cal_Claims Experience'!$V113)*('Input_Claims Data'!$S$11:$S$500='Cal_Claims Experience'!$W113)*('Input_Claims Data'!$T$11:$T$500='Cal_Claims Experience'!$X113)))</f>
        <v/>
      </c>
      <c r="AE113" s="1" t="str" cm="1">
        <f t="array" ref="AE113">IF(AA113="","",_xlfn._xlws.FILTER('Input_Claims Data'!AA$11:AA$500,('Input_Claims Data'!$Q$11:$Q$500='Cal_Claims Experience'!$U113)*('Input_Claims Data'!$R$11:$R$500='Cal_Claims Experience'!$V113)*('Input_Claims Data'!$S$11:$S$500='Cal_Claims Experience'!$W113)*('Input_Claims Data'!$T$11:$T$500='Cal_Claims Experience'!$X113)))</f>
        <v/>
      </c>
      <c r="AF113" s="1" t="str" cm="1">
        <f t="array" ref="AF113">IF(AB113="","",_xlfn._xlws.FILTER('Input_Claims Data'!AB$11:AB$500,('Input_Claims Data'!$Q$11:$Q$500='Cal_Claims Experience'!$U113)*('Input_Claims Data'!$R$11:$R$500='Cal_Claims Experience'!$V113)*('Input_Claims Data'!$S$11:$S$500='Cal_Claims Experience'!$W113)*('Input_Claims Data'!$T$11:$T$500='Cal_Claims Experience'!$X113)))</f>
        <v/>
      </c>
      <c r="AG113" s="1" t="str" cm="1">
        <f t="array" ref="AG113">IF(AC113="","",_xlfn._xlws.FILTER('Input_Claims Data'!AC$11:AC$500,('Input_Claims Data'!$Q$11:$Q$500='Cal_Claims Experience'!$U113)*('Input_Claims Data'!$R$11:$R$500='Cal_Claims Experience'!$V113)*('Input_Claims Data'!$S$11:$S$500='Cal_Claims Experience'!$W113)*('Input_Claims Data'!$T$11:$T$500='Cal_Claims Experience'!$X113)))</f>
        <v/>
      </c>
      <c r="AH113" s="1" t="str" cm="1">
        <f t="array" ref="AH113">IF(AD113="","",_xlfn._xlws.FILTER('Input_Claims Data'!AD$11:AD$500,('Input_Claims Data'!$Q$11:$Q$500='Cal_Claims Experience'!$U113)*('Input_Claims Data'!$R$11:$R$500='Cal_Claims Experience'!$V113)*('Input_Claims Data'!$S$11:$S$500='Cal_Claims Experience'!$W113)*('Input_Claims Data'!$T$11:$T$500='Cal_Claims Experience'!$X113)))</f>
        <v/>
      </c>
      <c r="AI113" s="1" t="str">
        <f t="shared" si="18"/>
        <v/>
      </c>
      <c r="AJ113" s="1" t="str">
        <f t="shared" si="15"/>
        <v/>
      </c>
      <c r="AK113" s="1" t="str">
        <f t="shared" si="16"/>
        <v/>
      </c>
      <c r="AL113" s="1" t="str">
        <f t="shared" si="17"/>
        <v/>
      </c>
      <c r="AM113" s="1" t="str">
        <f t="shared" si="19"/>
        <v/>
      </c>
    </row>
    <row r="114" spans="5:39">
      <c r="E114" s="1" t="str" cm="1">
        <f t="array" ref="E114">IF(A114="","",_xlfn._xlws.FILTER('Input_Claims Data'!E$11:E$500,('Input_Claims Data'!$A$11:$A$500='Cal_Claims Experience'!$A114)*('Input_Claims Data'!$B$11:$B$500='Cal_Claims Experience'!$B114)*('Input_Claims Data'!$C$11:$C$500='Cal_Claims Experience'!$C114)*('Input_Claims Data'!$D$11:$D$500='Cal_Claims Experience'!$D114)))</f>
        <v/>
      </c>
      <c r="F114" s="1" t="str" cm="1">
        <f t="array" ref="F114">IF(A114="","",_xlfn._xlws.FILTER('Input_Claims Data'!F$11:F$500,('Input_Claims Data'!$A$11:$A$500='Cal_Claims Experience'!$A114)*('Input_Claims Data'!$B$11:$B$500='Cal_Claims Experience'!$B114)*('Input_Claims Data'!$C$11:$C$500='Cal_Claims Experience'!$C114)*('Input_Claims Data'!$D$11:$D$500='Cal_Claims Experience'!$D114)))</f>
        <v/>
      </c>
      <c r="G114" s="1" t="str" cm="1">
        <f t="array" ref="G114">IF(A114="","",_xlfn._xlws.FILTER('Input_Claims Data'!G$11:G$500,('Input_Claims Data'!$A$11:$A$500='Cal_Claims Experience'!$A114)*('Input_Claims Data'!$B$11:$B$500='Cal_Claims Experience'!$B114)*('Input_Claims Data'!$C$11:$C$500='Cal_Claims Experience'!$C114)*('Input_Claims Data'!$D$11:$D$500='Cal_Claims Experience'!$D114)))</f>
        <v/>
      </c>
      <c r="H114" s="1" t="str" cm="1">
        <f t="array" ref="H114">IF(A114="","",_xlfn._xlws.FILTER('Input_Claims Data'!H$11:H$500,('Input_Claims Data'!$A$11:$A$500='Cal_Claims Experience'!$A114)*('Input_Claims Data'!$B$11:$B$500='Cal_Claims Experience'!$B114)*('Input_Claims Data'!$C$11:$C$500='Cal_Claims Experience'!$C114)*('Input_Claims Data'!$D$11:$D$500='Cal_Claims Experience'!$D114)))</f>
        <v/>
      </c>
      <c r="I114" s="1" t="str" cm="1">
        <f t="array" ref="I114">IF(A114="","",_xlfn._xlws.FILTER('Input_Claims Data'!I$11:I$500,('Input_Claims Data'!$A$11:$A$500='Cal_Claims Experience'!$A114)*('Input_Claims Data'!$B$11:$B$500='Cal_Claims Experience'!$B114)*('Input_Claims Data'!$C$11:$C$500='Cal_Claims Experience'!$C114)*('Input_Claims Data'!$D$11:$D$500='Cal_Claims Experience'!$D114)))</f>
        <v/>
      </c>
      <c r="J114" s="1" t="str" cm="1">
        <f t="array" ref="J114">IF(A114="","",_xlfn._xlws.FILTER('Input_Claims Data'!J$11:J$500,('Input_Claims Data'!$A$11:$A$500='Cal_Claims Experience'!$A114)*('Input_Claims Data'!$B$11:$B$500='Cal_Claims Experience'!$B114)*('Input_Claims Data'!$C$11:$C$500='Cal_Claims Experience'!$C114)*('Input_Claims Data'!$D$11:$D$500='Cal_Claims Experience'!$D114)))</f>
        <v/>
      </c>
      <c r="K114" s="1" t="str" cm="1">
        <f t="array" ref="K114">IF(A114="","",_xlfn._xlws.FILTER('Input_Claims Data'!K$11:K$500,('Input_Claims Data'!$A$11:$A$500='Cal_Claims Experience'!$A114)*('Input_Claims Data'!$B$11:$B$500='Cal_Claims Experience'!$B114)*('Input_Claims Data'!$C$11:$C$500='Cal_Claims Experience'!$C114)*('Input_Claims Data'!$D$11:$D$500='Cal_Claims Experience'!$D114)))</f>
        <v/>
      </c>
      <c r="L114" s="1" t="str" cm="1">
        <f t="array" ref="L114">IF(B114="","",_xlfn._xlws.FILTER('Input_Claims Data'!L$11:L$500,('Input_Claims Data'!$A$11:$A$500='Cal_Claims Experience'!$A114)*('Input_Claims Data'!$B$11:$B$500='Cal_Claims Experience'!$B114)*('Input_Claims Data'!$C$11:$C$500='Cal_Claims Experience'!$C114)*('Input_Claims Data'!$D$11:$D$500='Cal_Claims Experience'!$D114)))</f>
        <v/>
      </c>
      <c r="M114" s="1" t="str" cm="1">
        <f t="array" ref="M114">IF(C114="","",_xlfn._xlws.FILTER('Input_Claims Data'!M$11:M$500,('Input_Claims Data'!$A$11:$A$500='Cal_Claims Experience'!$A114)*('Input_Claims Data'!$B$11:$B$500='Cal_Claims Experience'!$B114)*('Input_Claims Data'!$C$11:$C$500='Cal_Claims Experience'!$C114)*('Input_Claims Data'!$D$11:$D$500='Cal_Claims Experience'!$D114)))</f>
        <v/>
      </c>
      <c r="N114" s="1" t="str" cm="1">
        <f t="array" ref="N114">IF(D114="","",_xlfn._xlws.FILTER('Input_Claims Data'!N$11:N$500,('Input_Claims Data'!$A$11:$A$500='Cal_Claims Experience'!$A114)*('Input_Claims Data'!$B$11:$B$500='Cal_Claims Experience'!$B114)*('Input_Claims Data'!$C$11:$C$500='Cal_Claims Experience'!$C114)*('Input_Claims Data'!$D$11:$D$500='Cal_Claims Experience'!$D114)))</f>
        <v/>
      </c>
      <c r="O114" s="1" t="str">
        <f t="shared" si="10"/>
        <v/>
      </c>
      <c r="P114" s="1" t="str">
        <f t="shared" si="11"/>
        <v/>
      </c>
      <c r="Q114" s="1" t="str">
        <f t="shared" si="12"/>
        <v/>
      </c>
      <c r="R114" s="1" t="str">
        <f t="shared" si="13"/>
        <v/>
      </c>
      <c r="S114" s="1" t="str">
        <f t="shared" si="14"/>
        <v/>
      </c>
      <c r="Y114" s="1" t="str" cm="1">
        <f t="array" ref="Y114">IF(U114="","",_xlfn._xlws.FILTER('Input_Claims Data'!U$11:U$500,('Input_Claims Data'!$Q$11:$Q$500='Cal_Claims Experience'!$U114)*('Input_Claims Data'!$R$11:$R$500='Cal_Claims Experience'!$V114)*('Input_Claims Data'!$S$11:$S$500='Cal_Claims Experience'!$W114)*('Input_Claims Data'!$T$11:$T$500='Cal_Claims Experience'!$X114)))</f>
        <v/>
      </c>
      <c r="Z114" s="1" t="str" cm="1">
        <f t="array" ref="Z114">IF(V114="","",_xlfn._xlws.FILTER('Input_Claims Data'!V$11:V$500,('Input_Claims Data'!$Q$11:$Q$500='Cal_Claims Experience'!$U114)*('Input_Claims Data'!$R$11:$R$500='Cal_Claims Experience'!$V114)*('Input_Claims Data'!$S$11:$S$500='Cal_Claims Experience'!$W114)*('Input_Claims Data'!$T$11:$T$500='Cal_Claims Experience'!$X114)))</f>
        <v/>
      </c>
      <c r="AA114" s="1" t="str" cm="1">
        <f t="array" ref="AA114">IF(W114="","",_xlfn._xlws.FILTER('Input_Claims Data'!W$11:W$500,('Input_Claims Data'!$Q$11:$Q$500='Cal_Claims Experience'!$U114)*('Input_Claims Data'!$R$11:$R$500='Cal_Claims Experience'!$V114)*('Input_Claims Data'!$S$11:$S$500='Cal_Claims Experience'!$W114)*('Input_Claims Data'!$T$11:$T$500='Cal_Claims Experience'!$X114)))</f>
        <v/>
      </c>
      <c r="AB114" s="1" t="str" cm="1">
        <f t="array" ref="AB114">IF(X114="","",_xlfn._xlws.FILTER('Input_Claims Data'!X$11:X$500,('Input_Claims Data'!$Q$11:$Q$500='Cal_Claims Experience'!$U114)*('Input_Claims Data'!$R$11:$R$500='Cal_Claims Experience'!$V114)*('Input_Claims Data'!$S$11:$S$500='Cal_Claims Experience'!$W114)*('Input_Claims Data'!$T$11:$T$500='Cal_Claims Experience'!$X114)))</f>
        <v/>
      </c>
      <c r="AC114" s="1" t="str" cm="1">
        <f t="array" ref="AC114">IF(Y114="","",_xlfn._xlws.FILTER('Input_Claims Data'!Y$11:Y$500,('Input_Claims Data'!$Q$11:$Q$500='Cal_Claims Experience'!$U114)*('Input_Claims Data'!$R$11:$R$500='Cal_Claims Experience'!$V114)*('Input_Claims Data'!$S$11:$S$500='Cal_Claims Experience'!$W114)*('Input_Claims Data'!$T$11:$T$500='Cal_Claims Experience'!$X114)))</f>
        <v/>
      </c>
      <c r="AD114" s="1" t="str" cm="1">
        <f t="array" ref="AD114">IF(Z114="","",_xlfn._xlws.FILTER('Input_Claims Data'!Z$11:Z$500,('Input_Claims Data'!$Q$11:$Q$500='Cal_Claims Experience'!$U114)*('Input_Claims Data'!$R$11:$R$500='Cal_Claims Experience'!$V114)*('Input_Claims Data'!$S$11:$S$500='Cal_Claims Experience'!$W114)*('Input_Claims Data'!$T$11:$T$500='Cal_Claims Experience'!$X114)))</f>
        <v/>
      </c>
      <c r="AE114" s="1" t="str" cm="1">
        <f t="array" ref="AE114">IF(AA114="","",_xlfn._xlws.FILTER('Input_Claims Data'!AA$11:AA$500,('Input_Claims Data'!$Q$11:$Q$500='Cal_Claims Experience'!$U114)*('Input_Claims Data'!$R$11:$R$500='Cal_Claims Experience'!$V114)*('Input_Claims Data'!$S$11:$S$500='Cal_Claims Experience'!$W114)*('Input_Claims Data'!$T$11:$T$500='Cal_Claims Experience'!$X114)))</f>
        <v/>
      </c>
      <c r="AF114" s="1" t="str" cm="1">
        <f t="array" ref="AF114">IF(AB114="","",_xlfn._xlws.FILTER('Input_Claims Data'!AB$11:AB$500,('Input_Claims Data'!$Q$11:$Q$500='Cal_Claims Experience'!$U114)*('Input_Claims Data'!$R$11:$R$500='Cal_Claims Experience'!$V114)*('Input_Claims Data'!$S$11:$S$500='Cal_Claims Experience'!$W114)*('Input_Claims Data'!$T$11:$T$500='Cal_Claims Experience'!$X114)))</f>
        <v/>
      </c>
      <c r="AG114" s="1" t="str" cm="1">
        <f t="array" ref="AG114">IF(AC114="","",_xlfn._xlws.FILTER('Input_Claims Data'!AC$11:AC$500,('Input_Claims Data'!$Q$11:$Q$500='Cal_Claims Experience'!$U114)*('Input_Claims Data'!$R$11:$R$500='Cal_Claims Experience'!$V114)*('Input_Claims Data'!$S$11:$S$500='Cal_Claims Experience'!$W114)*('Input_Claims Data'!$T$11:$T$500='Cal_Claims Experience'!$X114)))</f>
        <v/>
      </c>
      <c r="AH114" s="1" t="str" cm="1">
        <f t="array" ref="AH114">IF(AD114="","",_xlfn._xlws.FILTER('Input_Claims Data'!AD$11:AD$500,('Input_Claims Data'!$Q$11:$Q$500='Cal_Claims Experience'!$U114)*('Input_Claims Data'!$R$11:$R$500='Cal_Claims Experience'!$V114)*('Input_Claims Data'!$S$11:$S$500='Cal_Claims Experience'!$W114)*('Input_Claims Data'!$T$11:$T$500='Cal_Claims Experience'!$X114)))</f>
        <v/>
      </c>
      <c r="AI114" s="1" t="str">
        <f t="shared" si="18"/>
        <v/>
      </c>
      <c r="AJ114" s="1" t="str">
        <f t="shared" si="15"/>
        <v/>
      </c>
      <c r="AK114" s="1" t="str">
        <f t="shared" si="16"/>
        <v/>
      </c>
      <c r="AL114" s="1" t="str">
        <f t="shared" si="17"/>
        <v/>
      </c>
      <c r="AM114" s="1" t="str">
        <f t="shared" si="19"/>
        <v/>
      </c>
    </row>
    <row r="115" spans="5:39">
      <c r="E115" s="1" t="str" cm="1">
        <f t="array" ref="E115">IF(A115="","",_xlfn._xlws.FILTER('Input_Claims Data'!E$11:E$500,('Input_Claims Data'!$A$11:$A$500='Cal_Claims Experience'!$A115)*('Input_Claims Data'!$B$11:$B$500='Cal_Claims Experience'!$B115)*('Input_Claims Data'!$C$11:$C$500='Cal_Claims Experience'!$C115)*('Input_Claims Data'!$D$11:$D$500='Cal_Claims Experience'!$D115)))</f>
        <v/>
      </c>
      <c r="F115" s="1" t="str" cm="1">
        <f t="array" ref="F115">IF(A115="","",_xlfn._xlws.FILTER('Input_Claims Data'!F$11:F$500,('Input_Claims Data'!$A$11:$A$500='Cal_Claims Experience'!$A115)*('Input_Claims Data'!$B$11:$B$500='Cal_Claims Experience'!$B115)*('Input_Claims Data'!$C$11:$C$500='Cal_Claims Experience'!$C115)*('Input_Claims Data'!$D$11:$D$500='Cal_Claims Experience'!$D115)))</f>
        <v/>
      </c>
      <c r="G115" s="1" t="str" cm="1">
        <f t="array" ref="G115">IF(A115="","",_xlfn._xlws.FILTER('Input_Claims Data'!G$11:G$500,('Input_Claims Data'!$A$11:$A$500='Cal_Claims Experience'!$A115)*('Input_Claims Data'!$B$11:$B$500='Cal_Claims Experience'!$B115)*('Input_Claims Data'!$C$11:$C$500='Cal_Claims Experience'!$C115)*('Input_Claims Data'!$D$11:$D$500='Cal_Claims Experience'!$D115)))</f>
        <v/>
      </c>
      <c r="H115" s="1" t="str" cm="1">
        <f t="array" ref="H115">IF(A115="","",_xlfn._xlws.FILTER('Input_Claims Data'!H$11:H$500,('Input_Claims Data'!$A$11:$A$500='Cal_Claims Experience'!$A115)*('Input_Claims Data'!$B$11:$B$500='Cal_Claims Experience'!$B115)*('Input_Claims Data'!$C$11:$C$500='Cal_Claims Experience'!$C115)*('Input_Claims Data'!$D$11:$D$500='Cal_Claims Experience'!$D115)))</f>
        <v/>
      </c>
      <c r="I115" s="1" t="str" cm="1">
        <f t="array" ref="I115">IF(A115="","",_xlfn._xlws.FILTER('Input_Claims Data'!I$11:I$500,('Input_Claims Data'!$A$11:$A$500='Cal_Claims Experience'!$A115)*('Input_Claims Data'!$B$11:$B$500='Cal_Claims Experience'!$B115)*('Input_Claims Data'!$C$11:$C$500='Cal_Claims Experience'!$C115)*('Input_Claims Data'!$D$11:$D$500='Cal_Claims Experience'!$D115)))</f>
        <v/>
      </c>
      <c r="J115" s="1" t="str" cm="1">
        <f t="array" ref="J115">IF(A115="","",_xlfn._xlws.FILTER('Input_Claims Data'!J$11:J$500,('Input_Claims Data'!$A$11:$A$500='Cal_Claims Experience'!$A115)*('Input_Claims Data'!$B$11:$B$500='Cal_Claims Experience'!$B115)*('Input_Claims Data'!$C$11:$C$500='Cal_Claims Experience'!$C115)*('Input_Claims Data'!$D$11:$D$500='Cal_Claims Experience'!$D115)))</f>
        <v/>
      </c>
      <c r="K115" s="1" t="str" cm="1">
        <f t="array" ref="K115">IF(A115="","",_xlfn._xlws.FILTER('Input_Claims Data'!K$11:K$500,('Input_Claims Data'!$A$11:$A$500='Cal_Claims Experience'!$A115)*('Input_Claims Data'!$B$11:$B$500='Cal_Claims Experience'!$B115)*('Input_Claims Data'!$C$11:$C$500='Cal_Claims Experience'!$C115)*('Input_Claims Data'!$D$11:$D$500='Cal_Claims Experience'!$D115)))</f>
        <v/>
      </c>
      <c r="L115" s="1" t="str" cm="1">
        <f t="array" ref="L115">IF(B115="","",_xlfn._xlws.FILTER('Input_Claims Data'!L$11:L$500,('Input_Claims Data'!$A$11:$A$500='Cal_Claims Experience'!$A115)*('Input_Claims Data'!$B$11:$B$500='Cal_Claims Experience'!$B115)*('Input_Claims Data'!$C$11:$C$500='Cal_Claims Experience'!$C115)*('Input_Claims Data'!$D$11:$D$500='Cal_Claims Experience'!$D115)))</f>
        <v/>
      </c>
      <c r="M115" s="1" t="str" cm="1">
        <f t="array" ref="M115">IF(C115="","",_xlfn._xlws.FILTER('Input_Claims Data'!M$11:M$500,('Input_Claims Data'!$A$11:$A$500='Cal_Claims Experience'!$A115)*('Input_Claims Data'!$B$11:$B$500='Cal_Claims Experience'!$B115)*('Input_Claims Data'!$C$11:$C$500='Cal_Claims Experience'!$C115)*('Input_Claims Data'!$D$11:$D$500='Cal_Claims Experience'!$D115)))</f>
        <v/>
      </c>
      <c r="N115" s="1" t="str" cm="1">
        <f t="array" ref="N115">IF(D115="","",_xlfn._xlws.FILTER('Input_Claims Data'!N$11:N$500,('Input_Claims Data'!$A$11:$A$500='Cal_Claims Experience'!$A115)*('Input_Claims Data'!$B$11:$B$500='Cal_Claims Experience'!$B115)*('Input_Claims Data'!$C$11:$C$500='Cal_Claims Experience'!$C115)*('Input_Claims Data'!$D$11:$D$500='Cal_Claims Experience'!$D115)))</f>
        <v/>
      </c>
      <c r="O115" s="1" t="str">
        <f t="shared" si="10"/>
        <v/>
      </c>
      <c r="P115" s="1" t="str">
        <f t="shared" si="11"/>
        <v/>
      </c>
      <c r="Q115" s="1" t="str">
        <f t="shared" si="12"/>
        <v/>
      </c>
      <c r="R115" s="1" t="str">
        <f t="shared" si="13"/>
        <v/>
      </c>
      <c r="S115" s="1" t="str">
        <f t="shared" si="14"/>
        <v/>
      </c>
      <c r="Y115" s="1" t="str" cm="1">
        <f t="array" ref="Y115">IF(U115="","",_xlfn._xlws.FILTER('Input_Claims Data'!U$11:U$500,('Input_Claims Data'!$Q$11:$Q$500='Cal_Claims Experience'!$U115)*('Input_Claims Data'!$R$11:$R$500='Cal_Claims Experience'!$V115)*('Input_Claims Data'!$S$11:$S$500='Cal_Claims Experience'!$W115)*('Input_Claims Data'!$T$11:$T$500='Cal_Claims Experience'!$X115)))</f>
        <v/>
      </c>
      <c r="Z115" s="1" t="str" cm="1">
        <f t="array" ref="Z115">IF(V115="","",_xlfn._xlws.FILTER('Input_Claims Data'!V$11:V$500,('Input_Claims Data'!$Q$11:$Q$500='Cal_Claims Experience'!$U115)*('Input_Claims Data'!$R$11:$R$500='Cal_Claims Experience'!$V115)*('Input_Claims Data'!$S$11:$S$500='Cal_Claims Experience'!$W115)*('Input_Claims Data'!$T$11:$T$500='Cal_Claims Experience'!$X115)))</f>
        <v/>
      </c>
      <c r="AA115" s="1" t="str" cm="1">
        <f t="array" ref="AA115">IF(W115="","",_xlfn._xlws.FILTER('Input_Claims Data'!W$11:W$500,('Input_Claims Data'!$Q$11:$Q$500='Cal_Claims Experience'!$U115)*('Input_Claims Data'!$R$11:$R$500='Cal_Claims Experience'!$V115)*('Input_Claims Data'!$S$11:$S$500='Cal_Claims Experience'!$W115)*('Input_Claims Data'!$T$11:$T$500='Cal_Claims Experience'!$X115)))</f>
        <v/>
      </c>
      <c r="AB115" s="1" t="str" cm="1">
        <f t="array" ref="AB115">IF(X115="","",_xlfn._xlws.FILTER('Input_Claims Data'!X$11:X$500,('Input_Claims Data'!$Q$11:$Q$500='Cal_Claims Experience'!$U115)*('Input_Claims Data'!$R$11:$R$500='Cal_Claims Experience'!$V115)*('Input_Claims Data'!$S$11:$S$500='Cal_Claims Experience'!$W115)*('Input_Claims Data'!$T$11:$T$500='Cal_Claims Experience'!$X115)))</f>
        <v/>
      </c>
      <c r="AC115" s="1" t="str" cm="1">
        <f t="array" ref="AC115">IF(Y115="","",_xlfn._xlws.FILTER('Input_Claims Data'!Y$11:Y$500,('Input_Claims Data'!$Q$11:$Q$500='Cal_Claims Experience'!$U115)*('Input_Claims Data'!$R$11:$R$500='Cal_Claims Experience'!$V115)*('Input_Claims Data'!$S$11:$S$500='Cal_Claims Experience'!$W115)*('Input_Claims Data'!$T$11:$T$500='Cal_Claims Experience'!$X115)))</f>
        <v/>
      </c>
      <c r="AD115" s="1" t="str" cm="1">
        <f t="array" ref="AD115">IF(Z115="","",_xlfn._xlws.FILTER('Input_Claims Data'!Z$11:Z$500,('Input_Claims Data'!$Q$11:$Q$500='Cal_Claims Experience'!$U115)*('Input_Claims Data'!$R$11:$R$500='Cal_Claims Experience'!$V115)*('Input_Claims Data'!$S$11:$S$500='Cal_Claims Experience'!$W115)*('Input_Claims Data'!$T$11:$T$500='Cal_Claims Experience'!$X115)))</f>
        <v/>
      </c>
      <c r="AE115" s="1" t="str" cm="1">
        <f t="array" ref="AE115">IF(AA115="","",_xlfn._xlws.FILTER('Input_Claims Data'!AA$11:AA$500,('Input_Claims Data'!$Q$11:$Q$500='Cal_Claims Experience'!$U115)*('Input_Claims Data'!$R$11:$R$500='Cal_Claims Experience'!$V115)*('Input_Claims Data'!$S$11:$S$500='Cal_Claims Experience'!$W115)*('Input_Claims Data'!$T$11:$T$500='Cal_Claims Experience'!$X115)))</f>
        <v/>
      </c>
      <c r="AF115" s="1" t="str" cm="1">
        <f t="array" ref="AF115">IF(AB115="","",_xlfn._xlws.FILTER('Input_Claims Data'!AB$11:AB$500,('Input_Claims Data'!$Q$11:$Q$500='Cal_Claims Experience'!$U115)*('Input_Claims Data'!$R$11:$R$500='Cal_Claims Experience'!$V115)*('Input_Claims Data'!$S$11:$S$500='Cal_Claims Experience'!$W115)*('Input_Claims Data'!$T$11:$T$500='Cal_Claims Experience'!$X115)))</f>
        <v/>
      </c>
      <c r="AG115" s="1" t="str" cm="1">
        <f t="array" ref="AG115">IF(AC115="","",_xlfn._xlws.FILTER('Input_Claims Data'!AC$11:AC$500,('Input_Claims Data'!$Q$11:$Q$500='Cal_Claims Experience'!$U115)*('Input_Claims Data'!$R$11:$R$500='Cal_Claims Experience'!$V115)*('Input_Claims Data'!$S$11:$S$500='Cal_Claims Experience'!$W115)*('Input_Claims Data'!$T$11:$T$500='Cal_Claims Experience'!$X115)))</f>
        <v/>
      </c>
      <c r="AH115" s="1" t="str" cm="1">
        <f t="array" ref="AH115">IF(AD115="","",_xlfn._xlws.FILTER('Input_Claims Data'!AD$11:AD$500,('Input_Claims Data'!$Q$11:$Q$500='Cal_Claims Experience'!$U115)*('Input_Claims Data'!$R$11:$R$500='Cal_Claims Experience'!$V115)*('Input_Claims Data'!$S$11:$S$500='Cal_Claims Experience'!$W115)*('Input_Claims Data'!$T$11:$T$500='Cal_Claims Experience'!$X115)))</f>
        <v/>
      </c>
      <c r="AI115" s="1" t="str">
        <f t="shared" si="18"/>
        <v/>
      </c>
      <c r="AJ115" s="1" t="str">
        <f t="shared" si="15"/>
        <v/>
      </c>
      <c r="AK115" s="1" t="str">
        <f t="shared" si="16"/>
        <v/>
      </c>
      <c r="AL115" s="1" t="str">
        <f t="shared" si="17"/>
        <v/>
      </c>
      <c r="AM115" s="1" t="str">
        <f t="shared" si="19"/>
        <v/>
      </c>
    </row>
    <row r="116" spans="5:39">
      <c r="E116" s="1" t="str" cm="1">
        <f t="array" ref="E116">IF(A116="","",_xlfn._xlws.FILTER('Input_Claims Data'!E$11:E$500,('Input_Claims Data'!$A$11:$A$500='Cal_Claims Experience'!$A116)*('Input_Claims Data'!$B$11:$B$500='Cal_Claims Experience'!$B116)*('Input_Claims Data'!$C$11:$C$500='Cal_Claims Experience'!$C116)*('Input_Claims Data'!$D$11:$D$500='Cal_Claims Experience'!$D116)))</f>
        <v/>
      </c>
      <c r="F116" s="1" t="str" cm="1">
        <f t="array" ref="F116">IF(A116="","",_xlfn._xlws.FILTER('Input_Claims Data'!F$11:F$500,('Input_Claims Data'!$A$11:$A$500='Cal_Claims Experience'!$A116)*('Input_Claims Data'!$B$11:$B$500='Cal_Claims Experience'!$B116)*('Input_Claims Data'!$C$11:$C$500='Cal_Claims Experience'!$C116)*('Input_Claims Data'!$D$11:$D$500='Cal_Claims Experience'!$D116)))</f>
        <v/>
      </c>
      <c r="G116" s="1" t="str" cm="1">
        <f t="array" ref="G116">IF(A116="","",_xlfn._xlws.FILTER('Input_Claims Data'!G$11:G$500,('Input_Claims Data'!$A$11:$A$500='Cal_Claims Experience'!$A116)*('Input_Claims Data'!$B$11:$B$500='Cal_Claims Experience'!$B116)*('Input_Claims Data'!$C$11:$C$500='Cal_Claims Experience'!$C116)*('Input_Claims Data'!$D$11:$D$500='Cal_Claims Experience'!$D116)))</f>
        <v/>
      </c>
      <c r="H116" s="1" t="str" cm="1">
        <f t="array" ref="H116">IF(A116="","",_xlfn._xlws.FILTER('Input_Claims Data'!H$11:H$500,('Input_Claims Data'!$A$11:$A$500='Cal_Claims Experience'!$A116)*('Input_Claims Data'!$B$11:$B$500='Cal_Claims Experience'!$B116)*('Input_Claims Data'!$C$11:$C$500='Cal_Claims Experience'!$C116)*('Input_Claims Data'!$D$11:$D$500='Cal_Claims Experience'!$D116)))</f>
        <v/>
      </c>
      <c r="I116" s="1" t="str" cm="1">
        <f t="array" ref="I116">IF(A116="","",_xlfn._xlws.FILTER('Input_Claims Data'!I$11:I$500,('Input_Claims Data'!$A$11:$A$500='Cal_Claims Experience'!$A116)*('Input_Claims Data'!$B$11:$B$500='Cal_Claims Experience'!$B116)*('Input_Claims Data'!$C$11:$C$500='Cal_Claims Experience'!$C116)*('Input_Claims Data'!$D$11:$D$500='Cal_Claims Experience'!$D116)))</f>
        <v/>
      </c>
      <c r="J116" s="1" t="str" cm="1">
        <f t="array" ref="J116">IF(A116="","",_xlfn._xlws.FILTER('Input_Claims Data'!J$11:J$500,('Input_Claims Data'!$A$11:$A$500='Cal_Claims Experience'!$A116)*('Input_Claims Data'!$B$11:$B$500='Cal_Claims Experience'!$B116)*('Input_Claims Data'!$C$11:$C$500='Cal_Claims Experience'!$C116)*('Input_Claims Data'!$D$11:$D$500='Cal_Claims Experience'!$D116)))</f>
        <v/>
      </c>
      <c r="K116" s="1" t="str" cm="1">
        <f t="array" ref="K116">IF(A116="","",_xlfn._xlws.FILTER('Input_Claims Data'!K$11:K$500,('Input_Claims Data'!$A$11:$A$500='Cal_Claims Experience'!$A116)*('Input_Claims Data'!$B$11:$B$500='Cal_Claims Experience'!$B116)*('Input_Claims Data'!$C$11:$C$500='Cal_Claims Experience'!$C116)*('Input_Claims Data'!$D$11:$D$500='Cal_Claims Experience'!$D116)))</f>
        <v/>
      </c>
      <c r="L116" s="1" t="str" cm="1">
        <f t="array" ref="L116">IF(B116="","",_xlfn._xlws.FILTER('Input_Claims Data'!L$11:L$500,('Input_Claims Data'!$A$11:$A$500='Cal_Claims Experience'!$A116)*('Input_Claims Data'!$B$11:$B$500='Cal_Claims Experience'!$B116)*('Input_Claims Data'!$C$11:$C$500='Cal_Claims Experience'!$C116)*('Input_Claims Data'!$D$11:$D$500='Cal_Claims Experience'!$D116)))</f>
        <v/>
      </c>
      <c r="M116" s="1" t="str" cm="1">
        <f t="array" ref="M116">IF(C116="","",_xlfn._xlws.FILTER('Input_Claims Data'!M$11:M$500,('Input_Claims Data'!$A$11:$A$500='Cal_Claims Experience'!$A116)*('Input_Claims Data'!$B$11:$B$500='Cal_Claims Experience'!$B116)*('Input_Claims Data'!$C$11:$C$500='Cal_Claims Experience'!$C116)*('Input_Claims Data'!$D$11:$D$500='Cal_Claims Experience'!$D116)))</f>
        <v/>
      </c>
      <c r="N116" s="1" t="str" cm="1">
        <f t="array" ref="N116">IF(D116="","",_xlfn._xlws.FILTER('Input_Claims Data'!N$11:N$500,('Input_Claims Data'!$A$11:$A$500='Cal_Claims Experience'!$A116)*('Input_Claims Data'!$B$11:$B$500='Cal_Claims Experience'!$B116)*('Input_Claims Data'!$C$11:$C$500='Cal_Claims Experience'!$C116)*('Input_Claims Data'!$D$11:$D$500='Cal_Claims Experience'!$D116)))</f>
        <v/>
      </c>
      <c r="O116" s="1" t="str">
        <f t="shared" si="10"/>
        <v/>
      </c>
      <c r="P116" s="1" t="str">
        <f t="shared" si="11"/>
        <v/>
      </c>
      <c r="Q116" s="1" t="str">
        <f t="shared" si="12"/>
        <v/>
      </c>
      <c r="R116" s="1" t="str">
        <f t="shared" si="13"/>
        <v/>
      </c>
      <c r="S116" s="1" t="str">
        <f t="shared" si="14"/>
        <v/>
      </c>
      <c r="Y116" s="1" t="str" cm="1">
        <f t="array" ref="Y116">IF(U116="","",_xlfn._xlws.FILTER('Input_Claims Data'!U$11:U$500,('Input_Claims Data'!$Q$11:$Q$500='Cal_Claims Experience'!$U116)*('Input_Claims Data'!$R$11:$R$500='Cal_Claims Experience'!$V116)*('Input_Claims Data'!$S$11:$S$500='Cal_Claims Experience'!$W116)*('Input_Claims Data'!$T$11:$T$500='Cal_Claims Experience'!$X116)))</f>
        <v/>
      </c>
      <c r="Z116" s="1" t="str" cm="1">
        <f t="array" ref="Z116">IF(V116="","",_xlfn._xlws.FILTER('Input_Claims Data'!V$11:V$500,('Input_Claims Data'!$Q$11:$Q$500='Cal_Claims Experience'!$U116)*('Input_Claims Data'!$R$11:$R$500='Cal_Claims Experience'!$V116)*('Input_Claims Data'!$S$11:$S$500='Cal_Claims Experience'!$W116)*('Input_Claims Data'!$T$11:$T$500='Cal_Claims Experience'!$X116)))</f>
        <v/>
      </c>
      <c r="AA116" s="1" t="str" cm="1">
        <f t="array" ref="AA116">IF(W116="","",_xlfn._xlws.FILTER('Input_Claims Data'!W$11:W$500,('Input_Claims Data'!$Q$11:$Q$500='Cal_Claims Experience'!$U116)*('Input_Claims Data'!$R$11:$R$500='Cal_Claims Experience'!$V116)*('Input_Claims Data'!$S$11:$S$500='Cal_Claims Experience'!$W116)*('Input_Claims Data'!$T$11:$T$500='Cal_Claims Experience'!$X116)))</f>
        <v/>
      </c>
      <c r="AB116" s="1" t="str" cm="1">
        <f t="array" ref="AB116">IF(X116="","",_xlfn._xlws.FILTER('Input_Claims Data'!X$11:X$500,('Input_Claims Data'!$Q$11:$Q$500='Cal_Claims Experience'!$U116)*('Input_Claims Data'!$R$11:$R$500='Cal_Claims Experience'!$V116)*('Input_Claims Data'!$S$11:$S$500='Cal_Claims Experience'!$W116)*('Input_Claims Data'!$T$11:$T$500='Cal_Claims Experience'!$X116)))</f>
        <v/>
      </c>
      <c r="AC116" s="1" t="str" cm="1">
        <f t="array" ref="AC116">IF(Y116="","",_xlfn._xlws.FILTER('Input_Claims Data'!Y$11:Y$500,('Input_Claims Data'!$Q$11:$Q$500='Cal_Claims Experience'!$U116)*('Input_Claims Data'!$R$11:$R$500='Cal_Claims Experience'!$V116)*('Input_Claims Data'!$S$11:$S$500='Cal_Claims Experience'!$W116)*('Input_Claims Data'!$T$11:$T$500='Cal_Claims Experience'!$X116)))</f>
        <v/>
      </c>
      <c r="AD116" s="1" t="str" cm="1">
        <f t="array" ref="AD116">IF(Z116="","",_xlfn._xlws.FILTER('Input_Claims Data'!Z$11:Z$500,('Input_Claims Data'!$Q$11:$Q$500='Cal_Claims Experience'!$U116)*('Input_Claims Data'!$R$11:$R$500='Cal_Claims Experience'!$V116)*('Input_Claims Data'!$S$11:$S$500='Cal_Claims Experience'!$W116)*('Input_Claims Data'!$T$11:$T$500='Cal_Claims Experience'!$X116)))</f>
        <v/>
      </c>
      <c r="AE116" s="1" t="str" cm="1">
        <f t="array" ref="AE116">IF(AA116="","",_xlfn._xlws.FILTER('Input_Claims Data'!AA$11:AA$500,('Input_Claims Data'!$Q$11:$Q$500='Cal_Claims Experience'!$U116)*('Input_Claims Data'!$R$11:$R$500='Cal_Claims Experience'!$V116)*('Input_Claims Data'!$S$11:$S$500='Cal_Claims Experience'!$W116)*('Input_Claims Data'!$T$11:$T$500='Cal_Claims Experience'!$X116)))</f>
        <v/>
      </c>
      <c r="AF116" s="1" t="str" cm="1">
        <f t="array" ref="AF116">IF(AB116="","",_xlfn._xlws.FILTER('Input_Claims Data'!AB$11:AB$500,('Input_Claims Data'!$Q$11:$Q$500='Cal_Claims Experience'!$U116)*('Input_Claims Data'!$R$11:$R$500='Cal_Claims Experience'!$V116)*('Input_Claims Data'!$S$11:$S$500='Cal_Claims Experience'!$W116)*('Input_Claims Data'!$T$11:$T$500='Cal_Claims Experience'!$X116)))</f>
        <v/>
      </c>
      <c r="AG116" s="1" t="str" cm="1">
        <f t="array" ref="AG116">IF(AC116="","",_xlfn._xlws.FILTER('Input_Claims Data'!AC$11:AC$500,('Input_Claims Data'!$Q$11:$Q$500='Cal_Claims Experience'!$U116)*('Input_Claims Data'!$R$11:$R$500='Cal_Claims Experience'!$V116)*('Input_Claims Data'!$S$11:$S$500='Cal_Claims Experience'!$W116)*('Input_Claims Data'!$T$11:$T$500='Cal_Claims Experience'!$X116)))</f>
        <v/>
      </c>
      <c r="AH116" s="1" t="str" cm="1">
        <f t="array" ref="AH116">IF(AD116="","",_xlfn._xlws.FILTER('Input_Claims Data'!AD$11:AD$500,('Input_Claims Data'!$Q$11:$Q$500='Cal_Claims Experience'!$U116)*('Input_Claims Data'!$R$11:$R$500='Cal_Claims Experience'!$V116)*('Input_Claims Data'!$S$11:$S$500='Cal_Claims Experience'!$W116)*('Input_Claims Data'!$T$11:$T$500='Cal_Claims Experience'!$X116)))</f>
        <v/>
      </c>
      <c r="AI116" s="1" t="str">
        <f t="shared" si="18"/>
        <v/>
      </c>
      <c r="AJ116" s="1" t="str">
        <f t="shared" si="15"/>
        <v/>
      </c>
      <c r="AK116" s="1" t="str">
        <f t="shared" si="16"/>
        <v/>
      </c>
      <c r="AL116" s="1" t="str">
        <f t="shared" si="17"/>
        <v/>
      </c>
      <c r="AM116" s="1" t="str">
        <f t="shared" si="19"/>
        <v/>
      </c>
    </row>
    <row r="117" spans="5:39">
      <c r="E117" s="1" t="str" cm="1">
        <f t="array" ref="E117">IF(A117="","",_xlfn._xlws.FILTER('Input_Claims Data'!E$11:E$500,('Input_Claims Data'!$A$11:$A$500='Cal_Claims Experience'!$A117)*('Input_Claims Data'!$B$11:$B$500='Cal_Claims Experience'!$B117)*('Input_Claims Data'!$C$11:$C$500='Cal_Claims Experience'!$C117)*('Input_Claims Data'!$D$11:$D$500='Cal_Claims Experience'!$D117)))</f>
        <v/>
      </c>
      <c r="F117" s="1" t="str" cm="1">
        <f t="array" ref="F117">IF(A117="","",_xlfn._xlws.FILTER('Input_Claims Data'!F$11:F$500,('Input_Claims Data'!$A$11:$A$500='Cal_Claims Experience'!$A117)*('Input_Claims Data'!$B$11:$B$500='Cal_Claims Experience'!$B117)*('Input_Claims Data'!$C$11:$C$500='Cal_Claims Experience'!$C117)*('Input_Claims Data'!$D$11:$D$500='Cal_Claims Experience'!$D117)))</f>
        <v/>
      </c>
      <c r="G117" s="1" t="str" cm="1">
        <f t="array" ref="G117">IF(A117="","",_xlfn._xlws.FILTER('Input_Claims Data'!G$11:G$500,('Input_Claims Data'!$A$11:$A$500='Cal_Claims Experience'!$A117)*('Input_Claims Data'!$B$11:$B$500='Cal_Claims Experience'!$B117)*('Input_Claims Data'!$C$11:$C$500='Cal_Claims Experience'!$C117)*('Input_Claims Data'!$D$11:$D$500='Cal_Claims Experience'!$D117)))</f>
        <v/>
      </c>
      <c r="H117" s="1" t="str" cm="1">
        <f t="array" ref="H117">IF(A117="","",_xlfn._xlws.FILTER('Input_Claims Data'!H$11:H$500,('Input_Claims Data'!$A$11:$A$500='Cal_Claims Experience'!$A117)*('Input_Claims Data'!$B$11:$B$500='Cal_Claims Experience'!$B117)*('Input_Claims Data'!$C$11:$C$500='Cal_Claims Experience'!$C117)*('Input_Claims Data'!$D$11:$D$500='Cal_Claims Experience'!$D117)))</f>
        <v/>
      </c>
      <c r="I117" s="1" t="str" cm="1">
        <f t="array" ref="I117">IF(A117="","",_xlfn._xlws.FILTER('Input_Claims Data'!I$11:I$500,('Input_Claims Data'!$A$11:$A$500='Cal_Claims Experience'!$A117)*('Input_Claims Data'!$B$11:$B$500='Cal_Claims Experience'!$B117)*('Input_Claims Data'!$C$11:$C$500='Cal_Claims Experience'!$C117)*('Input_Claims Data'!$D$11:$D$500='Cal_Claims Experience'!$D117)))</f>
        <v/>
      </c>
      <c r="J117" s="1" t="str" cm="1">
        <f t="array" ref="J117">IF(A117="","",_xlfn._xlws.FILTER('Input_Claims Data'!J$11:J$500,('Input_Claims Data'!$A$11:$A$500='Cal_Claims Experience'!$A117)*('Input_Claims Data'!$B$11:$B$500='Cal_Claims Experience'!$B117)*('Input_Claims Data'!$C$11:$C$500='Cal_Claims Experience'!$C117)*('Input_Claims Data'!$D$11:$D$500='Cal_Claims Experience'!$D117)))</f>
        <v/>
      </c>
      <c r="K117" s="1" t="str" cm="1">
        <f t="array" ref="K117">IF(A117="","",_xlfn._xlws.FILTER('Input_Claims Data'!K$11:K$500,('Input_Claims Data'!$A$11:$A$500='Cal_Claims Experience'!$A117)*('Input_Claims Data'!$B$11:$B$500='Cal_Claims Experience'!$B117)*('Input_Claims Data'!$C$11:$C$500='Cal_Claims Experience'!$C117)*('Input_Claims Data'!$D$11:$D$500='Cal_Claims Experience'!$D117)))</f>
        <v/>
      </c>
      <c r="L117" s="1" t="str" cm="1">
        <f t="array" ref="L117">IF(B117="","",_xlfn._xlws.FILTER('Input_Claims Data'!L$11:L$500,('Input_Claims Data'!$A$11:$A$500='Cal_Claims Experience'!$A117)*('Input_Claims Data'!$B$11:$B$500='Cal_Claims Experience'!$B117)*('Input_Claims Data'!$C$11:$C$500='Cal_Claims Experience'!$C117)*('Input_Claims Data'!$D$11:$D$500='Cal_Claims Experience'!$D117)))</f>
        <v/>
      </c>
      <c r="M117" s="1" t="str" cm="1">
        <f t="array" ref="M117">IF(C117="","",_xlfn._xlws.FILTER('Input_Claims Data'!M$11:M$500,('Input_Claims Data'!$A$11:$A$500='Cal_Claims Experience'!$A117)*('Input_Claims Data'!$B$11:$B$500='Cal_Claims Experience'!$B117)*('Input_Claims Data'!$C$11:$C$500='Cal_Claims Experience'!$C117)*('Input_Claims Data'!$D$11:$D$500='Cal_Claims Experience'!$D117)))</f>
        <v/>
      </c>
      <c r="N117" s="1" t="str" cm="1">
        <f t="array" ref="N117">IF(D117="","",_xlfn._xlws.FILTER('Input_Claims Data'!N$11:N$500,('Input_Claims Data'!$A$11:$A$500='Cal_Claims Experience'!$A117)*('Input_Claims Data'!$B$11:$B$500='Cal_Claims Experience'!$B117)*('Input_Claims Data'!$C$11:$C$500='Cal_Claims Experience'!$C117)*('Input_Claims Data'!$D$11:$D$500='Cal_Claims Experience'!$D117)))</f>
        <v/>
      </c>
      <c r="O117" s="1" t="str">
        <f t="shared" si="10"/>
        <v/>
      </c>
      <c r="P117" s="1" t="str">
        <f t="shared" si="11"/>
        <v/>
      </c>
      <c r="Q117" s="1" t="str">
        <f t="shared" si="12"/>
        <v/>
      </c>
      <c r="R117" s="1" t="str">
        <f t="shared" si="13"/>
        <v/>
      </c>
      <c r="S117" s="1" t="str">
        <f t="shared" si="14"/>
        <v/>
      </c>
      <c r="Y117" s="1" t="str" cm="1">
        <f t="array" ref="Y117">IF(U117="","",_xlfn._xlws.FILTER('Input_Claims Data'!U$11:U$500,('Input_Claims Data'!$Q$11:$Q$500='Cal_Claims Experience'!$U117)*('Input_Claims Data'!$R$11:$R$500='Cal_Claims Experience'!$V117)*('Input_Claims Data'!$S$11:$S$500='Cal_Claims Experience'!$W117)*('Input_Claims Data'!$T$11:$T$500='Cal_Claims Experience'!$X117)))</f>
        <v/>
      </c>
      <c r="Z117" s="1" t="str" cm="1">
        <f t="array" ref="Z117">IF(V117="","",_xlfn._xlws.FILTER('Input_Claims Data'!V$11:V$500,('Input_Claims Data'!$Q$11:$Q$500='Cal_Claims Experience'!$U117)*('Input_Claims Data'!$R$11:$R$500='Cal_Claims Experience'!$V117)*('Input_Claims Data'!$S$11:$S$500='Cal_Claims Experience'!$W117)*('Input_Claims Data'!$T$11:$T$500='Cal_Claims Experience'!$X117)))</f>
        <v/>
      </c>
      <c r="AA117" s="1" t="str" cm="1">
        <f t="array" ref="AA117">IF(W117="","",_xlfn._xlws.FILTER('Input_Claims Data'!W$11:W$500,('Input_Claims Data'!$Q$11:$Q$500='Cal_Claims Experience'!$U117)*('Input_Claims Data'!$R$11:$R$500='Cal_Claims Experience'!$V117)*('Input_Claims Data'!$S$11:$S$500='Cal_Claims Experience'!$W117)*('Input_Claims Data'!$T$11:$T$500='Cal_Claims Experience'!$X117)))</f>
        <v/>
      </c>
      <c r="AB117" s="1" t="str" cm="1">
        <f t="array" ref="AB117">IF(X117="","",_xlfn._xlws.FILTER('Input_Claims Data'!X$11:X$500,('Input_Claims Data'!$Q$11:$Q$500='Cal_Claims Experience'!$U117)*('Input_Claims Data'!$R$11:$R$500='Cal_Claims Experience'!$V117)*('Input_Claims Data'!$S$11:$S$500='Cal_Claims Experience'!$W117)*('Input_Claims Data'!$T$11:$T$500='Cal_Claims Experience'!$X117)))</f>
        <v/>
      </c>
      <c r="AC117" s="1" t="str" cm="1">
        <f t="array" ref="AC117">IF(Y117="","",_xlfn._xlws.FILTER('Input_Claims Data'!Y$11:Y$500,('Input_Claims Data'!$Q$11:$Q$500='Cal_Claims Experience'!$U117)*('Input_Claims Data'!$R$11:$R$500='Cal_Claims Experience'!$V117)*('Input_Claims Data'!$S$11:$S$500='Cal_Claims Experience'!$W117)*('Input_Claims Data'!$T$11:$T$500='Cal_Claims Experience'!$X117)))</f>
        <v/>
      </c>
      <c r="AD117" s="1" t="str" cm="1">
        <f t="array" ref="AD117">IF(Z117="","",_xlfn._xlws.FILTER('Input_Claims Data'!Z$11:Z$500,('Input_Claims Data'!$Q$11:$Q$500='Cal_Claims Experience'!$U117)*('Input_Claims Data'!$R$11:$R$500='Cal_Claims Experience'!$V117)*('Input_Claims Data'!$S$11:$S$500='Cal_Claims Experience'!$W117)*('Input_Claims Data'!$T$11:$T$500='Cal_Claims Experience'!$X117)))</f>
        <v/>
      </c>
      <c r="AE117" s="1" t="str" cm="1">
        <f t="array" ref="AE117">IF(AA117="","",_xlfn._xlws.FILTER('Input_Claims Data'!AA$11:AA$500,('Input_Claims Data'!$Q$11:$Q$500='Cal_Claims Experience'!$U117)*('Input_Claims Data'!$R$11:$R$500='Cal_Claims Experience'!$V117)*('Input_Claims Data'!$S$11:$S$500='Cal_Claims Experience'!$W117)*('Input_Claims Data'!$T$11:$T$500='Cal_Claims Experience'!$X117)))</f>
        <v/>
      </c>
      <c r="AF117" s="1" t="str" cm="1">
        <f t="array" ref="AF117">IF(AB117="","",_xlfn._xlws.FILTER('Input_Claims Data'!AB$11:AB$500,('Input_Claims Data'!$Q$11:$Q$500='Cal_Claims Experience'!$U117)*('Input_Claims Data'!$R$11:$R$500='Cal_Claims Experience'!$V117)*('Input_Claims Data'!$S$11:$S$500='Cal_Claims Experience'!$W117)*('Input_Claims Data'!$T$11:$T$500='Cal_Claims Experience'!$X117)))</f>
        <v/>
      </c>
      <c r="AG117" s="1" t="str" cm="1">
        <f t="array" ref="AG117">IF(AC117="","",_xlfn._xlws.FILTER('Input_Claims Data'!AC$11:AC$500,('Input_Claims Data'!$Q$11:$Q$500='Cal_Claims Experience'!$U117)*('Input_Claims Data'!$R$11:$R$500='Cal_Claims Experience'!$V117)*('Input_Claims Data'!$S$11:$S$500='Cal_Claims Experience'!$W117)*('Input_Claims Data'!$T$11:$T$500='Cal_Claims Experience'!$X117)))</f>
        <v/>
      </c>
      <c r="AH117" s="1" t="str" cm="1">
        <f t="array" ref="AH117">IF(AD117="","",_xlfn._xlws.FILTER('Input_Claims Data'!AD$11:AD$500,('Input_Claims Data'!$Q$11:$Q$500='Cal_Claims Experience'!$U117)*('Input_Claims Data'!$R$11:$R$500='Cal_Claims Experience'!$V117)*('Input_Claims Data'!$S$11:$S$500='Cal_Claims Experience'!$W117)*('Input_Claims Data'!$T$11:$T$500='Cal_Claims Experience'!$X117)))</f>
        <v/>
      </c>
      <c r="AI117" s="1" t="str">
        <f t="shared" si="18"/>
        <v/>
      </c>
      <c r="AJ117" s="1" t="str">
        <f t="shared" si="15"/>
        <v/>
      </c>
      <c r="AK117" s="1" t="str">
        <f t="shared" si="16"/>
        <v/>
      </c>
      <c r="AL117" s="1" t="str">
        <f t="shared" si="17"/>
        <v/>
      </c>
      <c r="AM117" s="1" t="str">
        <f t="shared" si="19"/>
        <v/>
      </c>
    </row>
    <row r="118" spans="5:39">
      <c r="E118" s="1" t="str" cm="1">
        <f t="array" ref="E118">IF(A118="","",_xlfn._xlws.FILTER('Input_Claims Data'!E$11:E$500,('Input_Claims Data'!$A$11:$A$500='Cal_Claims Experience'!$A118)*('Input_Claims Data'!$B$11:$B$500='Cal_Claims Experience'!$B118)*('Input_Claims Data'!$C$11:$C$500='Cal_Claims Experience'!$C118)*('Input_Claims Data'!$D$11:$D$500='Cal_Claims Experience'!$D118)))</f>
        <v/>
      </c>
      <c r="F118" s="1" t="str" cm="1">
        <f t="array" ref="F118">IF(A118="","",_xlfn._xlws.FILTER('Input_Claims Data'!F$11:F$500,('Input_Claims Data'!$A$11:$A$500='Cal_Claims Experience'!$A118)*('Input_Claims Data'!$B$11:$B$500='Cal_Claims Experience'!$B118)*('Input_Claims Data'!$C$11:$C$500='Cal_Claims Experience'!$C118)*('Input_Claims Data'!$D$11:$D$500='Cal_Claims Experience'!$D118)))</f>
        <v/>
      </c>
      <c r="G118" s="1" t="str" cm="1">
        <f t="array" ref="G118">IF(A118="","",_xlfn._xlws.FILTER('Input_Claims Data'!G$11:G$500,('Input_Claims Data'!$A$11:$A$500='Cal_Claims Experience'!$A118)*('Input_Claims Data'!$B$11:$B$500='Cal_Claims Experience'!$B118)*('Input_Claims Data'!$C$11:$C$500='Cal_Claims Experience'!$C118)*('Input_Claims Data'!$D$11:$D$500='Cal_Claims Experience'!$D118)))</f>
        <v/>
      </c>
      <c r="H118" s="1" t="str" cm="1">
        <f t="array" ref="H118">IF(A118="","",_xlfn._xlws.FILTER('Input_Claims Data'!H$11:H$500,('Input_Claims Data'!$A$11:$A$500='Cal_Claims Experience'!$A118)*('Input_Claims Data'!$B$11:$B$500='Cal_Claims Experience'!$B118)*('Input_Claims Data'!$C$11:$C$500='Cal_Claims Experience'!$C118)*('Input_Claims Data'!$D$11:$D$500='Cal_Claims Experience'!$D118)))</f>
        <v/>
      </c>
      <c r="I118" s="1" t="str" cm="1">
        <f t="array" ref="I118">IF(A118="","",_xlfn._xlws.FILTER('Input_Claims Data'!I$11:I$500,('Input_Claims Data'!$A$11:$A$500='Cal_Claims Experience'!$A118)*('Input_Claims Data'!$B$11:$B$500='Cal_Claims Experience'!$B118)*('Input_Claims Data'!$C$11:$C$500='Cal_Claims Experience'!$C118)*('Input_Claims Data'!$D$11:$D$500='Cal_Claims Experience'!$D118)))</f>
        <v/>
      </c>
      <c r="J118" s="1" t="str" cm="1">
        <f t="array" ref="J118">IF(A118="","",_xlfn._xlws.FILTER('Input_Claims Data'!J$11:J$500,('Input_Claims Data'!$A$11:$A$500='Cal_Claims Experience'!$A118)*('Input_Claims Data'!$B$11:$B$500='Cal_Claims Experience'!$B118)*('Input_Claims Data'!$C$11:$C$500='Cal_Claims Experience'!$C118)*('Input_Claims Data'!$D$11:$D$500='Cal_Claims Experience'!$D118)))</f>
        <v/>
      </c>
      <c r="K118" s="1" t="str" cm="1">
        <f t="array" ref="K118">IF(A118="","",_xlfn._xlws.FILTER('Input_Claims Data'!K$11:K$500,('Input_Claims Data'!$A$11:$A$500='Cal_Claims Experience'!$A118)*('Input_Claims Data'!$B$11:$B$500='Cal_Claims Experience'!$B118)*('Input_Claims Data'!$C$11:$C$500='Cal_Claims Experience'!$C118)*('Input_Claims Data'!$D$11:$D$500='Cal_Claims Experience'!$D118)))</f>
        <v/>
      </c>
      <c r="L118" s="1" t="str" cm="1">
        <f t="array" ref="L118">IF(B118="","",_xlfn._xlws.FILTER('Input_Claims Data'!L$11:L$500,('Input_Claims Data'!$A$11:$A$500='Cal_Claims Experience'!$A118)*('Input_Claims Data'!$B$11:$B$500='Cal_Claims Experience'!$B118)*('Input_Claims Data'!$C$11:$C$500='Cal_Claims Experience'!$C118)*('Input_Claims Data'!$D$11:$D$500='Cal_Claims Experience'!$D118)))</f>
        <v/>
      </c>
      <c r="M118" s="1" t="str" cm="1">
        <f t="array" ref="M118">IF(C118="","",_xlfn._xlws.FILTER('Input_Claims Data'!M$11:M$500,('Input_Claims Data'!$A$11:$A$500='Cal_Claims Experience'!$A118)*('Input_Claims Data'!$B$11:$B$500='Cal_Claims Experience'!$B118)*('Input_Claims Data'!$C$11:$C$500='Cal_Claims Experience'!$C118)*('Input_Claims Data'!$D$11:$D$500='Cal_Claims Experience'!$D118)))</f>
        <v/>
      </c>
      <c r="N118" s="1" t="str" cm="1">
        <f t="array" ref="N118">IF(D118="","",_xlfn._xlws.FILTER('Input_Claims Data'!N$11:N$500,('Input_Claims Data'!$A$11:$A$500='Cal_Claims Experience'!$A118)*('Input_Claims Data'!$B$11:$B$500='Cal_Claims Experience'!$B118)*('Input_Claims Data'!$C$11:$C$500='Cal_Claims Experience'!$C118)*('Input_Claims Data'!$D$11:$D$500='Cal_Claims Experience'!$D118)))</f>
        <v/>
      </c>
      <c r="O118" s="1" t="str">
        <f t="shared" si="10"/>
        <v/>
      </c>
      <c r="P118" s="1" t="str">
        <f t="shared" si="11"/>
        <v/>
      </c>
      <c r="Q118" s="1" t="str">
        <f t="shared" si="12"/>
        <v/>
      </c>
      <c r="R118" s="1" t="str">
        <f t="shared" si="13"/>
        <v/>
      </c>
      <c r="S118" s="1" t="str">
        <f t="shared" si="14"/>
        <v/>
      </c>
      <c r="Y118" s="1" t="str" cm="1">
        <f t="array" ref="Y118">IF(U118="","",_xlfn._xlws.FILTER('Input_Claims Data'!U$11:U$500,('Input_Claims Data'!$Q$11:$Q$500='Cal_Claims Experience'!$U118)*('Input_Claims Data'!$R$11:$R$500='Cal_Claims Experience'!$V118)*('Input_Claims Data'!$S$11:$S$500='Cal_Claims Experience'!$W118)*('Input_Claims Data'!$T$11:$T$500='Cal_Claims Experience'!$X118)))</f>
        <v/>
      </c>
      <c r="Z118" s="1" t="str" cm="1">
        <f t="array" ref="Z118">IF(V118="","",_xlfn._xlws.FILTER('Input_Claims Data'!V$11:V$500,('Input_Claims Data'!$Q$11:$Q$500='Cal_Claims Experience'!$U118)*('Input_Claims Data'!$R$11:$R$500='Cal_Claims Experience'!$V118)*('Input_Claims Data'!$S$11:$S$500='Cal_Claims Experience'!$W118)*('Input_Claims Data'!$T$11:$T$500='Cal_Claims Experience'!$X118)))</f>
        <v/>
      </c>
      <c r="AA118" s="1" t="str" cm="1">
        <f t="array" ref="AA118">IF(W118="","",_xlfn._xlws.FILTER('Input_Claims Data'!W$11:W$500,('Input_Claims Data'!$Q$11:$Q$500='Cal_Claims Experience'!$U118)*('Input_Claims Data'!$R$11:$R$500='Cal_Claims Experience'!$V118)*('Input_Claims Data'!$S$11:$S$500='Cal_Claims Experience'!$W118)*('Input_Claims Data'!$T$11:$T$500='Cal_Claims Experience'!$X118)))</f>
        <v/>
      </c>
      <c r="AB118" s="1" t="str" cm="1">
        <f t="array" ref="AB118">IF(X118="","",_xlfn._xlws.FILTER('Input_Claims Data'!X$11:X$500,('Input_Claims Data'!$Q$11:$Q$500='Cal_Claims Experience'!$U118)*('Input_Claims Data'!$R$11:$R$500='Cal_Claims Experience'!$V118)*('Input_Claims Data'!$S$11:$S$500='Cal_Claims Experience'!$W118)*('Input_Claims Data'!$T$11:$T$500='Cal_Claims Experience'!$X118)))</f>
        <v/>
      </c>
      <c r="AC118" s="1" t="str" cm="1">
        <f t="array" ref="AC118">IF(Y118="","",_xlfn._xlws.FILTER('Input_Claims Data'!Y$11:Y$500,('Input_Claims Data'!$Q$11:$Q$500='Cal_Claims Experience'!$U118)*('Input_Claims Data'!$R$11:$R$500='Cal_Claims Experience'!$V118)*('Input_Claims Data'!$S$11:$S$500='Cal_Claims Experience'!$W118)*('Input_Claims Data'!$T$11:$T$500='Cal_Claims Experience'!$X118)))</f>
        <v/>
      </c>
      <c r="AD118" s="1" t="str" cm="1">
        <f t="array" ref="AD118">IF(Z118="","",_xlfn._xlws.FILTER('Input_Claims Data'!Z$11:Z$500,('Input_Claims Data'!$Q$11:$Q$500='Cal_Claims Experience'!$U118)*('Input_Claims Data'!$R$11:$R$500='Cal_Claims Experience'!$V118)*('Input_Claims Data'!$S$11:$S$500='Cal_Claims Experience'!$W118)*('Input_Claims Data'!$T$11:$T$500='Cal_Claims Experience'!$X118)))</f>
        <v/>
      </c>
      <c r="AE118" s="1" t="str" cm="1">
        <f t="array" ref="AE118">IF(AA118="","",_xlfn._xlws.FILTER('Input_Claims Data'!AA$11:AA$500,('Input_Claims Data'!$Q$11:$Q$500='Cal_Claims Experience'!$U118)*('Input_Claims Data'!$R$11:$R$500='Cal_Claims Experience'!$V118)*('Input_Claims Data'!$S$11:$S$500='Cal_Claims Experience'!$W118)*('Input_Claims Data'!$T$11:$T$500='Cal_Claims Experience'!$X118)))</f>
        <v/>
      </c>
      <c r="AF118" s="1" t="str" cm="1">
        <f t="array" ref="AF118">IF(AB118="","",_xlfn._xlws.FILTER('Input_Claims Data'!AB$11:AB$500,('Input_Claims Data'!$Q$11:$Q$500='Cal_Claims Experience'!$U118)*('Input_Claims Data'!$R$11:$R$500='Cal_Claims Experience'!$V118)*('Input_Claims Data'!$S$11:$S$500='Cal_Claims Experience'!$W118)*('Input_Claims Data'!$T$11:$T$500='Cal_Claims Experience'!$X118)))</f>
        <v/>
      </c>
      <c r="AG118" s="1" t="str" cm="1">
        <f t="array" ref="AG118">IF(AC118="","",_xlfn._xlws.FILTER('Input_Claims Data'!AC$11:AC$500,('Input_Claims Data'!$Q$11:$Q$500='Cal_Claims Experience'!$U118)*('Input_Claims Data'!$R$11:$R$500='Cal_Claims Experience'!$V118)*('Input_Claims Data'!$S$11:$S$500='Cal_Claims Experience'!$W118)*('Input_Claims Data'!$T$11:$T$500='Cal_Claims Experience'!$X118)))</f>
        <v/>
      </c>
      <c r="AH118" s="1" t="str" cm="1">
        <f t="array" ref="AH118">IF(AD118="","",_xlfn._xlws.FILTER('Input_Claims Data'!AD$11:AD$500,('Input_Claims Data'!$Q$11:$Q$500='Cal_Claims Experience'!$U118)*('Input_Claims Data'!$R$11:$R$500='Cal_Claims Experience'!$V118)*('Input_Claims Data'!$S$11:$S$500='Cal_Claims Experience'!$W118)*('Input_Claims Data'!$T$11:$T$500='Cal_Claims Experience'!$X118)))</f>
        <v/>
      </c>
      <c r="AI118" s="1" t="str">
        <f t="shared" si="18"/>
        <v/>
      </c>
      <c r="AJ118" s="1" t="str">
        <f t="shared" si="15"/>
        <v/>
      </c>
      <c r="AK118" s="1" t="str">
        <f t="shared" si="16"/>
        <v/>
      </c>
      <c r="AL118" s="1" t="str">
        <f t="shared" si="17"/>
        <v/>
      </c>
      <c r="AM118" s="1" t="str">
        <f t="shared" si="19"/>
        <v/>
      </c>
    </row>
    <row r="119" spans="5:39">
      <c r="E119" s="1" t="str" cm="1">
        <f t="array" ref="E119">IF(A119="","",_xlfn._xlws.FILTER('Input_Claims Data'!E$11:E$500,('Input_Claims Data'!$A$11:$A$500='Cal_Claims Experience'!$A119)*('Input_Claims Data'!$B$11:$B$500='Cal_Claims Experience'!$B119)*('Input_Claims Data'!$C$11:$C$500='Cal_Claims Experience'!$C119)*('Input_Claims Data'!$D$11:$D$500='Cal_Claims Experience'!$D119)))</f>
        <v/>
      </c>
      <c r="F119" s="1" t="str" cm="1">
        <f t="array" ref="F119">IF(A119="","",_xlfn._xlws.FILTER('Input_Claims Data'!F$11:F$500,('Input_Claims Data'!$A$11:$A$500='Cal_Claims Experience'!$A119)*('Input_Claims Data'!$B$11:$B$500='Cal_Claims Experience'!$B119)*('Input_Claims Data'!$C$11:$C$500='Cal_Claims Experience'!$C119)*('Input_Claims Data'!$D$11:$D$500='Cal_Claims Experience'!$D119)))</f>
        <v/>
      </c>
      <c r="G119" s="1" t="str" cm="1">
        <f t="array" ref="G119">IF(A119="","",_xlfn._xlws.FILTER('Input_Claims Data'!G$11:G$500,('Input_Claims Data'!$A$11:$A$500='Cal_Claims Experience'!$A119)*('Input_Claims Data'!$B$11:$B$500='Cal_Claims Experience'!$B119)*('Input_Claims Data'!$C$11:$C$500='Cal_Claims Experience'!$C119)*('Input_Claims Data'!$D$11:$D$500='Cal_Claims Experience'!$D119)))</f>
        <v/>
      </c>
      <c r="H119" s="1" t="str" cm="1">
        <f t="array" ref="H119">IF(A119="","",_xlfn._xlws.FILTER('Input_Claims Data'!H$11:H$500,('Input_Claims Data'!$A$11:$A$500='Cal_Claims Experience'!$A119)*('Input_Claims Data'!$B$11:$B$500='Cal_Claims Experience'!$B119)*('Input_Claims Data'!$C$11:$C$500='Cal_Claims Experience'!$C119)*('Input_Claims Data'!$D$11:$D$500='Cal_Claims Experience'!$D119)))</f>
        <v/>
      </c>
      <c r="I119" s="1" t="str" cm="1">
        <f t="array" ref="I119">IF(A119="","",_xlfn._xlws.FILTER('Input_Claims Data'!I$11:I$500,('Input_Claims Data'!$A$11:$A$500='Cal_Claims Experience'!$A119)*('Input_Claims Data'!$B$11:$B$500='Cal_Claims Experience'!$B119)*('Input_Claims Data'!$C$11:$C$500='Cal_Claims Experience'!$C119)*('Input_Claims Data'!$D$11:$D$500='Cal_Claims Experience'!$D119)))</f>
        <v/>
      </c>
      <c r="J119" s="1" t="str" cm="1">
        <f t="array" ref="J119">IF(A119="","",_xlfn._xlws.FILTER('Input_Claims Data'!J$11:J$500,('Input_Claims Data'!$A$11:$A$500='Cal_Claims Experience'!$A119)*('Input_Claims Data'!$B$11:$B$500='Cal_Claims Experience'!$B119)*('Input_Claims Data'!$C$11:$C$500='Cal_Claims Experience'!$C119)*('Input_Claims Data'!$D$11:$D$500='Cal_Claims Experience'!$D119)))</f>
        <v/>
      </c>
      <c r="K119" s="1" t="str" cm="1">
        <f t="array" ref="K119">IF(A119="","",_xlfn._xlws.FILTER('Input_Claims Data'!K$11:K$500,('Input_Claims Data'!$A$11:$A$500='Cal_Claims Experience'!$A119)*('Input_Claims Data'!$B$11:$B$500='Cal_Claims Experience'!$B119)*('Input_Claims Data'!$C$11:$C$500='Cal_Claims Experience'!$C119)*('Input_Claims Data'!$D$11:$D$500='Cal_Claims Experience'!$D119)))</f>
        <v/>
      </c>
      <c r="L119" s="1" t="str" cm="1">
        <f t="array" ref="L119">IF(B119="","",_xlfn._xlws.FILTER('Input_Claims Data'!L$11:L$500,('Input_Claims Data'!$A$11:$A$500='Cal_Claims Experience'!$A119)*('Input_Claims Data'!$B$11:$B$500='Cal_Claims Experience'!$B119)*('Input_Claims Data'!$C$11:$C$500='Cal_Claims Experience'!$C119)*('Input_Claims Data'!$D$11:$D$500='Cal_Claims Experience'!$D119)))</f>
        <v/>
      </c>
      <c r="M119" s="1" t="str" cm="1">
        <f t="array" ref="M119">IF(C119="","",_xlfn._xlws.FILTER('Input_Claims Data'!M$11:M$500,('Input_Claims Data'!$A$11:$A$500='Cal_Claims Experience'!$A119)*('Input_Claims Data'!$B$11:$B$500='Cal_Claims Experience'!$B119)*('Input_Claims Data'!$C$11:$C$500='Cal_Claims Experience'!$C119)*('Input_Claims Data'!$D$11:$D$500='Cal_Claims Experience'!$D119)))</f>
        <v/>
      </c>
      <c r="N119" s="1" t="str" cm="1">
        <f t="array" ref="N119">IF(D119="","",_xlfn._xlws.FILTER('Input_Claims Data'!N$11:N$500,('Input_Claims Data'!$A$11:$A$500='Cal_Claims Experience'!$A119)*('Input_Claims Data'!$B$11:$B$500='Cal_Claims Experience'!$B119)*('Input_Claims Data'!$C$11:$C$500='Cal_Claims Experience'!$C119)*('Input_Claims Data'!$D$11:$D$500='Cal_Claims Experience'!$D119)))</f>
        <v/>
      </c>
      <c r="O119" s="1" t="str">
        <f t="shared" si="10"/>
        <v/>
      </c>
      <c r="P119" s="1" t="str">
        <f t="shared" si="11"/>
        <v/>
      </c>
      <c r="Q119" s="1" t="str">
        <f t="shared" si="12"/>
        <v/>
      </c>
      <c r="R119" s="1" t="str">
        <f t="shared" si="13"/>
        <v/>
      </c>
      <c r="S119" s="1" t="str">
        <f t="shared" si="14"/>
        <v/>
      </c>
      <c r="Y119" s="1" t="str" cm="1">
        <f t="array" ref="Y119">IF(U119="","",_xlfn._xlws.FILTER('Input_Claims Data'!U$11:U$500,('Input_Claims Data'!$Q$11:$Q$500='Cal_Claims Experience'!$U119)*('Input_Claims Data'!$R$11:$R$500='Cal_Claims Experience'!$V119)*('Input_Claims Data'!$S$11:$S$500='Cal_Claims Experience'!$W119)*('Input_Claims Data'!$T$11:$T$500='Cal_Claims Experience'!$X119)))</f>
        <v/>
      </c>
      <c r="Z119" s="1" t="str" cm="1">
        <f t="array" ref="Z119">IF(V119="","",_xlfn._xlws.FILTER('Input_Claims Data'!V$11:V$500,('Input_Claims Data'!$Q$11:$Q$500='Cal_Claims Experience'!$U119)*('Input_Claims Data'!$R$11:$R$500='Cal_Claims Experience'!$V119)*('Input_Claims Data'!$S$11:$S$500='Cal_Claims Experience'!$W119)*('Input_Claims Data'!$T$11:$T$500='Cal_Claims Experience'!$X119)))</f>
        <v/>
      </c>
      <c r="AA119" s="1" t="str" cm="1">
        <f t="array" ref="AA119">IF(W119="","",_xlfn._xlws.FILTER('Input_Claims Data'!W$11:W$500,('Input_Claims Data'!$Q$11:$Q$500='Cal_Claims Experience'!$U119)*('Input_Claims Data'!$R$11:$R$500='Cal_Claims Experience'!$V119)*('Input_Claims Data'!$S$11:$S$500='Cal_Claims Experience'!$W119)*('Input_Claims Data'!$T$11:$T$500='Cal_Claims Experience'!$X119)))</f>
        <v/>
      </c>
      <c r="AB119" s="1" t="str" cm="1">
        <f t="array" ref="AB119">IF(X119="","",_xlfn._xlws.FILTER('Input_Claims Data'!X$11:X$500,('Input_Claims Data'!$Q$11:$Q$500='Cal_Claims Experience'!$U119)*('Input_Claims Data'!$R$11:$R$500='Cal_Claims Experience'!$V119)*('Input_Claims Data'!$S$11:$S$500='Cal_Claims Experience'!$W119)*('Input_Claims Data'!$T$11:$T$500='Cal_Claims Experience'!$X119)))</f>
        <v/>
      </c>
      <c r="AC119" s="1" t="str" cm="1">
        <f t="array" ref="AC119">IF(Y119="","",_xlfn._xlws.FILTER('Input_Claims Data'!Y$11:Y$500,('Input_Claims Data'!$Q$11:$Q$500='Cal_Claims Experience'!$U119)*('Input_Claims Data'!$R$11:$R$500='Cal_Claims Experience'!$V119)*('Input_Claims Data'!$S$11:$S$500='Cal_Claims Experience'!$W119)*('Input_Claims Data'!$T$11:$T$500='Cal_Claims Experience'!$X119)))</f>
        <v/>
      </c>
      <c r="AD119" s="1" t="str" cm="1">
        <f t="array" ref="AD119">IF(Z119="","",_xlfn._xlws.FILTER('Input_Claims Data'!Z$11:Z$500,('Input_Claims Data'!$Q$11:$Q$500='Cal_Claims Experience'!$U119)*('Input_Claims Data'!$R$11:$R$500='Cal_Claims Experience'!$V119)*('Input_Claims Data'!$S$11:$S$500='Cal_Claims Experience'!$W119)*('Input_Claims Data'!$T$11:$T$500='Cal_Claims Experience'!$X119)))</f>
        <v/>
      </c>
      <c r="AE119" s="1" t="str" cm="1">
        <f t="array" ref="AE119">IF(AA119="","",_xlfn._xlws.FILTER('Input_Claims Data'!AA$11:AA$500,('Input_Claims Data'!$Q$11:$Q$500='Cal_Claims Experience'!$U119)*('Input_Claims Data'!$R$11:$R$500='Cal_Claims Experience'!$V119)*('Input_Claims Data'!$S$11:$S$500='Cal_Claims Experience'!$W119)*('Input_Claims Data'!$T$11:$T$500='Cal_Claims Experience'!$X119)))</f>
        <v/>
      </c>
      <c r="AF119" s="1" t="str" cm="1">
        <f t="array" ref="AF119">IF(AB119="","",_xlfn._xlws.FILTER('Input_Claims Data'!AB$11:AB$500,('Input_Claims Data'!$Q$11:$Q$500='Cal_Claims Experience'!$U119)*('Input_Claims Data'!$R$11:$R$500='Cal_Claims Experience'!$V119)*('Input_Claims Data'!$S$11:$S$500='Cal_Claims Experience'!$W119)*('Input_Claims Data'!$T$11:$T$500='Cal_Claims Experience'!$X119)))</f>
        <v/>
      </c>
      <c r="AG119" s="1" t="str" cm="1">
        <f t="array" ref="AG119">IF(AC119="","",_xlfn._xlws.FILTER('Input_Claims Data'!AC$11:AC$500,('Input_Claims Data'!$Q$11:$Q$500='Cal_Claims Experience'!$U119)*('Input_Claims Data'!$R$11:$R$500='Cal_Claims Experience'!$V119)*('Input_Claims Data'!$S$11:$S$500='Cal_Claims Experience'!$W119)*('Input_Claims Data'!$T$11:$T$500='Cal_Claims Experience'!$X119)))</f>
        <v/>
      </c>
      <c r="AH119" s="1" t="str" cm="1">
        <f t="array" ref="AH119">IF(AD119="","",_xlfn._xlws.FILTER('Input_Claims Data'!AD$11:AD$500,('Input_Claims Data'!$Q$11:$Q$500='Cal_Claims Experience'!$U119)*('Input_Claims Data'!$R$11:$R$500='Cal_Claims Experience'!$V119)*('Input_Claims Data'!$S$11:$S$500='Cal_Claims Experience'!$W119)*('Input_Claims Data'!$T$11:$T$500='Cal_Claims Experience'!$X119)))</f>
        <v/>
      </c>
      <c r="AI119" s="1" t="str">
        <f t="shared" si="18"/>
        <v/>
      </c>
      <c r="AJ119" s="1" t="str">
        <f t="shared" si="15"/>
        <v/>
      </c>
      <c r="AK119" s="1" t="str">
        <f t="shared" si="16"/>
        <v/>
      </c>
      <c r="AL119" s="1" t="str">
        <f t="shared" si="17"/>
        <v/>
      </c>
      <c r="AM119" s="1" t="str">
        <f t="shared" si="19"/>
        <v/>
      </c>
    </row>
    <row r="120" spans="5:39">
      <c r="E120" s="1" t="str" cm="1">
        <f t="array" ref="E120">IF(A120="","",_xlfn._xlws.FILTER('Input_Claims Data'!E$11:E$500,('Input_Claims Data'!$A$11:$A$500='Cal_Claims Experience'!$A120)*('Input_Claims Data'!$B$11:$B$500='Cal_Claims Experience'!$B120)*('Input_Claims Data'!$C$11:$C$500='Cal_Claims Experience'!$C120)*('Input_Claims Data'!$D$11:$D$500='Cal_Claims Experience'!$D120)))</f>
        <v/>
      </c>
      <c r="F120" s="1" t="str" cm="1">
        <f t="array" ref="F120">IF(A120="","",_xlfn._xlws.FILTER('Input_Claims Data'!F$11:F$500,('Input_Claims Data'!$A$11:$A$500='Cal_Claims Experience'!$A120)*('Input_Claims Data'!$B$11:$B$500='Cal_Claims Experience'!$B120)*('Input_Claims Data'!$C$11:$C$500='Cal_Claims Experience'!$C120)*('Input_Claims Data'!$D$11:$D$500='Cal_Claims Experience'!$D120)))</f>
        <v/>
      </c>
      <c r="G120" s="1" t="str" cm="1">
        <f t="array" ref="G120">IF(A120="","",_xlfn._xlws.FILTER('Input_Claims Data'!G$11:G$500,('Input_Claims Data'!$A$11:$A$500='Cal_Claims Experience'!$A120)*('Input_Claims Data'!$B$11:$B$500='Cal_Claims Experience'!$B120)*('Input_Claims Data'!$C$11:$C$500='Cal_Claims Experience'!$C120)*('Input_Claims Data'!$D$11:$D$500='Cal_Claims Experience'!$D120)))</f>
        <v/>
      </c>
      <c r="H120" s="1" t="str" cm="1">
        <f t="array" ref="H120">IF(A120="","",_xlfn._xlws.FILTER('Input_Claims Data'!H$11:H$500,('Input_Claims Data'!$A$11:$A$500='Cal_Claims Experience'!$A120)*('Input_Claims Data'!$B$11:$B$500='Cal_Claims Experience'!$B120)*('Input_Claims Data'!$C$11:$C$500='Cal_Claims Experience'!$C120)*('Input_Claims Data'!$D$11:$D$500='Cal_Claims Experience'!$D120)))</f>
        <v/>
      </c>
      <c r="I120" s="1" t="str" cm="1">
        <f t="array" ref="I120">IF(A120="","",_xlfn._xlws.FILTER('Input_Claims Data'!I$11:I$500,('Input_Claims Data'!$A$11:$A$500='Cal_Claims Experience'!$A120)*('Input_Claims Data'!$B$11:$B$500='Cal_Claims Experience'!$B120)*('Input_Claims Data'!$C$11:$C$500='Cal_Claims Experience'!$C120)*('Input_Claims Data'!$D$11:$D$500='Cal_Claims Experience'!$D120)))</f>
        <v/>
      </c>
      <c r="J120" s="1" t="str" cm="1">
        <f t="array" ref="J120">IF(A120="","",_xlfn._xlws.FILTER('Input_Claims Data'!J$11:J$500,('Input_Claims Data'!$A$11:$A$500='Cal_Claims Experience'!$A120)*('Input_Claims Data'!$B$11:$B$500='Cal_Claims Experience'!$B120)*('Input_Claims Data'!$C$11:$C$500='Cal_Claims Experience'!$C120)*('Input_Claims Data'!$D$11:$D$500='Cal_Claims Experience'!$D120)))</f>
        <v/>
      </c>
      <c r="K120" s="1" t="str" cm="1">
        <f t="array" ref="K120">IF(A120="","",_xlfn._xlws.FILTER('Input_Claims Data'!K$11:K$500,('Input_Claims Data'!$A$11:$A$500='Cal_Claims Experience'!$A120)*('Input_Claims Data'!$B$11:$B$500='Cal_Claims Experience'!$B120)*('Input_Claims Data'!$C$11:$C$500='Cal_Claims Experience'!$C120)*('Input_Claims Data'!$D$11:$D$500='Cal_Claims Experience'!$D120)))</f>
        <v/>
      </c>
      <c r="L120" s="1" t="str" cm="1">
        <f t="array" ref="L120">IF(B120="","",_xlfn._xlws.FILTER('Input_Claims Data'!L$11:L$500,('Input_Claims Data'!$A$11:$A$500='Cal_Claims Experience'!$A120)*('Input_Claims Data'!$B$11:$B$500='Cal_Claims Experience'!$B120)*('Input_Claims Data'!$C$11:$C$500='Cal_Claims Experience'!$C120)*('Input_Claims Data'!$D$11:$D$500='Cal_Claims Experience'!$D120)))</f>
        <v/>
      </c>
      <c r="M120" s="1" t="str" cm="1">
        <f t="array" ref="M120">IF(C120="","",_xlfn._xlws.FILTER('Input_Claims Data'!M$11:M$500,('Input_Claims Data'!$A$11:$A$500='Cal_Claims Experience'!$A120)*('Input_Claims Data'!$B$11:$B$500='Cal_Claims Experience'!$B120)*('Input_Claims Data'!$C$11:$C$500='Cal_Claims Experience'!$C120)*('Input_Claims Data'!$D$11:$D$500='Cal_Claims Experience'!$D120)))</f>
        <v/>
      </c>
      <c r="N120" s="1" t="str" cm="1">
        <f t="array" ref="N120">IF(D120="","",_xlfn._xlws.FILTER('Input_Claims Data'!N$11:N$500,('Input_Claims Data'!$A$11:$A$500='Cal_Claims Experience'!$A120)*('Input_Claims Data'!$B$11:$B$500='Cal_Claims Experience'!$B120)*('Input_Claims Data'!$C$11:$C$500='Cal_Claims Experience'!$C120)*('Input_Claims Data'!$D$11:$D$500='Cal_Claims Experience'!$D120)))</f>
        <v/>
      </c>
      <c r="O120" s="1" t="str">
        <f t="shared" si="10"/>
        <v/>
      </c>
      <c r="P120" s="1" t="str">
        <f t="shared" si="11"/>
        <v/>
      </c>
      <c r="Q120" s="1" t="str">
        <f t="shared" si="12"/>
        <v/>
      </c>
      <c r="R120" s="1" t="str">
        <f t="shared" si="13"/>
        <v/>
      </c>
      <c r="S120" s="1" t="str">
        <f t="shared" si="14"/>
        <v/>
      </c>
      <c r="Y120" s="1" t="str" cm="1">
        <f t="array" ref="Y120">IF(U120="","",_xlfn._xlws.FILTER('Input_Claims Data'!U$11:U$500,('Input_Claims Data'!$Q$11:$Q$500='Cal_Claims Experience'!$U120)*('Input_Claims Data'!$R$11:$R$500='Cal_Claims Experience'!$V120)*('Input_Claims Data'!$S$11:$S$500='Cal_Claims Experience'!$W120)*('Input_Claims Data'!$T$11:$T$500='Cal_Claims Experience'!$X120)))</f>
        <v/>
      </c>
      <c r="Z120" s="1" t="str" cm="1">
        <f t="array" ref="Z120">IF(V120="","",_xlfn._xlws.FILTER('Input_Claims Data'!V$11:V$500,('Input_Claims Data'!$Q$11:$Q$500='Cal_Claims Experience'!$U120)*('Input_Claims Data'!$R$11:$R$500='Cal_Claims Experience'!$V120)*('Input_Claims Data'!$S$11:$S$500='Cal_Claims Experience'!$W120)*('Input_Claims Data'!$T$11:$T$500='Cal_Claims Experience'!$X120)))</f>
        <v/>
      </c>
      <c r="AA120" s="1" t="str" cm="1">
        <f t="array" ref="AA120">IF(W120="","",_xlfn._xlws.FILTER('Input_Claims Data'!W$11:W$500,('Input_Claims Data'!$Q$11:$Q$500='Cal_Claims Experience'!$U120)*('Input_Claims Data'!$R$11:$R$500='Cal_Claims Experience'!$V120)*('Input_Claims Data'!$S$11:$S$500='Cal_Claims Experience'!$W120)*('Input_Claims Data'!$T$11:$T$500='Cal_Claims Experience'!$X120)))</f>
        <v/>
      </c>
      <c r="AB120" s="1" t="str" cm="1">
        <f t="array" ref="AB120">IF(X120="","",_xlfn._xlws.FILTER('Input_Claims Data'!X$11:X$500,('Input_Claims Data'!$Q$11:$Q$500='Cal_Claims Experience'!$U120)*('Input_Claims Data'!$R$11:$R$500='Cal_Claims Experience'!$V120)*('Input_Claims Data'!$S$11:$S$500='Cal_Claims Experience'!$W120)*('Input_Claims Data'!$T$11:$T$500='Cal_Claims Experience'!$X120)))</f>
        <v/>
      </c>
      <c r="AC120" s="1" t="str" cm="1">
        <f t="array" ref="AC120">IF(Y120="","",_xlfn._xlws.FILTER('Input_Claims Data'!Y$11:Y$500,('Input_Claims Data'!$Q$11:$Q$500='Cal_Claims Experience'!$U120)*('Input_Claims Data'!$R$11:$R$500='Cal_Claims Experience'!$V120)*('Input_Claims Data'!$S$11:$S$500='Cal_Claims Experience'!$W120)*('Input_Claims Data'!$T$11:$T$500='Cal_Claims Experience'!$X120)))</f>
        <v/>
      </c>
      <c r="AD120" s="1" t="str" cm="1">
        <f t="array" ref="AD120">IF(Z120="","",_xlfn._xlws.FILTER('Input_Claims Data'!Z$11:Z$500,('Input_Claims Data'!$Q$11:$Q$500='Cal_Claims Experience'!$U120)*('Input_Claims Data'!$R$11:$R$500='Cal_Claims Experience'!$V120)*('Input_Claims Data'!$S$11:$S$500='Cal_Claims Experience'!$W120)*('Input_Claims Data'!$T$11:$T$500='Cal_Claims Experience'!$X120)))</f>
        <v/>
      </c>
      <c r="AE120" s="1" t="str" cm="1">
        <f t="array" ref="AE120">IF(AA120="","",_xlfn._xlws.FILTER('Input_Claims Data'!AA$11:AA$500,('Input_Claims Data'!$Q$11:$Q$500='Cal_Claims Experience'!$U120)*('Input_Claims Data'!$R$11:$R$500='Cal_Claims Experience'!$V120)*('Input_Claims Data'!$S$11:$S$500='Cal_Claims Experience'!$W120)*('Input_Claims Data'!$T$11:$T$500='Cal_Claims Experience'!$X120)))</f>
        <v/>
      </c>
      <c r="AF120" s="1" t="str" cm="1">
        <f t="array" ref="AF120">IF(AB120="","",_xlfn._xlws.FILTER('Input_Claims Data'!AB$11:AB$500,('Input_Claims Data'!$Q$11:$Q$500='Cal_Claims Experience'!$U120)*('Input_Claims Data'!$R$11:$R$500='Cal_Claims Experience'!$V120)*('Input_Claims Data'!$S$11:$S$500='Cal_Claims Experience'!$W120)*('Input_Claims Data'!$T$11:$T$500='Cal_Claims Experience'!$X120)))</f>
        <v/>
      </c>
      <c r="AG120" s="1" t="str" cm="1">
        <f t="array" ref="AG120">IF(AC120="","",_xlfn._xlws.FILTER('Input_Claims Data'!AC$11:AC$500,('Input_Claims Data'!$Q$11:$Q$500='Cal_Claims Experience'!$U120)*('Input_Claims Data'!$R$11:$R$500='Cal_Claims Experience'!$V120)*('Input_Claims Data'!$S$11:$S$500='Cal_Claims Experience'!$W120)*('Input_Claims Data'!$T$11:$T$500='Cal_Claims Experience'!$X120)))</f>
        <v/>
      </c>
      <c r="AH120" s="1" t="str" cm="1">
        <f t="array" ref="AH120">IF(AD120="","",_xlfn._xlws.FILTER('Input_Claims Data'!AD$11:AD$500,('Input_Claims Data'!$Q$11:$Q$500='Cal_Claims Experience'!$U120)*('Input_Claims Data'!$R$11:$R$500='Cal_Claims Experience'!$V120)*('Input_Claims Data'!$S$11:$S$500='Cal_Claims Experience'!$W120)*('Input_Claims Data'!$T$11:$T$500='Cal_Claims Experience'!$X120)))</f>
        <v/>
      </c>
      <c r="AI120" s="1" t="str">
        <f t="shared" si="18"/>
        <v/>
      </c>
      <c r="AJ120" s="1" t="str">
        <f t="shared" si="15"/>
        <v/>
      </c>
      <c r="AK120" s="1" t="str">
        <f t="shared" si="16"/>
        <v/>
      </c>
      <c r="AL120" s="1" t="str">
        <f t="shared" si="17"/>
        <v/>
      </c>
      <c r="AM120" s="1" t="str">
        <f t="shared" si="19"/>
        <v/>
      </c>
    </row>
    <row r="121" spans="5:39">
      <c r="E121" s="1" t="str" cm="1">
        <f t="array" ref="E121">IF(A121="","",_xlfn._xlws.FILTER('Input_Claims Data'!E$11:E$500,('Input_Claims Data'!$A$11:$A$500='Cal_Claims Experience'!$A121)*('Input_Claims Data'!$B$11:$B$500='Cal_Claims Experience'!$B121)*('Input_Claims Data'!$C$11:$C$500='Cal_Claims Experience'!$C121)*('Input_Claims Data'!$D$11:$D$500='Cal_Claims Experience'!$D121)))</f>
        <v/>
      </c>
      <c r="F121" s="1" t="str" cm="1">
        <f t="array" ref="F121">IF(A121="","",_xlfn._xlws.FILTER('Input_Claims Data'!F$11:F$500,('Input_Claims Data'!$A$11:$A$500='Cal_Claims Experience'!$A121)*('Input_Claims Data'!$B$11:$B$500='Cal_Claims Experience'!$B121)*('Input_Claims Data'!$C$11:$C$500='Cal_Claims Experience'!$C121)*('Input_Claims Data'!$D$11:$D$500='Cal_Claims Experience'!$D121)))</f>
        <v/>
      </c>
      <c r="G121" s="1" t="str" cm="1">
        <f t="array" ref="G121">IF(A121="","",_xlfn._xlws.FILTER('Input_Claims Data'!G$11:G$500,('Input_Claims Data'!$A$11:$A$500='Cal_Claims Experience'!$A121)*('Input_Claims Data'!$B$11:$B$500='Cal_Claims Experience'!$B121)*('Input_Claims Data'!$C$11:$C$500='Cal_Claims Experience'!$C121)*('Input_Claims Data'!$D$11:$D$500='Cal_Claims Experience'!$D121)))</f>
        <v/>
      </c>
      <c r="H121" s="1" t="str" cm="1">
        <f t="array" ref="H121">IF(A121="","",_xlfn._xlws.FILTER('Input_Claims Data'!H$11:H$500,('Input_Claims Data'!$A$11:$A$500='Cal_Claims Experience'!$A121)*('Input_Claims Data'!$B$11:$B$500='Cal_Claims Experience'!$B121)*('Input_Claims Data'!$C$11:$C$500='Cal_Claims Experience'!$C121)*('Input_Claims Data'!$D$11:$D$500='Cal_Claims Experience'!$D121)))</f>
        <v/>
      </c>
      <c r="I121" s="1" t="str" cm="1">
        <f t="array" ref="I121">IF(A121="","",_xlfn._xlws.FILTER('Input_Claims Data'!I$11:I$500,('Input_Claims Data'!$A$11:$A$500='Cal_Claims Experience'!$A121)*('Input_Claims Data'!$B$11:$B$500='Cal_Claims Experience'!$B121)*('Input_Claims Data'!$C$11:$C$500='Cal_Claims Experience'!$C121)*('Input_Claims Data'!$D$11:$D$500='Cal_Claims Experience'!$D121)))</f>
        <v/>
      </c>
      <c r="J121" s="1" t="str" cm="1">
        <f t="array" ref="J121">IF(A121="","",_xlfn._xlws.FILTER('Input_Claims Data'!J$11:J$500,('Input_Claims Data'!$A$11:$A$500='Cal_Claims Experience'!$A121)*('Input_Claims Data'!$B$11:$B$500='Cal_Claims Experience'!$B121)*('Input_Claims Data'!$C$11:$C$500='Cal_Claims Experience'!$C121)*('Input_Claims Data'!$D$11:$D$500='Cal_Claims Experience'!$D121)))</f>
        <v/>
      </c>
      <c r="K121" s="1" t="str" cm="1">
        <f t="array" ref="K121">IF(A121="","",_xlfn._xlws.FILTER('Input_Claims Data'!K$11:K$500,('Input_Claims Data'!$A$11:$A$500='Cal_Claims Experience'!$A121)*('Input_Claims Data'!$B$11:$B$500='Cal_Claims Experience'!$B121)*('Input_Claims Data'!$C$11:$C$500='Cal_Claims Experience'!$C121)*('Input_Claims Data'!$D$11:$D$500='Cal_Claims Experience'!$D121)))</f>
        <v/>
      </c>
      <c r="L121" s="1" t="str" cm="1">
        <f t="array" ref="L121">IF(B121="","",_xlfn._xlws.FILTER('Input_Claims Data'!L$11:L$500,('Input_Claims Data'!$A$11:$A$500='Cal_Claims Experience'!$A121)*('Input_Claims Data'!$B$11:$B$500='Cal_Claims Experience'!$B121)*('Input_Claims Data'!$C$11:$C$500='Cal_Claims Experience'!$C121)*('Input_Claims Data'!$D$11:$D$500='Cal_Claims Experience'!$D121)))</f>
        <v/>
      </c>
      <c r="M121" s="1" t="str" cm="1">
        <f t="array" ref="M121">IF(C121="","",_xlfn._xlws.FILTER('Input_Claims Data'!M$11:M$500,('Input_Claims Data'!$A$11:$A$500='Cal_Claims Experience'!$A121)*('Input_Claims Data'!$B$11:$B$500='Cal_Claims Experience'!$B121)*('Input_Claims Data'!$C$11:$C$500='Cal_Claims Experience'!$C121)*('Input_Claims Data'!$D$11:$D$500='Cal_Claims Experience'!$D121)))</f>
        <v/>
      </c>
      <c r="N121" s="1" t="str" cm="1">
        <f t="array" ref="N121">IF(D121="","",_xlfn._xlws.FILTER('Input_Claims Data'!N$11:N$500,('Input_Claims Data'!$A$11:$A$500='Cal_Claims Experience'!$A121)*('Input_Claims Data'!$B$11:$B$500='Cal_Claims Experience'!$B121)*('Input_Claims Data'!$C$11:$C$500='Cal_Claims Experience'!$C121)*('Input_Claims Data'!$D$11:$D$500='Cal_Claims Experience'!$D121)))</f>
        <v/>
      </c>
      <c r="O121" s="1" t="str">
        <f t="shared" si="10"/>
        <v/>
      </c>
      <c r="P121" s="1" t="str">
        <f t="shared" si="11"/>
        <v/>
      </c>
      <c r="Q121" s="1" t="str">
        <f t="shared" si="12"/>
        <v/>
      </c>
      <c r="R121" s="1" t="str">
        <f t="shared" si="13"/>
        <v/>
      </c>
      <c r="S121" s="1" t="str">
        <f t="shared" si="14"/>
        <v/>
      </c>
      <c r="Y121" s="1" t="str" cm="1">
        <f t="array" ref="Y121">IF(U121="","",_xlfn._xlws.FILTER('Input_Claims Data'!U$11:U$500,('Input_Claims Data'!$Q$11:$Q$500='Cal_Claims Experience'!$U121)*('Input_Claims Data'!$R$11:$R$500='Cal_Claims Experience'!$V121)*('Input_Claims Data'!$S$11:$S$500='Cal_Claims Experience'!$W121)*('Input_Claims Data'!$T$11:$T$500='Cal_Claims Experience'!$X121)))</f>
        <v/>
      </c>
      <c r="Z121" s="1" t="str" cm="1">
        <f t="array" ref="Z121">IF(V121="","",_xlfn._xlws.FILTER('Input_Claims Data'!V$11:V$500,('Input_Claims Data'!$Q$11:$Q$500='Cal_Claims Experience'!$U121)*('Input_Claims Data'!$R$11:$R$500='Cal_Claims Experience'!$V121)*('Input_Claims Data'!$S$11:$S$500='Cal_Claims Experience'!$W121)*('Input_Claims Data'!$T$11:$T$500='Cal_Claims Experience'!$X121)))</f>
        <v/>
      </c>
      <c r="AA121" s="1" t="str" cm="1">
        <f t="array" ref="AA121">IF(W121="","",_xlfn._xlws.FILTER('Input_Claims Data'!W$11:W$500,('Input_Claims Data'!$Q$11:$Q$500='Cal_Claims Experience'!$U121)*('Input_Claims Data'!$R$11:$R$500='Cal_Claims Experience'!$V121)*('Input_Claims Data'!$S$11:$S$500='Cal_Claims Experience'!$W121)*('Input_Claims Data'!$T$11:$T$500='Cal_Claims Experience'!$X121)))</f>
        <v/>
      </c>
      <c r="AB121" s="1" t="str" cm="1">
        <f t="array" ref="AB121">IF(X121="","",_xlfn._xlws.FILTER('Input_Claims Data'!X$11:X$500,('Input_Claims Data'!$Q$11:$Q$500='Cal_Claims Experience'!$U121)*('Input_Claims Data'!$R$11:$R$500='Cal_Claims Experience'!$V121)*('Input_Claims Data'!$S$11:$S$500='Cal_Claims Experience'!$W121)*('Input_Claims Data'!$T$11:$T$500='Cal_Claims Experience'!$X121)))</f>
        <v/>
      </c>
      <c r="AC121" s="1" t="str" cm="1">
        <f t="array" ref="AC121">IF(Y121="","",_xlfn._xlws.FILTER('Input_Claims Data'!Y$11:Y$500,('Input_Claims Data'!$Q$11:$Q$500='Cal_Claims Experience'!$U121)*('Input_Claims Data'!$R$11:$R$500='Cal_Claims Experience'!$V121)*('Input_Claims Data'!$S$11:$S$500='Cal_Claims Experience'!$W121)*('Input_Claims Data'!$T$11:$T$500='Cal_Claims Experience'!$X121)))</f>
        <v/>
      </c>
      <c r="AD121" s="1" t="str" cm="1">
        <f t="array" ref="AD121">IF(Z121="","",_xlfn._xlws.FILTER('Input_Claims Data'!Z$11:Z$500,('Input_Claims Data'!$Q$11:$Q$500='Cal_Claims Experience'!$U121)*('Input_Claims Data'!$R$11:$R$500='Cal_Claims Experience'!$V121)*('Input_Claims Data'!$S$11:$S$500='Cal_Claims Experience'!$W121)*('Input_Claims Data'!$T$11:$T$500='Cal_Claims Experience'!$X121)))</f>
        <v/>
      </c>
      <c r="AE121" s="1" t="str" cm="1">
        <f t="array" ref="AE121">IF(AA121="","",_xlfn._xlws.FILTER('Input_Claims Data'!AA$11:AA$500,('Input_Claims Data'!$Q$11:$Q$500='Cal_Claims Experience'!$U121)*('Input_Claims Data'!$R$11:$R$500='Cal_Claims Experience'!$V121)*('Input_Claims Data'!$S$11:$S$500='Cal_Claims Experience'!$W121)*('Input_Claims Data'!$T$11:$T$500='Cal_Claims Experience'!$X121)))</f>
        <v/>
      </c>
      <c r="AF121" s="1" t="str" cm="1">
        <f t="array" ref="AF121">IF(AB121="","",_xlfn._xlws.FILTER('Input_Claims Data'!AB$11:AB$500,('Input_Claims Data'!$Q$11:$Q$500='Cal_Claims Experience'!$U121)*('Input_Claims Data'!$R$11:$R$500='Cal_Claims Experience'!$V121)*('Input_Claims Data'!$S$11:$S$500='Cal_Claims Experience'!$W121)*('Input_Claims Data'!$T$11:$T$500='Cal_Claims Experience'!$X121)))</f>
        <v/>
      </c>
      <c r="AG121" s="1" t="str" cm="1">
        <f t="array" ref="AG121">IF(AC121="","",_xlfn._xlws.FILTER('Input_Claims Data'!AC$11:AC$500,('Input_Claims Data'!$Q$11:$Q$500='Cal_Claims Experience'!$U121)*('Input_Claims Data'!$R$11:$R$500='Cal_Claims Experience'!$V121)*('Input_Claims Data'!$S$11:$S$500='Cal_Claims Experience'!$W121)*('Input_Claims Data'!$T$11:$T$500='Cal_Claims Experience'!$X121)))</f>
        <v/>
      </c>
      <c r="AH121" s="1" t="str" cm="1">
        <f t="array" ref="AH121">IF(AD121="","",_xlfn._xlws.FILTER('Input_Claims Data'!AD$11:AD$500,('Input_Claims Data'!$Q$11:$Q$500='Cal_Claims Experience'!$U121)*('Input_Claims Data'!$R$11:$R$500='Cal_Claims Experience'!$V121)*('Input_Claims Data'!$S$11:$S$500='Cal_Claims Experience'!$W121)*('Input_Claims Data'!$T$11:$T$500='Cal_Claims Experience'!$X121)))</f>
        <v/>
      </c>
      <c r="AI121" s="1" t="str">
        <f t="shared" si="18"/>
        <v/>
      </c>
      <c r="AJ121" s="1" t="str">
        <f t="shared" si="15"/>
        <v/>
      </c>
      <c r="AK121" s="1" t="str">
        <f t="shared" si="16"/>
        <v/>
      </c>
      <c r="AL121" s="1" t="str">
        <f t="shared" si="17"/>
        <v/>
      </c>
      <c r="AM121" s="1" t="str">
        <f t="shared" si="19"/>
        <v/>
      </c>
    </row>
    <row r="122" spans="5:39">
      <c r="E122" s="1" t="str" cm="1">
        <f t="array" ref="E122">IF(A122="","",_xlfn._xlws.FILTER('Input_Claims Data'!E$11:E$500,('Input_Claims Data'!$A$11:$A$500='Cal_Claims Experience'!$A122)*('Input_Claims Data'!$B$11:$B$500='Cal_Claims Experience'!$B122)*('Input_Claims Data'!$C$11:$C$500='Cal_Claims Experience'!$C122)*('Input_Claims Data'!$D$11:$D$500='Cal_Claims Experience'!$D122)))</f>
        <v/>
      </c>
      <c r="F122" s="1" t="str" cm="1">
        <f t="array" ref="F122">IF(A122="","",_xlfn._xlws.FILTER('Input_Claims Data'!F$11:F$500,('Input_Claims Data'!$A$11:$A$500='Cal_Claims Experience'!$A122)*('Input_Claims Data'!$B$11:$B$500='Cal_Claims Experience'!$B122)*('Input_Claims Data'!$C$11:$C$500='Cal_Claims Experience'!$C122)*('Input_Claims Data'!$D$11:$D$500='Cal_Claims Experience'!$D122)))</f>
        <v/>
      </c>
      <c r="G122" s="1" t="str" cm="1">
        <f t="array" ref="G122">IF(A122="","",_xlfn._xlws.FILTER('Input_Claims Data'!G$11:G$500,('Input_Claims Data'!$A$11:$A$500='Cal_Claims Experience'!$A122)*('Input_Claims Data'!$B$11:$B$500='Cal_Claims Experience'!$B122)*('Input_Claims Data'!$C$11:$C$500='Cal_Claims Experience'!$C122)*('Input_Claims Data'!$D$11:$D$500='Cal_Claims Experience'!$D122)))</f>
        <v/>
      </c>
      <c r="H122" s="1" t="str" cm="1">
        <f t="array" ref="H122">IF(A122="","",_xlfn._xlws.FILTER('Input_Claims Data'!H$11:H$500,('Input_Claims Data'!$A$11:$A$500='Cal_Claims Experience'!$A122)*('Input_Claims Data'!$B$11:$B$500='Cal_Claims Experience'!$B122)*('Input_Claims Data'!$C$11:$C$500='Cal_Claims Experience'!$C122)*('Input_Claims Data'!$D$11:$D$500='Cal_Claims Experience'!$D122)))</f>
        <v/>
      </c>
      <c r="I122" s="1" t="str" cm="1">
        <f t="array" ref="I122">IF(A122="","",_xlfn._xlws.FILTER('Input_Claims Data'!I$11:I$500,('Input_Claims Data'!$A$11:$A$500='Cal_Claims Experience'!$A122)*('Input_Claims Data'!$B$11:$B$500='Cal_Claims Experience'!$B122)*('Input_Claims Data'!$C$11:$C$500='Cal_Claims Experience'!$C122)*('Input_Claims Data'!$D$11:$D$500='Cal_Claims Experience'!$D122)))</f>
        <v/>
      </c>
      <c r="J122" s="1" t="str" cm="1">
        <f t="array" ref="J122">IF(A122="","",_xlfn._xlws.FILTER('Input_Claims Data'!J$11:J$500,('Input_Claims Data'!$A$11:$A$500='Cal_Claims Experience'!$A122)*('Input_Claims Data'!$B$11:$B$500='Cal_Claims Experience'!$B122)*('Input_Claims Data'!$C$11:$C$500='Cal_Claims Experience'!$C122)*('Input_Claims Data'!$D$11:$D$500='Cal_Claims Experience'!$D122)))</f>
        <v/>
      </c>
      <c r="K122" s="1" t="str" cm="1">
        <f t="array" ref="K122">IF(A122="","",_xlfn._xlws.FILTER('Input_Claims Data'!K$11:K$500,('Input_Claims Data'!$A$11:$A$500='Cal_Claims Experience'!$A122)*('Input_Claims Data'!$B$11:$B$500='Cal_Claims Experience'!$B122)*('Input_Claims Data'!$C$11:$C$500='Cal_Claims Experience'!$C122)*('Input_Claims Data'!$D$11:$D$500='Cal_Claims Experience'!$D122)))</f>
        <v/>
      </c>
      <c r="L122" s="1" t="str" cm="1">
        <f t="array" ref="L122">IF(B122="","",_xlfn._xlws.FILTER('Input_Claims Data'!L$11:L$500,('Input_Claims Data'!$A$11:$A$500='Cal_Claims Experience'!$A122)*('Input_Claims Data'!$B$11:$B$500='Cal_Claims Experience'!$B122)*('Input_Claims Data'!$C$11:$C$500='Cal_Claims Experience'!$C122)*('Input_Claims Data'!$D$11:$D$500='Cal_Claims Experience'!$D122)))</f>
        <v/>
      </c>
      <c r="M122" s="1" t="str" cm="1">
        <f t="array" ref="M122">IF(C122="","",_xlfn._xlws.FILTER('Input_Claims Data'!M$11:M$500,('Input_Claims Data'!$A$11:$A$500='Cal_Claims Experience'!$A122)*('Input_Claims Data'!$B$11:$B$500='Cal_Claims Experience'!$B122)*('Input_Claims Data'!$C$11:$C$500='Cal_Claims Experience'!$C122)*('Input_Claims Data'!$D$11:$D$500='Cal_Claims Experience'!$D122)))</f>
        <v/>
      </c>
      <c r="N122" s="1" t="str" cm="1">
        <f t="array" ref="N122">IF(D122="","",_xlfn._xlws.FILTER('Input_Claims Data'!N$11:N$500,('Input_Claims Data'!$A$11:$A$500='Cal_Claims Experience'!$A122)*('Input_Claims Data'!$B$11:$B$500='Cal_Claims Experience'!$B122)*('Input_Claims Data'!$C$11:$C$500='Cal_Claims Experience'!$C122)*('Input_Claims Data'!$D$11:$D$500='Cal_Claims Experience'!$D122)))</f>
        <v/>
      </c>
      <c r="O122" s="1" t="str">
        <f t="shared" si="10"/>
        <v/>
      </c>
      <c r="P122" s="1" t="str">
        <f t="shared" si="11"/>
        <v/>
      </c>
      <c r="Q122" s="1" t="str">
        <f t="shared" si="12"/>
        <v/>
      </c>
      <c r="R122" s="1" t="str">
        <f t="shared" si="13"/>
        <v/>
      </c>
      <c r="S122" s="1" t="str">
        <f t="shared" si="14"/>
        <v/>
      </c>
      <c r="Y122" s="1" t="str" cm="1">
        <f t="array" ref="Y122">IF(U122="","",_xlfn._xlws.FILTER('Input_Claims Data'!U$11:U$500,('Input_Claims Data'!$Q$11:$Q$500='Cal_Claims Experience'!$U122)*('Input_Claims Data'!$R$11:$R$500='Cal_Claims Experience'!$V122)*('Input_Claims Data'!$S$11:$S$500='Cal_Claims Experience'!$W122)*('Input_Claims Data'!$T$11:$T$500='Cal_Claims Experience'!$X122)))</f>
        <v/>
      </c>
      <c r="Z122" s="1" t="str" cm="1">
        <f t="array" ref="Z122">IF(V122="","",_xlfn._xlws.FILTER('Input_Claims Data'!V$11:V$500,('Input_Claims Data'!$Q$11:$Q$500='Cal_Claims Experience'!$U122)*('Input_Claims Data'!$R$11:$R$500='Cal_Claims Experience'!$V122)*('Input_Claims Data'!$S$11:$S$500='Cal_Claims Experience'!$W122)*('Input_Claims Data'!$T$11:$T$500='Cal_Claims Experience'!$X122)))</f>
        <v/>
      </c>
      <c r="AA122" s="1" t="str" cm="1">
        <f t="array" ref="AA122">IF(W122="","",_xlfn._xlws.FILTER('Input_Claims Data'!W$11:W$500,('Input_Claims Data'!$Q$11:$Q$500='Cal_Claims Experience'!$U122)*('Input_Claims Data'!$R$11:$R$500='Cal_Claims Experience'!$V122)*('Input_Claims Data'!$S$11:$S$500='Cal_Claims Experience'!$W122)*('Input_Claims Data'!$T$11:$T$500='Cal_Claims Experience'!$X122)))</f>
        <v/>
      </c>
      <c r="AB122" s="1" t="str" cm="1">
        <f t="array" ref="AB122">IF(X122="","",_xlfn._xlws.FILTER('Input_Claims Data'!X$11:X$500,('Input_Claims Data'!$Q$11:$Q$500='Cal_Claims Experience'!$U122)*('Input_Claims Data'!$R$11:$R$500='Cal_Claims Experience'!$V122)*('Input_Claims Data'!$S$11:$S$500='Cal_Claims Experience'!$W122)*('Input_Claims Data'!$T$11:$T$500='Cal_Claims Experience'!$X122)))</f>
        <v/>
      </c>
      <c r="AC122" s="1" t="str" cm="1">
        <f t="array" ref="AC122">IF(Y122="","",_xlfn._xlws.FILTER('Input_Claims Data'!Y$11:Y$500,('Input_Claims Data'!$Q$11:$Q$500='Cal_Claims Experience'!$U122)*('Input_Claims Data'!$R$11:$R$500='Cal_Claims Experience'!$V122)*('Input_Claims Data'!$S$11:$S$500='Cal_Claims Experience'!$W122)*('Input_Claims Data'!$T$11:$T$500='Cal_Claims Experience'!$X122)))</f>
        <v/>
      </c>
      <c r="AD122" s="1" t="str" cm="1">
        <f t="array" ref="AD122">IF(Z122="","",_xlfn._xlws.FILTER('Input_Claims Data'!Z$11:Z$500,('Input_Claims Data'!$Q$11:$Q$500='Cal_Claims Experience'!$U122)*('Input_Claims Data'!$R$11:$R$500='Cal_Claims Experience'!$V122)*('Input_Claims Data'!$S$11:$S$500='Cal_Claims Experience'!$W122)*('Input_Claims Data'!$T$11:$T$500='Cal_Claims Experience'!$X122)))</f>
        <v/>
      </c>
      <c r="AE122" s="1" t="str" cm="1">
        <f t="array" ref="AE122">IF(AA122="","",_xlfn._xlws.FILTER('Input_Claims Data'!AA$11:AA$500,('Input_Claims Data'!$Q$11:$Q$500='Cal_Claims Experience'!$U122)*('Input_Claims Data'!$R$11:$R$500='Cal_Claims Experience'!$V122)*('Input_Claims Data'!$S$11:$S$500='Cal_Claims Experience'!$W122)*('Input_Claims Data'!$T$11:$T$500='Cal_Claims Experience'!$X122)))</f>
        <v/>
      </c>
      <c r="AF122" s="1" t="str" cm="1">
        <f t="array" ref="AF122">IF(AB122="","",_xlfn._xlws.FILTER('Input_Claims Data'!AB$11:AB$500,('Input_Claims Data'!$Q$11:$Q$500='Cal_Claims Experience'!$U122)*('Input_Claims Data'!$R$11:$R$500='Cal_Claims Experience'!$V122)*('Input_Claims Data'!$S$11:$S$500='Cal_Claims Experience'!$W122)*('Input_Claims Data'!$T$11:$T$500='Cal_Claims Experience'!$X122)))</f>
        <v/>
      </c>
      <c r="AG122" s="1" t="str" cm="1">
        <f t="array" ref="AG122">IF(AC122="","",_xlfn._xlws.FILTER('Input_Claims Data'!AC$11:AC$500,('Input_Claims Data'!$Q$11:$Q$500='Cal_Claims Experience'!$U122)*('Input_Claims Data'!$R$11:$R$500='Cal_Claims Experience'!$V122)*('Input_Claims Data'!$S$11:$S$500='Cal_Claims Experience'!$W122)*('Input_Claims Data'!$T$11:$T$500='Cal_Claims Experience'!$X122)))</f>
        <v/>
      </c>
      <c r="AH122" s="1" t="str" cm="1">
        <f t="array" ref="AH122">IF(AD122="","",_xlfn._xlws.FILTER('Input_Claims Data'!AD$11:AD$500,('Input_Claims Data'!$Q$11:$Q$500='Cal_Claims Experience'!$U122)*('Input_Claims Data'!$R$11:$R$500='Cal_Claims Experience'!$V122)*('Input_Claims Data'!$S$11:$S$500='Cal_Claims Experience'!$W122)*('Input_Claims Data'!$T$11:$T$500='Cal_Claims Experience'!$X122)))</f>
        <v/>
      </c>
      <c r="AI122" s="1" t="str">
        <f t="shared" si="18"/>
        <v/>
      </c>
      <c r="AJ122" s="1" t="str">
        <f t="shared" si="15"/>
        <v/>
      </c>
      <c r="AK122" s="1" t="str">
        <f t="shared" si="16"/>
        <v/>
      </c>
      <c r="AL122" s="1" t="str">
        <f t="shared" si="17"/>
        <v/>
      </c>
      <c r="AM122" s="1" t="str">
        <f t="shared" si="19"/>
        <v/>
      </c>
    </row>
    <row r="123" spans="5:39">
      <c r="E123" s="1" t="str" cm="1">
        <f t="array" ref="E123">IF(A123="","",_xlfn._xlws.FILTER('Input_Claims Data'!E$11:E$500,('Input_Claims Data'!$A$11:$A$500='Cal_Claims Experience'!$A123)*('Input_Claims Data'!$B$11:$B$500='Cal_Claims Experience'!$B123)*('Input_Claims Data'!$C$11:$C$500='Cal_Claims Experience'!$C123)*('Input_Claims Data'!$D$11:$D$500='Cal_Claims Experience'!$D123)))</f>
        <v/>
      </c>
      <c r="F123" s="1" t="str" cm="1">
        <f t="array" ref="F123">IF(A123="","",_xlfn._xlws.FILTER('Input_Claims Data'!F$11:F$500,('Input_Claims Data'!$A$11:$A$500='Cal_Claims Experience'!$A123)*('Input_Claims Data'!$B$11:$B$500='Cal_Claims Experience'!$B123)*('Input_Claims Data'!$C$11:$C$500='Cal_Claims Experience'!$C123)*('Input_Claims Data'!$D$11:$D$500='Cal_Claims Experience'!$D123)))</f>
        <v/>
      </c>
      <c r="G123" s="1" t="str" cm="1">
        <f t="array" ref="G123">IF(A123="","",_xlfn._xlws.FILTER('Input_Claims Data'!G$11:G$500,('Input_Claims Data'!$A$11:$A$500='Cal_Claims Experience'!$A123)*('Input_Claims Data'!$B$11:$B$500='Cal_Claims Experience'!$B123)*('Input_Claims Data'!$C$11:$C$500='Cal_Claims Experience'!$C123)*('Input_Claims Data'!$D$11:$D$500='Cal_Claims Experience'!$D123)))</f>
        <v/>
      </c>
      <c r="H123" s="1" t="str" cm="1">
        <f t="array" ref="H123">IF(A123="","",_xlfn._xlws.FILTER('Input_Claims Data'!H$11:H$500,('Input_Claims Data'!$A$11:$A$500='Cal_Claims Experience'!$A123)*('Input_Claims Data'!$B$11:$B$500='Cal_Claims Experience'!$B123)*('Input_Claims Data'!$C$11:$C$500='Cal_Claims Experience'!$C123)*('Input_Claims Data'!$D$11:$D$500='Cal_Claims Experience'!$D123)))</f>
        <v/>
      </c>
      <c r="I123" s="1" t="str" cm="1">
        <f t="array" ref="I123">IF(A123="","",_xlfn._xlws.FILTER('Input_Claims Data'!I$11:I$500,('Input_Claims Data'!$A$11:$A$500='Cal_Claims Experience'!$A123)*('Input_Claims Data'!$B$11:$B$500='Cal_Claims Experience'!$B123)*('Input_Claims Data'!$C$11:$C$500='Cal_Claims Experience'!$C123)*('Input_Claims Data'!$D$11:$D$500='Cal_Claims Experience'!$D123)))</f>
        <v/>
      </c>
      <c r="J123" s="1" t="str" cm="1">
        <f t="array" ref="J123">IF(A123="","",_xlfn._xlws.FILTER('Input_Claims Data'!J$11:J$500,('Input_Claims Data'!$A$11:$A$500='Cal_Claims Experience'!$A123)*('Input_Claims Data'!$B$11:$B$500='Cal_Claims Experience'!$B123)*('Input_Claims Data'!$C$11:$C$500='Cal_Claims Experience'!$C123)*('Input_Claims Data'!$D$11:$D$500='Cal_Claims Experience'!$D123)))</f>
        <v/>
      </c>
      <c r="K123" s="1" t="str" cm="1">
        <f t="array" ref="K123">IF(A123="","",_xlfn._xlws.FILTER('Input_Claims Data'!K$11:K$500,('Input_Claims Data'!$A$11:$A$500='Cal_Claims Experience'!$A123)*('Input_Claims Data'!$B$11:$B$500='Cal_Claims Experience'!$B123)*('Input_Claims Data'!$C$11:$C$500='Cal_Claims Experience'!$C123)*('Input_Claims Data'!$D$11:$D$500='Cal_Claims Experience'!$D123)))</f>
        <v/>
      </c>
      <c r="L123" s="1" t="str" cm="1">
        <f t="array" ref="L123">IF(B123="","",_xlfn._xlws.FILTER('Input_Claims Data'!L$11:L$500,('Input_Claims Data'!$A$11:$A$500='Cal_Claims Experience'!$A123)*('Input_Claims Data'!$B$11:$B$500='Cal_Claims Experience'!$B123)*('Input_Claims Data'!$C$11:$C$500='Cal_Claims Experience'!$C123)*('Input_Claims Data'!$D$11:$D$500='Cal_Claims Experience'!$D123)))</f>
        <v/>
      </c>
      <c r="M123" s="1" t="str" cm="1">
        <f t="array" ref="M123">IF(C123="","",_xlfn._xlws.FILTER('Input_Claims Data'!M$11:M$500,('Input_Claims Data'!$A$11:$A$500='Cal_Claims Experience'!$A123)*('Input_Claims Data'!$B$11:$B$500='Cal_Claims Experience'!$B123)*('Input_Claims Data'!$C$11:$C$500='Cal_Claims Experience'!$C123)*('Input_Claims Data'!$D$11:$D$500='Cal_Claims Experience'!$D123)))</f>
        <v/>
      </c>
      <c r="N123" s="1" t="str" cm="1">
        <f t="array" ref="N123">IF(D123="","",_xlfn._xlws.FILTER('Input_Claims Data'!N$11:N$500,('Input_Claims Data'!$A$11:$A$500='Cal_Claims Experience'!$A123)*('Input_Claims Data'!$B$11:$B$500='Cal_Claims Experience'!$B123)*('Input_Claims Data'!$C$11:$C$500='Cal_Claims Experience'!$C123)*('Input_Claims Data'!$D$11:$D$500='Cal_Claims Experience'!$D123)))</f>
        <v/>
      </c>
      <c r="O123" s="1" t="str">
        <f t="shared" si="10"/>
        <v/>
      </c>
      <c r="P123" s="1" t="str">
        <f t="shared" si="11"/>
        <v/>
      </c>
      <c r="Q123" s="1" t="str">
        <f t="shared" si="12"/>
        <v/>
      </c>
      <c r="R123" s="1" t="str">
        <f t="shared" si="13"/>
        <v/>
      </c>
      <c r="S123" s="1" t="str">
        <f t="shared" si="14"/>
        <v/>
      </c>
      <c r="Y123" s="1" t="str" cm="1">
        <f t="array" ref="Y123">IF(U123="","",_xlfn._xlws.FILTER('Input_Claims Data'!U$11:U$500,('Input_Claims Data'!$Q$11:$Q$500='Cal_Claims Experience'!$U123)*('Input_Claims Data'!$R$11:$R$500='Cal_Claims Experience'!$V123)*('Input_Claims Data'!$S$11:$S$500='Cal_Claims Experience'!$W123)*('Input_Claims Data'!$T$11:$T$500='Cal_Claims Experience'!$X123)))</f>
        <v/>
      </c>
      <c r="Z123" s="1" t="str" cm="1">
        <f t="array" ref="Z123">IF(V123="","",_xlfn._xlws.FILTER('Input_Claims Data'!V$11:V$500,('Input_Claims Data'!$Q$11:$Q$500='Cal_Claims Experience'!$U123)*('Input_Claims Data'!$R$11:$R$500='Cal_Claims Experience'!$V123)*('Input_Claims Data'!$S$11:$S$500='Cal_Claims Experience'!$W123)*('Input_Claims Data'!$T$11:$T$500='Cal_Claims Experience'!$X123)))</f>
        <v/>
      </c>
      <c r="AA123" s="1" t="str" cm="1">
        <f t="array" ref="AA123">IF(W123="","",_xlfn._xlws.FILTER('Input_Claims Data'!W$11:W$500,('Input_Claims Data'!$Q$11:$Q$500='Cal_Claims Experience'!$U123)*('Input_Claims Data'!$R$11:$R$500='Cal_Claims Experience'!$V123)*('Input_Claims Data'!$S$11:$S$500='Cal_Claims Experience'!$W123)*('Input_Claims Data'!$T$11:$T$500='Cal_Claims Experience'!$X123)))</f>
        <v/>
      </c>
      <c r="AB123" s="1" t="str" cm="1">
        <f t="array" ref="AB123">IF(X123="","",_xlfn._xlws.FILTER('Input_Claims Data'!X$11:X$500,('Input_Claims Data'!$Q$11:$Q$500='Cal_Claims Experience'!$U123)*('Input_Claims Data'!$R$11:$R$500='Cal_Claims Experience'!$V123)*('Input_Claims Data'!$S$11:$S$500='Cal_Claims Experience'!$W123)*('Input_Claims Data'!$T$11:$T$500='Cal_Claims Experience'!$X123)))</f>
        <v/>
      </c>
      <c r="AC123" s="1" t="str" cm="1">
        <f t="array" ref="AC123">IF(Y123="","",_xlfn._xlws.FILTER('Input_Claims Data'!Y$11:Y$500,('Input_Claims Data'!$Q$11:$Q$500='Cal_Claims Experience'!$U123)*('Input_Claims Data'!$R$11:$R$500='Cal_Claims Experience'!$V123)*('Input_Claims Data'!$S$11:$S$500='Cal_Claims Experience'!$W123)*('Input_Claims Data'!$T$11:$T$500='Cal_Claims Experience'!$X123)))</f>
        <v/>
      </c>
      <c r="AD123" s="1" t="str" cm="1">
        <f t="array" ref="AD123">IF(Z123="","",_xlfn._xlws.FILTER('Input_Claims Data'!Z$11:Z$500,('Input_Claims Data'!$Q$11:$Q$500='Cal_Claims Experience'!$U123)*('Input_Claims Data'!$R$11:$R$500='Cal_Claims Experience'!$V123)*('Input_Claims Data'!$S$11:$S$500='Cal_Claims Experience'!$W123)*('Input_Claims Data'!$T$11:$T$500='Cal_Claims Experience'!$X123)))</f>
        <v/>
      </c>
      <c r="AE123" s="1" t="str" cm="1">
        <f t="array" ref="AE123">IF(AA123="","",_xlfn._xlws.FILTER('Input_Claims Data'!AA$11:AA$500,('Input_Claims Data'!$Q$11:$Q$500='Cal_Claims Experience'!$U123)*('Input_Claims Data'!$R$11:$R$500='Cal_Claims Experience'!$V123)*('Input_Claims Data'!$S$11:$S$500='Cal_Claims Experience'!$W123)*('Input_Claims Data'!$T$11:$T$500='Cal_Claims Experience'!$X123)))</f>
        <v/>
      </c>
      <c r="AF123" s="1" t="str" cm="1">
        <f t="array" ref="AF123">IF(AB123="","",_xlfn._xlws.FILTER('Input_Claims Data'!AB$11:AB$500,('Input_Claims Data'!$Q$11:$Q$500='Cal_Claims Experience'!$U123)*('Input_Claims Data'!$R$11:$R$500='Cal_Claims Experience'!$V123)*('Input_Claims Data'!$S$11:$S$500='Cal_Claims Experience'!$W123)*('Input_Claims Data'!$T$11:$T$500='Cal_Claims Experience'!$X123)))</f>
        <v/>
      </c>
      <c r="AG123" s="1" t="str" cm="1">
        <f t="array" ref="AG123">IF(AC123="","",_xlfn._xlws.FILTER('Input_Claims Data'!AC$11:AC$500,('Input_Claims Data'!$Q$11:$Q$500='Cal_Claims Experience'!$U123)*('Input_Claims Data'!$R$11:$R$500='Cal_Claims Experience'!$V123)*('Input_Claims Data'!$S$11:$S$500='Cal_Claims Experience'!$W123)*('Input_Claims Data'!$T$11:$T$500='Cal_Claims Experience'!$X123)))</f>
        <v/>
      </c>
      <c r="AH123" s="1" t="str" cm="1">
        <f t="array" ref="AH123">IF(AD123="","",_xlfn._xlws.FILTER('Input_Claims Data'!AD$11:AD$500,('Input_Claims Data'!$Q$11:$Q$500='Cal_Claims Experience'!$U123)*('Input_Claims Data'!$R$11:$R$500='Cal_Claims Experience'!$V123)*('Input_Claims Data'!$S$11:$S$500='Cal_Claims Experience'!$W123)*('Input_Claims Data'!$T$11:$T$500='Cal_Claims Experience'!$X123)))</f>
        <v/>
      </c>
      <c r="AI123" s="1" t="str">
        <f t="shared" si="18"/>
        <v/>
      </c>
      <c r="AJ123" s="1" t="str">
        <f t="shared" si="15"/>
        <v/>
      </c>
      <c r="AK123" s="1" t="str">
        <f t="shared" si="16"/>
        <v/>
      </c>
      <c r="AL123" s="1" t="str">
        <f t="shared" si="17"/>
        <v/>
      </c>
      <c r="AM123" s="1" t="str">
        <f t="shared" si="19"/>
        <v/>
      </c>
    </row>
    <row r="124" spans="5:39">
      <c r="E124" s="1" t="str" cm="1">
        <f t="array" ref="E124">IF(A124="","",_xlfn._xlws.FILTER('Input_Claims Data'!E$11:E$500,('Input_Claims Data'!$A$11:$A$500='Cal_Claims Experience'!$A124)*('Input_Claims Data'!$B$11:$B$500='Cal_Claims Experience'!$B124)*('Input_Claims Data'!$C$11:$C$500='Cal_Claims Experience'!$C124)*('Input_Claims Data'!$D$11:$D$500='Cal_Claims Experience'!$D124)))</f>
        <v/>
      </c>
      <c r="F124" s="1" t="str" cm="1">
        <f t="array" ref="F124">IF(A124="","",_xlfn._xlws.FILTER('Input_Claims Data'!F$11:F$500,('Input_Claims Data'!$A$11:$A$500='Cal_Claims Experience'!$A124)*('Input_Claims Data'!$B$11:$B$500='Cal_Claims Experience'!$B124)*('Input_Claims Data'!$C$11:$C$500='Cal_Claims Experience'!$C124)*('Input_Claims Data'!$D$11:$D$500='Cal_Claims Experience'!$D124)))</f>
        <v/>
      </c>
      <c r="G124" s="1" t="str" cm="1">
        <f t="array" ref="G124">IF(A124="","",_xlfn._xlws.FILTER('Input_Claims Data'!G$11:G$500,('Input_Claims Data'!$A$11:$A$500='Cal_Claims Experience'!$A124)*('Input_Claims Data'!$B$11:$B$500='Cal_Claims Experience'!$B124)*('Input_Claims Data'!$C$11:$C$500='Cal_Claims Experience'!$C124)*('Input_Claims Data'!$D$11:$D$500='Cal_Claims Experience'!$D124)))</f>
        <v/>
      </c>
      <c r="H124" s="1" t="str" cm="1">
        <f t="array" ref="H124">IF(A124="","",_xlfn._xlws.FILTER('Input_Claims Data'!H$11:H$500,('Input_Claims Data'!$A$11:$A$500='Cal_Claims Experience'!$A124)*('Input_Claims Data'!$B$11:$B$500='Cal_Claims Experience'!$B124)*('Input_Claims Data'!$C$11:$C$500='Cal_Claims Experience'!$C124)*('Input_Claims Data'!$D$11:$D$500='Cal_Claims Experience'!$D124)))</f>
        <v/>
      </c>
      <c r="I124" s="1" t="str" cm="1">
        <f t="array" ref="I124">IF(A124="","",_xlfn._xlws.FILTER('Input_Claims Data'!I$11:I$500,('Input_Claims Data'!$A$11:$A$500='Cal_Claims Experience'!$A124)*('Input_Claims Data'!$B$11:$B$500='Cal_Claims Experience'!$B124)*('Input_Claims Data'!$C$11:$C$500='Cal_Claims Experience'!$C124)*('Input_Claims Data'!$D$11:$D$500='Cal_Claims Experience'!$D124)))</f>
        <v/>
      </c>
      <c r="J124" s="1" t="str" cm="1">
        <f t="array" ref="J124">IF(A124="","",_xlfn._xlws.FILTER('Input_Claims Data'!J$11:J$500,('Input_Claims Data'!$A$11:$A$500='Cal_Claims Experience'!$A124)*('Input_Claims Data'!$B$11:$B$500='Cal_Claims Experience'!$B124)*('Input_Claims Data'!$C$11:$C$500='Cal_Claims Experience'!$C124)*('Input_Claims Data'!$D$11:$D$500='Cal_Claims Experience'!$D124)))</f>
        <v/>
      </c>
      <c r="K124" s="1" t="str" cm="1">
        <f t="array" ref="K124">IF(A124="","",_xlfn._xlws.FILTER('Input_Claims Data'!K$11:K$500,('Input_Claims Data'!$A$11:$A$500='Cal_Claims Experience'!$A124)*('Input_Claims Data'!$B$11:$B$500='Cal_Claims Experience'!$B124)*('Input_Claims Data'!$C$11:$C$500='Cal_Claims Experience'!$C124)*('Input_Claims Data'!$D$11:$D$500='Cal_Claims Experience'!$D124)))</f>
        <v/>
      </c>
      <c r="L124" s="1" t="str" cm="1">
        <f t="array" ref="L124">IF(B124="","",_xlfn._xlws.FILTER('Input_Claims Data'!L$11:L$500,('Input_Claims Data'!$A$11:$A$500='Cal_Claims Experience'!$A124)*('Input_Claims Data'!$B$11:$B$500='Cal_Claims Experience'!$B124)*('Input_Claims Data'!$C$11:$C$500='Cal_Claims Experience'!$C124)*('Input_Claims Data'!$D$11:$D$500='Cal_Claims Experience'!$D124)))</f>
        <v/>
      </c>
      <c r="M124" s="1" t="str" cm="1">
        <f t="array" ref="M124">IF(C124="","",_xlfn._xlws.FILTER('Input_Claims Data'!M$11:M$500,('Input_Claims Data'!$A$11:$A$500='Cal_Claims Experience'!$A124)*('Input_Claims Data'!$B$11:$B$500='Cal_Claims Experience'!$B124)*('Input_Claims Data'!$C$11:$C$500='Cal_Claims Experience'!$C124)*('Input_Claims Data'!$D$11:$D$500='Cal_Claims Experience'!$D124)))</f>
        <v/>
      </c>
      <c r="N124" s="1" t="str" cm="1">
        <f t="array" ref="N124">IF(D124="","",_xlfn._xlws.FILTER('Input_Claims Data'!N$11:N$500,('Input_Claims Data'!$A$11:$A$500='Cal_Claims Experience'!$A124)*('Input_Claims Data'!$B$11:$B$500='Cal_Claims Experience'!$B124)*('Input_Claims Data'!$C$11:$C$500='Cal_Claims Experience'!$C124)*('Input_Claims Data'!$D$11:$D$500='Cal_Claims Experience'!$D124)))</f>
        <v/>
      </c>
      <c r="O124" s="1" t="str">
        <f t="shared" si="10"/>
        <v/>
      </c>
      <c r="P124" s="1" t="str">
        <f t="shared" si="11"/>
        <v/>
      </c>
      <c r="Q124" s="1" t="str">
        <f t="shared" si="12"/>
        <v/>
      </c>
      <c r="R124" s="1" t="str">
        <f t="shared" si="13"/>
        <v/>
      </c>
      <c r="S124" s="1" t="str">
        <f t="shared" si="14"/>
        <v/>
      </c>
      <c r="Y124" s="1" t="str" cm="1">
        <f t="array" ref="Y124">IF(U124="","",_xlfn._xlws.FILTER('Input_Claims Data'!U$11:U$500,('Input_Claims Data'!$Q$11:$Q$500='Cal_Claims Experience'!$U124)*('Input_Claims Data'!$R$11:$R$500='Cal_Claims Experience'!$V124)*('Input_Claims Data'!$S$11:$S$500='Cal_Claims Experience'!$W124)*('Input_Claims Data'!$T$11:$T$500='Cal_Claims Experience'!$X124)))</f>
        <v/>
      </c>
      <c r="Z124" s="1" t="str" cm="1">
        <f t="array" ref="Z124">IF(V124="","",_xlfn._xlws.FILTER('Input_Claims Data'!V$11:V$500,('Input_Claims Data'!$Q$11:$Q$500='Cal_Claims Experience'!$U124)*('Input_Claims Data'!$R$11:$R$500='Cal_Claims Experience'!$V124)*('Input_Claims Data'!$S$11:$S$500='Cal_Claims Experience'!$W124)*('Input_Claims Data'!$T$11:$T$500='Cal_Claims Experience'!$X124)))</f>
        <v/>
      </c>
      <c r="AA124" s="1" t="str" cm="1">
        <f t="array" ref="AA124">IF(W124="","",_xlfn._xlws.FILTER('Input_Claims Data'!W$11:W$500,('Input_Claims Data'!$Q$11:$Q$500='Cal_Claims Experience'!$U124)*('Input_Claims Data'!$R$11:$R$500='Cal_Claims Experience'!$V124)*('Input_Claims Data'!$S$11:$S$500='Cal_Claims Experience'!$W124)*('Input_Claims Data'!$T$11:$T$500='Cal_Claims Experience'!$X124)))</f>
        <v/>
      </c>
      <c r="AB124" s="1" t="str" cm="1">
        <f t="array" ref="AB124">IF(X124="","",_xlfn._xlws.FILTER('Input_Claims Data'!X$11:X$500,('Input_Claims Data'!$Q$11:$Q$500='Cal_Claims Experience'!$U124)*('Input_Claims Data'!$R$11:$R$500='Cal_Claims Experience'!$V124)*('Input_Claims Data'!$S$11:$S$500='Cal_Claims Experience'!$W124)*('Input_Claims Data'!$T$11:$T$500='Cal_Claims Experience'!$X124)))</f>
        <v/>
      </c>
      <c r="AC124" s="1" t="str" cm="1">
        <f t="array" ref="AC124">IF(Y124="","",_xlfn._xlws.FILTER('Input_Claims Data'!Y$11:Y$500,('Input_Claims Data'!$Q$11:$Q$500='Cal_Claims Experience'!$U124)*('Input_Claims Data'!$R$11:$R$500='Cal_Claims Experience'!$V124)*('Input_Claims Data'!$S$11:$S$500='Cal_Claims Experience'!$W124)*('Input_Claims Data'!$T$11:$T$500='Cal_Claims Experience'!$X124)))</f>
        <v/>
      </c>
      <c r="AD124" s="1" t="str" cm="1">
        <f t="array" ref="AD124">IF(Z124="","",_xlfn._xlws.FILTER('Input_Claims Data'!Z$11:Z$500,('Input_Claims Data'!$Q$11:$Q$500='Cal_Claims Experience'!$U124)*('Input_Claims Data'!$R$11:$R$500='Cal_Claims Experience'!$V124)*('Input_Claims Data'!$S$11:$S$500='Cal_Claims Experience'!$W124)*('Input_Claims Data'!$T$11:$T$500='Cal_Claims Experience'!$X124)))</f>
        <v/>
      </c>
      <c r="AE124" s="1" t="str" cm="1">
        <f t="array" ref="AE124">IF(AA124="","",_xlfn._xlws.FILTER('Input_Claims Data'!AA$11:AA$500,('Input_Claims Data'!$Q$11:$Q$500='Cal_Claims Experience'!$U124)*('Input_Claims Data'!$R$11:$R$500='Cal_Claims Experience'!$V124)*('Input_Claims Data'!$S$11:$S$500='Cal_Claims Experience'!$W124)*('Input_Claims Data'!$T$11:$T$500='Cal_Claims Experience'!$X124)))</f>
        <v/>
      </c>
      <c r="AF124" s="1" t="str" cm="1">
        <f t="array" ref="AF124">IF(AB124="","",_xlfn._xlws.FILTER('Input_Claims Data'!AB$11:AB$500,('Input_Claims Data'!$Q$11:$Q$500='Cal_Claims Experience'!$U124)*('Input_Claims Data'!$R$11:$R$500='Cal_Claims Experience'!$V124)*('Input_Claims Data'!$S$11:$S$500='Cal_Claims Experience'!$W124)*('Input_Claims Data'!$T$11:$T$500='Cal_Claims Experience'!$X124)))</f>
        <v/>
      </c>
      <c r="AG124" s="1" t="str" cm="1">
        <f t="array" ref="AG124">IF(AC124="","",_xlfn._xlws.FILTER('Input_Claims Data'!AC$11:AC$500,('Input_Claims Data'!$Q$11:$Q$500='Cal_Claims Experience'!$U124)*('Input_Claims Data'!$R$11:$R$500='Cal_Claims Experience'!$V124)*('Input_Claims Data'!$S$11:$S$500='Cal_Claims Experience'!$W124)*('Input_Claims Data'!$T$11:$T$500='Cal_Claims Experience'!$X124)))</f>
        <v/>
      </c>
      <c r="AH124" s="1" t="str" cm="1">
        <f t="array" ref="AH124">IF(AD124="","",_xlfn._xlws.FILTER('Input_Claims Data'!AD$11:AD$500,('Input_Claims Data'!$Q$11:$Q$500='Cal_Claims Experience'!$U124)*('Input_Claims Data'!$R$11:$R$500='Cal_Claims Experience'!$V124)*('Input_Claims Data'!$S$11:$S$500='Cal_Claims Experience'!$W124)*('Input_Claims Data'!$T$11:$T$500='Cal_Claims Experience'!$X124)))</f>
        <v/>
      </c>
      <c r="AI124" s="1" t="str">
        <f t="shared" si="18"/>
        <v/>
      </c>
      <c r="AJ124" s="1" t="str">
        <f t="shared" si="15"/>
        <v/>
      </c>
      <c r="AK124" s="1" t="str">
        <f t="shared" si="16"/>
        <v/>
      </c>
      <c r="AL124" s="1" t="str">
        <f t="shared" si="17"/>
        <v/>
      </c>
      <c r="AM124" s="1" t="str">
        <f t="shared" si="19"/>
        <v/>
      </c>
    </row>
    <row r="125" spans="5:39">
      <c r="E125" s="1" t="str" cm="1">
        <f t="array" ref="E125">IF(A125="","",_xlfn._xlws.FILTER('Input_Claims Data'!E$11:E$500,('Input_Claims Data'!$A$11:$A$500='Cal_Claims Experience'!$A125)*('Input_Claims Data'!$B$11:$B$500='Cal_Claims Experience'!$B125)*('Input_Claims Data'!$C$11:$C$500='Cal_Claims Experience'!$C125)*('Input_Claims Data'!$D$11:$D$500='Cal_Claims Experience'!$D125)))</f>
        <v/>
      </c>
      <c r="F125" s="1" t="str" cm="1">
        <f t="array" ref="F125">IF(A125="","",_xlfn._xlws.FILTER('Input_Claims Data'!F$11:F$500,('Input_Claims Data'!$A$11:$A$500='Cal_Claims Experience'!$A125)*('Input_Claims Data'!$B$11:$B$500='Cal_Claims Experience'!$B125)*('Input_Claims Data'!$C$11:$C$500='Cal_Claims Experience'!$C125)*('Input_Claims Data'!$D$11:$D$500='Cal_Claims Experience'!$D125)))</f>
        <v/>
      </c>
      <c r="G125" s="1" t="str" cm="1">
        <f t="array" ref="G125">IF(A125="","",_xlfn._xlws.FILTER('Input_Claims Data'!G$11:G$500,('Input_Claims Data'!$A$11:$A$500='Cal_Claims Experience'!$A125)*('Input_Claims Data'!$B$11:$B$500='Cal_Claims Experience'!$B125)*('Input_Claims Data'!$C$11:$C$500='Cal_Claims Experience'!$C125)*('Input_Claims Data'!$D$11:$D$500='Cal_Claims Experience'!$D125)))</f>
        <v/>
      </c>
      <c r="H125" s="1" t="str" cm="1">
        <f t="array" ref="H125">IF(A125="","",_xlfn._xlws.FILTER('Input_Claims Data'!H$11:H$500,('Input_Claims Data'!$A$11:$A$500='Cal_Claims Experience'!$A125)*('Input_Claims Data'!$B$11:$B$500='Cal_Claims Experience'!$B125)*('Input_Claims Data'!$C$11:$C$500='Cal_Claims Experience'!$C125)*('Input_Claims Data'!$D$11:$D$500='Cal_Claims Experience'!$D125)))</f>
        <v/>
      </c>
      <c r="I125" s="1" t="str" cm="1">
        <f t="array" ref="I125">IF(A125="","",_xlfn._xlws.FILTER('Input_Claims Data'!I$11:I$500,('Input_Claims Data'!$A$11:$A$500='Cal_Claims Experience'!$A125)*('Input_Claims Data'!$B$11:$B$500='Cal_Claims Experience'!$B125)*('Input_Claims Data'!$C$11:$C$500='Cal_Claims Experience'!$C125)*('Input_Claims Data'!$D$11:$D$500='Cal_Claims Experience'!$D125)))</f>
        <v/>
      </c>
      <c r="J125" s="1" t="str" cm="1">
        <f t="array" ref="J125">IF(A125="","",_xlfn._xlws.FILTER('Input_Claims Data'!J$11:J$500,('Input_Claims Data'!$A$11:$A$500='Cal_Claims Experience'!$A125)*('Input_Claims Data'!$B$11:$B$500='Cal_Claims Experience'!$B125)*('Input_Claims Data'!$C$11:$C$500='Cal_Claims Experience'!$C125)*('Input_Claims Data'!$D$11:$D$500='Cal_Claims Experience'!$D125)))</f>
        <v/>
      </c>
      <c r="K125" s="1" t="str" cm="1">
        <f t="array" ref="K125">IF(A125="","",_xlfn._xlws.FILTER('Input_Claims Data'!K$11:K$500,('Input_Claims Data'!$A$11:$A$500='Cal_Claims Experience'!$A125)*('Input_Claims Data'!$B$11:$B$500='Cal_Claims Experience'!$B125)*('Input_Claims Data'!$C$11:$C$500='Cal_Claims Experience'!$C125)*('Input_Claims Data'!$D$11:$D$500='Cal_Claims Experience'!$D125)))</f>
        <v/>
      </c>
      <c r="L125" s="1" t="str" cm="1">
        <f t="array" ref="L125">IF(B125="","",_xlfn._xlws.FILTER('Input_Claims Data'!L$11:L$500,('Input_Claims Data'!$A$11:$A$500='Cal_Claims Experience'!$A125)*('Input_Claims Data'!$B$11:$B$500='Cal_Claims Experience'!$B125)*('Input_Claims Data'!$C$11:$C$500='Cal_Claims Experience'!$C125)*('Input_Claims Data'!$D$11:$D$500='Cal_Claims Experience'!$D125)))</f>
        <v/>
      </c>
      <c r="M125" s="1" t="str" cm="1">
        <f t="array" ref="M125">IF(C125="","",_xlfn._xlws.FILTER('Input_Claims Data'!M$11:M$500,('Input_Claims Data'!$A$11:$A$500='Cal_Claims Experience'!$A125)*('Input_Claims Data'!$B$11:$B$500='Cal_Claims Experience'!$B125)*('Input_Claims Data'!$C$11:$C$500='Cal_Claims Experience'!$C125)*('Input_Claims Data'!$D$11:$D$500='Cal_Claims Experience'!$D125)))</f>
        <v/>
      </c>
      <c r="N125" s="1" t="str" cm="1">
        <f t="array" ref="N125">IF(D125="","",_xlfn._xlws.FILTER('Input_Claims Data'!N$11:N$500,('Input_Claims Data'!$A$11:$A$500='Cal_Claims Experience'!$A125)*('Input_Claims Data'!$B$11:$B$500='Cal_Claims Experience'!$B125)*('Input_Claims Data'!$C$11:$C$500='Cal_Claims Experience'!$C125)*('Input_Claims Data'!$D$11:$D$500='Cal_Claims Experience'!$D125)))</f>
        <v/>
      </c>
      <c r="O125" s="1" t="str">
        <f t="shared" si="10"/>
        <v/>
      </c>
      <c r="P125" s="1" t="str">
        <f t="shared" si="11"/>
        <v/>
      </c>
      <c r="Q125" s="1" t="str">
        <f t="shared" si="12"/>
        <v/>
      </c>
      <c r="R125" s="1" t="str">
        <f t="shared" si="13"/>
        <v/>
      </c>
      <c r="S125" s="1" t="str">
        <f t="shared" si="14"/>
        <v/>
      </c>
      <c r="Y125" s="1" t="str" cm="1">
        <f t="array" ref="Y125">IF(U125="","",_xlfn._xlws.FILTER('Input_Claims Data'!U$11:U$500,('Input_Claims Data'!$Q$11:$Q$500='Cal_Claims Experience'!$U125)*('Input_Claims Data'!$R$11:$R$500='Cal_Claims Experience'!$V125)*('Input_Claims Data'!$S$11:$S$500='Cal_Claims Experience'!$W125)*('Input_Claims Data'!$T$11:$T$500='Cal_Claims Experience'!$X125)))</f>
        <v/>
      </c>
      <c r="Z125" s="1" t="str" cm="1">
        <f t="array" ref="Z125">IF(V125="","",_xlfn._xlws.FILTER('Input_Claims Data'!V$11:V$500,('Input_Claims Data'!$Q$11:$Q$500='Cal_Claims Experience'!$U125)*('Input_Claims Data'!$R$11:$R$500='Cal_Claims Experience'!$V125)*('Input_Claims Data'!$S$11:$S$500='Cal_Claims Experience'!$W125)*('Input_Claims Data'!$T$11:$T$500='Cal_Claims Experience'!$X125)))</f>
        <v/>
      </c>
      <c r="AA125" s="1" t="str" cm="1">
        <f t="array" ref="AA125">IF(W125="","",_xlfn._xlws.FILTER('Input_Claims Data'!W$11:W$500,('Input_Claims Data'!$Q$11:$Q$500='Cal_Claims Experience'!$U125)*('Input_Claims Data'!$R$11:$R$500='Cal_Claims Experience'!$V125)*('Input_Claims Data'!$S$11:$S$500='Cal_Claims Experience'!$W125)*('Input_Claims Data'!$T$11:$T$500='Cal_Claims Experience'!$X125)))</f>
        <v/>
      </c>
      <c r="AB125" s="1" t="str" cm="1">
        <f t="array" ref="AB125">IF(X125="","",_xlfn._xlws.FILTER('Input_Claims Data'!X$11:X$500,('Input_Claims Data'!$Q$11:$Q$500='Cal_Claims Experience'!$U125)*('Input_Claims Data'!$R$11:$R$500='Cal_Claims Experience'!$V125)*('Input_Claims Data'!$S$11:$S$500='Cal_Claims Experience'!$W125)*('Input_Claims Data'!$T$11:$T$500='Cal_Claims Experience'!$X125)))</f>
        <v/>
      </c>
      <c r="AC125" s="1" t="str" cm="1">
        <f t="array" ref="AC125">IF(Y125="","",_xlfn._xlws.FILTER('Input_Claims Data'!Y$11:Y$500,('Input_Claims Data'!$Q$11:$Q$500='Cal_Claims Experience'!$U125)*('Input_Claims Data'!$R$11:$R$500='Cal_Claims Experience'!$V125)*('Input_Claims Data'!$S$11:$S$500='Cal_Claims Experience'!$W125)*('Input_Claims Data'!$T$11:$T$500='Cal_Claims Experience'!$X125)))</f>
        <v/>
      </c>
      <c r="AD125" s="1" t="str" cm="1">
        <f t="array" ref="AD125">IF(Z125="","",_xlfn._xlws.FILTER('Input_Claims Data'!Z$11:Z$500,('Input_Claims Data'!$Q$11:$Q$500='Cal_Claims Experience'!$U125)*('Input_Claims Data'!$R$11:$R$500='Cal_Claims Experience'!$V125)*('Input_Claims Data'!$S$11:$S$500='Cal_Claims Experience'!$W125)*('Input_Claims Data'!$T$11:$T$500='Cal_Claims Experience'!$X125)))</f>
        <v/>
      </c>
      <c r="AE125" s="1" t="str" cm="1">
        <f t="array" ref="AE125">IF(AA125="","",_xlfn._xlws.FILTER('Input_Claims Data'!AA$11:AA$500,('Input_Claims Data'!$Q$11:$Q$500='Cal_Claims Experience'!$U125)*('Input_Claims Data'!$R$11:$R$500='Cal_Claims Experience'!$V125)*('Input_Claims Data'!$S$11:$S$500='Cal_Claims Experience'!$W125)*('Input_Claims Data'!$T$11:$T$500='Cal_Claims Experience'!$X125)))</f>
        <v/>
      </c>
      <c r="AF125" s="1" t="str" cm="1">
        <f t="array" ref="AF125">IF(AB125="","",_xlfn._xlws.FILTER('Input_Claims Data'!AB$11:AB$500,('Input_Claims Data'!$Q$11:$Q$500='Cal_Claims Experience'!$U125)*('Input_Claims Data'!$R$11:$R$500='Cal_Claims Experience'!$V125)*('Input_Claims Data'!$S$11:$S$500='Cal_Claims Experience'!$W125)*('Input_Claims Data'!$T$11:$T$500='Cal_Claims Experience'!$X125)))</f>
        <v/>
      </c>
      <c r="AG125" s="1" t="str" cm="1">
        <f t="array" ref="AG125">IF(AC125="","",_xlfn._xlws.FILTER('Input_Claims Data'!AC$11:AC$500,('Input_Claims Data'!$Q$11:$Q$500='Cal_Claims Experience'!$U125)*('Input_Claims Data'!$R$11:$R$500='Cal_Claims Experience'!$V125)*('Input_Claims Data'!$S$11:$S$500='Cal_Claims Experience'!$W125)*('Input_Claims Data'!$T$11:$T$500='Cal_Claims Experience'!$X125)))</f>
        <v/>
      </c>
      <c r="AH125" s="1" t="str" cm="1">
        <f t="array" ref="AH125">IF(AD125="","",_xlfn._xlws.FILTER('Input_Claims Data'!AD$11:AD$500,('Input_Claims Data'!$Q$11:$Q$500='Cal_Claims Experience'!$U125)*('Input_Claims Data'!$R$11:$R$500='Cal_Claims Experience'!$V125)*('Input_Claims Data'!$S$11:$S$500='Cal_Claims Experience'!$W125)*('Input_Claims Data'!$T$11:$T$500='Cal_Claims Experience'!$X125)))</f>
        <v/>
      </c>
      <c r="AI125" s="1" t="str">
        <f t="shared" si="18"/>
        <v/>
      </c>
      <c r="AJ125" s="1" t="str">
        <f t="shared" si="15"/>
        <v/>
      </c>
      <c r="AK125" s="1" t="str">
        <f t="shared" si="16"/>
        <v/>
      </c>
      <c r="AL125" s="1" t="str">
        <f t="shared" si="17"/>
        <v/>
      </c>
      <c r="AM125" s="1" t="str">
        <f t="shared" si="19"/>
        <v/>
      </c>
    </row>
    <row r="126" spans="5:39">
      <c r="E126" s="1" t="str" cm="1">
        <f t="array" ref="E126">IF(A126="","",_xlfn._xlws.FILTER('Input_Claims Data'!E$11:E$500,('Input_Claims Data'!$A$11:$A$500='Cal_Claims Experience'!$A126)*('Input_Claims Data'!$B$11:$B$500='Cal_Claims Experience'!$B126)*('Input_Claims Data'!$C$11:$C$500='Cal_Claims Experience'!$C126)*('Input_Claims Data'!$D$11:$D$500='Cal_Claims Experience'!$D126)))</f>
        <v/>
      </c>
      <c r="F126" s="1" t="str" cm="1">
        <f t="array" ref="F126">IF(A126="","",_xlfn._xlws.FILTER('Input_Claims Data'!F$11:F$500,('Input_Claims Data'!$A$11:$A$500='Cal_Claims Experience'!$A126)*('Input_Claims Data'!$B$11:$B$500='Cal_Claims Experience'!$B126)*('Input_Claims Data'!$C$11:$C$500='Cal_Claims Experience'!$C126)*('Input_Claims Data'!$D$11:$D$500='Cal_Claims Experience'!$D126)))</f>
        <v/>
      </c>
      <c r="G126" s="1" t="str" cm="1">
        <f t="array" ref="G126">IF(A126="","",_xlfn._xlws.FILTER('Input_Claims Data'!G$11:G$500,('Input_Claims Data'!$A$11:$A$500='Cal_Claims Experience'!$A126)*('Input_Claims Data'!$B$11:$B$500='Cal_Claims Experience'!$B126)*('Input_Claims Data'!$C$11:$C$500='Cal_Claims Experience'!$C126)*('Input_Claims Data'!$D$11:$D$500='Cal_Claims Experience'!$D126)))</f>
        <v/>
      </c>
      <c r="H126" s="1" t="str" cm="1">
        <f t="array" ref="H126">IF(A126="","",_xlfn._xlws.FILTER('Input_Claims Data'!H$11:H$500,('Input_Claims Data'!$A$11:$A$500='Cal_Claims Experience'!$A126)*('Input_Claims Data'!$B$11:$B$500='Cal_Claims Experience'!$B126)*('Input_Claims Data'!$C$11:$C$500='Cal_Claims Experience'!$C126)*('Input_Claims Data'!$D$11:$D$500='Cal_Claims Experience'!$D126)))</f>
        <v/>
      </c>
      <c r="I126" s="1" t="str" cm="1">
        <f t="array" ref="I126">IF(A126="","",_xlfn._xlws.FILTER('Input_Claims Data'!I$11:I$500,('Input_Claims Data'!$A$11:$A$500='Cal_Claims Experience'!$A126)*('Input_Claims Data'!$B$11:$B$500='Cal_Claims Experience'!$B126)*('Input_Claims Data'!$C$11:$C$500='Cal_Claims Experience'!$C126)*('Input_Claims Data'!$D$11:$D$500='Cal_Claims Experience'!$D126)))</f>
        <v/>
      </c>
      <c r="J126" s="1" t="str" cm="1">
        <f t="array" ref="J126">IF(A126="","",_xlfn._xlws.FILTER('Input_Claims Data'!J$11:J$500,('Input_Claims Data'!$A$11:$A$500='Cal_Claims Experience'!$A126)*('Input_Claims Data'!$B$11:$B$500='Cal_Claims Experience'!$B126)*('Input_Claims Data'!$C$11:$C$500='Cal_Claims Experience'!$C126)*('Input_Claims Data'!$D$11:$D$500='Cal_Claims Experience'!$D126)))</f>
        <v/>
      </c>
      <c r="K126" s="1" t="str" cm="1">
        <f t="array" ref="K126">IF(A126="","",_xlfn._xlws.FILTER('Input_Claims Data'!K$11:K$500,('Input_Claims Data'!$A$11:$A$500='Cal_Claims Experience'!$A126)*('Input_Claims Data'!$B$11:$B$500='Cal_Claims Experience'!$B126)*('Input_Claims Data'!$C$11:$C$500='Cal_Claims Experience'!$C126)*('Input_Claims Data'!$D$11:$D$500='Cal_Claims Experience'!$D126)))</f>
        <v/>
      </c>
      <c r="L126" s="1" t="str" cm="1">
        <f t="array" ref="L126">IF(B126="","",_xlfn._xlws.FILTER('Input_Claims Data'!L$11:L$500,('Input_Claims Data'!$A$11:$A$500='Cal_Claims Experience'!$A126)*('Input_Claims Data'!$B$11:$B$500='Cal_Claims Experience'!$B126)*('Input_Claims Data'!$C$11:$C$500='Cal_Claims Experience'!$C126)*('Input_Claims Data'!$D$11:$D$500='Cal_Claims Experience'!$D126)))</f>
        <v/>
      </c>
      <c r="M126" s="1" t="str" cm="1">
        <f t="array" ref="M126">IF(C126="","",_xlfn._xlws.FILTER('Input_Claims Data'!M$11:M$500,('Input_Claims Data'!$A$11:$A$500='Cal_Claims Experience'!$A126)*('Input_Claims Data'!$B$11:$B$500='Cal_Claims Experience'!$B126)*('Input_Claims Data'!$C$11:$C$500='Cal_Claims Experience'!$C126)*('Input_Claims Data'!$D$11:$D$500='Cal_Claims Experience'!$D126)))</f>
        <v/>
      </c>
      <c r="N126" s="1" t="str" cm="1">
        <f t="array" ref="N126">IF(D126="","",_xlfn._xlws.FILTER('Input_Claims Data'!N$11:N$500,('Input_Claims Data'!$A$11:$A$500='Cal_Claims Experience'!$A126)*('Input_Claims Data'!$B$11:$B$500='Cal_Claims Experience'!$B126)*('Input_Claims Data'!$C$11:$C$500='Cal_Claims Experience'!$C126)*('Input_Claims Data'!$D$11:$D$500='Cal_Claims Experience'!$D126)))</f>
        <v/>
      </c>
      <c r="O126" s="1" t="str">
        <f t="shared" si="10"/>
        <v/>
      </c>
      <c r="P126" s="1" t="str">
        <f t="shared" si="11"/>
        <v/>
      </c>
      <c r="Q126" s="1" t="str">
        <f t="shared" si="12"/>
        <v/>
      </c>
      <c r="R126" s="1" t="str">
        <f t="shared" si="13"/>
        <v/>
      </c>
      <c r="S126" s="1" t="str">
        <f t="shared" si="14"/>
        <v/>
      </c>
      <c r="Y126" s="1" t="str" cm="1">
        <f t="array" ref="Y126">IF(U126="","",_xlfn._xlws.FILTER('Input_Claims Data'!U$11:U$500,('Input_Claims Data'!$Q$11:$Q$500='Cal_Claims Experience'!$U126)*('Input_Claims Data'!$R$11:$R$500='Cal_Claims Experience'!$V126)*('Input_Claims Data'!$S$11:$S$500='Cal_Claims Experience'!$W126)*('Input_Claims Data'!$T$11:$T$500='Cal_Claims Experience'!$X126)))</f>
        <v/>
      </c>
      <c r="Z126" s="1" t="str" cm="1">
        <f t="array" ref="Z126">IF(V126="","",_xlfn._xlws.FILTER('Input_Claims Data'!V$11:V$500,('Input_Claims Data'!$Q$11:$Q$500='Cal_Claims Experience'!$U126)*('Input_Claims Data'!$R$11:$R$500='Cal_Claims Experience'!$V126)*('Input_Claims Data'!$S$11:$S$500='Cal_Claims Experience'!$W126)*('Input_Claims Data'!$T$11:$T$500='Cal_Claims Experience'!$X126)))</f>
        <v/>
      </c>
      <c r="AA126" s="1" t="str" cm="1">
        <f t="array" ref="AA126">IF(W126="","",_xlfn._xlws.FILTER('Input_Claims Data'!W$11:W$500,('Input_Claims Data'!$Q$11:$Q$500='Cal_Claims Experience'!$U126)*('Input_Claims Data'!$R$11:$R$500='Cal_Claims Experience'!$V126)*('Input_Claims Data'!$S$11:$S$500='Cal_Claims Experience'!$W126)*('Input_Claims Data'!$T$11:$T$500='Cal_Claims Experience'!$X126)))</f>
        <v/>
      </c>
      <c r="AB126" s="1" t="str" cm="1">
        <f t="array" ref="AB126">IF(X126="","",_xlfn._xlws.FILTER('Input_Claims Data'!X$11:X$500,('Input_Claims Data'!$Q$11:$Q$500='Cal_Claims Experience'!$U126)*('Input_Claims Data'!$R$11:$R$500='Cal_Claims Experience'!$V126)*('Input_Claims Data'!$S$11:$S$500='Cal_Claims Experience'!$W126)*('Input_Claims Data'!$T$11:$T$500='Cal_Claims Experience'!$X126)))</f>
        <v/>
      </c>
      <c r="AC126" s="1" t="str" cm="1">
        <f t="array" ref="AC126">IF(Y126="","",_xlfn._xlws.FILTER('Input_Claims Data'!Y$11:Y$500,('Input_Claims Data'!$Q$11:$Q$500='Cal_Claims Experience'!$U126)*('Input_Claims Data'!$R$11:$R$500='Cal_Claims Experience'!$V126)*('Input_Claims Data'!$S$11:$S$500='Cal_Claims Experience'!$W126)*('Input_Claims Data'!$T$11:$T$500='Cal_Claims Experience'!$X126)))</f>
        <v/>
      </c>
      <c r="AD126" s="1" t="str" cm="1">
        <f t="array" ref="AD126">IF(Z126="","",_xlfn._xlws.FILTER('Input_Claims Data'!Z$11:Z$500,('Input_Claims Data'!$Q$11:$Q$500='Cal_Claims Experience'!$U126)*('Input_Claims Data'!$R$11:$R$500='Cal_Claims Experience'!$V126)*('Input_Claims Data'!$S$11:$S$500='Cal_Claims Experience'!$W126)*('Input_Claims Data'!$T$11:$T$500='Cal_Claims Experience'!$X126)))</f>
        <v/>
      </c>
      <c r="AE126" s="1" t="str" cm="1">
        <f t="array" ref="AE126">IF(AA126="","",_xlfn._xlws.FILTER('Input_Claims Data'!AA$11:AA$500,('Input_Claims Data'!$Q$11:$Q$500='Cal_Claims Experience'!$U126)*('Input_Claims Data'!$R$11:$R$500='Cal_Claims Experience'!$V126)*('Input_Claims Data'!$S$11:$S$500='Cal_Claims Experience'!$W126)*('Input_Claims Data'!$T$11:$T$500='Cal_Claims Experience'!$X126)))</f>
        <v/>
      </c>
      <c r="AF126" s="1" t="str" cm="1">
        <f t="array" ref="AF126">IF(AB126="","",_xlfn._xlws.FILTER('Input_Claims Data'!AB$11:AB$500,('Input_Claims Data'!$Q$11:$Q$500='Cal_Claims Experience'!$U126)*('Input_Claims Data'!$R$11:$R$500='Cal_Claims Experience'!$V126)*('Input_Claims Data'!$S$11:$S$500='Cal_Claims Experience'!$W126)*('Input_Claims Data'!$T$11:$T$500='Cal_Claims Experience'!$X126)))</f>
        <v/>
      </c>
      <c r="AG126" s="1" t="str" cm="1">
        <f t="array" ref="AG126">IF(AC126="","",_xlfn._xlws.FILTER('Input_Claims Data'!AC$11:AC$500,('Input_Claims Data'!$Q$11:$Q$500='Cal_Claims Experience'!$U126)*('Input_Claims Data'!$R$11:$R$500='Cal_Claims Experience'!$V126)*('Input_Claims Data'!$S$11:$S$500='Cal_Claims Experience'!$W126)*('Input_Claims Data'!$T$11:$T$500='Cal_Claims Experience'!$X126)))</f>
        <v/>
      </c>
      <c r="AH126" s="1" t="str" cm="1">
        <f t="array" ref="AH126">IF(AD126="","",_xlfn._xlws.FILTER('Input_Claims Data'!AD$11:AD$500,('Input_Claims Data'!$Q$11:$Q$500='Cal_Claims Experience'!$U126)*('Input_Claims Data'!$R$11:$R$500='Cal_Claims Experience'!$V126)*('Input_Claims Data'!$S$11:$S$500='Cal_Claims Experience'!$W126)*('Input_Claims Data'!$T$11:$T$500='Cal_Claims Experience'!$X126)))</f>
        <v/>
      </c>
      <c r="AI126" s="1" t="str">
        <f t="shared" si="18"/>
        <v/>
      </c>
      <c r="AJ126" s="1" t="str">
        <f t="shared" si="15"/>
        <v/>
      </c>
      <c r="AK126" s="1" t="str">
        <f t="shared" si="16"/>
        <v/>
      </c>
      <c r="AL126" s="1" t="str">
        <f t="shared" si="17"/>
        <v/>
      </c>
      <c r="AM126" s="1" t="str">
        <f t="shared" si="19"/>
        <v/>
      </c>
    </row>
    <row r="127" spans="5:39">
      <c r="E127" s="1" t="str" cm="1">
        <f t="array" ref="E127">IF(A127="","",_xlfn._xlws.FILTER('Input_Claims Data'!E$11:E$500,('Input_Claims Data'!$A$11:$A$500='Cal_Claims Experience'!$A127)*('Input_Claims Data'!$B$11:$B$500='Cal_Claims Experience'!$B127)*('Input_Claims Data'!$C$11:$C$500='Cal_Claims Experience'!$C127)*('Input_Claims Data'!$D$11:$D$500='Cal_Claims Experience'!$D127)))</f>
        <v/>
      </c>
      <c r="F127" s="1" t="str" cm="1">
        <f t="array" ref="F127">IF(A127="","",_xlfn._xlws.FILTER('Input_Claims Data'!F$11:F$500,('Input_Claims Data'!$A$11:$A$500='Cal_Claims Experience'!$A127)*('Input_Claims Data'!$B$11:$B$500='Cal_Claims Experience'!$B127)*('Input_Claims Data'!$C$11:$C$500='Cal_Claims Experience'!$C127)*('Input_Claims Data'!$D$11:$D$500='Cal_Claims Experience'!$D127)))</f>
        <v/>
      </c>
      <c r="G127" s="1" t="str" cm="1">
        <f t="array" ref="G127">IF(A127="","",_xlfn._xlws.FILTER('Input_Claims Data'!G$11:G$500,('Input_Claims Data'!$A$11:$A$500='Cal_Claims Experience'!$A127)*('Input_Claims Data'!$B$11:$B$500='Cal_Claims Experience'!$B127)*('Input_Claims Data'!$C$11:$C$500='Cal_Claims Experience'!$C127)*('Input_Claims Data'!$D$11:$D$500='Cal_Claims Experience'!$D127)))</f>
        <v/>
      </c>
      <c r="H127" s="1" t="str" cm="1">
        <f t="array" ref="H127">IF(A127="","",_xlfn._xlws.FILTER('Input_Claims Data'!H$11:H$500,('Input_Claims Data'!$A$11:$A$500='Cal_Claims Experience'!$A127)*('Input_Claims Data'!$B$11:$B$500='Cal_Claims Experience'!$B127)*('Input_Claims Data'!$C$11:$C$500='Cal_Claims Experience'!$C127)*('Input_Claims Data'!$D$11:$D$500='Cal_Claims Experience'!$D127)))</f>
        <v/>
      </c>
      <c r="I127" s="1" t="str" cm="1">
        <f t="array" ref="I127">IF(A127="","",_xlfn._xlws.FILTER('Input_Claims Data'!I$11:I$500,('Input_Claims Data'!$A$11:$A$500='Cal_Claims Experience'!$A127)*('Input_Claims Data'!$B$11:$B$500='Cal_Claims Experience'!$B127)*('Input_Claims Data'!$C$11:$C$500='Cal_Claims Experience'!$C127)*('Input_Claims Data'!$D$11:$D$500='Cal_Claims Experience'!$D127)))</f>
        <v/>
      </c>
      <c r="J127" s="1" t="str" cm="1">
        <f t="array" ref="J127">IF(A127="","",_xlfn._xlws.FILTER('Input_Claims Data'!J$11:J$500,('Input_Claims Data'!$A$11:$A$500='Cal_Claims Experience'!$A127)*('Input_Claims Data'!$B$11:$B$500='Cal_Claims Experience'!$B127)*('Input_Claims Data'!$C$11:$C$500='Cal_Claims Experience'!$C127)*('Input_Claims Data'!$D$11:$D$500='Cal_Claims Experience'!$D127)))</f>
        <v/>
      </c>
      <c r="K127" s="1" t="str" cm="1">
        <f t="array" ref="K127">IF(A127="","",_xlfn._xlws.FILTER('Input_Claims Data'!K$11:K$500,('Input_Claims Data'!$A$11:$A$500='Cal_Claims Experience'!$A127)*('Input_Claims Data'!$B$11:$B$500='Cal_Claims Experience'!$B127)*('Input_Claims Data'!$C$11:$C$500='Cal_Claims Experience'!$C127)*('Input_Claims Data'!$D$11:$D$500='Cal_Claims Experience'!$D127)))</f>
        <v/>
      </c>
      <c r="L127" s="1" t="str" cm="1">
        <f t="array" ref="L127">IF(B127="","",_xlfn._xlws.FILTER('Input_Claims Data'!L$11:L$500,('Input_Claims Data'!$A$11:$A$500='Cal_Claims Experience'!$A127)*('Input_Claims Data'!$B$11:$B$500='Cal_Claims Experience'!$B127)*('Input_Claims Data'!$C$11:$C$500='Cal_Claims Experience'!$C127)*('Input_Claims Data'!$D$11:$D$500='Cal_Claims Experience'!$D127)))</f>
        <v/>
      </c>
      <c r="M127" s="1" t="str" cm="1">
        <f t="array" ref="M127">IF(C127="","",_xlfn._xlws.FILTER('Input_Claims Data'!M$11:M$500,('Input_Claims Data'!$A$11:$A$500='Cal_Claims Experience'!$A127)*('Input_Claims Data'!$B$11:$B$500='Cal_Claims Experience'!$B127)*('Input_Claims Data'!$C$11:$C$500='Cal_Claims Experience'!$C127)*('Input_Claims Data'!$D$11:$D$500='Cal_Claims Experience'!$D127)))</f>
        <v/>
      </c>
      <c r="N127" s="1" t="str" cm="1">
        <f t="array" ref="N127">IF(D127="","",_xlfn._xlws.FILTER('Input_Claims Data'!N$11:N$500,('Input_Claims Data'!$A$11:$A$500='Cal_Claims Experience'!$A127)*('Input_Claims Data'!$B$11:$B$500='Cal_Claims Experience'!$B127)*('Input_Claims Data'!$C$11:$C$500='Cal_Claims Experience'!$C127)*('Input_Claims Data'!$D$11:$D$500='Cal_Claims Experience'!$D127)))</f>
        <v/>
      </c>
      <c r="O127" s="1" t="str">
        <f t="shared" si="10"/>
        <v/>
      </c>
      <c r="P127" s="1" t="str">
        <f t="shared" si="11"/>
        <v/>
      </c>
      <c r="Q127" s="1" t="str">
        <f t="shared" si="12"/>
        <v/>
      </c>
      <c r="R127" s="1" t="str">
        <f t="shared" si="13"/>
        <v/>
      </c>
      <c r="S127" s="1" t="str">
        <f t="shared" si="14"/>
        <v/>
      </c>
      <c r="Y127" s="1" t="str" cm="1">
        <f t="array" ref="Y127">IF(U127="","",_xlfn._xlws.FILTER('Input_Claims Data'!U$11:U$500,('Input_Claims Data'!$Q$11:$Q$500='Cal_Claims Experience'!$U127)*('Input_Claims Data'!$R$11:$R$500='Cal_Claims Experience'!$V127)*('Input_Claims Data'!$S$11:$S$500='Cal_Claims Experience'!$W127)*('Input_Claims Data'!$T$11:$T$500='Cal_Claims Experience'!$X127)))</f>
        <v/>
      </c>
      <c r="Z127" s="1" t="str" cm="1">
        <f t="array" ref="Z127">IF(V127="","",_xlfn._xlws.FILTER('Input_Claims Data'!V$11:V$500,('Input_Claims Data'!$Q$11:$Q$500='Cal_Claims Experience'!$U127)*('Input_Claims Data'!$R$11:$R$500='Cal_Claims Experience'!$V127)*('Input_Claims Data'!$S$11:$S$500='Cal_Claims Experience'!$W127)*('Input_Claims Data'!$T$11:$T$500='Cal_Claims Experience'!$X127)))</f>
        <v/>
      </c>
      <c r="AA127" s="1" t="str" cm="1">
        <f t="array" ref="AA127">IF(W127="","",_xlfn._xlws.FILTER('Input_Claims Data'!W$11:W$500,('Input_Claims Data'!$Q$11:$Q$500='Cal_Claims Experience'!$U127)*('Input_Claims Data'!$R$11:$R$500='Cal_Claims Experience'!$V127)*('Input_Claims Data'!$S$11:$S$500='Cal_Claims Experience'!$W127)*('Input_Claims Data'!$T$11:$T$500='Cal_Claims Experience'!$X127)))</f>
        <v/>
      </c>
      <c r="AB127" s="1" t="str" cm="1">
        <f t="array" ref="AB127">IF(X127="","",_xlfn._xlws.FILTER('Input_Claims Data'!X$11:X$500,('Input_Claims Data'!$Q$11:$Q$500='Cal_Claims Experience'!$U127)*('Input_Claims Data'!$R$11:$R$500='Cal_Claims Experience'!$V127)*('Input_Claims Data'!$S$11:$S$500='Cal_Claims Experience'!$W127)*('Input_Claims Data'!$T$11:$T$500='Cal_Claims Experience'!$X127)))</f>
        <v/>
      </c>
      <c r="AC127" s="1" t="str" cm="1">
        <f t="array" ref="AC127">IF(Y127="","",_xlfn._xlws.FILTER('Input_Claims Data'!Y$11:Y$500,('Input_Claims Data'!$Q$11:$Q$500='Cal_Claims Experience'!$U127)*('Input_Claims Data'!$R$11:$R$500='Cal_Claims Experience'!$V127)*('Input_Claims Data'!$S$11:$S$500='Cal_Claims Experience'!$W127)*('Input_Claims Data'!$T$11:$T$500='Cal_Claims Experience'!$X127)))</f>
        <v/>
      </c>
      <c r="AD127" s="1" t="str" cm="1">
        <f t="array" ref="AD127">IF(Z127="","",_xlfn._xlws.FILTER('Input_Claims Data'!Z$11:Z$500,('Input_Claims Data'!$Q$11:$Q$500='Cal_Claims Experience'!$U127)*('Input_Claims Data'!$R$11:$R$500='Cal_Claims Experience'!$V127)*('Input_Claims Data'!$S$11:$S$500='Cal_Claims Experience'!$W127)*('Input_Claims Data'!$T$11:$T$500='Cal_Claims Experience'!$X127)))</f>
        <v/>
      </c>
      <c r="AE127" s="1" t="str" cm="1">
        <f t="array" ref="AE127">IF(AA127="","",_xlfn._xlws.FILTER('Input_Claims Data'!AA$11:AA$500,('Input_Claims Data'!$Q$11:$Q$500='Cal_Claims Experience'!$U127)*('Input_Claims Data'!$R$11:$R$500='Cal_Claims Experience'!$V127)*('Input_Claims Data'!$S$11:$S$500='Cal_Claims Experience'!$W127)*('Input_Claims Data'!$T$11:$T$500='Cal_Claims Experience'!$X127)))</f>
        <v/>
      </c>
      <c r="AF127" s="1" t="str" cm="1">
        <f t="array" ref="AF127">IF(AB127="","",_xlfn._xlws.FILTER('Input_Claims Data'!AB$11:AB$500,('Input_Claims Data'!$Q$11:$Q$500='Cal_Claims Experience'!$U127)*('Input_Claims Data'!$R$11:$R$500='Cal_Claims Experience'!$V127)*('Input_Claims Data'!$S$11:$S$500='Cal_Claims Experience'!$W127)*('Input_Claims Data'!$T$11:$T$500='Cal_Claims Experience'!$X127)))</f>
        <v/>
      </c>
      <c r="AG127" s="1" t="str" cm="1">
        <f t="array" ref="AG127">IF(AC127="","",_xlfn._xlws.FILTER('Input_Claims Data'!AC$11:AC$500,('Input_Claims Data'!$Q$11:$Q$500='Cal_Claims Experience'!$U127)*('Input_Claims Data'!$R$11:$R$500='Cal_Claims Experience'!$V127)*('Input_Claims Data'!$S$11:$S$500='Cal_Claims Experience'!$W127)*('Input_Claims Data'!$T$11:$T$500='Cal_Claims Experience'!$X127)))</f>
        <v/>
      </c>
      <c r="AH127" s="1" t="str" cm="1">
        <f t="array" ref="AH127">IF(AD127="","",_xlfn._xlws.FILTER('Input_Claims Data'!AD$11:AD$500,('Input_Claims Data'!$Q$11:$Q$500='Cal_Claims Experience'!$U127)*('Input_Claims Data'!$R$11:$R$500='Cal_Claims Experience'!$V127)*('Input_Claims Data'!$S$11:$S$500='Cal_Claims Experience'!$W127)*('Input_Claims Data'!$T$11:$T$500='Cal_Claims Experience'!$X127)))</f>
        <v/>
      </c>
      <c r="AI127" s="1" t="str">
        <f t="shared" si="18"/>
        <v/>
      </c>
      <c r="AJ127" s="1" t="str">
        <f t="shared" si="15"/>
        <v/>
      </c>
      <c r="AK127" s="1" t="str">
        <f t="shared" si="16"/>
        <v/>
      </c>
      <c r="AL127" s="1" t="str">
        <f t="shared" si="17"/>
        <v/>
      </c>
      <c r="AM127" s="1" t="str">
        <f t="shared" si="19"/>
        <v/>
      </c>
    </row>
    <row r="128" spans="5:39">
      <c r="E128" s="1" t="str" cm="1">
        <f t="array" ref="E128">IF(A128="","",_xlfn._xlws.FILTER('Input_Claims Data'!E$11:E$500,('Input_Claims Data'!$A$11:$A$500='Cal_Claims Experience'!$A128)*('Input_Claims Data'!$B$11:$B$500='Cal_Claims Experience'!$B128)*('Input_Claims Data'!$C$11:$C$500='Cal_Claims Experience'!$C128)*('Input_Claims Data'!$D$11:$D$500='Cal_Claims Experience'!$D128)))</f>
        <v/>
      </c>
      <c r="F128" s="1" t="str" cm="1">
        <f t="array" ref="F128">IF(A128="","",_xlfn._xlws.FILTER('Input_Claims Data'!F$11:F$500,('Input_Claims Data'!$A$11:$A$500='Cal_Claims Experience'!$A128)*('Input_Claims Data'!$B$11:$B$500='Cal_Claims Experience'!$B128)*('Input_Claims Data'!$C$11:$C$500='Cal_Claims Experience'!$C128)*('Input_Claims Data'!$D$11:$D$500='Cal_Claims Experience'!$D128)))</f>
        <v/>
      </c>
      <c r="G128" s="1" t="str" cm="1">
        <f t="array" ref="G128">IF(A128="","",_xlfn._xlws.FILTER('Input_Claims Data'!G$11:G$500,('Input_Claims Data'!$A$11:$A$500='Cal_Claims Experience'!$A128)*('Input_Claims Data'!$B$11:$B$500='Cal_Claims Experience'!$B128)*('Input_Claims Data'!$C$11:$C$500='Cal_Claims Experience'!$C128)*('Input_Claims Data'!$D$11:$D$500='Cal_Claims Experience'!$D128)))</f>
        <v/>
      </c>
      <c r="H128" s="1" t="str" cm="1">
        <f t="array" ref="H128">IF(A128="","",_xlfn._xlws.FILTER('Input_Claims Data'!H$11:H$500,('Input_Claims Data'!$A$11:$A$500='Cal_Claims Experience'!$A128)*('Input_Claims Data'!$B$11:$B$500='Cal_Claims Experience'!$B128)*('Input_Claims Data'!$C$11:$C$500='Cal_Claims Experience'!$C128)*('Input_Claims Data'!$D$11:$D$500='Cal_Claims Experience'!$D128)))</f>
        <v/>
      </c>
      <c r="I128" s="1" t="str" cm="1">
        <f t="array" ref="I128">IF(A128="","",_xlfn._xlws.FILTER('Input_Claims Data'!I$11:I$500,('Input_Claims Data'!$A$11:$A$500='Cal_Claims Experience'!$A128)*('Input_Claims Data'!$B$11:$B$500='Cal_Claims Experience'!$B128)*('Input_Claims Data'!$C$11:$C$500='Cal_Claims Experience'!$C128)*('Input_Claims Data'!$D$11:$D$500='Cal_Claims Experience'!$D128)))</f>
        <v/>
      </c>
      <c r="J128" s="1" t="str" cm="1">
        <f t="array" ref="J128">IF(A128="","",_xlfn._xlws.FILTER('Input_Claims Data'!J$11:J$500,('Input_Claims Data'!$A$11:$A$500='Cal_Claims Experience'!$A128)*('Input_Claims Data'!$B$11:$B$500='Cal_Claims Experience'!$B128)*('Input_Claims Data'!$C$11:$C$500='Cal_Claims Experience'!$C128)*('Input_Claims Data'!$D$11:$D$500='Cal_Claims Experience'!$D128)))</f>
        <v/>
      </c>
      <c r="K128" s="1" t="str" cm="1">
        <f t="array" ref="K128">IF(A128="","",_xlfn._xlws.FILTER('Input_Claims Data'!K$11:K$500,('Input_Claims Data'!$A$11:$A$500='Cal_Claims Experience'!$A128)*('Input_Claims Data'!$B$11:$B$500='Cal_Claims Experience'!$B128)*('Input_Claims Data'!$C$11:$C$500='Cal_Claims Experience'!$C128)*('Input_Claims Data'!$D$11:$D$500='Cal_Claims Experience'!$D128)))</f>
        <v/>
      </c>
      <c r="L128" s="1" t="str" cm="1">
        <f t="array" ref="L128">IF(B128="","",_xlfn._xlws.FILTER('Input_Claims Data'!L$11:L$500,('Input_Claims Data'!$A$11:$A$500='Cal_Claims Experience'!$A128)*('Input_Claims Data'!$B$11:$B$500='Cal_Claims Experience'!$B128)*('Input_Claims Data'!$C$11:$C$500='Cal_Claims Experience'!$C128)*('Input_Claims Data'!$D$11:$D$500='Cal_Claims Experience'!$D128)))</f>
        <v/>
      </c>
      <c r="M128" s="1" t="str" cm="1">
        <f t="array" ref="M128">IF(C128="","",_xlfn._xlws.FILTER('Input_Claims Data'!M$11:M$500,('Input_Claims Data'!$A$11:$A$500='Cal_Claims Experience'!$A128)*('Input_Claims Data'!$B$11:$B$500='Cal_Claims Experience'!$B128)*('Input_Claims Data'!$C$11:$C$500='Cal_Claims Experience'!$C128)*('Input_Claims Data'!$D$11:$D$500='Cal_Claims Experience'!$D128)))</f>
        <v/>
      </c>
      <c r="N128" s="1" t="str" cm="1">
        <f t="array" ref="N128">IF(D128="","",_xlfn._xlws.FILTER('Input_Claims Data'!N$11:N$500,('Input_Claims Data'!$A$11:$A$500='Cal_Claims Experience'!$A128)*('Input_Claims Data'!$B$11:$B$500='Cal_Claims Experience'!$B128)*('Input_Claims Data'!$C$11:$C$500='Cal_Claims Experience'!$C128)*('Input_Claims Data'!$D$11:$D$500='Cal_Claims Experience'!$D128)))</f>
        <v/>
      </c>
      <c r="O128" s="1" t="str">
        <f t="shared" si="10"/>
        <v/>
      </c>
      <c r="P128" s="1" t="str">
        <f t="shared" si="11"/>
        <v/>
      </c>
      <c r="Q128" s="1" t="str">
        <f t="shared" si="12"/>
        <v/>
      </c>
      <c r="R128" s="1" t="str">
        <f t="shared" si="13"/>
        <v/>
      </c>
      <c r="S128" s="1" t="str">
        <f t="shared" si="14"/>
        <v/>
      </c>
      <c r="Y128" s="1" t="str" cm="1">
        <f t="array" ref="Y128">IF(U128="","",_xlfn._xlws.FILTER('Input_Claims Data'!U$11:U$500,('Input_Claims Data'!$Q$11:$Q$500='Cal_Claims Experience'!$U128)*('Input_Claims Data'!$R$11:$R$500='Cal_Claims Experience'!$V128)*('Input_Claims Data'!$S$11:$S$500='Cal_Claims Experience'!$W128)*('Input_Claims Data'!$T$11:$T$500='Cal_Claims Experience'!$X128)))</f>
        <v/>
      </c>
      <c r="Z128" s="1" t="str" cm="1">
        <f t="array" ref="Z128">IF(V128="","",_xlfn._xlws.FILTER('Input_Claims Data'!V$11:V$500,('Input_Claims Data'!$Q$11:$Q$500='Cal_Claims Experience'!$U128)*('Input_Claims Data'!$R$11:$R$500='Cal_Claims Experience'!$V128)*('Input_Claims Data'!$S$11:$S$500='Cal_Claims Experience'!$W128)*('Input_Claims Data'!$T$11:$T$500='Cal_Claims Experience'!$X128)))</f>
        <v/>
      </c>
      <c r="AA128" s="1" t="str" cm="1">
        <f t="array" ref="AA128">IF(W128="","",_xlfn._xlws.FILTER('Input_Claims Data'!W$11:W$500,('Input_Claims Data'!$Q$11:$Q$500='Cal_Claims Experience'!$U128)*('Input_Claims Data'!$R$11:$R$500='Cal_Claims Experience'!$V128)*('Input_Claims Data'!$S$11:$S$500='Cal_Claims Experience'!$W128)*('Input_Claims Data'!$T$11:$T$500='Cal_Claims Experience'!$X128)))</f>
        <v/>
      </c>
      <c r="AB128" s="1" t="str" cm="1">
        <f t="array" ref="AB128">IF(X128="","",_xlfn._xlws.FILTER('Input_Claims Data'!X$11:X$500,('Input_Claims Data'!$Q$11:$Q$500='Cal_Claims Experience'!$U128)*('Input_Claims Data'!$R$11:$R$500='Cal_Claims Experience'!$V128)*('Input_Claims Data'!$S$11:$S$500='Cal_Claims Experience'!$W128)*('Input_Claims Data'!$T$11:$T$500='Cal_Claims Experience'!$X128)))</f>
        <v/>
      </c>
      <c r="AC128" s="1" t="str" cm="1">
        <f t="array" ref="AC128">IF(Y128="","",_xlfn._xlws.FILTER('Input_Claims Data'!Y$11:Y$500,('Input_Claims Data'!$Q$11:$Q$500='Cal_Claims Experience'!$U128)*('Input_Claims Data'!$R$11:$R$500='Cal_Claims Experience'!$V128)*('Input_Claims Data'!$S$11:$S$500='Cal_Claims Experience'!$W128)*('Input_Claims Data'!$T$11:$T$500='Cal_Claims Experience'!$X128)))</f>
        <v/>
      </c>
      <c r="AD128" s="1" t="str" cm="1">
        <f t="array" ref="AD128">IF(Z128="","",_xlfn._xlws.FILTER('Input_Claims Data'!Z$11:Z$500,('Input_Claims Data'!$Q$11:$Q$500='Cal_Claims Experience'!$U128)*('Input_Claims Data'!$R$11:$R$500='Cal_Claims Experience'!$V128)*('Input_Claims Data'!$S$11:$S$500='Cal_Claims Experience'!$W128)*('Input_Claims Data'!$T$11:$T$500='Cal_Claims Experience'!$X128)))</f>
        <v/>
      </c>
      <c r="AE128" s="1" t="str" cm="1">
        <f t="array" ref="AE128">IF(AA128="","",_xlfn._xlws.FILTER('Input_Claims Data'!AA$11:AA$500,('Input_Claims Data'!$Q$11:$Q$500='Cal_Claims Experience'!$U128)*('Input_Claims Data'!$R$11:$R$500='Cal_Claims Experience'!$V128)*('Input_Claims Data'!$S$11:$S$500='Cal_Claims Experience'!$W128)*('Input_Claims Data'!$T$11:$T$500='Cal_Claims Experience'!$X128)))</f>
        <v/>
      </c>
      <c r="AF128" s="1" t="str" cm="1">
        <f t="array" ref="AF128">IF(AB128="","",_xlfn._xlws.FILTER('Input_Claims Data'!AB$11:AB$500,('Input_Claims Data'!$Q$11:$Q$500='Cal_Claims Experience'!$U128)*('Input_Claims Data'!$R$11:$R$500='Cal_Claims Experience'!$V128)*('Input_Claims Data'!$S$11:$S$500='Cal_Claims Experience'!$W128)*('Input_Claims Data'!$T$11:$T$500='Cal_Claims Experience'!$X128)))</f>
        <v/>
      </c>
      <c r="AG128" s="1" t="str" cm="1">
        <f t="array" ref="AG128">IF(AC128="","",_xlfn._xlws.FILTER('Input_Claims Data'!AC$11:AC$500,('Input_Claims Data'!$Q$11:$Q$500='Cal_Claims Experience'!$U128)*('Input_Claims Data'!$R$11:$R$500='Cal_Claims Experience'!$V128)*('Input_Claims Data'!$S$11:$S$500='Cal_Claims Experience'!$W128)*('Input_Claims Data'!$T$11:$T$500='Cal_Claims Experience'!$X128)))</f>
        <v/>
      </c>
      <c r="AH128" s="1" t="str" cm="1">
        <f t="array" ref="AH128">IF(AD128="","",_xlfn._xlws.FILTER('Input_Claims Data'!AD$11:AD$500,('Input_Claims Data'!$Q$11:$Q$500='Cal_Claims Experience'!$U128)*('Input_Claims Data'!$R$11:$R$500='Cal_Claims Experience'!$V128)*('Input_Claims Data'!$S$11:$S$500='Cal_Claims Experience'!$W128)*('Input_Claims Data'!$T$11:$T$500='Cal_Claims Experience'!$X128)))</f>
        <v/>
      </c>
      <c r="AI128" s="1" t="str">
        <f t="shared" si="18"/>
        <v/>
      </c>
      <c r="AJ128" s="1" t="str">
        <f t="shared" si="15"/>
        <v/>
      </c>
      <c r="AK128" s="1" t="str">
        <f t="shared" si="16"/>
        <v/>
      </c>
      <c r="AL128" s="1" t="str">
        <f t="shared" si="17"/>
        <v/>
      </c>
      <c r="AM128" s="1" t="str">
        <f t="shared" si="19"/>
        <v/>
      </c>
    </row>
    <row r="129" spans="5:39">
      <c r="E129" s="1" t="str" cm="1">
        <f t="array" ref="E129">IF(A129="","",_xlfn._xlws.FILTER('Input_Claims Data'!E$11:E$500,('Input_Claims Data'!$A$11:$A$500='Cal_Claims Experience'!$A129)*('Input_Claims Data'!$B$11:$B$500='Cal_Claims Experience'!$B129)*('Input_Claims Data'!$C$11:$C$500='Cal_Claims Experience'!$C129)*('Input_Claims Data'!$D$11:$D$500='Cal_Claims Experience'!$D129)))</f>
        <v/>
      </c>
      <c r="F129" s="1" t="str" cm="1">
        <f t="array" ref="F129">IF(A129="","",_xlfn._xlws.FILTER('Input_Claims Data'!F$11:F$500,('Input_Claims Data'!$A$11:$A$500='Cal_Claims Experience'!$A129)*('Input_Claims Data'!$B$11:$B$500='Cal_Claims Experience'!$B129)*('Input_Claims Data'!$C$11:$C$500='Cal_Claims Experience'!$C129)*('Input_Claims Data'!$D$11:$D$500='Cal_Claims Experience'!$D129)))</f>
        <v/>
      </c>
      <c r="G129" s="1" t="str" cm="1">
        <f t="array" ref="G129">IF(A129="","",_xlfn._xlws.FILTER('Input_Claims Data'!G$11:G$500,('Input_Claims Data'!$A$11:$A$500='Cal_Claims Experience'!$A129)*('Input_Claims Data'!$B$11:$B$500='Cal_Claims Experience'!$B129)*('Input_Claims Data'!$C$11:$C$500='Cal_Claims Experience'!$C129)*('Input_Claims Data'!$D$11:$D$500='Cal_Claims Experience'!$D129)))</f>
        <v/>
      </c>
      <c r="H129" s="1" t="str" cm="1">
        <f t="array" ref="H129">IF(A129="","",_xlfn._xlws.FILTER('Input_Claims Data'!H$11:H$500,('Input_Claims Data'!$A$11:$A$500='Cal_Claims Experience'!$A129)*('Input_Claims Data'!$B$11:$B$500='Cal_Claims Experience'!$B129)*('Input_Claims Data'!$C$11:$C$500='Cal_Claims Experience'!$C129)*('Input_Claims Data'!$D$11:$D$500='Cal_Claims Experience'!$D129)))</f>
        <v/>
      </c>
      <c r="I129" s="1" t="str" cm="1">
        <f t="array" ref="I129">IF(A129="","",_xlfn._xlws.FILTER('Input_Claims Data'!I$11:I$500,('Input_Claims Data'!$A$11:$A$500='Cal_Claims Experience'!$A129)*('Input_Claims Data'!$B$11:$B$500='Cal_Claims Experience'!$B129)*('Input_Claims Data'!$C$11:$C$500='Cal_Claims Experience'!$C129)*('Input_Claims Data'!$D$11:$D$500='Cal_Claims Experience'!$D129)))</f>
        <v/>
      </c>
      <c r="J129" s="1" t="str" cm="1">
        <f t="array" ref="J129">IF(A129="","",_xlfn._xlws.FILTER('Input_Claims Data'!J$11:J$500,('Input_Claims Data'!$A$11:$A$500='Cal_Claims Experience'!$A129)*('Input_Claims Data'!$B$11:$B$500='Cal_Claims Experience'!$B129)*('Input_Claims Data'!$C$11:$C$500='Cal_Claims Experience'!$C129)*('Input_Claims Data'!$D$11:$D$500='Cal_Claims Experience'!$D129)))</f>
        <v/>
      </c>
      <c r="K129" s="1" t="str" cm="1">
        <f t="array" ref="K129">IF(A129="","",_xlfn._xlws.FILTER('Input_Claims Data'!K$11:K$500,('Input_Claims Data'!$A$11:$A$500='Cal_Claims Experience'!$A129)*('Input_Claims Data'!$B$11:$B$500='Cal_Claims Experience'!$B129)*('Input_Claims Data'!$C$11:$C$500='Cal_Claims Experience'!$C129)*('Input_Claims Data'!$D$11:$D$500='Cal_Claims Experience'!$D129)))</f>
        <v/>
      </c>
      <c r="L129" s="1" t="str" cm="1">
        <f t="array" ref="L129">IF(B129="","",_xlfn._xlws.FILTER('Input_Claims Data'!L$11:L$500,('Input_Claims Data'!$A$11:$A$500='Cal_Claims Experience'!$A129)*('Input_Claims Data'!$B$11:$B$500='Cal_Claims Experience'!$B129)*('Input_Claims Data'!$C$11:$C$500='Cal_Claims Experience'!$C129)*('Input_Claims Data'!$D$11:$D$500='Cal_Claims Experience'!$D129)))</f>
        <v/>
      </c>
      <c r="M129" s="1" t="str" cm="1">
        <f t="array" ref="M129">IF(C129="","",_xlfn._xlws.FILTER('Input_Claims Data'!M$11:M$500,('Input_Claims Data'!$A$11:$A$500='Cal_Claims Experience'!$A129)*('Input_Claims Data'!$B$11:$B$500='Cal_Claims Experience'!$B129)*('Input_Claims Data'!$C$11:$C$500='Cal_Claims Experience'!$C129)*('Input_Claims Data'!$D$11:$D$500='Cal_Claims Experience'!$D129)))</f>
        <v/>
      </c>
      <c r="N129" s="1" t="str" cm="1">
        <f t="array" ref="N129">IF(D129="","",_xlfn._xlws.FILTER('Input_Claims Data'!N$11:N$500,('Input_Claims Data'!$A$11:$A$500='Cal_Claims Experience'!$A129)*('Input_Claims Data'!$B$11:$B$500='Cal_Claims Experience'!$B129)*('Input_Claims Data'!$C$11:$C$500='Cal_Claims Experience'!$C129)*('Input_Claims Data'!$D$11:$D$500='Cal_Claims Experience'!$D129)))</f>
        <v/>
      </c>
      <c r="O129" s="1" t="str">
        <f t="shared" si="10"/>
        <v/>
      </c>
      <c r="P129" s="1" t="str">
        <f t="shared" si="11"/>
        <v/>
      </c>
      <c r="Q129" s="1" t="str">
        <f t="shared" si="12"/>
        <v/>
      </c>
      <c r="R129" s="1" t="str">
        <f t="shared" si="13"/>
        <v/>
      </c>
      <c r="S129" s="1" t="str">
        <f t="shared" si="14"/>
        <v/>
      </c>
      <c r="Y129" s="1" t="str" cm="1">
        <f t="array" ref="Y129">IF(U129="","",_xlfn._xlws.FILTER('Input_Claims Data'!U$11:U$500,('Input_Claims Data'!$Q$11:$Q$500='Cal_Claims Experience'!$U129)*('Input_Claims Data'!$R$11:$R$500='Cal_Claims Experience'!$V129)*('Input_Claims Data'!$S$11:$S$500='Cal_Claims Experience'!$W129)*('Input_Claims Data'!$T$11:$T$500='Cal_Claims Experience'!$X129)))</f>
        <v/>
      </c>
      <c r="Z129" s="1" t="str" cm="1">
        <f t="array" ref="Z129">IF(V129="","",_xlfn._xlws.FILTER('Input_Claims Data'!V$11:V$500,('Input_Claims Data'!$Q$11:$Q$500='Cal_Claims Experience'!$U129)*('Input_Claims Data'!$R$11:$R$500='Cal_Claims Experience'!$V129)*('Input_Claims Data'!$S$11:$S$500='Cal_Claims Experience'!$W129)*('Input_Claims Data'!$T$11:$T$500='Cal_Claims Experience'!$X129)))</f>
        <v/>
      </c>
      <c r="AA129" s="1" t="str" cm="1">
        <f t="array" ref="AA129">IF(W129="","",_xlfn._xlws.FILTER('Input_Claims Data'!W$11:W$500,('Input_Claims Data'!$Q$11:$Q$500='Cal_Claims Experience'!$U129)*('Input_Claims Data'!$R$11:$R$500='Cal_Claims Experience'!$V129)*('Input_Claims Data'!$S$11:$S$500='Cal_Claims Experience'!$W129)*('Input_Claims Data'!$T$11:$T$500='Cal_Claims Experience'!$X129)))</f>
        <v/>
      </c>
      <c r="AB129" s="1" t="str" cm="1">
        <f t="array" ref="AB129">IF(X129="","",_xlfn._xlws.FILTER('Input_Claims Data'!X$11:X$500,('Input_Claims Data'!$Q$11:$Q$500='Cal_Claims Experience'!$U129)*('Input_Claims Data'!$R$11:$R$500='Cal_Claims Experience'!$V129)*('Input_Claims Data'!$S$11:$S$500='Cal_Claims Experience'!$W129)*('Input_Claims Data'!$T$11:$T$500='Cal_Claims Experience'!$X129)))</f>
        <v/>
      </c>
      <c r="AC129" s="1" t="str" cm="1">
        <f t="array" ref="AC129">IF(Y129="","",_xlfn._xlws.FILTER('Input_Claims Data'!Y$11:Y$500,('Input_Claims Data'!$Q$11:$Q$500='Cal_Claims Experience'!$U129)*('Input_Claims Data'!$R$11:$R$500='Cal_Claims Experience'!$V129)*('Input_Claims Data'!$S$11:$S$500='Cal_Claims Experience'!$W129)*('Input_Claims Data'!$T$11:$T$500='Cal_Claims Experience'!$X129)))</f>
        <v/>
      </c>
      <c r="AD129" s="1" t="str" cm="1">
        <f t="array" ref="AD129">IF(Z129="","",_xlfn._xlws.FILTER('Input_Claims Data'!Z$11:Z$500,('Input_Claims Data'!$Q$11:$Q$500='Cal_Claims Experience'!$U129)*('Input_Claims Data'!$R$11:$R$500='Cal_Claims Experience'!$V129)*('Input_Claims Data'!$S$11:$S$500='Cal_Claims Experience'!$W129)*('Input_Claims Data'!$T$11:$T$500='Cal_Claims Experience'!$X129)))</f>
        <v/>
      </c>
      <c r="AE129" s="1" t="str" cm="1">
        <f t="array" ref="AE129">IF(AA129="","",_xlfn._xlws.FILTER('Input_Claims Data'!AA$11:AA$500,('Input_Claims Data'!$Q$11:$Q$500='Cal_Claims Experience'!$U129)*('Input_Claims Data'!$R$11:$R$500='Cal_Claims Experience'!$V129)*('Input_Claims Data'!$S$11:$S$500='Cal_Claims Experience'!$W129)*('Input_Claims Data'!$T$11:$T$500='Cal_Claims Experience'!$X129)))</f>
        <v/>
      </c>
      <c r="AF129" s="1" t="str" cm="1">
        <f t="array" ref="AF129">IF(AB129="","",_xlfn._xlws.FILTER('Input_Claims Data'!AB$11:AB$500,('Input_Claims Data'!$Q$11:$Q$500='Cal_Claims Experience'!$U129)*('Input_Claims Data'!$R$11:$R$500='Cal_Claims Experience'!$V129)*('Input_Claims Data'!$S$11:$S$500='Cal_Claims Experience'!$W129)*('Input_Claims Data'!$T$11:$T$500='Cal_Claims Experience'!$X129)))</f>
        <v/>
      </c>
      <c r="AG129" s="1" t="str" cm="1">
        <f t="array" ref="AG129">IF(AC129="","",_xlfn._xlws.FILTER('Input_Claims Data'!AC$11:AC$500,('Input_Claims Data'!$Q$11:$Q$500='Cal_Claims Experience'!$U129)*('Input_Claims Data'!$R$11:$R$500='Cal_Claims Experience'!$V129)*('Input_Claims Data'!$S$11:$S$500='Cal_Claims Experience'!$W129)*('Input_Claims Data'!$T$11:$T$500='Cal_Claims Experience'!$X129)))</f>
        <v/>
      </c>
      <c r="AH129" s="1" t="str" cm="1">
        <f t="array" ref="AH129">IF(AD129="","",_xlfn._xlws.FILTER('Input_Claims Data'!AD$11:AD$500,('Input_Claims Data'!$Q$11:$Q$500='Cal_Claims Experience'!$U129)*('Input_Claims Data'!$R$11:$R$500='Cal_Claims Experience'!$V129)*('Input_Claims Data'!$S$11:$S$500='Cal_Claims Experience'!$W129)*('Input_Claims Data'!$T$11:$T$500='Cal_Claims Experience'!$X129)))</f>
        <v/>
      </c>
      <c r="AI129" s="1" t="str">
        <f t="shared" si="18"/>
        <v/>
      </c>
      <c r="AJ129" s="1" t="str">
        <f t="shared" si="15"/>
        <v/>
      </c>
      <c r="AK129" s="1" t="str">
        <f t="shared" si="16"/>
        <v/>
      </c>
      <c r="AL129" s="1" t="str">
        <f t="shared" si="17"/>
        <v/>
      </c>
      <c r="AM129" s="1" t="str">
        <f t="shared" si="19"/>
        <v/>
      </c>
    </row>
    <row r="130" spans="5:39">
      <c r="E130" s="1" t="str" cm="1">
        <f t="array" ref="E130">IF(A130="","",_xlfn._xlws.FILTER('Input_Claims Data'!E$11:E$500,('Input_Claims Data'!$A$11:$A$500='Cal_Claims Experience'!$A130)*('Input_Claims Data'!$B$11:$B$500='Cal_Claims Experience'!$B130)*('Input_Claims Data'!$C$11:$C$500='Cal_Claims Experience'!$C130)*('Input_Claims Data'!$D$11:$D$500='Cal_Claims Experience'!$D130)))</f>
        <v/>
      </c>
      <c r="F130" s="1" t="str" cm="1">
        <f t="array" ref="F130">IF(A130="","",_xlfn._xlws.FILTER('Input_Claims Data'!F$11:F$500,('Input_Claims Data'!$A$11:$A$500='Cal_Claims Experience'!$A130)*('Input_Claims Data'!$B$11:$B$500='Cal_Claims Experience'!$B130)*('Input_Claims Data'!$C$11:$C$500='Cal_Claims Experience'!$C130)*('Input_Claims Data'!$D$11:$D$500='Cal_Claims Experience'!$D130)))</f>
        <v/>
      </c>
      <c r="G130" s="1" t="str" cm="1">
        <f t="array" ref="G130">IF(A130="","",_xlfn._xlws.FILTER('Input_Claims Data'!G$11:G$500,('Input_Claims Data'!$A$11:$A$500='Cal_Claims Experience'!$A130)*('Input_Claims Data'!$B$11:$B$500='Cal_Claims Experience'!$B130)*('Input_Claims Data'!$C$11:$C$500='Cal_Claims Experience'!$C130)*('Input_Claims Data'!$D$11:$D$500='Cal_Claims Experience'!$D130)))</f>
        <v/>
      </c>
      <c r="H130" s="1" t="str" cm="1">
        <f t="array" ref="H130">IF(A130="","",_xlfn._xlws.FILTER('Input_Claims Data'!H$11:H$500,('Input_Claims Data'!$A$11:$A$500='Cal_Claims Experience'!$A130)*('Input_Claims Data'!$B$11:$B$500='Cal_Claims Experience'!$B130)*('Input_Claims Data'!$C$11:$C$500='Cal_Claims Experience'!$C130)*('Input_Claims Data'!$D$11:$D$500='Cal_Claims Experience'!$D130)))</f>
        <v/>
      </c>
      <c r="I130" s="1" t="str" cm="1">
        <f t="array" ref="I130">IF(A130="","",_xlfn._xlws.FILTER('Input_Claims Data'!I$11:I$500,('Input_Claims Data'!$A$11:$A$500='Cal_Claims Experience'!$A130)*('Input_Claims Data'!$B$11:$B$500='Cal_Claims Experience'!$B130)*('Input_Claims Data'!$C$11:$C$500='Cal_Claims Experience'!$C130)*('Input_Claims Data'!$D$11:$D$500='Cal_Claims Experience'!$D130)))</f>
        <v/>
      </c>
      <c r="J130" s="1" t="str" cm="1">
        <f t="array" ref="J130">IF(A130="","",_xlfn._xlws.FILTER('Input_Claims Data'!J$11:J$500,('Input_Claims Data'!$A$11:$A$500='Cal_Claims Experience'!$A130)*('Input_Claims Data'!$B$11:$B$500='Cal_Claims Experience'!$B130)*('Input_Claims Data'!$C$11:$C$500='Cal_Claims Experience'!$C130)*('Input_Claims Data'!$D$11:$D$500='Cal_Claims Experience'!$D130)))</f>
        <v/>
      </c>
      <c r="K130" s="1" t="str" cm="1">
        <f t="array" ref="K130">IF(A130="","",_xlfn._xlws.FILTER('Input_Claims Data'!K$11:K$500,('Input_Claims Data'!$A$11:$A$500='Cal_Claims Experience'!$A130)*('Input_Claims Data'!$B$11:$B$500='Cal_Claims Experience'!$B130)*('Input_Claims Data'!$C$11:$C$500='Cal_Claims Experience'!$C130)*('Input_Claims Data'!$D$11:$D$500='Cal_Claims Experience'!$D130)))</f>
        <v/>
      </c>
      <c r="L130" s="1" t="str" cm="1">
        <f t="array" ref="L130">IF(B130="","",_xlfn._xlws.FILTER('Input_Claims Data'!L$11:L$500,('Input_Claims Data'!$A$11:$A$500='Cal_Claims Experience'!$A130)*('Input_Claims Data'!$B$11:$B$500='Cal_Claims Experience'!$B130)*('Input_Claims Data'!$C$11:$C$500='Cal_Claims Experience'!$C130)*('Input_Claims Data'!$D$11:$D$500='Cal_Claims Experience'!$D130)))</f>
        <v/>
      </c>
      <c r="M130" s="1" t="str" cm="1">
        <f t="array" ref="M130">IF(C130="","",_xlfn._xlws.FILTER('Input_Claims Data'!M$11:M$500,('Input_Claims Data'!$A$11:$A$500='Cal_Claims Experience'!$A130)*('Input_Claims Data'!$B$11:$B$500='Cal_Claims Experience'!$B130)*('Input_Claims Data'!$C$11:$C$500='Cal_Claims Experience'!$C130)*('Input_Claims Data'!$D$11:$D$500='Cal_Claims Experience'!$D130)))</f>
        <v/>
      </c>
      <c r="N130" s="1" t="str" cm="1">
        <f t="array" ref="N130">IF(D130="","",_xlfn._xlws.FILTER('Input_Claims Data'!N$11:N$500,('Input_Claims Data'!$A$11:$A$500='Cal_Claims Experience'!$A130)*('Input_Claims Data'!$B$11:$B$500='Cal_Claims Experience'!$B130)*('Input_Claims Data'!$C$11:$C$500='Cal_Claims Experience'!$C130)*('Input_Claims Data'!$D$11:$D$500='Cal_Claims Experience'!$D130)))</f>
        <v/>
      </c>
      <c r="O130" s="1" t="str">
        <f t="shared" si="10"/>
        <v/>
      </c>
      <c r="P130" s="1" t="str">
        <f t="shared" si="11"/>
        <v/>
      </c>
      <c r="Q130" s="1" t="str">
        <f t="shared" si="12"/>
        <v/>
      </c>
      <c r="R130" s="1" t="str">
        <f t="shared" si="13"/>
        <v/>
      </c>
      <c r="S130" s="1" t="str">
        <f t="shared" si="14"/>
        <v/>
      </c>
      <c r="Y130" s="1" t="str" cm="1">
        <f t="array" ref="Y130">IF(U130="","",_xlfn._xlws.FILTER('Input_Claims Data'!U$11:U$500,('Input_Claims Data'!$Q$11:$Q$500='Cal_Claims Experience'!$U130)*('Input_Claims Data'!$R$11:$R$500='Cal_Claims Experience'!$V130)*('Input_Claims Data'!$S$11:$S$500='Cal_Claims Experience'!$W130)*('Input_Claims Data'!$T$11:$T$500='Cal_Claims Experience'!$X130)))</f>
        <v/>
      </c>
      <c r="Z130" s="1" t="str" cm="1">
        <f t="array" ref="Z130">IF(V130="","",_xlfn._xlws.FILTER('Input_Claims Data'!V$11:V$500,('Input_Claims Data'!$Q$11:$Q$500='Cal_Claims Experience'!$U130)*('Input_Claims Data'!$R$11:$R$500='Cal_Claims Experience'!$V130)*('Input_Claims Data'!$S$11:$S$500='Cal_Claims Experience'!$W130)*('Input_Claims Data'!$T$11:$T$500='Cal_Claims Experience'!$X130)))</f>
        <v/>
      </c>
      <c r="AA130" s="1" t="str" cm="1">
        <f t="array" ref="AA130">IF(W130="","",_xlfn._xlws.FILTER('Input_Claims Data'!W$11:W$500,('Input_Claims Data'!$Q$11:$Q$500='Cal_Claims Experience'!$U130)*('Input_Claims Data'!$R$11:$R$500='Cal_Claims Experience'!$V130)*('Input_Claims Data'!$S$11:$S$500='Cal_Claims Experience'!$W130)*('Input_Claims Data'!$T$11:$T$500='Cal_Claims Experience'!$X130)))</f>
        <v/>
      </c>
      <c r="AB130" s="1" t="str" cm="1">
        <f t="array" ref="AB130">IF(X130="","",_xlfn._xlws.FILTER('Input_Claims Data'!X$11:X$500,('Input_Claims Data'!$Q$11:$Q$500='Cal_Claims Experience'!$U130)*('Input_Claims Data'!$R$11:$R$500='Cal_Claims Experience'!$V130)*('Input_Claims Data'!$S$11:$S$500='Cal_Claims Experience'!$W130)*('Input_Claims Data'!$T$11:$T$500='Cal_Claims Experience'!$X130)))</f>
        <v/>
      </c>
      <c r="AC130" s="1" t="str" cm="1">
        <f t="array" ref="AC130">IF(Y130="","",_xlfn._xlws.FILTER('Input_Claims Data'!Y$11:Y$500,('Input_Claims Data'!$Q$11:$Q$500='Cal_Claims Experience'!$U130)*('Input_Claims Data'!$R$11:$R$500='Cal_Claims Experience'!$V130)*('Input_Claims Data'!$S$11:$S$500='Cal_Claims Experience'!$W130)*('Input_Claims Data'!$T$11:$T$500='Cal_Claims Experience'!$X130)))</f>
        <v/>
      </c>
      <c r="AD130" s="1" t="str" cm="1">
        <f t="array" ref="AD130">IF(Z130="","",_xlfn._xlws.FILTER('Input_Claims Data'!Z$11:Z$500,('Input_Claims Data'!$Q$11:$Q$500='Cal_Claims Experience'!$U130)*('Input_Claims Data'!$R$11:$R$500='Cal_Claims Experience'!$V130)*('Input_Claims Data'!$S$11:$S$500='Cal_Claims Experience'!$W130)*('Input_Claims Data'!$T$11:$T$500='Cal_Claims Experience'!$X130)))</f>
        <v/>
      </c>
      <c r="AE130" s="1" t="str" cm="1">
        <f t="array" ref="AE130">IF(AA130="","",_xlfn._xlws.FILTER('Input_Claims Data'!AA$11:AA$500,('Input_Claims Data'!$Q$11:$Q$500='Cal_Claims Experience'!$U130)*('Input_Claims Data'!$R$11:$R$500='Cal_Claims Experience'!$V130)*('Input_Claims Data'!$S$11:$S$500='Cal_Claims Experience'!$W130)*('Input_Claims Data'!$T$11:$T$500='Cal_Claims Experience'!$X130)))</f>
        <v/>
      </c>
      <c r="AF130" s="1" t="str" cm="1">
        <f t="array" ref="AF130">IF(AB130="","",_xlfn._xlws.FILTER('Input_Claims Data'!AB$11:AB$500,('Input_Claims Data'!$Q$11:$Q$500='Cal_Claims Experience'!$U130)*('Input_Claims Data'!$R$11:$R$500='Cal_Claims Experience'!$V130)*('Input_Claims Data'!$S$11:$S$500='Cal_Claims Experience'!$W130)*('Input_Claims Data'!$T$11:$T$500='Cal_Claims Experience'!$X130)))</f>
        <v/>
      </c>
      <c r="AG130" s="1" t="str" cm="1">
        <f t="array" ref="AG130">IF(AC130="","",_xlfn._xlws.FILTER('Input_Claims Data'!AC$11:AC$500,('Input_Claims Data'!$Q$11:$Q$500='Cal_Claims Experience'!$U130)*('Input_Claims Data'!$R$11:$R$500='Cal_Claims Experience'!$V130)*('Input_Claims Data'!$S$11:$S$500='Cal_Claims Experience'!$W130)*('Input_Claims Data'!$T$11:$T$500='Cal_Claims Experience'!$X130)))</f>
        <v/>
      </c>
      <c r="AH130" s="1" t="str" cm="1">
        <f t="array" ref="AH130">IF(AD130="","",_xlfn._xlws.FILTER('Input_Claims Data'!AD$11:AD$500,('Input_Claims Data'!$Q$11:$Q$500='Cal_Claims Experience'!$U130)*('Input_Claims Data'!$R$11:$R$500='Cal_Claims Experience'!$V130)*('Input_Claims Data'!$S$11:$S$500='Cal_Claims Experience'!$W130)*('Input_Claims Data'!$T$11:$T$500='Cal_Claims Experience'!$X130)))</f>
        <v/>
      </c>
      <c r="AI130" s="1" t="str">
        <f t="shared" si="18"/>
        <v/>
      </c>
      <c r="AJ130" s="1" t="str">
        <f t="shared" si="15"/>
        <v/>
      </c>
      <c r="AK130" s="1" t="str">
        <f t="shared" si="16"/>
        <v/>
      </c>
      <c r="AL130" s="1" t="str">
        <f t="shared" si="17"/>
        <v/>
      </c>
      <c r="AM130" s="1" t="str">
        <f t="shared" si="19"/>
        <v/>
      </c>
    </row>
    <row r="131" spans="5:39">
      <c r="E131" s="1" t="str" cm="1">
        <f t="array" ref="E131">IF(A131="","",_xlfn._xlws.FILTER('Input_Claims Data'!E$11:E$500,('Input_Claims Data'!$A$11:$A$500='Cal_Claims Experience'!$A131)*('Input_Claims Data'!$B$11:$B$500='Cal_Claims Experience'!$B131)*('Input_Claims Data'!$C$11:$C$500='Cal_Claims Experience'!$C131)*('Input_Claims Data'!$D$11:$D$500='Cal_Claims Experience'!$D131)))</f>
        <v/>
      </c>
      <c r="F131" s="1" t="str" cm="1">
        <f t="array" ref="F131">IF(A131="","",_xlfn._xlws.FILTER('Input_Claims Data'!F$11:F$500,('Input_Claims Data'!$A$11:$A$500='Cal_Claims Experience'!$A131)*('Input_Claims Data'!$B$11:$B$500='Cal_Claims Experience'!$B131)*('Input_Claims Data'!$C$11:$C$500='Cal_Claims Experience'!$C131)*('Input_Claims Data'!$D$11:$D$500='Cal_Claims Experience'!$D131)))</f>
        <v/>
      </c>
      <c r="G131" s="1" t="str" cm="1">
        <f t="array" ref="G131">IF(A131="","",_xlfn._xlws.FILTER('Input_Claims Data'!G$11:G$500,('Input_Claims Data'!$A$11:$A$500='Cal_Claims Experience'!$A131)*('Input_Claims Data'!$B$11:$B$500='Cal_Claims Experience'!$B131)*('Input_Claims Data'!$C$11:$C$500='Cal_Claims Experience'!$C131)*('Input_Claims Data'!$D$11:$D$500='Cal_Claims Experience'!$D131)))</f>
        <v/>
      </c>
      <c r="H131" s="1" t="str" cm="1">
        <f t="array" ref="H131">IF(A131="","",_xlfn._xlws.FILTER('Input_Claims Data'!H$11:H$500,('Input_Claims Data'!$A$11:$A$500='Cal_Claims Experience'!$A131)*('Input_Claims Data'!$B$11:$B$500='Cal_Claims Experience'!$B131)*('Input_Claims Data'!$C$11:$C$500='Cal_Claims Experience'!$C131)*('Input_Claims Data'!$D$11:$D$500='Cal_Claims Experience'!$D131)))</f>
        <v/>
      </c>
      <c r="I131" s="1" t="str" cm="1">
        <f t="array" ref="I131">IF(A131="","",_xlfn._xlws.FILTER('Input_Claims Data'!I$11:I$500,('Input_Claims Data'!$A$11:$A$500='Cal_Claims Experience'!$A131)*('Input_Claims Data'!$B$11:$B$500='Cal_Claims Experience'!$B131)*('Input_Claims Data'!$C$11:$C$500='Cal_Claims Experience'!$C131)*('Input_Claims Data'!$D$11:$D$500='Cal_Claims Experience'!$D131)))</f>
        <v/>
      </c>
      <c r="J131" s="1" t="str" cm="1">
        <f t="array" ref="J131">IF(A131="","",_xlfn._xlws.FILTER('Input_Claims Data'!J$11:J$500,('Input_Claims Data'!$A$11:$A$500='Cal_Claims Experience'!$A131)*('Input_Claims Data'!$B$11:$B$500='Cal_Claims Experience'!$B131)*('Input_Claims Data'!$C$11:$C$500='Cal_Claims Experience'!$C131)*('Input_Claims Data'!$D$11:$D$500='Cal_Claims Experience'!$D131)))</f>
        <v/>
      </c>
      <c r="K131" s="1" t="str" cm="1">
        <f t="array" ref="K131">IF(A131="","",_xlfn._xlws.FILTER('Input_Claims Data'!K$11:K$500,('Input_Claims Data'!$A$11:$A$500='Cal_Claims Experience'!$A131)*('Input_Claims Data'!$B$11:$B$500='Cal_Claims Experience'!$B131)*('Input_Claims Data'!$C$11:$C$500='Cal_Claims Experience'!$C131)*('Input_Claims Data'!$D$11:$D$500='Cal_Claims Experience'!$D131)))</f>
        <v/>
      </c>
      <c r="L131" s="1" t="str" cm="1">
        <f t="array" ref="L131">IF(B131="","",_xlfn._xlws.FILTER('Input_Claims Data'!L$11:L$500,('Input_Claims Data'!$A$11:$A$500='Cal_Claims Experience'!$A131)*('Input_Claims Data'!$B$11:$B$500='Cal_Claims Experience'!$B131)*('Input_Claims Data'!$C$11:$C$500='Cal_Claims Experience'!$C131)*('Input_Claims Data'!$D$11:$D$500='Cal_Claims Experience'!$D131)))</f>
        <v/>
      </c>
      <c r="M131" s="1" t="str" cm="1">
        <f t="array" ref="M131">IF(C131="","",_xlfn._xlws.FILTER('Input_Claims Data'!M$11:M$500,('Input_Claims Data'!$A$11:$A$500='Cal_Claims Experience'!$A131)*('Input_Claims Data'!$B$11:$B$500='Cal_Claims Experience'!$B131)*('Input_Claims Data'!$C$11:$C$500='Cal_Claims Experience'!$C131)*('Input_Claims Data'!$D$11:$D$500='Cal_Claims Experience'!$D131)))</f>
        <v/>
      </c>
      <c r="N131" s="1" t="str" cm="1">
        <f t="array" ref="N131">IF(D131="","",_xlfn._xlws.FILTER('Input_Claims Data'!N$11:N$500,('Input_Claims Data'!$A$11:$A$500='Cal_Claims Experience'!$A131)*('Input_Claims Data'!$B$11:$B$500='Cal_Claims Experience'!$B131)*('Input_Claims Data'!$C$11:$C$500='Cal_Claims Experience'!$C131)*('Input_Claims Data'!$D$11:$D$500='Cal_Claims Experience'!$D131)))</f>
        <v/>
      </c>
      <c r="O131" s="1" t="str">
        <f t="shared" si="10"/>
        <v/>
      </c>
      <c r="P131" s="1" t="str">
        <f t="shared" si="11"/>
        <v/>
      </c>
      <c r="Q131" s="1" t="str">
        <f t="shared" si="12"/>
        <v/>
      </c>
      <c r="R131" s="1" t="str">
        <f t="shared" si="13"/>
        <v/>
      </c>
      <c r="S131" s="1" t="str">
        <f t="shared" si="14"/>
        <v/>
      </c>
      <c r="Y131" s="1" t="str" cm="1">
        <f t="array" ref="Y131">IF(U131="","",_xlfn._xlws.FILTER('Input_Claims Data'!U$11:U$500,('Input_Claims Data'!$Q$11:$Q$500='Cal_Claims Experience'!$U131)*('Input_Claims Data'!$R$11:$R$500='Cal_Claims Experience'!$V131)*('Input_Claims Data'!$S$11:$S$500='Cal_Claims Experience'!$W131)*('Input_Claims Data'!$T$11:$T$500='Cal_Claims Experience'!$X131)))</f>
        <v/>
      </c>
      <c r="Z131" s="1" t="str" cm="1">
        <f t="array" ref="Z131">IF(V131="","",_xlfn._xlws.FILTER('Input_Claims Data'!V$11:V$500,('Input_Claims Data'!$Q$11:$Q$500='Cal_Claims Experience'!$U131)*('Input_Claims Data'!$R$11:$R$500='Cal_Claims Experience'!$V131)*('Input_Claims Data'!$S$11:$S$500='Cal_Claims Experience'!$W131)*('Input_Claims Data'!$T$11:$T$500='Cal_Claims Experience'!$X131)))</f>
        <v/>
      </c>
      <c r="AA131" s="1" t="str" cm="1">
        <f t="array" ref="AA131">IF(W131="","",_xlfn._xlws.FILTER('Input_Claims Data'!W$11:W$500,('Input_Claims Data'!$Q$11:$Q$500='Cal_Claims Experience'!$U131)*('Input_Claims Data'!$R$11:$R$500='Cal_Claims Experience'!$V131)*('Input_Claims Data'!$S$11:$S$500='Cal_Claims Experience'!$W131)*('Input_Claims Data'!$T$11:$T$500='Cal_Claims Experience'!$X131)))</f>
        <v/>
      </c>
      <c r="AB131" s="1" t="str" cm="1">
        <f t="array" ref="AB131">IF(X131="","",_xlfn._xlws.FILTER('Input_Claims Data'!X$11:X$500,('Input_Claims Data'!$Q$11:$Q$500='Cal_Claims Experience'!$U131)*('Input_Claims Data'!$R$11:$R$500='Cal_Claims Experience'!$V131)*('Input_Claims Data'!$S$11:$S$500='Cal_Claims Experience'!$W131)*('Input_Claims Data'!$T$11:$T$500='Cal_Claims Experience'!$X131)))</f>
        <v/>
      </c>
      <c r="AC131" s="1" t="str" cm="1">
        <f t="array" ref="AC131">IF(Y131="","",_xlfn._xlws.FILTER('Input_Claims Data'!Y$11:Y$500,('Input_Claims Data'!$Q$11:$Q$500='Cal_Claims Experience'!$U131)*('Input_Claims Data'!$R$11:$R$500='Cal_Claims Experience'!$V131)*('Input_Claims Data'!$S$11:$S$500='Cal_Claims Experience'!$W131)*('Input_Claims Data'!$T$11:$T$500='Cal_Claims Experience'!$X131)))</f>
        <v/>
      </c>
      <c r="AD131" s="1" t="str" cm="1">
        <f t="array" ref="AD131">IF(Z131="","",_xlfn._xlws.FILTER('Input_Claims Data'!Z$11:Z$500,('Input_Claims Data'!$Q$11:$Q$500='Cal_Claims Experience'!$U131)*('Input_Claims Data'!$R$11:$R$500='Cal_Claims Experience'!$V131)*('Input_Claims Data'!$S$11:$S$500='Cal_Claims Experience'!$W131)*('Input_Claims Data'!$T$11:$T$500='Cal_Claims Experience'!$X131)))</f>
        <v/>
      </c>
      <c r="AE131" s="1" t="str" cm="1">
        <f t="array" ref="AE131">IF(AA131="","",_xlfn._xlws.FILTER('Input_Claims Data'!AA$11:AA$500,('Input_Claims Data'!$Q$11:$Q$500='Cal_Claims Experience'!$U131)*('Input_Claims Data'!$R$11:$R$500='Cal_Claims Experience'!$V131)*('Input_Claims Data'!$S$11:$S$500='Cal_Claims Experience'!$W131)*('Input_Claims Data'!$T$11:$T$500='Cal_Claims Experience'!$X131)))</f>
        <v/>
      </c>
      <c r="AF131" s="1" t="str" cm="1">
        <f t="array" ref="AF131">IF(AB131="","",_xlfn._xlws.FILTER('Input_Claims Data'!AB$11:AB$500,('Input_Claims Data'!$Q$11:$Q$500='Cal_Claims Experience'!$U131)*('Input_Claims Data'!$R$11:$R$500='Cal_Claims Experience'!$V131)*('Input_Claims Data'!$S$11:$S$500='Cal_Claims Experience'!$W131)*('Input_Claims Data'!$T$11:$T$500='Cal_Claims Experience'!$X131)))</f>
        <v/>
      </c>
      <c r="AG131" s="1" t="str" cm="1">
        <f t="array" ref="AG131">IF(AC131="","",_xlfn._xlws.FILTER('Input_Claims Data'!AC$11:AC$500,('Input_Claims Data'!$Q$11:$Q$500='Cal_Claims Experience'!$U131)*('Input_Claims Data'!$R$11:$R$500='Cal_Claims Experience'!$V131)*('Input_Claims Data'!$S$11:$S$500='Cal_Claims Experience'!$W131)*('Input_Claims Data'!$T$11:$T$500='Cal_Claims Experience'!$X131)))</f>
        <v/>
      </c>
      <c r="AH131" s="1" t="str" cm="1">
        <f t="array" ref="AH131">IF(AD131="","",_xlfn._xlws.FILTER('Input_Claims Data'!AD$11:AD$500,('Input_Claims Data'!$Q$11:$Q$500='Cal_Claims Experience'!$U131)*('Input_Claims Data'!$R$11:$R$500='Cal_Claims Experience'!$V131)*('Input_Claims Data'!$S$11:$S$500='Cal_Claims Experience'!$W131)*('Input_Claims Data'!$T$11:$T$500='Cal_Claims Experience'!$X131)))</f>
        <v/>
      </c>
      <c r="AI131" s="1" t="str">
        <f t="shared" si="18"/>
        <v/>
      </c>
      <c r="AJ131" s="1" t="str">
        <f t="shared" si="15"/>
        <v/>
      </c>
      <c r="AK131" s="1" t="str">
        <f t="shared" si="16"/>
        <v/>
      </c>
      <c r="AL131" s="1" t="str">
        <f t="shared" si="17"/>
        <v/>
      </c>
      <c r="AM131" s="1" t="str">
        <f t="shared" si="19"/>
        <v/>
      </c>
    </row>
    <row r="132" spans="5:39">
      <c r="E132" s="1" t="str" cm="1">
        <f t="array" ref="E132">IF(A132="","",_xlfn._xlws.FILTER('Input_Claims Data'!E$11:E$500,('Input_Claims Data'!$A$11:$A$500='Cal_Claims Experience'!$A132)*('Input_Claims Data'!$B$11:$B$500='Cal_Claims Experience'!$B132)*('Input_Claims Data'!$C$11:$C$500='Cal_Claims Experience'!$C132)*('Input_Claims Data'!$D$11:$D$500='Cal_Claims Experience'!$D132)))</f>
        <v/>
      </c>
      <c r="F132" s="1" t="str" cm="1">
        <f t="array" ref="F132">IF(A132="","",_xlfn._xlws.FILTER('Input_Claims Data'!F$11:F$500,('Input_Claims Data'!$A$11:$A$500='Cal_Claims Experience'!$A132)*('Input_Claims Data'!$B$11:$B$500='Cal_Claims Experience'!$B132)*('Input_Claims Data'!$C$11:$C$500='Cal_Claims Experience'!$C132)*('Input_Claims Data'!$D$11:$D$500='Cal_Claims Experience'!$D132)))</f>
        <v/>
      </c>
      <c r="G132" s="1" t="str" cm="1">
        <f t="array" ref="G132">IF(A132="","",_xlfn._xlws.FILTER('Input_Claims Data'!G$11:G$500,('Input_Claims Data'!$A$11:$A$500='Cal_Claims Experience'!$A132)*('Input_Claims Data'!$B$11:$B$500='Cal_Claims Experience'!$B132)*('Input_Claims Data'!$C$11:$C$500='Cal_Claims Experience'!$C132)*('Input_Claims Data'!$D$11:$D$500='Cal_Claims Experience'!$D132)))</f>
        <v/>
      </c>
      <c r="H132" s="1" t="str" cm="1">
        <f t="array" ref="H132">IF(A132="","",_xlfn._xlws.FILTER('Input_Claims Data'!H$11:H$500,('Input_Claims Data'!$A$11:$A$500='Cal_Claims Experience'!$A132)*('Input_Claims Data'!$B$11:$B$500='Cal_Claims Experience'!$B132)*('Input_Claims Data'!$C$11:$C$500='Cal_Claims Experience'!$C132)*('Input_Claims Data'!$D$11:$D$500='Cal_Claims Experience'!$D132)))</f>
        <v/>
      </c>
      <c r="I132" s="1" t="str" cm="1">
        <f t="array" ref="I132">IF(A132="","",_xlfn._xlws.FILTER('Input_Claims Data'!I$11:I$500,('Input_Claims Data'!$A$11:$A$500='Cal_Claims Experience'!$A132)*('Input_Claims Data'!$B$11:$B$500='Cal_Claims Experience'!$B132)*('Input_Claims Data'!$C$11:$C$500='Cal_Claims Experience'!$C132)*('Input_Claims Data'!$D$11:$D$500='Cal_Claims Experience'!$D132)))</f>
        <v/>
      </c>
      <c r="J132" s="1" t="str" cm="1">
        <f t="array" ref="J132">IF(A132="","",_xlfn._xlws.FILTER('Input_Claims Data'!J$11:J$500,('Input_Claims Data'!$A$11:$A$500='Cal_Claims Experience'!$A132)*('Input_Claims Data'!$B$11:$B$500='Cal_Claims Experience'!$B132)*('Input_Claims Data'!$C$11:$C$500='Cal_Claims Experience'!$C132)*('Input_Claims Data'!$D$11:$D$500='Cal_Claims Experience'!$D132)))</f>
        <v/>
      </c>
      <c r="K132" s="1" t="str" cm="1">
        <f t="array" ref="K132">IF(A132="","",_xlfn._xlws.FILTER('Input_Claims Data'!K$11:K$500,('Input_Claims Data'!$A$11:$A$500='Cal_Claims Experience'!$A132)*('Input_Claims Data'!$B$11:$B$500='Cal_Claims Experience'!$B132)*('Input_Claims Data'!$C$11:$C$500='Cal_Claims Experience'!$C132)*('Input_Claims Data'!$D$11:$D$500='Cal_Claims Experience'!$D132)))</f>
        <v/>
      </c>
      <c r="L132" s="1" t="str" cm="1">
        <f t="array" ref="L132">IF(B132="","",_xlfn._xlws.FILTER('Input_Claims Data'!L$11:L$500,('Input_Claims Data'!$A$11:$A$500='Cal_Claims Experience'!$A132)*('Input_Claims Data'!$B$11:$B$500='Cal_Claims Experience'!$B132)*('Input_Claims Data'!$C$11:$C$500='Cal_Claims Experience'!$C132)*('Input_Claims Data'!$D$11:$D$500='Cal_Claims Experience'!$D132)))</f>
        <v/>
      </c>
      <c r="M132" s="1" t="str" cm="1">
        <f t="array" ref="M132">IF(C132="","",_xlfn._xlws.FILTER('Input_Claims Data'!M$11:M$500,('Input_Claims Data'!$A$11:$A$500='Cal_Claims Experience'!$A132)*('Input_Claims Data'!$B$11:$B$500='Cal_Claims Experience'!$B132)*('Input_Claims Data'!$C$11:$C$500='Cal_Claims Experience'!$C132)*('Input_Claims Data'!$D$11:$D$500='Cal_Claims Experience'!$D132)))</f>
        <v/>
      </c>
      <c r="N132" s="1" t="str" cm="1">
        <f t="array" ref="N132">IF(D132="","",_xlfn._xlws.FILTER('Input_Claims Data'!N$11:N$500,('Input_Claims Data'!$A$11:$A$500='Cal_Claims Experience'!$A132)*('Input_Claims Data'!$B$11:$B$500='Cal_Claims Experience'!$B132)*('Input_Claims Data'!$C$11:$C$500='Cal_Claims Experience'!$C132)*('Input_Claims Data'!$D$11:$D$500='Cal_Claims Experience'!$D132)))</f>
        <v/>
      </c>
      <c r="O132" s="1" t="str">
        <f t="shared" si="10"/>
        <v/>
      </c>
      <c r="P132" s="1" t="str">
        <f t="shared" si="11"/>
        <v/>
      </c>
      <c r="Q132" s="1" t="str">
        <f t="shared" si="12"/>
        <v/>
      </c>
      <c r="R132" s="1" t="str">
        <f t="shared" si="13"/>
        <v/>
      </c>
      <c r="S132" s="1" t="str">
        <f t="shared" si="14"/>
        <v/>
      </c>
      <c r="Y132" s="1" t="str" cm="1">
        <f t="array" ref="Y132">IF(U132="","",_xlfn._xlws.FILTER('Input_Claims Data'!U$11:U$500,('Input_Claims Data'!$Q$11:$Q$500='Cal_Claims Experience'!$U132)*('Input_Claims Data'!$R$11:$R$500='Cal_Claims Experience'!$V132)*('Input_Claims Data'!$S$11:$S$500='Cal_Claims Experience'!$W132)*('Input_Claims Data'!$T$11:$T$500='Cal_Claims Experience'!$X132)))</f>
        <v/>
      </c>
      <c r="Z132" s="1" t="str" cm="1">
        <f t="array" ref="Z132">IF(V132="","",_xlfn._xlws.FILTER('Input_Claims Data'!V$11:V$500,('Input_Claims Data'!$Q$11:$Q$500='Cal_Claims Experience'!$U132)*('Input_Claims Data'!$R$11:$R$500='Cal_Claims Experience'!$V132)*('Input_Claims Data'!$S$11:$S$500='Cal_Claims Experience'!$W132)*('Input_Claims Data'!$T$11:$T$500='Cal_Claims Experience'!$X132)))</f>
        <v/>
      </c>
      <c r="AA132" s="1" t="str" cm="1">
        <f t="array" ref="AA132">IF(W132="","",_xlfn._xlws.FILTER('Input_Claims Data'!W$11:W$500,('Input_Claims Data'!$Q$11:$Q$500='Cal_Claims Experience'!$U132)*('Input_Claims Data'!$R$11:$R$500='Cal_Claims Experience'!$V132)*('Input_Claims Data'!$S$11:$S$500='Cal_Claims Experience'!$W132)*('Input_Claims Data'!$T$11:$T$500='Cal_Claims Experience'!$X132)))</f>
        <v/>
      </c>
      <c r="AB132" s="1" t="str" cm="1">
        <f t="array" ref="AB132">IF(X132="","",_xlfn._xlws.FILTER('Input_Claims Data'!X$11:X$500,('Input_Claims Data'!$Q$11:$Q$500='Cal_Claims Experience'!$U132)*('Input_Claims Data'!$R$11:$R$500='Cal_Claims Experience'!$V132)*('Input_Claims Data'!$S$11:$S$500='Cal_Claims Experience'!$W132)*('Input_Claims Data'!$T$11:$T$500='Cal_Claims Experience'!$X132)))</f>
        <v/>
      </c>
      <c r="AC132" s="1" t="str" cm="1">
        <f t="array" ref="AC132">IF(Y132="","",_xlfn._xlws.FILTER('Input_Claims Data'!Y$11:Y$500,('Input_Claims Data'!$Q$11:$Q$500='Cal_Claims Experience'!$U132)*('Input_Claims Data'!$R$11:$R$500='Cal_Claims Experience'!$V132)*('Input_Claims Data'!$S$11:$S$500='Cal_Claims Experience'!$W132)*('Input_Claims Data'!$T$11:$T$500='Cal_Claims Experience'!$X132)))</f>
        <v/>
      </c>
      <c r="AD132" s="1" t="str" cm="1">
        <f t="array" ref="AD132">IF(Z132="","",_xlfn._xlws.FILTER('Input_Claims Data'!Z$11:Z$500,('Input_Claims Data'!$Q$11:$Q$500='Cal_Claims Experience'!$U132)*('Input_Claims Data'!$R$11:$R$500='Cal_Claims Experience'!$V132)*('Input_Claims Data'!$S$11:$S$500='Cal_Claims Experience'!$W132)*('Input_Claims Data'!$T$11:$T$500='Cal_Claims Experience'!$X132)))</f>
        <v/>
      </c>
      <c r="AE132" s="1" t="str" cm="1">
        <f t="array" ref="AE132">IF(AA132="","",_xlfn._xlws.FILTER('Input_Claims Data'!AA$11:AA$500,('Input_Claims Data'!$Q$11:$Q$500='Cal_Claims Experience'!$U132)*('Input_Claims Data'!$R$11:$R$500='Cal_Claims Experience'!$V132)*('Input_Claims Data'!$S$11:$S$500='Cal_Claims Experience'!$W132)*('Input_Claims Data'!$T$11:$T$500='Cal_Claims Experience'!$X132)))</f>
        <v/>
      </c>
      <c r="AF132" s="1" t="str" cm="1">
        <f t="array" ref="AF132">IF(AB132="","",_xlfn._xlws.FILTER('Input_Claims Data'!AB$11:AB$500,('Input_Claims Data'!$Q$11:$Q$500='Cal_Claims Experience'!$U132)*('Input_Claims Data'!$R$11:$R$500='Cal_Claims Experience'!$V132)*('Input_Claims Data'!$S$11:$S$500='Cal_Claims Experience'!$W132)*('Input_Claims Data'!$T$11:$T$500='Cal_Claims Experience'!$X132)))</f>
        <v/>
      </c>
      <c r="AG132" s="1" t="str" cm="1">
        <f t="array" ref="AG132">IF(AC132="","",_xlfn._xlws.FILTER('Input_Claims Data'!AC$11:AC$500,('Input_Claims Data'!$Q$11:$Q$500='Cal_Claims Experience'!$U132)*('Input_Claims Data'!$R$11:$R$500='Cal_Claims Experience'!$V132)*('Input_Claims Data'!$S$11:$S$500='Cal_Claims Experience'!$W132)*('Input_Claims Data'!$T$11:$T$500='Cal_Claims Experience'!$X132)))</f>
        <v/>
      </c>
      <c r="AH132" s="1" t="str" cm="1">
        <f t="array" ref="AH132">IF(AD132="","",_xlfn._xlws.FILTER('Input_Claims Data'!AD$11:AD$500,('Input_Claims Data'!$Q$11:$Q$500='Cal_Claims Experience'!$U132)*('Input_Claims Data'!$R$11:$R$500='Cal_Claims Experience'!$V132)*('Input_Claims Data'!$S$11:$S$500='Cal_Claims Experience'!$W132)*('Input_Claims Data'!$T$11:$T$500='Cal_Claims Experience'!$X132)))</f>
        <v/>
      </c>
      <c r="AI132" s="1" t="str">
        <f t="shared" si="18"/>
        <v/>
      </c>
      <c r="AJ132" s="1" t="str">
        <f t="shared" si="15"/>
        <v/>
      </c>
      <c r="AK132" s="1" t="str">
        <f t="shared" si="16"/>
        <v/>
      </c>
      <c r="AL132" s="1" t="str">
        <f t="shared" si="17"/>
        <v/>
      </c>
      <c r="AM132" s="1" t="str">
        <f t="shared" si="19"/>
        <v/>
      </c>
    </row>
    <row r="133" spans="5:39">
      <c r="E133" s="1" t="str" cm="1">
        <f t="array" ref="E133">IF(A133="","",_xlfn._xlws.FILTER('Input_Claims Data'!E$11:E$500,('Input_Claims Data'!$A$11:$A$500='Cal_Claims Experience'!$A133)*('Input_Claims Data'!$B$11:$B$500='Cal_Claims Experience'!$B133)*('Input_Claims Data'!$C$11:$C$500='Cal_Claims Experience'!$C133)*('Input_Claims Data'!$D$11:$D$500='Cal_Claims Experience'!$D133)))</f>
        <v/>
      </c>
      <c r="F133" s="1" t="str" cm="1">
        <f t="array" ref="F133">IF(A133="","",_xlfn._xlws.FILTER('Input_Claims Data'!F$11:F$500,('Input_Claims Data'!$A$11:$A$500='Cal_Claims Experience'!$A133)*('Input_Claims Data'!$B$11:$B$500='Cal_Claims Experience'!$B133)*('Input_Claims Data'!$C$11:$C$500='Cal_Claims Experience'!$C133)*('Input_Claims Data'!$D$11:$D$500='Cal_Claims Experience'!$D133)))</f>
        <v/>
      </c>
      <c r="G133" s="1" t="str" cm="1">
        <f t="array" ref="G133">IF(A133="","",_xlfn._xlws.FILTER('Input_Claims Data'!G$11:G$500,('Input_Claims Data'!$A$11:$A$500='Cal_Claims Experience'!$A133)*('Input_Claims Data'!$B$11:$B$500='Cal_Claims Experience'!$B133)*('Input_Claims Data'!$C$11:$C$500='Cal_Claims Experience'!$C133)*('Input_Claims Data'!$D$11:$D$500='Cal_Claims Experience'!$D133)))</f>
        <v/>
      </c>
      <c r="H133" s="1" t="str" cm="1">
        <f t="array" ref="H133">IF(A133="","",_xlfn._xlws.FILTER('Input_Claims Data'!H$11:H$500,('Input_Claims Data'!$A$11:$A$500='Cal_Claims Experience'!$A133)*('Input_Claims Data'!$B$11:$B$500='Cal_Claims Experience'!$B133)*('Input_Claims Data'!$C$11:$C$500='Cal_Claims Experience'!$C133)*('Input_Claims Data'!$D$11:$D$500='Cal_Claims Experience'!$D133)))</f>
        <v/>
      </c>
      <c r="I133" s="1" t="str" cm="1">
        <f t="array" ref="I133">IF(A133="","",_xlfn._xlws.FILTER('Input_Claims Data'!I$11:I$500,('Input_Claims Data'!$A$11:$A$500='Cal_Claims Experience'!$A133)*('Input_Claims Data'!$B$11:$B$500='Cal_Claims Experience'!$B133)*('Input_Claims Data'!$C$11:$C$500='Cal_Claims Experience'!$C133)*('Input_Claims Data'!$D$11:$D$500='Cal_Claims Experience'!$D133)))</f>
        <v/>
      </c>
      <c r="J133" s="1" t="str" cm="1">
        <f t="array" ref="J133">IF(A133="","",_xlfn._xlws.FILTER('Input_Claims Data'!J$11:J$500,('Input_Claims Data'!$A$11:$A$500='Cal_Claims Experience'!$A133)*('Input_Claims Data'!$B$11:$B$500='Cal_Claims Experience'!$B133)*('Input_Claims Data'!$C$11:$C$500='Cal_Claims Experience'!$C133)*('Input_Claims Data'!$D$11:$D$500='Cal_Claims Experience'!$D133)))</f>
        <v/>
      </c>
      <c r="K133" s="1" t="str" cm="1">
        <f t="array" ref="K133">IF(A133="","",_xlfn._xlws.FILTER('Input_Claims Data'!K$11:K$500,('Input_Claims Data'!$A$11:$A$500='Cal_Claims Experience'!$A133)*('Input_Claims Data'!$B$11:$B$500='Cal_Claims Experience'!$B133)*('Input_Claims Data'!$C$11:$C$500='Cal_Claims Experience'!$C133)*('Input_Claims Data'!$D$11:$D$500='Cal_Claims Experience'!$D133)))</f>
        <v/>
      </c>
      <c r="L133" s="1" t="str" cm="1">
        <f t="array" ref="L133">IF(B133="","",_xlfn._xlws.FILTER('Input_Claims Data'!L$11:L$500,('Input_Claims Data'!$A$11:$A$500='Cal_Claims Experience'!$A133)*('Input_Claims Data'!$B$11:$B$500='Cal_Claims Experience'!$B133)*('Input_Claims Data'!$C$11:$C$500='Cal_Claims Experience'!$C133)*('Input_Claims Data'!$D$11:$D$500='Cal_Claims Experience'!$D133)))</f>
        <v/>
      </c>
      <c r="M133" s="1" t="str" cm="1">
        <f t="array" ref="M133">IF(C133="","",_xlfn._xlws.FILTER('Input_Claims Data'!M$11:M$500,('Input_Claims Data'!$A$11:$A$500='Cal_Claims Experience'!$A133)*('Input_Claims Data'!$B$11:$B$500='Cal_Claims Experience'!$B133)*('Input_Claims Data'!$C$11:$C$500='Cal_Claims Experience'!$C133)*('Input_Claims Data'!$D$11:$D$500='Cal_Claims Experience'!$D133)))</f>
        <v/>
      </c>
      <c r="N133" s="1" t="str" cm="1">
        <f t="array" ref="N133">IF(D133="","",_xlfn._xlws.FILTER('Input_Claims Data'!N$11:N$500,('Input_Claims Data'!$A$11:$A$500='Cal_Claims Experience'!$A133)*('Input_Claims Data'!$B$11:$B$500='Cal_Claims Experience'!$B133)*('Input_Claims Data'!$C$11:$C$500='Cal_Claims Experience'!$C133)*('Input_Claims Data'!$D$11:$D$500='Cal_Claims Experience'!$D133)))</f>
        <v/>
      </c>
      <c r="O133" s="1" t="str">
        <f t="shared" ref="O133:O196" si="20">IF($A133="","",J133-E133)</f>
        <v/>
      </c>
      <c r="P133" s="1" t="str">
        <f t="shared" ref="P133:P196" si="21">IF($A133="","",K133-F133)</f>
        <v/>
      </c>
      <c r="Q133" s="1" t="str">
        <f t="shared" ref="Q133:Q196" si="22">IF($A133="","",L133-G133)</f>
        <v/>
      </c>
      <c r="R133" s="1" t="str">
        <f t="shared" ref="R133:R196" si="23">IF($A133="","",M133-H133)</f>
        <v/>
      </c>
      <c r="S133" s="1" t="str">
        <f t="shared" ref="S133:S196" si="24">IF(A133="","",IFERROR(R133/Q133,"NA"))</f>
        <v/>
      </c>
      <c r="Y133" s="1" t="str" cm="1">
        <f t="array" ref="Y133">IF(U133="","",_xlfn._xlws.FILTER('Input_Claims Data'!U$11:U$500,('Input_Claims Data'!$Q$11:$Q$500='Cal_Claims Experience'!$U133)*('Input_Claims Data'!$R$11:$R$500='Cal_Claims Experience'!$V133)*('Input_Claims Data'!$S$11:$S$500='Cal_Claims Experience'!$W133)*('Input_Claims Data'!$T$11:$T$500='Cal_Claims Experience'!$X133)))</f>
        <v/>
      </c>
      <c r="Z133" s="1" t="str" cm="1">
        <f t="array" ref="Z133">IF(V133="","",_xlfn._xlws.FILTER('Input_Claims Data'!V$11:V$500,('Input_Claims Data'!$Q$11:$Q$500='Cal_Claims Experience'!$U133)*('Input_Claims Data'!$R$11:$R$500='Cal_Claims Experience'!$V133)*('Input_Claims Data'!$S$11:$S$500='Cal_Claims Experience'!$W133)*('Input_Claims Data'!$T$11:$T$500='Cal_Claims Experience'!$X133)))</f>
        <v/>
      </c>
      <c r="AA133" s="1" t="str" cm="1">
        <f t="array" ref="AA133">IF(W133="","",_xlfn._xlws.FILTER('Input_Claims Data'!W$11:W$500,('Input_Claims Data'!$Q$11:$Q$500='Cal_Claims Experience'!$U133)*('Input_Claims Data'!$R$11:$R$500='Cal_Claims Experience'!$V133)*('Input_Claims Data'!$S$11:$S$500='Cal_Claims Experience'!$W133)*('Input_Claims Data'!$T$11:$T$500='Cal_Claims Experience'!$X133)))</f>
        <v/>
      </c>
      <c r="AB133" s="1" t="str" cm="1">
        <f t="array" ref="AB133">IF(X133="","",_xlfn._xlws.FILTER('Input_Claims Data'!X$11:X$500,('Input_Claims Data'!$Q$11:$Q$500='Cal_Claims Experience'!$U133)*('Input_Claims Data'!$R$11:$R$500='Cal_Claims Experience'!$V133)*('Input_Claims Data'!$S$11:$S$500='Cal_Claims Experience'!$W133)*('Input_Claims Data'!$T$11:$T$500='Cal_Claims Experience'!$X133)))</f>
        <v/>
      </c>
      <c r="AC133" s="1" t="str" cm="1">
        <f t="array" ref="AC133">IF(Y133="","",_xlfn._xlws.FILTER('Input_Claims Data'!Y$11:Y$500,('Input_Claims Data'!$Q$11:$Q$500='Cal_Claims Experience'!$U133)*('Input_Claims Data'!$R$11:$R$500='Cal_Claims Experience'!$V133)*('Input_Claims Data'!$S$11:$S$500='Cal_Claims Experience'!$W133)*('Input_Claims Data'!$T$11:$T$500='Cal_Claims Experience'!$X133)))</f>
        <v/>
      </c>
      <c r="AD133" s="1" t="str" cm="1">
        <f t="array" ref="AD133">IF(Z133="","",_xlfn._xlws.FILTER('Input_Claims Data'!Z$11:Z$500,('Input_Claims Data'!$Q$11:$Q$500='Cal_Claims Experience'!$U133)*('Input_Claims Data'!$R$11:$R$500='Cal_Claims Experience'!$V133)*('Input_Claims Data'!$S$11:$S$500='Cal_Claims Experience'!$W133)*('Input_Claims Data'!$T$11:$T$500='Cal_Claims Experience'!$X133)))</f>
        <v/>
      </c>
      <c r="AE133" s="1" t="str" cm="1">
        <f t="array" ref="AE133">IF(AA133="","",_xlfn._xlws.FILTER('Input_Claims Data'!AA$11:AA$500,('Input_Claims Data'!$Q$11:$Q$500='Cal_Claims Experience'!$U133)*('Input_Claims Data'!$R$11:$R$500='Cal_Claims Experience'!$V133)*('Input_Claims Data'!$S$11:$S$500='Cal_Claims Experience'!$W133)*('Input_Claims Data'!$T$11:$T$500='Cal_Claims Experience'!$X133)))</f>
        <v/>
      </c>
      <c r="AF133" s="1" t="str" cm="1">
        <f t="array" ref="AF133">IF(AB133="","",_xlfn._xlws.FILTER('Input_Claims Data'!AB$11:AB$500,('Input_Claims Data'!$Q$11:$Q$500='Cal_Claims Experience'!$U133)*('Input_Claims Data'!$R$11:$R$500='Cal_Claims Experience'!$V133)*('Input_Claims Data'!$S$11:$S$500='Cal_Claims Experience'!$W133)*('Input_Claims Data'!$T$11:$T$500='Cal_Claims Experience'!$X133)))</f>
        <v/>
      </c>
      <c r="AG133" s="1" t="str" cm="1">
        <f t="array" ref="AG133">IF(AC133="","",_xlfn._xlws.FILTER('Input_Claims Data'!AC$11:AC$500,('Input_Claims Data'!$Q$11:$Q$500='Cal_Claims Experience'!$U133)*('Input_Claims Data'!$R$11:$R$500='Cal_Claims Experience'!$V133)*('Input_Claims Data'!$S$11:$S$500='Cal_Claims Experience'!$W133)*('Input_Claims Data'!$T$11:$T$500='Cal_Claims Experience'!$X133)))</f>
        <v/>
      </c>
      <c r="AH133" s="1" t="str" cm="1">
        <f t="array" ref="AH133">IF(AD133="","",_xlfn._xlws.FILTER('Input_Claims Data'!AD$11:AD$500,('Input_Claims Data'!$Q$11:$Q$500='Cal_Claims Experience'!$U133)*('Input_Claims Data'!$R$11:$R$500='Cal_Claims Experience'!$V133)*('Input_Claims Data'!$S$11:$S$500='Cal_Claims Experience'!$W133)*('Input_Claims Data'!$T$11:$T$500='Cal_Claims Experience'!$X133)))</f>
        <v/>
      </c>
      <c r="AI133" s="1" t="str">
        <f t="shared" si="18"/>
        <v/>
      </c>
      <c r="AJ133" s="1" t="str">
        <f t="shared" ref="AJ133:AJ196" si="25">IF($U133="","",AE133-Z133)</f>
        <v/>
      </c>
      <c r="AK133" s="1" t="str">
        <f t="shared" ref="AK133:AK196" si="26">IF($U133="","",AF133-AA133)</f>
        <v/>
      </c>
      <c r="AL133" s="1" t="str">
        <f t="shared" ref="AL133:AL196" si="27">IF($U133="","",AG133-AB133)</f>
        <v/>
      </c>
      <c r="AM133" s="1" t="str">
        <f t="shared" si="19"/>
        <v/>
      </c>
    </row>
    <row r="134" spans="5:39">
      <c r="E134" s="1" t="str" cm="1">
        <f t="array" ref="E134">IF(A134="","",_xlfn._xlws.FILTER('Input_Claims Data'!E$11:E$500,('Input_Claims Data'!$A$11:$A$500='Cal_Claims Experience'!$A134)*('Input_Claims Data'!$B$11:$B$500='Cal_Claims Experience'!$B134)*('Input_Claims Data'!$C$11:$C$500='Cal_Claims Experience'!$C134)*('Input_Claims Data'!$D$11:$D$500='Cal_Claims Experience'!$D134)))</f>
        <v/>
      </c>
      <c r="F134" s="1" t="str" cm="1">
        <f t="array" ref="F134">IF(A134="","",_xlfn._xlws.FILTER('Input_Claims Data'!F$11:F$500,('Input_Claims Data'!$A$11:$A$500='Cal_Claims Experience'!$A134)*('Input_Claims Data'!$B$11:$B$500='Cal_Claims Experience'!$B134)*('Input_Claims Data'!$C$11:$C$500='Cal_Claims Experience'!$C134)*('Input_Claims Data'!$D$11:$D$500='Cal_Claims Experience'!$D134)))</f>
        <v/>
      </c>
      <c r="G134" s="1" t="str" cm="1">
        <f t="array" ref="G134">IF(A134="","",_xlfn._xlws.FILTER('Input_Claims Data'!G$11:G$500,('Input_Claims Data'!$A$11:$A$500='Cal_Claims Experience'!$A134)*('Input_Claims Data'!$B$11:$B$500='Cal_Claims Experience'!$B134)*('Input_Claims Data'!$C$11:$C$500='Cal_Claims Experience'!$C134)*('Input_Claims Data'!$D$11:$D$500='Cal_Claims Experience'!$D134)))</f>
        <v/>
      </c>
      <c r="H134" s="1" t="str" cm="1">
        <f t="array" ref="H134">IF(A134="","",_xlfn._xlws.FILTER('Input_Claims Data'!H$11:H$500,('Input_Claims Data'!$A$11:$A$500='Cal_Claims Experience'!$A134)*('Input_Claims Data'!$B$11:$B$500='Cal_Claims Experience'!$B134)*('Input_Claims Data'!$C$11:$C$500='Cal_Claims Experience'!$C134)*('Input_Claims Data'!$D$11:$D$500='Cal_Claims Experience'!$D134)))</f>
        <v/>
      </c>
      <c r="I134" s="1" t="str" cm="1">
        <f t="array" ref="I134">IF(A134="","",_xlfn._xlws.FILTER('Input_Claims Data'!I$11:I$500,('Input_Claims Data'!$A$11:$A$500='Cal_Claims Experience'!$A134)*('Input_Claims Data'!$B$11:$B$500='Cal_Claims Experience'!$B134)*('Input_Claims Data'!$C$11:$C$500='Cal_Claims Experience'!$C134)*('Input_Claims Data'!$D$11:$D$500='Cal_Claims Experience'!$D134)))</f>
        <v/>
      </c>
      <c r="J134" s="1" t="str" cm="1">
        <f t="array" ref="J134">IF(A134="","",_xlfn._xlws.FILTER('Input_Claims Data'!J$11:J$500,('Input_Claims Data'!$A$11:$A$500='Cal_Claims Experience'!$A134)*('Input_Claims Data'!$B$11:$B$500='Cal_Claims Experience'!$B134)*('Input_Claims Data'!$C$11:$C$500='Cal_Claims Experience'!$C134)*('Input_Claims Data'!$D$11:$D$500='Cal_Claims Experience'!$D134)))</f>
        <v/>
      </c>
      <c r="K134" s="1" t="str" cm="1">
        <f t="array" ref="K134">IF(A134="","",_xlfn._xlws.FILTER('Input_Claims Data'!K$11:K$500,('Input_Claims Data'!$A$11:$A$500='Cal_Claims Experience'!$A134)*('Input_Claims Data'!$B$11:$B$500='Cal_Claims Experience'!$B134)*('Input_Claims Data'!$C$11:$C$500='Cal_Claims Experience'!$C134)*('Input_Claims Data'!$D$11:$D$500='Cal_Claims Experience'!$D134)))</f>
        <v/>
      </c>
      <c r="L134" s="1" t="str" cm="1">
        <f t="array" ref="L134">IF(B134="","",_xlfn._xlws.FILTER('Input_Claims Data'!L$11:L$500,('Input_Claims Data'!$A$11:$A$500='Cal_Claims Experience'!$A134)*('Input_Claims Data'!$B$11:$B$500='Cal_Claims Experience'!$B134)*('Input_Claims Data'!$C$11:$C$500='Cal_Claims Experience'!$C134)*('Input_Claims Data'!$D$11:$D$500='Cal_Claims Experience'!$D134)))</f>
        <v/>
      </c>
      <c r="M134" s="1" t="str" cm="1">
        <f t="array" ref="M134">IF(C134="","",_xlfn._xlws.FILTER('Input_Claims Data'!M$11:M$500,('Input_Claims Data'!$A$11:$A$500='Cal_Claims Experience'!$A134)*('Input_Claims Data'!$B$11:$B$500='Cal_Claims Experience'!$B134)*('Input_Claims Data'!$C$11:$C$500='Cal_Claims Experience'!$C134)*('Input_Claims Data'!$D$11:$D$500='Cal_Claims Experience'!$D134)))</f>
        <v/>
      </c>
      <c r="N134" s="1" t="str" cm="1">
        <f t="array" ref="N134">IF(D134="","",_xlfn._xlws.FILTER('Input_Claims Data'!N$11:N$500,('Input_Claims Data'!$A$11:$A$500='Cal_Claims Experience'!$A134)*('Input_Claims Data'!$B$11:$B$500='Cal_Claims Experience'!$B134)*('Input_Claims Data'!$C$11:$C$500='Cal_Claims Experience'!$C134)*('Input_Claims Data'!$D$11:$D$500='Cal_Claims Experience'!$D134)))</f>
        <v/>
      </c>
      <c r="O134" s="1" t="str">
        <f t="shared" si="20"/>
        <v/>
      </c>
      <c r="P134" s="1" t="str">
        <f t="shared" si="21"/>
        <v/>
      </c>
      <c r="Q134" s="1" t="str">
        <f t="shared" si="22"/>
        <v/>
      </c>
      <c r="R134" s="1" t="str">
        <f t="shared" si="23"/>
        <v/>
      </c>
      <c r="S134" s="1" t="str">
        <f t="shared" si="24"/>
        <v/>
      </c>
      <c r="Y134" s="1" t="str" cm="1">
        <f t="array" ref="Y134">IF(U134="","",_xlfn._xlws.FILTER('Input_Claims Data'!U$11:U$500,('Input_Claims Data'!$Q$11:$Q$500='Cal_Claims Experience'!$U134)*('Input_Claims Data'!$R$11:$R$500='Cal_Claims Experience'!$V134)*('Input_Claims Data'!$S$11:$S$500='Cal_Claims Experience'!$W134)*('Input_Claims Data'!$T$11:$T$500='Cal_Claims Experience'!$X134)))</f>
        <v/>
      </c>
      <c r="Z134" s="1" t="str" cm="1">
        <f t="array" ref="Z134">IF(V134="","",_xlfn._xlws.FILTER('Input_Claims Data'!V$11:V$500,('Input_Claims Data'!$Q$11:$Q$500='Cal_Claims Experience'!$U134)*('Input_Claims Data'!$R$11:$R$500='Cal_Claims Experience'!$V134)*('Input_Claims Data'!$S$11:$S$500='Cal_Claims Experience'!$W134)*('Input_Claims Data'!$T$11:$T$500='Cal_Claims Experience'!$X134)))</f>
        <v/>
      </c>
      <c r="AA134" s="1" t="str" cm="1">
        <f t="array" ref="AA134">IF(W134="","",_xlfn._xlws.FILTER('Input_Claims Data'!W$11:W$500,('Input_Claims Data'!$Q$11:$Q$500='Cal_Claims Experience'!$U134)*('Input_Claims Data'!$R$11:$R$500='Cal_Claims Experience'!$V134)*('Input_Claims Data'!$S$11:$S$500='Cal_Claims Experience'!$W134)*('Input_Claims Data'!$T$11:$T$500='Cal_Claims Experience'!$X134)))</f>
        <v/>
      </c>
      <c r="AB134" s="1" t="str" cm="1">
        <f t="array" ref="AB134">IF(X134="","",_xlfn._xlws.FILTER('Input_Claims Data'!X$11:X$500,('Input_Claims Data'!$Q$11:$Q$500='Cal_Claims Experience'!$U134)*('Input_Claims Data'!$R$11:$R$500='Cal_Claims Experience'!$V134)*('Input_Claims Data'!$S$11:$S$500='Cal_Claims Experience'!$W134)*('Input_Claims Data'!$T$11:$T$500='Cal_Claims Experience'!$X134)))</f>
        <v/>
      </c>
      <c r="AC134" s="1" t="str" cm="1">
        <f t="array" ref="AC134">IF(Y134="","",_xlfn._xlws.FILTER('Input_Claims Data'!Y$11:Y$500,('Input_Claims Data'!$Q$11:$Q$500='Cal_Claims Experience'!$U134)*('Input_Claims Data'!$R$11:$R$500='Cal_Claims Experience'!$V134)*('Input_Claims Data'!$S$11:$S$500='Cal_Claims Experience'!$W134)*('Input_Claims Data'!$T$11:$T$500='Cal_Claims Experience'!$X134)))</f>
        <v/>
      </c>
      <c r="AD134" s="1" t="str" cm="1">
        <f t="array" ref="AD134">IF(Z134="","",_xlfn._xlws.FILTER('Input_Claims Data'!Z$11:Z$500,('Input_Claims Data'!$Q$11:$Q$500='Cal_Claims Experience'!$U134)*('Input_Claims Data'!$R$11:$R$500='Cal_Claims Experience'!$V134)*('Input_Claims Data'!$S$11:$S$500='Cal_Claims Experience'!$W134)*('Input_Claims Data'!$T$11:$T$500='Cal_Claims Experience'!$X134)))</f>
        <v/>
      </c>
      <c r="AE134" s="1" t="str" cm="1">
        <f t="array" ref="AE134">IF(AA134="","",_xlfn._xlws.FILTER('Input_Claims Data'!AA$11:AA$500,('Input_Claims Data'!$Q$11:$Q$500='Cal_Claims Experience'!$U134)*('Input_Claims Data'!$R$11:$R$500='Cal_Claims Experience'!$V134)*('Input_Claims Data'!$S$11:$S$500='Cal_Claims Experience'!$W134)*('Input_Claims Data'!$T$11:$T$500='Cal_Claims Experience'!$X134)))</f>
        <v/>
      </c>
      <c r="AF134" s="1" t="str" cm="1">
        <f t="array" ref="AF134">IF(AB134="","",_xlfn._xlws.FILTER('Input_Claims Data'!AB$11:AB$500,('Input_Claims Data'!$Q$11:$Q$500='Cal_Claims Experience'!$U134)*('Input_Claims Data'!$R$11:$R$500='Cal_Claims Experience'!$V134)*('Input_Claims Data'!$S$11:$S$500='Cal_Claims Experience'!$W134)*('Input_Claims Data'!$T$11:$T$500='Cal_Claims Experience'!$X134)))</f>
        <v/>
      </c>
      <c r="AG134" s="1" t="str" cm="1">
        <f t="array" ref="AG134">IF(AC134="","",_xlfn._xlws.FILTER('Input_Claims Data'!AC$11:AC$500,('Input_Claims Data'!$Q$11:$Q$500='Cal_Claims Experience'!$U134)*('Input_Claims Data'!$R$11:$R$500='Cal_Claims Experience'!$V134)*('Input_Claims Data'!$S$11:$S$500='Cal_Claims Experience'!$W134)*('Input_Claims Data'!$T$11:$T$500='Cal_Claims Experience'!$X134)))</f>
        <v/>
      </c>
      <c r="AH134" s="1" t="str" cm="1">
        <f t="array" ref="AH134">IF(AD134="","",_xlfn._xlws.FILTER('Input_Claims Data'!AD$11:AD$500,('Input_Claims Data'!$Q$11:$Q$500='Cal_Claims Experience'!$U134)*('Input_Claims Data'!$R$11:$R$500='Cal_Claims Experience'!$V134)*('Input_Claims Data'!$S$11:$S$500='Cal_Claims Experience'!$W134)*('Input_Claims Data'!$T$11:$T$500='Cal_Claims Experience'!$X134)))</f>
        <v/>
      </c>
      <c r="AI134" s="1" t="str">
        <f t="shared" ref="AI134:AI197" si="28">IF($U134="","",AD134-Y134)</f>
        <v/>
      </c>
      <c r="AJ134" s="1" t="str">
        <f t="shared" si="25"/>
        <v/>
      </c>
      <c r="AK134" s="1" t="str">
        <f t="shared" si="26"/>
        <v/>
      </c>
      <c r="AL134" s="1" t="str">
        <f t="shared" si="27"/>
        <v/>
      </c>
      <c r="AM134" s="1" t="str">
        <f t="shared" ref="AM134:AM197" si="29">IF(U134="","",IFERROR(AL134/AK134,"NA"))</f>
        <v/>
      </c>
    </row>
    <row r="135" spans="5:39">
      <c r="E135" s="1" t="str" cm="1">
        <f t="array" ref="E135">IF(A135="","",_xlfn._xlws.FILTER('Input_Claims Data'!E$11:E$500,('Input_Claims Data'!$A$11:$A$500='Cal_Claims Experience'!$A135)*('Input_Claims Data'!$B$11:$B$500='Cal_Claims Experience'!$B135)*('Input_Claims Data'!$C$11:$C$500='Cal_Claims Experience'!$C135)*('Input_Claims Data'!$D$11:$D$500='Cal_Claims Experience'!$D135)))</f>
        <v/>
      </c>
      <c r="F135" s="1" t="str" cm="1">
        <f t="array" ref="F135">IF(A135="","",_xlfn._xlws.FILTER('Input_Claims Data'!F$11:F$500,('Input_Claims Data'!$A$11:$A$500='Cal_Claims Experience'!$A135)*('Input_Claims Data'!$B$11:$B$500='Cal_Claims Experience'!$B135)*('Input_Claims Data'!$C$11:$C$500='Cal_Claims Experience'!$C135)*('Input_Claims Data'!$D$11:$D$500='Cal_Claims Experience'!$D135)))</f>
        <v/>
      </c>
      <c r="G135" s="1" t="str" cm="1">
        <f t="array" ref="G135">IF(A135="","",_xlfn._xlws.FILTER('Input_Claims Data'!G$11:G$500,('Input_Claims Data'!$A$11:$A$500='Cal_Claims Experience'!$A135)*('Input_Claims Data'!$B$11:$B$500='Cal_Claims Experience'!$B135)*('Input_Claims Data'!$C$11:$C$500='Cal_Claims Experience'!$C135)*('Input_Claims Data'!$D$11:$D$500='Cal_Claims Experience'!$D135)))</f>
        <v/>
      </c>
      <c r="H135" s="1" t="str" cm="1">
        <f t="array" ref="H135">IF(A135="","",_xlfn._xlws.FILTER('Input_Claims Data'!H$11:H$500,('Input_Claims Data'!$A$11:$A$500='Cal_Claims Experience'!$A135)*('Input_Claims Data'!$B$11:$B$500='Cal_Claims Experience'!$B135)*('Input_Claims Data'!$C$11:$C$500='Cal_Claims Experience'!$C135)*('Input_Claims Data'!$D$11:$D$500='Cal_Claims Experience'!$D135)))</f>
        <v/>
      </c>
      <c r="I135" s="1" t="str" cm="1">
        <f t="array" ref="I135">IF(A135="","",_xlfn._xlws.FILTER('Input_Claims Data'!I$11:I$500,('Input_Claims Data'!$A$11:$A$500='Cal_Claims Experience'!$A135)*('Input_Claims Data'!$B$11:$B$500='Cal_Claims Experience'!$B135)*('Input_Claims Data'!$C$11:$C$500='Cal_Claims Experience'!$C135)*('Input_Claims Data'!$D$11:$D$500='Cal_Claims Experience'!$D135)))</f>
        <v/>
      </c>
      <c r="J135" s="1" t="str" cm="1">
        <f t="array" ref="J135">IF(A135="","",_xlfn._xlws.FILTER('Input_Claims Data'!J$11:J$500,('Input_Claims Data'!$A$11:$A$500='Cal_Claims Experience'!$A135)*('Input_Claims Data'!$B$11:$B$500='Cal_Claims Experience'!$B135)*('Input_Claims Data'!$C$11:$C$500='Cal_Claims Experience'!$C135)*('Input_Claims Data'!$D$11:$D$500='Cal_Claims Experience'!$D135)))</f>
        <v/>
      </c>
      <c r="K135" s="1" t="str" cm="1">
        <f t="array" ref="K135">IF(A135="","",_xlfn._xlws.FILTER('Input_Claims Data'!K$11:K$500,('Input_Claims Data'!$A$11:$A$500='Cal_Claims Experience'!$A135)*('Input_Claims Data'!$B$11:$B$500='Cal_Claims Experience'!$B135)*('Input_Claims Data'!$C$11:$C$500='Cal_Claims Experience'!$C135)*('Input_Claims Data'!$D$11:$D$500='Cal_Claims Experience'!$D135)))</f>
        <v/>
      </c>
      <c r="L135" s="1" t="str" cm="1">
        <f t="array" ref="L135">IF(B135="","",_xlfn._xlws.FILTER('Input_Claims Data'!L$11:L$500,('Input_Claims Data'!$A$11:$A$500='Cal_Claims Experience'!$A135)*('Input_Claims Data'!$B$11:$B$500='Cal_Claims Experience'!$B135)*('Input_Claims Data'!$C$11:$C$500='Cal_Claims Experience'!$C135)*('Input_Claims Data'!$D$11:$D$500='Cal_Claims Experience'!$D135)))</f>
        <v/>
      </c>
      <c r="M135" s="1" t="str" cm="1">
        <f t="array" ref="M135">IF(C135="","",_xlfn._xlws.FILTER('Input_Claims Data'!M$11:M$500,('Input_Claims Data'!$A$11:$A$500='Cal_Claims Experience'!$A135)*('Input_Claims Data'!$B$11:$B$500='Cal_Claims Experience'!$B135)*('Input_Claims Data'!$C$11:$C$500='Cal_Claims Experience'!$C135)*('Input_Claims Data'!$D$11:$D$500='Cal_Claims Experience'!$D135)))</f>
        <v/>
      </c>
      <c r="N135" s="1" t="str" cm="1">
        <f t="array" ref="N135">IF(D135="","",_xlfn._xlws.FILTER('Input_Claims Data'!N$11:N$500,('Input_Claims Data'!$A$11:$A$500='Cal_Claims Experience'!$A135)*('Input_Claims Data'!$B$11:$B$500='Cal_Claims Experience'!$B135)*('Input_Claims Data'!$C$11:$C$500='Cal_Claims Experience'!$C135)*('Input_Claims Data'!$D$11:$D$500='Cal_Claims Experience'!$D135)))</f>
        <v/>
      </c>
      <c r="O135" s="1" t="str">
        <f t="shared" si="20"/>
        <v/>
      </c>
      <c r="P135" s="1" t="str">
        <f t="shared" si="21"/>
        <v/>
      </c>
      <c r="Q135" s="1" t="str">
        <f t="shared" si="22"/>
        <v/>
      </c>
      <c r="R135" s="1" t="str">
        <f t="shared" si="23"/>
        <v/>
      </c>
      <c r="S135" s="1" t="str">
        <f t="shared" si="24"/>
        <v/>
      </c>
      <c r="Y135" s="1" t="str" cm="1">
        <f t="array" ref="Y135">IF(U135="","",_xlfn._xlws.FILTER('Input_Claims Data'!U$11:U$500,('Input_Claims Data'!$Q$11:$Q$500='Cal_Claims Experience'!$U135)*('Input_Claims Data'!$R$11:$R$500='Cal_Claims Experience'!$V135)*('Input_Claims Data'!$S$11:$S$500='Cal_Claims Experience'!$W135)*('Input_Claims Data'!$T$11:$T$500='Cal_Claims Experience'!$X135)))</f>
        <v/>
      </c>
      <c r="Z135" s="1" t="str" cm="1">
        <f t="array" ref="Z135">IF(V135="","",_xlfn._xlws.FILTER('Input_Claims Data'!V$11:V$500,('Input_Claims Data'!$Q$11:$Q$500='Cal_Claims Experience'!$U135)*('Input_Claims Data'!$R$11:$R$500='Cal_Claims Experience'!$V135)*('Input_Claims Data'!$S$11:$S$500='Cal_Claims Experience'!$W135)*('Input_Claims Data'!$T$11:$T$500='Cal_Claims Experience'!$X135)))</f>
        <v/>
      </c>
      <c r="AA135" s="1" t="str" cm="1">
        <f t="array" ref="AA135">IF(W135="","",_xlfn._xlws.FILTER('Input_Claims Data'!W$11:W$500,('Input_Claims Data'!$Q$11:$Q$500='Cal_Claims Experience'!$U135)*('Input_Claims Data'!$R$11:$R$500='Cal_Claims Experience'!$V135)*('Input_Claims Data'!$S$11:$S$500='Cal_Claims Experience'!$W135)*('Input_Claims Data'!$T$11:$T$500='Cal_Claims Experience'!$X135)))</f>
        <v/>
      </c>
      <c r="AB135" s="1" t="str" cm="1">
        <f t="array" ref="AB135">IF(X135="","",_xlfn._xlws.FILTER('Input_Claims Data'!X$11:X$500,('Input_Claims Data'!$Q$11:$Q$500='Cal_Claims Experience'!$U135)*('Input_Claims Data'!$R$11:$R$500='Cal_Claims Experience'!$V135)*('Input_Claims Data'!$S$11:$S$500='Cal_Claims Experience'!$W135)*('Input_Claims Data'!$T$11:$T$500='Cal_Claims Experience'!$X135)))</f>
        <v/>
      </c>
      <c r="AC135" s="1" t="str" cm="1">
        <f t="array" ref="AC135">IF(Y135="","",_xlfn._xlws.FILTER('Input_Claims Data'!Y$11:Y$500,('Input_Claims Data'!$Q$11:$Q$500='Cal_Claims Experience'!$U135)*('Input_Claims Data'!$R$11:$R$500='Cal_Claims Experience'!$V135)*('Input_Claims Data'!$S$11:$S$500='Cal_Claims Experience'!$W135)*('Input_Claims Data'!$T$11:$T$500='Cal_Claims Experience'!$X135)))</f>
        <v/>
      </c>
      <c r="AD135" s="1" t="str" cm="1">
        <f t="array" ref="AD135">IF(Z135="","",_xlfn._xlws.FILTER('Input_Claims Data'!Z$11:Z$500,('Input_Claims Data'!$Q$11:$Q$500='Cal_Claims Experience'!$U135)*('Input_Claims Data'!$R$11:$R$500='Cal_Claims Experience'!$V135)*('Input_Claims Data'!$S$11:$S$500='Cal_Claims Experience'!$W135)*('Input_Claims Data'!$T$11:$T$500='Cal_Claims Experience'!$X135)))</f>
        <v/>
      </c>
      <c r="AE135" s="1" t="str" cm="1">
        <f t="array" ref="AE135">IF(AA135="","",_xlfn._xlws.FILTER('Input_Claims Data'!AA$11:AA$500,('Input_Claims Data'!$Q$11:$Q$500='Cal_Claims Experience'!$U135)*('Input_Claims Data'!$R$11:$R$500='Cal_Claims Experience'!$V135)*('Input_Claims Data'!$S$11:$S$500='Cal_Claims Experience'!$W135)*('Input_Claims Data'!$T$11:$T$500='Cal_Claims Experience'!$X135)))</f>
        <v/>
      </c>
      <c r="AF135" s="1" t="str" cm="1">
        <f t="array" ref="AF135">IF(AB135="","",_xlfn._xlws.FILTER('Input_Claims Data'!AB$11:AB$500,('Input_Claims Data'!$Q$11:$Q$500='Cal_Claims Experience'!$U135)*('Input_Claims Data'!$R$11:$R$500='Cal_Claims Experience'!$V135)*('Input_Claims Data'!$S$11:$S$500='Cal_Claims Experience'!$W135)*('Input_Claims Data'!$T$11:$T$500='Cal_Claims Experience'!$X135)))</f>
        <v/>
      </c>
      <c r="AG135" s="1" t="str" cm="1">
        <f t="array" ref="AG135">IF(AC135="","",_xlfn._xlws.FILTER('Input_Claims Data'!AC$11:AC$500,('Input_Claims Data'!$Q$11:$Q$500='Cal_Claims Experience'!$U135)*('Input_Claims Data'!$R$11:$R$500='Cal_Claims Experience'!$V135)*('Input_Claims Data'!$S$11:$S$500='Cal_Claims Experience'!$W135)*('Input_Claims Data'!$T$11:$T$500='Cal_Claims Experience'!$X135)))</f>
        <v/>
      </c>
      <c r="AH135" s="1" t="str" cm="1">
        <f t="array" ref="AH135">IF(AD135="","",_xlfn._xlws.FILTER('Input_Claims Data'!AD$11:AD$500,('Input_Claims Data'!$Q$11:$Q$500='Cal_Claims Experience'!$U135)*('Input_Claims Data'!$R$11:$R$500='Cal_Claims Experience'!$V135)*('Input_Claims Data'!$S$11:$S$500='Cal_Claims Experience'!$W135)*('Input_Claims Data'!$T$11:$T$500='Cal_Claims Experience'!$X135)))</f>
        <v/>
      </c>
      <c r="AI135" s="1" t="str">
        <f t="shared" si="28"/>
        <v/>
      </c>
      <c r="AJ135" s="1" t="str">
        <f t="shared" si="25"/>
        <v/>
      </c>
      <c r="AK135" s="1" t="str">
        <f t="shared" si="26"/>
        <v/>
      </c>
      <c r="AL135" s="1" t="str">
        <f t="shared" si="27"/>
        <v/>
      </c>
      <c r="AM135" s="1" t="str">
        <f t="shared" si="29"/>
        <v/>
      </c>
    </row>
    <row r="136" spans="5:39">
      <c r="E136" s="1" t="str" cm="1">
        <f t="array" ref="E136">IF(A136="","",_xlfn._xlws.FILTER('Input_Claims Data'!E$11:E$500,('Input_Claims Data'!$A$11:$A$500='Cal_Claims Experience'!$A136)*('Input_Claims Data'!$B$11:$B$500='Cal_Claims Experience'!$B136)*('Input_Claims Data'!$C$11:$C$500='Cal_Claims Experience'!$C136)*('Input_Claims Data'!$D$11:$D$500='Cal_Claims Experience'!$D136)))</f>
        <v/>
      </c>
      <c r="F136" s="1" t="str" cm="1">
        <f t="array" ref="F136">IF(A136="","",_xlfn._xlws.FILTER('Input_Claims Data'!F$11:F$500,('Input_Claims Data'!$A$11:$A$500='Cal_Claims Experience'!$A136)*('Input_Claims Data'!$B$11:$B$500='Cal_Claims Experience'!$B136)*('Input_Claims Data'!$C$11:$C$500='Cal_Claims Experience'!$C136)*('Input_Claims Data'!$D$11:$D$500='Cal_Claims Experience'!$D136)))</f>
        <v/>
      </c>
      <c r="G136" s="1" t="str" cm="1">
        <f t="array" ref="G136">IF(A136="","",_xlfn._xlws.FILTER('Input_Claims Data'!G$11:G$500,('Input_Claims Data'!$A$11:$A$500='Cal_Claims Experience'!$A136)*('Input_Claims Data'!$B$11:$B$500='Cal_Claims Experience'!$B136)*('Input_Claims Data'!$C$11:$C$500='Cal_Claims Experience'!$C136)*('Input_Claims Data'!$D$11:$D$500='Cal_Claims Experience'!$D136)))</f>
        <v/>
      </c>
      <c r="H136" s="1" t="str" cm="1">
        <f t="array" ref="H136">IF(A136="","",_xlfn._xlws.FILTER('Input_Claims Data'!H$11:H$500,('Input_Claims Data'!$A$11:$A$500='Cal_Claims Experience'!$A136)*('Input_Claims Data'!$B$11:$B$500='Cal_Claims Experience'!$B136)*('Input_Claims Data'!$C$11:$C$500='Cal_Claims Experience'!$C136)*('Input_Claims Data'!$D$11:$D$500='Cal_Claims Experience'!$D136)))</f>
        <v/>
      </c>
      <c r="I136" s="1" t="str" cm="1">
        <f t="array" ref="I136">IF(A136="","",_xlfn._xlws.FILTER('Input_Claims Data'!I$11:I$500,('Input_Claims Data'!$A$11:$A$500='Cal_Claims Experience'!$A136)*('Input_Claims Data'!$B$11:$B$500='Cal_Claims Experience'!$B136)*('Input_Claims Data'!$C$11:$C$500='Cal_Claims Experience'!$C136)*('Input_Claims Data'!$D$11:$D$500='Cal_Claims Experience'!$D136)))</f>
        <v/>
      </c>
      <c r="J136" s="1" t="str" cm="1">
        <f t="array" ref="J136">IF(A136="","",_xlfn._xlws.FILTER('Input_Claims Data'!J$11:J$500,('Input_Claims Data'!$A$11:$A$500='Cal_Claims Experience'!$A136)*('Input_Claims Data'!$B$11:$B$500='Cal_Claims Experience'!$B136)*('Input_Claims Data'!$C$11:$C$500='Cal_Claims Experience'!$C136)*('Input_Claims Data'!$D$11:$D$500='Cal_Claims Experience'!$D136)))</f>
        <v/>
      </c>
      <c r="K136" s="1" t="str" cm="1">
        <f t="array" ref="K136">IF(A136="","",_xlfn._xlws.FILTER('Input_Claims Data'!K$11:K$500,('Input_Claims Data'!$A$11:$A$500='Cal_Claims Experience'!$A136)*('Input_Claims Data'!$B$11:$B$500='Cal_Claims Experience'!$B136)*('Input_Claims Data'!$C$11:$C$500='Cal_Claims Experience'!$C136)*('Input_Claims Data'!$D$11:$D$500='Cal_Claims Experience'!$D136)))</f>
        <v/>
      </c>
      <c r="L136" s="1" t="str" cm="1">
        <f t="array" ref="L136">IF(B136="","",_xlfn._xlws.FILTER('Input_Claims Data'!L$11:L$500,('Input_Claims Data'!$A$11:$A$500='Cal_Claims Experience'!$A136)*('Input_Claims Data'!$B$11:$B$500='Cal_Claims Experience'!$B136)*('Input_Claims Data'!$C$11:$C$500='Cal_Claims Experience'!$C136)*('Input_Claims Data'!$D$11:$D$500='Cal_Claims Experience'!$D136)))</f>
        <v/>
      </c>
      <c r="M136" s="1" t="str" cm="1">
        <f t="array" ref="M136">IF(C136="","",_xlfn._xlws.FILTER('Input_Claims Data'!M$11:M$500,('Input_Claims Data'!$A$11:$A$500='Cal_Claims Experience'!$A136)*('Input_Claims Data'!$B$11:$B$500='Cal_Claims Experience'!$B136)*('Input_Claims Data'!$C$11:$C$500='Cal_Claims Experience'!$C136)*('Input_Claims Data'!$D$11:$D$500='Cal_Claims Experience'!$D136)))</f>
        <v/>
      </c>
      <c r="N136" s="1" t="str" cm="1">
        <f t="array" ref="N136">IF(D136="","",_xlfn._xlws.FILTER('Input_Claims Data'!N$11:N$500,('Input_Claims Data'!$A$11:$A$500='Cal_Claims Experience'!$A136)*('Input_Claims Data'!$B$11:$B$500='Cal_Claims Experience'!$B136)*('Input_Claims Data'!$C$11:$C$500='Cal_Claims Experience'!$C136)*('Input_Claims Data'!$D$11:$D$500='Cal_Claims Experience'!$D136)))</f>
        <v/>
      </c>
      <c r="O136" s="1" t="str">
        <f t="shared" si="20"/>
        <v/>
      </c>
      <c r="P136" s="1" t="str">
        <f t="shared" si="21"/>
        <v/>
      </c>
      <c r="Q136" s="1" t="str">
        <f t="shared" si="22"/>
        <v/>
      </c>
      <c r="R136" s="1" t="str">
        <f t="shared" si="23"/>
        <v/>
      </c>
      <c r="S136" s="1" t="str">
        <f t="shared" si="24"/>
        <v/>
      </c>
      <c r="Y136" s="1" t="str" cm="1">
        <f t="array" ref="Y136">IF(U136="","",_xlfn._xlws.FILTER('Input_Claims Data'!U$11:U$500,('Input_Claims Data'!$Q$11:$Q$500='Cal_Claims Experience'!$U136)*('Input_Claims Data'!$R$11:$R$500='Cal_Claims Experience'!$V136)*('Input_Claims Data'!$S$11:$S$500='Cal_Claims Experience'!$W136)*('Input_Claims Data'!$T$11:$T$500='Cal_Claims Experience'!$X136)))</f>
        <v/>
      </c>
      <c r="Z136" s="1" t="str" cm="1">
        <f t="array" ref="Z136">IF(V136="","",_xlfn._xlws.FILTER('Input_Claims Data'!V$11:V$500,('Input_Claims Data'!$Q$11:$Q$500='Cal_Claims Experience'!$U136)*('Input_Claims Data'!$R$11:$R$500='Cal_Claims Experience'!$V136)*('Input_Claims Data'!$S$11:$S$500='Cal_Claims Experience'!$W136)*('Input_Claims Data'!$T$11:$T$500='Cal_Claims Experience'!$X136)))</f>
        <v/>
      </c>
      <c r="AA136" s="1" t="str" cm="1">
        <f t="array" ref="AA136">IF(W136="","",_xlfn._xlws.FILTER('Input_Claims Data'!W$11:W$500,('Input_Claims Data'!$Q$11:$Q$500='Cal_Claims Experience'!$U136)*('Input_Claims Data'!$R$11:$R$500='Cal_Claims Experience'!$V136)*('Input_Claims Data'!$S$11:$S$500='Cal_Claims Experience'!$W136)*('Input_Claims Data'!$T$11:$T$500='Cal_Claims Experience'!$X136)))</f>
        <v/>
      </c>
      <c r="AB136" s="1" t="str" cm="1">
        <f t="array" ref="AB136">IF(X136="","",_xlfn._xlws.FILTER('Input_Claims Data'!X$11:X$500,('Input_Claims Data'!$Q$11:$Q$500='Cal_Claims Experience'!$U136)*('Input_Claims Data'!$R$11:$R$500='Cal_Claims Experience'!$V136)*('Input_Claims Data'!$S$11:$S$500='Cal_Claims Experience'!$W136)*('Input_Claims Data'!$T$11:$T$500='Cal_Claims Experience'!$X136)))</f>
        <v/>
      </c>
      <c r="AC136" s="1" t="str" cm="1">
        <f t="array" ref="AC136">IF(Y136="","",_xlfn._xlws.FILTER('Input_Claims Data'!Y$11:Y$500,('Input_Claims Data'!$Q$11:$Q$500='Cal_Claims Experience'!$U136)*('Input_Claims Data'!$R$11:$R$500='Cal_Claims Experience'!$V136)*('Input_Claims Data'!$S$11:$S$500='Cal_Claims Experience'!$W136)*('Input_Claims Data'!$T$11:$T$500='Cal_Claims Experience'!$X136)))</f>
        <v/>
      </c>
      <c r="AD136" s="1" t="str" cm="1">
        <f t="array" ref="AD136">IF(Z136="","",_xlfn._xlws.FILTER('Input_Claims Data'!Z$11:Z$500,('Input_Claims Data'!$Q$11:$Q$500='Cal_Claims Experience'!$U136)*('Input_Claims Data'!$R$11:$R$500='Cal_Claims Experience'!$V136)*('Input_Claims Data'!$S$11:$S$500='Cal_Claims Experience'!$W136)*('Input_Claims Data'!$T$11:$T$500='Cal_Claims Experience'!$X136)))</f>
        <v/>
      </c>
      <c r="AE136" s="1" t="str" cm="1">
        <f t="array" ref="AE136">IF(AA136="","",_xlfn._xlws.FILTER('Input_Claims Data'!AA$11:AA$500,('Input_Claims Data'!$Q$11:$Q$500='Cal_Claims Experience'!$U136)*('Input_Claims Data'!$R$11:$R$500='Cal_Claims Experience'!$V136)*('Input_Claims Data'!$S$11:$S$500='Cal_Claims Experience'!$W136)*('Input_Claims Data'!$T$11:$T$500='Cal_Claims Experience'!$X136)))</f>
        <v/>
      </c>
      <c r="AF136" s="1" t="str" cm="1">
        <f t="array" ref="AF136">IF(AB136="","",_xlfn._xlws.FILTER('Input_Claims Data'!AB$11:AB$500,('Input_Claims Data'!$Q$11:$Q$500='Cal_Claims Experience'!$U136)*('Input_Claims Data'!$R$11:$R$500='Cal_Claims Experience'!$V136)*('Input_Claims Data'!$S$11:$S$500='Cal_Claims Experience'!$W136)*('Input_Claims Data'!$T$11:$T$500='Cal_Claims Experience'!$X136)))</f>
        <v/>
      </c>
      <c r="AG136" s="1" t="str" cm="1">
        <f t="array" ref="AG136">IF(AC136="","",_xlfn._xlws.FILTER('Input_Claims Data'!AC$11:AC$500,('Input_Claims Data'!$Q$11:$Q$500='Cal_Claims Experience'!$U136)*('Input_Claims Data'!$R$11:$R$500='Cal_Claims Experience'!$V136)*('Input_Claims Data'!$S$11:$S$500='Cal_Claims Experience'!$W136)*('Input_Claims Data'!$T$11:$T$500='Cal_Claims Experience'!$X136)))</f>
        <v/>
      </c>
      <c r="AH136" s="1" t="str" cm="1">
        <f t="array" ref="AH136">IF(AD136="","",_xlfn._xlws.FILTER('Input_Claims Data'!AD$11:AD$500,('Input_Claims Data'!$Q$11:$Q$500='Cal_Claims Experience'!$U136)*('Input_Claims Data'!$R$11:$R$500='Cal_Claims Experience'!$V136)*('Input_Claims Data'!$S$11:$S$500='Cal_Claims Experience'!$W136)*('Input_Claims Data'!$T$11:$T$500='Cal_Claims Experience'!$X136)))</f>
        <v/>
      </c>
      <c r="AI136" s="1" t="str">
        <f t="shared" si="28"/>
        <v/>
      </c>
      <c r="AJ136" s="1" t="str">
        <f t="shared" si="25"/>
        <v/>
      </c>
      <c r="AK136" s="1" t="str">
        <f t="shared" si="26"/>
        <v/>
      </c>
      <c r="AL136" s="1" t="str">
        <f t="shared" si="27"/>
        <v/>
      </c>
      <c r="AM136" s="1" t="str">
        <f t="shared" si="29"/>
        <v/>
      </c>
    </row>
    <row r="137" spans="5:39">
      <c r="E137" s="1" t="str" cm="1">
        <f t="array" ref="E137">IF(A137="","",_xlfn._xlws.FILTER('Input_Claims Data'!E$11:E$500,('Input_Claims Data'!$A$11:$A$500='Cal_Claims Experience'!$A137)*('Input_Claims Data'!$B$11:$B$500='Cal_Claims Experience'!$B137)*('Input_Claims Data'!$C$11:$C$500='Cal_Claims Experience'!$C137)*('Input_Claims Data'!$D$11:$D$500='Cal_Claims Experience'!$D137)))</f>
        <v/>
      </c>
      <c r="F137" s="1" t="str" cm="1">
        <f t="array" ref="F137">IF(A137="","",_xlfn._xlws.FILTER('Input_Claims Data'!F$11:F$500,('Input_Claims Data'!$A$11:$A$500='Cal_Claims Experience'!$A137)*('Input_Claims Data'!$B$11:$B$500='Cal_Claims Experience'!$B137)*('Input_Claims Data'!$C$11:$C$500='Cal_Claims Experience'!$C137)*('Input_Claims Data'!$D$11:$D$500='Cal_Claims Experience'!$D137)))</f>
        <v/>
      </c>
      <c r="G137" s="1" t="str" cm="1">
        <f t="array" ref="G137">IF(A137="","",_xlfn._xlws.FILTER('Input_Claims Data'!G$11:G$500,('Input_Claims Data'!$A$11:$A$500='Cal_Claims Experience'!$A137)*('Input_Claims Data'!$B$11:$B$500='Cal_Claims Experience'!$B137)*('Input_Claims Data'!$C$11:$C$500='Cal_Claims Experience'!$C137)*('Input_Claims Data'!$D$11:$D$500='Cal_Claims Experience'!$D137)))</f>
        <v/>
      </c>
      <c r="H137" s="1" t="str" cm="1">
        <f t="array" ref="H137">IF(A137="","",_xlfn._xlws.FILTER('Input_Claims Data'!H$11:H$500,('Input_Claims Data'!$A$11:$A$500='Cal_Claims Experience'!$A137)*('Input_Claims Data'!$B$11:$B$500='Cal_Claims Experience'!$B137)*('Input_Claims Data'!$C$11:$C$500='Cal_Claims Experience'!$C137)*('Input_Claims Data'!$D$11:$D$500='Cal_Claims Experience'!$D137)))</f>
        <v/>
      </c>
      <c r="I137" s="1" t="str" cm="1">
        <f t="array" ref="I137">IF(A137="","",_xlfn._xlws.FILTER('Input_Claims Data'!I$11:I$500,('Input_Claims Data'!$A$11:$A$500='Cal_Claims Experience'!$A137)*('Input_Claims Data'!$B$11:$B$500='Cal_Claims Experience'!$B137)*('Input_Claims Data'!$C$11:$C$500='Cal_Claims Experience'!$C137)*('Input_Claims Data'!$D$11:$D$500='Cal_Claims Experience'!$D137)))</f>
        <v/>
      </c>
      <c r="J137" s="1" t="str" cm="1">
        <f t="array" ref="J137">IF(A137="","",_xlfn._xlws.FILTER('Input_Claims Data'!J$11:J$500,('Input_Claims Data'!$A$11:$A$500='Cal_Claims Experience'!$A137)*('Input_Claims Data'!$B$11:$B$500='Cal_Claims Experience'!$B137)*('Input_Claims Data'!$C$11:$C$500='Cal_Claims Experience'!$C137)*('Input_Claims Data'!$D$11:$D$500='Cal_Claims Experience'!$D137)))</f>
        <v/>
      </c>
      <c r="K137" s="1" t="str" cm="1">
        <f t="array" ref="K137">IF(A137="","",_xlfn._xlws.FILTER('Input_Claims Data'!K$11:K$500,('Input_Claims Data'!$A$11:$A$500='Cal_Claims Experience'!$A137)*('Input_Claims Data'!$B$11:$B$500='Cal_Claims Experience'!$B137)*('Input_Claims Data'!$C$11:$C$500='Cal_Claims Experience'!$C137)*('Input_Claims Data'!$D$11:$D$500='Cal_Claims Experience'!$D137)))</f>
        <v/>
      </c>
      <c r="L137" s="1" t="str" cm="1">
        <f t="array" ref="L137">IF(B137="","",_xlfn._xlws.FILTER('Input_Claims Data'!L$11:L$500,('Input_Claims Data'!$A$11:$A$500='Cal_Claims Experience'!$A137)*('Input_Claims Data'!$B$11:$B$500='Cal_Claims Experience'!$B137)*('Input_Claims Data'!$C$11:$C$500='Cal_Claims Experience'!$C137)*('Input_Claims Data'!$D$11:$D$500='Cal_Claims Experience'!$D137)))</f>
        <v/>
      </c>
      <c r="M137" s="1" t="str" cm="1">
        <f t="array" ref="M137">IF(C137="","",_xlfn._xlws.FILTER('Input_Claims Data'!M$11:M$500,('Input_Claims Data'!$A$11:$A$500='Cal_Claims Experience'!$A137)*('Input_Claims Data'!$B$11:$B$500='Cal_Claims Experience'!$B137)*('Input_Claims Data'!$C$11:$C$500='Cal_Claims Experience'!$C137)*('Input_Claims Data'!$D$11:$D$500='Cal_Claims Experience'!$D137)))</f>
        <v/>
      </c>
      <c r="N137" s="1" t="str" cm="1">
        <f t="array" ref="N137">IF(D137="","",_xlfn._xlws.FILTER('Input_Claims Data'!N$11:N$500,('Input_Claims Data'!$A$11:$A$500='Cal_Claims Experience'!$A137)*('Input_Claims Data'!$B$11:$B$500='Cal_Claims Experience'!$B137)*('Input_Claims Data'!$C$11:$C$500='Cal_Claims Experience'!$C137)*('Input_Claims Data'!$D$11:$D$500='Cal_Claims Experience'!$D137)))</f>
        <v/>
      </c>
      <c r="O137" s="1" t="str">
        <f t="shared" si="20"/>
        <v/>
      </c>
      <c r="P137" s="1" t="str">
        <f t="shared" si="21"/>
        <v/>
      </c>
      <c r="Q137" s="1" t="str">
        <f t="shared" si="22"/>
        <v/>
      </c>
      <c r="R137" s="1" t="str">
        <f t="shared" si="23"/>
        <v/>
      </c>
      <c r="S137" s="1" t="str">
        <f t="shared" si="24"/>
        <v/>
      </c>
      <c r="Y137" s="1" t="str" cm="1">
        <f t="array" ref="Y137">IF(U137="","",_xlfn._xlws.FILTER('Input_Claims Data'!U$11:U$500,('Input_Claims Data'!$Q$11:$Q$500='Cal_Claims Experience'!$U137)*('Input_Claims Data'!$R$11:$R$500='Cal_Claims Experience'!$V137)*('Input_Claims Data'!$S$11:$S$500='Cal_Claims Experience'!$W137)*('Input_Claims Data'!$T$11:$T$500='Cal_Claims Experience'!$X137)))</f>
        <v/>
      </c>
      <c r="Z137" s="1" t="str" cm="1">
        <f t="array" ref="Z137">IF(V137="","",_xlfn._xlws.FILTER('Input_Claims Data'!V$11:V$500,('Input_Claims Data'!$Q$11:$Q$500='Cal_Claims Experience'!$U137)*('Input_Claims Data'!$R$11:$R$500='Cal_Claims Experience'!$V137)*('Input_Claims Data'!$S$11:$S$500='Cal_Claims Experience'!$W137)*('Input_Claims Data'!$T$11:$T$500='Cal_Claims Experience'!$X137)))</f>
        <v/>
      </c>
      <c r="AA137" s="1" t="str" cm="1">
        <f t="array" ref="AA137">IF(W137="","",_xlfn._xlws.FILTER('Input_Claims Data'!W$11:W$500,('Input_Claims Data'!$Q$11:$Q$500='Cal_Claims Experience'!$U137)*('Input_Claims Data'!$R$11:$R$500='Cal_Claims Experience'!$V137)*('Input_Claims Data'!$S$11:$S$500='Cal_Claims Experience'!$W137)*('Input_Claims Data'!$T$11:$T$500='Cal_Claims Experience'!$X137)))</f>
        <v/>
      </c>
      <c r="AB137" s="1" t="str" cm="1">
        <f t="array" ref="AB137">IF(X137="","",_xlfn._xlws.FILTER('Input_Claims Data'!X$11:X$500,('Input_Claims Data'!$Q$11:$Q$500='Cal_Claims Experience'!$U137)*('Input_Claims Data'!$R$11:$R$500='Cal_Claims Experience'!$V137)*('Input_Claims Data'!$S$11:$S$500='Cal_Claims Experience'!$W137)*('Input_Claims Data'!$T$11:$T$500='Cal_Claims Experience'!$X137)))</f>
        <v/>
      </c>
      <c r="AC137" s="1" t="str" cm="1">
        <f t="array" ref="AC137">IF(Y137="","",_xlfn._xlws.FILTER('Input_Claims Data'!Y$11:Y$500,('Input_Claims Data'!$Q$11:$Q$500='Cal_Claims Experience'!$U137)*('Input_Claims Data'!$R$11:$R$500='Cal_Claims Experience'!$V137)*('Input_Claims Data'!$S$11:$S$500='Cal_Claims Experience'!$W137)*('Input_Claims Data'!$T$11:$T$500='Cal_Claims Experience'!$X137)))</f>
        <v/>
      </c>
      <c r="AD137" s="1" t="str" cm="1">
        <f t="array" ref="AD137">IF(Z137="","",_xlfn._xlws.FILTER('Input_Claims Data'!Z$11:Z$500,('Input_Claims Data'!$Q$11:$Q$500='Cal_Claims Experience'!$U137)*('Input_Claims Data'!$R$11:$R$500='Cal_Claims Experience'!$V137)*('Input_Claims Data'!$S$11:$S$500='Cal_Claims Experience'!$W137)*('Input_Claims Data'!$T$11:$T$500='Cal_Claims Experience'!$X137)))</f>
        <v/>
      </c>
      <c r="AE137" s="1" t="str" cm="1">
        <f t="array" ref="AE137">IF(AA137="","",_xlfn._xlws.FILTER('Input_Claims Data'!AA$11:AA$500,('Input_Claims Data'!$Q$11:$Q$500='Cal_Claims Experience'!$U137)*('Input_Claims Data'!$R$11:$R$500='Cal_Claims Experience'!$V137)*('Input_Claims Data'!$S$11:$S$500='Cal_Claims Experience'!$W137)*('Input_Claims Data'!$T$11:$T$500='Cal_Claims Experience'!$X137)))</f>
        <v/>
      </c>
      <c r="AF137" s="1" t="str" cm="1">
        <f t="array" ref="AF137">IF(AB137="","",_xlfn._xlws.FILTER('Input_Claims Data'!AB$11:AB$500,('Input_Claims Data'!$Q$11:$Q$500='Cal_Claims Experience'!$U137)*('Input_Claims Data'!$R$11:$R$500='Cal_Claims Experience'!$V137)*('Input_Claims Data'!$S$11:$S$500='Cal_Claims Experience'!$W137)*('Input_Claims Data'!$T$11:$T$500='Cal_Claims Experience'!$X137)))</f>
        <v/>
      </c>
      <c r="AG137" s="1" t="str" cm="1">
        <f t="array" ref="AG137">IF(AC137="","",_xlfn._xlws.FILTER('Input_Claims Data'!AC$11:AC$500,('Input_Claims Data'!$Q$11:$Q$500='Cal_Claims Experience'!$U137)*('Input_Claims Data'!$R$11:$R$500='Cal_Claims Experience'!$V137)*('Input_Claims Data'!$S$11:$S$500='Cal_Claims Experience'!$W137)*('Input_Claims Data'!$T$11:$T$500='Cal_Claims Experience'!$X137)))</f>
        <v/>
      </c>
      <c r="AH137" s="1" t="str" cm="1">
        <f t="array" ref="AH137">IF(AD137="","",_xlfn._xlws.FILTER('Input_Claims Data'!AD$11:AD$500,('Input_Claims Data'!$Q$11:$Q$500='Cal_Claims Experience'!$U137)*('Input_Claims Data'!$R$11:$R$500='Cal_Claims Experience'!$V137)*('Input_Claims Data'!$S$11:$S$500='Cal_Claims Experience'!$W137)*('Input_Claims Data'!$T$11:$T$500='Cal_Claims Experience'!$X137)))</f>
        <v/>
      </c>
      <c r="AI137" s="1" t="str">
        <f t="shared" si="28"/>
        <v/>
      </c>
      <c r="AJ137" s="1" t="str">
        <f t="shared" si="25"/>
        <v/>
      </c>
      <c r="AK137" s="1" t="str">
        <f t="shared" si="26"/>
        <v/>
      </c>
      <c r="AL137" s="1" t="str">
        <f t="shared" si="27"/>
        <v/>
      </c>
      <c r="AM137" s="1" t="str">
        <f t="shared" si="29"/>
        <v/>
      </c>
    </row>
    <row r="138" spans="5:39">
      <c r="E138" s="1" t="str" cm="1">
        <f t="array" ref="E138">IF(A138="","",_xlfn._xlws.FILTER('Input_Claims Data'!E$11:E$500,('Input_Claims Data'!$A$11:$A$500='Cal_Claims Experience'!$A138)*('Input_Claims Data'!$B$11:$B$500='Cal_Claims Experience'!$B138)*('Input_Claims Data'!$C$11:$C$500='Cal_Claims Experience'!$C138)*('Input_Claims Data'!$D$11:$D$500='Cal_Claims Experience'!$D138)))</f>
        <v/>
      </c>
      <c r="F138" s="1" t="str" cm="1">
        <f t="array" ref="F138">IF(A138="","",_xlfn._xlws.FILTER('Input_Claims Data'!F$11:F$500,('Input_Claims Data'!$A$11:$A$500='Cal_Claims Experience'!$A138)*('Input_Claims Data'!$B$11:$B$500='Cal_Claims Experience'!$B138)*('Input_Claims Data'!$C$11:$C$500='Cal_Claims Experience'!$C138)*('Input_Claims Data'!$D$11:$D$500='Cal_Claims Experience'!$D138)))</f>
        <v/>
      </c>
      <c r="G138" s="1" t="str" cm="1">
        <f t="array" ref="G138">IF(A138="","",_xlfn._xlws.FILTER('Input_Claims Data'!G$11:G$500,('Input_Claims Data'!$A$11:$A$500='Cal_Claims Experience'!$A138)*('Input_Claims Data'!$B$11:$B$500='Cal_Claims Experience'!$B138)*('Input_Claims Data'!$C$11:$C$500='Cal_Claims Experience'!$C138)*('Input_Claims Data'!$D$11:$D$500='Cal_Claims Experience'!$D138)))</f>
        <v/>
      </c>
      <c r="H138" s="1" t="str" cm="1">
        <f t="array" ref="H138">IF(A138="","",_xlfn._xlws.FILTER('Input_Claims Data'!H$11:H$500,('Input_Claims Data'!$A$11:$A$500='Cal_Claims Experience'!$A138)*('Input_Claims Data'!$B$11:$B$500='Cal_Claims Experience'!$B138)*('Input_Claims Data'!$C$11:$C$500='Cal_Claims Experience'!$C138)*('Input_Claims Data'!$D$11:$D$500='Cal_Claims Experience'!$D138)))</f>
        <v/>
      </c>
      <c r="I138" s="1" t="str" cm="1">
        <f t="array" ref="I138">IF(A138="","",_xlfn._xlws.FILTER('Input_Claims Data'!I$11:I$500,('Input_Claims Data'!$A$11:$A$500='Cal_Claims Experience'!$A138)*('Input_Claims Data'!$B$11:$B$500='Cal_Claims Experience'!$B138)*('Input_Claims Data'!$C$11:$C$500='Cal_Claims Experience'!$C138)*('Input_Claims Data'!$D$11:$D$500='Cal_Claims Experience'!$D138)))</f>
        <v/>
      </c>
      <c r="J138" s="1" t="str" cm="1">
        <f t="array" ref="J138">IF(A138="","",_xlfn._xlws.FILTER('Input_Claims Data'!J$11:J$500,('Input_Claims Data'!$A$11:$A$500='Cal_Claims Experience'!$A138)*('Input_Claims Data'!$B$11:$B$500='Cal_Claims Experience'!$B138)*('Input_Claims Data'!$C$11:$C$500='Cal_Claims Experience'!$C138)*('Input_Claims Data'!$D$11:$D$500='Cal_Claims Experience'!$D138)))</f>
        <v/>
      </c>
      <c r="K138" s="1" t="str" cm="1">
        <f t="array" ref="K138">IF(A138="","",_xlfn._xlws.FILTER('Input_Claims Data'!K$11:K$500,('Input_Claims Data'!$A$11:$A$500='Cal_Claims Experience'!$A138)*('Input_Claims Data'!$B$11:$B$500='Cal_Claims Experience'!$B138)*('Input_Claims Data'!$C$11:$C$500='Cal_Claims Experience'!$C138)*('Input_Claims Data'!$D$11:$D$500='Cal_Claims Experience'!$D138)))</f>
        <v/>
      </c>
      <c r="L138" s="1" t="str" cm="1">
        <f t="array" ref="L138">IF(B138="","",_xlfn._xlws.FILTER('Input_Claims Data'!L$11:L$500,('Input_Claims Data'!$A$11:$A$500='Cal_Claims Experience'!$A138)*('Input_Claims Data'!$B$11:$B$500='Cal_Claims Experience'!$B138)*('Input_Claims Data'!$C$11:$C$500='Cal_Claims Experience'!$C138)*('Input_Claims Data'!$D$11:$D$500='Cal_Claims Experience'!$D138)))</f>
        <v/>
      </c>
      <c r="M138" s="1" t="str" cm="1">
        <f t="array" ref="M138">IF(C138="","",_xlfn._xlws.FILTER('Input_Claims Data'!M$11:M$500,('Input_Claims Data'!$A$11:$A$500='Cal_Claims Experience'!$A138)*('Input_Claims Data'!$B$11:$B$500='Cal_Claims Experience'!$B138)*('Input_Claims Data'!$C$11:$C$500='Cal_Claims Experience'!$C138)*('Input_Claims Data'!$D$11:$D$500='Cal_Claims Experience'!$D138)))</f>
        <v/>
      </c>
      <c r="N138" s="1" t="str" cm="1">
        <f t="array" ref="N138">IF(D138="","",_xlfn._xlws.FILTER('Input_Claims Data'!N$11:N$500,('Input_Claims Data'!$A$11:$A$500='Cal_Claims Experience'!$A138)*('Input_Claims Data'!$B$11:$B$500='Cal_Claims Experience'!$B138)*('Input_Claims Data'!$C$11:$C$500='Cal_Claims Experience'!$C138)*('Input_Claims Data'!$D$11:$D$500='Cal_Claims Experience'!$D138)))</f>
        <v/>
      </c>
      <c r="O138" s="1" t="str">
        <f t="shared" si="20"/>
        <v/>
      </c>
      <c r="P138" s="1" t="str">
        <f t="shared" si="21"/>
        <v/>
      </c>
      <c r="Q138" s="1" t="str">
        <f t="shared" si="22"/>
        <v/>
      </c>
      <c r="R138" s="1" t="str">
        <f t="shared" si="23"/>
        <v/>
      </c>
      <c r="S138" s="1" t="str">
        <f t="shared" si="24"/>
        <v/>
      </c>
      <c r="Y138" s="1" t="str" cm="1">
        <f t="array" ref="Y138">IF(U138="","",_xlfn._xlws.FILTER('Input_Claims Data'!U$11:U$500,('Input_Claims Data'!$Q$11:$Q$500='Cal_Claims Experience'!$U138)*('Input_Claims Data'!$R$11:$R$500='Cal_Claims Experience'!$V138)*('Input_Claims Data'!$S$11:$S$500='Cal_Claims Experience'!$W138)*('Input_Claims Data'!$T$11:$T$500='Cal_Claims Experience'!$X138)))</f>
        <v/>
      </c>
      <c r="Z138" s="1" t="str" cm="1">
        <f t="array" ref="Z138">IF(V138="","",_xlfn._xlws.FILTER('Input_Claims Data'!V$11:V$500,('Input_Claims Data'!$Q$11:$Q$500='Cal_Claims Experience'!$U138)*('Input_Claims Data'!$R$11:$R$500='Cal_Claims Experience'!$V138)*('Input_Claims Data'!$S$11:$S$500='Cal_Claims Experience'!$W138)*('Input_Claims Data'!$T$11:$T$500='Cal_Claims Experience'!$X138)))</f>
        <v/>
      </c>
      <c r="AA138" s="1" t="str" cm="1">
        <f t="array" ref="AA138">IF(W138="","",_xlfn._xlws.FILTER('Input_Claims Data'!W$11:W$500,('Input_Claims Data'!$Q$11:$Q$500='Cal_Claims Experience'!$U138)*('Input_Claims Data'!$R$11:$R$500='Cal_Claims Experience'!$V138)*('Input_Claims Data'!$S$11:$S$500='Cal_Claims Experience'!$W138)*('Input_Claims Data'!$T$11:$T$500='Cal_Claims Experience'!$X138)))</f>
        <v/>
      </c>
      <c r="AB138" s="1" t="str" cm="1">
        <f t="array" ref="AB138">IF(X138="","",_xlfn._xlws.FILTER('Input_Claims Data'!X$11:X$500,('Input_Claims Data'!$Q$11:$Q$500='Cal_Claims Experience'!$U138)*('Input_Claims Data'!$R$11:$R$500='Cal_Claims Experience'!$V138)*('Input_Claims Data'!$S$11:$S$500='Cal_Claims Experience'!$W138)*('Input_Claims Data'!$T$11:$T$500='Cal_Claims Experience'!$X138)))</f>
        <v/>
      </c>
      <c r="AC138" s="1" t="str" cm="1">
        <f t="array" ref="AC138">IF(Y138="","",_xlfn._xlws.FILTER('Input_Claims Data'!Y$11:Y$500,('Input_Claims Data'!$Q$11:$Q$500='Cal_Claims Experience'!$U138)*('Input_Claims Data'!$R$11:$R$500='Cal_Claims Experience'!$V138)*('Input_Claims Data'!$S$11:$S$500='Cal_Claims Experience'!$W138)*('Input_Claims Data'!$T$11:$T$500='Cal_Claims Experience'!$X138)))</f>
        <v/>
      </c>
      <c r="AD138" s="1" t="str" cm="1">
        <f t="array" ref="AD138">IF(Z138="","",_xlfn._xlws.FILTER('Input_Claims Data'!Z$11:Z$500,('Input_Claims Data'!$Q$11:$Q$500='Cal_Claims Experience'!$U138)*('Input_Claims Data'!$R$11:$R$500='Cal_Claims Experience'!$V138)*('Input_Claims Data'!$S$11:$S$500='Cal_Claims Experience'!$W138)*('Input_Claims Data'!$T$11:$T$500='Cal_Claims Experience'!$X138)))</f>
        <v/>
      </c>
      <c r="AE138" s="1" t="str" cm="1">
        <f t="array" ref="AE138">IF(AA138="","",_xlfn._xlws.FILTER('Input_Claims Data'!AA$11:AA$500,('Input_Claims Data'!$Q$11:$Q$500='Cal_Claims Experience'!$U138)*('Input_Claims Data'!$R$11:$R$500='Cal_Claims Experience'!$V138)*('Input_Claims Data'!$S$11:$S$500='Cal_Claims Experience'!$W138)*('Input_Claims Data'!$T$11:$T$500='Cal_Claims Experience'!$X138)))</f>
        <v/>
      </c>
      <c r="AF138" s="1" t="str" cm="1">
        <f t="array" ref="AF138">IF(AB138="","",_xlfn._xlws.FILTER('Input_Claims Data'!AB$11:AB$500,('Input_Claims Data'!$Q$11:$Q$500='Cal_Claims Experience'!$U138)*('Input_Claims Data'!$R$11:$R$500='Cal_Claims Experience'!$V138)*('Input_Claims Data'!$S$11:$S$500='Cal_Claims Experience'!$W138)*('Input_Claims Data'!$T$11:$T$500='Cal_Claims Experience'!$X138)))</f>
        <v/>
      </c>
      <c r="AG138" s="1" t="str" cm="1">
        <f t="array" ref="AG138">IF(AC138="","",_xlfn._xlws.FILTER('Input_Claims Data'!AC$11:AC$500,('Input_Claims Data'!$Q$11:$Q$500='Cal_Claims Experience'!$U138)*('Input_Claims Data'!$R$11:$R$500='Cal_Claims Experience'!$V138)*('Input_Claims Data'!$S$11:$S$500='Cal_Claims Experience'!$W138)*('Input_Claims Data'!$T$11:$T$500='Cal_Claims Experience'!$X138)))</f>
        <v/>
      </c>
      <c r="AH138" s="1" t="str" cm="1">
        <f t="array" ref="AH138">IF(AD138="","",_xlfn._xlws.FILTER('Input_Claims Data'!AD$11:AD$500,('Input_Claims Data'!$Q$11:$Q$500='Cal_Claims Experience'!$U138)*('Input_Claims Data'!$R$11:$R$500='Cal_Claims Experience'!$V138)*('Input_Claims Data'!$S$11:$S$500='Cal_Claims Experience'!$W138)*('Input_Claims Data'!$T$11:$T$500='Cal_Claims Experience'!$X138)))</f>
        <v/>
      </c>
      <c r="AI138" s="1" t="str">
        <f t="shared" si="28"/>
        <v/>
      </c>
      <c r="AJ138" s="1" t="str">
        <f t="shared" si="25"/>
        <v/>
      </c>
      <c r="AK138" s="1" t="str">
        <f t="shared" si="26"/>
        <v/>
      </c>
      <c r="AL138" s="1" t="str">
        <f t="shared" si="27"/>
        <v/>
      </c>
      <c r="AM138" s="1" t="str">
        <f t="shared" si="29"/>
        <v/>
      </c>
    </row>
    <row r="139" spans="5:39">
      <c r="E139" s="1" t="str" cm="1">
        <f t="array" ref="E139">IF(A139="","",_xlfn._xlws.FILTER('Input_Claims Data'!E$11:E$500,('Input_Claims Data'!$A$11:$A$500='Cal_Claims Experience'!$A139)*('Input_Claims Data'!$B$11:$B$500='Cal_Claims Experience'!$B139)*('Input_Claims Data'!$C$11:$C$500='Cal_Claims Experience'!$C139)*('Input_Claims Data'!$D$11:$D$500='Cal_Claims Experience'!$D139)))</f>
        <v/>
      </c>
      <c r="F139" s="1" t="str" cm="1">
        <f t="array" ref="F139">IF(A139="","",_xlfn._xlws.FILTER('Input_Claims Data'!F$11:F$500,('Input_Claims Data'!$A$11:$A$500='Cal_Claims Experience'!$A139)*('Input_Claims Data'!$B$11:$B$500='Cal_Claims Experience'!$B139)*('Input_Claims Data'!$C$11:$C$500='Cal_Claims Experience'!$C139)*('Input_Claims Data'!$D$11:$D$500='Cal_Claims Experience'!$D139)))</f>
        <v/>
      </c>
      <c r="G139" s="1" t="str" cm="1">
        <f t="array" ref="G139">IF(A139="","",_xlfn._xlws.FILTER('Input_Claims Data'!G$11:G$500,('Input_Claims Data'!$A$11:$A$500='Cal_Claims Experience'!$A139)*('Input_Claims Data'!$B$11:$B$500='Cal_Claims Experience'!$B139)*('Input_Claims Data'!$C$11:$C$500='Cal_Claims Experience'!$C139)*('Input_Claims Data'!$D$11:$D$500='Cal_Claims Experience'!$D139)))</f>
        <v/>
      </c>
      <c r="H139" s="1" t="str" cm="1">
        <f t="array" ref="H139">IF(A139="","",_xlfn._xlws.FILTER('Input_Claims Data'!H$11:H$500,('Input_Claims Data'!$A$11:$A$500='Cal_Claims Experience'!$A139)*('Input_Claims Data'!$B$11:$B$500='Cal_Claims Experience'!$B139)*('Input_Claims Data'!$C$11:$C$500='Cal_Claims Experience'!$C139)*('Input_Claims Data'!$D$11:$D$500='Cal_Claims Experience'!$D139)))</f>
        <v/>
      </c>
      <c r="I139" s="1" t="str" cm="1">
        <f t="array" ref="I139">IF(A139="","",_xlfn._xlws.FILTER('Input_Claims Data'!I$11:I$500,('Input_Claims Data'!$A$11:$A$500='Cal_Claims Experience'!$A139)*('Input_Claims Data'!$B$11:$B$500='Cal_Claims Experience'!$B139)*('Input_Claims Data'!$C$11:$C$500='Cal_Claims Experience'!$C139)*('Input_Claims Data'!$D$11:$D$500='Cal_Claims Experience'!$D139)))</f>
        <v/>
      </c>
      <c r="J139" s="1" t="str" cm="1">
        <f t="array" ref="J139">IF(A139="","",_xlfn._xlws.FILTER('Input_Claims Data'!J$11:J$500,('Input_Claims Data'!$A$11:$A$500='Cal_Claims Experience'!$A139)*('Input_Claims Data'!$B$11:$B$500='Cal_Claims Experience'!$B139)*('Input_Claims Data'!$C$11:$C$500='Cal_Claims Experience'!$C139)*('Input_Claims Data'!$D$11:$D$500='Cal_Claims Experience'!$D139)))</f>
        <v/>
      </c>
      <c r="K139" s="1" t="str" cm="1">
        <f t="array" ref="K139">IF(A139="","",_xlfn._xlws.FILTER('Input_Claims Data'!K$11:K$500,('Input_Claims Data'!$A$11:$A$500='Cal_Claims Experience'!$A139)*('Input_Claims Data'!$B$11:$B$500='Cal_Claims Experience'!$B139)*('Input_Claims Data'!$C$11:$C$500='Cal_Claims Experience'!$C139)*('Input_Claims Data'!$D$11:$D$500='Cal_Claims Experience'!$D139)))</f>
        <v/>
      </c>
      <c r="L139" s="1" t="str" cm="1">
        <f t="array" ref="L139">IF(B139="","",_xlfn._xlws.FILTER('Input_Claims Data'!L$11:L$500,('Input_Claims Data'!$A$11:$A$500='Cal_Claims Experience'!$A139)*('Input_Claims Data'!$B$11:$B$500='Cal_Claims Experience'!$B139)*('Input_Claims Data'!$C$11:$C$500='Cal_Claims Experience'!$C139)*('Input_Claims Data'!$D$11:$D$500='Cal_Claims Experience'!$D139)))</f>
        <v/>
      </c>
      <c r="M139" s="1" t="str" cm="1">
        <f t="array" ref="M139">IF(C139="","",_xlfn._xlws.FILTER('Input_Claims Data'!M$11:M$500,('Input_Claims Data'!$A$11:$A$500='Cal_Claims Experience'!$A139)*('Input_Claims Data'!$B$11:$B$500='Cal_Claims Experience'!$B139)*('Input_Claims Data'!$C$11:$C$500='Cal_Claims Experience'!$C139)*('Input_Claims Data'!$D$11:$D$500='Cal_Claims Experience'!$D139)))</f>
        <v/>
      </c>
      <c r="N139" s="1" t="str" cm="1">
        <f t="array" ref="N139">IF(D139="","",_xlfn._xlws.FILTER('Input_Claims Data'!N$11:N$500,('Input_Claims Data'!$A$11:$A$500='Cal_Claims Experience'!$A139)*('Input_Claims Data'!$B$11:$B$500='Cal_Claims Experience'!$B139)*('Input_Claims Data'!$C$11:$C$500='Cal_Claims Experience'!$C139)*('Input_Claims Data'!$D$11:$D$500='Cal_Claims Experience'!$D139)))</f>
        <v/>
      </c>
      <c r="O139" s="1" t="str">
        <f t="shared" si="20"/>
        <v/>
      </c>
      <c r="P139" s="1" t="str">
        <f t="shared" si="21"/>
        <v/>
      </c>
      <c r="Q139" s="1" t="str">
        <f t="shared" si="22"/>
        <v/>
      </c>
      <c r="R139" s="1" t="str">
        <f t="shared" si="23"/>
        <v/>
      </c>
      <c r="S139" s="1" t="str">
        <f t="shared" si="24"/>
        <v/>
      </c>
      <c r="Y139" s="1" t="str" cm="1">
        <f t="array" ref="Y139">IF(U139="","",_xlfn._xlws.FILTER('Input_Claims Data'!U$11:U$500,('Input_Claims Data'!$Q$11:$Q$500='Cal_Claims Experience'!$U139)*('Input_Claims Data'!$R$11:$R$500='Cal_Claims Experience'!$V139)*('Input_Claims Data'!$S$11:$S$500='Cal_Claims Experience'!$W139)*('Input_Claims Data'!$T$11:$T$500='Cal_Claims Experience'!$X139)))</f>
        <v/>
      </c>
      <c r="Z139" s="1" t="str" cm="1">
        <f t="array" ref="Z139">IF(V139="","",_xlfn._xlws.FILTER('Input_Claims Data'!V$11:V$500,('Input_Claims Data'!$Q$11:$Q$500='Cal_Claims Experience'!$U139)*('Input_Claims Data'!$R$11:$R$500='Cal_Claims Experience'!$V139)*('Input_Claims Data'!$S$11:$S$500='Cal_Claims Experience'!$W139)*('Input_Claims Data'!$T$11:$T$500='Cal_Claims Experience'!$X139)))</f>
        <v/>
      </c>
      <c r="AA139" s="1" t="str" cm="1">
        <f t="array" ref="AA139">IF(W139="","",_xlfn._xlws.FILTER('Input_Claims Data'!W$11:W$500,('Input_Claims Data'!$Q$11:$Q$500='Cal_Claims Experience'!$U139)*('Input_Claims Data'!$R$11:$R$500='Cal_Claims Experience'!$V139)*('Input_Claims Data'!$S$11:$S$500='Cal_Claims Experience'!$W139)*('Input_Claims Data'!$T$11:$T$500='Cal_Claims Experience'!$X139)))</f>
        <v/>
      </c>
      <c r="AB139" s="1" t="str" cm="1">
        <f t="array" ref="AB139">IF(X139="","",_xlfn._xlws.FILTER('Input_Claims Data'!X$11:X$500,('Input_Claims Data'!$Q$11:$Q$500='Cal_Claims Experience'!$U139)*('Input_Claims Data'!$R$11:$R$500='Cal_Claims Experience'!$V139)*('Input_Claims Data'!$S$11:$S$500='Cal_Claims Experience'!$W139)*('Input_Claims Data'!$T$11:$T$500='Cal_Claims Experience'!$X139)))</f>
        <v/>
      </c>
      <c r="AC139" s="1" t="str" cm="1">
        <f t="array" ref="AC139">IF(Y139="","",_xlfn._xlws.FILTER('Input_Claims Data'!Y$11:Y$500,('Input_Claims Data'!$Q$11:$Q$500='Cal_Claims Experience'!$U139)*('Input_Claims Data'!$R$11:$R$500='Cal_Claims Experience'!$V139)*('Input_Claims Data'!$S$11:$S$500='Cal_Claims Experience'!$W139)*('Input_Claims Data'!$T$11:$T$500='Cal_Claims Experience'!$X139)))</f>
        <v/>
      </c>
      <c r="AD139" s="1" t="str" cm="1">
        <f t="array" ref="AD139">IF(Z139="","",_xlfn._xlws.FILTER('Input_Claims Data'!Z$11:Z$500,('Input_Claims Data'!$Q$11:$Q$500='Cal_Claims Experience'!$U139)*('Input_Claims Data'!$R$11:$R$500='Cal_Claims Experience'!$V139)*('Input_Claims Data'!$S$11:$S$500='Cal_Claims Experience'!$W139)*('Input_Claims Data'!$T$11:$T$500='Cal_Claims Experience'!$X139)))</f>
        <v/>
      </c>
      <c r="AE139" s="1" t="str" cm="1">
        <f t="array" ref="AE139">IF(AA139="","",_xlfn._xlws.FILTER('Input_Claims Data'!AA$11:AA$500,('Input_Claims Data'!$Q$11:$Q$500='Cal_Claims Experience'!$U139)*('Input_Claims Data'!$R$11:$R$500='Cal_Claims Experience'!$V139)*('Input_Claims Data'!$S$11:$S$500='Cal_Claims Experience'!$W139)*('Input_Claims Data'!$T$11:$T$500='Cal_Claims Experience'!$X139)))</f>
        <v/>
      </c>
      <c r="AF139" s="1" t="str" cm="1">
        <f t="array" ref="AF139">IF(AB139="","",_xlfn._xlws.FILTER('Input_Claims Data'!AB$11:AB$500,('Input_Claims Data'!$Q$11:$Q$500='Cal_Claims Experience'!$U139)*('Input_Claims Data'!$R$11:$R$500='Cal_Claims Experience'!$V139)*('Input_Claims Data'!$S$11:$S$500='Cal_Claims Experience'!$W139)*('Input_Claims Data'!$T$11:$T$500='Cal_Claims Experience'!$X139)))</f>
        <v/>
      </c>
      <c r="AG139" s="1" t="str" cm="1">
        <f t="array" ref="AG139">IF(AC139="","",_xlfn._xlws.FILTER('Input_Claims Data'!AC$11:AC$500,('Input_Claims Data'!$Q$11:$Q$500='Cal_Claims Experience'!$U139)*('Input_Claims Data'!$R$11:$R$500='Cal_Claims Experience'!$V139)*('Input_Claims Data'!$S$11:$S$500='Cal_Claims Experience'!$W139)*('Input_Claims Data'!$T$11:$T$500='Cal_Claims Experience'!$X139)))</f>
        <v/>
      </c>
      <c r="AH139" s="1" t="str" cm="1">
        <f t="array" ref="AH139">IF(AD139="","",_xlfn._xlws.FILTER('Input_Claims Data'!AD$11:AD$500,('Input_Claims Data'!$Q$11:$Q$500='Cal_Claims Experience'!$U139)*('Input_Claims Data'!$R$11:$R$500='Cal_Claims Experience'!$V139)*('Input_Claims Data'!$S$11:$S$500='Cal_Claims Experience'!$W139)*('Input_Claims Data'!$T$11:$T$500='Cal_Claims Experience'!$X139)))</f>
        <v/>
      </c>
      <c r="AI139" s="1" t="str">
        <f t="shared" si="28"/>
        <v/>
      </c>
      <c r="AJ139" s="1" t="str">
        <f t="shared" si="25"/>
        <v/>
      </c>
      <c r="AK139" s="1" t="str">
        <f t="shared" si="26"/>
        <v/>
      </c>
      <c r="AL139" s="1" t="str">
        <f t="shared" si="27"/>
        <v/>
      </c>
      <c r="AM139" s="1" t="str">
        <f t="shared" si="29"/>
        <v/>
      </c>
    </row>
    <row r="140" spans="5:39">
      <c r="E140" s="1" t="str" cm="1">
        <f t="array" ref="E140">IF(A140="","",_xlfn._xlws.FILTER('Input_Claims Data'!E$11:E$500,('Input_Claims Data'!$A$11:$A$500='Cal_Claims Experience'!$A140)*('Input_Claims Data'!$B$11:$B$500='Cal_Claims Experience'!$B140)*('Input_Claims Data'!$C$11:$C$500='Cal_Claims Experience'!$C140)*('Input_Claims Data'!$D$11:$D$500='Cal_Claims Experience'!$D140)))</f>
        <v/>
      </c>
      <c r="F140" s="1" t="str" cm="1">
        <f t="array" ref="F140">IF(A140="","",_xlfn._xlws.FILTER('Input_Claims Data'!F$11:F$500,('Input_Claims Data'!$A$11:$A$500='Cal_Claims Experience'!$A140)*('Input_Claims Data'!$B$11:$B$500='Cal_Claims Experience'!$B140)*('Input_Claims Data'!$C$11:$C$500='Cal_Claims Experience'!$C140)*('Input_Claims Data'!$D$11:$D$500='Cal_Claims Experience'!$D140)))</f>
        <v/>
      </c>
      <c r="G140" s="1" t="str" cm="1">
        <f t="array" ref="G140">IF(A140="","",_xlfn._xlws.FILTER('Input_Claims Data'!G$11:G$500,('Input_Claims Data'!$A$11:$A$500='Cal_Claims Experience'!$A140)*('Input_Claims Data'!$B$11:$B$500='Cal_Claims Experience'!$B140)*('Input_Claims Data'!$C$11:$C$500='Cal_Claims Experience'!$C140)*('Input_Claims Data'!$D$11:$D$500='Cal_Claims Experience'!$D140)))</f>
        <v/>
      </c>
      <c r="H140" s="1" t="str" cm="1">
        <f t="array" ref="H140">IF(A140="","",_xlfn._xlws.FILTER('Input_Claims Data'!H$11:H$500,('Input_Claims Data'!$A$11:$A$500='Cal_Claims Experience'!$A140)*('Input_Claims Data'!$B$11:$B$500='Cal_Claims Experience'!$B140)*('Input_Claims Data'!$C$11:$C$500='Cal_Claims Experience'!$C140)*('Input_Claims Data'!$D$11:$D$500='Cal_Claims Experience'!$D140)))</f>
        <v/>
      </c>
      <c r="I140" s="1" t="str" cm="1">
        <f t="array" ref="I140">IF(A140="","",_xlfn._xlws.FILTER('Input_Claims Data'!I$11:I$500,('Input_Claims Data'!$A$11:$A$500='Cal_Claims Experience'!$A140)*('Input_Claims Data'!$B$11:$B$500='Cal_Claims Experience'!$B140)*('Input_Claims Data'!$C$11:$C$500='Cal_Claims Experience'!$C140)*('Input_Claims Data'!$D$11:$D$500='Cal_Claims Experience'!$D140)))</f>
        <v/>
      </c>
      <c r="J140" s="1" t="str" cm="1">
        <f t="array" ref="J140">IF(A140="","",_xlfn._xlws.FILTER('Input_Claims Data'!J$11:J$500,('Input_Claims Data'!$A$11:$A$500='Cal_Claims Experience'!$A140)*('Input_Claims Data'!$B$11:$B$500='Cal_Claims Experience'!$B140)*('Input_Claims Data'!$C$11:$C$500='Cal_Claims Experience'!$C140)*('Input_Claims Data'!$D$11:$D$500='Cal_Claims Experience'!$D140)))</f>
        <v/>
      </c>
      <c r="K140" s="1" t="str" cm="1">
        <f t="array" ref="K140">IF(A140="","",_xlfn._xlws.FILTER('Input_Claims Data'!K$11:K$500,('Input_Claims Data'!$A$11:$A$500='Cal_Claims Experience'!$A140)*('Input_Claims Data'!$B$11:$B$500='Cal_Claims Experience'!$B140)*('Input_Claims Data'!$C$11:$C$500='Cal_Claims Experience'!$C140)*('Input_Claims Data'!$D$11:$D$500='Cal_Claims Experience'!$D140)))</f>
        <v/>
      </c>
      <c r="L140" s="1" t="str" cm="1">
        <f t="array" ref="L140">IF(B140="","",_xlfn._xlws.FILTER('Input_Claims Data'!L$11:L$500,('Input_Claims Data'!$A$11:$A$500='Cal_Claims Experience'!$A140)*('Input_Claims Data'!$B$11:$B$500='Cal_Claims Experience'!$B140)*('Input_Claims Data'!$C$11:$C$500='Cal_Claims Experience'!$C140)*('Input_Claims Data'!$D$11:$D$500='Cal_Claims Experience'!$D140)))</f>
        <v/>
      </c>
      <c r="M140" s="1" t="str" cm="1">
        <f t="array" ref="M140">IF(C140="","",_xlfn._xlws.FILTER('Input_Claims Data'!M$11:M$500,('Input_Claims Data'!$A$11:$A$500='Cal_Claims Experience'!$A140)*('Input_Claims Data'!$B$11:$B$500='Cal_Claims Experience'!$B140)*('Input_Claims Data'!$C$11:$C$500='Cal_Claims Experience'!$C140)*('Input_Claims Data'!$D$11:$D$500='Cal_Claims Experience'!$D140)))</f>
        <v/>
      </c>
      <c r="N140" s="1" t="str" cm="1">
        <f t="array" ref="N140">IF(D140="","",_xlfn._xlws.FILTER('Input_Claims Data'!N$11:N$500,('Input_Claims Data'!$A$11:$A$500='Cal_Claims Experience'!$A140)*('Input_Claims Data'!$B$11:$B$500='Cal_Claims Experience'!$B140)*('Input_Claims Data'!$C$11:$C$500='Cal_Claims Experience'!$C140)*('Input_Claims Data'!$D$11:$D$500='Cal_Claims Experience'!$D140)))</f>
        <v/>
      </c>
      <c r="O140" s="1" t="str">
        <f t="shared" si="20"/>
        <v/>
      </c>
      <c r="P140" s="1" t="str">
        <f t="shared" si="21"/>
        <v/>
      </c>
      <c r="Q140" s="1" t="str">
        <f t="shared" si="22"/>
        <v/>
      </c>
      <c r="R140" s="1" t="str">
        <f t="shared" si="23"/>
        <v/>
      </c>
      <c r="S140" s="1" t="str">
        <f t="shared" si="24"/>
        <v/>
      </c>
      <c r="Y140" s="1" t="str" cm="1">
        <f t="array" ref="Y140">IF(U140="","",_xlfn._xlws.FILTER('Input_Claims Data'!U$11:U$500,('Input_Claims Data'!$Q$11:$Q$500='Cal_Claims Experience'!$U140)*('Input_Claims Data'!$R$11:$R$500='Cal_Claims Experience'!$V140)*('Input_Claims Data'!$S$11:$S$500='Cal_Claims Experience'!$W140)*('Input_Claims Data'!$T$11:$T$500='Cal_Claims Experience'!$X140)))</f>
        <v/>
      </c>
      <c r="Z140" s="1" t="str" cm="1">
        <f t="array" ref="Z140">IF(V140="","",_xlfn._xlws.FILTER('Input_Claims Data'!V$11:V$500,('Input_Claims Data'!$Q$11:$Q$500='Cal_Claims Experience'!$U140)*('Input_Claims Data'!$R$11:$R$500='Cal_Claims Experience'!$V140)*('Input_Claims Data'!$S$11:$S$500='Cal_Claims Experience'!$W140)*('Input_Claims Data'!$T$11:$T$500='Cal_Claims Experience'!$X140)))</f>
        <v/>
      </c>
      <c r="AA140" s="1" t="str" cm="1">
        <f t="array" ref="AA140">IF(W140="","",_xlfn._xlws.FILTER('Input_Claims Data'!W$11:W$500,('Input_Claims Data'!$Q$11:$Q$500='Cal_Claims Experience'!$U140)*('Input_Claims Data'!$R$11:$R$500='Cal_Claims Experience'!$V140)*('Input_Claims Data'!$S$11:$S$500='Cal_Claims Experience'!$W140)*('Input_Claims Data'!$T$11:$T$500='Cal_Claims Experience'!$X140)))</f>
        <v/>
      </c>
      <c r="AB140" s="1" t="str" cm="1">
        <f t="array" ref="AB140">IF(X140="","",_xlfn._xlws.FILTER('Input_Claims Data'!X$11:X$500,('Input_Claims Data'!$Q$11:$Q$500='Cal_Claims Experience'!$U140)*('Input_Claims Data'!$R$11:$R$500='Cal_Claims Experience'!$V140)*('Input_Claims Data'!$S$11:$S$500='Cal_Claims Experience'!$W140)*('Input_Claims Data'!$T$11:$T$500='Cal_Claims Experience'!$X140)))</f>
        <v/>
      </c>
      <c r="AC140" s="1" t="str" cm="1">
        <f t="array" ref="AC140">IF(Y140="","",_xlfn._xlws.FILTER('Input_Claims Data'!Y$11:Y$500,('Input_Claims Data'!$Q$11:$Q$500='Cal_Claims Experience'!$U140)*('Input_Claims Data'!$R$11:$R$500='Cal_Claims Experience'!$V140)*('Input_Claims Data'!$S$11:$S$500='Cal_Claims Experience'!$W140)*('Input_Claims Data'!$T$11:$T$500='Cal_Claims Experience'!$X140)))</f>
        <v/>
      </c>
      <c r="AD140" s="1" t="str" cm="1">
        <f t="array" ref="AD140">IF(Z140="","",_xlfn._xlws.FILTER('Input_Claims Data'!Z$11:Z$500,('Input_Claims Data'!$Q$11:$Q$500='Cal_Claims Experience'!$U140)*('Input_Claims Data'!$R$11:$R$500='Cal_Claims Experience'!$V140)*('Input_Claims Data'!$S$11:$S$500='Cal_Claims Experience'!$W140)*('Input_Claims Data'!$T$11:$T$500='Cal_Claims Experience'!$X140)))</f>
        <v/>
      </c>
      <c r="AE140" s="1" t="str" cm="1">
        <f t="array" ref="AE140">IF(AA140="","",_xlfn._xlws.FILTER('Input_Claims Data'!AA$11:AA$500,('Input_Claims Data'!$Q$11:$Q$500='Cal_Claims Experience'!$U140)*('Input_Claims Data'!$R$11:$R$500='Cal_Claims Experience'!$V140)*('Input_Claims Data'!$S$11:$S$500='Cal_Claims Experience'!$W140)*('Input_Claims Data'!$T$11:$T$500='Cal_Claims Experience'!$X140)))</f>
        <v/>
      </c>
      <c r="AF140" s="1" t="str" cm="1">
        <f t="array" ref="AF140">IF(AB140="","",_xlfn._xlws.FILTER('Input_Claims Data'!AB$11:AB$500,('Input_Claims Data'!$Q$11:$Q$500='Cal_Claims Experience'!$U140)*('Input_Claims Data'!$R$11:$R$500='Cal_Claims Experience'!$V140)*('Input_Claims Data'!$S$11:$S$500='Cal_Claims Experience'!$W140)*('Input_Claims Data'!$T$11:$T$500='Cal_Claims Experience'!$X140)))</f>
        <v/>
      </c>
      <c r="AG140" s="1" t="str" cm="1">
        <f t="array" ref="AG140">IF(AC140="","",_xlfn._xlws.FILTER('Input_Claims Data'!AC$11:AC$500,('Input_Claims Data'!$Q$11:$Q$500='Cal_Claims Experience'!$U140)*('Input_Claims Data'!$R$11:$R$500='Cal_Claims Experience'!$V140)*('Input_Claims Data'!$S$11:$S$500='Cal_Claims Experience'!$W140)*('Input_Claims Data'!$T$11:$T$500='Cal_Claims Experience'!$X140)))</f>
        <v/>
      </c>
      <c r="AH140" s="1" t="str" cm="1">
        <f t="array" ref="AH140">IF(AD140="","",_xlfn._xlws.FILTER('Input_Claims Data'!AD$11:AD$500,('Input_Claims Data'!$Q$11:$Q$500='Cal_Claims Experience'!$U140)*('Input_Claims Data'!$R$11:$R$500='Cal_Claims Experience'!$V140)*('Input_Claims Data'!$S$11:$S$500='Cal_Claims Experience'!$W140)*('Input_Claims Data'!$T$11:$T$500='Cal_Claims Experience'!$X140)))</f>
        <v/>
      </c>
      <c r="AI140" s="1" t="str">
        <f t="shared" si="28"/>
        <v/>
      </c>
      <c r="AJ140" s="1" t="str">
        <f t="shared" si="25"/>
        <v/>
      </c>
      <c r="AK140" s="1" t="str">
        <f t="shared" si="26"/>
        <v/>
      </c>
      <c r="AL140" s="1" t="str">
        <f t="shared" si="27"/>
        <v/>
      </c>
      <c r="AM140" s="1" t="str">
        <f t="shared" si="29"/>
        <v/>
      </c>
    </row>
    <row r="141" spans="5:39">
      <c r="E141" s="1" t="str" cm="1">
        <f t="array" ref="E141">IF(A141="","",_xlfn._xlws.FILTER('Input_Claims Data'!E$11:E$500,('Input_Claims Data'!$A$11:$A$500='Cal_Claims Experience'!$A141)*('Input_Claims Data'!$B$11:$B$500='Cal_Claims Experience'!$B141)*('Input_Claims Data'!$C$11:$C$500='Cal_Claims Experience'!$C141)*('Input_Claims Data'!$D$11:$D$500='Cal_Claims Experience'!$D141)))</f>
        <v/>
      </c>
      <c r="F141" s="1" t="str" cm="1">
        <f t="array" ref="F141">IF(A141="","",_xlfn._xlws.FILTER('Input_Claims Data'!F$11:F$500,('Input_Claims Data'!$A$11:$A$500='Cal_Claims Experience'!$A141)*('Input_Claims Data'!$B$11:$B$500='Cal_Claims Experience'!$B141)*('Input_Claims Data'!$C$11:$C$500='Cal_Claims Experience'!$C141)*('Input_Claims Data'!$D$11:$D$500='Cal_Claims Experience'!$D141)))</f>
        <v/>
      </c>
      <c r="G141" s="1" t="str" cm="1">
        <f t="array" ref="G141">IF(A141="","",_xlfn._xlws.FILTER('Input_Claims Data'!G$11:G$500,('Input_Claims Data'!$A$11:$A$500='Cal_Claims Experience'!$A141)*('Input_Claims Data'!$B$11:$B$500='Cal_Claims Experience'!$B141)*('Input_Claims Data'!$C$11:$C$500='Cal_Claims Experience'!$C141)*('Input_Claims Data'!$D$11:$D$500='Cal_Claims Experience'!$D141)))</f>
        <v/>
      </c>
      <c r="H141" s="1" t="str" cm="1">
        <f t="array" ref="H141">IF(A141="","",_xlfn._xlws.FILTER('Input_Claims Data'!H$11:H$500,('Input_Claims Data'!$A$11:$A$500='Cal_Claims Experience'!$A141)*('Input_Claims Data'!$B$11:$B$500='Cal_Claims Experience'!$B141)*('Input_Claims Data'!$C$11:$C$500='Cal_Claims Experience'!$C141)*('Input_Claims Data'!$D$11:$D$500='Cal_Claims Experience'!$D141)))</f>
        <v/>
      </c>
      <c r="I141" s="1" t="str" cm="1">
        <f t="array" ref="I141">IF(A141="","",_xlfn._xlws.FILTER('Input_Claims Data'!I$11:I$500,('Input_Claims Data'!$A$11:$A$500='Cal_Claims Experience'!$A141)*('Input_Claims Data'!$B$11:$B$500='Cal_Claims Experience'!$B141)*('Input_Claims Data'!$C$11:$C$500='Cal_Claims Experience'!$C141)*('Input_Claims Data'!$D$11:$D$500='Cal_Claims Experience'!$D141)))</f>
        <v/>
      </c>
      <c r="J141" s="1" t="str" cm="1">
        <f t="array" ref="J141">IF(A141="","",_xlfn._xlws.FILTER('Input_Claims Data'!J$11:J$500,('Input_Claims Data'!$A$11:$A$500='Cal_Claims Experience'!$A141)*('Input_Claims Data'!$B$11:$B$500='Cal_Claims Experience'!$B141)*('Input_Claims Data'!$C$11:$C$500='Cal_Claims Experience'!$C141)*('Input_Claims Data'!$D$11:$D$500='Cal_Claims Experience'!$D141)))</f>
        <v/>
      </c>
      <c r="K141" s="1" t="str" cm="1">
        <f t="array" ref="K141">IF(A141="","",_xlfn._xlws.FILTER('Input_Claims Data'!K$11:K$500,('Input_Claims Data'!$A$11:$A$500='Cal_Claims Experience'!$A141)*('Input_Claims Data'!$B$11:$B$500='Cal_Claims Experience'!$B141)*('Input_Claims Data'!$C$11:$C$500='Cal_Claims Experience'!$C141)*('Input_Claims Data'!$D$11:$D$500='Cal_Claims Experience'!$D141)))</f>
        <v/>
      </c>
      <c r="L141" s="1" t="str" cm="1">
        <f t="array" ref="L141">IF(B141="","",_xlfn._xlws.FILTER('Input_Claims Data'!L$11:L$500,('Input_Claims Data'!$A$11:$A$500='Cal_Claims Experience'!$A141)*('Input_Claims Data'!$B$11:$B$500='Cal_Claims Experience'!$B141)*('Input_Claims Data'!$C$11:$C$500='Cal_Claims Experience'!$C141)*('Input_Claims Data'!$D$11:$D$500='Cal_Claims Experience'!$D141)))</f>
        <v/>
      </c>
      <c r="M141" s="1" t="str" cm="1">
        <f t="array" ref="M141">IF(C141="","",_xlfn._xlws.FILTER('Input_Claims Data'!M$11:M$500,('Input_Claims Data'!$A$11:$A$500='Cal_Claims Experience'!$A141)*('Input_Claims Data'!$B$11:$B$500='Cal_Claims Experience'!$B141)*('Input_Claims Data'!$C$11:$C$500='Cal_Claims Experience'!$C141)*('Input_Claims Data'!$D$11:$D$500='Cal_Claims Experience'!$D141)))</f>
        <v/>
      </c>
      <c r="N141" s="1" t="str" cm="1">
        <f t="array" ref="N141">IF(D141="","",_xlfn._xlws.FILTER('Input_Claims Data'!N$11:N$500,('Input_Claims Data'!$A$11:$A$500='Cal_Claims Experience'!$A141)*('Input_Claims Data'!$B$11:$B$500='Cal_Claims Experience'!$B141)*('Input_Claims Data'!$C$11:$C$500='Cal_Claims Experience'!$C141)*('Input_Claims Data'!$D$11:$D$500='Cal_Claims Experience'!$D141)))</f>
        <v/>
      </c>
      <c r="O141" s="1" t="str">
        <f t="shared" si="20"/>
        <v/>
      </c>
      <c r="P141" s="1" t="str">
        <f t="shared" si="21"/>
        <v/>
      </c>
      <c r="Q141" s="1" t="str">
        <f t="shared" si="22"/>
        <v/>
      </c>
      <c r="R141" s="1" t="str">
        <f t="shared" si="23"/>
        <v/>
      </c>
      <c r="S141" s="1" t="str">
        <f t="shared" si="24"/>
        <v/>
      </c>
      <c r="Y141" s="1" t="str" cm="1">
        <f t="array" ref="Y141">IF(U141="","",_xlfn._xlws.FILTER('Input_Claims Data'!U$11:U$500,('Input_Claims Data'!$Q$11:$Q$500='Cal_Claims Experience'!$U141)*('Input_Claims Data'!$R$11:$R$500='Cal_Claims Experience'!$V141)*('Input_Claims Data'!$S$11:$S$500='Cal_Claims Experience'!$W141)*('Input_Claims Data'!$T$11:$T$500='Cal_Claims Experience'!$X141)))</f>
        <v/>
      </c>
      <c r="Z141" s="1" t="str" cm="1">
        <f t="array" ref="Z141">IF(V141="","",_xlfn._xlws.FILTER('Input_Claims Data'!V$11:V$500,('Input_Claims Data'!$Q$11:$Q$500='Cal_Claims Experience'!$U141)*('Input_Claims Data'!$R$11:$R$500='Cal_Claims Experience'!$V141)*('Input_Claims Data'!$S$11:$S$500='Cal_Claims Experience'!$W141)*('Input_Claims Data'!$T$11:$T$500='Cal_Claims Experience'!$X141)))</f>
        <v/>
      </c>
      <c r="AA141" s="1" t="str" cm="1">
        <f t="array" ref="AA141">IF(W141="","",_xlfn._xlws.FILTER('Input_Claims Data'!W$11:W$500,('Input_Claims Data'!$Q$11:$Q$500='Cal_Claims Experience'!$U141)*('Input_Claims Data'!$R$11:$R$500='Cal_Claims Experience'!$V141)*('Input_Claims Data'!$S$11:$S$500='Cal_Claims Experience'!$W141)*('Input_Claims Data'!$T$11:$T$500='Cal_Claims Experience'!$X141)))</f>
        <v/>
      </c>
      <c r="AB141" s="1" t="str" cm="1">
        <f t="array" ref="AB141">IF(X141="","",_xlfn._xlws.FILTER('Input_Claims Data'!X$11:X$500,('Input_Claims Data'!$Q$11:$Q$500='Cal_Claims Experience'!$U141)*('Input_Claims Data'!$R$11:$R$500='Cal_Claims Experience'!$V141)*('Input_Claims Data'!$S$11:$S$500='Cal_Claims Experience'!$W141)*('Input_Claims Data'!$T$11:$T$500='Cal_Claims Experience'!$X141)))</f>
        <v/>
      </c>
      <c r="AC141" s="1" t="str" cm="1">
        <f t="array" ref="AC141">IF(Y141="","",_xlfn._xlws.FILTER('Input_Claims Data'!Y$11:Y$500,('Input_Claims Data'!$Q$11:$Q$500='Cal_Claims Experience'!$U141)*('Input_Claims Data'!$R$11:$R$500='Cal_Claims Experience'!$V141)*('Input_Claims Data'!$S$11:$S$500='Cal_Claims Experience'!$W141)*('Input_Claims Data'!$T$11:$T$500='Cal_Claims Experience'!$X141)))</f>
        <v/>
      </c>
      <c r="AD141" s="1" t="str" cm="1">
        <f t="array" ref="AD141">IF(Z141="","",_xlfn._xlws.FILTER('Input_Claims Data'!Z$11:Z$500,('Input_Claims Data'!$Q$11:$Q$500='Cal_Claims Experience'!$U141)*('Input_Claims Data'!$R$11:$R$500='Cal_Claims Experience'!$V141)*('Input_Claims Data'!$S$11:$S$500='Cal_Claims Experience'!$W141)*('Input_Claims Data'!$T$11:$T$500='Cal_Claims Experience'!$X141)))</f>
        <v/>
      </c>
      <c r="AE141" s="1" t="str" cm="1">
        <f t="array" ref="AE141">IF(AA141="","",_xlfn._xlws.FILTER('Input_Claims Data'!AA$11:AA$500,('Input_Claims Data'!$Q$11:$Q$500='Cal_Claims Experience'!$U141)*('Input_Claims Data'!$R$11:$R$500='Cal_Claims Experience'!$V141)*('Input_Claims Data'!$S$11:$S$500='Cal_Claims Experience'!$W141)*('Input_Claims Data'!$T$11:$T$500='Cal_Claims Experience'!$X141)))</f>
        <v/>
      </c>
      <c r="AF141" s="1" t="str" cm="1">
        <f t="array" ref="AF141">IF(AB141="","",_xlfn._xlws.FILTER('Input_Claims Data'!AB$11:AB$500,('Input_Claims Data'!$Q$11:$Q$500='Cal_Claims Experience'!$U141)*('Input_Claims Data'!$R$11:$R$500='Cal_Claims Experience'!$V141)*('Input_Claims Data'!$S$11:$S$500='Cal_Claims Experience'!$W141)*('Input_Claims Data'!$T$11:$T$500='Cal_Claims Experience'!$X141)))</f>
        <v/>
      </c>
      <c r="AG141" s="1" t="str" cm="1">
        <f t="array" ref="AG141">IF(AC141="","",_xlfn._xlws.FILTER('Input_Claims Data'!AC$11:AC$500,('Input_Claims Data'!$Q$11:$Q$500='Cal_Claims Experience'!$U141)*('Input_Claims Data'!$R$11:$R$500='Cal_Claims Experience'!$V141)*('Input_Claims Data'!$S$11:$S$500='Cal_Claims Experience'!$W141)*('Input_Claims Data'!$T$11:$T$500='Cal_Claims Experience'!$X141)))</f>
        <v/>
      </c>
      <c r="AH141" s="1" t="str" cm="1">
        <f t="array" ref="AH141">IF(AD141="","",_xlfn._xlws.FILTER('Input_Claims Data'!AD$11:AD$500,('Input_Claims Data'!$Q$11:$Q$500='Cal_Claims Experience'!$U141)*('Input_Claims Data'!$R$11:$R$500='Cal_Claims Experience'!$V141)*('Input_Claims Data'!$S$11:$S$500='Cal_Claims Experience'!$W141)*('Input_Claims Data'!$T$11:$T$500='Cal_Claims Experience'!$X141)))</f>
        <v/>
      </c>
      <c r="AI141" s="1" t="str">
        <f t="shared" si="28"/>
        <v/>
      </c>
      <c r="AJ141" s="1" t="str">
        <f t="shared" si="25"/>
        <v/>
      </c>
      <c r="AK141" s="1" t="str">
        <f t="shared" si="26"/>
        <v/>
      </c>
      <c r="AL141" s="1" t="str">
        <f t="shared" si="27"/>
        <v/>
      </c>
      <c r="AM141" s="1" t="str">
        <f t="shared" si="29"/>
        <v/>
      </c>
    </row>
    <row r="142" spans="5:39">
      <c r="E142" s="1" t="str" cm="1">
        <f t="array" ref="E142">IF(A142="","",_xlfn._xlws.FILTER('Input_Claims Data'!E$11:E$500,('Input_Claims Data'!$A$11:$A$500='Cal_Claims Experience'!$A142)*('Input_Claims Data'!$B$11:$B$500='Cal_Claims Experience'!$B142)*('Input_Claims Data'!$C$11:$C$500='Cal_Claims Experience'!$C142)*('Input_Claims Data'!$D$11:$D$500='Cal_Claims Experience'!$D142)))</f>
        <v/>
      </c>
      <c r="F142" s="1" t="str" cm="1">
        <f t="array" ref="F142">IF(A142="","",_xlfn._xlws.FILTER('Input_Claims Data'!F$11:F$500,('Input_Claims Data'!$A$11:$A$500='Cal_Claims Experience'!$A142)*('Input_Claims Data'!$B$11:$B$500='Cal_Claims Experience'!$B142)*('Input_Claims Data'!$C$11:$C$500='Cal_Claims Experience'!$C142)*('Input_Claims Data'!$D$11:$D$500='Cal_Claims Experience'!$D142)))</f>
        <v/>
      </c>
      <c r="G142" s="1" t="str" cm="1">
        <f t="array" ref="G142">IF(A142="","",_xlfn._xlws.FILTER('Input_Claims Data'!G$11:G$500,('Input_Claims Data'!$A$11:$A$500='Cal_Claims Experience'!$A142)*('Input_Claims Data'!$B$11:$B$500='Cal_Claims Experience'!$B142)*('Input_Claims Data'!$C$11:$C$500='Cal_Claims Experience'!$C142)*('Input_Claims Data'!$D$11:$D$500='Cal_Claims Experience'!$D142)))</f>
        <v/>
      </c>
      <c r="H142" s="1" t="str" cm="1">
        <f t="array" ref="H142">IF(A142="","",_xlfn._xlws.FILTER('Input_Claims Data'!H$11:H$500,('Input_Claims Data'!$A$11:$A$500='Cal_Claims Experience'!$A142)*('Input_Claims Data'!$B$11:$B$500='Cal_Claims Experience'!$B142)*('Input_Claims Data'!$C$11:$C$500='Cal_Claims Experience'!$C142)*('Input_Claims Data'!$D$11:$D$500='Cal_Claims Experience'!$D142)))</f>
        <v/>
      </c>
      <c r="I142" s="1" t="str" cm="1">
        <f t="array" ref="I142">IF(A142="","",_xlfn._xlws.FILTER('Input_Claims Data'!I$11:I$500,('Input_Claims Data'!$A$11:$A$500='Cal_Claims Experience'!$A142)*('Input_Claims Data'!$B$11:$B$500='Cal_Claims Experience'!$B142)*('Input_Claims Data'!$C$11:$C$500='Cal_Claims Experience'!$C142)*('Input_Claims Data'!$D$11:$D$500='Cal_Claims Experience'!$D142)))</f>
        <v/>
      </c>
      <c r="J142" s="1" t="str" cm="1">
        <f t="array" ref="J142">IF(A142="","",_xlfn._xlws.FILTER('Input_Claims Data'!J$11:J$500,('Input_Claims Data'!$A$11:$A$500='Cal_Claims Experience'!$A142)*('Input_Claims Data'!$B$11:$B$500='Cal_Claims Experience'!$B142)*('Input_Claims Data'!$C$11:$C$500='Cal_Claims Experience'!$C142)*('Input_Claims Data'!$D$11:$D$500='Cal_Claims Experience'!$D142)))</f>
        <v/>
      </c>
      <c r="K142" s="1" t="str" cm="1">
        <f t="array" ref="K142">IF(A142="","",_xlfn._xlws.FILTER('Input_Claims Data'!K$11:K$500,('Input_Claims Data'!$A$11:$A$500='Cal_Claims Experience'!$A142)*('Input_Claims Data'!$B$11:$B$500='Cal_Claims Experience'!$B142)*('Input_Claims Data'!$C$11:$C$500='Cal_Claims Experience'!$C142)*('Input_Claims Data'!$D$11:$D$500='Cal_Claims Experience'!$D142)))</f>
        <v/>
      </c>
      <c r="L142" s="1" t="str" cm="1">
        <f t="array" ref="L142">IF(B142="","",_xlfn._xlws.FILTER('Input_Claims Data'!L$11:L$500,('Input_Claims Data'!$A$11:$A$500='Cal_Claims Experience'!$A142)*('Input_Claims Data'!$B$11:$B$500='Cal_Claims Experience'!$B142)*('Input_Claims Data'!$C$11:$C$500='Cal_Claims Experience'!$C142)*('Input_Claims Data'!$D$11:$D$500='Cal_Claims Experience'!$D142)))</f>
        <v/>
      </c>
      <c r="M142" s="1" t="str" cm="1">
        <f t="array" ref="M142">IF(C142="","",_xlfn._xlws.FILTER('Input_Claims Data'!M$11:M$500,('Input_Claims Data'!$A$11:$A$500='Cal_Claims Experience'!$A142)*('Input_Claims Data'!$B$11:$B$500='Cal_Claims Experience'!$B142)*('Input_Claims Data'!$C$11:$C$500='Cal_Claims Experience'!$C142)*('Input_Claims Data'!$D$11:$D$500='Cal_Claims Experience'!$D142)))</f>
        <v/>
      </c>
      <c r="N142" s="1" t="str" cm="1">
        <f t="array" ref="N142">IF(D142="","",_xlfn._xlws.FILTER('Input_Claims Data'!N$11:N$500,('Input_Claims Data'!$A$11:$A$500='Cal_Claims Experience'!$A142)*('Input_Claims Data'!$B$11:$B$500='Cal_Claims Experience'!$B142)*('Input_Claims Data'!$C$11:$C$500='Cal_Claims Experience'!$C142)*('Input_Claims Data'!$D$11:$D$500='Cal_Claims Experience'!$D142)))</f>
        <v/>
      </c>
      <c r="O142" s="1" t="str">
        <f t="shared" si="20"/>
        <v/>
      </c>
      <c r="P142" s="1" t="str">
        <f t="shared" si="21"/>
        <v/>
      </c>
      <c r="Q142" s="1" t="str">
        <f t="shared" si="22"/>
        <v/>
      </c>
      <c r="R142" s="1" t="str">
        <f t="shared" si="23"/>
        <v/>
      </c>
      <c r="S142" s="1" t="str">
        <f t="shared" si="24"/>
        <v/>
      </c>
      <c r="Y142" s="1" t="str" cm="1">
        <f t="array" ref="Y142">IF(U142="","",_xlfn._xlws.FILTER('Input_Claims Data'!U$11:U$500,('Input_Claims Data'!$Q$11:$Q$500='Cal_Claims Experience'!$U142)*('Input_Claims Data'!$R$11:$R$500='Cal_Claims Experience'!$V142)*('Input_Claims Data'!$S$11:$S$500='Cal_Claims Experience'!$W142)*('Input_Claims Data'!$T$11:$T$500='Cal_Claims Experience'!$X142)))</f>
        <v/>
      </c>
      <c r="Z142" s="1" t="str" cm="1">
        <f t="array" ref="Z142">IF(V142="","",_xlfn._xlws.FILTER('Input_Claims Data'!V$11:V$500,('Input_Claims Data'!$Q$11:$Q$500='Cal_Claims Experience'!$U142)*('Input_Claims Data'!$R$11:$R$500='Cal_Claims Experience'!$V142)*('Input_Claims Data'!$S$11:$S$500='Cal_Claims Experience'!$W142)*('Input_Claims Data'!$T$11:$T$500='Cal_Claims Experience'!$X142)))</f>
        <v/>
      </c>
      <c r="AA142" s="1" t="str" cm="1">
        <f t="array" ref="AA142">IF(W142="","",_xlfn._xlws.FILTER('Input_Claims Data'!W$11:W$500,('Input_Claims Data'!$Q$11:$Q$500='Cal_Claims Experience'!$U142)*('Input_Claims Data'!$R$11:$R$500='Cal_Claims Experience'!$V142)*('Input_Claims Data'!$S$11:$S$500='Cal_Claims Experience'!$W142)*('Input_Claims Data'!$T$11:$T$500='Cal_Claims Experience'!$X142)))</f>
        <v/>
      </c>
      <c r="AB142" s="1" t="str" cm="1">
        <f t="array" ref="AB142">IF(X142="","",_xlfn._xlws.FILTER('Input_Claims Data'!X$11:X$500,('Input_Claims Data'!$Q$11:$Q$500='Cal_Claims Experience'!$U142)*('Input_Claims Data'!$R$11:$R$500='Cal_Claims Experience'!$V142)*('Input_Claims Data'!$S$11:$S$500='Cal_Claims Experience'!$W142)*('Input_Claims Data'!$T$11:$T$500='Cal_Claims Experience'!$X142)))</f>
        <v/>
      </c>
      <c r="AC142" s="1" t="str" cm="1">
        <f t="array" ref="AC142">IF(Y142="","",_xlfn._xlws.FILTER('Input_Claims Data'!Y$11:Y$500,('Input_Claims Data'!$Q$11:$Q$500='Cal_Claims Experience'!$U142)*('Input_Claims Data'!$R$11:$R$500='Cal_Claims Experience'!$V142)*('Input_Claims Data'!$S$11:$S$500='Cal_Claims Experience'!$W142)*('Input_Claims Data'!$T$11:$T$500='Cal_Claims Experience'!$X142)))</f>
        <v/>
      </c>
      <c r="AD142" s="1" t="str" cm="1">
        <f t="array" ref="AD142">IF(Z142="","",_xlfn._xlws.FILTER('Input_Claims Data'!Z$11:Z$500,('Input_Claims Data'!$Q$11:$Q$500='Cal_Claims Experience'!$U142)*('Input_Claims Data'!$R$11:$R$500='Cal_Claims Experience'!$V142)*('Input_Claims Data'!$S$11:$S$500='Cal_Claims Experience'!$W142)*('Input_Claims Data'!$T$11:$T$500='Cal_Claims Experience'!$X142)))</f>
        <v/>
      </c>
      <c r="AE142" s="1" t="str" cm="1">
        <f t="array" ref="AE142">IF(AA142="","",_xlfn._xlws.FILTER('Input_Claims Data'!AA$11:AA$500,('Input_Claims Data'!$Q$11:$Q$500='Cal_Claims Experience'!$U142)*('Input_Claims Data'!$R$11:$R$500='Cal_Claims Experience'!$V142)*('Input_Claims Data'!$S$11:$S$500='Cal_Claims Experience'!$W142)*('Input_Claims Data'!$T$11:$T$500='Cal_Claims Experience'!$X142)))</f>
        <v/>
      </c>
      <c r="AF142" s="1" t="str" cm="1">
        <f t="array" ref="AF142">IF(AB142="","",_xlfn._xlws.FILTER('Input_Claims Data'!AB$11:AB$500,('Input_Claims Data'!$Q$11:$Q$500='Cal_Claims Experience'!$U142)*('Input_Claims Data'!$R$11:$R$500='Cal_Claims Experience'!$V142)*('Input_Claims Data'!$S$11:$S$500='Cal_Claims Experience'!$W142)*('Input_Claims Data'!$T$11:$T$500='Cal_Claims Experience'!$X142)))</f>
        <v/>
      </c>
      <c r="AG142" s="1" t="str" cm="1">
        <f t="array" ref="AG142">IF(AC142="","",_xlfn._xlws.FILTER('Input_Claims Data'!AC$11:AC$500,('Input_Claims Data'!$Q$11:$Q$500='Cal_Claims Experience'!$U142)*('Input_Claims Data'!$R$11:$R$500='Cal_Claims Experience'!$V142)*('Input_Claims Data'!$S$11:$S$500='Cal_Claims Experience'!$W142)*('Input_Claims Data'!$T$11:$T$500='Cal_Claims Experience'!$X142)))</f>
        <v/>
      </c>
      <c r="AH142" s="1" t="str" cm="1">
        <f t="array" ref="AH142">IF(AD142="","",_xlfn._xlws.FILTER('Input_Claims Data'!AD$11:AD$500,('Input_Claims Data'!$Q$11:$Q$500='Cal_Claims Experience'!$U142)*('Input_Claims Data'!$R$11:$R$500='Cal_Claims Experience'!$V142)*('Input_Claims Data'!$S$11:$S$500='Cal_Claims Experience'!$W142)*('Input_Claims Data'!$T$11:$T$500='Cal_Claims Experience'!$X142)))</f>
        <v/>
      </c>
      <c r="AI142" s="1" t="str">
        <f t="shared" si="28"/>
        <v/>
      </c>
      <c r="AJ142" s="1" t="str">
        <f t="shared" si="25"/>
        <v/>
      </c>
      <c r="AK142" s="1" t="str">
        <f t="shared" si="26"/>
        <v/>
      </c>
      <c r="AL142" s="1" t="str">
        <f t="shared" si="27"/>
        <v/>
      </c>
      <c r="AM142" s="1" t="str">
        <f t="shared" si="29"/>
        <v/>
      </c>
    </row>
    <row r="143" spans="5:39">
      <c r="E143" s="1" t="str" cm="1">
        <f t="array" ref="E143">IF(A143="","",_xlfn._xlws.FILTER('Input_Claims Data'!E$11:E$500,('Input_Claims Data'!$A$11:$A$500='Cal_Claims Experience'!$A143)*('Input_Claims Data'!$B$11:$B$500='Cal_Claims Experience'!$B143)*('Input_Claims Data'!$C$11:$C$500='Cal_Claims Experience'!$C143)*('Input_Claims Data'!$D$11:$D$500='Cal_Claims Experience'!$D143)))</f>
        <v/>
      </c>
      <c r="F143" s="1" t="str" cm="1">
        <f t="array" ref="F143">IF(A143="","",_xlfn._xlws.FILTER('Input_Claims Data'!F$11:F$500,('Input_Claims Data'!$A$11:$A$500='Cal_Claims Experience'!$A143)*('Input_Claims Data'!$B$11:$B$500='Cal_Claims Experience'!$B143)*('Input_Claims Data'!$C$11:$C$500='Cal_Claims Experience'!$C143)*('Input_Claims Data'!$D$11:$D$500='Cal_Claims Experience'!$D143)))</f>
        <v/>
      </c>
      <c r="G143" s="1" t="str" cm="1">
        <f t="array" ref="G143">IF(A143="","",_xlfn._xlws.FILTER('Input_Claims Data'!G$11:G$500,('Input_Claims Data'!$A$11:$A$500='Cal_Claims Experience'!$A143)*('Input_Claims Data'!$B$11:$B$500='Cal_Claims Experience'!$B143)*('Input_Claims Data'!$C$11:$C$500='Cal_Claims Experience'!$C143)*('Input_Claims Data'!$D$11:$D$500='Cal_Claims Experience'!$D143)))</f>
        <v/>
      </c>
      <c r="H143" s="1" t="str" cm="1">
        <f t="array" ref="H143">IF(A143="","",_xlfn._xlws.FILTER('Input_Claims Data'!H$11:H$500,('Input_Claims Data'!$A$11:$A$500='Cal_Claims Experience'!$A143)*('Input_Claims Data'!$B$11:$B$500='Cal_Claims Experience'!$B143)*('Input_Claims Data'!$C$11:$C$500='Cal_Claims Experience'!$C143)*('Input_Claims Data'!$D$11:$D$500='Cal_Claims Experience'!$D143)))</f>
        <v/>
      </c>
      <c r="I143" s="1" t="str" cm="1">
        <f t="array" ref="I143">IF(A143="","",_xlfn._xlws.FILTER('Input_Claims Data'!I$11:I$500,('Input_Claims Data'!$A$11:$A$500='Cal_Claims Experience'!$A143)*('Input_Claims Data'!$B$11:$B$500='Cal_Claims Experience'!$B143)*('Input_Claims Data'!$C$11:$C$500='Cal_Claims Experience'!$C143)*('Input_Claims Data'!$D$11:$D$500='Cal_Claims Experience'!$D143)))</f>
        <v/>
      </c>
      <c r="J143" s="1" t="str" cm="1">
        <f t="array" ref="J143">IF(A143="","",_xlfn._xlws.FILTER('Input_Claims Data'!J$11:J$500,('Input_Claims Data'!$A$11:$A$500='Cal_Claims Experience'!$A143)*('Input_Claims Data'!$B$11:$B$500='Cal_Claims Experience'!$B143)*('Input_Claims Data'!$C$11:$C$500='Cal_Claims Experience'!$C143)*('Input_Claims Data'!$D$11:$D$500='Cal_Claims Experience'!$D143)))</f>
        <v/>
      </c>
      <c r="K143" s="1" t="str" cm="1">
        <f t="array" ref="K143">IF(A143="","",_xlfn._xlws.FILTER('Input_Claims Data'!K$11:K$500,('Input_Claims Data'!$A$11:$A$500='Cal_Claims Experience'!$A143)*('Input_Claims Data'!$B$11:$B$500='Cal_Claims Experience'!$B143)*('Input_Claims Data'!$C$11:$C$500='Cal_Claims Experience'!$C143)*('Input_Claims Data'!$D$11:$D$500='Cal_Claims Experience'!$D143)))</f>
        <v/>
      </c>
      <c r="L143" s="1" t="str" cm="1">
        <f t="array" ref="L143">IF(B143="","",_xlfn._xlws.FILTER('Input_Claims Data'!L$11:L$500,('Input_Claims Data'!$A$11:$A$500='Cal_Claims Experience'!$A143)*('Input_Claims Data'!$B$11:$B$500='Cal_Claims Experience'!$B143)*('Input_Claims Data'!$C$11:$C$500='Cal_Claims Experience'!$C143)*('Input_Claims Data'!$D$11:$D$500='Cal_Claims Experience'!$D143)))</f>
        <v/>
      </c>
      <c r="M143" s="1" t="str" cm="1">
        <f t="array" ref="M143">IF(C143="","",_xlfn._xlws.FILTER('Input_Claims Data'!M$11:M$500,('Input_Claims Data'!$A$11:$A$500='Cal_Claims Experience'!$A143)*('Input_Claims Data'!$B$11:$B$500='Cal_Claims Experience'!$B143)*('Input_Claims Data'!$C$11:$C$500='Cal_Claims Experience'!$C143)*('Input_Claims Data'!$D$11:$D$500='Cal_Claims Experience'!$D143)))</f>
        <v/>
      </c>
      <c r="N143" s="1" t="str" cm="1">
        <f t="array" ref="N143">IF(D143="","",_xlfn._xlws.FILTER('Input_Claims Data'!N$11:N$500,('Input_Claims Data'!$A$11:$A$500='Cal_Claims Experience'!$A143)*('Input_Claims Data'!$B$11:$B$500='Cal_Claims Experience'!$B143)*('Input_Claims Data'!$C$11:$C$500='Cal_Claims Experience'!$C143)*('Input_Claims Data'!$D$11:$D$500='Cal_Claims Experience'!$D143)))</f>
        <v/>
      </c>
      <c r="O143" s="1" t="str">
        <f t="shared" si="20"/>
        <v/>
      </c>
      <c r="P143" s="1" t="str">
        <f t="shared" si="21"/>
        <v/>
      </c>
      <c r="Q143" s="1" t="str">
        <f t="shared" si="22"/>
        <v/>
      </c>
      <c r="R143" s="1" t="str">
        <f t="shared" si="23"/>
        <v/>
      </c>
      <c r="S143" s="1" t="str">
        <f t="shared" si="24"/>
        <v/>
      </c>
      <c r="Y143" s="1" t="str" cm="1">
        <f t="array" ref="Y143">IF(U143="","",_xlfn._xlws.FILTER('Input_Claims Data'!U$11:U$500,('Input_Claims Data'!$Q$11:$Q$500='Cal_Claims Experience'!$U143)*('Input_Claims Data'!$R$11:$R$500='Cal_Claims Experience'!$V143)*('Input_Claims Data'!$S$11:$S$500='Cal_Claims Experience'!$W143)*('Input_Claims Data'!$T$11:$T$500='Cal_Claims Experience'!$X143)))</f>
        <v/>
      </c>
      <c r="Z143" s="1" t="str" cm="1">
        <f t="array" ref="Z143">IF(V143="","",_xlfn._xlws.FILTER('Input_Claims Data'!V$11:V$500,('Input_Claims Data'!$Q$11:$Q$500='Cal_Claims Experience'!$U143)*('Input_Claims Data'!$R$11:$R$500='Cal_Claims Experience'!$V143)*('Input_Claims Data'!$S$11:$S$500='Cal_Claims Experience'!$W143)*('Input_Claims Data'!$T$11:$T$500='Cal_Claims Experience'!$X143)))</f>
        <v/>
      </c>
      <c r="AA143" s="1" t="str" cm="1">
        <f t="array" ref="AA143">IF(W143="","",_xlfn._xlws.FILTER('Input_Claims Data'!W$11:W$500,('Input_Claims Data'!$Q$11:$Q$500='Cal_Claims Experience'!$U143)*('Input_Claims Data'!$R$11:$R$500='Cal_Claims Experience'!$V143)*('Input_Claims Data'!$S$11:$S$500='Cal_Claims Experience'!$W143)*('Input_Claims Data'!$T$11:$T$500='Cal_Claims Experience'!$X143)))</f>
        <v/>
      </c>
      <c r="AB143" s="1" t="str" cm="1">
        <f t="array" ref="AB143">IF(X143="","",_xlfn._xlws.FILTER('Input_Claims Data'!X$11:X$500,('Input_Claims Data'!$Q$11:$Q$500='Cal_Claims Experience'!$U143)*('Input_Claims Data'!$R$11:$R$500='Cal_Claims Experience'!$V143)*('Input_Claims Data'!$S$11:$S$500='Cal_Claims Experience'!$W143)*('Input_Claims Data'!$T$11:$T$500='Cal_Claims Experience'!$X143)))</f>
        <v/>
      </c>
      <c r="AC143" s="1" t="str" cm="1">
        <f t="array" ref="AC143">IF(Y143="","",_xlfn._xlws.FILTER('Input_Claims Data'!Y$11:Y$500,('Input_Claims Data'!$Q$11:$Q$500='Cal_Claims Experience'!$U143)*('Input_Claims Data'!$R$11:$R$500='Cal_Claims Experience'!$V143)*('Input_Claims Data'!$S$11:$S$500='Cal_Claims Experience'!$W143)*('Input_Claims Data'!$T$11:$T$500='Cal_Claims Experience'!$X143)))</f>
        <v/>
      </c>
      <c r="AD143" s="1" t="str" cm="1">
        <f t="array" ref="AD143">IF(Z143="","",_xlfn._xlws.FILTER('Input_Claims Data'!Z$11:Z$500,('Input_Claims Data'!$Q$11:$Q$500='Cal_Claims Experience'!$U143)*('Input_Claims Data'!$R$11:$R$500='Cal_Claims Experience'!$V143)*('Input_Claims Data'!$S$11:$S$500='Cal_Claims Experience'!$W143)*('Input_Claims Data'!$T$11:$T$500='Cal_Claims Experience'!$X143)))</f>
        <v/>
      </c>
      <c r="AE143" s="1" t="str" cm="1">
        <f t="array" ref="AE143">IF(AA143="","",_xlfn._xlws.FILTER('Input_Claims Data'!AA$11:AA$500,('Input_Claims Data'!$Q$11:$Q$500='Cal_Claims Experience'!$U143)*('Input_Claims Data'!$R$11:$R$500='Cal_Claims Experience'!$V143)*('Input_Claims Data'!$S$11:$S$500='Cal_Claims Experience'!$W143)*('Input_Claims Data'!$T$11:$T$500='Cal_Claims Experience'!$X143)))</f>
        <v/>
      </c>
      <c r="AF143" s="1" t="str" cm="1">
        <f t="array" ref="AF143">IF(AB143="","",_xlfn._xlws.FILTER('Input_Claims Data'!AB$11:AB$500,('Input_Claims Data'!$Q$11:$Q$500='Cal_Claims Experience'!$U143)*('Input_Claims Data'!$R$11:$R$500='Cal_Claims Experience'!$V143)*('Input_Claims Data'!$S$11:$S$500='Cal_Claims Experience'!$W143)*('Input_Claims Data'!$T$11:$T$500='Cal_Claims Experience'!$X143)))</f>
        <v/>
      </c>
      <c r="AG143" s="1" t="str" cm="1">
        <f t="array" ref="AG143">IF(AC143="","",_xlfn._xlws.FILTER('Input_Claims Data'!AC$11:AC$500,('Input_Claims Data'!$Q$11:$Q$500='Cal_Claims Experience'!$U143)*('Input_Claims Data'!$R$11:$R$500='Cal_Claims Experience'!$V143)*('Input_Claims Data'!$S$11:$S$500='Cal_Claims Experience'!$W143)*('Input_Claims Data'!$T$11:$T$500='Cal_Claims Experience'!$X143)))</f>
        <v/>
      </c>
      <c r="AH143" s="1" t="str" cm="1">
        <f t="array" ref="AH143">IF(AD143="","",_xlfn._xlws.FILTER('Input_Claims Data'!AD$11:AD$500,('Input_Claims Data'!$Q$11:$Q$500='Cal_Claims Experience'!$U143)*('Input_Claims Data'!$R$11:$R$500='Cal_Claims Experience'!$V143)*('Input_Claims Data'!$S$11:$S$500='Cal_Claims Experience'!$W143)*('Input_Claims Data'!$T$11:$T$500='Cal_Claims Experience'!$X143)))</f>
        <v/>
      </c>
      <c r="AI143" s="1" t="str">
        <f t="shared" si="28"/>
        <v/>
      </c>
      <c r="AJ143" s="1" t="str">
        <f t="shared" si="25"/>
        <v/>
      </c>
      <c r="AK143" s="1" t="str">
        <f t="shared" si="26"/>
        <v/>
      </c>
      <c r="AL143" s="1" t="str">
        <f t="shared" si="27"/>
        <v/>
      </c>
      <c r="AM143" s="1" t="str">
        <f t="shared" si="29"/>
        <v/>
      </c>
    </row>
    <row r="144" spans="5:39">
      <c r="E144" s="1" t="str" cm="1">
        <f t="array" ref="E144">IF(A144="","",_xlfn._xlws.FILTER('Input_Claims Data'!E$11:E$500,('Input_Claims Data'!$A$11:$A$500='Cal_Claims Experience'!$A144)*('Input_Claims Data'!$B$11:$B$500='Cal_Claims Experience'!$B144)*('Input_Claims Data'!$C$11:$C$500='Cal_Claims Experience'!$C144)*('Input_Claims Data'!$D$11:$D$500='Cal_Claims Experience'!$D144)))</f>
        <v/>
      </c>
      <c r="F144" s="1" t="str" cm="1">
        <f t="array" ref="F144">IF(A144="","",_xlfn._xlws.FILTER('Input_Claims Data'!F$11:F$500,('Input_Claims Data'!$A$11:$A$500='Cal_Claims Experience'!$A144)*('Input_Claims Data'!$B$11:$B$500='Cal_Claims Experience'!$B144)*('Input_Claims Data'!$C$11:$C$500='Cal_Claims Experience'!$C144)*('Input_Claims Data'!$D$11:$D$500='Cal_Claims Experience'!$D144)))</f>
        <v/>
      </c>
      <c r="G144" s="1" t="str" cm="1">
        <f t="array" ref="G144">IF(A144="","",_xlfn._xlws.FILTER('Input_Claims Data'!G$11:G$500,('Input_Claims Data'!$A$11:$A$500='Cal_Claims Experience'!$A144)*('Input_Claims Data'!$B$11:$B$500='Cal_Claims Experience'!$B144)*('Input_Claims Data'!$C$11:$C$500='Cal_Claims Experience'!$C144)*('Input_Claims Data'!$D$11:$D$500='Cal_Claims Experience'!$D144)))</f>
        <v/>
      </c>
      <c r="H144" s="1" t="str" cm="1">
        <f t="array" ref="H144">IF(A144="","",_xlfn._xlws.FILTER('Input_Claims Data'!H$11:H$500,('Input_Claims Data'!$A$11:$A$500='Cal_Claims Experience'!$A144)*('Input_Claims Data'!$B$11:$B$500='Cal_Claims Experience'!$B144)*('Input_Claims Data'!$C$11:$C$500='Cal_Claims Experience'!$C144)*('Input_Claims Data'!$D$11:$D$500='Cal_Claims Experience'!$D144)))</f>
        <v/>
      </c>
      <c r="I144" s="1" t="str" cm="1">
        <f t="array" ref="I144">IF(A144="","",_xlfn._xlws.FILTER('Input_Claims Data'!I$11:I$500,('Input_Claims Data'!$A$11:$A$500='Cal_Claims Experience'!$A144)*('Input_Claims Data'!$B$11:$B$500='Cal_Claims Experience'!$B144)*('Input_Claims Data'!$C$11:$C$500='Cal_Claims Experience'!$C144)*('Input_Claims Data'!$D$11:$D$500='Cal_Claims Experience'!$D144)))</f>
        <v/>
      </c>
      <c r="J144" s="1" t="str" cm="1">
        <f t="array" ref="J144">IF(A144="","",_xlfn._xlws.FILTER('Input_Claims Data'!J$11:J$500,('Input_Claims Data'!$A$11:$A$500='Cal_Claims Experience'!$A144)*('Input_Claims Data'!$B$11:$B$500='Cal_Claims Experience'!$B144)*('Input_Claims Data'!$C$11:$C$500='Cal_Claims Experience'!$C144)*('Input_Claims Data'!$D$11:$D$500='Cal_Claims Experience'!$D144)))</f>
        <v/>
      </c>
      <c r="K144" s="1" t="str" cm="1">
        <f t="array" ref="K144">IF(A144="","",_xlfn._xlws.FILTER('Input_Claims Data'!K$11:K$500,('Input_Claims Data'!$A$11:$A$500='Cal_Claims Experience'!$A144)*('Input_Claims Data'!$B$11:$B$500='Cal_Claims Experience'!$B144)*('Input_Claims Data'!$C$11:$C$500='Cal_Claims Experience'!$C144)*('Input_Claims Data'!$D$11:$D$500='Cal_Claims Experience'!$D144)))</f>
        <v/>
      </c>
      <c r="L144" s="1" t="str" cm="1">
        <f t="array" ref="L144">IF(B144="","",_xlfn._xlws.FILTER('Input_Claims Data'!L$11:L$500,('Input_Claims Data'!$A$11:$A$500='Cal_Claims Experience'!$A144)*('Input_Claims Data'!$B$11:$B$500='Cal_Claims Experience'!$B144)*('Input_Claims Data'!$C$11:$C$500='Cal_Claims Experience'!$C144)*('Input_Claims Data'!$D$11:$D$500='Cal_Claims Experience'!$D144)))</f>
        <v/>
      </c>
      <c r="M144" s="1" t="str" cm="1">
        <f t="array" ref="M144">IF(C144="","",_xlfn._xlws.FILTER('Input_Claims Data'!M$11:M$500,('Input_Claims Data'!$A$11:$A$500='Cal_Claims Experience'!$A144)*('Input_Claims Data'!$B$11:$B$500='Cal_Claims Experience'!$B144)*('Input_Claims Data'!$C$11:$C$500='Cal_Claims Experience'!$C144)*('Input_Claims Data'!$D$11:$D$500='Cal_Claims Experience'!$D144)))</f>
        <v/>
      </c>
      <c r="N144" s="1" t="str" cm="1">
        <f t="array" ref="N144">IF(D144="","",_xlfn._xlws.FILTER('Input_Claims Data'!N$11:N$500,('Input_Claims Data'!$A$11:$A$500='Cal_Claims Experience'!$A144)*('Input_Claims Data'!$B$11:$B$500='Cal_Claims Experience'!$B144)*('Input_Claims Data'!$C$11:$C$500='Cal_Claims Experience'!$C144)*('Input_Claims Data'!$D$11:$D$500='Cal_Claims Experience'!$D144)))</f>
        <v/>
      </c>
      <c r="O144" s="1" t="str">
        <f t="shared" si="20"/>
        <v/>
      </c>
      <c r="P144" s="1" t="str">
        <f t="shared" si="21"/>
        <v/>
      </c>
      <c r="Q144" s="1" t="str">
        <f t="shared" si="22"/>
        <v/>
      </c>
      <c r="R144" s="1" t="str">
        <f t="shared" si="23"/>
        <v/>
      </c>
      <c r="S144" s="1" t="str">
        <f t="shared" si="24"/>
        <v/>
      </c>
      <c r="Y144" s="1" t="str" cm="1">
        <f t="array" ref="Y144">IF(U144="","",_xlfn._xlws.FILTER('Input_Claims Data'!U$11:U$500,('Input_Claims Data'!$Q$11:$Q$500='Cal_Claims Experience'!$U144)*('Input_Claims Data'!$R$11:$R$500='Cal_Claims Experience'!$V144)*('Input_Claims Data'!$S$11:$S$500='Cal_Claims Experience'!$W144)*('Input_Claims Data'!$T$11:$T$500='Cal_Claims Experience'!$X144)))</f>
        <v/>
      </c>
      <c r="Z144" s="1" t="str" cm="1">
        <f t="array" ref="Z144">IF(V144="","",_xlfn._xlws.FILTER('Input_Claims Data'!V$11:V$500,('Input_Claims Data'!$Q$11:$Q$500='Cal_Claims Experience'!$U144)*('Input_Claims Data'!$R$11:$R$500='Cal_Claims Experience'!$V144)*('Input_Claims Data'!$S$11:$S$500='Cal_Claims Experience'!$W144)*('Input_Claims Data'!$T$11:$T$500='Cal_Claims Experience'!$X144)))</f>
        <v/>
      </c>
      <c r="AA144" s="1" t="str" cm="1">
        <f t="array" ref="AA144">IF(W144="","",_xlfn._xlws.FILTER('Input_Claims Data'!W$11:W$500,('Input_Claims Data'!$Q$11:$Q$500='Cal_Claims Experience'!$U144)*('Input_Claims Data'!$R$11:$R$500='Cal_Claims Experience'!$V144)*('Input_Claims Data'!$S$11:$S$500='Cal_Claims Experience'!$W144)*('Input_Claims Data'!$T$11:$T$500='Cal_Claims Experience'!$X144)))</f>
        <v/>
      </c>
      <c r="AB144" s="1" t="str" cm="1">
        <f t="array" ref="AB144">IF(X144="","",_xlfn._xlws.FILTER('Input_Claims Data'!X$11:X$500,('Input_Claims Data'!$Q$11:$Q$500='Cal_Claims Experience'!$U144)*('Input_Claims Data'!$R$11:$R$500='Cal_Claims Experience'!$V144)*('Input_Claims Data'!$S$11:$S$500='Cal_Claims Experience'!$W144)*('Input_Claims Data'!$T$11:$T$500='Cal_Claims Experience'!$X144)))</f>
        <v/>
      </c>
      <c r="AC144" s="1" t="str" cm="1">
        <f t="array" ref="AC144">IF(Y144="","",_xlfn._xlws.FILTER('Input_Claims Data'!Y$11:Y$500,('Input_Claims Data'!$Q$11:$Q$500='Cal_Claims Experience'!$U144)*('Input_Claims Data'!$R$11:$R$500='Cal_Claims Experience'!$V144)*('Input_Claims Data'!$S$11:$S$500='Cal_Claims Experience'!$W144)*('Input_Claims Data'!$T$11:$T$500='Cal_Claims Experience'!$X144)))</f>
        <v/>
      </c>
      <c r="AD144" s="1" t="str" cm="1">
        <f t="array" ref="AD144">IF(Z144="","",_xlfn._xlws.FILTER('Input_Claims Data'!Z$11:Z$500,('Input_Claims Data'!$Q$11:$Q$500='Cal_Claims Experience'!$U144)*('Input_Claims Data'!$R$11:$R$500='Cal_Claims Experience'!$V144)*('Input_Claims Data'!$S$11:$S$500='Cal_Claims Experience'!$W144)*('Input_Claims Data'!$T$11:$T$500='Cal_Claims Experience'!$X144)))</f>
        <v/>
      </c>
      <c r="AE144" s="1" t="str" cm="1">
        <f t="array" ref="AE144">IF(AA144="","",_xlfn._xlws.FILTER('Input_Claims Data'!AA$11:AA$500,('Input_Claims Data'!$Q$11:$Q$500='Cal_Claims Experience'!$U144)*('Input_Claims Data'!$R$11:$R$500='Cal_Claims Experience'!$V144)*('Input_Claims Data'!$S$11:$S$500='Cal_Claims Experience'!$W144)*('Input_Claims Data'!$T$11:$T$500='Cal_Claims Experience'!$X144)))</f>
        <v/>
      </c>
      <c r="AF144" s="1" t="str" cm="1">
        <f t="array" ref="AF144">IF(AB144="","",_xlfn._xlws.FILTER('Input_Claims Data'!AB$11:AB$500,('Input_Claims Data'!$Q$11:$Q$500='Cal_Claims Experience'!$U144)*('Input_Claims Data'!$R$11:$R$500='Cal_Claims Experience'!$V144)*('Input_Claims Data'!$S$11:$S$500='Cal_Claims Experience'!$W144)*('Input_Claims Data'!$T$11:$T$500='Cal_Claims Experience'!$X144)))</f>
        <v/>
      </c>
      <c r="AG144" s="1" t="str" cm="1">
        <f t="array" ref="AG144">IF(AC144="","",_xlfn._xlws.FILTER('Input_Claims Data'!AC$11:AC$500,('Input_Claims Data'!$Q$11:$Q$500='Cal_Claims Experience'!$U144)*('Input_Claims Data'!$R$11:$R$500='Cal_Claims Experience'!$V144)*('Input_Claims Data'!$S$11:$S$500='Cal_Claims Experience'!$W144)*('Input_Claims Data'!$T$11:$T$500='Cal_Claims Experience'!$X144)))</f>
        <v/>
      </c>
      <c r="AH144" s="1" t="str" cm="1">
        <f t="array" ref="AH144">IF(AD144="","",_xlfn._xlws.FILTER('Input_Claims Data'!AD$11:AD$500,('Input_Claims Data'!$Q$11:$Q$500='Cal_Claims Experience'!$U144)*('Input_Claims Data'!$R$11:$R$500='Cal_Claims Experience'!$V144)*('Input_Claims Data'!$S$11:$S$500='Cal_Claims Experience'!$W144)*('Input_Claims Data'!$T$11:$T$500='Cal_Claims Experience'!$X144)))</f>
        <v/>
      </c>
      <c r="AI144" s="1" t="str">
        <f t="shared" si="28"/>
        <v/>
      </c>
      <c r="AJ144" s="1" t="str">
        <f t="shared" si="25"/>
        <v/>
      </c>
      <c r="AK144" s="1" t="str">
        <f t="shared" si="26"/>
        <v/>
      </c>
      <c r="AL144" s="1" t="str">
        <f t="shared" si="27"/>
        <v/>
      </c>
      <c r="AM144" s="1" t="str">
        <f t="shared" si="29"/>
        <v/>
      </c>
    </row>
    <row r="145" spans="5:39">
      <c r="E145" s="1" t="str" cm="1">
        <f t="array" ref="E145">IF(A145="","",_xlfn._xlws.FILTER('Input_Claims Data'!E$11:E$500,('Input_Claims Data'!$A$11:$A$500='Cal_Claims Experience'!$A145)*('Input_Claims Data'!$B$11:$B$500='Cal_Claims Experience'!$B145)*('Input_Claims Data'!$C$11:$C$500='Cal_Claims Experience'!$C145)*('Input_Claims Data'!$D$11:$D$500='Cal_Claims Experience'!$D145)))</f>
        <v/>
      </c>
      <c r="F145" s="1" t="str" cm="1">
        <f t="array" ref="F145">IF(A145="","",_xlfn._xlws.FILTER('Input_Claims Data'!F$11:F$500,('Input_Claims Data'!$A$11:$A$500='Cal_Claims Experience'!$A145)*('Input_Claims Data'!$B$11:$B$500='Cal_Claims Experience'!$B145)*('Input_Claims Data'!$C$11:$C$500='Cal_Claims Experience'!$C145)*('Input_Claims Data'!$D$11:$D$500='Cal_Claims Experience'!$D145)))</f>
        <v/>
      </c>
      <c r="G145" s="1" t="str" cm="1">
        <f t="array" ref="G145">IF(A145="","",_xlfn._xlws.FILTER('Input_Claims Data'!G$11:G$500,('Input_Claims Data'!$A$11:$A$500='Cal_Claims Experience'!$A145)*('Input_Claims Data'!$B$11:$B$500='Cal_Claims Experience'!$B145)*('Input_Claims Data'!$C$11:$C$500='Cal_Claims Experience'!$C145)*('Input_Claims Data'!$D$11:$D$500='Cal_Claims Experience'!$D145)))</f>
        <v/>
      </c>
      <c r="H145" s="1" t="str" cm="1">
        <f t="array" ref="H145">IF(A145="","",_xlfn._xlws.FILTER('Input_Claims Data'!H$11:H$500,('Input_Claims Data'!$A$11:$A$500='Cal_Claims Experience'!$A145)*('Input_Claims Data'!$B$11:$B$500='Cal_Claims Experience'!$B145)*('Input_Claims Data'!$C$11:$C$500='Cal_Claims Experience'!$C145)*('Input_Claims Data'!$D$11:$D$500='Cal_Claims Experience'!$D145)))</f>
        <v/>
      </c>
      <c r="I145" s="1" t="str" cm="1">
        <f t="array" ref="I145">IF(A145="","",_xlfn._xlws.FILTER('Input_Claims Data'!I$11:I$500,('Input_Claims Data'!$A$11:$A$500='Cal_Claims Experience'!$A145)*('Input_Claims Data'!$B$11:$B$500='Cal_Claims Experience'!$B145)*('Input_Claims Data'!$C$11:$C$500='Cal_Claims Experience'!$C145)*('Input_Claims Data'!$D$11:$D$500='Cal_Claims Experience'!$D145)))</f>
        <v/>
      </c>
      <c r="J145" s="1" t="str" cm="1">
        <f t="array" ref="J145">IF(A145="","",_xlfn._xlws.FILTER('Input_Claims Data'!J$11:J$500,('Input_Claims Data'!$A$11:$A$500='Cal_Claims Experience'!$A145)*('Input_Claims Data'!$B$11:$B$500='Cal_Claims Experience'!$B145)*('Input_Claims Data'!$C$11:$C$500='Cal_Claims Experience'!$C145)*('Input_Claims Data'!$D$11:$D$500='Cal_Claims Experience'!$D145)))</f>
        <v/>
      </c>
      <c r="K145" s="1" t="str" cm="1">
        <f t="array" ref="K145">IF(A145="","",_xlfn._xlws.FILTER('Input_Claims Data'!K$11:K$500,('Input_Claims Data'!$A$11:$A$500='Cal_Claims Experience'!$A145)*('Input_Claims Data'!$B$11:$B$500='Cal_Claims Experience'!$B145)*('Input_Claims Data'!$C$11:$C$500='Cal_Claims Experience'!$C145)*('Input_Claims Data'!$D$11:$D$500='Cal_Claims Experience'!$D145)))</f>
        <v/>
      </c>
      <c r="L145" s="1" t="str" cm="1">
        <f t="array" ref="L145">IF(B145="","",_xlfn._xlws.FILTER('Input_Claims Data'!L$11:L$500,('Input_Claims Data'!$A$11:$A$500='Cal_Claims Experience'!$A145)*('Input_Claims Data'!$B$11:$B$500='Cal_Claims Experience'!$B145)*('Input_Claims Data'!$C$11:$C$500='Cal_Claims Experience'!$C145)*('Input_Claims Data'!$D$11:$D$500='Cal_Claims Experience'!$D145)))</f>
        <v/>
      </c>
      <c r="M145" s="1" t="str" cm="1">
        <f t="array" ref="M145">IF(C145="","",_xlfn._xlws.FILTER('Input_Claims Data'!M$11:M$500,('Input_Claims Data'!$A$11:$A$500='Cal_Claims Experience'!$A145)*('Input_Claims Data'!$B$11:$B$500='Cal_Claims Experience'!$B145)*('Input_Claims Data'!$C$11:$C$500='Cal_Claims Experience'!$C145)*('Input_Claims Data'!$D$11:$D$500='Cal_Claims Experience'!$D145)))</f>
        <v/>
      </c>
      <c r="N145" s="1" t="str" cm="1">
        <f t="array" ref="N145">IF(D145="","",_xlfn._xlws.FILTER('Input_Claims Data'!N$11:N$500,('Input_Claims Data'!$A$11:$A$500='Cal_Claims Experience'!$A145)*('Input_Claims Data'!$B$11:$B$500='Cal_Claims Experience'!$B145)*('Input_Claims Data'!$C$11:$C$500='Cal_Claims Experience'!$C145)*('Input_Claims Data'!$D$11:$D$500='Cal_Claims Experience'!$D145)))</f>
        <v/>
      </c>
      <c r="O145" s="1" t="str">
        <f t="shared" si="20"/>
        <v/>
      </c>
      <c r="P145" s="1" t="str">
        <f t="shared" si="21"/>
        <v/>
      </c>
      <c r="Q145" s="1" t="str">
        <f t="shared" si="22"/>
        <v/>
      </c>
      <c r="R145" s="1" t="str">
        <f t="shared" si="23"/>
        <v/>
      </c>
      <c r="S145" s="1" t="str">
        <f t="shared" si="24"/>
        <v/>
      </c>
      <c r="Y145" s="1" t="str" cm="1">
        <f t="array" ref="Y145">IF(U145="","",_xlfn._xlws.FILTER('Input_Claims Data'!U$11:U$500,('Input_Claims Data'!$Q$11:$Q$500='Cal_Claims Experience'!$U145)*('Input_Claims Data'!$R$11:$R$500='Cal_Claims Experience'!$V145)*('Input_Claims Data'!$S$11:$S$500='Cal_Claims Experience'!$W145)*('Input_Claims Data'!$T$11:$T$500='Cal_Claims Experience'!$X145)))</f>
        <v/>
      </c>
      <c r="Z145" s="1" t="str" cm="1">
        <f t="array" ref="Z145">IF(V145="","",_xlfn._xlws.FILTER('Input_Claims Data'!V$11:V$500,('Input_Claims Data'!$Q$11:$Q$500='Cal_Claims Experience'!$U145)*('Input_Claims Data'!$R$11:$R$500='Cal_Claims Experience'!$V145)*('Input_Claims Data'!$S$11:$S$500='Cal_Claims Experience'!$W145)*('Input_Claims Data'!$T$11:$T$500='Cal_Claims Experience'!$X145)))</f>
        <v/>
      </c>
      <c r="AA145" s="1" t="str" cm="1">
        <f t="array" ref="AA145">IF(W145="","",_xlfn._xlws.FILTER('Input_Claims Data'!W$11:W$500,('Input_Claims Data'!$Q$11:$Q$500='Cal_Claims Experience'!$U145)*('Input_Claims Data'!$R$11:$R$500='Cal_Claims Experience'!$V145)*('Input_Claims Data'!$S$11:$S$500='Cal_Claims Experience'!$W145)*('Input_Claims Data'!$T$11:$T$500='Cal_Claims Experience'!$X145)))</f>
        <v/>
      </c>
      <c r="AB145" s="1" t="str" cm="1">
        <f t="array" ref="AB145">IF(X145="","",_xlfn._xlws.FILTER('Input_Claims Data'!X$11:X$500,('Input_Claims Data'!$Q$11:$Q$500='Cal_Claims Experience'!$U145)*('Input_Claims Data'!$R$11:$R$500='Cal_Claims Experience'!$V145)*('Input_Claims Data'!$S$11:$S$500='Cal_Claims Experience'!$W145)*('Input_Claims Data'!$T$11:$T$500='Cal_Claims Experience'!$X145)))</f>
        <v/>
      </c>
      <c r="AC145" s="1" t="str" cm="1">
        <f t="array" ref="AC145">IF(Y145="","",_xlfn._xlws.FILTER('Input_Claims Data'!Y$11:Y$500,('Input_Claims Data'!$Q$11:$Q$500='Cal_Claims Experience'!$U145)*('Input_Claims Data'!$R$11:$R$500='Cal_Claims Experience'!$V145)*('Input_Claims Data'!$S$11:$S$500='Cal_Claims Experience'!$W145)*('Input_Claims Data'!$T$11:$T$500='Cal_Claims Experience'!$X145)))</f>
        <v/>
      </c>
      <c r="AD145" s="1" t="str" cm="1">
        <f t="array" ref="AD145">IF(Z145="","",_xlfn._xlws.FILTER('Input_Claims Data'!Z$11:Z$500,('Input_Claims Data'!$Q$11:$Q$500='Cal_Claims Experience'!$U145)*('Input_Claims Data'!$R$11:$R$500='Cal_Claims Experience'!$V145)*('Input_Claims Data'!$S$11:$S$500='Cal_Claims Experience'!$W145)*('Input_Claims Data'!$T$11:$T$500='Cal_Claims Experience'!$X145)))</f>
        <v/>
      </c>
      <c r="AE145" s="1" t="str" cm="1">
        <f t="array" ref="AE145">IF(AA145="","",_xlfn._xlws.FILTER('Input_Claims Data'!AA$11:AA$500,('Input_Claims Data'!$Q$11:$Q$500='Cal_Claims Experience'!$U145)*('Input_Claims Data'!$R$11:$R$500='Cal_Claims Experience'!$V145)*('Input_Claims Data'!$S$11:$S$500='Cal_Claims Experience'!$W145)*('Input_Claims Data'!$T$11:$T$500='Cal_Claims Experience'!$X145)))</f>
        <v/>
      </c>
      <c r="AF145" s="1" t="str" cm="1">
        <f t="array" ref="AF145">IF(AB145="","",_xlfn._xlws.FILTER('Input_Claims Data'!AB$11:AB$500,('Input_Claims Data'!$Q$11:$Q$500='Cal_Claims Experience'!$U145)*('Input_Claims Data'!$R$11:$R$500='Cal_Claims Experience'!$V145)*('Input_Claims Data'!$S$11:$S$500='Cal_Claims Experience'!$W145)*('Input_Claims Data'!$T$11:$T$500='Cal_Claims Experience'!$X145)))</f>
        <v/>
      </c>
      <c r="AG145" s="1" t="str" cm="1">
        <f t="array" ref="AG145">IF(AC145="","",_xlfn._xlws.FILTER('Input_Claims Data'!AC$11:AC$500,('Input_Claims Data'!$Q$11:$Q$500='Cal_Claims Experience'!$U145)*('Input_Claims Data'!$R$11:$R$500='Cal_Claims Experience'!$V145)*('Input_Claims Data'!$S$11:$S$500='Cal_Claims Experience'!$W145)*('Input_Claims Data'!$T$11:$T$500='Cal_Claims Experience'!$X145)))</f>
        <v/>
      </c>
      <c r="AH145" s="1" t="str" cm="1">
        <f t="array" ref="AH145">IF(AD145="","",_xlfn._xlws.FILTER('Input_Claims Data'!AD$11:AD$500,('Input_Claims Data'!$Q$11:$Q$500='Cal_Claims Experience'!$U145)*('Input_Claims Data'!$R$11:$R$500='Cal_Claims Experience'!$V145)*('Input_Claims Data'!$S$11:$S$500='Cal_Claims Experience'!$W145)*('Input_Claims Data'!$T$11:$T$500='Cal_Claims Experience'!$X145)))</f>
        <v/>
      </c>
      <c r="AI145" s="1" t="str">
        <f t="shared" si="28"/>
        <v/>
      </c>
      <c r="AJ145" s="1" t="str">
        <f t="shared" si="25"/>
        <v/>
      </c>
      <c r="AK145" s="1" t="str">
        <f t="shared" si="26"/>
        <v/>
      </c>
      <c r="AL145" s="1" t="str">
        <f t="shared" si="27"/>
        <v/>
      </c>
      <c r="AM145" s="1" t="str">
        <f t="shared" si="29"/>
        <v/>
      </c>
    </row>
    <row r="146" spans="5:39">
      <c r="E146" s="1" t="str" cm="1">
        <f t="array" ref="E146">IF(A146="","",_xlfn._xlws.FILTER('Input_Claims Data'!E$11:E$500,('Input_Claims Data'!$A$11:$A$500='Cal_Claims Experience'!$A146)*('Input_Claims Data'!$B$11:$B$500='Cal_Claims Experience'!$B146)*('Input_Claims Data'!$C$11:$C$500='Cal_Claims Experience'!$C146)*('Input_Claims Data'!$D$11:$D$500='Cal_Claims Experience'!$D146)))</f>
        <v/>
      </c>
      <c r="F146" s="1" t="str" cm="1">
        <f t="array" ref="F146">IF(A146="","",_xlfn._xlws.FILTER('Input_Claims Data'!F$11:F$500,('Input_Claims Data'!$A$11:$A$500='Cal_Claims Experience'!$A146)*('Input_Claims Data'!$B$11:$B$500='Cal_Claims Experience'!$B146)*('Input_Claims Data'!$C$11:$C$500='Cal_Claims Experience'!$C146)*('Input_Claims Data'!$D$11:$D$500='Cal_Claims Experience'!$D146)))</f>
        <v/>
      </c>
      <c r="G146" s="1" t="str" cm="1">
        <f t="array" ref="G146">IF(A146="","",_xlfn._xlws.FILTER('Input_Claims Data'!G$11:G$500,('Input_Claims Data'!$A$11:$A$500='Cal_Claims Experience'!$A146)*('Input_Claims Data'!$B$11:$B$500='Cal_Claims Experience'!$B146)*('Input_Claims Data'!$C$11:$C$500='Cal_Claims Experience'!$C146)*('Input_Claims Data'!$D$11:$D$500='Cal_Claims Experience'!$D146)))</f>
        <v/>
      </c>
      <c r="H146" s="1" t="str" cm="1">
        <f t="array" ref="H146">IF(A146="","",_xlfn._xlws.FILTER('Input_Claims Data'!H$11:H$500,('Input_Claims Data'!$A$11:$A$500='Cal_Claims Experience'!$A146)*('Input_Claims Data'!$B$11:$B$500='Cal_Claims Experience'!$B146)*('Input_Claims Data'!$C$11:$C$500='Cal_Claims Experience'!$C146)*('Input_Claims Data'!$D$11:$D$500='Cal_Claims Experience'!$D146)))</f>
        <v/>
      </c>
      <c r="I146" s="1" t="str" cm="1">
        <f t="array" ref="I146">IF(A146="","",_xlfn._xlws.FILTER('Input_Claims Data'!I$11:I$500,('Input_Claims Data'!$A$11:$A$500='Cal_Claims Experience'!$A146)*('Input_Claims Data'!$B$11:$B$500='Cal_Claims Experience'!$B146)*('Input_Claims Data'!$C$11:$C$500='Cal_Claims Experience'!$C146)*('Input_Claims Data'!$D$11:$D$500='Cal_Claims Experience'!$D146)))</f>
        <v/>
      </c>
      <c r="J146" s="1" t="str" cm="1">
        <f t="array" ref="J146">IF(A146="","",_xlfn._xlws.FILTER('Input_Claims Data'!J$11:J$500,('Input_Claims Data'!$A$11:$A$500='Cal_Claims Experience'!$A146)*('Input_Claims Data'!$B$11:$B$500='Cal_Claims Experience'!$B146)*('Input_Claims Data'!$C$11:$C$500='Cal_Claims Experience'!$C146)*('Input_Claims Data'!$D$11:$D$500='Cal_Claims Experience'!$D146)))</f>
        <v/>
      </c>
      <c r="K146" s="1" t="str" cm="1">
        <f t="array" ref="K146">IF(A146="","",_xlfn._xlws.FILTER('Input_Claims Data'!K$11:K$500,('Input_Claims Data'!$A$11:$A$500='Cal_Claims Experience'!$A146)*('Input_Claims Data'!$B$11:$B$500='Cal_Claims Experience'!$B146)*('Input_Claims Data'!$C$11:$C$500='Cal_Claims Experience'!$C146)*('Input_Claims Data'!$D$11:$D$500='Cal_Claims Experience'!$D146)))</f>
        <v/>
      </c>
      <c r="L146" s="1" t="str" cm="1">
        <f t="array" ref="L146">IF(B146="","",_xlfn._xlws.FILTER('Input_Claims Data'!L$11:L$500,('Input_Claims Data'!$A$11:$A$500='Cal_Claims Experience'!$A146)*('Input_Claims Data'!$B$11:$B$500='Cal_Claims Experience'!$B146)*('Input_Claims Data'!$C$11:$C$500='Cal_Claims Experience'!$C146)*('Input_Claims Data'!$D$11:$D$500='Cal_Claims Experience'!$D146)))</f>
        <v/>
      </c>
      <c r="M146" s="1" t="str" cm="1">
        <f t="array" ref="M146">IF(C146="","",_xlfn._xlws.FILTER('Input_Claims Data'!M$11:M$500,('Input_Claims Data'!$A$11:$A$500='Cal_Claims Experience'!$A146)*('Input_Claims Data'!$B$11:$B$500='Cal_Claims Experience'!$B146)*('Input_Claims Data'!$C$11:$C$500='Cal_Claims Experience'!$C146)*('Input_Claims Data'!$D$11:$D$500='Cal_Claims Experience'!$D146)))</f>
        <v/>
      </c>
      <c r="N146" s="1" t="str" cm="1">
        <f t="array" ref="N146">IF(D146="","",_xlfn._xlws.FILTER('Input_Claims Data'!N$11:N$500,('Input_Claims Data'!$A$11:$A$500='Cal_Claims Experience'!$A146)*('Input_Claims Data'!$B$11:$B$500='Cal_Claims Experience'!$B146)*('Input_Claims Data'!$C$11:$C$500='Cal_Claims Experience'!$C146)*('Input_Claims Data'!$D$11:$D$500='Cal_Claims Experience'!$D146)))</f>
        <v/>
      </c>
      <c r="O146" s="1" t="str">
        <f t="shared" si="20"/>
        <v/>
      </c>
      <c r="P146" s="1" t="str">
        <f t="shared" si="21"/>
        <v/>
      </c>
      <c r="Q146" s="1" t="str">
        <f t="shared" si="22"/>
        <v/>
      </c>
      <c r="R146" s="1" t="str">
        <f t="shared" si="23"/>
        <v/>
      </c>
      <c r="S146" s="1" t="str">
        <f t="shared" si="24"/>
        <v/>
      </c>
      <c r="Y146" s="1" t="str" cm="1">
        <f t="array" ref="Y146">IF(U146="","",_xlfn._xlws.FILTER('Input_Claims Data'!U$11:U$500,('Input_Claims Data'!$Q$11:$Q$500='Cal_Claims Experience'!$U146)*('Input_Claims Data'!$R$11:$R$500='Cal_Claims Experience'!$V146)*('Input_Claims Data'!$S$11:$S$500='Cal_Claims Experience'!$W146)*('Input_Claims Data'!$T$11:$T$500='Cal_Claims Experience'!$X146)))</f>
        <v/>
      </c>
      <c r="Z146" s="1" t="str" cm="1">
        <f t="array" ref="Z146">IF(V146="","",_xlfn._xlws.FILTER('Input_Claims Data'!V$11:V$500,('Input_Claims Data'!$Q$11:$Q$500='Cal_Claims Experience'!$U146)*('Input_Claims Data'!$R$11:$R$500='Cal_Claims Experience'!$V146)*('Input_Claims Data'!$S$11:$S$500='Cal_Claims Experience'!$W146)*('Input_Claims Data'!$T$11:$T$500='Cal_Claims Experience'!$X146)))</f>
        <v/>
      </c>
      <c r="AA146" s="1" t="str" cm="1">
        <f t="array" ref="AA146">IF(W146="","",_xlfn._xlws.FILTER('Input_Claims Data'!W$11:W$500,('Input_Claims Data'!$Q$11:$Q$500='Cal_Claims Experience'!$U146)*('Input_Claims Data'!$R$11:$R$500='Cal_Claims Experience'!$V146)*('Input_Claims Data'!$S$11:$S$500='Cal_Claims Experience'!$W146)*('Input_Claims Data'!$T$11:$T$500='Cal_Claims Experience'!$X146)))</f>
        <v/>
      </c>
      <c r="AB146" s="1" t="str" cm="1">
        <f t="array" ref="AB146">IF(X146="","",_xlfn._xlws.FILTER('Input_Claims Data'!X$11:X$500,('Input_Claims Data'!$Q$11:$Q$500='Cal_Claims Experience'!$U146)*('Input_Claims Data'!$R$11:$R$500='Cal_Claims Experience'!$V146)*('Input_Claims Data'!$S$11:$S$500='Cal_Claims Experience'!$W146)*('Input_Claims Data'!$T$11:$T$500='Cal_Claims Experience'!$X146)))</f>
        <v/>
      </c>
      <c r="AC146" s="1" t="str" cm="1">
        <f t="array" ref="AC146">IF(Y146="","",_xlfn._xlws.FILTER('Input_Claims Data'!Y$11:Y$500,('Input_Claims Data'!$Q$11:$Q$500='Cal_Claims Experience'!$U146)*('Input_Claims Data'!$R$11:$R$500='Cal_Claims Experience'!$V146)*('Input_Claims Data'!$S$11:$S$500='Cal_Claims Experience'!$W146)*('Input_Claims Data'!$T$11:$T$500='Cal_Claims Experience'!$X146)))</f>
        <v/>
      </c>
      <c r="AD146" s="1" t="str" cm="1">
        <f t="array" ref="AD146">IF(Z146="","",_xlfn._xlws.FILTER('Input_Claims Data'!Z$11:Z$500,('Input_Claims Data'!$Q$11:$Q$500='Cal_Claims Experience'!$U146)*('Input_Claims Data'!$R$11:$R$500='Cal_Claims Experience'!$V146)*('Input_Claims Data'!$S$11:$S$500='Cal_Claims Experience'!$W146)*('Input_Claims Data'!$T$11:$T$500='Cal_Claims Experience'!$X146)))</f>
        <v/>
      </c>
      <c r="AE146" s="1" t="str" cm="1">
        <f t="array" ref="AE146">IF(AA146="","",_xlfn._xlws.FILTER('Input_Claims Data'!AA$11:AA$500,('Input_Claims Data'!$Q$11:$Q$500='Cal_Claims Experience'!$U146)*('Input_Claims Data'!$R$11:$R$500='Cal_Claims Experience'!$V146)*('Input_Claims Data'!$S$11:$S$500='Cal_Claims Experience'!$W146)*('Input_Claims Data'!$T$11:$T$500='Cal_Claims Experience'!$X146)))</f>
        <v/>
      </c>
      <c r="AF146" s="1" t="str" cm="1">
        <f t="array" ref="AF146">IF(AB146="","",_xlfn._xlws.FILTER('Input_Claims Data'!AB$11:AB$500,('Input_Claims Data'!$Q$11:$Q$500='Cal_Claims Experience'!$U146)*('Input_Claims Data'!$R$11:$R$500='Cal_Claims Experience'!$V146)*('Input_Claims Data'!$S$11:$S$500='Cal_Claims Experience'!$W146)*('Input_Claims Data'!$T$11:$T$500='Cal_Claims Experience'!$X146)))</f>
        <v/>
      </c>
      <c r="AG146" s="1" t="str" cm="1">
        <f t="array" ref="AG146">IF(AC146="","",_xlfn._xlws.FILTER('Input_Claims Data'!AC$11:AC$500,('Input_Claims Data'!$Q$11:$Q$500='Cal_Claims Experience'!$U146)*('Input_Claims Data'!$R$11:$R$500='Cal_Claims Experience'!$V146)*('Input_Claims Data'!$S$11:$S$500='Cal_Claims Experience'!$W146)*('Input_Claims Data'!$T$11:$T$500='Cal_Claims Experience'!$X146)))</f>
        <v/>
      </c>
      <c r="AH146" s="1" t="str" cm="1">
        <f t="array" ref="AH146">IF(AD146="","",_xlfn._xlws.FILTER('Input_Claims Data'!AD$11:AD$500,('Input_Claims Data'!$Q$11:$Q$500='Cal_Claims Experience'!$U146)*('Input_Claims Data'!$R$11:$R$500='Cal_Claims Experience'!$V146)*('Input_Claims Data'!$S$11:$S$500='Cal_Claims Experience'!$W146)*('Input_Claims Data'!$T$11:$T$500='Cal_Claims Experience'!$X146)))</f>
        <v/>
      </c>
      <c r="AI146" s="1" t="str">
        <f t="shared" si="28"/>
        <v/>
      </c>
      <c r="AJ146" s="1" t="str">
        <f t="shared" si="25"/>
        <v/>
      </c>
      <c r="AK146" s="1" t="str">
        <f t="shared" si="26"/>
        <v/>
      </c>
      <c r="AL146" s="1" t="str">
        <f t="shared" si="27"/>
        <v/>
      </c>
      <c r="AM146" s="1" t="str">
        <f t="shared" si="29"/>
        <v/>
      </c>
    </row>
    <row r="147" spans="5:39">
      <c r="E147" s="1" t="str" cm="1">
        <f t="array" ref="E147">IF(A147="","",_xlfn._xlws.FILTER('Input_Claims Data'!E$11:E$500,('Input_Claims Data'!$A$11:$A$500='Cal_Claims Experience'!$A147)*('Input_Claims Data'!$B$11:$B$500='Cal_Claims Experience'!$B147)*('Input_Claims Data'!$C$11:$C$500='Cal_Claims Experience'!$C147)*('Input_Claims Data'!$D$11:$D$500='Cal_Claims Experience'!$D147)))</f>
        <v/>
      </c>
      <c r="F147" s="1" t="str" cm="1">
        <f t="array" ref="F147">IF(A147="","",_xlfn._xlws.FILTER('Input_Claims Data'!F$11:F$500,('Input_Claims Data'!$A$11:$A$500='Cal_Claims Experience'!$A147)*('Input_Claims Data'!$B$11:$B$500='Cal_Claims Experience'!$B147)*('Input_Claims Data'!$C$11:$C$500='Cal_Claims Experience'!$C147)*('Input_Claims Data'!$D$11:$D$500='Cal_Claims Experience'!$D147)))</f>
        <v/>
      </c>
      <c r="G147" s="1" t="str" cm="1">
        <f t="array" ref="G147">IF(A147="","",_xlfn._xlws.FILTER('Input_Claims Data'!G$11:G$500,('Input_Claims Data'!$A$11:$A$500='Cal_Claims Experience'!$A147)*('Input_Claims Data'!$B$11:$B$500='Cal_Claims Experience'!$B147)*('Input_Claims Data'!$C$11:$C$500='Cal_Claims Experience'!$C147)*('Input_Claims Data'!$D$11:$D$500='Cal_Claims Experience'!$D147)))</f>
        <v/>
      </c>
      <c r="H147" s="1" t="str" cm="1">
        <f t="array" ref="H147">IF(A147="","",_xlfn._xlws.FILTER('Input_Claims Data'!H$11:H$500,('Input_Claims Data'!$A$11:$A$500='Cal_Claims Experience'!$A147)*('Input_Claims Data'!$B$11:$B$500='Cal_Claims Experience'!$B147)*('Input_Claims Data'!$C$11:$C$500='Cal_Claims Experience'!$C147)*('Input_Claims Data'!$D$11:$D$500='Cal_Claims Experience'!$D147)))</f>
        <v/>
      </c>
      <c r="I147" s="1" t="str" cm="1">
        <f t="array" ref="I147">IF(A147="","",_xlfn._xlws.FILTER('Input_Claims Data'!I$11:I$500,('Input_Claims Data'!$A$11:$A$500='Cal_Claims Experience'!$A147)*('Input_Claims Data'!$B$11:$B$500='Cal_Claims Experience'!$B147)*('Input_Claims Data'!$C$11:$C$500='Cal_Claims Experience'!$C147)*('Input_Claims Data'!$D$11:$D$500='Cal_Claims Experience'!$D147)))</f>
        <v/>
      </c>
      <c r="J147" s="1" t="str" cm="1">
        <f t="array" ref="J147">IF(A147="","",_xlfn._xlws.FILTER('Input_Claims Data'!J$11:J$500,('Input_Claims Data'!$A$11:$A$500='Cal_Claims Experience'!$A147)*('Input_Claims Data'!$B$11:$B$500='Cal_Claims Experience'!$B147)*('Input_Claims Data'!$C$11:$C$500='Cal_Claims Experience'!$C147)*('Input_Claims Data'!$D$11:$D$500='Cal_Claims Experience'!$D147)))</f>
        <v/>
      </c>
      <c r="K147" s="1" t="str" cm="1">
        <f t="array" ref="K147">IF(A147="","",_xlfn._xlws.FILTER('Input_Claims Data'!K$11:K$500,('Input_Claims Data'!$A$11:$A$500='Cal_Claims Experience'!$A147)*('Input_Claims Data'!$B$11:$B$500='Cal_Claims Experience'!$B147)*('Input_Claims Data'!$C$11:$C$500='Cal_Claims Experience'!$C147)*('Input_Claims Data'!$D$11:$D$500='Cal_Claims Experience'!$D147)))</f>
        <v/>
      </c>
      <c r="L147" s="1" t="str" cm="1">
        <f t="array" ref="L147">IF(B147="","",_xlfn._xlws.FILTER('Input_Claims Data'!L$11:L$500,('Input_Claims Data'!$A$11:$A$500='Cal_Claims Experience'!$A147)*('Input_Claims Data'!$B$11:$B$500='Cal_Claims Experience'!$B147)*('Input_Claims Data'!$C$11:$C$500='Cal_Claims Experience'!$C147)*('Input_Claims Data'!$D$11:$D$500='Cal_Claims Experience'!$D147)))</f>
        <v/>
      </c>
      <c r="M147" s="1" t="str" cm="1">
        <f t="array" ref="M147">IF(C147="","",_xlfn._xlws.FILTER('Input_Claims Data'!M$11:M$500,('Input_Claims Data'!$A$11:$A$500='Cal_Claims Experience'!$A147)*('Input_Claims Data'!$B$11:$B$500='Cal_Claims Experience'!$B147)*('Input_Claims Data'!$C$11:$C$500='Cal_Claims Experience'!$C147)*('Input_Claims Data'!$D$11:$D$500='Cal_Claims Experience'!$D147)))</f>
        <v/>
      </c>
      <c r="N147" s="1" t="str" cm="1">
        <f t="array" ref="N147">IF(D147="","",_xlfn._xlws.FILTER('Input_Claims Data'!N$11:N$500,('Input_Claims Data'!$A$11:$A$500='Cal_Claims Experience'!$A147)*('Input_Claims Data'!$B$11:$B$500='Cal_Claims Experience'!$B147)*('Input_Claims Data'!$C$11:$C$500='Cal_Claims Experience'!$C147)*('Input_Claims Data'!$D$11:$D$500='Cal_Claims Experience'!$D147)))</f>
        <v/>
      </c>
      <c r="O147" s="1" t="str">
        <f t="shared" si="20"/>
        <v/>
      </c>
      <c r="P147" s="1" t="str">
        <f t="shared" si="21"/>
        <v/>
      </c>
      <c r="Q147" s="1" t="str">
        <f t="shared" si="22"/>
        <v/>
      </c>
      <c r="R147" s="1" t="str">
        <f t="shared" si="23"/>
        <v/>
      </c>
      <c r="S147" s="1" t="str">
        <f t="shared" si="24"/>
        <v/>
      </c>
      <c r="Y147" s="1" t="str" cm="1">
        <f t="array" ref="Y147">IF(U147="","",_xlfn._xlws.FILTER('Input_Claims Data'!U$11:U$500,('Input_Claims Data'!$Q$11:$Q$500='Cal_Claims Experience'!$U147)*('Input_Claims Data'!$R$11:$R$500='Cal_Claims Experience'!$V147)*('Input_Claims Data'!$S$11:$S$500='Cal_Claims Experience'!$W147)*('Input_Claims Data'!$T$11:$T$500='Cal_Claims Experience'!$X147)))</f>
        <v/>
      </c>
      <c r="Z147" s="1" t="str" cm="1">
        <f t="array" ref="Z147">IF(V147="","",_xlfn._xlws.FILTER('Input_Claims Data'!V$11:V$500,('Input_Claims Data'!$Q$11:$Q$500='Cal_Claims Experience'!$U147)*('Input_Claims Data'!$R$11:$R$500='Cal_Claims Experience'!$V147)*('Input_Claims Data'!$S$11:$S$500='Cal_Claims Experience'!$W147)*('Input_Claims Data'!$T$11:$T$500='Cal_Claims Experience'!$X147)))</f>
        <v/>
      </c>
      <c r="AA147" s="1" t="str" cm="1">
        <f t="array" ref="AA147">IF(W147="","",_xlfn._xlws.FILTER('Input_Claims Data'!W$11:W$500,('Input_Claims Data'!$Q$11:$Q$500='Cal_Claims Experience'!$U147)*('Input_Claims Data'!$R$11:$R$500='Cal_Claims Experience'!$V147)*('Input_Claims Data'!$S$11:$S$500='Cal_Claims Experience'!$W147)*('Input_Claims Data'!$T$11:$T$500='Cal_Claims Experience'!$X147)))</f>
        <v/>
      </c>
      <c r="AB147" s="1" t="str" cm="1">
        <f t="array" ref="AB147">IF(X147="","",_xlfn._xlws.FILTER('Input_Claims Data'!X$11:X$500,('Input_Claims Data'!$Q$11:$Q$500='Cal_Claims Experience'!$U147)*('Input_Claims Data'!$R$11:$R$500='Cal_Claims Experience'!$V147)*('Input_Claims Data'!$S$11:$S$500='Cal_Claims Experience'!$W147)*('Input_Claims Data'!$T$11:$T$500='Cal_Claims Experience'!$X147)))</f>
        <v/>
      </c>
      <c r="AC147" s="1" t="str" cm="1">
        <f t="array" ref="AC147">IF(Y147="","",_xlfn._xlws.FILTER('Input_Claims Data'!Y$11:Y$500,('Input_Claims Data'!$Q$11:$Q$500='Cal_Claims Experience'!$U147)*('Input_Claims Data'!$R$11:$R$500='Cal_Claims Experience'!$V147)*('Input_Claims Data'!$S$11:$S$500='Cal_Claims Experience'!$W147)*('Input_Claims Data'!$T$11:$T$500='Cal_Claims Experience'!$X147)))</f>
        <v/>
      </c>
      <c r="AD147" s="1" t="str" cm="1">
        <f t="array" ref="AD147">IF(Z147="","",_xlfn._xlws.FILTER('Input_Claims Data'!Z$11:Z$500,('Input_Claims Data'!$Q$11:$Q$500='Cal_Claims Experience'!$U147)*('Input_Claims Data'!$R$11:$R$500='Cal_Claims Experience'!$V147)*('Input_Claims Data'!$S$11:$S$500='Cal_Claims Experience'!$W147)*('Input_Claims Data'!$T$11:$T$500='Cal_Claims Experience'!$X147)))</f>
        <v/>
      </c>
      <c r="AE147" s="1" t="str" cm="1">
        <f t="array" ref="AE147">IF(AA147="","",_xlfn._xlws.FILTER('Input_Claims Data'!AA$11:AA$500,('Input_Claims Data'!$Q$11:$Q$500='Cal_Claims Experience'!$U147)*('Input_Claims Data'!$R$11:$R$500='Cal_Claims Experience'!$V147)*('Input_Claims Data'!$S$11:$S$500='Cal_Claims Experience'!$W147)*('Input_Claims Data'!$T$11:$T$500='Cal_Claims Experience'!$X147)))</f>
        <v/>
      </c>
      <c r="AF147" s="1" t="str" cm="1">
        <f t="array" ref="AF147">IF(AB147="","",_xlfn._xlws.FILTER('Input_Claims Data'!AB$11:AB$500,('Input_Claims Data'!$Q$11:$Q$500='Cal_Claims Experience'!$U147)*('Input_Claims Data'!$R$11:$R$500='Cal_Claims Experience'!$V147)*('Input_Claims Data'!$S$11:$S$500='Cal_Claims Experience'!$W147)*('Input_Claims Data'!$T$11:$T$500='Cal_Claims Experience'!$X147)))</f>
        <v/>
      </c>
      <c r="AG147" s="1" t="str" cm="1">
        <f t="array" ref="AG147">IF(AC147="","",_xlfn._xlws.FILTER('Input_Claims Data'!AC$11:AC$500,('Input_Claims Data'!$Q$11:$Q$500='Cal_Claims Experience'!$U147)*('Input_Claims Data'!$R$11:$R$500='Cal_Claims Experience'!$V147)*('Input_Claims Data'!$S$11:$S$500='Cal_Claims Experience'!$W147)*('Input_Claims Data'!$T$11:$T$500='Cal_Claims Experience'!$X147)))</f>
        <v/>
      </c>
      <c r="AH147" s="1" t="str" cm="1">
        <f t="array" ref="AH147">IF(AD147="","",_xlfn._xlws.FILTER('Input_Claims Data'!AD$11:AD$500,('Input_Claims Data'!$Q$11:$Q$500='Cal_Claims Experience'!$U147)*('Input_Claims Data'!$R$11:$R$500='Cal_Claims Experience'!$V147)*('Input_Claims Data'!$S$11:$S$500='Cal_Claims Experience'!$W147)*('Input_Claims Data'!$T$11:$T$500='Cal_Claims Experience'!$X147)))</f>
        <v/>
      </c>
      <c r="AI147" s="1" t="str">
        <f t="shared" si="28"/>
        <v/>
      </c>
      <c r="AJ147" s="1" t="str">
        <f t="shared" si="25"/>
        <v/>
      </c>
      <c r="AK147" s="1" t="str">
        <f t="shared" si="26"/>
        <v/>
      </c>
      <c r="AL147" s="1" t="str">
        <f t="shared" si="27"/>
        <v/>
      </c>
      <c r="AM147" s="1" t="str">
        <f t="shared" si="29"/>
        <v/>
      </c>
    </row>
    <row r="148" spans="5:39">
      <c r="E148" s="1" t="str" cm="1">
        <f t="array" ref="E148">IF(A148="","",_xlfn._xlws.FILTER('Input_Claims Data'!E$11:E$500,('Input_Claims Data'!$A$11:$A$500='Cal_Claims Experience'!$A148)*('Input_Claims Data'!$B$11:$B$500='Cal_Claims Experience'!$B148)*('Input_Claims Data'!$C$11:$C$500='Cal_Claims Experience'!$C148)*('Input_Claims Data'!$D$11:$D$500='Cal_Claims Experience'!$D148)))</f>
        <v/>
      </c>
      <c r="F148" s="1" t="str" cm="1">
        <f t="array" ref="F148">IF(A148="","",_xlfn._xlws.FILTER('Input_Claims Data'!F$11:F$500,('Input_Claims Data'!$A$11:$A$500='Cal_Claims Experience'!$A148)*('Input_Claims Data'!$B$11:$B$500='Cal_Claims Experience'!$B148)*('Input_Claims Data'!$C$11:$C$500='Cal_Claims Experience'!$C148)*('Input_Claims Data'!$D$11:$D$500='Cal_Claims Experience'!$D148)))</f>
        <v/>
      </c>
      <c r="G148" s="1" t="str" cm="1">
        <f t="array" ref="G148">IF(A148="","",_xlfn._xlws.FILTER('Input_Claims Data'!G$11:G$500,('Input_Claims Data'!$A$11:$A$500='Cal_Claims Experience'!$A148)*('Input_Claims Data'!$B$11:$B$500='Cal_Claims Experience'!$B148)*('Input_Claims Data'!$C$11:$C$500='Cal_Claims Experience'!$C148)*('Input_Claims Data'!$D$11:$D$500='Cal_Claims Experience'!$D148)))</f>
        <v/>
      </c>
      <c r="H148" s="1" t="str" cm="1">
        <f t="array" ref="H148">IF(A148="","",_xlfn._xlws.FILTER('Input_Claims Data'!H$11:H$500,('Input_Claims Data'!$A$11:$A$500='Cal_Claims Experience'!$A148)*('Input_Claims Data'!$B$11:$B$500='Cal_Claims Experience'!$B148)*('Input_Claims Data'!$C$11:$C$500='Cal_Claims Experience'!$C148)*('Input_Claims Data'!$D$11:$D$500='Cal_Claims Experience'!$D148)))</f>
        <v/>
      </c>
      <c r="I148" s="1" t="str" cm="1">
        <f t="array" ref="I148">IF(A148="","",_xlfn._xlws.FILTER('Input_Claims Data'!I$11:I$500,('Input_Claims Data'!$A$11:$A$500='Cal_Claims Experience'!$A148)*('Input_Claims Data'!$B$11:$B$500='Cal_Claims Experience'!$B148)*('Input_Claims Data'!$C$11:$C$500='Cal_Claims Experience'!$C148)*('Input_Claims Data'!$D$11:$D$500='Cal_Claims Experience'!$D148)))</f>
        <v/>
      </c>
      <c r="J148" s="1" t="str" cm="1">
        <f t="array" ref="J148">IF(A148="","",_xlfn._xlws.FILTER('Input_Claims Data'!J$11:J$500,('Input_Claims Data'!$A$11:$A$500='Cal_Claims Experience'!$A148)*('Input_Claims Data'!$B$11:$B$500='Cal_Claims Experience'!$B148)*('Input_Claims Data'!$C$11:$C$500='Cal_Claims Experience'!$C148)*('Input_Claims Data'!$D$11:$D$500='Cal_Claims Experience'!$D148)))</f>
        <v/>
      </c>
      <c r="K148" s="1" t="str" cm="1">
        <f t="array" ref="K148">IF(A148="","",_xlfn._xlws.FILTER('Input_Claims Data'!K$11:K$500,('Input_Claims Data'!$A$11:$A$500='Cal_Claims Experience'!$A148)*('Input_Claims Data'!$B$11:$B$500='Cal_Claims Experience'!$B148)*('Input_Claims Data'!$C$11:$C$500='Cal_Claims Experience'!$C148)*('Input_Claims Data'!$D$11:$D$500='Cal_Claims Experience'!$D148)))</f>
        <v/>
      </c>
      <c r="L148" s="1" t="str" cm="1">
        <f t="array" ref="L148">IF(B148="","",_xlfn._xlws.FILTER('Input_Claims Data'!L$11:L$500,('Input_Claims Data'!$A$11:$A$500='Cal_Claims Experience'!$A148)*('Input_Claims Data'!$B$11:$B$500='Cal_Claims Experience'!$B148)*('Input_Claims Data'!$C$11:$C$500='Cal_Claims Experience'!$C148)*('Input_Claims Data'!$D$11:$D$500='Cal_Claims Experience'!$D148)))</f>
        <v/>
      </c>
      <c r="M148" s="1" t="str" cm="1">
        <f t="array" ref="M148">IF(C148="","",_xlfn._xlws.FILTER('Input_Claims Data'!M$11:M$500,('Input_Claims Data'!$A$11:$A$500='Cal_Claims Experience'!$A148)*('Input_Claims Data'!$B$11:$B$500='Cal_Claims Experience'!$B148)*('Input_Claims Data'!$C$11:$C$500='Cal_Claims Experience'!$C148)*('Input_Claims Data'!$D$11:$D$500='Cal_Claims Experience'!$D148)))</f>
        <v/>
      </c>
      <c r="N148" s="1" t="str" cm="1">
        <f t="array" ref="N148">IF(D148="","",_xlfn._xlws.FILTER('Input_Claims Data'!N$11:N$500,('Input_Claims Data'!$A$11:$A$500='Cal_Claims Experience'!$A148)*('Input_Claims Data'!$B$11:$B$500='Cal_Claims Experience'!$B148)*('Input_Claims Data'!$C$11:$C$500='Cal_Claims Experience'!$C148)*('Input_Claims Data'!$D$11:$D$500='Cal_Claims Experience'!$D148)))</f>
        <v/>
      </c>
      <c r="O148" s="1" t="str">
        <f t="shared" si="20"/>
        <v/>
      </c>
      <c r="P148" s="1" t="str">
        <f t="shared" si="21"/>
        <v/>
      </c>
      <c r="Q148" s="1" t="str">
        <f t="shared" si="22"/>
        <v/>
      </c>
      <c r="R148" s="1" t="str">
        <f t="shared" si="23"/>
        <v/>
      </c>
      <c r="S148" s="1" t="str">
        <f t="shared" si="24"/>
        <v/>
      </c>
      <c r="Y148" s="1" t="str" cm="1">
        <f t="array" ref="Y148">IF(U148="","",_xlfn._xlws.FILTER('Input_Claims Data'!U$11:U$500,('Input_Claims Data'!$Q$11:$Q$500='Cal_Claims Experience'!$U148)*('Input_Claims Data'!$R$11:$R$500='Cal_Claims Experience'!$V148)*('Input_Claims Data'!$S$11:$S$500='Cal_Claims Experience'!$W148)*('Input_Claims Data'!$T$11:$T$500='Cal_Claims Experience'!$X148)))</f>
        <v/>
      </c>
      <c r="Z148" s="1" t="str" cm="1">
        <f t="array" ref="Z148">IF(V148="","",_xlfn._xlws.FILTER('Input_Claims Data'!V$11:V$500,('Input_Claims Data'!$Q$11:$Q$500='Cal_Claims Experience'!$U148)*('Input_Claims Data'!$R$11:$R$500='Cal_Claims Experience'!$V148)*('Input_Claims Data'!$S$11:$S$500='Cal_Claims Experience'!$W148)*('Input_Claims Data'!$T$11:$T$500='Cal_Claims Experience'!$X148)))</f>
        <v/>
      </c>
      <c r="AA148" s="1" t="str" cm="1">
        <f t="array" ref="AA148">IF(W148="","",_xlfn._xlws.FILTER('Input_Claims Data'!W$11:W$500,('Input_Claims Data'!$Q$11:$Q$500='Cal_Claims Experience'!$U148)*('Input_Claims Data'!$R$11:$R$500='Cal_Claims Experience'!$V148)*('Input_Claims Data'!$S$11:$S$500='Cal_Claims Experience'!$W148)*('Input_Claims Data'!$T$11:$T$500='Cal_Claims Experience'!$X148)))</f>
        <v/>
      </c>
      <c r="AB148" s="1" t="str" cm="1">
        <f t="array" ref="AB148">IF(X148="","",_xlfn._xlws.FILTER('Input_Claims Data'!X$11:X$500,('Input_Claims Data'!$Q$11:$Q$500='Cal_Claims Experience'!$U148)*('Input_Claims Data'!$R$11:$R$500='Cal_Claims Experience'!$V148)*('Input_Claims Data'!$S$11:$S$500='Cal_Claims Experience'!$W148)*('Input_Claims Data'!$T$11:$T$500='Cal_Claims Experience'!$X148)))</f>
        <v/>
      </c>
      <c r="AC148" s="1" t="str" cm="1">
        <f t="array" ref="AC148">IF(Y148="","",_xlfn._xlws.FILTER('Input_Claims Data'!Y$11:Y$500,('Input_Claims Data'!$Q$11:$Q$500='Cal_Claims Experience'!$U148)*('Input_Claims Data'!$R$11:$R$500='Cal_Claims Experience'!$V148)*('Input_Claims Data'!$S$11:$S$500='Cal_Claims Experience'!$W148)*('Input_Claims Data'!$T$11:$T$500='Cal_Claims Experience'!$X148)))</f>
        <v/>
      </c>
      <c r="AD148" s="1" t="str" cm="1">
        <f t="array" ref="AD148">IF(Z148="","",_xlfn._xlws.FILTER('Input_Claims Data'!Z$11:Z$500,('Input_Claims Data'!$Q$11:$Q$500='Cal_Claims Experience'!$U148)*('Input_Claims Data'!$R$11:$R$500='Cal_Claims Experience'!$V148)*('Input_Claims Data'!$S$11:$S$500='Cal_Claims Experience'!$W148)*('Input_Claims Data'!$T$11:$T$500='Cal_Claims Experience'!$X148)))</f>
        <v/>
      </c>
      <c r="AE148" s="1" t="str" cm="1">
        <f t="array" ref="AE148">IF(AA148="","",_xlfn._xlws.FILTER('Input_Claims Data'!AA$11:AA$500,('Input_Claims Data'!$Q$11:$Q$500='Cal_Claims Experience'!$U148)*('Input_Claims Data'!$R$11:$R$500='Cal_Claims Experience'!$V148)*('Input_Claims Data'!$S$11:$S$500='Cal_Claims Experience'!$W148)*('Input_Claims Data'!$T$11:$T$500='Cal_Claims Experience'!$X148)))</f>
        <v/>
      </c>
      <c r="AF148" s="1" t="str" cm="1">
        <f t="array" ref="AF148">IF(AB148="","",_xlfn._xlws.FILTER('Input_Claims Data'!AB$11:AB$500,('Input_Claims Data'!$Q$11:$Q$500='Cal_Claims Experience'!$U148)*('Input_Claims Data'!$R$11:$R$500='Cal_Claims Experience'!$V148)*('Input_Claims Data'!$S$11:$S$500='Cal_Claims Experience'!$W148)*('Input_Claims Data'!$T$11:$T$500='Cal_Claims Experience'!$X148)))</f>
        <v/>
      </c>
      <c r="AG148" s="1" t="str" cm="1">
        <f t="array" ref="AG148">IF(AC148="","",_xlfn._xlws.FILTER('Input_Claims Data'!AC$11:AC$500,('Input_Claims Data'!$Q$11:$Q$500='Cal_Claims Experience'!$U148)*('Input_Claims Data'!$R$11:$R$500='Cal_Claims Experience'!$V148)*('Input_Claims Data'!$S$11:$S$500='Cal_Claims Experience'!$W148)*('Input_Claims Data'!$T$11:$T$500='Cal_Claims Experience'!$X148)))</f>
        <v/>
      </c>
      <c r="AH148" s="1" t="str" cm="1">
        <f t="array" ref="AH148">IF(AD148="","",_xlfn._xlws.FILTER('Input_Claims Data'!AD$11:AD$500,('Input_Claims Data'!$Q$11:$Q$500='Cal_Claims Experience'!$U148)*('Input_Claims Data'!$R$11:$R$500='Cal_Claims Experience'!$V148)*('Input_Claims Data'!$S$11:$S$500='Cal_Claims Experience'!$W148)*('Input_Claims Data'!$T$11:$T$500='Cal_Claims Experience'!$X148)))</f>
        <v/>
      </c>
      <c r="AI148" s="1" t="str">
        <f t="shared" si="28"/>
        <v/>
      </c>
      <c r="AJ148" s="1" t="str">
        <f t="shared" si="25"/>
        <v/>
      </c>
      <c r="AK148" s="1" t="str">
        <f t="shared" si="26"/>
        <v/>
      </c>
      <c r="AL148" s="1" t="str">
        <f t="shared" si="27"/>
        <v/>
      </c>
      <c r="AM148" s="1" t="str">
        <f t="shared" si="29"/>
        <v/>
      </c>
    </row>
    <row r="149" spans="5:39">
      <c r="E149" s="1" t="str" cm="1">
        <f t="array" ref="E149">IF(A149="","",_xlfn._xlws.FILTER('Input_Claims Data'!E$11:E$500,('Input_Claims Data'!$A$11:$A$500='Cal_Claims Experience'!$A149)*('Input_Claims Data'!$B$11:$B$500='Cal_Claims Experience'!$B149)*('Input_Claims Data'!$C$11:$C$500='Cal_Claims Experience'!$C149)*('Input_Claims Data'!$D$11:$D$500='Cal_Claims Experience'!$D149)))</f>
        <v/>
      </c>
      <c r="F149" s="1" t="str" cm="1">
        <f t="array" ref="F149">IF(A149="","",_xlfn._xlws.FILTER('Input_Claims Data'!F$11:F$500,('Input_Claims Data'!$A$11:$A$500='Cal_Claims Experience'!$A149)*('Input_Claims Data'!$B$11:$B$500='Cal_Claims Experience'!$B149)*('Input_Claims Data'!$C$11:$C$500='Cal_Claims Experience'!$C149)*('Input_Claims Data'!$D$11:$D$500='Cal_Claims Experience'!$D149)))</f>
        <v/>
      </c>
      <c r="G149" s="1" t="str" cm="1">
        <f t="array" ref="G149">IF(A149="","",_xlfn._xlws.FILTER('Input_Claims Data'!G$11:G$500,('Input_Claims Data'!$A$11:$A$500='Cal_Claims Experience'!$A149)*('Input_Claims Data'!$B$11:$B$500='Cal_Claims Experience'!$B149)*('Input_Claims Data'!$C$11:$C$500='Cal_Claims Experience'!$C149)*('Input_Claims Data'!$D$11:$D$500='Cal_Claims Experience'!$D149)))</f>
        <v/>
      </c>
      <c r="H149" s="1" t="str" cm="1">
        <f t="array" ref="H149">IF(A149="","",_xlfn._xlws.FILTER('Input_Claims Data'!H$11:H$500,('Input_Claims Data'!$A$11:$A$500='Cal_Claims Experience'!$A149)*('Input_Claims Data'!$B$11:$B$500='Cal_Claims Experience'!$B149)*('Input_Claims Data'!$C$11:$C$500='Cal_Claims Experience'!$C149)*('Input_Claims Data'!$D$11:$D$500='Cal_Claims Experience'!$D149)))</f>
        <v/>
      </c>
      <c r="I149" s="1" t="str" cm="1">
        <f t="array" ref="I149">IF(A149="","",_xlfn._xlws.FILTER('Input_Claims Data'!I$11:I$500,('Input_Claims Data'!$A$11:$A$500='Cal_Claims Experience'!$A149)*('Input_Claims Data'!$B$11:$B$500='Cal_Claims Experience'!$B149)*('Input_Claims Data'!$C$11:$C$500='Cal_Claims Experience'!$C149)*('Input_Claims Data'!$D$11:$D$500='Cal_Claims Experience'!$D149)))</f>
        <v/>
      </c>
      <c r="J149" s="1" t="str" cm="1">
        <f t="array" ref="J149">IF(A149="","",_xlfn._xlws.FILTER('Input_Claims Data'!J$11:J$500,('Input_Claims Data'!$A$11:$A$500='Cal_Claims Experience'!$A149)*('Input_Claims Data'!$B$11:$B$500='Cal_Claims Experience'!$B149)*('Input_Claims Data'!$C$11:$C$500='Cal_Claims Experience'!$C149)*('Input_Claims Data'!$D$11:$D$500='Cal_Claims Experience'!$D149)))</f>
        <v/>
      </c>
      <c r="K149" s="1" t="str" cm="1">
        <f t="array" ref="K149">IF(A149="","",_xlfn._xlws.FILTER('Input_Claims Data'!K$11:K$500,('Input_Claims Data'!$A$11:$A$500='Cal_Claims Experience'!$A149)*('Input_Claims Data'!$B$11:$B$500='Cal_Claims Experience'!$B149)*('Input_Claims Data'!$C$11:$C$500='Cal_Claims Experience'!$C149)*('Input_Claims Data'!$D$11:$D$500='Cal_Claims Experience'!$D149)))</f>
        <v/>
      </c>
      <c r="L149" s="1" t="str" cm="1">
        <f t="array" ref="L149">IF(B149="","",_xlfn._xlws.FILTER('Input_Claims Data'!L$11:L$500,('Input_Claims Data'!$A$11:$A$500='Cal_Claims Experience'!$A149)*('Input_Claims Data'!$B$11:$B$500='Cal_Claims Experience'!$B149)*('Input_Claims Data'!$C$11:$C$500='Cal_Claims Experience'!$C149)*('Input_Claims Data'!$D$11:$D$500='Cal_Claims Experience'!$D149)))</f>
        <v/>
      </c>
      <c r="M149" s="1" t="str" cm="1">
        <f t="array" ref="M149">IF(C149="","",_xlfn._xlws.FILTER('Input_Claims Data'!M$11:M$500,('Input_Claims Data'!$A$11:$A$500='Cal_Claims Experience'!$A149)*('Input_Claims Data'!$B$11:$B$500='Cal_Claims Experience'!$B149)*('Input_Claims Data'!$C$11:$C$500='Cal_Claims Experience'!$C149)*('Input_Claims Data'!$D$11:$D$500='Cal_Claims Experience'!$D149)))</f>
        <v/>
      </c>
      <c r="N149" s="1" t="str" cm="1">
        <f t="array" ref="N149">IF(D149="","",_xlfn._xlws.FILTER('Input_Claims Data'!N$11:N$500,('Input_Claims Data'!$A$11:$A$500='Cal_Claims Experience'!$A149)*('Input_Claims Data'!$B$11:$B$500='Cal_Claims Experience'!$B149)*('Input_Claims Data'!$C$11:$C$500='Cal_Claims Experience'!$C149)*('Input_Claims Data'!$D$11:$D$500='Cal_Claims Experience'!$D149)))</f>
        <v/>
      </c>
      <c r="O149" s="1" t="str">
        <f t="shared" si="20"/>
        <v/>
      </c>
      <c r="P149" s="1" t="str">
        <f t="shared" si="21"/>
        <v/>
      </c>
      <c r="Q149" s="1" t="str">
        <f t="shared" si="22"/>
        <v/>
      </c>
      <c r="R149" s="1" t="str">
        <f t="shared" si="23"/>
        <v/>
      </c>
      <c r="S149" s="1" t="str">
        <f t="shared" si="24"/>
        <v/>
      </c>
      <c r="Y149" s="1" t="str" cm="1">
        <f t="array" ref="Y149">IF(U149="","",_xlfn._xlws.FILTER('Input_Claims Data'!U$11:U$500,('Input_Claims Data'!$Q$11:$Q$500='Cal_Claims Experience'!$U149)*('Input_Claims Data'!$R$11:$R$500='Cal_Claims Experience'!$V149)*('Input_Claims Data'!$S$11:$S$500='Cal_Claims Experience'!$W149)*('Input_Claims Data'!$T$11:$T$500='Cal_Claims Experience'!$X149)))</f>
        <v/>
      </c>
      <c r="Z149" s="1" t="str" cm="1">
        <f t="array" ref="Z149">IF(V149="","",_xlfn._xlws.FILTER('Input_Claims Data'!V$11:V$500,('Input_Claims Data'!$Q$11:$Q$500='Cal_Claims Experience'!$U149)*('Input_Claims Data'!$R$11:$R$500='Cal_Claims Experience'!$V149)*('Input_Claims Data'!$S$11:$S$500='Cal_Claims Experience'!$W149)*('Input_Claims Data'!$T$11:$T$500='Cal_Claims Experience'!$X149)))</f>
        <v/>
      </c>
      <c r="AA149" s="1" t="str" cm="1">
        <f t="array" ref="AA149">IF(W149="","",_xlfn._xlws.FILTER('Input_Claims Data'!W$11:W$500,('Input_Claims Data'!$Q$11:$Q$500='Cal_Claims Experience'!$U149)*('Input_Claims Data'!$R$11:$R$500='Cal_Claims Experience'!$V149)*('Input_Claims Data'!$S$11:$S$500='Cal_Claims Experience'!$W149)*('Input_Claims Data'!$T$11:$T$500='Cal_Claims Experience'!$X149)))</f>
        <v/>
      </c>
      <c r="AB149" s="1" t="str" cm="1">
        <f t="array" ref="AB149">IF(X149="","",_xlfn._xlws.FILTER('Input_Claims Data'!X$11:X$500,('Input_Claims Data'!$Q$11:$Q$500='Cal_Claims Experience'!$U149)*('Input_Claims Data'!$R$11:$R$500='Cal_Claims Experience'!$V149)*('Input_Claims Data'!$S$11:$S$500='Cal_Claims Experience'!$W149)*('Input_Claims Data'!$T$11:$T$500='Cal_Claims Experience'!$X149)))</f>
        <v/>
      </c>
      <c r="AC149" s="1" t="str" cm="1">
        <f t="array" ref="AC149">IF(Y149="","",_xlfn._xlws.FILTER('Input_Claims Data'!Y$11:Y$500,('Input_Claims Data'!$Q$11:$Q$500='Cal_Claims Experience'!$U149)*('Input_Claims Data'!$R$11:$R$500='Cal_Claims Experience'!$V149)*('Input_Claims Data'!$S$11:$S$500='Cal_Claims Experience'!$W149)*('Input_Claims Data'!$T$11:$T$500='Cal_Claims Experience'!$X149)))</f>
        <v/>
      </c>
      <c r="AD149" s="1" t="str" cm="1">
        <f t="array" ref="AD149">IF(Z149="","",_xlfn._xlws.FILTER('Input_Claims Data'!Z$11:Z$500,('Input_Claims Data'!$Q$11:$Q$500='Cal_Claims Experience'!$U149)*('Input_Claims Data'!$R$11:$R$500='Cal_Claims Experience'!$V149)*('Input_Claims Data'!$S$11:$S$500='Cal_Claims Experience'!$W149)*('Input_Claims Data'!$T$11:$T$500='Cal_Claims Experience'!$X149)))</f>
        <v/>
      </c>
      <c r="AE149" s="1" t="str" cm="1">
        <f t="array" ref="AE149">IF(AA149="","",_xlfn._xlws.FILTER('Input_Claims Data'!AA$11:AA$500,('Input_Claims Data'!$Q$11:$Q$500='Cal_Claims Experience'!$U149)*('Input_Claims Data'!$R$11:$R$500='Cal_Claims Experience'!$V149)*('Input_Claims Data'!$S$11:$S$500='Cal_Claims Experience'!$W149)*('Input_Claims Data'!$T$11:$T$500='Cal_Claims Experience'!$X149)))</f>
        <v/>
      </c>
      <c r="AF149" s="1" t="str" cm="1">
        <f t="array" ref="AF149">IF(AB149="","",_xlfn._xlws.FILTER('Input_Claims Data'!AB$11:AB$500,('Input_Claims Data'!$Q$11:$Q$500='Cal_Claims Experience'!$U149)*('Input_Claims Data'!$R$11:$R$500='Cal_Claims Experience'!$V149)*('Input_Claims Data'!$S$11:$S$500='Cal_Claims Experience'!$W149)*('Input_Claims Data'!$T$11:$T$500='Cal_Claims Experience'!$X149)))</f>
        <v/>
      </c>
      <c r="AG149" s="1" t="str" cm="1">
        <f t="array" ref="AG149">IF(AC149="","",_xlfn._xlws.FILTER('Input_Claims Data'!AC$11:AC$500,('Input_Claims Data'!$Q$11:$Q$500='Cal_Claims Experience'!$U149)*('Input_Claims Data'!$R$11:$R$500='Cal_Claims Experience'!$V149)*('Input_Claims Data'!$S$11:$S$500='Cal_Claims Experience'!$W149)*('Input_Claims Data'!$T$11:$T$500='Cal_Claims Experience'!$X149)))</f>
        <v/>
      </c>
      <c r="AH149" s="1" t="str" cm="1">
        <f t="array" ref="AH149">IF(AD149="","",_xlfn._xlws.FILTER('Input_Claims Data'!AD$11:AD$500,('Input_Claims Data'!$Q$11:$Q$500='Cal_Claims Experience'!$U149)*('Input_Claims Data'!$R$11:$R$500='Cal_Claims Experience'!$V149)*('Input_Claims Data'!$S$11:$S$500='Cal_Claims Experience'!$W149)*('Input_Claims Data'!$T$11:$T$500='Cal_Claims Experience'!$X149)))</f>
        <v/>
      </c>
      <c r="AI149" s="1" t="str">
        <f t="shared" si="28"/>
        <v/>
      </c>
      <c r="AJ149" s="1" t="str">
        <f t="shared" si="25"/>
        <v/>
      </c>
      <c r="AK149" s="1" t="str">
        <f t="shared" si="26"/>
        <v/>
      </c>
      <c r="AL149" s="1" t="str">
        <f t="shared" si="27"/>
        <v/>
      </c>
      <c r="AM149" s="1" t="str">
        <f t="shared" si="29"/>
        <v/>
      </c>
    </row>
    <row r="150" spans="5:39">
      <c r="E150" s="1" t="str" cm="1">
        <f t="array" ref="E150">IF(A150="","",_xlfn._xlws.FILTER('Input_Claims Data'!E$11:E$500,('Input_Claims Data'!$A$11:$A$500='Cal_Claims Experience'!$A150)*('Input_Claims Data'!$B$11:$B$500='Cal_Claims Experience'!$B150)*('Input_Claims Data'!$C$11:$C$500='Cal_Claims Experience'!$C150)*('Input_Claims Data'!$D$11:$D$500='Cal_Claims Experience'!$D150)))</f>
        <v/>
      </c>
      <c r="F150" s="1" t="str" cm="1">
        <f t="array" ref="F150">IF(A150="","",_xlfn._xlws.FILTER('Input_Claims Data'!F$11:F$500,('Input_Claims Data'!$A$11:$A$500='Cal_Claims Experience'!$A150)*('Input_Claims Data'!$B$11:$B$500='Cal_Claims Experience'!$B150)*('Input_Claims Data'!$C$11:$C$500='Cal_Claims Experience'!$C150)*('Input_Claims Data'!$D$11:$D$500='Cal_Claims Experience'!$D150)))</f>
        <v/>
      </c>
      <c r="G150" s="1" t="str" cm="1">
        <f t="array" ref="G150">IF(A150="","",_xlfn._xlws.FILTER('Input_Claims Data'!G$11:G$500,('Input_Claims Data'!$A$11:$A$500='Cal_Claims Experience'!$A150)*('Input_Claims Data'!$B$11:$B$500='Cal_Claims Experience'!$B150)*('Input_Claims Data'!$C$11:$C$500='Cal_Claims Experience'!$C150)*('Input_Claims Data'!$D$11:$D$500='Cal_Claims Experience'!$D150)))</f>
        <v/>
      </c>
      <c r="H150" s="1" t="str" cm="1">
        <f t="array" ref="H150">IF(A150="","",_xlfn._xlws.FILTER('Input_Claims Data'!H$11:H$500,('Input_Claims Data'!$A$11:$A$500='Cal_Claims Experience'!$A150)*('Input_Claims Data'!$B$11:$B$500='Cal_Claims Experience'!$B150)*('Input_Claims Data'!$C$11:$C$500='Cal_Claims Experience'!$C150)*('Input_Claims Data'!$D$11:$D$500='Cal_Claims Experience'!$D150)))</f>
        <v/>
      </c>
      <c r="I150" s="1" t="str" cm="1">
        <f t="array" ref="I150">IF(A150="","",_xlfn._xlws.FILTER('Input_Claims Data'!I$11:I$500,('Input_Claims Data'!$A$11:$A$500='Cal_Claims Experience'!$A150)*('Input_Claims Data'!$B$11:$B$500='Cal_Claims Experience'!$B150)*('Input_Claims Data'!$C$11:$C$500='Cal_Claims Experience'!$C150)*('Input_Claims Data'!$D$11:$D$500='Cal_Claims Experience'!$D150)))</f>
        <v/>
      </c>
      <c r="J150" s="1" t="str" cm="1">
        <f t="array" ref="J150">IF(A150="","",_xlfn._xlws.FILTER('Input_Claims Data'!J$11:J$500,('Input_Claims Data'!$A$11:$A$500='Cal_Claims Experience'!$A150)*('Input_Claims Data'!$B$11:$B$500='Cal_Claims Experience'!$B150)*('Input_Claims Data'!$C$11:$C$500='Cal_Claims Experience'!$C150)*('Input_Claims Data'!$D$11:$D$500='Cal_Claims Experience'!$D150)))</f>
        <v/>
      </c>
      <c r="K150" s="1" t="str" cm="1">
        <f t="array" ref="K150">IF(A150="","",_xlfn._xlws.FILTER('Input_Claims Data'!K$11:K$500,('Input_Claims Data'!$A$11:$A$500='Cal_Claims Experience'!$A150)*('Input_Claims Data'!$B$11:$B$500='Cal_Claims Experience'!$B150)*('Input_Claims Data'!$C$11:$C$500='Cal_Claims Experience'!$C150)*('Input_Claims Data'!$D$11:$D$500='Cal_Claims Experience'!$D150)))</f>
        <v/>
      </c>
      <c r="L150" s="1" t="str" cm="1">
        <f t="array" ref="L150">IF(B150="","",_xlfn._xlws.FILTER('Input_Claims Data'!L$11:L$500,('Input_Claims Data'!$A$11:$A$500='Cal_Claims Experience'!$A150)*('Input_Claims Data'!$B$11:$B$500='Cal_Claims Experience'!$B150)*('Input_Claims Data'!$C$11:$C$500='Cal_Claims Experience'!$C150)*('Input_Claims Data'!$D$11:$D$500='Cal_Claims Experience'!$D150)))</f>
        <v/>
      </c>
      <c r="M150" s="1" t="str" cm="1">
        <f t="array" ref="M150">IF(C150="","",_xlfn._xlws.FILTER('Input_Claims Data'!M$11:M$500,('Input_Claims Data'!$A$11:$A$500='Cal_Claims Experience'!$A150)*('Input_Claims Data'!$B$11:$B$500='Cal_Claims Experience'!$B150)*('Input_Claims Data'!$C$11:$C$500='Cal_Claims Experience'!$C150)*('Input_Claims Data'!$D$11:$D$500='Cal_Claims Experience'!$D150)))</f>
        <v/>
      </c>
      <c r="N150" s="1" t="str" cm="1">
        <f t="array" ref="N150">IF(D150="","",_xlfn._xlws.FILTER('Input_Claims Data'!N$11:N$500,('Input_Claims Data'!$A$11:$A$500='Cal_Claims Experience'!$A150)*('Input_Claims Data'!$B$11:$B$500='Cal_Claims Experience'!$B150)*('Input_Claims Data'!$C$11:$C$500='Cal_Claims Experience'!$C150)*('Input_Claims Data'!$D$11:$D$500='Cal_Claims Experience'!$D150)))</f>
        <v/>
      </c>
      <c r="O150" s="1" t="str">
        <f t="shared" si="20"/>
        <v/>
      </c>
      <c r="P150" s="1" t="str">
        <f t="shared" si="21"/>
        <v/>
      </c>
      <c r="Q150" s="1" t="str">
        <f t="shared" si="22"/>
        <v/>
      </c>
      <c r="R150" s="1" t="str">
        <f t="shared" si="23"/>
        <v/>
      </c>
      <c r="S150" s="1" t="str">
        <f t="shared" si="24"/>
        <v/>
      </c>
      <c r="Y150" s="1" t="str" cm="1">
        <f t="array" ref="Y150">IF(U150="","",_xlfn._xlws.FILTER('Input_Claims Data'!U$11:U$500,('Input_Claims Data'!$Q$11:$Q$500='Cal_Claims Experience'!$U150)*('Input_Claims Data'!$R$11:$R$500='Cal_Claims Experience'!$V150)*('Input_Claims Data'!$S$11:$S$500='Cal_Claims Experience'!$W150)*('Input_Claims Data'!$T$11:$T$500='Cal_Claims Experience'!$X150)))</f>
        <v/>
      </c>
      <c r="Z150" s="1" t="str" cm="1">
        <f t="array" ref="Z150">IF(V150="","",_xlfn._xlws.FILTER('Input_Claims Data'!V$11:V$500,('Input_Claims Data'!$Q$11:$Q$500='Cal_Claims Experience'!$U150)*('Input_Claims Data'!$R$11:$R$500='Cal_Claims Experience'!$V150)*('Input_Claims Data'!$S$11:$S$500='Cal_Claims Experience'!$W150)*('Input_Claims Data'!$T$11:$T$500='Cal_Claims Experience'!$X150)))</f>
        <v/>
      </c>
      <c r="AA150" s="1" t="str" cm="1">
        <f t="array" ref="AA150">IF(W150="","",_xlfn._xlws.FILTER('Input_Claims Data'!W$11:W$500,('Input_Claims Data'!$Q$11:$Q$500='Cal_Claims Experience'!$U150)*('Input_Claims Data'!$R$11:$R$500='Cal_Claims Experience'!$V150)*('Input_Claims Data'!$S$11:$S$500='Cal_Claims Experience'!$W150)*('Input_Claims Data'!$T$11:$T$500='Cal_Claims Experience'!$X150)))</f>
        <v/>
      </c>
      <c r="AB150" s="1" t="str" cm="1">
        <f t="array" ref="AB150">IF(X150="","",_xlfn._xlws.FILTER('Input_Claims Data'!X$11:X$500,('Input_Claims Data'!$Q$11:$Q$500='Cal_Claims Experience'!$U150)*('Input_Claims Data'!$R$11:$R$500='Cal_Claims Experience'!$V150)*('Input_Claims Data'!$S$11:$S$500='Cal_Claims Experience'!$W150)*('Input_Claims Data'!$T$11:$T$500='Cal_Claims Experience'!$X150)))</f>
        <v/>
      </c>
      <c r="AC150" s="1" t="str" cm="1">
        <f t="array" ref="AC150">IF(Y150="","",_xlfn._xlws.FILTER('Input_Claims Data'!Y$11:Y$500,('Input_Claims Data'!$Q$11:$Q$500='Cal_Claims Experience'!$U150)*('Input_Claims Data'!$R$11:$R$500='Cal_Claims Experience'!$V150)*('Input_Claims Data'!$S$11:$S$500='Cal_Claims Experience'!$W150)*('Input_Claims Data'!$T$11:$T$500='Cal_Claims Experience'!$X150)))</f>
        <v/>
      </c>
      <c r="AD150" s="1" t="str" cm="1">
        <f t="array" ref="AD150">IF(Z150="","",_xlfn._xlws.FILTER('Input_Claims Data'!Z$11:Z$500,('Input_Claims Data'!$Q$11:$Q$500='Cal_Claims Experience'!$U150)*('Input_Claims Data'!$R$11:$R$500='Cal_Claims Experience'!$V150)*('Input_Claims Data'!$S$11:$S$500='Cal_Claims Experience'!$W150)*('Input_Claims Data'!$T$11:$T$500='Cal_Claims Experience'!$X150)))</f>
        <v/>
      </c>
      <c r="AE150" s="1" t="str" cm="1">
        <f t="array" ref="AE150">IF(AA150="","",_xlfn._xlws.FILTER('Input_Claims Data'!AA$11:AA$500,('Input_Claims Data'!$Q$11:$Q$500='Cal_Claims Experience'!$U150)*('Input_Claims Data'!$R$11:$R$500='Cal_Claims Experience'!$V150)*('Input_Claims Data'!$S$11:$S$500='Cal_Claims Experience'!$W150)*('Input_Claims Data'!$T$11:$T$500='Cal_Claims Experience'!$X150)))</f>
        <v/>
      </c>
      <c r="AF150" s="1" t="str" cm="1">
        <f t="array" ref="AF150">IF(AB150="","",_xlfn._xlws.FILTER('Input_Claims Data'!AB$11:AB$500,('Input_Claims Data'!$Q$11:$Q$500='Cal_Claims Experience'!$U150)*('Input_Claims Data'!$R$11:$R$500='Cal_Claims Experience'!$V150)*('Input_Claims Data'!$S$11:$S$500='Cal_Claims Experience'!$W150)*('Input_Claims Data'!$T$11:$T$500='Cal_Claims Experience'!$X150)))</f>
        <v/>
      </c>
      <c r="AG150" s="1" t="str" cm="1">
        <f t="array" ref="AG150">IF(AC150="","",_xlfn._xlws.FILTER('Input_Claims Data'!AC$11:AC$500,('Input_Claims Data'!$Q$11:$Q$500='Cal_Claims Experience'!$U150)*('Input_Claims Data'!$R$11:$R$500='Cal_Claims Experience'!$V150)*('Input_Claims Data'!$S$11:$S$500='Cal_Claims Experience'!$W150)*('Input_Claims Data'!$T$11:$T$500='Cal_Claims Experience'!$X150)))</f>
        <v/>
      </c>
      <c r="AH150" s="1" t="str" cm="1">
        <f t="array" ref="AH150">IF(AD150="","",_xlfn._xlws.FILTER('Input_Claims Data'!AD$11:AD$500,('Input_Claims Data'!$Q$11:$Q$500='Cal_Claims Experience'!$U150)*('Input_Claims Data'!$R$11:$R$500='Cal_Claims Experience'!$V150)*('Input_Claims Data'!$S$11:$S$500='Cal_Claims Experience'!$W150)*('Input_Claims Data'!$T$11:$T$500='Cal_Claims Experience'!$X150)))</f>
        <v/>
      </c>
      <c r="AI150" s="1" t="str">
        <f t="shared" si="28"/>
        <v/>
      </c>
      <c r="AJ150" s="1" t="str">
        <f t="shared" si="25"/>
        <v/>
      </c>
      <c r="AK150" s="1" t="str">
        <f t="shared" si="26"/>
        <v/>
      </c>
      <c r="AL150" s="1" t="str">
        <f t="shared" si="27"/>
        <v/>
      </c>
      <c r="AM150" s="1" t="str">
        <f t="shared" si="29"/>
        <v/>
      </c>
    </row>
    <row r="151" spans="5:39">
      <c r="E151" s="1" t="str" cm="1">
        <f t="array" ref="E151">IF(A151="","",_xlfn._xlws.FILTER('Input_Claims Data'!E$11:E$500,('Input_Claims Data'!$A$11:$A$500='Cal_Claims Experience'!$A151)*('Input_Claims Data'!$B$11:$B$500='Cal_Claims Experience'!$B151)*('Input_Claims Data'!$C$11:$C$500='Cal_Claims Experience'!$C151)*('Input_Claims Data'!$D$11:$D$500='Cal_Claims Experience'!$D151)))</f>
        <v/>
      </c>
      <c r="F151" s="1" t="str" cm="1">
        <f t="array" ref="F151">IF(A151="","",_xlfn._xlws.FILTER('Input_Claims Data'!F$11:F$500,('Input_Claims Data'!$A$11:$A$500='Cal_Claims Experience'!$A151)*('Input_Claims Data'!$B$11:$B$500='Cal_Claims Experience'!$B151)*('Input_Claims Data'!$C$11:$C$500='Cal_Claims Experience'!$C151)*('Input_Claims Data'!$D$11:$D$500='Cal_Claims Experience'!$D151)))</f>
        <v/>
      </c>
      <c r="G151" s="1" t="str" cm="1">
        <f t="array" ref="G151">IF(A151="","",_xlfn._xlws.FILTER('Input_Claims Data'!G$11:G$500,('Input_Claims Data'!$A$11:$A$500='Cal_Claims Experience'!$A151)*('Input_Claims Data'!$B$11:$B$500='Cal_Claims Experience'!$B151)*('Input_Claims Data'!$C$11:$C$500='Cal_Claims Experience'!$C151)*('Input_Claims Data'!$D$11:$D$500='Cal_Claims Experience'!$D151)))</f>
        <v/>
      </c>
      <c r="H151" s="1" t="str" cm="1">
        <f t="array" ref="H151">IF(A151="","",_xlfn._xlws.FILTER('Input_Claims Data'!H$11:H$500,('Input_Claims Data'!$A$11:$A$500='Cal_Claims Experience'!$A151)*('Input_Claims Data'!$B$11:$B$500='Cal_Claims Experience'!$B151)*('Input_Claims Data'!$C$11:$C$500='Cal_Claims Experience'!$C151)*('Input_Claims Data'!$D$11:$D$500='Cal_Claims Experience'!$D151)))</f>
        <v/>
      </c>
      <c r="I151" s="1" t="str" cm="1">
        <f t="array" ref="I151">IF(A151="","",_xlfn._xlws.FILTER('Input_Claims Data'!I$11:I$500,('Input_Claims Data'!$A$11:$A$500='Cal_Claims Experience'!$A151)*('Input_Claims Data'!$B$11:$B$500='Cal_Claims Experience'!$B151)*('Input_Claims Data'!$C$11:$C$500='Cal_Claims Experience'!$C151)*('Input_Claims Data'!$D$11:$D$500='Cal_Claims Experience'!$D151)))</f>
        <v/>
      </c>
      <c r="J151" s="1" t="str" cm="1">
        <f t="array" ref="J151">IF(A151="","",_xlfn._xlws.FILTER('Input_Claims Data'!J$11:J$500,('Input_Claims Data'!$A$11:$A$500='Cal_Claims Experience'!$A151)*('Input_Claims Data'!$B$11:$B$500='Cal_Claims Experience'!$B151)*('Input_Claims Data'!$C$11:$C$500='Cal_Claims Experience'!$C151)*('Input_Claims Data'!$D$11:$D$500='Cal_Claims Experience'!$D151)))</f>
        <v/>
      </c>
      <c r="K151" s="1" t="str" cm="1">
        <f t="array" ref="K151">IF(A151="","",_xlfn._xlws.FILTER('Input_Claims Data'!K$11:K$500,('Input_Claims Data'!$A$11:$A$500='Cal_Claims Experience'!$A151)*('Input_Claims Data'!$B$11:$B$500='Cal_Claims Experience'!$B151)*('Input_Claims Data'!$C$11:$C$500='Cal_Claims Experience'!$C151)*('Input_Claims Data'!$D$11:$D$500='Cal_Claims Experience'!$D151)))</f>
        <v/>
      </c>
      <c r="L151" s="1" t="str" cm="1">
        <f t="array" ref="L151">IF(B151="","",_xlfn._xlws.FILTER('Input_Claims Data'!L$11:L$500,('Input_Claims Data'!$A$11:$A$500='Cal_Claims Experience'!$A151)*('Input_Claims Data'!$B$11:$B$500='Cal_Claims Experience'!$B151)*('Input_Claims Data'!$C$11:$C$500='Cal_Claims Experience'!$C151)*('Input_Claims Data'!$D$11:$D$500='Cal_Claims Experience'!$D151)))</f>
        <v/>
      </c>
      <c r="M151" s="1" t="str" cm="1">
        <f t="array" ref="M151">IF(C151="","",_xlfn._xlws.FILTER('Input_Claims Data'!M$11:M$500,('Input_Claims Data'!$A$11:$A$500='Cal_Claims Experience'!$A151)*('Input_Claims Data'!$B$11:$B$500='Cal_Claims Experience'!$B151)*('Input_Claims Data'!$C$11:$C$500='Cal_Claims Experience'!$C151)*('Input_Claims Data'!$D$11:$D$500='Cal_Claims Experience'!$D151)))</f>
        <v/>
      </c>
      <c r="N151" s="1" t="str" cm="1">
        <f t="array" ref="N151">IF(D151="","",_xlfn._xlws.FILTER('Input_Claims Data'!N$11:N$500,('Input_Claims Data'!$A$11:$A$500='Cal_Claims Experience'!$A151)*('Input_Claims Data'!$B$11:$B$500='Cal_Claims Experience'!$B151)*('Input_Claims Data'!$C$11:$C$500='Cal_Claims Experience'!$C151)*('Input_Claims Data'!$D$11:$D$500='Cal_Claims Experience'!$D151)))</f>
        <v/>
      </c>
      <c r="O151" s="1" t="str">
        <f t="shared" si="20"/>
        <v/>
      </c>
      <c r="P151" s="1" t="str">
        <f t="shared" si="21"/>
        <v/>
      </c>
      <c r="Q151" s="1" t="str">
        <f t="shared" si="22"/>
        <v/>
      </c>
      <c r="R151" s="1" t="str">
        <f t="shared" si="23"/>
        <v/>
      </c>
      <c r="S151" s="1" t="str">
        <f t="shared" si="24"/>
        <v/>
      </c>
      <c r="Y151" s="1" t="str" cm="1">
        <f t="array" ref="Y151">IF(U151="","",_xlfn._xlws.FILTER('Input_Claims Data'!U$11:U$500,('Input_Claims Data'!$Q$11:$Q$500='Cal_Claims Experience'!$U151)*('Input_Claims Data'!$R$11:$R$500='Cal_Claims Experience'!$V151)*('Input_Claims Data'!$S$11:$S$500='Cal_Claims Experience'!$W151)*('Input_Claims Data'!$T$11:$T$500='Cal_Claims Experience'!$X151)))</f>
        <v/>
      </c>
      <c r="Z151" s="1" t="str" cm="1">
        <f t="array" ref="Z151">IF(V151="","",_xlfn._xlws.FILTER('Input_Claims Data'!V$11:V$500,('Input_Claims Data'!$Q$11:$Q$500='Cal_Claims Experience'!$U151)*('Input_Claims Data'!$R$11:$R$500='Cal_Claims Experience'!$V151)*('Input_Claims Data'!$S$11:$S$500='Cal_Claims Experience'!$W151)*('Input_Claims Data'!$T$11:$T$500='Cal_Claims Experience'!$X151)))</f>
        <v/>
      </c>
      <c r="AA151" s="1" t="str" cm="1">
        <f t="array" ref="AA151">IF(W151="","",_xlfn._xlws.FILTER('Input_Claims Data'!W$11:W$500,('Input_Claims Data'!$Q$11:$Q$500='Cal_Claims Experience'!$U151)*('Input_Claims Data'!$R$11:$R$500='Cal_Claims Experience'!$V151)*('Input_Claims Data'!$S$11:$S$500='Cal_Claims Experience'!$W151)*('Input_Claims Data'!$T$11:$T$500='Cal_Claims Experience'!$X151)))</f>
        <v/>
      </c>
      <c r="AB151" s="1" t="str" cm="1">
        <f t="array" ref="AB151">IF(X151="","",_xlfn._xlws.FILTER('Input_Claims Data'!X$11:X$500,('Input_Claims Data'!$Q$11:$Q$500='Cal_Claims Experience'!$U151)*('Input_Claims Data'!$R$11:$R$500='Cal_Claims Experience'!$V151)*('Input_Claims Data'!$S$11:$S$500='Cal_Claims Experience'!$W151)*('Input_Claims Data'!$T$11:$T$500='Cal_Claims Experience'!$X151)))</f>
        <v/>
      </c>
      <c r="AC151" s="1" t="str" cm="1">
        <f t="array" ref="AC151">IF(Y151="","",_xlfn._xlws.FILTER('Input_Claims Data'!Y$11:Y$500,('Input_Claims Data'!$Q$11:$Q$500='Cal_Claims Experience'!$U151)*('Input_Claims Data'!$R$11:$R$500='Cal_Claims Experience'!$V151)*('Input_Claims Data'!$S$11:$S$500='Cal_Claims Experience'!$W151)*('Input_Claims Data'!$T$11:$T$500='Cal_Claims Experience'!$X151)))</f>
        <v/>
      </c>
      <c r="AD151" s="1" t="str" cm="1">
        <f t="array" ref="AD151">IF(Z151="","",_xlfn._xlws.FILTER('Input_Claims Data'!Z$11:Z$500,('Input_Claims Data'!$Q$11:$Q$500='Cal_Claims Experience'!$U151)*('Input_Claims Data'!$R$11:$R$500='Cal_Claims Experience'!$V151)*('Input_Claims Data'!$S$11:$S$500='Cal_Claims Experience'!$W151)*('Input_Claims Data'!$T$11:$T$500='Cal_Claims Experience'!$X151)))</f>
        <v/>
      </c>
      <c r="AE151" s="1" t="str" cm="1">
        <f t="array" ref="AE151">IF(AA151="","",_xlfn._xlws.FILTER('Input_Claims Data'!AA$11:AA$500,('Input_Claims Data'!$Q$11:$Q$500='Cal_Claims Experience'!$U151)*('Input_Claims Data'!$R$11:$R$500='Cal_Claims Experience'!$V151)*('Input_Claims Data'!$S$11:$S$500='Cal_Claims Experience'!$W151)*('Input_Claims Data'!$T$11:$T$500='Cal_Claims Experience'!$X151)))</f>
        <v/>
      </c>
      <c r="AF151" s="1" t="str" cm="1">
        <f t="array" ref="AF151">IF(AB151="","",_xlfn._xlws.FILTER('Input_Claims Data'!AB$11:AB$500,('Input_Claims Data'!$Q$11:$Q$500='Cal_Claims Experience'!$U151)*('Input_Claims Data'!$R$11:$R$500='Cal_Claims Experience'!$V151)*('Input_Claims Data'!$S$11:$S$500='Cal_Claims Experience'!$W151)*('Input_Claims Data'!$T$11:$T$500='Cal_Claims Experience'!$X151)))</f>
        <v/>
      </c>
      <c r="AG151" s="1" t="str" cm="1">
        <f t="array" ref="AG151">IF(AC151="","",_xlfn._xlws.FILTER('Input_Claims Data'!AC$11:AC$500,('Input_Claims Data'!$Q$11:$Q$500='Cal_Claims Experience'!$U151)*('Input_Claims Data'!$R$11:$R$500='Cal_Claims Experience'!$V151)*('Input_Claims Data'!$S$11:$S$500='Cal_Claims Experience'!$W151)*('Input_Claims Data'!$T$11:$T$500='Cal_Claims Experience'!$X151)))</f>
        <v/>
      </c>
      <c r="AH151" s="1" t="str" cm="1">
        <f t="array" ref="AH151">IF(AD151="","",_xlfn._xlws.FILTER('Input_Claims Data'!AD$11:AD$500,('Input_Claims Data'!$Q$11:$Q$500='Cal_Claims Experience'!$U151)*('Input_Claims Data'!$R$11:$R$500='Cal_Claims Experience'!$V151)*('Input_Claims Data'!$S$11:$S$500='Cal_Claims Experience'!$W151)*('Input_Claims Data'!$T$11:$T$500='Cal_Claims Experience'!$X151)))</f>
        <v/>
      </c>
      <c r="AI151" s="1" t="str">
        <f t="shared" si="28"/>
        <v/>
      </c>
      <c r="AJ151" s="1" t="str">
        <f t="shared" si="25"/>
        <v/>
      </c>
      <c r="AK151" s="1" t="str">
        <f t="shared" si="26"/>
        <v/>
      </c>
      <c r="AL151" s="1" t="str">
        <f t="shared" si="27"/>
        <v/>
      </c>
      <c r="AM151" s="1" t="str">
        <f t="shared" si="29"/>
        <v/>
      </c>
    </row>
    <row r="152" spans="5:39">
      <c r="E152" s="1" t="str" cm="1">
        <f t="array" ref="E152">IF(A152="","",_xlfn._xlws.FILTER('Input_Claims Data'!E$11:E$500,('Input_Claims Data'!$A$11:$A$500='Cal_Claims Experience'!$A152)*('Input_Claims Data'!$B$11:$B$500='Cal_Claims Experience'!$B152)*('Input_Claims Data'!$C$11:$C$500='Cal_Claims Experience'!$C152)*('Input_Claims Data'!$D$11:$D$500='Cal_Claims Experience'!$D152)))</f>
        <v/>
      </c>
      <c r="F152" s="1" t="str" cm="1">
        <f t="array" ref="F152">IF(A152="","",_xlfn._xlws.FILTER('Input_Claims Data'!F$11:F$500,('Input_Claims Data'!$A$11:$A$500='Cal_Claims Experience'!$A152)*('Input_Claims Data'!$B$11:$B$500='Cal_Claims Experience'!$B152)*('Input_Claims Data'!$C$11:$C$500='Cal_Claims Experience'!$C152)*('Input_Claims Data'!$D$11:$D$500='Cal_Claims Experience'!$D152)))</f>
        <v/>
      </c>
      <c r="G152" s="1" t="str" cm="1">
        <f t="array" ref="G152">IF(A152="","",_xlfn._xlws.FILTER('Input_Claims Data'!G$11:G$500,('Input_Claims Data'!$A$11:$A$500='Cal_Claims Experience'!$A152)*('Input_Claims Data'!$B$11:$B$500='Cal_Claims Experience'!$B152)*('Input_Claims Data'!$C$11:$C$500='Cal_Claims Experience'!$C152)*('Input_Claims Data'!$D$11:$D$500='Cal_Claims Experience'!$D152)))</f>
        <v/>
      </c>
      <c r="H152" s="1" t="str" cm="1">
        <f t="array" ref="H152">IF(A152="","",_xlfn._xlws.FILTER('Input_Claims Data'!H$11:H$500,('Input_Claims Data'!$A$11:$A$500='Cal_Claims Experience'!$A152)*('Input_Claims Data'!$B$11:$B$500='Cal_Claims Experience'!$B152)*('Input_Claims Data'!$C$11:$C$500='Cal_Claims Experience'!$C152)*('Input_Claims Data'!$D$11:$D$500='Cal_Claims Experience'!$D152)))</f>
        <v/>
      </c>
      <c r="I152" s="1" t="str" cm="1">
        <f t="array" ref="I152">IF(A152="","",_xlfn._xlws.FILTER('Input_Claims Data'!I$11:I$500,('Input_Claims Data'!$A$11:$A$500='Cal_Claims Experience'!$A152)*('Input_Claims Data'!$B$11:$B$500='Cal_Claims Experience'!$B152)*('Input_Claims Data'!$C$11:$C$500='Cal_Claims Experience'!$C152)*('Input_Claims Data'!$D$11:$D$500='Cal_Claims Experience'!$D152)))</f>
        <v/>
      </c>
      <c r="J152" s="1" t="str" cm="1">
        <f t="array" ref="J152">IF(A152="","",_xlfn._xlws.FILTER('Input_Claims Data'!J$11:J$500,('Input_Claims Data'!$A$11:$A$500='Cal_Claims Experience'!$A152)*('Input_Claims Data'!$B$11:$B$500='Cal_Claims Experience'!$B152)*('Input_Claims Data'!$C$11:$C$500='Cal_Claims Experience'!$C152)*('Input_Claims Data'!$D$11:$D$500='Cal_Claims Experience'!$D152)))</f>
        <v/>
      </c>
      <c r="K152" s="1" t="str" cm="1">
        <f t="array" ref="K152">IF(A152="","",_xlfn._xlws.FILTER('Input_Claims Data'!K$11:K$500,('Input_Claims Data'!$A$11:$A$500='Cal_Claims Experience'!$A152)*('Input_Claims Data'!$B$11:$B$500='Cal_Claims Experience'!$B152)*('Input_Claims Data'!$C$11:$C$500='Cal_Claims Experience'!$C152)*('Input_Claims Data'!$D$11:$D$500='Cal_Claims Experience'!$D152)))</f>
        <v/>
      </c>
      <c r="L152" s="1" t="str" cm="1">
        <f t="array" ref="L152">IF(B152="","",_xlfn._xlws.FILTER('Input_Claims Data'!L$11:L$500,('Input_Claims Data'!$A$11:$A$500='Cal_Claims Experience'!$A152)*('Input_Claims Data'!$B$11:$B$500='Cal_Claims Experience'!$B152)*('Input_Claims Data'!$C$11:$C$500='Cal_Claims Experience'!$C152)*('Input_Claims Data'!$D$11:$D$500='Cal_Claims Experience'!$D152)))</f>
        <v/>
      </c>
      <c r="M152" s="1" t="str" cm="1">
        <f t="array" ref="M152">IF(C152="","",_xlfn._xlws.FILTER('Input_Claims Data'!M$11:M$500,('Input_Claims Data'!$A$11:$A$500='Cal_Claims Experience'!$A152)*('Input_Claims Data'!$B$11:$B$500='Cal_Claims Experience'!$B152)*('Input_Claims Data'!$C$11:$C$500='Cal_Claims Experience'!$C152)*('Input_Claims Data'!$D$11:$D$500='Cal_Claims Experience'!$D152)))</f>
        <v/>
      </c>
      <c r="N152" s="1" t="str" cm="1">
        <f t="array" ref="N152">IF(D152="","",_xlfn._xlws.FILTER('Input_Claims Data'!N$11:N$500,('Input_Claims Data'!$A$11:$A$500='Cal_Claims Experience'!$A152)*('Input_Claims Data'!$B$11:$B$500='Cal_Claims Experience'!$B152)*('Input_Claims Data'!$C$11:$C$500='Cal_Claims Experience'!$C152)*('Input_Claims Data'!$D$11:$D$500='Cal_Claims Experience'!$D152)))</f>
        <v/>
      </c>
      <c r="O152" s="1" t="str">
        <f t="shared" si="20"/>
        <v/>
      </c>
      <c r="P152" s="1" t="str">
        <f t="shared" si="21"/>
        <v/>
      </c>
      <c r="Q152" s="1" t="str">
        <f t="shared" si="22"/>
        <v/>
      </c>
      <c r="R152" s="1" t="str">
        <f t="shared" si="23"/>
        <v/>
      </c>
      <c r="S152" s="1" t="str">
        <f t="shared" si="24"/>
        <v/>
      </c>
      <c r="Y152" s="1" t="str" cm="1">
        <f t="array" ref="Y152">IF(U152="","",_xlfn._xlws.FILTER('Input_Claims Data'!U$11:U$500,('Input_Claims Data'!$Q$11:$Q$500='Cal_Claims Experience'!$U152)*('Input_Claims Data'!$R$11:$R$500='Cal_Claims Experience'!$V152)*('Input_Claims Data'!$S$11:$S$500='Cal_Claims Experience'!$W152)*('Input_Claims Data'!$T$11:$T$500='Cal_Claims Experience'!$X152)))</f>
        <v/>
      </c>
      <c r="Z152" s="1" t="str" cm="1">
        <f t="array" ref="Z152">IF(V152="","",_xlfn._xlws.FILTER('Input_Claims Data'!V$11:V$500,('Input_Claims Data'!$Q$11:$Q$500='Cal_Claims Experience'!$U152)*('Input_Claims Data'!$R$11:$R$500='Cal_Claims Experience'!$V152)*('Input_Claims Data'!$S$11:$S$500='Cal_Claims Experience'!$W152)*('Input_Claims Data'!$T$11:$T$500='Cal_Claims Experience'!$X152)))</f>
        <v/>
      </c>
      <c r="AA152" s="1" t="str" cm="1">
        <f t="array" ref="AA152">IF(W152="","",_xlfn._xlws.FILTER('Input_Claims Data'!W$11:W$500,('Input_Claims Data'!$Q$11:$Q$500='Cal_Claims Experience'!$U152)*('Input_Claims Data'!$R$11:$R$500='Cal_Claims Experience'!$V152)*('Input_Claims Data'!$S$11:$S$500='Cal_Claims Experience'!$W152)*('Input_Claims Data'!$T$11:$T$500='Cal_Claims Experience'!$X152)))</f>
        <v/>
      </c>
      <c r="AB152" s="1" t="str" cm="1">
        <f t="array" ref="AB152">IF(X152="","",_xlfn._xlws.FILTER('Input_Claims Data'!X$11:X$500,('Input_Claims Data'!$Q$11:$Q$500='Cal_Claims Experience'!$U152)*('Input_Claims Data'!$R$11:$R$500='Cal_Claims Experience'!$V152)*('Input_Claims Data'!$S$11:$S$500='Cal_Claims Experience'!$W152)*('Input_Claims Data'!$T$11:$T$500='Cal_Claims Experience'!$X152)))</f>
        <v/>
      </c>
      <c r="AC152" s="1" t="str" cm="1">
        <f t="array" ref="AC152">IF(Y152="","",_xlfn._xlws.FILTER('Input_Claims Data'!Y$11:Y$500,('Input_Claims Data'!$Q$11:$Q$500='Cal_Claims Experience'!$U152)*('Input_Claims Data'!$R$11:$R$500='Cal_Claims Experience'!$V152)*('Input_Claims Data'!$S$11:$S$500='Cal_Claims Experience'!$W152)*('Input_Claims Data'!$T$11:$T$500='Cal_Claims Experience'!$X152)))</f>
        <v/>
      </c>
      <c r="AD152" s="1" t="str" cm="1">
        <f t="array" ref="AD152">IF(Z152="","",_xlfn._xlws.FILTER('Input_Claims Data'!Z$11:Z$500,('Input_Claims Data'!$Q$11:$Q$500='Cal_Claims Experience'!$U152)*('Input_Claims Data'!$R$11:$R$500='Cal_Claims Experience'!$V152)*('Input_Claims Data'!$S$11:$S$500='Cal_Claims Experience'!$W152)*('Input_Claims Data'!$T$11:$T$500='Cal_Claims Experience'!$X152)))</f>
        <v/>
      </c>
      <c r="AE152" s="1" t="str" cm="1">
        <f t="array" ref="AE152">IF(AA152="","",_xlfn._xlws.FILTER('Input_Claims Data'!AA$11:AA$500,('Input_Claims Data'!$Q$11:$Q$500='Cal_Claims Experience'!$U152)*('Input_Claims Data'!$R$11:$R$500='Cal_Claims Experience'!$V152)*('Input_Claims Data'!$S$11:$S$500='Cal_Claims Experience'!$W152)*('Input_Claims Data'!$T$11:$T$500='Cal_Claims Experience'!$X152)))</f>
        <v/>
      </c>
      <c r="AF152" s="1" t="str" cm="1">
        <f t="array" ref="AF152">IF(AB152="","",_xlfn._xlws.FILTER('Input_Claims Data'!AB$11:AB$500,('Input_Claims Data'!$Q$11:$Q$500='Cal_Claims Experience'!$U152)*('Input_Claims Data'!$R$11:$R$500='Cal_Claims Experience'!$V152)*('Input_Claims Data'!$S$11:$S$500='Cal_Claims Experience'!$W152)*('Input_Claims Data'!$T$11:$T$500='Cal_Claims Experience'!$X152)))</f>
        <v/>
      </c>
      <c r="AG152" s="1" t="str" cm="1">
        <f t="array" ref="AG152">IF(AC152="","",_xlfn._xlws.FILTER('Input_Claims Data'!AC$11:AC$500,('Input_Claims Data'!$Q$11:$Q$500='Cal_Claims Experience'!$U152)*('Input_Claims Data'!$R$11:$R$500='Cal_Claims Experience'!$V152)*('Input_Claims Data'!$S$11:$S$500='Cal_Claims Experience'!$W152)*('Input_Claims Data'!$T$11:$T$500='Cal_Claims Experience'!$X152)))</f>
        <v/>
      </c>
      <c r="AH152" s="1" t="str" cm="1">
        <f t="array" ref="AH152">IF(AD152="","",_xlfn._xlws.FILTER('Input_Claims Data'!AD$11:AD$500,('Input_Claims Data'!$Q$11:$Q$500='Cal_Claims Experience'!$U152)*('Input_Claims Data'!$R$11:$R$500='Cal_Claims Experience'!$V152)*('Input_Claims Data'!$S$11:$S$500='Cal_Claims Experience'!$W152)*('Input_Claims Data'!$T$11:$T$500='Cal_Claims Experience'!$X152)))</f>
        <v/>
      </c>
      <c r="AI152" s="1" t="str">
        <f t="shared" si="28"/>
        <v/>
      </c>
      <c r="AJ152" s="1" t="str">
        <f t="shared" si="25"/>
        <v/>
      </c>
      <c r="AK152" s="1" t="str">
        <f t="shared" si="26"/>
        <v/>
      </c>
      <c r="AL152" s="1" t="str">
        <f t="shared" si="27"/>
        <v/>
      </c>
      <c r="AM152" s="1" t="str">
        <f t="shared" si="29"/>
        <v/>
      </c>
    </row>
    <row r="153" spans="5:39">
      <c r="E153" s="1" t="str" cm="1">
        <f t="array" ref="E153">IF(A153="","",_xlfn._xlws.FILTER('Input_Claims Data'!E$11:E$500,('Input_Claims Data'!$A$11:$A$500='Cal_Claims Experience'!$A153)*('Input_Claims Data'!$B$11:$B$500='Cal_Claims Experience'!$B153)*('Input_Claims Data'!$C$11:$C$500='Cal_Claims Experience'!$C153)*('Input_Claims Data'!$D$11:$D$500='Cal_Claims Experience'!$D153)))</f>
        <v/>
      </c>
      <c r="F153" s="1" t="str" cm="1">
        <f t="array" ref="F153">IF(A153="","",_xlfn._xlws.FILTER('Input_Claims Data'!F$11:F$500,('Input_Claims Data'!$A$11:$A$500='Cal_Claims Experience'!$A153)*('Input_Claims Data'!$B$11:$B$500='Cal_Claims Experience'!$B153)*('Input_Claims Data'!$C$11:$C$500='Cal_Claims Experience'!$C153)*('Input_Claims Data'!$D$11:$D$500='Cal_Claims Experience'!$D153)))</f>
        <v/>
      </c>
      <c r="G153" s="1" t="str" cm="1">
        <f t="array" ref="G153">IF(A153="","",_xlfn._xlws.FILTER('Input_Claims Data'!G$11:G$500,('Input_Claims Data'!$A$11:$A$500='Cal_Claims Experience'!$A153)*('Input_Claims Data'!$B$11:$B$500='Cal_Claims Experience'!$B153)*('Input_Claims Data'!$C$11:$C$500='Cal_Claims Experience'!$C153)*('Input_Claims Data'!$D$11:$D$500='Cal_Claims Experience'!$D153)))</f>
        <v/>
      </c>
      <c r="H153" s="1" t="str" cm="1">
        <f t="array" ref="H153">IF(A153="","",_xlfn._xlws.FILTER('Input_Claims Data'!H$11:H$500,('Input_Claims Data'!$A$11:$A$500='Cal_Claims Experience'!$A153)*('Input_Claims Data'!$B$11:$B$500='Cal_Claims Experience'!$B153)*('Input_Claims Data'!$C$11:$C$500='Cal_Claims Experience'!$C153)*('Input_Claims Data'!$D$11:$D$500='Cal_Claims Experience'!$D153)))</f>
        <v/>
      </c>
      <c r="I153" s="1" t="str" cm="1">
        <f t="array" ref="I153">IF(A153="","",_xlfn._xlws.FILTER('Input_Claims Data'!I$11:I$500,('Input_Claims Data'!$A$11:$A$500='Cal_Claims Experience'!$A153)*('Input_Claims Data'!$B$11:$B$500='Cal_Claims Experience'!$B153)*('Input_Claims Data'!$C$11:$C$500='Cal_Claims Experience'!$C153)*('Input_Claims Data'!$D$11:$D$500='Cal_Claims Experience'!$D153)))</f>
        <v/>
      </c>
      <c r="J153" s="1" t="str" cm="1">
        <f t="array" ref="J153">IF(A153="","",_xlfn._xlws.FILTER('Input_Claims Data'!J$11:J$500,('Input_Claims Data'!$A$11:$A$500='Cal_Claims Experience'!$A153)*('Input_Claims Data'!$B$11:$B$500='Cal_Claims Experience'!$B153)*('Input_Claims Data'!$C$11:$C$500='Cal_Claims Experience'!$C153)*('Input_Claims Data'!$D$11:$D$500='Cal_Claims Experience'!$D153)))</f>
        <v/>
      </c>
      <c r="K153" s="1" t="str" cm="1">
        <f t="array" ref="K153">IF(A153="","",_xlfn._xlws.FILTER('Input_Claims Data'!K$11:K$500,('Input_Claims Data'!$A$11:$A$500='Cal_Claims Experience'!$A153)*('Input_Claims Data'!$B$11:$B$500='Cal_Claims Experience'!$B153)*('Input_Claims Data'!$C$11:$C$500='Cal_Claims Experience'!$C153)*('Input_Claims Data'!$D$11:$D$500='Cal_Claims Experience'!$D153)))</f>
        <v/>
      </c>
      <c r="L153" s="1" t="str" cm="1">
        <f t="array" ref="L153">IF(B153="","",_xlfn._xlws.FILTER('Input_Claims Data'!L$11:L$500,('Input_Claims Data'!$A$11:$A$500='Cal_Claims Experience'!$A153)*('Input_Claims Data'!$B$11:$B$500='Cal_Claims Experience'!$B153)*('Input_Claims Data'!$C$11:$C$500='Cal_Claims Experience'!$C153)*('Input_Claims Data'!$D$11:$D$500='Cal_Claims Experience'!$D153)))</f>
        <v/>
      </c>
      <c r="M153" s="1" t="str" cm="1">
        <f t="array" ref="M153">IF(C153="","",_xlfn._xlws.FILTER('Input_Claims Data'!M$11:M$500,('Input_Claims Data'!$A$11:$A$500='Cal_Claims Experience'!$A153)*('Input_Claims Data'!$B$11:$B$500='Cal_Claims Experience'!$B153)*('Input_Claims Data'!$C$11:$C$500='Cal_Claims Experience'!$C153)*('Input_Claims Data'!$D$11:$D$500='Cal_Claims Experience'!$D153)))</f>
        <v/>
      </c>
      <c r="N153" s="1" t="str" cm="1">
        <f t="array" ref="N153">IF(D153="","",_xlfn._xlws.FILTER('Input_Claims Data'!N$11:N$500,('Input_Claims Data'!$A$11:$A$500='Cal_Claims Experience'!$A153)*('Input_Claims Data'!$B$11:$B$500='Cal_Claims Experience'!$B153)*('Input_Claims Data'!$C$11:$C$500='Cal_Claims Experience'!$C153)*('Input_Claims Data'!$D$11:$D$500='Cal_Claims Experience'!$D153)))</f>
        <v/>
      </c>
      <c r="O153" s="1" t="str">
        <f t="shared" si="20"/>
        <v/>
      </c>
      <c r="P153" s="1" t="str">
        <f t="shared" si="21"/>
        <v/>
      </c>
      <c r="Q153" s="1" t="str">
        <f t="shared" si="22"/>
        <v/>
      </c>
      <c r="R153" s="1" t="str">
        <f t="shared" si="23"/>
        <v/>
      </c>
      <c r="S153" s="1" t="str">
        <f t="shared" si="24"/>
        <v/>
      </c>
      <c r="Y153" s="1" t="str" cm="1">
        <f t="array" ref="Y153">IF(U153="","",_xlfn._xlws.FILTER('Input_Claims Data'!U$11:U$500,('Input_Claims Data'!$Q$11:$Q$500='Cal_Claims Experience'!$U153)*('Input_Claims Data'!$R$11:$R$500='Cal_Claims Experience'!$V153)*('Input_Claims Data'!$S$11:$S$500='Cal_Claims Experience'!$W153)*('Input_Claims Data'!$T$11:$T$500='Cal_Claims Experience'!$X153)))</f>
        <v/>
      </c>
      <c r="Z153" s="1" t="str" cm="1">
        <f t="array" ref="Z153">IF(V153="","",_xlfn._xlws.FILTER('Input_Claims Data'!V$11:V$500,('Input_Claims Data'!$Q$11:$Q$500='Cal_Claims Experience'!$U153)*('Input_Claims Data'!$R$11:$R$500='Cal_Claims Experience'!$V153)*('Input_Claims Data'!$S$11:$S$500='Cal_Claims Experience'!$W153)*('Input_Claims Data'!$T$11:$T$500='Cal_Claims Experience'!$X153)))</f>
        <v/>
      </c>
      <c r="AA153" s="1" t="str" cm="1">
        <f t="array" ref="AA153">IF(W153="","",_xlfn._xlws.FILTER('Input_Claims Data'!W$11:W$500,('Input_Claims Data'!$Q$11:$Q$500='Cal_Claims Experience'!$U153)*('Input_Claims Data'!$R$11:$R$500='Cal_Claims Experience'!$V153)*('Input_Claims Data'!$S$11:$S$500='Cal_Claims Experience'!$W153)*('Input_Claims Data'!$T$11:$T$500='Cal_Claims Experience'!$X153)))</f>
        <v/>
      </c>
      <c r="AB153" s="1" t="str" cm="1">
        <f t="array" ref="AB153">IF(X153="","",_xlfn._xlws.FILTER('Input_Claims Data'!X$11:X$500,('Input_Claims Data'!$Q$11:$Q$500='Cal_Claims Experience'!$U153)*('Input_Claims Data'!$R$11:$R$500='Cal_Claims Experience'!$V153)*('Input_Claims Data'!$S$11:$S$500='Cal_Claims Experience'!$W153)*('Input_Claims Data'!$T$11:$T$500='Cal_Claims Experience'!$X153)))</f>
        <v/>
      </c>
      <c r="AC153" s="1" t="str" cm="1">
        <f t="array" ref="AC153">IF(Y153="","",_xlfn._xlws.FILTER('Input_Claims Data'!Y$11:Y$500,('Input_Claims Data'!$Q$11:$Q$500='Cal_Claims Experience'!$U153)*('Input_Claims Data'!$R$11:$R$500='Cal_Claims Experience'!$V153)*('Input_Claims Data'!$S$11:$S$500='Cal_Claims Experience'!$W153)*('Input_Claims Data'!$T$11:$T$500='Cal_Claims Experience'!$X153)))</f>
        <v/>
      </c>
      <c r="AD153" s="1" t="str" cm="1">
        <f t="array" ref="AD153">IF(Z153="","",_xlfn._xlws.FILTER('Input_Claims Data'!Z$11:Z$500,('Input_Claims Data'!$Q$11:$Q$500='Cal_Claims Experience'!$U153)*('Input_Claims Data'!$R$11:$R$500='Cal_Claims Experience'!$V153)*('Input_Claims Data'!$S$11:$S$500='Cal_Claims Experience'!$W153)*('Input_Claims Data'!$T$11:$T$500='Cal_Claims Experience'!$X153)))</f>
        <v/>
      </c>
      <c r="AE153" s="1" t="str" cm="1">
        <f t="array" ref="AE153">IF(AA153="","",_xlfn._xlws.FILTER('Input_Claims Data'!AA$11:AA$500,('Input_Claims Data'!$Q$11:$Q$500='Cal_Claims Experience'!$U153)*('Input_Claims Data'!$R$11:$R$500='Cal_Claims Experience'!$V153)*('Input_Claims Data'!$S$11:$S$500='Cal_Claims Experience'!$W153)*('Input_Claims Data'!$T$11:$T$500='Cal_Claims Experience'!$X153)))</f>
        <v/>
      </c>
      <c r="AF153" s="1" t="str" cm="1">
        <f t="array" ref="AF153">IF(AB153="","",_xlfn._xlws.FILTER('Input_Claims Data'!AB$11:AB$500,('Input_Claims Data'!$Q$11:$Q$500='Cal_Claims Experience'!$U153)*('Input_Claims Data'!$R$11:$R$500='Cal_Claims Experience'!$V153)*('Input_Claims Data'!$S$11:$S$500='Cal_Claims Experience'!$W153)*('Input_Claims Data'!$T$11:$T$500='Cal_Claims Experience'!$X153)))</f>
        <v/>
      </c>
      <c r="AG153" s="1" t="str" cm="1">
        <f t="array" ref="AG153">IF(AC153="","",_xlfn._xlws.FILTER('Input_Claims Data'!AC$11:AC$500,('Input_Claims Data'!$Q$11:$Q$500='Cal_Claims Experience'!$U153)*('Input_Claims Data'!$R$11:$R$500='Cal_Claims Experience'!$V153)*('Input_Claims Data'!$S$11:$S$500='Cal_Claims Experience'!$W153)*('Input_Claims Data'!$T$11:$T$500='Cal_Claims Experience'!$X153)))</f>
        <v/>
      </c>
      <c r="AH153" s="1" t="str" cm="1">
        <f t="array" ref="AH153">IF(AD153="","",_xlfn._xlws.FILTER('Input_Claims Data'!AD$11:AD$500,('Input_Claims Data'!$Q$11:$Q$500='Cal_Claims Experience'!$U153)*('Input_Claims Data'!$R$11:$R$500='Cal_Claims Experience'!$V153)*('Input_Claims Data'!$S$11:$S$500='Cal_Claims Experience'!$W153)*('Input_Claims Data'!$T$11:$T$500='Cal_Claims Experience'!$X153)))</f>
        <v/>
      </c>
      <c r="AI153" s="1" t="str">
        <f t="shared" si="28"/>
        <v/>
      </c>
      <c r="AJ153" s="1" t="str">
        <f t="shared" si="25"/>
        <v/>
      </c>
      <c r="AK153" s="1" t="str">
        <f t="shared" si="26"/>
        <v/>
      </c>
      <c r="AL153" s="1" t="str">
        <f t="shared" si="27"/>
        <v/>
      </c>
      <c r="AM153" s="1" t="str">
        <f t="shared" si="29"/>
        <v/>
      </c>
    </row>
    <row r="154" spans="5:39">
      <c r="E154" s="1" t="str" cm="1">
        <f t="array" ref="E154">IF(A154="","",_xlfn._xlws.FILTER('Input_Claims Data'!E$11:E$500,('Input_Claims Data'!$A$11:$A$500='Cal_Claims Experience'!$A154)*('Input_Claims Data'!$B$11:$B$500='Cal_Claims Experience'!$B154)*('Input_Claims Data'!$C$11:$C$500='Cal_Claims Experience'!$C154)*('Input_Claims Data'!$D$11:$D$500='Cal_Claims Experience'!$D154)))</f>
        <v/>
      </c>
      <c r="F154" s="1" t="str" cm="1">
        <f t="array" ref="F154">IF(A154="","",_xlfn._xlws.FILTER('Input_Claims Data'!F$11:F$500,('Input_Claims Data'!$A$11:$A$500='Cal_Claims Experience'!$A154)*('Input_Claims Data'!$B$11:$B$500='Cal_Claims Experience'!$B154)*('Input_Claims Data'!$C$11:$C$500='Cal_Claims Experience'!$C154)*('Input_Claims Data'!$D$11:$D$500='Cal_Claims Experience'!$D154)))</f>
        <v/>
      </c>
      <c r="G154" s="1" t="str" cm="1">
        <f t="array" ref="G154">IF(A154="","",_xlfn._xlws.FILTER('Input_Claims Data'!G$11:G$500,('Input_Claims Data'!$A$11:$A$500='Cal_Claims Experience'!$A154)*('Input_Claims Data'!$B$11:$B$500='Cal_Claims Experience'!$B154)*('Input_Claims Data'!$C$11:$C$500='Cal_Claims Experience'!$C154)*('Input_Claims Data'!$D$11:$D$500='Cal_Claims Experience'!$D154)))</f>
        <v/>
      </c>
      <c r="H154" s="1" t="str" cm="1">
        <f t="array" ref="H154">IF(A154="","",_xlfn._xlws.FILTER('Input_Claims Data'!H$11:H$500,('Input_Claims Data'!$A$11:$A$500='Cal_Claims Experience'!$A154)*('Input_Claims Data'!$B$11:$B$500='Cal_Claims Experience'!$B154)*('Input_Claims Data'!$C$11:$C$500='Cal_Claims Experience'!$C154)*('Input_Claims Data'!$D$11:$D$500='Cal_Claims Experience'!$D154)))</f>
        <v/>
      </c>
      <c r="I154" s="1" t="str" cm="1">
        <f t="array" ref="I154">IF(A154="","",_xlfn._xlws.FILTER('Input_Claims Data'!I$11:I$500,('Input_Claims Data'!$A$11:$A$500='Cal_Claims Experience'!$A154)*('Input_Claims Data'!$B$11:$B$500='Cal_Claims Experience'!$B154)*('Input_Claims Data'!$C$11:$C$500='Cal_Claims Experience'!$C154)*('Input_Claims Data'!$D$11:$D$500='Cal_Claims Experience'!$D154)))</f>
        <v/>
      </c>
      <c r="J154" s="1" t="str" cm="1">
        <f t="array" ref="J154">IF(A154="","",_xlfn._xlws.FILTER('Input_Claims Data'!J$11:J$500,('Input_Claims Data'!$A$11:$A$500='Cal_Claims Experience'!$A154)*('Input_Claims Data'!$B$11:$B$500='Cal_Claims Experience'!$B154)*('Input_Claims Data'!$C$11:$C$500='Cal_Claims Experience'!$C154)*('Input_Claims Data'!$D$11:$D$500='Cal_Claims Experience'!$D154)))</f>
        <v/>
      </c>
      <c r="K154" s="1" t="str" cm="1">
        <f t="array" ref="K154">IF(A154="","",_xlfn._xlws.FILTER('Input_Claims Data'!K$11:K$500,('Input_Claims Data'!$A$11:$A$500='Cal_Claims Experience'!$A154)*('Input_Claims Data'!$B$11:$B$500='Cal_Claims Experience'!$B154)*('Input_Claims Data'!$C$11:$C$500='Cal_Claims Experience'!$C154)*('Input_Claims Data'!$D$11:$D$500='Cal_Claims Experience'!$D154)))</f>
        <v/>
      </c>
      <c r="L154" s="1" t="str" cm="1">
        <f t="array" ref="L154">IF(B154="","",_xlfn._xlws.FILTER('Input_Claims Data'!L$11:L$500,('Input_Claims Data'!$A$11:$A$500='Cal_Claims Experience'!$A154)*('Input_Claims Data'!$B$11:$B$500='Cal_Claims Experience'!$B154)*('Input_Claims Data'!$C$11:$C$500='Cal_Claims Experience'!$C154)*('Input_Claims Data'!$D$11:$D$500='Cal_Claims Experience'!$D154)))</f>
        <v/>
      </c>
      <c r="M154" s="1" t="str" cm="1">
        <f t="array" ref="M154">IF(C154="","",_xlfn._xlws.FILTER('Input_Claims Data'!M$11:M$500,('Input_Claims Data'!$A$11:$A$500='Cal_Claims Experience'!$A154)*('Input_Claims Data'!$B$11:$B$500='Cal_Claims Experience'!$B154)*('Input_Claims Data'!$C$11:$C$500='Cal_Claims Experience'!$C154)*('Input_Claims Data'!$D$11:$D$500='Cal_Claims Experience'!$D154)))</f>
        <v/>
      </c>
      <c r="N154" s="1" t="str" cm="1">
        <f t="array" ref="N154">IF(D154="","",_xlfn._xlws.FILTER('Input_Claims Data'!N$11:N$500,('Input_Claims Data'!$A$11:$A$500='Cal_Claims Experience'!$A154)*('Input_Claims Data'!$B$11:$B$500='Cal_Claims Experience'!$B154)*('Input_Claims Data'!$C$11:$C$500='Cal_Claims Experience'!$C154)*('Input_Claims Data'!$D$11:$D$500='Cal_Claims Experience'!$D154)))</f>
        <v/>
      </c>
      <c r="O154" s="1" t="str">
        <f t="shared" si="20"/>
        <v/>
      </c>
      <c r="P154" s="1" t="str">
        <f t="shared" si="21"/>
        <v/>
      </c>
      <c r="Q154" s="1" t="str">
        <f t="shared" si="22"/>
        <v/>
      </c>
      <c r="R154" s="1" t="str">
        <f t="shared" si="23"/>
        <v/>
      </c>
      <c r="S154" s="1" t="str">
        <f t="shared" si="24"/>
        <v/>
      </c>
      <c r="Y154" s="1" t="str" cm="1">
        <f t="array" ref="Y154">IF(U154="","",_xlfn._xlws.FILTER('Input_Claims Data'!U$11:U$500,('Input_Claims Data'!$Q$11:$Q$500='Cal_Claims Experience'!$U154)*('Input_Claims Data'!$R$11:$R$500='Cal_Claims Experience'!$V154)*('Input_Claims Data'!$S$11:$S$500='Cal_Claims Experience'!$W154)*('Input_Claims Data'!$T$11:$T$500='Cal_Claims Experience'!$X154)))</f>
        <v/>
      </c>
      <c r="Z154" s="1" t="str" cm="1">
        <f t="array" ref="Z154">IF(V154="","",_xlfn._xlws.FILTER('Input_Claims Data'!V$11:V$500,('Input_Claims Data'!$Q$11:$Q$500='Cal_Claims Experience'!$U154)*('Input_Claims Data'!$R$11:$R$500='Cal_Claims Experience'!$V154)*('Input_Claims Data'!$S$11:$S$500='Cal_Claims Experience'!$W154)*('Input_Claims Data'!$T$11:$T$500='Cal_Claims Experience'!$X154)))</f>
        <v/>
      </c>
      <c r="AA154" s="1" t="str" cm="1">
        <f t="array" ref="AA154">IF(W154="","",_xlfn._xlws.FILTER('Input_Claims Data'!W$11:W$500,('Input_Claims Data'!$Q$11:$Q$500='Cal_Claims Experience'!$U154)*('Input_Claims Data'!$R$11:$R$500='Cal_Claims Experience'!$V154)*('Input_Claims Data'!$S$11:$S$500='Cal_Claims Experience'!$W154)*('Input_Claims Data'!$T$11:$T$500='Cal_Claims Experience'!$X154)))</f>
        <v/>
      </c>
      <c r="AB154" s="1" t="str" cm="1">
        <f t="array" ref="AB154">IF(X154="","",_xlfn._xlws.FILTER('Input_Claims Data'!X$11:X$500,('Input_Claims Data'!$Q$11:$Q$500='Cal_Claims Experience'!$U154)*('Input_Claims Data'!$R$11:$R$500='Cal_Claims Experience'!$V154)*('Input_Claims Data'!$S$11:$S$500='Cal_Claims Experience'!$W154)*('Input_Claims Data'!$T$11:$T$500='Cal_Claims Experience'!$X154)))</f>
        <v/>
      </c>
      <c r="AC154" s="1" t="str" cm="1">
        <f t="array" ref="AC154">IF(Y154="","",_xlfn._xlws.FILTER('Input_Claims Data'!Y$11:Y$500,('Input_Claims Data'!$Q$11:$Q$500='Cal_Claims Experience'!$U154)*('Input_Claims Data'!$R$11:$R$500='Cal_Claims Experience'!$V154)*('Input_Claims Data'!$S$11:$S$500='Cal_Claims Experience'!$W154)*('Input_Claims Data'!$T$11:$T$500='Cal_Claims Experience'!$X154)))</f>
        <v/>
      </c>
      <c r="AD154" s="1" t="str" cm="1">
        <f t="array" ref="AD154">IF(Z154="","",_xlfn._xlws.FILTER('Input_Claims Data'!Z$11:Z$500,('Input_Claims Data'!$Q$11:$Q$500='Cal_Claims Experience'!$U154)*('Input_Claims Data'!$R$11:$R$500='Cal_Claims Experience'!$V154)*('Input_Claims Data'!$S$11:$S$500='Cal_Claims Experience'!$W154)*('Input_Claims Data'!$T$11:$T$500='Cal_Claims Experience'!$X154)))</f>
        <v/>
      </c>
      <c r="AE154" s="1" t="str" cm="1">
        <f t="array" ref="AE154">IF(AA154="","",_xlfn._xlws.FILTER('Input_Claims Data'!AA$11:AA$500,('Input_Claims Data'!$Q$11:$Q$500='Cal_Claims Experience'!$U154)*('Input_Claims Data'!$R$11:$R$500='Cal_Claims Experience'!$V154)*('Input_Claims Data'!$S$11:$S$500='Cal_Claims Experience'!$W154)*('Input_Claims Data'!$T$11:$T$500='Cal_Claims Experience'!$X154)))</f>
        <v/>
      </c>
      <c r="AF154" s="1" t="str" cm="1">
        <f t="array" ref="AF154">IF(AB154="","",_xlfn._xlws.FILTER('Input_Claims Data'!AB$11:AB$500,('Input_Claims Data'!$Q$11:$Q$500='Cal_Claims Experience'!$U154)*('Input_Claims Data'!$R$11:$R$500='Cal_Claims Experience'!$V154)*('Input_Claims Data'!$S$11:$S$500='Cal_Claims Experience'!$W154)*('Input_Claims Data'!$T$11:$T$500='Cal_Claims Experience'!$X154)))</f>
        <v/>
      </c>
      <c r="AG154" s="1" t="str" cm="1">
        <f t="array" ref="AG154">IF(AC154="","",_xlfn._xlws.FILTER('Input_Claims Data'!AC$11:AC$500,('Input_Claims Data'!$Q$11:$Q$500='Cal_Claims Experience'!$U154)*('Input_Claims Data'!$R$11:$R$500='Cal_Claims Experience'!$V154)*('Input_Claims Data'!$S$11:$S$500='Cal_Claims Experience'!$W154)*('Input_Claims Data'!$T$11:$T$500='Cal_Claims Experience'!$X154)))</f>
        <v/>
      </c>
      <c r="AH154" s="1" t="str" cm="1">
        <f t="array" ref="AH154">IF(AD154="","",_xlfn._xlws.FILTER('Input_Claims Data'!AD$11:AD$500,('Input_Claims Data'!$Q$11:$Q$500='Cal_Claims Experience'!$U154)*('Input_Claims Data'!$R$11:$R$500='Cal_Claims Experience'!$V154)*('Input_Claims Data'!$S$11:$S$500='Cal_Claims Experience'!$W154)*('Input_Claims Data'!$T$11:$T$500='Cal_Claims Experience'!$X154)))</f>
        <v/>
      </c>
      <c r="AI154" s="1" t="str">
        <f t="shared" si="28"/>
        <v/>
      </c>
      <c r="AJ154" s="1" t="str">
        <f t="shared" si="25"/>
        <v/>
      </c>
      <c r="AK154" s="1" t="str">
        <f t="shared" si="26"/>
        <v/>
      </c>
      <c r="AL154" s="1" t="str">
        <f t="shared" si="27"/>
        <v/>
      </c>
      <c r="AM154" s="1" t="str">
        <f t="shared" si="29"/>
        <v/>
      </c>
    </row>
    <row r="155" spans="5:39">
      <c r="E155" s="1" t="str" cm="1">
        <f t="array" ref="E155">IF(A155="","",_xlfn._xlws.FILTER('Input_Claims Data'!E$11:E$500,('Input_Claims Data'!$A$11:$A$500='Cal_Claims Experience'!$A155)*('Input_Claims Data'!$B$11:$B$500='Cal_Claims Experience'!$B155)*('Input_Claims Data'!$C$11:$C$500='Cal_Claims Experience'!$C155)*('Input_Claims Data'!$D$11:$D$500='Cal_Claims Experience'!$D155)))</f>
        <v/>
      </c>
      <c r="F155" s="1" t="str" cm="1">
        <f t="array" ref="F155">IF(A155="","",_xlfn._xlws.FILTER('Input_Claims Data'!F$11:F$500,('Input_Claims Data'!$A$11:$A$500='Cal_Claims Experience'!$A155)*('Input_Claims Data'!$B$11:$B$500='Cal_Claims Experience'!$B155)*('Input_Claims Data'!$C$11:$C$500='Cal_Claims Experience'!$C155)*('Input_Claims Data'!$D$11:$D$500='Cal_Claims Experience'!$D155)))</f>
        <v/>
      </c>
      <c r="G155" s="1" t="str" cm="1">
        <f t="array" ref="G155">IF(A155="","",_xlfn._xlws.FILTER('Input_Claims Data'!G$11:G$500,('Input_Claims Data'!$A$11:$A$500='Cal_Claims Experience'!$A155)*('Input_Claims Data'!$B$11:$B$500='Cal_Claims Experience'!$B155)*('Input_Claims Data'!$C$11:$C$500='Cal_Claims Experience'!$C155)*('Input_Claims Data'!$D$11:$D$500='Cal_Claims Experience'!$D155)))</f>
        <v/>
      </c>
      <c r="H155" s="1" t="str" cm="1">
        <f t="array" ref="H155">IF(A155="","",_xlfn._xlws.FILTER('Input_Claims Data'!H$11:H$500,('Input_Claims Data'!$A$11:$A$500='Cal_Claims Experience'!$A155)*('Input_Claims Data'!$B$11:$B$500='Cal_Claims Experience'!$B155)*('Input_Claims Data'!$C$11:$C$500='Cal_Claims Experience'!$C155)*('Input_Claims Data'!$D$11:$D$500='Cal_Claims Experience'!$D155)))</f>
        <v/>
      </c>
      <c r="I155" s="1" t="str" cm="1">
        <f t="array" ref="I155">IF(A155="","",_xlfn._xlws.FILTER('Input_Claims Data'!I$11:I$500,('Input_Claims Data'!$A$11:$A$500='Cal_Claims Experience'!$A155)*('Input_Claims Data'!$B$11:$B$500='Cal_Claims Experience'!$B155)*('Input_Claims Data'!$C$11:$C$500='Cal_Claims Experience'!$C155)*('Input_Claims Data'!$D$11:$D$500='Cal_Claims Experience'!$D155)))</f>
        <v/>
      </c>
      <c r="J155" s="1" t="str" cm="1">
        <f t="array" ref="J155">IF(A155="","",_xlfn._xlws.FILTER('Input_Claims Data'!J$11:J$500,('Input_Claims Data'!$A$11:$A$500='Cal_Claims Experience'!$A155)*('Input_Claims Data'!$B$11:$B$500='Cal_Claims Experience'!$B155)*('Input_Claims Data'!$C$11:$C$500='Cal_Claims Experience'!$C155)*('Input_Claims Data'!$D$11:$D$500='Cal_Claims Experience'!$D155)))</f>
        <v/>
      </c>
      <c r="K155" s="1" t="str" cm="1">
        <f t="array" ref="K155">IF(A155="","",_xlfn._xlws.FILTER('Input_Claims Data'!K$11:K$500,('Input_Claims Data'!$A$11:$A$500='Cal_Claims Experience'!$A155)*('Input_Claims Data'!$B$11:$B$500='Cal_Claims Experience'!$B155)*('Input_Claims Data'!$C$11:$C$500='Cal_Claims Experience'!$C155)*('Input_Claims Data'!$D$11:$D$500='Cal_Claims Experience'!$D155)))</f>
        <v/>
      </c>
      <c r="L155" s="1" t="str" cm="1">
        <f t="array" ref="L155">IF(B155="","",_xlfn._xlws.FILTER('Input_Claims Data'!L$11:L$500,('Input_Claims Data'!$A$11:$A$500='Cal_Claims Experience'!$A155)*('Input_Claims Data'!$B$11:$B$500='Cal_Claims Experience'!$B155)*('Input_Claims Data'!$C$11:$C$500='Cal_Claims Experience'!$C155)*('Input_Claims Data'!$D$11:$D$500='Cal_Claims Experience'!$D155)))</f>
        <v/>
      </c>
      <c r="M155" s="1" t="str" cm="1">
        <f t="array" ref="M155">IF(C155="","",_xlfn._xlws.FILTER('Input_Claims Data'!M$11:M$500,('Input_Claims Data'!$A$11:$A$500='Cal_Claims Experience'!$A155)*('Input_Claims Data'!$B$11:$B$500='Cal_Claims Experience'!$B155)*('Input_Claims Data'!$C$11:$C$500='Cal_Claims Experience'!$C155)*('Input_Claims Data'!$D$11:$D$500='Cal_Claims Experience'!$D155)))</f>
        <v/>
      </c>
      <c r="N155" s="1" t="str" cm="1">
        <f t="array" ref="N155">IF(D155="","",_xlfn._xlws.FILTER('Input_Claims Data'!N$11:N$500,('Input_Claims Data'!$A$11:$A$500='Cal_Claims Experience'!$A155)*('Input_Claims Data'!$B$11:$B$500='Cal_Claims Experience'!$B155)*('Input_Claims Data'!$C$11:$C$500='Cal_Claims Experience'!$C155)*('Input_Claims Data'!$D$11:$D$500='Cal_Claims Experience'!$D155)))</f>
        <v/>
      </c>
      <c r="O155" s="1" t="str">
        <f t="shared" si="20"/>
        <v/>
      </c>
      <c r="P155" s="1" t="str">
        <f t="shared" si="21"/>
        <v/>
      </c>
      <c r="Q155" s="1" t="str">
        <f t="shared" si="22"/>
        <v/>
      </c>
      <c r="R155" s="1" t="str">
        <f t="shared" si="23"/>
        <v/>
      </c>
      <c r="S155" s="1" t="str">
        <f t="shared" si="24"/>
        <v/>
      </c>
      <c r="Y155" s="1" t="str" cm="1">
        <f t="array" ref="Y155">IF(U155="","",_xlfn._xlws.FILTER('Input_Claims Data'!U$11:U$500,('Input_Claims Data'!$Q$11:$Q$500='Cal_Claims Experience'!$U155)*('Input_Claims Data'!$R$11:$R$500='Cal_Claims Experience'!$V155)*('Input_Claims Data'!$S$11:$S$500='Cal_Claims Experience'!$W155)*('Input_Claims Data'!$T$11:$T$500='Cal_Claims Experience'!$X155)))</f>
        <v/>
      </c>
      <c r="Z155" s="1" t="str" cm="1">
        <f t="array" ref="Z155">IF(V155="","",_xlfn._xlws.FILTER('Input_Claims Data'!V$11:V$500,('Input_Claims Data'!$Q$11:$Q$500='Cal_Claims Experience'!$U155)*('Input_Claims Data'!$R$11:$R$500='Cal_Claims Experience'!$V155)*('Input_Claims Data'!$S$11:$S$500='Cal_Claims Experience'!$W155)*('Input_Claims Data'!$T$11:$T$500='Cal_Claims Experience'!$X155)))</f>
        <v/>
      </c>
      <c r="AA155" s="1" t="str" cm="1">
        <f t="array" ref="AA155">IF(W155="","",_xlfn._xlws.FILTER('Input_Claims Data'!W$11:W$500,('Input_Claims Data'!$Q$11:$Q$500='Cal_Claims Experience'!$U155)*('Input_Claims Data'!$R$11:$R$500='Cal_Claims Experience'!$V155)*('Input_Claims Data'!$S$11:$S$500='Cal_Claims Experience'!$W155)*('Input_Claims Data'!$T$11:$T$500='Cal_Claims Experience'!$X155)))</f>
        <v/>
      </c>
      <c r="AB155" s="1" t="str" cm="1">
        <f t="array" ref="AB155">IF(X155="","",_xlfn._xlws.FILTER('Input_Claims Data'!X$11:X$500,('Input_Claims Data'!$Q$11:$Q$500='Cal_Claims Experience'!$U155)*('Input_Claims Data'!$R$11:$R$500='Cal_Claims Experience'!$V155)*('Input_Claims Data'!$S$11:$S$500='Cal_Claims Experience'!$W155)*('Input_Claims Data'!$T$11:$T$500='Cal_Claims Experience'!$X155)))</f>
        <v/>
      </c>
      <c r="AC155" s="1" t="str" cm="1">
        <f t="array" ref="AC155">IF(Y155="","",_xlfn._xlws.FILTER('Input_Claims Data'!Y$11:Y$500,('Input_Claims Data'!$Q$11:$Q$500='Cal_Claims Experience'!$U155)*('Input_Claims Data'!$R$11:$R$500='Cal_Claims Experience'!$V155)*('Input_Claims Data'!$S$11:$S$500='Cal_Claims Experience'!$W155)*('Input_Claims Data'!$T$11:$T$500='Cal_Claims Experience'!$X155)))</f>
        <v/>
      </c>
      <c r="AD155" s="1" t="str" cm="1">
        <f t="array" ref="AD155">IF(Z155="","",_xlfn._xlws.FILTER('Input_Claims Data'!Z$11:Z$500,('Input_Claims Data'!$Q$11:$Q$500='Cal_Claims Experience'!$U155)*('Input_Claims Data'!$R$11:$R$500='Cal_Claims Experience'!$V155)*('Input_Claims Data'!$S$11:$S$500='Cal_Claims Experience'!$W155)*('Input_Claims Data'!$T$11:$T$500='Cal_Claims Experience'!$X155)))</f>
        <v/>
      </c>
      <c r="AE155" s="1" t="str" cm="1">
        <f t="array" ref="AE155">IF(AA155="","",_xlfn._xlws.FILTER('Input_Claims Data'!AA$11:AA$500,('Input_Claims Data'!$Q$11:$Q$500='Cal_Claims Experience'!$U155)*('Input_Claims Data'!$R$11:$R$500='Cal_Claims Experience'!$V155)*('Input_Claims Data'!$S$11:$S$500='Cal_Claims Experience'!$W155)*('Input_Claims Data'!$T$11:$T$500='Cal_Claims Experience'!$X155)))</f>
        <v/>
      </c>
      <c r="AF155" s="1" t="str" cm="1">
        <f t="array" ref="AF155">IF(AB155="","",_xlfn._xlws.FILTER('Input_Claims Data'!AB$11:AB$500,('Input_Claims Data'!$Q$11:$Q$500='Cal_Claims Experience'!$U155)*('Input_Claims Data'!$R$11:$R$500='Cal_Claims Experience'!$V155)*('Input_Claims Data'!$S$11:$S$500='Cal_Claims Experience'!$W155)*('Input_Claims Data'!$T$11:$T$500='Cal_Claims Experience'!$X155)))</f>
        <v/>
      </c>
      <c r="AG155" s="1" t="str" cm="1">
        <f t="array" ref="AG155">IF(AC155="","",_xlfn._xlws.FILTER('Input_Claims Data'!AC$11:AC$500,('Input_Claims Data'!$Q$11:$Q$500='Cal_Claims Experience'!$U155)*('Input_Claims Data'!$R$11:$R$500='Cal_Claims Experience'!$V155)*('Input_Claims Data'!$S$11:$S$500='Cal_Claims Experience'!$W155)*('Input_Claims Data'!$T$11:$T$500='Cal_Claims Experience'!$X155)))</f>
        <v/>
      </c>
      <c r="AH155" s="1" t="str" cm="1">
        <f t="array" ref="AH155">IF(AD155="","",_xlfn._xlws.FILTER('Input_Claims Data'!AD$11:AD$500,('Input_Claims Data'!$Q$11:$Q$500='Cal_Claims Experience'!$U155)*('Input_Claims Data'!$R$11:$R$500='Cal_Claims Experience'!$V155)*('Input_Claims Data'!$S$11:$S$500='Cal_Claims Experience'!$W155)*('Input_Claims Data'!$T$11:$T$500='Cal_Claims Experience'!$X155)))</f>
        <v/>
      </c>
      <c r="AI155" s="1" t="str">
        <f t="shared" si="28"/>
        <v/>
      </c>
      <c r="AJ155" s="1" t="str">
        <f t="shared" si="25"/>
        <v/>
      </c>
      <c r="AK155" s="1" t="str">
        <f t="shared" si="26"/>
        <v/>
      </c>
      <c r="AL155" s="1" t="str">
        <f t="shared" si="27"/>
        <v/>
      </c>
      <c r="AM155" s="1" t="str">
        <f t="shared" si="29"/>
        <v/>
      </c>
    </row>
    <row r="156" spans="5:39">
      <c r="E156" s="1" t="str" cm="1">
        <f t="array" ref="E156">IF(A156="","",_xlfn._xlws.FILTER('Input_Claims Data'!E$11:E$500,('Input_Claims Data'!$A$11:$A$500='Cal_Claims Experience'!$A156)*('Input_Claims Data'!$B$11:$B$500='Cal_Claims Experience'!$B156)*('Input_Claims Data'!$C$11:$C$500='Cal_Claims Experience'!$C156)*('Input_Claims Data'!$D$11:$D$500='Cal_Claims Experience'!$D156)))</f>
        <v/>
      </c>
      <c r="F156" s="1" t="str" cm="1">
        <f t="array" ref="F156">IF(A156="","",_xlfn._xlws.FILTER('Input_Claims Data'!F$11:F$500,('Input_Claims Data'!$A$11:$A$500='Cal_Claims Experience'!$A156)*('Input_Claims Data'!$B$11:$B$500='Cal_Claims Experience'!$B156)*('Input_Claims Data'!$C$11:$C$500='Cal_Claims Experience'!$C156)*('Input_Claims Data'!$D$11:$D$500='Cal_Claims Experience'!$D156)))</f>
        <v/>
      </c>
      <c r="G156" s="1" t="str" cm="1">
        <f t="array" ref="G156">IF(A156="","",_xlfn._xlws.FILTER('Input_Claims Data'!G$11:G$500,('Input_Claims Data'!$A$11:$A$500='Cal_Claims Experience'!$A156)*('Input_Claims Data'!$B$11:$B$500='Cal_Claims Experience'!$B156)*('Input_Claims Data'!$C$11:$C$500='Cal_Claims Experience'!$C156)*('Input_Claims Data'!$D$11:$D$500='Cal_Claims Experience'!$D156)))</f>
        <v/>
      </c>
      <c r="H156" s="1" t="str" cm="1">
        <f t="array" ref="H156">IF(A156="","",_xlfn._xlws.FILTER('Input_Claims Data'!H$11:H$500,('Input_Claims Data'!$A$11:$A$500='Cal_Claims Experience'!$A156)*('Input_Claims Data'!$B$11:$B$500='Cal_Claims Experience'!$B156)*('Input_Claims Data'!$C$11:$C$500='Cal_Claims Experience'!$C156)*('Input_Claims Data'!$D$11:$D$500='Cal_Claims Experience'!$D156)))</f>
        <v/>
      </c>
      <c r="I156" s="1" t="str" cm="1">
        <f t="array" ref="I156">IF(A156="","",_xlfn._xlws.FILTER('Input_Claims Data'!I$11:I$500,('Input_Claims Data'!$A$11:$A$500='Cal_Claims Experience'!$A156)*('Input_Claims Data'!$B$11:$B$500='Cal_Claims Experience'!$B156)*('Input_Claims Data'!$C$11:$C$500='Cal_Claims Experience'!$C156)*('Input_Claims Data'!$D$11:$D$500='Cal_Claims Experience'!$D156)))</f>
        <v/>
      </c>
      <c r="J156" s="1" t="str" cm="1">
        <f t="array" ref="J156">IF(A156="","",_xlfn._xlws.FILTER('Input_Claims Data'!J$11:J$500,('Input_Claims Data'!$A$11:$A$500='Cal_Claims Experience'!$A156)*('Input_Claims Data'!$B$11:$B$500='Cal_Claims Experience'!$B156)*('Input_Claims Data'!$C$11:$C$500='Cal_Claims Experience'!$C156)*('Input_Claims Data'!$D$11:$D$500='Cal_Claims Experience'!$D156)))</f>
        <v/>
      </c>
      <c r="K156" s="1" t="str" cm="1">
        <f t="array" ref="K156">IF(A156="","",_xlfn._xlws.FILTER('Input_Claims Data'!K$11:K$500,('Input_Claims Data'!$A$11:$A$500='Cal_Claims Experience'!$A156)*('Input_Claims Data'!$B$11:$B$500='Cal_Claims Experience'!$B156)*('Input_Claims Data'!$C$11:$C$500='Cal_Claims Experience'!$C156)*('Input_Claims Data'!$D$11:$D$500='Cal_Claims Experience'!$D156)))</f>
        <v/>
      </c>
      <c r="L156" s="1" t="str" cm="1">
        <f t="array" ref="L156">IF(B156="","",_xlfn._xlws.FILTER('Input_Claims Data'!L$11:L$500,('Input_Claims Data'!$A$11:$A$500='Cal_Claims Experience'!$A156)*('Input_Claims Data'!$B$11:$B$500='Cal_Claims Experience'!$B156)*('Input_Claims Data'!$C$11:$C$500='Cal_Claims Experience'!$C156)*('Input_Claims Data'!$D$11:$D$500='Cal_Claims Experience'!$D156)))</f>
        <v/>
      </c>
      <c r="M156" s="1" t="str" cm="1">
        <f t="array" ref="M156">IF(C156="","",_xlfn._xlws.FILTER('Input_Claims Data'!M$11:M$500,('Input_Claims Data'!$A$11:$A$500='Cal_Claims Experience'!$A156)*('Input_Claims Data'!$B$11:$B$500='Cal_Claims Experience'!$B156)*('Input_Claims Data'!$C$11:$C$500='Cal_Claims Experience'!$C156)*('Input_Claims Data'!$D$11:$D$500='Cal_Claims Experience'!$D156)))</f>
        <v/>
      </c>
      <c r="N156" s="1" t="str" cm="1">
        <f t="array" ref="N156">IF(D156="","",_xlfn._xlws.FILTER('Input_Claims Data'!N$11:N$500,('Input_Claims Data'!$A$11:$A$500='Cal_Claims Experience'!$A156)*('Input_Claims Data'!$B$11:$B$500='Cal_Claims Experience'!$B156)*('Input_Claims Data'!$C$11:$C$500='Cal_Claims Experience'!$C156)*('Input_Claims Data'!$D$11:$D$500='Cal_Claims Experience'!$D156)))</f>
        <v/>
      </c>
      <c r="O156" s="1" t="str">
        <f t="shared" si="20"/>
        <v/>
      </c>
      <c r="P156" s="1" t="str">
        <f t="shared" si="21"/>
        <v/>
      </c>
      <c r="Q156" s="1" t="str">
        <f t="shared" si="22"/>
        <v/>
      </c>
      <c r="R156" s="1" t="str">
        <f t="shared" si="23"/>
        <v/>
      </c>
      <c r="S156" s="1" t="str">
        <f t="shared" si="24"/>
        <v/>
      </c>
      <c r="Y156" s="1" t="str" cm="1">
        <f t="array" ref="Y156">IF(U156="","",_xlfn._xlws.FILTER('Input_Claims Data'!U$11:U$500,('Input_Claims Data'!$Q$11:$Q$500='Cal_Claims Experience'!$U156)*('Input_Claims Data'!$R$11:$R$500='Cal_Claims Experience'!$V156)*('Input_Claims Data'!$S$11:$S$500='Cal_Claims Experience'!$W156)*('Input_Claims Data'!$T$11:$T$500='Cal_Claims Experience'!$X156)))</f>
        <v/>
      </c>
      <c r="Z156" s="1" t="str" cm="1">
        <f t="array" ref="Z156">IF(V156="","",_xlfn._xlws.FILTER('Input_Claims Data'!V$11:V$500,('Input_Claims Data'!$Q$11:$Q$500='Cal_Claims Experience'!$U156)*('Input_Claims Data'!$R$11:$R$500='Cal_Claims Experience'!$V156)*('Input_Claims Data'!$S$11:$S$500='Cal_Claims Experience'!$W156)*('Input_Claims Data'!$T$11:$T$500='Cal_Claims Experience'!$X156)))</f>
        <v/>
      </c>
      <c r="AA156" s="1" t="str" cm="1">
        <f t="array" ref="AA156">IF(W156="","",_xlfn._xlws.FILTER('Input_Claims Data'!W$11:W$500,('Input_Claims Data'!$Q$11:$Q$500='Cal_Claims Experience'!$U156)*('Input_Claims Data'!$R$11:$R$500='Cal_Claims Experience'!$V156)*('Input_Claims Data'!$S$11:$S$500='Cal_Claims Experience'!$W156)*('Input_Claims Data'!$T$11:$T$500='Cal_Claims Experience'!$X156)))</f>
        <v/>
      </c>
      <c r="AB156" s="1" t="str" cm="1">
        <f t="array" ref="AB156">IF(X156="","",_xlfn._xlws.FILTER('Input_Claims Data'!X$11:X$500,('Input_Claims Data'!$Q$11:$Q$500='Cal_Claims Experience'!$U156)*('Input_Claims Data'!$R$11:$R$500='Cal_Claims Experience'!$V156)*('Input_Claims Data'!$S$11:$S$500='Cal_Claims Experience'!$W156)*('Input_Claims Data'!$T$11:$T$500='Cal_Claims Experience'!$X156)))</f>
        <v/>
      </c>
      <c r="AC156" s="1" t="str" cm="1">
        <f t="array" ref="AC156">IF(Y156="","",_xlfn._xlws.FILTER('Input_Claims Data'!Y$11:Y$500,('Input_Claims Data'!$Q$11:$Q$500='Cal_Claims Experience'!$U156)*('Input_Claims Data'!$R$11:$R$500='Cal_Claims Experience'!$V156)*('Input_Claims Data'!$S$11:$S$500='Cal_Claims Experience'!$W156)*('Input_Claims Data'!$T$11:$T$500='Cal_Claims Experience'!$X156)))</f>
        <v/>
      </c>
      <c r="AD156" s="1" t="str" cm="1">
        <f t="array" ref="AD156">IF(Z156="","",_xlfn._xlws.FILTER('Input_Claims Data'!Z$11:Z$500,('Input_Claims Data'!$Q$11:$Q$500='Cal_Claims Experience'!$U156)*('Input_Claims Data'!$R$11:$R$500='Cal_Claims Experience'!$V156)*('Input_Claims Data'!$S$11:$S$500='Cal_Claims Experience'!$W156)*('Input_Claims Data'!$T$11:$T$500='Cal_Claims Experience'!$X156)))</f>
        <v/>
      </c>
      <c r="AE156" s="1" t="str" cm="1">
        <f t="array" ref="AE156">IF(AA156="","",_xlfn._xlws.FILTER('Input_Claims Data'!AA$11:AA$500,('Input_Claims Data'!$Q$11:$Q$500='Cal_Claims Experience'!$U156)*('Input_Claims Data'!$R$11:$R$500='Cal_Claims Experience'!$V156)*('Input_Claims Data'!$S$11:$S$500='Cal_Claims Experience'!$W156)*('Input_Claims Data'!$T$11:$T$500='Cal_Claims Experience'!$X156)))</f>
        <v/>
      </c>
      <c r="AF156" s="1" t="str" cm="1">
        <f t="array" ref="AF156">IF(AB156="","",_xlfn._xlws.FILTER('Input_Claims Data'!AB$11:AB$500,('Input_Claims Data'!$Q$11:$Q$500='Cal_Claims Experience'!$U156)*('Input_Claims Data'!$R$11:$R$500='Cal_Claims Experience'!$V156)*('Input_Claims Data'!$S$11:$S$500='Cal_Claims Experience'!$W156)*('Input_Claims Data'!$T$11:$T$500='Cal_Claims Experience'!$X156)))</f>
        <v/>
      </c>
      <c r="AG156" s="1" t="str" cm="1">
        <f t="array" ref="AG156">IF(AC156="","",_xlfn._xlws.FILTER('Input_Claims Data'!AC$11:AC$500,('Input_Claims Data'!$Q$11:$Q$500='Cal_Claims Experience'!$U156)*('Input_Claims Data'!$R$11:$R$500='Cal_Claims Experience'!$V156)*('Input_Claims Data'!$S$11:$S$500='Cal_Claims Experience'!$W156)*('Input_Claims Data'!$T$11:$T$500='Cal_Claims Experience'!$X156)))</f>
        <v/>
      </c>
      <c r="AH156" s="1" t="str" cm="1">
        <f t="array" ref="AH156">IF(AD156="","",_xlfn._xlws.FILTER('Input_Claims Data'!AD$11:AD$500,('Input_Claims Data'!$Q$11:$Q$500='Cal_Claims Experience'!$U156)*('Input_Claims Data'!$R$11:$R$500='Cal_Claims Experience'!$V156)*('Input_Claims Data'!$S$11:$S$500='Cal_Claims Experience'!$W156)*('Input_Claims Data'!$T$11:$T$500='Cal_Claims Experience'!$X156)))</f>
        <v/>
      </c>
      <c r="AI156" s="1" t="str">
        <f t="shared" si="28"/>
        <v/>
      </c>
      <c r="AJ156" s="1" t="str">
        <f t="shared" si="25"/>
        <v/>
      </c>
      <c r="AK156" s="1" t="str">
        <f t="shared" si="26"/>
        <v/>
      </c>
      <c r="AL156" s="1" t="str">
        <f t="shared" si="27"/>
        <v/>
      </c>
      <c r="AM156" s="1" t="str">
        <f t="shared" si="29"/>
        <v/>
      </c>
    </row>
    <row r="157" spans="5:39">
      <c r="E157" s="1" t="str" cm="1">
        <f t="array" ref="E157">IF(A157="","",_xlfn._xlws.FILTER('Input_Claims Data'!E$11:E$500,('Input_Claims Data'!$A$11:$A$500='Cal_Claims Experience'!$A157)*('Input_Claims Data'!$B$11:$B$500='Cal_Claims Experience'!$B157)*('Input_Claims Data'!$C$11:$C$500='Cal_Claims Experience'!$C157)*('Input_Claims Data'!$D$11:$D$500='Cal_Claims Experience'!$D157)))</f>
        <v/>
      </c>
      <c r="F157" s="1" t="str" cm="1">
        <f t="array" ref="F157">IF(A157="","",_xlfn._xlws.FILTER('Input_Claims Data'!F$11:F$500,('Input_Claims Data'!$A$11:$A$500='Cal_Claims Experience'!$A157)*('Input_Claims Data'!$B$11:$B$500='Cal_Claims Experience'!$B157)*('Input_Claims Data'!$C$11:$C$500='Cal_Claims Experience'!$C157)*('Input_Claims Data'!$D$11:$D$500='Cal_Claims Experience'!$D157)))</f>
        <v/>
      </c>
      <c r="G157" s="1" t="str" cm="1">
        <f t="array" ref="G157">IF(A157="","",_xlfn._xlws.FILTER('Input_Claims Data'!G$11:G$500,('Input_Claims Data'!$A$11:$A$500='Cal_Claims Experience'!$A157)*('Input_Claims Data'!$B$11:$B$500='Cal_Claims Experience'!$B157)*('Input_Claims Data'!$C$11:$C$500='Cal_Claims Experience'!$C157)*('Input_Claims Data'!$D$11:$D$500='Cal_Claims Experience'!$D157)))</f>
        <v/>
      </c>
      <c r="H157" s="1" t="str" cm="1">
        <f t="array" ref="H157">IF(A157="","",_xlfn._xlws.FILTER('Input_Claims Data'!H$11:H$500,('Input_Claims Data'!$A$11:$A$500='Cal_Claims Experience'!$A157)*('Input_Claims Data'!$B$11:$B$500='Cal_Claims Experience'!$B157)*('Input_Claims Data'!$C$11:$C$500='Cal_Claims Experience'!$C157)*('Input_Claims Data'!$D$11:$D$500='Cal_Claims Experience'!$D157)))</f>
        <v/>
      </c>
      <c r="I157" s="1" t="str" cm="1">
        <f t="array" ref="I157">IF(A157="","",_xlfn._xlws.FILTER('Input_Claims Data'!I$11:I$500,('Input_Claims Data'!$A$11:$A$500='Cal_Claims Experience'!$A157)*('Input_Claims Data'!$B$11:$B$500='Cal_Claims Experience'!$B157)*('Input_Claims Data'!$C$11:$C$500='Cal_Claims Experience'!$C157)*('Input_Claims Data'!$D$11:$D$500='Cal_Claims Experience'!$D157)))</f>
        <v/>
      </c>
      <c r="J157" s="1" t="str" cm="1">
        <f t="array" ref="J157">IF(A157="","",_xlfn._xlws.FILTER('Input_Claims Data'!J$11:J$500,('Input_Claims Data'!$A$11:$A$500='Cal_Claims Experience'!$A157)*('Input_Claims Data'!$B$11:$B$500='Cal_Claims Experience'!$B157)*('Input_Claims Data'!$C$11:$C$500='Cal_Claims Experience'!$C157)*('Input_Claims Data'!$D$11:$D$500='Cal_Claims Experience'!$D157)))</f>
        <v/>
      </c>
      <c r="K157" s="1" t="str" cm="1">
        <f t="array" ref="K157">IF(A157="","",_xlfn._xlws.FILTER('Input_Claims Data'!K$11:K$500,('Input_Claims Data'!$A$11:$A$500='Cal_Claims Experience'!$A157)*('Input_Claims Data'!$B$11:$B$500='Cal_Claims Experience'!$B157)*('Input_Claims Data'!$C$11:$C$500='Cal_Claims Experience'!$C157)*('Input_Claims Data'!$D$11:$D$500='Cal_Claims Experience'!$D157)))</f>
        <v/>
      </c>
      <c r="L157" s="1" t="str" cm="1">
        <f t="array" ref="L157">IF(B157="","",_xlfn._xlws.FILTER('Input_Claims Data'!L$11:L$500,('Input_Claims Data'!$A$11:$A$500='Cal_Claims Experience'!$A157)*('Input_Claims Data'!$B$11:$B$500='Cal_Claims Experience'!$B157)*('Input_Claims Data'!$C$11:$C$500='Cal_Claims Experience'!$C157)*('Input_Claims Data'!$D$11:$D$500='Cal_Claims Experience'!$D157)))</f>
        <v/>
      </c>
      <c r="M157" s="1" t="str" cm="1">
        <f t="array" ref="M157">IF(C157="","",_xlfn._xlws.FILTER('Input_Claims Data'!M$11:M$500,('Input_Claims Data'!$A$11:$A$500='Cal_Claims Experience'!$A157)*('Input_Claims Data'!$B$11:$B$500='Cal_Claims Experience'!$B157)*('Input_Claims Data'!$C$11:$C$500='Cal_Claims Experience'!$C157)*('Input_Claims Data'!$D$11:$D$500='Cal_Claims Experience'!$D157)))</f>
        <v/>
      </c>
      <c r="N157" s="1" t="str" cm="1">
        <f t="array" ref="N157">IF(D157="","",_xlfn._xlws.FILTER('Input_Claims Data'!N$11:N$500,('Input_Claims Data'!$A$11:$A$500='Cal_Claims Experience'!$A157)*('Input_Claims Data'!$B$11:$B$500='Cal_Claims Experience'!$B157)*('Input_Claims Data'!$C$11:$C$500='Cal_Claims Experience'!$C157)*('Input_Claims Data'!$D$11:$D$500='Cal_Claims Experience'!$D157)))</f>
        <v/>
      </c>
      <c r="O157" s="1" t="str">
        <f t="shared" si="20"/>
        <v/>
      </c>
      <c r="P157" s="1" t="str">
        <f t="shared" si="21"/>
        <v/>
      </c>
      <c r="Q157" s="1" t="str">
        <f t="shared" si="22"/>
        <v/>
      </c>
      <c r="R157" s="1" t="str">
        <f t="shared" si="23"/>
        <v/>
      </c>
      <c r="S157" s="1" t="str">
        <f t="shared" si="24"/>
        <v/>
      </c>
      <c r="Y157" s="1" t="str" cm="1">
        <f t="array" ref="Y157">IF(U157="","",_xlfn._xlws.FILTER('Input_Claims Data'!U$11:U$500,('Input_Claims Data'!$Q$11:$Q$500='Cal_Claims Experience'!$U157)*('Input_Claims Data'!$R$11:$R$500='Cal_Claims Experience'!$V157)*('Input_Claims Data'!$S$11:$S$500='Cal_Claims Experience'!$W157)*('Input_Claims Data'!$T$11:$T$500='Cal_Claims Experience'!$X157)))</f>
        <v/>
      </c>
      <c r="Z157" s="1" t="str" cm="1">
        <f t="array" ref="Z157">IF(V157="","",_xlfn._xlws.FILTER('Input_Claims Data'!V$11:V$500,('Input_Claims Data'!$Q$11:$Q$500='Cal_Claims Experience'!$U157)*('Input_Claims Data'!$R$11:$R$500='Cal_Claims Experience'!$V157)*('Input_Claims Data'!$S$11:$S$500='Cal_Claims Experience'!$W157)*('Input_Claims Data'!$T$11:$T$500='Cal_Claims Experience'!$X157)))</f>
        <v/>
      </c>
      <c r="AA157" s="1" t="str" cm="1">
        <f t="array" ref="AA157">IF(W157="","",_xlfn._xlws.FILTER('Input_Claims Data'!W$11:W$500,('Input_Claims Data'!$Q$11:$Q$500='Cal_Claims Experience'!$U157)*('Input_Claims Data'!$R$11:$R$500='Cal_Claims Experience'!$V157)*('Input_Claims Data'!$S$11:$S$500='Cal_Claims Experience'!$W157)*('Input_Claims Data'!$T$11:$T$500='Cal_Claims Experience'!$X157)))</f>
        <v/>
      </c>
      <c r="AB157" s="1" t="str" cm="1">
        <f t="array" ref="AB157">IF(X157="","",_xlfn._xlws.FILTER('Input_Claims Data'!X$11:X$500,('Input_Claims Data'!$Q$11:$Q$500='Cal_Claims Experience'!$U157)*('Input_Claims Data'!$R$11:$R$500='Cal_Claims Experience'!$V157)*('Input_Claims Data'!$S$11:$S$500='Cal_Claims Experience'!$W157)*('Input_Claims Data'!$T$11:$T$500='Cal_Claims Experience'!$X157)))</f>
        <v/>
      </c>
      <c r="AC157" s="1" t="str" cm="1">
        <f t="array" ref="AC157">IF(Y157="","",_xlfn._xlws.FILTER('Input_Claims Data'!Y$11:Y$500,('Input_Claims Data'!$Q$11:$Q$500='Cal_Claims Experience'!$U157)*('Input_Claims Data'!$R$11:$R$500='Cal_Claims Experience'!$V157)*('Input_Claims Data'!$S$11:$S$500='Cal_Claims Experience'!$W157)*('Input_Claims Data'!$T$11:$T$500='Cal_Claims Experience'!$X157)))</f>
        <v/>
      </c>
      <c r="AD157" s="1" t="str" cm="1">
        <f t="array" ref="AD157">IF(Z157="","",_xlfn._xlws.FILTER('Input_Claims Data'!Z$11:Z$500,('Input_Claims Data'!$Q$11:$Q$500='Cal_Claims Experience'!$U157)*('Input_Claims Data'!$R$11:$R$500='Cal_Claims Experience'!$V157)*('Input_Claims Data'!$S$11:$S$500='Cal_Claims Experience'!$W157)*('Input_Claims Data'!$T$11:$T$500='Cal_Claims Experience'!$X157)))</f>
        <v/>
      </c>
      <c r="AE157" s="1" t="str" cm="1">
        <f t="array" ref="AE157">IF(AA157="","",_xlfn._xlws.FILTER('Input_Claims Data'!AA$11:AA$500,('Input_Claims Data'!$Q$11:$Q$500='Cal_Claims Experience'!$U157)*('Input_Claims Data'!$R$11:$R$500='Cal_Claims Experience'!$V157)*('Input_Claims Data'!$S$11:$S$500='Cal_Claims Experience'!$W157)*('Input_Claims Data'!$T$11:$T$500='Cal_Claims Experience'!$X157)))</f>
        <v/>
      </c>
      <c r="AF157" s="1" t="str" cm="1">
        <f t="array" ref="AF157">IF(AB157="","",_xlfn._xlws.FILTER('Input_Claims Data'!AB$11:AB$500,('Input_Claims Data'!$Q$11:$Q$500='Cal_Claims Experience'!$U157)*('Input_Claims Data'!$R$11:$R$500='Cal_Claims Experience'!$V157)*('Input_Claims Data'!$S$11:$S$500='Cal_Claims Experience'!$W157)*('Input_Claims Data'!$T$11:$T$500='Cal_Claims Experience'!$X157)))</f>
        <v/>
      </c>
      <c r="AG157" s="1" t="str" cm="1">
        <f t="array" ref="AG157">IF(AC157="","",_xlfn._xlws.FILTER('Input_Claims Data'!AC$11:AC$500,('Input_Claims Data'!$Q$11:$Q$500='Cal_Claims Experience'!$U157)*('Input_Claims Data'!$R$11:$R$500='Cal_Claims Experience'!$V157)*('Input_Claims Data'!$S$11:$S$500='Cal_Claims Experience'!$W157)*('Input_Claims Data'!$T$11:$T$500='Cal_Claims Experience'!$X157)))</f>
        <v/>
      </c>
      <c r="AH157" s="1" t="str" cm="1">
        <f t="array" ref="AH157">IF(AD157="","",_xlfn._xlws.FILTER('Input_Claims Data'!AD$11:AD$500,('Input_Claims Data'!$Q$11:$Q$500='Cal_Claims Experience'!$U157)*('Input_Claims Data'!$R$11:$R$500='Cal_Claims Experience'!$V157)*('Input_Claims Data'!$S$11:$S$500='Cal_Claims Experience'!$W157)*('Input_Claims Data'!$T$11:$T$500='Cal_Claims Experience'!$X157)))</f>
        <v/>
      </c>
      <c r="AI157" s="1" t="str">
        <f t="shared" si="28"/>
        <v/>
      </c>
      <c r="AJ157" s="1" t="str">
        <f t="shared" si="25"/>
        <v/>
      </c>
      <c r="AK157" s="1" t="str">
        <f t="shared" si="26"/>
        <v/>
      </c>
      <c r="AL157" s="1" t="str">
        <f t="shared" si="27"/>
        <v/>
      </c>
      <c r="AM157" s="1" t="str">
        <f t="shared" si="29"/>
        <v/>
      </c>
    </row>
    <row r="158" spans="5:39">
      <c r="E158" s="1" t="str" cm="1">
        <f t="array" ref="E158">IF(A158="","",_xlfn._xlws.FILTER('Input_Claims Data'!E$11:E$500,('Input_Claims Data'!$A$11:$A$500='Cal_Claims Experience'!$A158)*('Input_Claims Data'!$B$11:$B$500='Cal_Claims Experience'!$B158)*('Input_Claims Data'!$C$11:$C$500='Cal_Claims Experience'!$C158)*('Input_Claims Data'!$D$11:$D$500='Cal_Claims Experience'!$D158)))</f>
        <v/>
      </c>
      <c r="F158" s="1" t="str" cm="1">
        <f t="array" ref="F158">IF(A158="","",_xlfn._xlws.FILTER('Input_Claims Data'!F$11:F$500,('Input_Claims Data'!$A$11:$A$500='Cal_Claims Experience'!$A158)*('Input_Claims Data'!$B$11:$B$500='Cal_Claims Experience'!$B158)*('Input_Claims Data'!$C$11:$C$500='Cal_Claims Experience'!$C158)*('Input_Claims Data'!$D$11:$D$500='Cal_Claims Experience'!$D158)))</f>
        <v/>
      </c>
      <c r="G158" s="1" t="str" cm="1">
        <f t="array" ref="G158">IF(A158="","",_xlfn._xlws.FILTER('Input_Claims Data'!G$11:G$500,('Input_Claims Data'!$A$11:$A$500='Cal_Claims Experience'!$A158)*('Input_Claims Data'!$B$11:$B$500='Cal_Claims Experience'!$B158)*('Input_Claims Data'!$C$11:$C$500='Cal_Claims Experience'!$C158)*('Input_Claims Data'!$D$11:$D$500='Cal_Claims Experience'!$D158)))</f>
        <v/>
      </c>
      <c r="H158" s="1" t="str" cm="1">
        <f t="array" ref="H158">IF(A158="","",_xlfn._xlws.FILTER('Input_Claims Data'!H$11:H$500,('Input_Claims Data'!$A$11:$A$500='Cal_Claims Experience'!$A158)*('Input_Claims Data'!$B$11:$B$500='Cal_Claims Experience'!$B158)*('Input_Claims Data'!$C$11:$C$500='Cal_Claims Experience'!$C158)*('Input_Claims Data'!$D$11:$D$500='Cal_Claims Experience'!$D158)))</f>
        <v/>
      </c>
      <c r="I158" s="1" t="str" cm="1">
        <f t="array" ref="I158">IF(A158="","",_xlfn._xlws.FILTER('Input_Claims Data'!I$11:I$500,('Input_Claims Data'!$A$11:$A$500='Cal_Claims Experience'!$A158)*('Input_Claims Data'!$B$11:$B$500='Cal_Claims Experience'!$B158)*('Input_Claims Data'!$C$11:$C$500='Cal_Claims Experience'!$C158)*('Input_Claims Data'!$D$11:$D$500='Cal_Claims Experience'!$D158)))</f>
        <v/>
      </c>
      <c r="J158" s="1" t="str" cm="1">
        <f t="array" ref="J158">IF(A158="","",_xlfn._xlws.FILTER('Input_Claims Data'!J$11:J$500,('Input_Claims Data'!$A$11:$A$500='Cal_Claims Experience'!$A158)*('Input_Claims Data'!$B$11:$B$500='Cal_Claims Experience'!$B158)*('Input_Claims Data'!$C$11:$C$500='Cal_Claims Experience'!$C158)*('Input_Claims Data'!$D$11:$D$500='Cal_Claims Experience'!$D158)))</f>
        <v/>
      </c>
      <c r="K158" s="1" t="str" cm="1">
        <f t="array" ref="K158">IF(A158="","",_xlfn._xlws.FILTER('Input_Claims Data'!K$11:K$500,('Input_Claims Data'!$A$11:$A$500='Cal_Claims Experience'!$A158)*('Input_Claims Data'!$B$11:$B$500='Cal_Claims Experience'!$B158)*('Input_Claims Data'!$C$11:$C$500='Cal_Claims Experience'!$C158)*('Input_Claims Data'!$D$11:$D$500='Cal_Claims Experience'!$D158)))</f>
        <v/>
      </c>
      <c r="L158" s="1" t="str" cm="1">
        <f t="array" ref="L158">IF(B158="","",_xlfn._xlws.FILTER('Input_Claims Data'!L$11:L$500,('Input_Claims Data'!$A$11:$A$500='Cal_Claims Experience'!$A158)*('Input_Claims Data'!$B$11:$B$500='Cal_Claims Experience'!$B158)*('Input_Claims Data'!$C$11:$C$500='Cal_Claims Experience'!$C158)*('Input_Claims Data'!$D$11:$D$500='Cal_Claims Experience'!$D158)))</f>
        <v/>
      </c>
      <c r="M158" s="1" t="str" cm="1">
        <f t="array" ref="M158">IF(C158="","",_xlfn._xlws.FILTER('Input_Claims Data'!M$11:M$500,('Input_Claims Data'!$A$11:$A$500='Cal_Claims Experience'!$A158)*('Input_Claims Data'!$B$11:$B$500='Cal_Claims Experience'!$B158)*('Input_Claims Data'!$C$11:$C$500='Cal_Claims Experience'!$C158)*('Input_Claims Data'!$D$11:$D$500='Cal_Claims Experience'!$D158)))</f>
        <v/>
      </c>
      <c r="N158" s="1" t="str" cm="1">
        <f t="array" ref="N158">IF(D158="","",_xlfn._xlws.FILTER('Input_Claims Data'!N$11:N$500,('Input_Claims Data'!$A$11:$A$500='Cal_Claims Experience'!$A158)*('Input_Claims Data'!$B$11:$B$500='Cal_Claims Experience'!$B158)*('Input_Claims Data'!$C$11:$C$500='Cal_Claims Experience'!$C158)*('Input_Claims Data'!$D$11:$D$500='Cal_Claims Experience'!$D158)))</f>
        <v/>
      </c>
      <c r="O158" s="1" t="str">
        <f t="shared" si="20"/>
        <v/>
      </c>
      <c r="P158" s="1" t="str">
        <f t="shared" si="21"/>
        <v/>
      </c>
      <c r="Q158" s="1" t="str">
        <f t="shared" si="22"/>
        <v/>
      </c>
      <c r="R158" s="1" t="str">
        <f t="shared" si="23"/>
        <v/>
      </c>
      <c r="S158" s="1" t="str">
        <f t="shared" si="24"/>
        <v/>
      </c>
      <c r="Y158" s="1" t="str" cm="1">
        <f t="array" ref="Y158">IF(U158="","",_xlfn._xlws.FILTER('Input_Claims Data'!U$11:U$500,('Input_Claims Data'!$Q$11:$Q$500='Cal_Claims Experience'!$U158)*('Input_Claims Data'!$R$11:$R$500='Cal_Claims Experience'!$V158)*('Input_Claims Data'!$S$11:$S$500='Cal_Claims Experience'!$W158)*('Input_Claims Data'!$T$11:$T$500='Cal_Claims Experience'!$X158)))</f>
        <v/>
      </c>
      <c r="Z158" s="1" t="str" cm="1">
        <f t="array" ref="Z158">IF(V158="","",_xlfn._xlws.FILTER('Input_Claims Data'!V$11:V$500,('Input_Claims Data'!$Q$11:$Q$500='Cal_Claims Experience'!$U158)*('Input_Claims Data'!$R$11:$R$500='Cal_Claims Experience'!$V158)*('Input_Claims Data'!$S$11:$S$500='Cal_Claims Experience'!$W158)*('Input_Claims Data'!$T$11:$T$500='Cal_Claims Experience'!$X158)))</f>
        <v/>
      </c>
      <c r="AA158" s="1" t="str" cm="1">
        <f t="array" ref="AA158">IF(W158="","",_xlfn._xlws.FILTER('Input_Claims Data'!W$11:W$500,('Input_Claims Data'!$Q$11:$Q$500='Cal_Claims Experience'!$U158)*('Input_Claims Data'!$R$11:$R$500='Cal_Claims Experience'!$V158)*('Input_Claims Data'!$S$11:$S$500='Cal_Claims Experience'!$W158)*('Input_Claims Data'!$T$11:$T$500='Cal_Claims Experience'!$X158)))</f>
        <v/>
      </c>
      <c r="AB158" s="1" t="str" cm="1">
        <f t="array" ref="AB158">IF(X158="","",_xlfn._xlws.FILTER('Input_Claims Data'!X$11:X$500,('Input_Claims Data'!$Q$11:$Q$500='Cal_Claims Experience'!$U158)*('Input_Claims Data'!$R$11:$R$500='Cal_Claims Experience'!$V158)*('Input_Claims Data'!$S$11:$S$500='Cal_Claims Experience'!$W158)*('Input_Claims Data'!$T$11:$T$500='Cal_Claims Experience'!$X158)))</f>
        <v/>
      </c>
      <c r="AC158" s="1" t="str" cm="1">
        <f t="array" ref="AC158">IF(Y158="","",_xlfn._xlws.FILTER('Input_Claims Data'!Y$11:Y$500,('Input_Claims Data'!$Q$11:$Q$500='Cal_Claims Experience'!$U158)*('Input_Claims Data'!$R$11:$R$500='Cal_Claims Experience'!$V158)*('Input_Claims Data'!$S$11:$S$500='Cal_Claims Experience'!$W158)*('Input_Claims Data'!$T$11:$T$500='Cal_Claims Experience'!$X158)))</f>
        <v/>
      </c>
      <c r="AD158" s="1" t="str" cm="1">
        <f t="array" ref="AD158">IF(Z158="","",_xlfn._xlws.FILTER('Input_Claims Data'!Z$11:Z$500,('Input_Claims Data'!$Q$11:$Q$500='Cal_Claims Experience'!$U158)*('Input_Claims Data'!$R$11:$R$500='Cal_Claims Experience'!$V158)*('Input_Claims Data'!$S$11:$S$500='Cal_Claims Experience'!$W158)*('Input_Claims Data'!$T$11:$T$500='Cal_Claims Experience'!$X158)))</f>
        <v/>
      </c>
      <c r="AE158" s="1" t="str" cm="1">
        <f t="array" ref="AE158">IF(AA158="","",_xlfn._xlws.FILTER('Input_Claims Data'!AA$11:AA$500,('Input_Claims Data'!$Q$11:$Q$500='Cal_Claims Experience'!$U158)*('Input_Claims Data'!$R$11:$R$500='Cal_Claims Experience'!$V158)*('Input_Claims Data'!$S$11:$S$500='Cal_Claims Experience'!$W158)*('Input_Claims Data'!$T$11:$T$500='Cal_Claims Experience'!$X158)))</f>
        <v/>
      </c>
      <c r="AF158" s="1" t="str" cm="1">
        <f t="array" ref="AF158">IF(AB158="","",_xlfn._xlws.FILTER('Input_Claims Data'!AB$11:AB$500,('Input_Claims Data'!$Q$11:$Q$500='Cal_Claims Experience'!$U158)*('Input_Claims Data'!$R$11:$R$500='Cal_Claims Experience'!$V158)*('Input_Claims Data'!$S$11:$S$500='Cal_Claims Experience'!$W158)*('Input_Claims Data'!$T$11:$T$500='Cal_Claims Experience'!$X158)))</f>
        <v/>
      </c>
      <c r="AG158" s="1" t="str" cm="1">
        <f t="array" ref="AG158">IF(AC158="","",_xlfn._xlws.FILTER('Input_Claims Data'!AC$11:AC$500,('Input_Claims Data'!$Q$11:$Q$500='Cal_Claims Experience'!$U158)*('Input_Claims Data'!$R$11:$R$500='Cal_Claims Experience'!$V158)*('Input_Claims Data'!$S$11:$S$500='Cal_Claims Experience'!$W158)*('Input_Claims Data'!$T$11:$T$500='Cal_Claims Experience'!$X158)))</f>
        <v/>
      </c>
      <c r="AH158" s="1" t="str" cm="1">
        <f t="array" ref="AH158">IF(AD158="","",_xlfn._xlws.FILTER('Input_Claims Data'!AD$11:AD$500,('Input_Claims Data'!$Q$11:$Q$500='Cal_Claims Experience'!$U158)*('Input_Claims Data'!$R$11:$R$500='Cal_Claims Experience'!$V158)*('Input_Claims Data'!$S$11:$S$500='Cal_Claims Experience'!$W158)*('Input_Claims Data'!$T$11:$T$500='Cal_Claims Experience'!$X158)))</f>
        <v/>
      </c>
      <c r="AI158" s="1" t="str">
        <f t="shared" si="28"/>
        <v/>
      </c>
      <c r="AJ158" s="1" t="str">
        <f t="shared" si="25"/>
        <v/>
      </c>
      <c r="AK158" s="1" t="str">
        <f t="shared" si="26"/>
        <v/>
      </c>
      <c r="AL158" s="1" t="str">
        <f t="shared" si="27"/>
        <v/>
      </c>
      <c r="AM158" s="1" t="str">
        <f t="shared" si="29"/>
        <v/>
      </c>
    </row>
    <row r="159" spans="5:39">
      <c r="E159" s="1" t="str" cm="1">
        <f t="array" ref="E159">IF(A159="","",_xlfn._xlws.FILTER('Input_Claims Data'!E$11:E$500,('Input_Claims Data'!$A$11:$A$500='Cal_Claims Experience'!$A159)*('Input_Claims Data'!$B$11:$B$500='Cal_Claims Experience'!$B159)*('Input_Claims Data'!$C$11:$C$500='Cal_Claims Experience'!$C159)*('Input_Claims Data'!$D$11:$D$500='Cal_Claims Experience'!$D159)))</f>
        <v/>
      </c>
      <c r="F159" s="1" t="str" cm="1">
        <f t="array" ref="F159">IF(A159="","",_xlfn._xlws.FILTER('Input_Claims Data'!F$11:F$500,('Input_Claims Data'!$A$11:$A$500='Cal_Claims Experience'!$A159)*('Input_Claims Data'!$B$11:$B$500='Cal_Claims Experience'!$B159)*('Input_Claims Data'!$C$11:$C$500='Cal_Claims Experience'!$C159)*('Input_Claims Data'!$D$11:$D$500='Cal_Claims Experience'!$D159)))</f>
        <v/>
      </c>
      <c r="G159" s="1" t="str" cm="1">
        <f t="array" ref="G159">IF(A159="","",_xlfn._xlws.FILTER('Input_Claims Data'!G$11:G$500,('Input_Claims Data'!$A$11:$A$500='Cal_Claims Experience'!$A159)*('Input_Claims Data'!$B$11:$B$500='Cal_Claims Experience'!$B159)*('Input_Claims Data'!$C$11:$C$500='Cal_Claims Experience'!$C159)*('Input_Claims Data'!$D$11:$D$500='Cal_Claims Experience'!$D159)))</f>
        <v/>
      </c>
      <c r="H159" s="1" t="str" cm="1">
        <f t="array" ref="H159">IF(A159="","",_xlfn._xlws.FILTER('Input_Claims Data'!H$11:H$500,('Input_Claims Data'!$A$11:$A$500='Cal_Claims Experience'!$A159)*('Input_Claims Data'!$B$11:$B$500='Cal_Claims Experience'!$B159)*('Input_Claims Data'!$C$11:$C$500='Cal_Claims Experience'!$C159)*('Input_Claims Data'!$D$11:$D$500='Cal_Claims Experience'!$D159)))</f>
        <v/>
      </c>
      <c r="I159" s="1" t="str" cm="1">
        <f t="array" ref="I159">IF(A159="","",_xlfn._xlws.FILTER('Input_Claims Data'!I$11:I$500,('Input_Claims Data'!$A$11:$A$500='Cal_Claims Experience'!$A159)*('Input_Claims Data'!$B$11:$B$500='Cal_Claims Experience'!$B159)*('Input_Claims Data'!$C$11:$C$500='Cal_Claims Experience'!$C159)*('Input_Claims Data'!$D$11:$D$500='Cal_Claims Experience'!$D159)))</f>
        <v/>
      </c>
      <c r="J159" s="1" t="str" cm="1">
        <f t="array" ref="J159">IF(A159="","",_xlfn._xlws.FILTER('Input_Claims Data'!J$11:J$500,('Input_Claims Data'!$A$11:$A$500='Cal_Claims Experience'!$A159)*('Input_Claims Data'!$B$11:$B$500='Cal_Claims Experience'!$B159)*('Input_Claims Data'!$C$11:$C$500='Cal_Claims Experience'!$C159)*('Input_Claims Data'!$D$11:$D$500='Cal_Claims Experience'!$D159)))</f>
        <v/>
      </c>
      <c r="K159" s="1" t="str" cm="1">
        <f t="array" ref="K159">IF(A159="","",_xlfn._xlws.FILTER('Input_Claims Data'!K$11:K$500,('Input_Claims Data'!$A$11:$A$500='Cal_Claims Experience'!$A159)*('Input_Claims Data'!$B$11:$B$500='Cal_Claims Experience'!$B159)*('Input_Claims Data'!$C$11:$C$500='Cal_Claims Experience'!$C159)*('Input_Claims Data'!$D$11:$D$500='Cal_Claims Experience'!$D159)))</f>
        <v/>
      </c>
      <c r="L159" s="1" t="str" cm="1">
        <f t="array" ref="L159">IF(B159="","",_xlfn._xlws.FILTER('Input_Claims Data'!L$11:L$500,('Input_Claims Data'!$A$11:$A$500='Cal_Claims Experience'!$A159)*('Input_Claims Data'!$B$11:$B$500='Cal_Claims Experience'!$B159)*('Input_Claims Data'!$C$11:$C$500='Cal_Claims Experience'!$C159)*('Input_Claims Data'!$D$11:$D$500='Cal_Claims Experience'!$D159)))</f>
        <v/>
      </c>
      <c r="M159" s="1" t="str" cm="1">
        <f t="array" ref="M159">IF(C159="","",_xlfn._xlws.FILTER('Input_Claims Data'!M$11:M$500,('Input_Claims Data'!$A$11:$A$500='Cal_Claims Experience'!$A159)*('Input_Claims Data'!$B$11:$B$500='Cal_Claims Experience'!$B159)*('Input_Claims Data'!$C$11:$C$500='Cal_Claims Experience'!$C159)*('Input_Claims Data'!$D$11:$D$500='Cal_Claims Experience'!$D159)))</f>
        <v/>
      </c>
      <c r="N159" s="1" t="str" cm="1">
        <f t="array" ref="N159">IF(D159="","",_xlfn._xlws.FILTER('Input_Claims Data'!N$11:N$500,('Input_Claims Data'!$A$11:$A$500='Cal_Claims Experience'!$A159)*('Input_Claims Data'!$B$11:$B$500='Cal_Claims Experience'!$B159)*('Input_Claims Data'!$C$11:$C$500='Cal_Claims Experience'!$C159)*('Input_Claims Data'!$D$11:$D$500='Cal_Claims Experience'!$D159)))</f>
        <v/>
      </c>
      <c r="O159" s="1" t="str">
        <f t="shared" si="20"/>
        <v/>
      </c>
      <c r="P159" s="1" t="str">
        <f t="shared" si="21"/>
        <v/>
      </c>
      <c r="Q159" s="1" t="str">
        <f t="shared" si="22"/>
        <v/>
      </c>
      <c r="R159" s="1" t="str">
        <f t="shared" si="23"/>
        <v/>
      </c>
      <c r="S159" s="1" t="str">
        <f t="shared" si="24"/>
        <v/>
      </c>
      <c r="Y159" s="1" t="str" cm="1">
        <f t="array" ref="Y159">IF(U159="","",_xlfn._xlws.FILTER('Input_Claims Data'!U$11:U$500,('Input_Claims Data'!$Q$11:$Q$500='Cal_Claims Experience'!$U159)*('Input_Claims Data'!$R$11:$R$500='Cal_Claims Experience'!$V159)*('Input_Claims Data'!$S$11:$S$500='Cal_Claims Experience'!$W159)*('Input_Claims Data'!$T$11:$T$500='Cal_Claims Experience'!$X159)))</f>
        <v/>
      </c>
      <c r="Z159" s="1" t="str" cm="1">
        <f t="array" ref="Z159">IF(V159="","",_xlfn._xlws.FILTER('Input_Claims Data'!V$11:V$500,('Input_Claims Data'!$Q$11:$Q$500='Cal_Claims Experience'!$U159)*('Input_Claims Data'!$R$11:$R$500='Cal_Claims Experience'!$V159)*('Input_Claims Data'!$S$11:$S$500='Cal_Claims Experience'!$W159)*('Input_Claims Data'!$T$11:$T$500='Cal_Claims Experience'!$X159)))</f>
        <v/>
      </c>
      <c r="AA159" s="1" t="str" cm="1">
        <f t="array" ref="AA159">IF(W159="","",_xlfn._xlws.FILTER('Input_Claims Data'!W$11:W$500,('Input_Claims Data'!$Q$11:$Q$500='Cal_Claims Experience'!$U159)*('Input_Claims Data'!$R$11:$R$500='Cal_Claims Experience'!$V159)*('Input_Claims Data'!$S$11:$S$500='Cal_Claims Experience'!$W159)*('Input_Claims Data'!$T$11:$T$500='Cal_Claims Experience'!$X159)))</f>
        <v/>
      </c>
      <c r="AB159" s="1" t="str" cm="1">
        <f t="array" ref="AB159">IF(X159="","",_xlfn._xlws.FILTER('Input_Claims Data'!X$11:X$500,('Input_Claims Data'!$Q$11:$Q$500='Cal_Claims Experience'!$U159)*('Input_Claims Data'!$R$11:$R$500='Cal_Claims Experience'!$V159)*('Input_Claims Data'!$S$11:$S$500='Cal_Claims Experience'!$W159)*('Input_Claims Data'!$T$11:$T$500='Cal_Claims Experience'!$X159)))</f>
        <v/>
      </c>
      <c r="AC159" s="1" t="str" cm="1">
        <f t="array" ref="AC159">IF(Y159="","",_xlfn._xlws.FILTER('Input_Claims Data'!Y$11:Y$500,('Input_Claims Data'!$Q$11:$Q$500='Cal_Claims Experience'!$U159)*('Input_Claims Data'!$R$11:$R$500='Cal_Claims Experience'!$V159)*('Input_Claims Data'!$S$11:$S$500='Cal_Claims Experience'!$W159)*('Input_Claims Data'!$T$11:$T$500='Cal_Claims Experience'!$X159)))</f>
        <v/>
      </c>
      <c r="AD159" s="1" t="str" cm="1">
        <f t="array" ref="AD159">IF(Z159="","",_xlfn._xlws.FILTER('Input_Claims Data'!Z$11:Z$500,('Input_Claims Data'!$Q$11:$Q$500='Cal_Claims Experience'!$U159)*('Input_Claims Data'!$R$11:$R$500='Cal_Claims Experience'!$V159)*('Input_Claims Data'!$S$11:$S$500='Cal_Claims Experience'!$W159)*('Input_Claims Data'!$T$11:$T$500='Cal_Claims Experience'!$X159)))</f>
        <v/>
      </c>
      <c r="AE159" s="1" t="str" cm="1">
        <f t="array" ref="AE159">IF(AA159="","",_xlfn._xlws.FILTER('Input_Claims Data'!AA$11:AA$500,('Input_Claims Data'!$Q$11:$Q$500='Cal_Claims Experience'!$U159)*('Input_Claims Data'!$R$11:$R$500='Cal_Claims Experience'!$V159)*('Input_Claims Data'!$S$11:$S$500='Cal_Claims Experience'!$W159)*('Input_Claims Data'!$T$11:$T$500='Cal_Claims Experience'!$X159)))</f>
        <v/>
      </c>
      <c r="AF159" s="1" t="str" cm="1">
        <f t="array" ref="AF159">IF(AB159="","",_xlfn._xlws.FILTER('Input_Claims Data'!AB$11:AB$500,('Input_Claims Data'!$Q$11:$Q$500='Cal_Claims Experience'!$U159)*('Input_Claims Data'!$R$11:$R$500='Cal_Claims Experience'!$V159)*('Input_Claims Data'!$S$11:$S$500='Cal_Claims Experience'!$W159)*('Input_Claims Data'!$T$11:$T$500='Cal_Claims Experience'!$X159)))</f>
        <v/>
      </c>
      <c r="AG159" s="1" t="str" cm="1">
        <f t="array" ref="AG159">IF(AC159="","",_xlfn._xlws.FILTER('Input_Claims Data'!AC$11:AC$500,('Input_Claims Data'!$Q$11:$Q$500='Cal_Claims Experience'!$U159)*('Input_Claims Data'!$R$11:$R$500='Cal_Claims Experience'!$V159)*('Input_Claims Data'!$S$11:$S$500='Cal_Claims Experience'!$W159)*('Input_Claims Data'!$T$11:$T$500='Cal_Claims Experience'!$X159)))</f>
        <v/>
      </c>
      <c r="AH159" s="1" t="str" cm="1">
        <f t="array" ref="AH159">IF(AD159="","",_xlfn._xlws.FILTER('Input_Claims Data'!AD$11:AD$500,('Input_Claims Data'!$Q$11:$Q$500='Cal_Claims Experience'!$U159)*('Input_Claims Data'!$R$11:$R$500='Cal_Claims Experience'!$V159)*('Input_Claims Data'!$S$11:$S$500='Cal_Claims Experience'!$W159)*('Input_Claims Data'!$T$11:$T$500='Cal_Claims Experience'!$X159)))</f>
        <v/>
      </c>
      <c r="AI159" s="1" t="str">
        <f t="shared" si="28"/>
        <v/>
      </c>
      <c r="AJ159" s="1" t="str">
        <f t="shared" si="25"/>
        <v/>
      </c>
      <c r="AK159" s="1" t="str">
        <f t="shared" si="26"/>
        <v/>
      </c>
      <c r="AL159" s="1" t="str">
        <f t="shared" si="27"/>
        <v/>
      </c>
      <c r="AM159" s="1" t="str">
        <f t="shared" si="29"/>
        <v/>
      </c>
    </row>
    <row r="160" spans="5:39">
      <c r="E160" s="1" t="str" cm="1">
        <f t="array" ref="E160">IF(A160="","",_xlfn._xlws.FILTER('Input_Claims Data'!E$11:E$500,('Input_Claims Data'!$A$11:$A$500='Cal_Claims Experience'!$A160)*('Input_Claims Data'!$B$11:$B$500='Cal_Claims Experience'!$B160)*('Input_Claims Data'!$C$11:$C$500='Cal_Claims Experience'!$C160)*('Input_Claims Data'!$D$11:$D$500='Cal_Claims Experience'!$D160)))</f>
        <v/>
      </c>
      <c r="F160" s="1" t="str" cm="1">
        <f t="array" ref="F160">IF(A160="","",_xlfn._xlws.FILTER('Input_Claims Data'!F$11:F$500,('Input_Claims Data'!$A$11:$A$500='Cal_Claims Experience'!$A160)*('Input_Claims Data'!$B$11:$B$500='Cal_Claims Experience'!$B160)*('Input_Claims Data'!$C$11:$C$500='Cal_Claims Experience'!$C160)*('Input_Claims Data'!$D$11:$D$500='Cal_Claims Experience'!$D160)))</f>
        <v/>
      </c>
      <c r="G160" s="1" t="str" cm="1">
        <f t="array" ref="G160">IF(A160="","",_xlfn._xlws.FILTER('Input_Claims Data'!G$11:G$500,('Input_Claims Data'!$A$11:$A$500='Cal_Claims Experience'!$A160)*('Input_Claims Data'!$B$11:$B$500='Cal_Claims Experience'!$B160)*('Input_Claims Data'!$C$11:$C$500='Cal_Claims Experience'!$C160)*('Input_Claims Data'!$D$11:$D$500='Cal_Claims Experience'!$D160)))</f>
        <v/>
      </c>
      <c r="H160" s="1" t="str" cm="1">
        <f t="array" ref="H160">IF(A160="","",_xlfn._xlws.FILTER('Input_Claims Data'!H$11:H$500,('Input_Claims Data'!$A$11:$A$500='Cal_Claims Experience'!$A160)*('Input_Claims Data'!$B$11:$B$500='Cal_Claims Experience'!$B160)*('Input_Claims Data'!$C$11:$C$500='Cal_Claims Experience'!$C160)*('Input_Claims Data'!$D$11:$D$500='Cal_Claims Experience'!$D160)))</f>
        <v/>
      </c>
      <c r="I160" s="1" t="str" cm="1">
        <f t="array" ref="I160">IF(A160="","",_xlfn._xlws.FILTER('Input_Claims Data'!I$11:I$500,('Input_Claims Data'!$A$11:$A$500='Cal_Claims Experience'!$A160)*('Input_Claims Data'!$B$11:$B$500='Cal_Claims Experience'!$B160)*('Input_Claims Data'!$C$11:$C$500='Cal_Claims Experience'!$C160)*('Input_Claims Data'!$D$11:$D$500='Cal_Claims Experience'!$D160)))</f>
        <v/>
      </c>
      <c r="J160" s="1" t="str" cm="1">
        <f t="array" ref="J160">IF(A160="","",_xlfn._xlws.FILTER('Input_Claims Data'!J$11:J$500,('Input_Claims Data'!$A$11:$A$500='Cal_Claims Experience'!$A160)*('Input_Claims Data'!$B$11:$B$500='Cal_Claims Experience'!$B160)*('Input_Claims Data'!$C$11:$C$500='Cal_Claims Experience'!$C160)*('Input_Claims Data'!$D$11:$D$500='Cal_Claims Experience'!$D160)))</f>
        <v/>
      </c>
      <c r="K160" s="1" t="str" cm="1">
        <f t="array" ref="K160">IF(A160="","",_xlfn._xlws.FILTER('Input_Claims Data'!K$11:K$500,('Input_Claims Data'!$A$11:$A$500='Cal_Claims Experience'!$A160)*('Input_Claims Data'!$B$11:$B$500='Cal_Claims Experience'!$B160)*('Input_Claims Data'!$C$11:$C$500='Cal_Claims Experience'!$C160)*('Input_Claims Data'!$D$11:$D$500='Cal_Claims Experience'!$D160)))</f>
        <v/>
      </c>
      <c r="L160" s="1" t="str" cm="1">
        <f t="array" ref="L160">IF(B160="","",_xlfn._xlws.FILTER('Input_Claims Data'!L$11:L$500,('Input_Claims Data'!$A$11:$A$500='Cal_Claims Experience'!$A160)*('Input_Claims Data'!$B$11:$B$500='Cal_Claims Experience'!$B160)*('Input_Claims Data'!$C$11:$C$500='Cal_Claims Experience'!$C160)*('Input_Claims Data'!$D$11:$D$500='Cal_Claims Experience'!$D160)))</f>
        <v/>
      </c>
      <c r="M160" s="1" t="str" cm="1">
        <f t="array" ref="M160">IF(C160="","",_xlfn._xlws.FILTER('Input_Claims Data'!M$11:M$500,('Input_Claims Data'!$A$11:$A$500='Cal_Claims Experience'!$A160)*('Input_Claims Data'!$B$11:$B$500='Cal_Claims Experience'!$B160)*('Input_Claims Data'!$C$11:$C$500='Cal_Claims Experience'!$C160)*('Input_Claims Data'!$D$11:$D$500='Cal_Claims Experience'!$D160)))</f>
        <v/>
      </c>
      <c r="N160" s="1" t="str" cm="1">
        <f t="array" ref="N160">IF(D160="","",_xlfn._xlws.FILTER('Input_Claims Data'!N$11:N$500,('Input_Claims Data'!$A$11:$A$500='Cal_Claims Experience'!$A160)*('Input_Claims Data'!$B$11:$B$500='Cal_Claims Experience'!$B160)*('Input_Claims Data'!$C$11:$C$500='Cal_Claims Experience'!$C160)*('Input_Claims Data'!$D$11:$D$500='Cal_Claims Experience'!$D160)))</f>
        <v/>
      </c>
      <c r="O160" s="1" t="str">
        <f t="shared" si="20"/>
        <v/>
      </c>
      <c r="P160" s="1" t="str">
        <f t="shared" si="21"/>
        <v/>
      </c>
      <c r="Q160" s="1" t="str">
        <f t="shared" si="22"/>
        <v/>
      </c>
      <c r="R160" s="1" t="str">
        <f t="shared" si="23"/>
        <v/>
      </c>
      <c r="S160" s="1" t="str">
        <f t="shared" si="24"/>
        <v/>
      </c>
      <c r="Y160" s="1" t="str" cm="1">
        <f t="array" ref="Y160">IF(U160="","",_xlfn._xlws.FILTER('Input_Claims Data'!U$11:U$500,('Input_Claims Data'!$Q$11:$Q$500='Cal_Claims Experience'!$U160)*('Input_Claims Data'!$R$11:$R$500='Cal_Claims Experience'!$V160)*('Input_Claims Data'!$S$11:$S$500='Cal_Claims Experience'!$W160)*('Input_Claims Data'!$T$11:$T$500='Cal_Claims Experience'!$X160)))</f>
        <v/>
      </c>
      <c r="Z160" s="1" t="str" cm="1">
        <f t="array" ref="Z160">IF(V160="","",_xlfn._xlws.FILTER('Input_Claims Data'!V$11:V$500,('Input_Claims Data'!$Q$11:$Q$500='Cal_Claims Experience'!$U160)*('Input_Claims Data'!$R$11:$R$500='Cal_Claims Experience'!$V160)*('Input_Claims Data'!$S$11:$S$500='Cal_Claims Experience'!$W160)*('Input_Claims Data'!$T$11:$T$500='Cal_Claims Experience'!$X160)))</f>
        <v/>
      </c>
      <c r="AA160" s="1" t="str" cm="1">
        <f t="array" ref="AA160">IF(W160="","",_xlfn._xlws.FILTER('Input_Claims Data'!W$11:W$500,('Input_Claims Data'!$Q$11:$Q$500='Cal_Claims Experience'!$U160)*('Input_Claims Data'!$R$11:$R$500='Cal_Claims Experience'!$V160)*('Input_Claims Data'!$S$11:$S$500='Cal_Claims Experience'!$W160)*('Input_Claims Data'!$T$11:$T$500='Cal_Claims Experience'!$X160)))</f>
        <v/>
      </c>
      <c r="AB160" s="1" t="str" cm="1">
        <f t="array" ref="AB160">IF(X160="","",_xlfn._xlws.FILTER('Input_Claims Data'!X$11:X$500,('Input_Claims Data'!$Q$11:$Q$500='Cal_Claims Experience'!$U160)*('Input_Claims Data'!$R$11:$R$500='Cal_Claims Experience'!$V160)*('Input_Claims Data'!$S$11:$S$500='Cal_Claims Experience'!$W160)*('Input_Claims Data'!$T$11:$T$500='Cal_Claims Experience'!$X160)))</f>
        <v/>
      </c>
      <c r="AC160" s="1" t="str" cm="1">
        <f t="array" ref="AC160">IF(Y160="","",_xlfn._xlws.FILTER('Input_Claims Data'!Y$11:Y$500,('Input_Claims Data'!$Q$11:$Q$500='Cal_Claims Experience'!$U160)*('Input_Claims Data'!$R$11:$R$500='Cal_Claims Experience'!$V160)*('Input_Claims Data'!$S$11:$S$500='Cal_Claims Experience'!$W160)*('Input_Claims Data'!$T$11:$T$500='Cal_Claims Experience'!$X160)))</f>
        <v/>
      </c>
      <c r="AD160" s="1" t="str" cm="1">
        <f t="array" ref="AD160">IF(Z160="","",_xlfn._xlws.FILTER('Input_Claims Data'!Z$11:Z$500,('Input_Claims Data'!$Q$11:$Q$500='Cal_Claims Experience'!$U160)*('Input_Claims Data'!$R$11:$R$500='Cal_Claims Experience'!$V160)*('Input_Claims Data'!$S$11:$S$500='Cal_Claims Experience'!$W160)*('Input_Claims Data'!$T$11:$T$500='Cal_Claims Experience'!$X160)))</f>
        <v/>
      </c>
      <c r="AE160" s="1" t="str" cm="1">
        <f t="array" ref="AE160">IF(AA160="","",_xlfn._xlws.FILTER('Input_Claims Data'!AA$11:AA$500,('Input_Claims Data'!$Q$11:$Q$500='Cal_Claims Experience'!$U160)*('Input_Claims Data'!$R$11:$R$500='Cal_Claims Experience'!$V160)*('Input_Claims Data'!$S$11:$S$500='Cal_Claims Experience'!$W160)*('Input_Claims Data'!$T$11:$T$500='Cal_Claims Experience'!$X160)))</f>
        <v/>
      </c>
      <c r="AF160" s="1" t="str" cm="1">
        <f t="array" ref="AF160">IF(AB160="","",_xlfn._xlws.FILTER('Input_Claims Data'!AB$11:AB$500,('Input_Claims Data'!$Q$11:$Q$500='Cal_Claims Experience'!$U160)*('Input_Claims Data'!$R$11:$R$500='Cal_Claims Experience'!$V160)*('Input_Claims Data'!$S$11:$S$500='Cal_Claims Experience'!$W160)*('Input_Claims Data'!$T$11:$T$500='Cal_Claims Experience'!$X160)))</f>
        <v/>
      </c>
      <c r="AG160" s="1" t="str" cm="1">
        <f t="array" ref="AG160">IF(AC160="","",_xlfn._xlws.FILTER('Input_Claims Data'!AC$11:AC$500,('Input_Claims Data'!$Q$11:$Q$500='Cal_Claims Experience'!$U160)*('Input_Claims Data'!$R$11:$R$500='Cal_Claims Experience'!$V160)*('Input_Claims Data'!$S$11:$S$500='Cal_Claims Experience'!$W160)*('Input_Claims Data'!$T$11:$T$500='Cal_Claims Experience'!$X160)))</f>
        <v/>
      </c>
      <c r="AH160" s="1" t="str" cm="1">
        <f t="array" ref="AH160">IF(AD160="","",_xlfn._xlws.FILTER('Input_Claims Data'!AD$11:AD$500,('Input_Claims Data'!$Q$11:$Q$500='Cal_Claims Experience'!$U160)*('Input_Claims Data'!$R$11:$R$500='Cal_Claims Experience'!$V160)*('Input_Claims Data'!$S$11:$S$500='Cal_Claims Experience'!$W160)*('Input_Claims Data'!$T$11:$T$500='Cal_Claims Experience'!$X160)))</f>
        <v/>
      </c>
      <c r="AI160" s="1" t="str">
        <f t="shared" si="28"/>
        <v/>
      </c>
      <c r="AJ160" s="1" t="str">
        <f t="shared" si="25"/>
        <v/>
      </c>
      <c r="AK160" s="1" t="str">
        <f t="shared" si="26"/>
        <v/>
      </c>
      <c r="AL160" s="1" t="str">
        <f t="shared" si="27"/>
        <v/>
      </c>
      <c r="AM160" s="1" t="str">
        <f t="shared" si="29"/>
        <v/>
      </c>
    </row>
    <row r="161" spans="5:39">
      <c r="E161" s="1" t="str" cm="1">
        <f t="array" ref="E161">IF(A161="","",_xlfn._xlws.FILTER('Input_Claims Data'!E$11:E$500,('Input_Claims Data'!$A$11:$A$500='Cal_Claims Experience'!$A161)*('Input_Claims Data'!$B$11:$B$500='Cal_Claims Experience'!$B161)*('Input_Claims Data'!$C$11:$C$500='Cal_Claims Experience'!$C161)*('Input_Claims Data'!$D$11:$D$500='Cal_Claims Experience'!$D161)))</f>
        <v/>
      </c>
      <c r="F161" s="1" t="str" cm="1">
        <f t="array" ref="F161">IF(A161="","",_xlfn._xlws.FILTER('Input_Claims Data'!F$11:F$500,('Input_Claims Data'!$A$11:$A$500='Cal_Claims Experience'!$A161)*('Input_Claims Data'!$B$11:$B$500='Cal_Claims Experience'!$B161)*('Input_Claims Data'!$C$11:$C$500='Cal_Claims Experience'!$C161)*('Input_Claims Data'!$D$11:$D$500='Cal_Claims Experience'!$D161)))</f>
        <v/>
      </c>
      <c r="G161" s="1" t="str" cm="1">
        <f t="array" ref="G161">IF(A161="","",_xlfn._xlws.FILTER('Input_Claims Data'!G$11:G$500,('Input_Claims Data'!$A$11:$A$500='Cal_Claims Experience'!$A161)*('Input_Claims Data'!$B$11:$B$500='Cal_Claims Experience'!$B161)*('Input_Claims Data'!$C$11:$C$500='Cal_Claims Experience'!$C161)*('Input_Claims Data'!$D$11:$D$500='Cal_Claims Experience'!$D161)))</f>
        <v/>
      </c>
      <c r="H161" s="1" t="str" cm="1">
        <f t="array" ref="H161">IF(A161="","",_xlfn._xlws.FILTER('Input_Claims Data'!H$11:H$500,('Input_Claims Data'!$A$11:$A$500='Cal_Claims Experience'!$A161)*('Input_Claims Data'!$B$11:$B$500='Cal_Claims Experience'!$B161)*('Input_Claims Data'!$C$11:$C$500='Cal_Claims Experience'!$C161)*('Input_Claims Data'!$D$11:$D$500='Cal_Claims Experience'!$D161)))</f>
        <v/>
      </c>
      <c r="I161" s="1" t="str" cm="1">
        <f t="array" ref="I161">IF(A161="","",_xlfn._xlws.FILTER('Input_Claims Data'!I$11:I$500,('Input_Claims Data'!$A$11:$A$500='Cal_Claims Experience'!$A161)*('Input_Claims Data'!$B$11:$B$500='Cal_Claims Experience'!$B161)*('Input_Claims Data'!$C$11:$C$500='Cal_Claims Experience'!$C161)*('Input_Claims Data'!$D$11:$D$500='Cal_Claims Experience'!$D161)))</f>
        <v/>
      </c>
      <c r="J161" s="1" t="str" cm="1">
        <f t="array" ref="J161">IF(A161="","",_xlfn._xlws.FILTER('Input_Claims Data'!J$11:J$500,('Input_Claims Data'!$A$11:$A$500='Cal_Claims Experience'!$A161)*('Input_Claims Data'!$B$11:$B$500='Cal_Claims Experience'!$B161)*('Input_Claims Data'!$C$11:$C$500='Cal_Claims Experience'!$C161)*('Input_Claims Data'!$D$11:$D$500='Cal_Claims Experience'!$D161)))</f>
        <v/>
      </c>
      <c r="K161" s="1" t="str" cm="1">
        <f t="array" ref="K161">IF(A161="","",_xlfn._xlws.FILTER('Input_Claims Data'!K$11:K$500,('Input_Claims Data'!$A$11:$A$500='Cal_Claims Experience'!$A161)*('Input_Claims Data'!$B$11:$B$500='Cal_Claims Experience'!$B161)*('Input_Claims Data'!$C$11:$C$500='Cal_Claims Experience'!$C161)*('Input_Claims Data'!$D$11:$D$500='Cal_Claims Experience'!$D161)))</f>
        <v/>
      </c>
      <c r="L161" s="1" t="str" cm="1">
        <f t="array" ref="L161">IF(B161="","",_xlfn._xlws.FILTER('Input_Claims Data'!L$11:L$500,('Input_Claims Data'!$A$11:$A$500='Cal_Claims Experience'!$A161)*('Input_Claims Data'!$B$11:$B$500='Cal_Claims Experience'!$B161)*('Input_Claims Data'!$C$11:$C$500='Cal_Claims Experience'!$C161)*('Input_Claims Data'!$D$11:$D$500='Cal_Claims Experience'!$D161)))</f>
        <v/>
      </c>
      <c r="M161" s="1" t="str" cm="1">
        <f t="array" ref="M161">IF(C161="","",_xlfn._xlws.FILTER('Input_Claims Data'!M$11:M$500,('Input_Claims Data'!$A$11:$A$500='Cal_Claims Experience'!$A161)*('Input_Claims Data'!$B$11:$B$500='Cal_Claims Experience'!$B161)*('Input_Claims Data'!$C$11:$C$500='Cal_Claims Experience'!$C161)*('Input_Claims Data'!$D$11:$D$500='Cal_Claims Experience'!$D161)))</f>
        <v/>
      </c>
      <c r="N161" s="1" t="str" cm="1">
        <f t="array" ref="N161">IF(D161="","",_xlfn._xlws.FILTER('Input_Claims Data'!N$11:N$500,('Input_Claims Data'!$A$11:$A$500='Cal_Claims Experience'!$A161)*('Input_Claims Data'!$B$11:$B$500='Cal_Claims Experience'!$B161)*('Input_Claims Data'!$C$11:$C$500='Cal_Claims Experience'!$C161)*('Input_Claims Data'!$D$11:$D$500='Cal_Claims Experience'!$D161)))</f>
        <v/>
      </c>
      <c r="O161" s="1" t="str">
        <f t="shared" si="20"/>
        <v/>
      </c>
      <c r="P161" s="1" t="str">
        <f t="shared" si="21"/>
        <v/>
      </c>
      <c r="Q161" s="1" t="str">
        <f t="shared" si="22"/>
        <v/>
      </c>
      <c r="R161" s="1" t="str">
        <f t="shared" si="23"/>
        <v/>
      </c>
      <c r="S161" s="1" t="str">
        <f t="shared" si="24"/>
        <v/>
      </c>
      <c r="Y161" s="1" t="str" cm="1">
        <f t="array" ref="Y161">IF(U161="","",_xlfn._xlws.FILTER('Input_Claims Data'!U$11:U$500,('Input_Claims Data'!$Q$11:$Q$500='Cal_Claims Experience'!$U161)*('Input_Claims Data'!$R$11:$R$500='Cal_Claims Experience'!$V161)*('Input_Claims Data'!$S$11:$S$500='Cal_Claims Experience'!$W161)*('Input_Claims Data'!$T$11:$T$500='Cal_Claims Experience'!$X161)))</f>
        <v/>
      </c>
      <c r="Z161" s="1" t="str" cm="1">
        <f t="array" ref="Z161">IF(V161="","",_xlfn._xlws.FILTER('Input_Claims Data'!V$11:V$500,('Input_Claims Data'!$Q$11:$Q$500='Cal_Claims Experience'!$U161)*('Input_Claims Data'!$R$11:$R$500='Cal_Claims Experience'!$V161)*('Input_Claims Data'!$S$11:$S$500='Cal_Claims Experience'!$W161)*('Input_Claims Data'!$T$11:$T$500='Cal_Claims Experience'!$X161)))</f>
        <v/>
      </c>
      <c r="AA161" s="1" t="str" cm="1">
        <f t="array" ref="AA161">IF(W161="","",_xlfn._xlws.FILTER('Input_Claims Data'!W$11:W$500,('Input_Claims Data'!$Q$11:$Q$500='Cal_Claims Experience'!$U161)*('Input_Claims Data'!$R$11:$R$500='Cal_Claims Experience'!$V161)*('Input_Claims Data'!$S$11:$S$500='Cal_Claims Experience'!$W161)*('Input_Claims Data'!$T$11:$T$500='Cal_Claims Experience'!$X161)))</f>
        <v/>
      </c>
      <c r="AB161" s="1" t="str" cm="1">
        <f t="array" ref="AB161">IF(X161="","",_xlfn._xlws.FILTER('Input_Claims Data'!X$11:X$500,('Input_Claims Data'!$Q$11:$Q$500='Cal_Claims Experience'!$U161)*('Input_Claims Data'!$R$11:$R$500='Cal_Claims Experience'!$V161)*('Input_Claims Data'!$S$11:$S$500='Cal_Claims Experience'!$W161)*('Input_Claims Data'!$T$11:$T$500='Cal_Claims Experience'!$X161)))</f>
        <v/>
      </c>
      <c r="AC161" s="1" t="str" cm="1">
        <f t="array" ref="AC161">IF(Y161="","",_xlfn._xlws.FILTER('Input_Claims Data'!Y$11:Y$500,('Input_Claims Data'!$Q$11:$Q$500='Cal_Claims Experience'!$U161)*('Input_Claims Data'!$R$11:$R$500='Cal_Claims Experience'!$V161)*('Input_Claims Data'!$S$11:$S$500='Cal_Claims Experience'!$W161)*('Input_Claims Data'!$T$11:$T$500='Cal_Claims Experience'!$X161)))</f>
        <v/>
      </c>
      <c r="AD161" s="1" t="str" cm="1">
        <f t="array" ref="AD161">IF(Z161="","",_xlfn._xlws.FILTER('Input_Claims Data'!Z$11:Z$500,('Input_Claims Data'!$Q$11:$Q$500='Cal_Claims Experience'!$U161)*('Input_Claims Data'!$R$11:$R$500='Cal_Claims Experience'!$V161)*('Input_Claims Data'!$S$11:$S$500='Cal_Claims Experience'!$W161)*('Input_Claims Data'!$T$11:$T$500='Cal_Claims Experience'!$X161)))</f>
        <v/>
      </c>
      <c r="AE161" s="1" t="str" cm="1">
        <f t="array" ref="AE161">IF(AA161="","",_xlfn._xlws.FILTER('Input_Claims Data'!AA$11:AA$500,('Input_Claims Data'!$Q$11:$Q$500='Cal_Claims Experience'!$U161)*('Input_Claims Data'!$R$11:$R$500='Cal_Claims Experience'!$V161)*('Input_Claims Data'!$S$11:$S$500='Cal_Claims Experience'!$W161)*('Input_Claims Data'!$T$11:$T$500='Cal_Claims Experience'!$X161)))</f>
        <v/>
      </c>
      <c r="AF161" s="1" t="str" cm="1">
        <f t="array" ref="AF161">IF(AB161="","",_xlfn._xlws.FILTER('Input_Claims Data'!AB$11:AB$500,('Input_Claims Data'!$Q$11:$Q$500='Cal_Claims Experience'!$U161)*('Input_Claims Data'!$R$11:$R$500='Cal_Claims Experience'!$V161)*('Input_Claims Data'!$S$11:$S$500='Cal_Claims Experience'!$W161)*('Input_Claims Data'!$T$11:$T$500='Cal_Claims Experience'!$X161)))</f>
        <v/>
      </c>
      <c r="AG161" s="1" t="str" cm="1">
        <f t="array" ref="AG161">IF(AC161="","",_xlfn._xlws.FILTER('Input_Claims Data'!AC$11:AC$500,('Input_Claims Data'!$Q$11:$Q$500='Cal_Claims Experience'!$U161)*('Input_Claims Data'!$R$11:$R$500='Cal_Claims Experience'!$V161)*('Input_Claims Data'!$S$11:$S$500='Cal_Claims Experience'!$W161)*('Input_Claims Data'!$T$11:$T$500='Cal_Claims Experience'!$X161)))</f>
        <v/>
      </c>
      <c r="AH161" s="1" t="str" cm="1">
        <f t="array" ref="AH161">IF(AD161="","",_xlfn._xlws.FILTER('Input_Claims Data'!AD$11:AD$500,('Input_Claims Data'!$Q$11:$Q$500='Cal_Claims Experience'!$U161)*('Input_Claims Data'!$R$11:$R$500='Cal_Claims Experience'!$V161)*('Input_Claims Data'!$S$11:$S$500='Cal_Claims Experience'!$W161)*('Input_Claims Data'!$T$11:$T$500='Cal_Claims Experience'!$X161)))</f>
        <v/>
      </c>
      <c r="AI161" s="1" t="str">
        <f t="shared" si="28"/>
        <v/>
      </c>
      <c r="AJ161" s="1" t="str">
        <f t="shared" si="25"/>
        <v/>
      </c>
      <c r="AK161" s="1" t="str">
        <f t="shared" si="26"/>
        <v/>
      </c>
      <c r="AL161" s="1" t="str">
        <f t="shared" si="27"/>
        <v/>
      </c>
      <c r="AM161" s="1" t="str">
        <f t="shared" si="29"/>
        <v/>
      </c>
    </row>
    <row r="162" spans="5:39">
      <c r="E162" s="1" t="str" cm="1">
        <f t="array" ref="E162">IF(A162="","",_xlfn._xlws.FILTER('Input_Claims Data'!E$11:E$500,('Input_Claims Data'!$A$11:$A$500='Cal_Claims Experience'!$A162)*('Input_Claims Data'!$B$11:$B$500='Cal_Claims Experience'!$B162)*('Input_Claims Data'!$C$11:$C$500='Cal_Claims Experience'!$C162)*('Input_Claims Data'!$D$11:$D$500='Cal_Claims Experience'!$D162)))</f>
        <v/>
      </c>
      <c r="F162" s="1" t="str" cm="1">
        <f t="array" ref="F162">IF(A162="","",_xlfn._xlws.FILTER('Input_Claims Data'!F$11:F$500,('Input_Claims Data'!$A$11:$A$500='Cal_Claims Experience'!$A162)*('Input_Claims Data'!$B$11:$B$500='Cal_Claims Experience'!$B162)*('Input_Claims Data'!$C$11:$C$500='Cal_Claims Experience'!$C162)*('Input_Claims Data'!$D$11:$D$500='Cal_Claims Experience'!$D162)))</f>
        <v/>
      </c>
      <c r="G162" s="1" t="str" cm="1">
        <f t="array" ref="G162">IF(A162="","",_xlfn._xlws.FILTER('Input_Claims Data'!G$11:G$500,('Input_Claims Data'!$A$11:$A$500='Cal_Claims Experience'!$A162)*('Input_Claims Data'!$B$11:$B$500='Cal_Claims Experience'!$B162)*('Input_Claims Data'!$C$11:$C$500='Cal_Claims Experience'!$C162)*('Input_Claims Data'!$D$11:$D$500='Cal_Claims Experience'!$D162)))</f>
        <v/>
      </c>
      <c r="H162" s="1" t="str" cm="1">
        <f t="array" ref="H162">IF(A162="","",_xlfn._xlws.FILTER('Input_Claims Data'!H$11:H$500,('Input_Claims Data'!$A$11:$A$500='Cal_Claims Experience'!$A162)*('Input_Claims Data'!$B$11:$B$500='Cal_Claims Experience'!$B162)*('Input_Claims Data'!$C$11:$C$500='Cal_Claims Experience'!$C162)*('Input_Claims Data'!$D$11:$D$500='Cal_Claims Experience'!$D162)))</f>
        <v/>
      </c>
      <c r="I162" s="1" t="str" cm="1">
        <f t="array" ref="I162">IF(A162="","",_xlfn._xlws.FILTER('Input_Claims Data'!I$11:I$500,('Input_Claims Data'!$A$11:$A$500='Cal_Claims Experience'!$A162)*('Input_Claims Data'!$B$11:$B$500='Cal_Claims Experience'!$B162)*('Input_Claims Data'!$C$11:$C$500='Cal_Claims Experience'!$C162)*('Input_Claims Data'!$D$11:$D$500='Cal_Claims Experience'!$D162)))</f>
        <v/>
      </c>
      <c r="J162" s="1" t="str" cm="1">
        <f t="array" ref="J162">IF(A162="","",_xlfn._xlws.FILTER('Input_Claims Data'!J$11:J$500,('Input_Claims Data'!$A$11:$A$500='Cal_Claims Experience'!$A162)*('Input_Claims Data'!$B$11:$B$500='Cal_Claims Experience'!$B162)*('Input_Claims Data'!$C$11:$C$500='Cal_Claims Experience'!$C162)*('Input_Claims Data'!$D$11:$D$500='Cal_Claims Experience'!$D162)))</f>
        <v/>
      </c>
      <c r="K162" s="1" t="str" cm="1">
        <f t="array" ref="K162">IF(A162="","",_xlfn._xlws.FILTER('Input_Claims Data'!K$11:K$500,('Input_Claims Data'!$A$11:$A$500='Cal_Claims Experience'!$A162)*('Input_Claims Data'!$B$11:$B$500='Cal_Claims Experience'!$B162)*('Input_Claims Data'!$C$11:$C$500='Cal_Claims Experience'!$C162)*('Input_Claims Data'!$D$11:$D$500='Cal_Claims Experience'!$D162)))</f>
        <v/>
      </c>
      <c r="L162" s="1" t="str" cm="1">
        <f t="array" ref="L162">IF(B162="","",_xlfn._xlws.FILTER('Input_Claims Data'!L$11:L$500,('Input_Claims Data'!$A$11:$A$500='Cal_Claims Experience'!$A162)*('Input_Claims Data'!$B$11:$B$500='Cal_Claims Experience'!$B162)*('Input_Claims Data'!$C$11:$C$500='Cal_Claims Experience'!$C162)*('Input_Claims Data'!$D$11:$D$500='Cal_Claims Experience'!$D162)))</f>
        <v/>
      </c>
      <c r="M162" s="1" t="str" cm="1">
        <f t="array" ref="M162">IF(C162="","",_xlfn._xlws.FILTER('Input_Claims Data'!M$11:M$500,('Input_Claims Data'!$A$11:$A$500='Cal_Claims Experience'!$A162)*('Input_Claims Data'!$B$11:$B$500='Cal_Claims Experience'!$B162)*('Input_Claims Data'!$C$11:$C$500='Cal_Claims Experience'!$C162)*('Input_Claims Data'!$D$11:$D$500='Cal_Claims Experience'!$D162)))</f>
        <v/>
      </c>
      <c r="N162" s="1" t="str" cm="1">
        <f t="array" ref="N162">IF(D162="","",_xlfn._xlws.FILTER('Input_Claims Data'!N$11:N$500,('Input_Claims Data'!$A$11:$A$500='Cal_Claims Experience'!$A162)*('Input_Claims Data'!$B$11:$B$500='Cal_Claims Experience'!$B162)*('Input_Claims Data'!$C$11:$C$500='Cal_Claims Experience'!$C162)*('Input_Claims Data'!$D$11:$D$500='Cal_Claims Experience'!$D162)))</f>
        <v/>
      </c>
      <c r="O162" s="1" t="str">
        <f t="shared" si="20"/>
        <v/>
      </c>
      <c r="P162" s="1" t="str">
        <f t="shared" si="21"/>
        <v/>
      </c>
      <c r="Q162" s="1" t="str">
        <f t="shared" si="22"/>
        <v/>
      </c>
      <c r="R162" s="1" t="str">
        <f t="shared" si="23"/>
        <v/>
      </c>
      <c r="S162" s="1" t="str">
        <f t="shared" si="24"/>
        <v/>
      </c>
      <c r="Y162" s="1" t="str" cm="1">
        <f t="array" ref="Y162">IF(U162="","",_xlfn._xlws.FILTER('Input_Claims Data'!U$11:U$500,('Input_Claims Data'!$Q$11:$Q$500='Cal_Claims Experience'!$U162)*('Input_Claims Data'!$R$11:$R$500='Cal_Claims Experience'!$V162)*('Input_Claims Data'!$S$11:$S$500='Cal_Claims Experience'!$W162)*('Input_Claims Data'!$T$11:$T$500='Cal_Claims Experience'!$X162)))</f>
        <v/>
      </c>
      <c r="Z162" s="1" t="str" cm="1">
        <f t="array" ref="Z162">IF(V162="","",_xlfn._xlws.FILTER('Input_Claims Data'!V$11:V$500,('Input_Claims Data'!$Q$11:$Q$500='Cal_Claims Experience'!$U162)*('Input_Claims Data'!$R$11:$R$500='Cal_Claims Experience'!$V162)*('Input_Claims Data'!$S$11:$S$500='Cal_Claims Experience'!$W162)*('Input_Claims Data'!$T$11:$T$500='Cal_Claims Experience'!$X162)))</f>
        <v/>
      </c>
      <c r="AA162" s="1" t="str" cm="1">
        <f t="array" ref="AA162">IF(W162="","",_xlfn._xlws.FILTER('Input_Claims Data'!W$11:W$500,('Input_Claims Data'!$Q$11:$Q$500='Cal_Claims Experience'!$U162)*('Input_Claims Data'!$R$11:$R$500='Cal_Claims Experience'!$V162)*('Input_Claims Data'!$S$11:$S$500='Cal_Claims Experience'!$W162)*('Input_Claims Data'!$T$11:$T$500='Cal_Claims Experience'!$X162)))</f>
        <v/>
      </c>
      <c r="AB162" s="1" t="str" cm="1">
        <f t="array" ref="AB162">IF(X162="","",_xlfn._xlws.FILTER('Input_Claims Data'!X$11:X$500,('Input_Claims Data'!$Q$11:$Q$500='Cal_Claims Experience'!$U162)*('Input_Claims Data'!$R$11:$R$500='Cal_Claims Experience'!$V162)*('Input_Claims Data'!$S$11:$S$500='Cal_Claims Experience'!$W162)*('Input_Claims Data'!$T$11:$T$500='Cal_Claims Experience'!$X162)))</f>
        <v/>
      </c>
      <c r="AC162" s="1" t="str" cm="1">
        <f t="array" ref="AC162">IF(Y162="","",_xlfn._xlws.FILTER('Input_Claims Data'!Y$11:Y$500,('Input_Claims Data'!$Q$11:$Q$500='Cal_Claims Experience'!$U162)*('Input_Claims Data'!$R$11:$R$500='Cal_Claims Experience'!$V162)*('Input_Claims Data'!$S$11:$S$500='Cal_Claims Experience'!$W162)*('Input_Claims Data'!$T$11:$T$500='Cal_Claims Experience'!$X162)))</f>
        <v/>
      </c>
      <c r="AD162" s="1" t="str" cm="1">
        <f t="array" ref="AD162">IF(Z162="","",_xlfn._xlws.FILTER('Input_Claims Data'!Z$11:Z$500,('Input_Claims Data'!$Q$11:$Q$500='Cal_Claims Experience'!$U162)*('Input_Claims Data'!$R$11:$R$500='Cal_Claims Experience'!$V162)*('Input_Claims Data'!$S$11:$S$500='Cal_Claims Experience'!$W162)*('Input_Claims Data'!$T$11:$T$500='Cal_Claims Experience'!$X162)))</f>
        <v/>
      </c>
      <c r="AE162" s="1" t="str" cm="1">
        <f t="array" ref="AE162">IF(AA162="","",_xlfn._xlws.FILTER('Input_Claims Data'!AA$11:AA$500,('Input_Claims Data'!$Q$11:$Q$500='Cal_Claims Experience'!$U162)*('Input_Claims Data'!$R$11:$R$500='Cal_Claims Experience'!$V162)*('Input_Claims Data'!$S$11:$S$500='Cal_Claims Experience'!$W162)*('Input_Claims Data'!$T$11:$T$500='Cal_Claims Experience'!$X162)))</f>
        <v/>
      </c>
      <c r="AF162" s="1" t="str" cm="1">
        <f t="array" ref="AF162">IF(AB162="","",_xlfn._xlws.FILTER('Input_Claims Data'!AB$11:AB$500,('Input_Claims Data'!$Q$11:$Q$500='Cal_Claims Experience'!$U162)*('Input_Claims Data'!$R$11:$R$500='Cal_Claims Experience'!$V162)*('Input_Claims Data'!$S$11:$S$500='Cal_Claims Experience'!$W162)*('Input_Claims Data'!$T$11:$T$500='Cal_Claims Experience'!$X162)))</f>
        <v/>
      </c>
      <c r="AG162" s="1" t="str" cm="1">
        <f t="array" ref="AG162">IF(AC162="","",_xlfn._xlws.FILTER('Input_Claims Data'!AC$11:AC$500,('Input_Claims Data'!$Q$11:$Q$500='Cal_Claims Experience'!$U162)*('Input_Claims Data'!$R$11:$R$500='Cal_Claims Experience'!$V162)*('Input_Claims Data'!$S$11:$S$500='Cal_Claims Experience'!$W162)*('Input_Claims Data'!$T$11:$T$500='Cal_Claims Experience'!$X162)))</f>
        <v/>
      </c>
      <c r="AH162" s="1" t="str" cm="1">
        <f t="array" ref="AH162">IF(AD162="","",_xlfn._xlws.FILTER('Input_Claims Data'!AD$11:AD$500,('Input_Claims Data'!$Q$11:$Q$500='Cal_Claims Experience'!$U162)*('Input_Claims Data'!$R$11:$R$500='Cal_Claims Experience'!$V162)*('Input_Claims Data'!$S$11:$S$500='Cal_Claims Experience'!$W162)*('Input_Claims Data'!$T$11:$T$500='Cal_Claims Experience'!$X162)))</f>
        <v/>
      </c>
      <c r="AI162" s="1" t="str">
        <f t="shared" si="28"/>
        <v/>
      </c>
      <c r="AJ162" s="1" t="str">
        <f t="shared" si="25"/>
        <v/>
      </c>
      <c r="AK162" s="1" t="str">
        <f t="shared" si="26"/>
        <v/>
      </c>
      <c r="AL162" s="1" t="str">
        <f t="shared" si="27"/>
        <v/>
      </c>
      <c r="AM162" s="1" t="str">
        <f t="shared" si="29"/>
        <v/>
      </c>
    </row>
    <row r="163" spans="5:39">
      <c r="E163" s="1" t="str" cm="1">
        <f t="array" ref="E163">IF(A163="","",_xlfn._xlws.FILTER('Input_Claims Data'!E$11:E$500,('Input_Claims Data'!$A$11:$A$500='Cal_Claims Experience'!$A163)*('Input_Claims Data'!$B$11:$B$500='Cal_Claims Experience'!$B163)*('Input_Claims Data'!$C$11:$C$500='Cal_Claims Experience'!$C163)*('Input_Claims Data'!$D$11:$D$500='Cal_Claims Experience'!$D163)))</f>
        <v/>
      </c>
      <c r="F163" s="1" t="str" cm="1">
        <f t="array" ref="F163">IF(A163="","",_xlfn._xlws.FILTER('Input_Claims Data'!F$11:F$500,('Input_Claims Data'!$A$11:$A$500='Cal_Claims Experience'!$A163)*('Input_Claims Data'!$B$11:$B$500='Cal_Claims Experience'!$B163)*('Input_Claims Data'!$C$11:$C$500='Cal_Claims Experience'!$C163)*('Input_Claims Data'!$D$11:$D$500='Cal_Claims Experience'!$D163)))</f>
        <v/>
      </c>
      <c r="G163" s="1" t="str" cm="1">
        <f t="array" ref="G163">IF(A163="","",_xlfn._xlws.FILTER('Input_Claims Data'!G$11:G$500,('Input_Claims Data'!$A$11:$A$500='Cal_Claims Experience'!$A163)*('Input_Claims Data'!$B$11:$B$500='Cal_Claims Experience'!$B163)*('Input_Claims Data'!$C$11:$C$500='Cal_Claims Experience'!$C163)*('Input_Claims Data'!$D$11:$D$500='Cal_Claims Experience'!$D163)))</f>
        <v/>
      </c>
      <c r="H163" s="1" t="str" cm="1">
        <f t="array" ref="H163">IF(A163="","",_xlfn._xlws.FILTER('Input_Claims Data'!H$11:H$500,('Input_Claims Data'!$A$11:$A$500='Cal_Claims Experience'!$A163)*('Input_Claims Data'!$B$11:$B$500='Cal_Claims Experience'!$B163)*('Input_Claims Data'!$C$11:$C$500='Cal_Claims Experience'!$C163)*('Input_Claims Data'!$D$11:$D$500='Cal_Claims Experience'!$D163)))</f>
        <v/>
      </c>
      <c r="I163" s="1" t="str" cm="1">
        <f t="array" ref="I163">IF(A163="","",_xlfn._xlws.FILTER('Input_Claims Data'!I$11:I$500,('Input_Claims Data'!$A$11:$A$500='Cal_Claims Experience'!$A163)*('Input_Claims Data'!$B$11:$B$500='Cal_Claims Experience'!$B163)*('Input_Claims Data'!$C$11:$C$500='Cal_Claims Experience'!$C163)*('Input_Claims Data'!$D$11:$D$500='Cal_Claims Experience'!$D163)))</f>
        <v/>
      </c>
      <c r="J163" s="1" t="str" cm="1">
        <f t="array" ref="J163">IF(A163="","",_xlfn._xlws.FILTER('Input_Claims Data'!J$11:J$500,('Input_Claims Data'!$A$11:$A$500='Cal_Claims Experience'!$A163)*('Input_Claims Data'!$B$11:$B$500='Cal_Claims Experience'!$B163)*('Input_Claims Data'!$C$11:$C$500='Cal_Claims Experience'!$C163)*('Input_Claims Data'!$D$11:$D$500='Cal_Claims Experience'!$D163)))</f>
        <v/>
      </c>
      <c r="K163" s="1" t="str" cm="1">
        <f t="array" ref="K163">IF(A163="","",_xlfn._xlws.FILTER('Input_Claims Data'!K$11:K$500,('Input_Claims Data'!$A$11:$A$500='Cal_Claims Experience'!$A163)*('Input_Claims Data'!$B$11:$B$500='Cal_Claims Experience'!$B163)*('Input_Claims Data'!$C$11:$C$500='Cal_Claims Experience'!$C163)*('Input_Claims Data'!$D$11:$D$500='Cal_Claims Experience'!$D163)))</f>
        <v/>
      </c>
      <c r="L163" s="1" t="str" cm="1">
        <f t="array" ref="L163">IF(B163="","",_xlfn._xlws.FILTER('Input_Claims Data'!L$11:L$500,('Input_Claims Data'!$A$11:$A$500='Cal_Claims Experience'!$A163)*('Input_Claims Data'!$B$11:$B$500='Cal_Claims Experience'!$B163)*('Input_Claims Data'!$C$11:$C$500='Cal_Claims Experience'!$C163)*('Input_Claims Data'!$D$11:$D$500='Cal_Claims Experience'!$D163)))</f>
        <v/>
      </c>
      <c r="M163" s="1" t="str" cm="1">
        <f t="array" ref="M163">IF(C163="","",_xlfn._xlws.FILTER('Input_Claims Data'!M$11:M$500,('Input_Claims Data'!$A$11:$A$500='Cal_Claims Experience'!$A163)*('Input_Claims Data'!$B$11:$B$500='Cal_Claims Experience'!$B163)*('Input_Claims Data'!$C$11:$C$500='Cal_Claims Experience'!$C163)*('Input_Claims Data'!$D$11:$D$500='Cal_Claims Experience'!$D163)))</f>
        <v/>
      </c>
      <c r="N163" s="1" t="str" cm="1">
        <f t="array" ref="N163">IF(D163="","",_xlfn._xlws.FILTER('Input_Claims Data'!N$11:N$500,('Input_Claims Data'!$A$11:$A$500='Cal_Claims Experience'!$A163)*('Input_Claims Data'!$B$11:$B$500='Cal_Claims Experience'!$B163)*('Input_Claims Data'!$C$11:$C$500='Cal_Claims Experience'!$C163)*('Input_Claims Data'!$D$11:$D$500='Cal_Claims Experience'!$D163)))</f>
        <v/>
      </c>
      <c r="O163" s="1" t="str">
        <f t="shared" si="20"/>
        <v/>
      </c>
      <c r="P163" s="1" t="str">
        <f t="shared" si="21"/>
        <v/>
      </c>
      <c r="Q163" s="1" t="str">
        <f t="shared" si="22"/>
        <v/>
      </c>
      <c r="R163" s="1" t="str">
        <f t="shared" si="23"/>
        <v/>
      </c>
      <c r="S163" s="1" t="str">
        <f t="shared" si="24"/>
        <v/>
      </c>
      <c r="Y163" s="1" t="str" cm="1">
        <f t="array" ref="Y163">IF(U163="","",_xlfn._xlws.FILTER('Input_Claims Data'!U$11:U$500,('Input_Claims Data'!$Q$11:$Q$500='Cal_Claims Experience'!$U163)*('Input_Claims Data'!$R$11:$R$500='Cal_Claims Experience'!$V163)*('Input_Claims Data'!$S$11:$S$500='Cal_Claims Experience'!$W163)*('Input_Claims Data'!$T$11:$T$500='Cal_Claims Experience'!$X163)))</f>
        <v/>
      </c>
      <c r="Z163" s="1" t="str" cm="1">
        <f t="array" ref="Z163">IF(V163="","",_xlfn._xlws.FILTER('Input_Claims Data'!V$11:V$500,('Input_Claims Data'!$Q$11:$Q$500='Cal_Claims Experience'!$U163)*('Input_Claims Data'!$R$11:$R$500='Cal_Claims Experience'!$V163)*('Input_Claims Data'!$S$11:$S$500='Cal_Claims Experience'!$W163)*('Input_Claims Data'!$T$11:$T$500='Cal_Claims Experience'!$X163)))</f>
        <v/>
      </c>
      <c r="AA163" s="1" t="str" cm="1">
        <f t="array" ref="AA163">IF(W163="","",_xlfn._xlws.FILTER('Input_Claims Data'!W$11:W$500,('Input_Claims Data'!$Q$11:$Q$500='Cal_Claims Experience'!$U163)*('Input_Claims Data'!$R$11:$R$500='Cal_Claims Experience'!$V163)*('Input_Claims Data'!$S$11:$S$500='Cal_Claims Experience'!$W163)*('Input_Claims Data'!$T$11:$T$500='Cal_Claims Experience'!$X163)))</f>
        <v/>
      </c>
      <c r="AB163" s="1" t="str" cm="1">
        <f t="array" ref="AB163">IF(X163="","",_xlfn._xlws.FILTER('Input_Claims Data'!X$11:X$500,('Input_Claims Data'!$Q$11:$Q$500='Cal_Claims Experience'!$U163)*('Input_Claims Data'!$R$11:$R$500='Cal_Claims Experience'!$V163)*('Input_Claims Data'!$S$11:$S$500='Cal_Claims Experience'!$W163)*('Input_Claims Data'!$T$11:$T$500='Cal_Claims Experience'!$X163)))</f>
        <v/>
      </c>
      <c r="AC163" s="1" t="str" cm="1">
        <f t="array" ref="AC163">IF(Y163="","",_xlfn._xlws.FILTER('Input_Claims Data'!Y$11:Y$500,('Input_Claims Data'!$Q$11:$Q$500='Cal_Claims Experience'!$U163)*('Input_Claims Data'!$R$11:$R$500='Cal_Claims Experience'!$V163)*('Input_Claims Data'!$S$11:$S$500='Cal_Claims Experience'!$W163)*('Input_Claims Data'!$T$11:$T$500='Cal_Claims Experience'!$X163)))</f>
        <v/>
      </c>
      <c r="AD163" s="1" t="str" cm="1">
        <f t="array" ref="AD163">IF(Z163="","",_xlfn._xlws.FILTER('Input_Claims Data'!Z$11:Z$500,('Input_Claims Data'!$Q$11:$Q$500='Cal_Claims Experience'!$U163)*('Input_Claims Data'!$R$11:$R$500='Cal_Claims Experience'!$V163)*('Input_Claims Data'!$S$11:$S$500='Cal_Claims Experience'!$W163)*('Input_Claims Data'!$T$11:$T$500='Cal_Claims Experience'!$X163)))</f>
        <v/>
      </c>
      <c r="AE163" s="1" t="str" cm="1">
        <f t="array" ref="AE163">IF(AA163="","",_xlfn._xlws.FILTER('Input_Claims Data'!AA$11:AA$500,('Input_Claims Data'!$Q$11:$Q$500='Cal_Claims Experience'!$U163)*('Input_Claims Data'!$R$11:$R$500='Cal_Claims Experience'!$V163)*('Input_Claims Data'!$S$11:$S$500='Cal_Claims Experience'!$W163)*('Input_Claims Data'!$T$11:$T$500='Cal_Claims Experience'!$X163)))</f>
        <v/>
      </c>
      <c r="AF163" s="1" t="str" cm="1">
        <f t="array" ref="AF163">IF(AB163="","",_xlfn._xlws.FILTER('Input_Claims Data'!AB$11:AB$500,('Input_Claims Data'!$Q$11:$Q$500='Cal_Claims Experience'!$U163)*('Input_Claims Data'!$R$11:$R$500='Cal_Claims Experience'!$V163)*('Input_Claims Data'!$S$11:$S$500='Cal_Claims Experience'!$W163)*('Input_Claims Data'!$T$11:$T$500='Cal_Claims Experience'!$X163)))</f>
        <v/>
      </c>
      <c r="AG163" s="1" t="str" cm="1">
        <f t="array" ref="AG163">IF(AC163="","",_xlfn._xlws.FILTER('Input_Claims Data'!AC$11:AC$500,('Input_Claims Data'!$Q$11:$Q$500='Cal_Claims Experience'!$U163)*('Input_Claims Data'!$R$11:$R$500='Cal_Claims Experience'!$V163)*('Input_Claims Data'!$S$11:$S$500='Cal_Claims Experience'!$W163)*('Input_Claims Data'!$T$11:$T$500='Cal_Claims Experience'!$X163)))</f>
        <v/>
      </c>
      <c r="AH163" s="1" t="str" cm="1">
        <f t="array" ref="AH163">IF(AD163="","",_xlfn._xlws.FILTER('Input_Claims Data'!AD$11:AD$500,('Input_Claims Data'!$Q$11:$Q$500='Cal_Claims Experience'!$U163)*('Input_Claims Data'!$R$11:$R$500='Cal_Claims Experience'!$V163)*('Input_Claims Data'!$S$11:$S$500='Cal_Claims Experience'!$W163)*('Input_Claims Data'!$T$11:$T$500='Cal_Claims Experience'!$X163)))</f>
        <v/>
      </c>
      <c r="AI163" s="1" t="str">
        <f t="shared" si="28"/>
        <v/>
      </c>
      <c r="AJ163" s="1" t="str">
        <f t="shared" si="25"/>
        <v/>
      </c>
      <c r="AK163" s="1" t="str">
        <f t="shared" si="26"/>
        <v/>
      </c>
      <c r="AL163" s="1" t="str">
        <f t="shared" si="27"/>
        <v/>
      </c>
      <c r="AM163" s="1" t="str">
        <f t="shared" si="29"/>
        <v/>
      </c>
    </row>
    <row r="164" spans="5:39">
      <c r="E164" s="1" t="str" cm="1">
        <f t="array" ref="E164">IF(A164="","",_xlfn._xlws.FILTER('Input_Claims Data'!E$11:E$500,('Input_Claims Data'!$A$11:$A$500='Cal_Claims Experience'!$A164)*('Input_Claims Data'!$B$11:$B$500='Cal_Claims Experience'!$B164)*('Input_Claims Data'!$C$11:$C$500='Cal_Claims Experience'!$C164)*('Input_Claims Data'!$D$11:$D$500='Cal_Claims Experience'!$D164)))</f>
        <v/>
      </c>
      <c r="F164" s="1" t="str" cm="1">
        <f t="array" ref="F164">IF(A164="","",_xlfn._xlws.FILTER('Input_Claims Data'!F$11:F$500,('Input_Claims Data'!$A$11:$A$500='Cal_Claims Experience'!$A164)*('Input_Claims Data'!$B$11:$B$500='Cal_Claims Experience'!$B164)*('Input_Claims Data'!$C$11:$C$500='Cal_Claims Experience'!$C164)*('Input_Claims Data'!$D$11:$D$500='Cal_Claims Experience'!$D164)))</f>
        <v/>
      </c>
      <c r="G164" s="1" t="str" cm="1">
        <f t="array" ref="G164">IF(A164="","",_xlfn._xlws.FILTER('Input_Claims Data'!G$11:G$500,('Input_Claims Data'!$A$11:$A$500='Cal_Claims Experience'!$A164)*('Input_Claims Data'!$B$11:$B$500='Cal_Claims Experience'!$B164)*('Input_Claims Data'!$C$11:$C$500='Cal_Claims Experience'!$C164)*('Input_Claims Data'!$D$11:$D$500='Cal_Claims Experience'!$D164)))</f>
        <v/>
      </c>
      <c r="H164" s="1" t="str" cm="1">
        <f t="array" ref="H164">IF(A164="","",_xlfn._xlws.FILTER('Input_Claims Data'!H$11:H$500,('Input_Claims Data'!$A$11:$A$500='Cal_Claims Experience'!$A164)*('Input_Claims Data'!$B$11:$B$500='Cal_Claims Experience'!$B164)*('Input_Claims Data'!$C$11:$C$500='Cal_Claims Experience'!$C164)*('Input_Claims Data'!$D$11:$D$500='Cal_Claims Experience'!$D164)))</f>
        <v/>
      </c>
      <c r="I164" s="1" t="str" cm="1">
        <f t="array" ref="I164">IF(A164="","",_xlfn._xlws.FILTER('Input_Claims Data'!I$11:I$500,('Input_Claims Data'!$A$11:$A$500='Cal_Claims Experience'!$A164)*('Input_Claims Data'!$B$11:$B$500='Cal_Claims Experience'!$B164)*('Input_Claims Data'!$C$11:$C$500='Cal_Claims Experience'!$C164)*('Input_Claims Data'!$D$11:$D$500='Cal_Claims Experience'!$D164)))</f>
        <v/>
      </c>
      <c r="J164" s="1" t="str" cm="1">
        <f t="array" ref="J164">IF(A164="","",_xlfn._xlws.FILTER('Input_Claims Data'!J$11:J$500,('Input_Claims Data'!$A$11:$A$500='Cal_Claims Experience'!$A164)*('Input_Claims Data'!$B$11:$B$500='Cal_Claims Experience'!$B164)*('Input_Claims Data'!$C$11:$C$500='Cal_Claims Experience'!$C164)*('Input_Claims Data'!$D$11:$D$500='Cal_Claims Experience'!$D164)))</f>
        <v/>
      </c>
      <c r="K164" s="1" t="str" cm="1">
        <f t="array" ref="K164">IF(A164="","",_xlfn._xlws.FILTER('Input_Claims Data'!K$11:K$500,('Input_Claims Data'!$A$11:$A$500='Cal_Claims Experience'!$A164)*('Input_Claims Data'!$B$11:$B$500='Cal_Claims Experience'!$B164)*('Input_Claims Data'!$C$11:$C$500='Cal_Claims Experience'!$C164)*('Input_Claims Data'!$D$11:$D$500='Cal_Claims Experience'!$D164)))</f>
        <v/>
      </c>
      <c r="L164" s="1" t="str" cm="1">
        <f t="array" ref="L164">IF(B164="","",_xlfn._xlws.FILTER('Input_Claims Data'!L$11:L$500,('Input_Claims Data'!$A$11:$A$500='Cal_Claims Experience'!$A164)*('Input_Claims Data'!$B$11:$B$500='Cal_Claims Experience'!$B164)*('Input_Claims Data'!$C$11:$C$500='Cal_Claims Experience'!$C164)*('Input_Claims Data'!$D$11:$D$500='Cal_Claims Experience'!$D164)))</f>
        <v/>
      </c>
      <c r="M164" s="1" t="str" cm="1">
        <f t="array" ref="M164">IF(C164="","",_xlfn._xlws.FILTER('Input_Claims Data'!M$11:M$500,('Input_Claims Data'!$A$11:$A$500='Cal_Claims Experience'!$A164)*('Input_Claims Data'!$B$11:$B$500='Cal_Claims Experience'!$B164)*('Input_Claims Data'!$C$11:$C$500='Cal_Claims Experience'!$C164)*('Input_Claims Data'!$D$11:$D$500='Cal_Claims Experience'!$D164)))</f>
        <v/>
      </c>
      <c r="N164" s="1" t="str" cm="1">
        <f t="array" ref="N164">IF(D164="","",_xlfn._xlws.FILTER('Input_Claims Data'!N$11:N$500,('Input_Claims Data'!$A$11:$A$500='Cal_Claims Experience'!$A164)*('Input_Claims Data'!$B$11:$B$500='Cal_Claims Experience'!$B164)*('Input_Claims Data'!$C$11:$C$500='Cal_Claims Experience'!$C164)*('Input_Claims Data'!$D$11:$D$500='Cal_Claims Experience'!$D164)))</f>
        <v/>
      </c>
      <c r="O164" s="1" t="str">
        <f t="shared" si="20"/>
        <v/>
      </c>
      <c r="P164" s="1" t="str">
        <f t="shared" si="21"/>
        <v/>
      </c>
      <c r="Q164" s="1" t="str">
        <f t="shared" si="22"/>
        <v/>
      </c>
      <c r="R164" s="1" t="str">
        <f t="shared" si="23"/>
        <v/>
      </c>
      <c r="S164" s="1" t="str">
        <f t="shared" si="24"/>
        <v/>
      </c>
      <c r="Y164" s="1" t="str" cm="1">
        <f t="array" ref="Y164">IF(U164="","",_xlfn._xlws.FILTER('Input_Claims Data'!U$11:U$500,('Input_Claims Data'!$Q$11:$Q$500='Cal_Claims Experience'!$U164)*('Input_Claims Data'!$R$11:$R$500='Cal_Claims Experience'!$V164)*('Input_Claims Data'!$S$11:$S$500='Cal_Claims Experience'!$W164)*('Input_Claims Data'!$T$11:$T$500='Cal_Claims Experience'!$X164)))</f>
        <v/>
      </c>
      <c r="Z164" s="1" t="str" cm="1">
        <f t="array" ref="Z164">IF(V164="","",_xlfn._xlws.FILTER('Input_Claims Data'!V$11:V$500,('Input_Claims Data'!$Q$11:$Q$500='Cal_Claims Experience'!$U164)*('Input_Claims Data'!$R$11:$R$500='Cal_Claims Experience'!$V164)*('Input_Claims Data'!$S$11:$S$500='Cal_Claims Experience'!$W164)*('Input_Claims Data'!$T$11:$T$500='Cal_Claims Experience'!$X164)))</f>
        <v/>
      </c>
      <c r="AA164" s="1" t="str" cm="1">
        <f t="array" ref="AA164">IF(W164="","",_xlfn._xlws.FILTER('Input_Claims Data'!W$11:W$500,('Input_Claims Data'!$Q$11:$Q$500='Cal_Claims Experience'!$U164)*('Input_Claims Data'!$R$11:$R$500='Cal_Claims Experience'!$V164)*('Input_Claims Data'!$S$11:$S$500='Cal_Claims Experience'!$W164)*('Input_Claims Data'!$T$11:$T$500='Cal_Claims Experience'!$X164)))</f>
        <v/>
      </c>
      <c r="AB164" s="1" t="str" cm="1">
        <f t="array" ref="AB164">IF(X164="","",_xlfn._xlws.FILTER('Input_Claims Data'!X$11:X$500,('Input_Claims Data'!$Q$11:$Q$500='Cal_Claims Experience'!$U164)*('Input_Claims Data'!$R$11:$R$500='Cal_Claims Experience'!$V164)*('Input_Claims Data'!$S$11:$S$500='Cal_Claims Experience'!$W164)*('Input_Claims Data'!$T$11:$T$500='Cal_Claims Experience'!$X164)))</f>
        <v/>
      </c>
      <c r="AC164" s="1" t="str" cm="1">
        <f t="array" ref="AC164">IF(Y164="","",_xlfn._xlws.FILTER('Input_Claims Data'!Y$11:Y$500,('Input_Claims Data'!$Q$11:$Q$500='Cal_Claims Experience'!$U164)*('Input_Claims Data'!$R$11:$R$500='Cal_Claims Experience'!$V164)*('Input_Claims Data'!$S$11:$S$500='Cal_Claims Experience'!$W164)*('Input_Claims Data'!$T$11:$T$500='Cal_Claims Experience'!$X164)))</f>
        <v/>
      </c>
      <c r="AD164" s="1" t="str" cm="1">
        <f t="array" ref="AD164">IF(Z164="","",_xlfn._xlws.FILTER('Input_Claims Data'!Z$11:Z$500,('Input_Claims Data'!$Q$11:$Q$500='Cal_Claims Experience'!$U164)*('Input_Claims Data'!$R$11:$R$500='Cal_Claims Experience'!$V164)*('Input_Claims Data'!$S$11:$S$500='Cal_Claims Experience'!$W164)*('Input_Claims Data'!$T$11:$T$500='Cal_Claims Experience'!$X164)))</f>
        <v/>
      </c>
      <c r="AE164" s="1" t="str" cm="1">
        <f t="array" ref="AE164">IF(AA164="","",_xlfn._xlws.FILTER('Input_Claims Data'!AA$11:AA$500,('Input_Claims Data'!$Q$11:$Q$500='Cal_Claims Experience'!$U164)*('Input_Claims Data'!$R$11:$R$500='Cal_Claims Experience'!$V164)*('Input_Claims Data'!$S$11:$S$500='Cal_Claims Experience'!$W164)*('Input_Claims Data'!$T$11:$T$500='Cal_Claims Experience'!$X164)))</f>
        <v/>
      </c>
      <c r="AF164" s="1" t="str" cm="1">
        <f t="array" ref="AF164">IF(AB164="","",_xlfn._xlws.FILTER('Input_Claims Data'!AB$11:AB$500,('Input_Claims Data'!$Q$11:$Q$500='Cal_Claims Experience'!$U164)*('Input_Claims Data'!$R$11:$R$500='Cal_Claims Experience'!$V164)*('Input_Claims Data'!$S$11:$S$500='Cal_Claims Experience'!$W164)*('Input_Claims Data'!$T$11:$T$500='Cal_Claims Experience'!$X164)))</f>
        <v/>
      </c>
      <c r="AG164" s="1" t="str" cm="1">
        <f t="array" ref="AG164">IF(AC164="","",_xlfn._xlws.FILTER('Input_Claims Data'!AC$11:AC$500,('Input_Claims Data'!$Q$11:$Q$500='Cal_Claims Experience'!$U164)*('Input_Claims Data'!$R$11:$R$500='Cal_Claims Experience'!$V164)*('Input_Claims Data'!$S$11:$S$500='Cal_Claims Experience'!$W164)*('Input_Claims Data'!$T$11:$T$500='Cal_Claims Experience'!$X164)))</f>
        <v/>
      </c>
      <c r="AH164" s="1" t="str" cm="1">
        <f t="array" ref="AH164">IF(AD164="","",_xlfn._xlws.FILTER('Input_Claims Data'!AD$11:AD$500,('Input_Claims Data'!$Q$11:$Q$500='Cal_Claims Experience'!$U164)*('Input_Claims Data'!$R$11:$R$500='Cal_Claims Experience'!$V164)*('Input_Claims Data'!$S$11:$S$500='Cal_Claims Experience'!$W164)*('Input_Claims Data'!$T$11:$T$500='Cal_Claims Experience'!$X164)))</f>
        <v/>
      </c>
      <c r="AI164" s="1" t="str">
        <f t="shared" si="28"/>
        <v/>
      </c>
      <c r="AJ164" s="1" t="str">
        <f t="shared" si="25"/>
        <v/>
      </c>
      <c r="AK164" s="1" t="str">
        <f t="shared" si="26"/>
        <v/>
      </c>
      <c r="AL164" s="1" t="str">
        <f t="shared" si="27"/>
        <v/>
      </c>
      <c r="AM164" s="1" t="str">
        <f t="shared" si="29"/>
        <v/>
      </c>
    </row>
    <row r="165" spans="5:39">
      <c r="E165" s="1" t="str" cm="1">
        <f t="array" ref="E165">IF(A165="","",_xlfn._xlws.FILTER('Input_Claims Data'!E$11:E$500,('Input_Claims Data'!$A$11:$A$500='Cal_Claims Experience'!$A165)*('Input_Claims Data'!$B$11:$B$500='Cal_Claims Experience'!$B165)*('Input_Claims Data'!$C$11:$C$500='Cal_Claims Experience'!$C165)*('Input_Claims Data'!$D$11:$D$500='Cal_Claims Experience'!$D165)))</f>
        <v/>
      </c>
      <c r="F165" s="1" t="str" cm="1">
        <f t="array" ref="F165">IF(A165="","",_xlfn._xlws.FILTER('Input_Claims Data'!F$11:F$500,('Input_Claims Data'!$A$11:$A$500='Cal_Claims Experience'!$A165)*('Input_Claims Data'!$B$11:$B$500='Cal_Claims Experience'!$B165)*('Input_Claims Data'!$C$11:$C$500='Cal_Claims Experience'!$C165)*('Input_Claims Data'!$D$11:$D$500='Cal_Claims Experience'!$D165)))</f>
        <v/>
      </c>
      <c r="G165" s="1" t="str" cm="1">
        <f t="array" ref="G165">IF(A165="","",_xlfn._xlws.FILTER('Input_Claims Data'!G$11:G$500,('Input_Claims Data'!$A$11:$A$500='Cal_Claims Experience'!$A165)*('Input_Claims Data'!$B$11:$B$500='Cal_Claims Experience'!$B165)*('Input_Claims Data'!$C$11:$C$500='Cal_Claims Experience'!$C165)*('Input_Claims Data'!$D$11:$D$500='Cal_Claims Experience'!$D165)))</f>
        <v/>
      </c>
      <c r="H165" s="1" t="str" cm="1">
        <f t="array" ref="H165">IF(A165="","",_xlfn._xlws.FILTER('Input_Claims Data'!H$11:H$500,('Input_Claims Data'!$A$11:$A$500='Cal_Claims Experience'!$A165)*('Input_Claims Data'!$B$11:$B$500='Cal_Claims Experience'!$B165)*('Input_Claims Data'!$C$11:$C$500='Cal_Claims Experience'!$C165)*('Input_Claims Data'!$D$11:$D$500='Cal_Claims Experience'!$D165)))</f>
        <v/>
      </c>
      <c r="I165" s="1" t="str" cm="1">
        <f t="array" ref="I165">IF(A165="","",_xlfn._xlws.FILTER('Input_Claims Data'!I$11:I$500,('Input_Claims Data'!$A$11:$A$500='Cal_Claims Experience'!$A165)*('Input_Claims Data'!$B$11:$B$500='Cal_Claims Experience'!$B165)*('Input_Claims Data'!$C$11:$C$500='Cal_Claims Experience'!$C165)*('Input_Claims Data'!$D$11:$D$500='Cal_Claims Experience'!$D165)))</f>
        <v/>
      </c>
      <c r="J165" s="1" t="str" cm="1">
        <f t="array" ref="J165">IF(A165="","",_xlfn._xlws.FILTER('Input_Claims Data'!J$11:J$500,('Input_Claims Data'!$A$11:$A$500='Cal_Claims Experience'!$A165)*('Input_Claims Data'!$B$11:$B$500='Cal_Claims Experience'!$B165)*('Input_Claims Data'!$C$11:$C$500='Cal_Claims Experience'!$C165)*('Input_Claims Data'!$D$11:$D$500='Cal_Claims Experience'!$D165)))</f>
        <v/>
      </c>
      <c r="K165" s="1" t="str" cm="1">
        <f t="array" ref="K165">IF(A165="","",_xlfn._xlws.FILTER('Input_Claims Data'!K$11:K$500,('Input_Claims Data'!$A$11:$A$500='Cal_Claims Experience'!$A165)*('Input_Claims Data'!$B$11:$B$500='Cal_Claims Experience'!$B165)*('Input_Claims Data'!$C$11:$C$500='Cal_Claims Experience'!$C165)*('Input_Claims Data'!$D$11:$D$500='Cal_Claims Experience'!$D165)))</f>
        <v/>
      </c>
      <c r="L165" s="1" t="str" cm="1">
        <f t="array" ref="L165">IF(B165="","",_xlfn._xlws.FILTER('Input_Claims Data'!L$11:L$500,('Input_Claims Data'!$A$11:$A$500='Cal_Claims Experience'!$A165)*('Input_Claims Data'!$B$11:$B$500='Cal_Claims Experience'!$B165)*('Input_Claims Data'!$C$11:$C$500='Cal_Claims Experience'!$C165)*('Input_Claims Data'!$D$11:$D$500='Cal_Claims Experience'!$D165)))</f>
        <v/>
      </c>
      <c r="M165" s="1" t="str" cm="1">
        <f t="array" ref="M165">IF(C165="","",_xlfn._xlws.FILTER('Input_Claims Data'!M$11:M$500,('Input_Claims Data'!$A$11:$A$500='Cal_Claims Experience'!$A165)*('Input_Claims Data'!$B$11:$B$500='Cal_Claims Experience'!$B165)*('Input_Claims Data'!$C$11:$C$500='Cal_Claims Experience'!$C165)*('Input_Claims Data'!$D$11:$D$500='Cal_Claims Experience'!$D165)))</f>
        <v/>
      </c>
      <c r="N165" s="1" t="str" cm="1">
        <f t="array" ref="N165">IF(D165="","",_xlfn._xlws.FILTER('Input_Claims Data'!N$11:N$500,('Input_Claims Data'!$A$11:$A$500='Cal_Claims Experience'!$A165)*('Input_Claims Data'!$B$11:$B$500='Cal_Claims Experience'!$B165)*('Input_Claims Data'!$C$11:$C$500='Cal_Claims Experience'!$C165)*('Input_Claims Data'!$D$11:$D$500='Cal_Claims Experience'!$D165)))</f>
        <v/>
      </c>
      <c r="O165" s="1" t="str">
        <f t="shared" si="20"/>
        <v/>
      </c>
      <c r="P165" s="1" t="str">
        <f t="shared" si="21"/>
        <v/>
      </c>
      <c r="Q165" s="1" t="str">
        <f t="shared" si="22"/>
        <v/>
      </c>
      <c r="R165" s="1" t="str">
        <f t="shared" si="23"/>
        <v/>
      </c>
      <c r="S165" s="1" t="str">
        <f t="shared" si="24"/>
        <v/>
      </c>
      <c r="Y165" s="1" t="str" cm="1">
        <f t="array" ref="Y165">IF(U165="","",_xlfn._xlws.FILTER('Input_Claims Data'!U$11:U$500,('Input_Claims Data'!$Q$11:$Q$500='Cal_Claims Experience'!$U165)*('Input_Claims Data'!$R$11:$R$500='Cal_Claims Experience'!$V165)*('Input_Claims Data'!$S$11:$S$500='Cal_Claims Experience'!$W165)*('Input_Claims Data'!$T$11:$T$500='Cal_Claims Experience'!$X165)))</f>
        <v/>
      </c>
      <c r="Z165" s="1" t="str" cm="1">
        <f t="array" ref="Z165">IF(V165="","",_xlfn._xlws.FILTER('Input_Claims Data'!V$11:V$500,('Input_Claims Data'!$Q$11:$Q$500='Cal_Claims Experience'!$U165)*('Input_Claims Data'!$R$11:$R$500='Cal_Claims Experience'!$V165)*('Input_Claims Data'!$S$11:$S$500='Cal_Claims Experience'!$W165)*('Input_Claims Data'!$T$11:$T$500='Cal_Claims Experience'!$X165)))</f>
        <v/>
      </c>
      <c r="AA165" s="1" t="str" cm="1">
        <f t="array" ref="AA165">IF(W165="","",_xlfn._xlws.FILTER('Input_Claims Data'!W$11:W$500,('Input_Claims Data'!$Q$11:$Q$500='Cal_Claims Experience'!$U165)*('Input_Claims Data'!$R$11:$R$500='Cal_Claims Experience'!$V165)*('Input_Claims Data'!$S$11:$S$500='Cal_Claims Experience'!$W165)*('Input_Claims Data'!$T$11:$T$500='Cal_Claims Experience'!$X165)))</f>
        <v/>
      </c>
      <c r="AB165" s="1" t="str" cm="1">
        <f t="array" ref="AB165">IF(X165="","",_xlfn._xlws.FILTER('Input_Claims Data'!X$11:X$500,('Input_Claims Data'!$Q$11:$Q$500='Cal_Claims Experience'!$U165)*('Input_Claims Data'!$R$11:$R$500='Cal_Claims Experience'!$V165)*('Input_Claims Data'!$S$11:$S$500='Cal_Claims Experience'!$W165)*('Input_Claims Data'!$T$11:$T$500='Cal_Claims Experience'!$X165)))</f>
        <v/>
      </c>
      <c r="AC165" s="1" t="str" cm="1">
        <f t="array" ref="AC165">IF(Y165="","",_xlfn._xlws.FILTER('Input_Claims Data'!Y$11:Y$500,('Input_Claims Data'!$Q$11:$Q$500='Cal_Claims Experience'!$U165)*('Input_Claims Data'!$R$11:$R$500='Cal_Claims Experience'!$V165)*('Input_Claims Data'!$S$11:$S$500='Cal_Claims Experience'!$W165)*('Input_Claims Data'!$T$11:$T$500='Cal_Claims Experience'!$X165)))</f>
        <v/>
      </c>
      <c r="AD165" s="1" t="str" cm="1">
        <f t="array" ref="AD165">IF(Z165="","",_xlfn._xlws.FILTER('Input_Claims Data'!Z$11:Z$500,('Input_Claims Data'!$Q$11:$Q$500='Cal_Claims Experience'!$U165)*('Input_Claims Data'!$R$11:$R$500='Cal_Claims Experience'!$V165)*('Input_Claims Data'!$S$11:$S$500='Cal_Claims Experience'!$W165)*('Input_Claims Data'!$T$11:$T$500='Cal_Claims Experience'!$X165)))</f>
        <v/>
      </c>
      <c r="AE165" s="1" t="str" cm="1">
        <f t="array" ref="AE165">IF(AA165="","",_xlfn._xlws.FILTER('Input_Claims Data'!AA$11:AA$500,('Input_Claims Data'!$Q$11:$Q$500='Cal_Claims Experience'!$U165)*('Input_Claims Data'!$R$11:$R$500='Cal_Claims Experience'!$V165)*('Input_Claims Data'!$S$11:$S$500='Cal_Claims Experience'!$W165)*('Input_Claims Data'!$T$11:$T$500='Cal_Claims Experience'!$X165)))</f>
        <v/>
      </c>
      <c r="AF165" s="1" t="str" cm="1">
        <f t="array" ref="AF165">IF(AB165="","",_xlfn._xlws.FILTER('Input_Claims Data'!AB$11:AB$500,('Input_Claims Data'!$Q$11:$Q$500='Cal_Claims Experience'!$U165)*('Input_Claims Data'!$R$11:$R$500='Cal_Claims Experience'!$V165)*('Input_Claims Data'!$S$11:$S$500='Cal_Claims Experience'!$W165)*('Input_Claims Data'!$T$11:$T$500='Cal_Claims Experience'!$X165)))</f>
        <v/>
      </c>
      <c r="AG165" s="1" t="str" cm="1">
        <f t="array" ref="AG165">IF(AC165="","",_xlfn._xlws.FILTER('Input_Claims Data'!AC$11:AC$500,('Input_Claims Data'!$Q$11:$Q$500='Cal_Claims Experience'!$U165)*('Input_Claims Data'!$R$11:$R$500='Cal_Claims Experience'!$V165)*('Input_Claims Data'!$S$11:$S$500='Cal_Claims Experience'!$W165)*('Input_Claims Data'!$T$11:$T$500='Cal_Claims Experience'!$X165)))</f>
        <v/>
      </c>
      <c r="AH165" s="1" t="str" cm="1">
        <f t="array" ref="AH165">IF(AD165="","",_xlfn._xlws.FILTER('Input_Claims Data'!AD$11:AD$500,('Input_Claims Data'!$Q$11:$Q$500='Cal_Claims Experience'!$U165)*('Input_Claims Data'!$R$11:$R$500='Cal_Claims Experience'!$V165)*('Input_Claims Data'!$S$11:$S$500='Cal_Claims Experience'!$W165)*('Input_Claims Data'!$T$11:$T$500='Cal_Claims Experience'!$X165)))</f>
        <v/>
      </c>
      <c r="AI165" s="1" t="str">
        <f t="shared" si="28"/>
        <v/>
      </c>
      <c r="AJ165" s="1" t="str">
        <f t="shared" si="25"/>
        <v/>
      </c>
      <c r="AK165" s="1" t="str">
        <f t="shared" si="26"/>
        <v/>
      </c>
      <c r="AL165" s="1" t="str">
        <f t="shared" si="27"/>
        <v/>
      </c>
      <c r="AM165" s="1" t="str">
        <f t="shared" si="29"/>
        <v/>
      </c>
    </row>
    <row r="166" spans="5:39">
      <c r="E166" s="1" t="str" cm="1">
        <f t="array" ref="E166">IF(A166="","",_xlfn._xlws.FILTER('Input_Claims Data'!E$11:E$500,('Input_Claims Data'!$A$11:$A$500='Cal_Claims Experience'!$A166)*('Input_Claims Data'!$B$11:$B$500='Cal_Claims Experience'!$B166)*('Input_Claims Data'!$C$11:$C$500='Cal_Claims Experience'!$C166)*('Input_Claims Data'!$D$11:$D$500='Cal_Claims Experience'!$D166)))</f>
        <v/>
      </c>
      <c r="F166" s="1" t="str" cm="1">
        <f t="array" ref="F166">IF(A166="","",_xlfn._xlws.FILTER('Input_Claims Data'!F$11:F$500,('Input_Claims Data'!$A$11:$A$500='Cal_Claims Experience'!$A166)*('Input_Claims Data'!$B$11:$B$500='Cal_Claims Experience'!$B166)*('Input_Claims Data'!$C$11:$C$500='Cal_Claims Experience'!$C166)*('Input_Claims Data'!$D$11:$D$500='Cal_Claims Experience'!$D166)))</f>
        <v/>
      </c>
      <c r="G166" s="1" t="str" cm="1">
        <f t="array" ref="G166">IF(A166="","",_xlfn._xlws.FILTER('Input_Claims Data'!G$11:G$500,('Input_Claims Data'!$A$11:$A$500='Cal_Claims Experience'!$A166)*('Input_Claims Data'!$B$11:$B$500='Cal_Claims Experience'!$B166)*('Input_Claims Data'!$C$11:$C$500='Cal_Claims Experience'!$C166)*('Input_Claims Data'!$D$11:$D$500='Cal_Claims Experience'!$D166)))</f>
        <v/>
      </c>
      <c r="H166" s="1" t="str" cm="1">
        <f t="array" ref="H166">IF(A166="","",_xlfn._xlws.FILTER('Input_Claims Data'!H$11:H$500,('Input_Claims Data'!$A$11:$A$500='Cal_Claims Experience'!$A166)*('Input_Claims Data'!$B$11:$B$500='Cal_Claims Experience'!$B166)*('Input_Claims Data'!$C$11:$C$500='Cal_Claims Experience'!$C166)*('Input_Claims Data'!$D$11:$D$500='Cal_Claims Experience'!$D166)))</f>
        <v/>
      </c>
      <c r="I166" s="1" t="str" cm="1">
        <f t="array" ref="I166">IF(A166="","",_xlfn._xlws.FILTER('Input_Claims Data'!I$11:I$500,('Input_Claims Data'!$A$11:$A$500='Cal_Claims Experience'!$A166)*('Input_Claims Data'!$B$11:$B$500='Cal_Claims Experience'!$B166)*('Input_Claims Data'!$C$11:$C$500='Cal_Claims Experience'!$C166)*('Input_Claims Data'!$D$11:$D$500='Cal_Claims Experience'!$D166)))</f>
        <v/>
      </c>
      <c r="J166" s="1" t="str" cm="1">
        <f t="array" ref="J166">IF(A166="","",_xlfn._xlws.FILTER('Input_Claims Data'!J$11:J$500,('Input_Claims Data'!$A$11:$A$500='Cal_Claims Experience'!$A166)*('Input_Claims Data'!$B$11:$B$500='Cal_Claims Experience'!$B166)*('Input_Claims Data'!$C$11:$C$500='Cal_Claims Experience'!$C166)*('Input_Claims Data'!$D$11:$D$500='Cal_Claims Experience'!$D166)))</f>
        <v/>
      </c>
      <c r="K166" s="1" t="str" cm="1">
        <f t="array" ref="K166">IF(A166="","",_xlfn._xlws.FILTER('Input_Claims Data'!K$11:K$500,('Input_Claims Data'!$A$11:$A$500='Cal_Claims Experience'!$A166)*('Input_Claims Data'!$B$11:$B$500='Cal_Claims Experience'!$B166)*('Input_Claims Data'!$C$11:$C$500='Cal_Claims Experience'!$C166)*('Input_Claims Data'!$D$11:$D$500='Cal_Claims Experience'!$D166)))</f>
        <v/>
      </c>
      <c r="L166" s="1" t="str" cm="1">
        <f t="array" ref="L166">IF(B166="","",_xlfn._xlws.FILTER('Input_Claims Data'!L$11:L$500,('Input_Claims Data'!$A$11:$A$500='Cal_Claims Experience'!$A166)*('Input_Claims Data'!$B$11:$B$500='Cal_Claims Experience'!$B166)*('Input_Claims Data'!$C$11:$C$500='Cal_Claims Experience'!$C166)*('Input_Claims Data'!$D$11:$D$500='Cal_Claims Experience'!$D166)))</f>
        <v/>
      </c>
      <c r="M166" s="1" t="str" cm="1">
        <f t="array" ref="M166">IF(C166="","",_xlfn._xlws.FILTER('Input_Claims Data'!M$11:M$500,('Input_Claims Data'!$A$11:$A$500='Cal_Claims Experience'!$A166)*('Input_Claims Data'!$B$11:$B$500='Cal_Claims Experience'!$B166)*('Input_Claims Data'!$C$11:$C$500='Cal_Claims Experience'!$C166)*('Input_Claims Data'!$D$11:$D$500='Cal_Claims Experience'!$D166)))</f>
        <v/>
      </c>
      <c r="N166" s="1" t="str" cm="1">
        <f t="array" ref="N166">IF(D166="","",_xlfn._xlws.FILTER('Input_Claims Data'!N$11:N$500,('Input_Claims Data'!$A$11:$A$500='Cal_Claims Experience'!$A166)*('Input_Claims Data'!$B$11:$B$500='Cal_Claims Experience'!$B166)*('Input_Claims Data'!$C$11:$C$500='Cal_Claims Experience'!$C166)*('Input_Claims Data'!$D$11:$D$500='Cal_Claims Experience'!$D166)))</f>
        <v/>
      </c>
      <c r="O166" s="1" t="str">
        <f t="shared" si="20"/>
        <v/>
      </c>
      <c r="P166" s="1" t="str">
        <f t="shared" si="21"/>
        <v/>
      </c>
      <c r="Q166" s="1" t="str">
        <f t="shared" si="22"/>
        <v/>
      </c>
      <c r="R166" s="1" t="str">
        <f t="shared" si="23"/>
        <v/>
      </c>
      <c r="S166" s="1" t="str">
        <f t="shared" si="24"/>
        <v/>
      </c>
      <c r="Y166" s="1" t="str" cm="1">
        <f t="array" ref="Y166">IF(U166="","",_xlfn._xlws.FILTER('Input_Claims Data'!U$11:U$500,('Input_Claims Data'!$Q$11:$Q$500='Cal_Claims Experience'!$U166)*('Input_Claims Data'!$R$11:$R$500='Cal_Claims Experience'!$V166)*('Input_Claims Data'!$S$11:$S$500='Cal_Claims Experience'!$W166)*('Input_Claims Data'!$T$11:$T$500='Cal_Claims Experience'!$X166)))</f>
        <v/>
      </c>
      <c r="Z166" s="1" t="str" cm="1">
        <f t="array" ref="Z166">IF(V166="","",_xlfn._xlws.FILTER('Input_Claims Data'!V$11:V$500,('Input_Claims Data'!$Q$11:$Q$500='Cal_Claims Experience'!$U166)*('Input_Claims Data'!$R$11:$R$500='Cal_Claims Experience'!$V166)*('Input_Claims Data'!$S$11:$S$500='Cal_Claims Experience'!$W166)*('Input_Claims Data'!$T$11:$T$500='Cal_Claims Experience'!$X166)))</f>
        <v/>
      </c>
      <c r="AA166" s="1" t="str" cm="1">
        <f t="array" ref="AA166">IF(W166="","",_xlfn._xlws.FILTER('Input_Claims Data'!W$11:W$500,('Input_Claims Data'!$Q$11:$Q$500='Cal_Claims Experience'!$U166)*('Input_Claims Data'!$R$11:$R$500='Cal_Claims Experience'!$V166)*('Input_Claims Data'!$S$11:$S$500='Cal_Claims Experience'!$W166)*('Input_Claims Data'!$T$11:$T$500='Cal_Claims Experience'!$X166)))</f>
        <v/>
      </c>
      <c r="AB166" s="1" t="str" cm="1">
        <f t="array" ref="AB166">IF(X166="","",_xlfn._xlws.FILTER('Input_Claims Data'!X$11:X$500,('Input_Claims Data'!$Q$11:$Q$500='Cal_Claims Experience'!$U166)*('Input_Claims Data'!$R$11:$R$500='Cal_Claims Experience'!$V166)*('Input_Claims Data'!$S$11:$S$500='Cal_Claims Experience'!$W166)*('Input_Claims Data'!$T$11:$T$500='Cal_Claims Experience'!$X166)))</f>
        <v/>
      </c>
      <c r="AC166" s="1" t="str" cm="1">
        <f t="array" ref="AC166">IF(Y166="","",_xlfn._xlws.FILTER('Input_Claims Data'!Y$11:Y$500,('Input_Claims Data'!$Q$11:$Q$500='Cal_Claims Experience'!$U166)*('Input_Claims Data'!$R$11:$R$500='Cal_Claims Experience'!$V166)*('Input_Claims Data'!$S$11:$S$500='Cal_Claims Experience'!$W166)*('Input_Claims Data'!$T$11:$T$500='Cal_Claims Experience'!$X166)))</f>
        <v/>
      </c>
      <c r="AD166" s="1" t="str" cm="1">
        <f t="array" ref="AD166">IF(Z166="","",_xlfn._xlws.FILTER('Input_Claims Data'!Z$11:Z$500,('Input_Claims Data'!$Q$11:$Q$500='Cal_Claims Experience'!$U166)*('Input_Claims Data'!$R$11:$R$500='Cal_Claims Experience'!$V166)*('Input_Claims Data'!$S$11:$S$500='Cal_Claims Experience'!$W166)*('Input_Claims Data'!$T$11:$T$500='Cal_Claims Experience'!$X166)))</f>
        <v/>
      </c>
      <c r="AE166" s="1" t="str" cm="1">
        <f t="array" ref="AE166">IF(AA166="","",_xlfn._xlws.FILTER('Input_Claims Data'!AA$11:AA$500,('Input_Claims Data'!$Q$11:$Q$500='Cal_Claims Experience'!$U166)*('Input_Claims Data'!$R$11:$R$500='Cal_Claims Experience'!$V166)*('Input_Claims Data'!$S$11:$S$500='Cal_Claims Experience'!$W166)*('Input_Claims Data'!$T$11:$T$500='Cal_Claims Experience'!$X166)))</f>
        <v/>
      </c>
      <c r="AF166" s="1" t="str" cm="1">
        <f t="array" ref="AF166">IF(AB166="","",_xlfn._xlws.FILTER('Input_Claims Data'!AB$11:AB$500,('Input_Claims Data'!$Q$11:$Q$500='Cal_Claims Experience'!$U166)*('Input_Claims Data'!$R$11:$R$500='Cal_Claims Experience'!$V166)*('Input_Claims Data'!$S$11:$S$500='Cal_Claims Experience'!$W166)*('Input_Claims Data'!$T$11:$T$500='Cal_Claims Experience'!$X166)))</f>
        <v/>
      </c>
      <c r="AG166" s="1" t="str" cm="1">
        <f t="array" ref="AG166">IF(AC166="","",_xlfn._xlws.FILTER('Input_Claims Data'!AC$11:AC$500,('Input_Claims Data'!$Q$11:$Q$500='Cal_Claims Experience'!$U166)*('Input_Claims Data'!$R$11:$R$500='Cal_Claims Experience'!$V166)*('Input_Claims Data'!$S$11:$S$500='Cal_Claims Experience'!$W166)*('Input_Claims Data'!$T$11:$T$500='Cal_Claims Experience'!$X166)))</f>
        <v/>
      </c>
      <c r="AH166" s="1" t="str" cm="1">
        <f t="array" ref="AH166">IF(AD166="","",_xlfn._xlws.FILTER('Input_Claims Data'!AD$11:AD$500,('Input_Claims Data'!$Q$11:$Q$500='Cal_Claims Experience'!$U166)*('Input_Claims Data'!$R$11:$R$500='Cal_Claims Experience'!$V166)*('Input_Claims Data'!$S$11:$S$500='Cal_Claims Experience'!$W166)*('Input_Claims Data'!$T$11:$T$500='Cal_Claims Experience'!$X166)))</f>
        <v/>
      </c>
      <c r="AI166" s="1" t="str">
        <f t="shared" si="28"/>
        <v/>
      </c>
      <c r="AJ166" s="1" t="str">
        <f t="shared" si="25"/>
        <v/>
      </c>
      <c r="AK166" s="1" t="str">
        <f t="shared" si="26"/>
        <v/>
      </c>
      <c r="AL166" s="1" t="str">
        <f t="shared" si="27"/>
        <v/>
      </c>
      <c r="AM166" s="1" t="str">
        <f t="shared" si="29"/>
        <v/>
      </c>
    </row>
    <row r="167" spans="5:39">
      <c r="E167" s="1" t="str" cm="1">
        <f t="array" ref="E167">IF(A167="","",_xlfn._xlws.FILTER('Input_Claims Data'!E$11:E$500,('Input_Claims Data'!$A$11:$A$500='Cal_Claims Experience'!$A167)*('Input_Claims Data'!$B$11:$B$500='Cal_Claims Experience'!$B167)*('Input_Claims Data'!$C$11:$C$500='Cal_Claims Experience'!$C167)*('Input_Claims Data'!$D$11:$D$500='Cal_Claims Experience'!$D167)))</f>
        <v/>
      </c>
      <c r="F167" s="1" t="str" cm="1">
        <f t="array" ref="F167">IF(A167="","",_xlfn._xlws.FILTER('Input_Claims Data'!F$11:F$500,('Input_Claims Data'!$A$11:$A$500='Cal_Claims Experience'!$A167)*('Input_Claims Data'!$B$11:$B$500='Cal_Claims Experience'!$B167)*('Input_Claims Data'!$C$11:$C$500='Cal_Claims Experience'!$C167)*('Input_Claims Data'!$D$11:$D$500='Cal_Claims Experience'!$D167)))</f>
        <v/>
      </c>
      <c r="G167" s="1" t="str" cm="1">
        <f t="array" ref="G167">IF(A167="","",_xlfn._xlws.FILTER('Input_Claims Data'!G$11:G$500,('Input_Claims Data'!$A$11:$A$500='Cal_Claims Experience'!$A167)*('Input_Claims Data'!$B$11:$B$500='Cal_Claims Experience'!$B167)*('Input_Claims Data'!$C$11:$C$500='Cal_Claims Experience'!$C167)*('Input_Claims Data'!$D$11:$D$500='Cal_Claims Experience'!$D167)))</f>
        <v/>
      </c>
      <c r="H167" s="1" t="str" cm="1">
        <f t="array" ref="H167">IF(A167="","",_xlfn._xlws.FILTER('Input_Claims Data'!H$11:H$500,('Input_Claims Data'!$A$11:$A$500='Cal_Claims Experience'!$A167)*('Input_Claims Data'!$B$11:$B$500='Cal_Claims Experience'!$B167)*('Input_Claims Data'!$C$11:$C$500='Cal_Claims Experience'!$C167)*('Input_Claims Data'!$D$11:$D$500='Cal_Claims Experience'!$D167)))</f>
        <v/>
      </c>
      <c r="I167" s="1" t="str" cm="1">
        <f t="array" ref="I167">IF(A167="","",_xlfn._xlws.FILTER('Input_Claims Data'!I$11:I$500,('Input_Claims Data'!$A$11:$A$500='Cal_Claims Experience'!$A167)*('Input_Claims Data'!$B$11:$B$500='Cal_Claims Experience'!$B167)*('Input_Claims Data'!$C$11:$C$500='Cal_Claims Experience'!$C167)*('Input_Claims Data'!$D$11:$D$500='Cal_Claims Experience'!$D167)))</f>
        <v/>
      </c>
      <c r="J167" s="1" t="str" cm="1">
        <f t="array" ref="J167">IF(A167="","",_xlfn._xlws.FILTER('Input_Claims Data'!J$11:J$500,('Input_Claims Data'!$A$11:$A$500='Cal_Claims Experience'!$A167)*('Input_Claims Data'!$B$11:$B$500='Cal_Claims Experience'!$B167)*('Input_Claims Data'!$C$11:$C$500='Cal_Claims Experience'!$C167)*('Input_Claims Data'!$D$11:$D$500='Cal_Claims Experience'!$D167)))</f>
        <v/>
      </c>
      <c r="K167" s="1" t="str" cm="1">
        <f t="array" ref="K167">IF(A167="","",_xlfn._xlws.FILTER('Input_Claims Data'!K$11:K$500,('Input_Claims Data'!$A$11:$A$500='Cal_Claims Experience'!$A167)*('Input_Claims Data'!$B$11:$B$500='Cal_Claims Experience'!$B167)*('Input_Claims Data'!$C$11:$C$500='Cal_Claims Experience'!$C167)*('Input_Claims Data'!$D$11:$D$500='Cal_Claims Experience'!$D167)))</f>
        <v/>
      </c>
      <c r="L167" s="1" t="str" cm="1">
        <f t="array" ref="L167">IF(B167="","",_xlfn._xlws.FILTER('Input_Claims Data'!L$11:L$500,('Input_Claims Data'!$A$11:$A$500='Cal_Claims Experience'!$A167)*('Input_Claims Data'!$B$11:$B$500='Cal_Claims Experience'!$B167)*('Input_Claims Data'!$C$11:$C$500='Cal_Claims Experience'!$C167)*('Input_Claims Data'!$D$11:$D$500='Cal_Claims Experience'!$D167)))</f>
        <v/>
      </c>
      <c r="M167" s="1" t="str" cm="1">
        <f t="array" ref="M167">IF(C167="","",_xlfn._xlws.FILTER('Input_Claims Data'!M$11:M$500,('Input_Claims Data'!$A$11:$A$500='Cal_Claims Experience'!$A167)*('Input_Claims Data'!$B$11:$B$500='Cal_Claims Experience'!$B167)*('Input_Claims Data'!$C$11:$C$500='Cal_Claims Experience'!$C167)*('Input_Claims Data'!$D$11:$D$500='Cal_Claims Experience'!$D167)))</f>
        <v/>
      </c>
      <c r="N167" s="1" t="str" cm="1">
        <f t="array" ref="N167">IF(D167="","",_xlfn._xlws.FILTER('Input_Claims Data'!N$11:N$500,('Input_Claims Data'!$A$11:$A$500='Cal_Claims Experience'!$A167)*('Input_Claims Data'!$B$11:$B$500='Cal_Claims Experience'!$B167)*('Input_Claims Data'!$C$11:$C$500='Cal_Claims Experience'!$C167)*('Input_Claims Data'!$D$11:$D$500='Cal_Claims Experience'!$D167)))</f>
        <v/>
      </c>
      <c r="O167" s="1" t="str">
        <f t="shared" si="20"/>
        <v/>
      </c>
      <c r="P167" s="1" t="str">
        <f t="shared" si="21"/>
        <v/>
      </c>
      <c r="Q167" s="1" t="str">
        <f t="shared" si="22"/>
        <v/>
      </c>
      <c r="R167" s="1" t="str">
        <f t="shared" si="23"/>
        <v/>
      </c>
      <c r="S167" s="1" t="str">
        <f t="shared" si="24"/>
        <v/>
      </c>
      <c r="Y167" s="1" t="str" cm="1">
        <f t="array" ref="Y167">IF(U167="","",_xlfn._xlws.FILTER('Input_Claims Data'!U$11:U$500,('Input_Claims Data'!$Q$11:$Q$500='Cal_Claims Experience'!$U167)*('Input_Claims Data'!$R$11:$R$500='Cal_Claims Experience'!$V167)*('Input_Claims Data'!$S$11:$S$500='Cal_Claims Experience'!$W167)*('Input_Claims Data'!$T$11:$T$500='Cal_Claims Experience'!$X167)))</f>
        <v/>
      </c>
      <c r="Z167" s="1" t="str" cm="1">
        <f t="array" ref="Z167">IF(V167="","",_xlfn._xlws.FILTER('Input_Claims Data'!V$11:V$500,('Input_Claims Data'!$Q$11:$Q$500='Cal_Claims Experience'!$U167)*('Input_Claims Data'!$R$11:$R$500='Cal_Claims Experience'!$V167)*('Input_Claims Data'!$S$11:$S$500='Cal_Claims Experience'!$W167)*('Input_Claims Data'!$T$11:$T$500='Cal_Claims Experience'!$X167)))</f>
        <v/>
      </c>
      <c r="AA167" s="1" t="str" cm="1">
        <f t="array" ref="AA167">IF(W167="","",_xlfn._xlws.FILTER('Input_Claims Data'!W$11:W$500,('Input_Claims Data'!$Q$11:$Q$500='Cal_Claims Experience'!$U167)*('Input_Claims Data'!$R$11:$R$500='Cal_Claims Experience'!$V167)*('Input_Claims Data'!$S$11:$S$500='Cal_Claims Experience'!$W167)*('Input_Claims Data'!$T$11:$T$500='Cal_Claims Experience'!$X167)))</f>
        <v/>
      </c>
      <c r="AB167" s="1" t="str" cm="1">
        <f t="array" ref="AB167">IF(X167="","",_xlfn._xlws.FILTER('Input_Claims Data'!X$11:X$500,('Input_Claims Data'!$Q$11:$Q$500='Cal_Claims Experience'!$U167)*('Input_Claims Data'!$R$11:$R$500='Cal_Claims Experience'!$V167)*('Input_Claims Data'!$S$11:$S$500='Cal_Claims Experience'!$W167)*('Input_Claims Data'!$T$11:$T$500='Cal_Claims Experience'!$X167)))</f>
        <v/>
      </c>
      <c r="AC167" s="1" t="str" cm="1">
        <f t="array" ref="AC167">IF(Y167="","",_xlfn._xlws.FILTER('Input_Claims Data'!Y$11:Y$500,('Input_Claims Data'!$Q$11:$Q$500='Cal_Claims Experience'!$U167)*('Input_Claims Data'!$R$11:$R$500='Cal_Claims Experience'!$V167)*('Input_Claims Data'!$S$11:$S$500='Cal_Claims Experience'!$W167)*('Input_Claims Data'!$T$11:$T$500='Cal_Claims Experience'!$X167)))</f>
        <v/>
      </c>
      <c r="AD167" s="1" t="str" cm="1">
        <f t="array" ref="AD167">IF(Z167="","",_xlfn._xlws.FILTER('Input_Claims Data'!Z$11:Z$500,('Input_Claims Data'!$Q$11:$Q$500='Cal_Claims Experience'!$U167)*('Input_Claims Data'!$R$11:$R$500='Cal_Claims Experience'!$V167)*('Input_Claims Data'!$S$11:$S$500='Cal_Claims Experience'!$W167)*('Input_Claims Data'!$T$11:$T$500='Cal_Claims Experience'!$X167)))</f>
        <v/>
      </c>
      <c r="AE167" s="1" t="str" cm="1">
        <f t="array" ref="AE167">IF(AA167="","",_xlfn._xlws.FILTER('Input_Claims Data'!AA$11:AA$500,('Input_Claims Data'!$Q$11:$Q$500='Cal_Claims Experience'!$U167)*('Input_Claims Data'!$R$11:$R$500='Cal_Claims Experience'!$V167)*('Input_Claims Data'!$S$11:$S$500='Cal_Claims Experience'!$W167)*('Input_Claims Data'!$T$11:$T$500='Cal_Claims Experience'!$X167)))</f>
        <v/>
      </c>
      <c r="AF167" s="1" t="str" cm="1">
        <f t="array" ref="AF167">IF(AB167="","",_xlfn._xlws.FILTER('Input_Claims Data'!AB$11:AB$500,('Input_Claims Data'!$Q$11:$Q$500='Cal_Claims Experience'!$U167)*('Input_Claims Data'!$R$11:$R$500='Cal_Claims Experience'!$V167)*('Input_Claims Data'!$S$11:$S$500='Cal_Claims Experience'!$W167)*('Input_Claims Data'!$T$11:$T$500='Cal_Claims Experience'!$X167)))</f>
        <v/>
      </c>
      <c r="AG167" s="1" t="str" cm="1">
        <f t="array" ref="AG167">IF(AC167="","",_xlfn._xlws.FILTER('Input_Claims Data'!AC$11:AC$500,('Input_Claims Data'!$Q$11:$Q$500='Cal_Claims Experience'!$U167)*('Input_Claims Data'!$R$11:$R$500='Cal_Claims Experience'!$V167)*('Input_Claims Data'!$S$11:$S$500='Cal_Claims Experience'!$W167)*('Input_Claims Data'!$T$11:$T$500='Cal_Claims Experience'!$X167)))</f>
        <v/>
      </c>
      <c r="AH167" s="1" t="str" cm="1">
        <f t="array" ref="AH167">IF(AD167="","",_xlfn._xlws.FILTER('Input_Claims Data'!AD$11:AD$500,('Input_Claims Data'!$Q$11:$Q$500='Cal_Claims Experience'!$U167)*('Input_Claims Data'!$R$11:$R$500='Cal_Claims Experience'!$V167)*('Input_Claims Data'!$S$11:$S$500='Cal_Claims Experience'!$W167)*('Input_Claims Data'!$T$11:$T$500='Cal_Claims Experience'!$X167)))</f>
        <v/>
      </c>
      <c r="AI167" s="1" t="str">
        <f t="shared" si="28"/>
        <v/>
      </c>
      <c r="AJ167" s="1" t="str">
        <f t="shared" si="25"/>
        <v/>
      </c>
      <c r="AK167" s="1" t="str">
        <f t="shared" si="26"/>
        <v/>
      </c>
      <c r="AL167" s="1" t="str">
        <f t="shared" si="27"/>
        <v/>
      </c>
      <c r="AM167" s="1" t="str">
        <f t="shared" si="29"/>
        <v/>
      </c>
    </row>
    <row r="168" spans="5:39">
      <c r="E168" s="1" t="str" cm="1">
        <f t="array" ref="E168">IF(A168="","",_xlfn._xlws.FILTER('Input_Claims Data'!E$11:E$500,('Input_Claims Data'!$A$11:$A$500='Cal_Claims Experience'!$A168)*('Input_Claims Data'!$B$11:$B$500='Cal_Claims Experience'!$B168)*('Input_Claims Data'!$C$11:$C$500='Cal_Claims Experience'!$C168)*('Input_Claims Data'!$D$11:$D$500='Cal_Claims Experience'!$D168)))</f>
        <v/>
      </c>
      <c r="F168" s="1" t="str" cm="1">
        <f t="array" ref="F168">IF(A168="","",_xlfn._xlws.FILTER('Input_Claims Data'!F$11:F$500,('Input_Claims Data'!$A$11:$A$500='Cal_Claims Experience'!$A168)*('Input_Claims Data'!$B$11:$B$500='Cal_Claims Experience'!$B168)*('Input_Claims Data'!$C$11:$C$500='Cal_Claims Experience'!$C168)*('Input_Claims Data'!$D$11:$D$500='Cal_Claims Experience'!$D168)))</f>
        <v/>
      </c>
      <c r="G168" s="1" t="str" cm="1">
        <f t="array" ref="G168">IF(A168="","",_xlfn._xlws.FILTER('Input_Claims Data'!G$11:G$500,('Input_Claims Data'!$A$11:$A$500='Cal_Claims Experience'!$A168)*('Input_Claims Data'!$B$11:$B$500='Cal_Claims Experience'!$B168)*('Input_Claims Data'!$C$11:$C$500='Cal_Claims Experience'!$C168)*('Input_Claims Data'!$D$11:$D$500='Cal_Claims Experience'!$D168)))</f>
        <v/>
      </c>
      <c r="H168" s="1" t="str" cm="1">
        <f t="array" ref="H168">IF(A168="","",_xlfn._xlws.FILTER('Input_Claims Data'!H$11:H$500,('Input_Claims Data'!$A$11:$A$500='Cal_Claims Experience'!$A168)*('Input_Claims Data'!$B$11:$B$500='Cal_Claims Experience'!$B168)*('Input_Claims Data'!$C$11:$C$500='Cal_Claims Experience'!$C168)*('Input_Claims Data'!$D$11:$D$500='Cal_Claims Experience'!$D168)))</f>
        <v/>
      </c>
      <c r="I168" s="1" t="str" cm="1">
        <f t="array" ref="I168">IF(A168="","",_xlfn._xlws.FILTER('Input_Claims Data'!I$11:I$500,('Input_Claims Data'!$A$11:$A$500='Cal_Claims Experience'!$A168)*('Input_Claims Data'!$B$11:$B$500='Cal_Claims Experience'!$B168)*('Input_Claims Data'!$C$11:$C$500='Cal_Claims Experience'!$C168)*('Input_Claims Data'!$D$11:$D$500='Cal_Claims Experience'!$D168)))</f>
        <v/>
      </c>
      <c r="J168" s="1" t="str" cm="1">
        <f t="array" ref="J168">IF(A168="","",_xlfn._xlws.FILTER('Input_Claims Data'!J$11:J$500,('Input_Claims Data'!$A$11:$A$500='Cal_Claims Experience'!$A168)*('Input_Claims Data'!$B$11:$B$500='Cal_Claims Experience'!$B168)*('Input_Claims Data'!$C$11:$C$500='Cal_Claims Experience'!$C168)*('Input_Claims Data'!$D$11:$D$500='Cal_Claims Experience'!$D168)))</f>
        <v/>
      </c>
      <c r="K168" s="1" t="str" cm="1">
        <f t="array" ref="K168">IF(A168="","",_xlfn._xlws.FILTER('Input_Claims Data'!K$11:K$500,('Input_Claims Data'!$A$11:$A$500='Cal_Claims Experience'!$A168)*('Input_Claims Data'!$B$11:$B$500='Cal_Claims Experience'!$B168)*('Input_Claims Data'!$C$11:$C$500='Cal_Claims Experience'!$C168)*('Input_Claims Data'!$D$11:$D$500='Cal_Claims Experience'!$D168)))</f>
        <v/>
      </c>
      <c r="L168" s="1" t="str" cm="1">
        <f t="array" ref="L168">IF(B168="","",_xlfn._xlws.FILTER('Input_Claims Data'!L$11:L$500,('Input_Claims Data'!$A$11:$A$500='Cal_Claims Experience'!$A168)*('Input_Claims Data'!$B$11:$B$500='Cal_Claims Experience'!$B168)*('Input_Claims Data'!$C$11:$C$500='Cal_Claims Experience'!$C168)*('Input_Claims Data'!$D$11:$D$500='Cal_Claims Experience'!$D168)))</f>
        <v/>
      </c>
      <c r="M168" s="1" t="str" cm="1">
        <f t="array" ref="M168">IF(C168="","",_xlfn._xlws.FILTER('Input_Claims Data'!M$11:M$500,('Input_Claims Data'!$A$11:$A$500='Cal_Claims Experience'!$A168)*('Input_Claims Data'!$B$11:$B$500='Cal_Claims Experience'!$B168)*('Input_Claims Data'!$C$11:$C$500='Cal_Claims Experience'!$C168)*('Input_Claims Data'!$D$11:$D$500='Cal_Claims Experience'!$D168)))</f>
        <v/>
      </c>
      <c r="N168" s="1" t="str" cm="1">
        <f t="array" ref="N168">IF(D168="","",_xlfn._xlws.FILTER('Input_Claims Data'!N$11:N$500,('Input_Claims Data'!$A$11:$A$500='Cal_Claims Experience'!$A168)*('Input_Claims Data'!$B$11:$B$500='Cal_Claims Experience'!$B168)*('Input_Claims Data'!$C$11:$C$500='Cal_Claims Experience'!$C168)*('Input_Claims Data'!$D$11:$D$500='Cal_Claims Experience'!$D168)))</f>
        <v/>
      </c>
      <c r="O168" s="1" t="str">
        <f t="shared" si="20"/>
        <v/>
      </c>
      <c r="P168" s="1" t="str">
        <f t="shared" si="21"/>
        <v/>
      </c>
      <c r="Q168" s="1" t="str">
        <f t="shared" si="22"/>
        <v/>
      </c>
      <c r="R168" s="1" t="str">
        <f t="shared" si="23"/>
        <v/>
      </c>
      <c r="S168" s="1" t="str">
        <f t="shared" si="24"/>
        <v/>
      </c>
      <c r="Y168" s="1" t="str" cm="1">
        <f t="array" ref="Y168">IF(U168="","",_xlfn._xlws.FILTER('Input_Claims Data'!U$11:U$500,('Input_Claims Data'!$Q$11:$Q$500='Cal_Claims Experience'!$U168)*('Input_Claims Data'!$R$11:$R$500='Cal_Claims Experience'!$V168)*('Input_Claims Data'!$S$11:$S$500='Cal_Claims Experience'!$W168)*('Input_Claims Data'!$T$11:$T$500='Cal_Claims Experience'!$X168)))</f>
        <v/>
      </c>
      <c r="Z168" s="1" t="str" cm="1">
        <f t="array" ref="Z168">IF(V168="","",_xlfn._xlws.FILTER('Input_Claims Data'!V$11:V$500,('Input_Claims Data'!$Q$11:$Q$500='Cal_Claims Experience'!$U168)*('Input_Claims Data'!$R$11:$R$500='Cal_Claims Experience'!$V168)*('Input_Claims Data'!$S$11:$S$500='Cal_Claims Experience'!$W168)*('Input_Claims Data'!$T$11:$T$500='Cal_Claims Experience'!$X168)))</f>
        <v/>
      </c>
      <c r="AA168" s="1" t="str" cm="1">
        <f t="array" ref="AA168">IF(W168="","",_xlfn._xlws.FILTER('Input_Claims Data'!W$11:W$500,('Input_Claims Data'!$Q$11:$Q$500='Cal_Claims Experience'!$U168)*('Input_Claims Data'!$R$11:$R$500='Cal_Claims Experience'!$V168)*('Input_Claims Data'!$S$11:$S$500='Cal_Claims Experience'!$W168)*('Input_Claims Data'!$T$11:$T$500='Cal_Claims Experience'!$X168)))</f>
        <v/>
      </c>
      <c r="AB168" s="1" t="str" cm="1">
        <f t="array" ref="AB168">IF(X168="","",_xlfn._xlws.FILTER('Input_Claims Data'!X$11:X$500,('Input_Claims Data'!$Q$11:$Q$500='Cal_Claims Experience'!$U168)*('Input_Claims Data'!$R$11:$R$500='Cal_Claims Experience'!$V168)*('Input_Claims Data'!$S$11:$S$500='Cal_Claims Experience'!$W168)*('Input_Claims Data'!$T$11:$T$500='Cal_Claims Experience'!$X168)))</f>
        <v/>
      </c>
      <c r="AC168" s="1" t="str" cm="1">
        <f t="array" ref="AC168">IF(Y168="","",_xlfn._xlws.FILTER('Input_Claims Data'!Y$11:Y$500,('Input_Claims Data'!$Q$11:$Q$500='Cal_Claims Experience'!$U168)*('Input_Claims Data'!$R$11:$R$500='Cal_Claims Experience'!$V168)*('Input_Claims Data'!$S$11:$S$500='Cal_Claims Experience'!$W168)*('Input_Claims Data'!$T$11:$T$500='Cal_Claims Experience'!$X168)))</f>
        <v/>
      </c>
      <c r="AD168" s="1" t="str" cm="1">
        <f t="array" ref="AD168">IF(Z168="","",_xlfn._xlws.FILTER('Input_Claims Data'!Z$11:Z$500,('Input_Claims Data'!$Q$11:$Q$500='Cal_Claims Experience'!$U168)*('Input_Claims Data'!$R$11:$R$500='Cal_Claims Experience'!$V168)*('Input_Claims Data'!$S$11:$S$500='Cal_Claims Experience'!$W168)*('Input_Claims Data'!$T$11:$T$500='Cal_Claims Experience'!$X168)))</f>
        <v/>
      </c>
      <c r="AE168" s="1" t="str" cm="1">
        <f t="array" ref="AE168">IF(AA168="","",_xlfn._xlws.FILTER('Input_Claims Data'!AA$11:AA$500,('Input_Claims Data'!$Q$11:$Q$500='Cal_Claims Experience'!$U168)*('Input_Claims Data'!$R$11:$R$500='Cal_Claims Experience'!$V168)*('Input_Claims Data'!$S$11:$S$500='Cal_Claims Experience'!$W168)*('Input_Claims Data'!$T$11:$T$500='Cal_Claims Experience'!$X168)))</f>
        <v/>
      </c>
      <c r="AF168" s="1" t="str" cm="1">
        <f t="array" ref="AF168">IF(AB168="","",_xlfn._xlws.FILTER('Input_Claims Data'!AB$11:AB$500,('Input_Claims Data'!$Q$11:$Q$500='Cal_Claims Experience'!$U168)*('Input_Claims Data'!$R$11:$R$500='Cal_Claims Experience'!$V168)*('Input_Claims Data'!$S$11:$S$500='Cal_Claims Experience'!$W168)*('Input_Claims Data'!$T$11:$T$500='Cal_Claims Experience'!$X168)))</f>
        <v/>
      </c>
      <c r="AG168" s="1" t="str" cm="1">
        <f t="array" ref="AG168">IF(AC168="","",_xlfn._xlws.FILTER('Input_Claims Data'!AC$11:AC$500,('Input_Claims Data'!$Q$11:$Q$500='Cal_Claims Experience'!$U168)*('Input_Claims Data'!$R$11:$R$500='Cal_Claims Experience'!$V168)*('Input_Claims Data'!$S$11:$S$500='Cal_Claims Experience'!$W168)*('Input_Claims Data'!$T$11:$T$500='Cal_Claims Experience'!$X168)))</f>
        <v/>
      </c>
      <c r="AH168" s="1" t="str" cm="1">
        <f t="array" ref="AH168">IF(AD168="","",_xlfn._xlws.FILTER('Input_Claims Data'!AD$11:AD$500,('Input_Claims Data'!$Q$11:$Q$500='Cal_Claims Experience'!$U168)*('Input_Claims Data'!$R$11:$R$500='Cal_Claims Experience'!$V168)*('Input_Claims Data'!$S$11:$S$500='Cal_Claims Experience'!$W168)*('Input_Claims Data'!$T$11:$T$500='Cal_Claims Experience'!$X168)))</f>
        <v/>
      </c>
      <c r="AI168" s="1" t="str">
        <f t="shared" si="28"/>
        <v/>
      </c>
      <c r="AJ168" s="1" t="str">
        <f t="shared" si="25"/>
        <v/>
      </c>
      <c r="AK168" s="1" t="str">
        <f t="shared" si="26"/>
        <v/>
      </c>
      <c r="AL168" s="1" t="str">
        <f t="shared" si="27"/>
        <v/>
      </c>
      <c r="AM168" s="1" t="str">
        <f t="shared" si="29"/>
        <v/>
      </c>
    </row>
    <row r="169" spans="5:39">
      <c r="E169" s="1" t="str" cm="1">
        <f t="array" ref="E169">IF(A169="","",_xlfn._xlws.FILTER('Input_Claims Data'!E$11:E$500,('Input_Claims Data'!$A$11:$A$500='Cal_Claims Experience'!$A169)*('Input_Claims Data'!$B$11:$B$500='Cal_Claims Experience'!$B169)*('Input_Claims Data'!$C$11:$C$500='Cal_Claims Experience'!$C169)*('Input_Claims Data'!$D$11:$D$500='Cal_Claims Experience'!$D169)))</f>
        <v/>
      </c>
      <c r="F169" s="1" t="str" cm="1">
        <f t="array" ref="F169">IF(A169="","",_xlfn._xlws.FILTER('Input_Claims Data'!F$11:F$500,('Input_Claims Data'!$A$11:$A$500='Cal_Claims Experience'!$A169)*('Input_Claims Data'!$B$11:$B$500='Cal_Claims Experience'!$B169)*('Input_Claims Data'!$C$11:$C$500='Cal_Claims Experience'!$C169)*('Input_Claims Data'!$D$11:$D$500='Cal_Claims Experience'!$D169)))</f>
        <v/>
      </c>
      <c r="G169" s="1" t="str" cm="1">
        <f t="array" ref="G169">IF(A169="","",_xlfn._xlws.FILTER('Input_Claims Data'!G$11:G$500,('Input_Claims Data'!$A$11:$A$500='Cal_Claims Experience'!$A169)*('Input_Claims Data'!$B$11:$B$500='Cal_Claims Experience'!$B169)*('Input_Claims Data'!$C$11:$C$500='Cal_Claims Experience'!$C169)*('Input_Claims Data'!$D$11:$D$500='Cal_Claims Experience'!$D169)))</f>
        <v/>
      </c>
      <c r="H169" s="1" t="str" cm="1">
        <f t="array" ref="H169">IF(A169="","",_xlfn._xlws.FILTER('Input_Claims Data'!H$11:H$500,('Input_Claims Data'!$A$11:$A$500='Cal_Claims Experience'!$A169)*('Input_Claims Data'!$B$11:$B$500='Cal_Claims Experience'!$B169)*('Input_Claims Data'!$C$11:$C$500='Cal_Claims Experience'!$C169)*('Input_Claims Data'!$D$11:$D$500='Cal_Claims Experience'!$D169)))</f>
        <v/>
      </c>
      <c r="I169" s="1" t="str" cm="1">
        <f t="array" ref="I169">IF(A169="","",_xlfn._xlws.FILTER('Input_Claims Data'!I$11:I$500,('Input_Claims Data'!$A$11:$A$500='Cal_Claims Experience'!$A169)*('Input_Claims Data'!$B$11:$B$500='Cal_Claims Experience'!$B169)*('Input_Claims Data'!$C$11:$C$500='Cal_Claims Experience'!$C169)*('Input_Claims Data'!$D$11:$D$500='Cal_Claims Experience'!$D169)))</f>
        <v/>
      </c>
      <c r="J169" s="1" t="str" cm="1">
        <f t="array" ref="J169">IF(A169="","",_xlfn._xlws.FILTER('Input_Claims Data'!J$11:J$500,('Input_Claims Data'!$A$11:$A$500='Cal_Claims Experience'!$A169)*('Input_Claims Data'!$B$11:$B$500='Cal_Claims Experience'!$B169)*('Input_Claims Data'!$C$11:$C$500='Cal_Claims Experience'!$C169)*('Input_Claims Data'!$D$11:$D$500='Cal_Claims Experience'!$D169)))</f>
        <v/>
      </c>
      <c r="K169" s="1" t="str" cm="1">
        <f t="array" ref="K169">IF(A169="","",_xlfn._xlws.FILTER('Input_Claims Data'!K$11:K$500,('Input_Claims Data'!$A$11:$A$500='Cal_Claims Experience'!$A169)*('Input_Claims Data'!$B$11:$B$500='Cal_Claims Experience'!$B169)*('Input_Claims Data'!$C$11:$C$500='Cal_Claims Experience'!$C169)*('Input_Claims Data'!$D$11:$D$500='Cal_Claims Experience'!$D169)))</f>
        <v/>
      </c>
      <c r="L169" s="1" t="str" cm="1">
        <f t="array" ref="L169">IF(B169="","",_xlfn._xlws.FILTER('Input_Claims Data'!L$11:L$500,('Input_Claims Data'!$A$11:$A$500='Cal_Claims Experience'!$A169)*('Input_Claims Data'!$B$11:$B$500='Cal_Claims Experience'!$B169)*('Input_Claims Data'!$C$11:$C$500='Cal_Claims Experience'!$C169)*('Input_Claims Data'!$D$11:$D$500='Cal_Claims Experience'!$D169)))</f>
        <v/>
      </c>
      <c r="M169" s="1" t="str" cm="1">
        <f t="array" ref="M169">IF(C169="","",_xlfn._xlws.FILTER('Input_Claims Data'!M$11:M$500,('Input_Claims Data'!$A$11:$A$500='Cal_Claims Experience'!$A169)*('Input_Claims Data'!$B$11:$B$500='Cal_Claims Experience'!$B169)*('Input_Claims Data'!$C$11:$C$500='Cal_Claims Experience'!$C169)*('Input_Claims Data'!$D$11:$D$500='Cal_Claims Experience'!$D169)))</f>
        <v/>
      </c>
      <c r="N169" s="1" t="str" cm="1">
        <f t="array" ref="N169">IF(D169="","",_xlfn._xlws.FILTER('Input_Claims Data'!N$11:N$500,('Input_Claims Data'!$A$11:$A$500='Cal_Claims Experience'!$A169)*('Input_Claims Data'!$B$11:$B$500='Cal_Claims Experience'!$B169)*('Input_Claims Data'!$C$11:$C$500='Cal_Claims Experience'!$C169)*('Input_Claims Data'!$D$11:$D$500='Cal_Claims Experience'!$D169)))</f>
        <v/>
      </c>
      <c r="O169" s="1" t="str">
        <f t="shared" si="20"/>
        <v/>
      </c>
      <c r="P169" s="1" t="str">
        <f t="shared" si="21"/>
        <v/>
      </c>
      <c r="Q169" s="1" t="str">
        <f t="shared" si="22"/>
        <v/>
      </c>
      <c r="R169" s="1" t="str">
        <f t="shared" si="23"/>
        <v/>
      </c>
      <c r="S169" s="1" t="str">
        <f t="shared" si="24"/>
        <v/>
      </c>
      <c r="Y169" s="1" t="str" cm="1">
        <f t="array" ref="Y169">IF(U169="","",_xlfn._xlws.FILTER('Input_Claims Data'!U$11:U$500,('Input_Claims Data'!$Q$11:$Q$500='Cal_Claims Experience'!$U169)*('Input_Claims Data'!$R$11:$R$500='Cal_Claims Experience'!$V169)*('Input_Claims Data'!$S$11:$S$500='Cal_Claims Experience'!$W169)*('Input_Claims Data'!$T$11:$T$500='Cal_Claims Experience'!$X169)))</f>
        <v/>
      </c>
      <c r="Z169" s="1" t="str" cm="1">
        <f t="array" ref="Z169">IF(V169="","",_xlfn._xlws.FILTER('Input_Claims Data'!V$11:V$500,('Input_Claims Data'!$Q$11:$Q$500='Cal_Claims Experience'!$U169)*('Input_Claims Data'!$R$11:$R$500='Cal_Claims Experience'!$V169)*('Input_Claims Data'!$S$11:$S$500='Cal_Claims Experience'!$W169)*('Input_Claims Data'!$T$11:$T$500='Cal_Claims Experience'!$X169)))</f>
        <v/>
      </c>
      <c r="AA169" s="1" t="str" cm="1">
        <f t="array" ref="AA169">IF(W169="","",_xlfn._xlws.FILTER('Input_Claims Data'!W$11:W$500,('Input_Claims Data'!$Q$11:$Q$500='Cal_Claims Experience'!$U169)*('Input_Claims Data'!$R$11:$R$500='Cal_Claims Experience'!$V169)*('Input_Claims Data'!$S$11:$S$500='Cal_Claims Experience'!$W169)*('Input_Claims Data'!$T$11:$T$500='Cal_Claims Experience'!$X169)))</f>
        <v/>
      </c>
      <c r="AB169" s="1" t="str" cm="1">
        <f t="array" ref="AB169">IF(X169="","",_xlfn._xlws.FILTER('Input_Claims Data'!X$11:X$500,('Input_Claims Data'!$Q$11:$Q$500='Cal_Claims Experience'!$U169)*('Input_Claims Data'!$R$11:$R$500='Cal_Claims Experience'!$V169)*('Input_Claims Data'!$S$11:$S$500='Cal_Claims Experience'!$W169)*('Input_Claims Data'!$T$11:$T$500='Cal_Claims Experience'!$X169)))</f>
        <v/>
      </c>
      <c r="AC169" s="1" t="str" cm="1">
        <f t="array" ref="AC169">IF(Y169="","",_xlfn._xlws.FILTER('Input_Claims Data'!Y$11:Y$500,('Input_Claims Data'!$Q$11:$Q$500='Cal_Claims Experience'!$U169)*('Input_Claims Data'!$R$11:$R$500='Cal_Claims Experience'!$V169)*('Input_Claims Data'!$S$11:$S$500='Cal_Claims Experience'!$W169)*('Input_Claims Data'!$T$11:$T$500='Cal_Claims Experience'!$X169)))</f>
        <v/>
      </c>
      <c r="AD169" s="1" t="str" cm="1">
        <f t="array" ref="AD169">IF(Z169="","",_xlfn._xlws.FILTER('Input_Claims Data'!Z$11:Z$500,('Input_Claims Data'!$Q$11:$Q$500='Cal_Claims Experience'!$U169)*('Input_Claims Data'!$R$11:$R$500='Cal_Claims Experience'!$V169)*('Input_Claims Data'!$S$11:$S$500='Cal_Claims Experience'!$W169)*('Input_Claims Data'!$T$11:$T$500='Cal_Claims Experience'!$X169)))</f>
        <v/>
      </c>
      <c r="AE169" s="1" t="str" cm="1">
        <f t="array" ref="AE169">IF(AA169="","",_xlfn._xlws.FILTER('Input_Claims Data'!AA$11:AA$500,('Input_Claims Data'!$Q$11:$Q$500='Cal_Claims Experience'!$U169)*('Input_Claims Data'!$R$11:$R$500='Cal_Claims Experience'!$V169)*('Input_Claims Data'!$S$11:$S$500='Cal_Claims Experience'!$W169)*('Input_Claims Data'!$T$11:$T$500='Cal_Claims Experience'!$X169)))</f>
        <v/>
      </c>
      <c r="AF169" s="1" t="str" cm="1">
        <f t="array" ref="AF169">IF(AB169="","",_xlfn._xlws.FILTER('Input_Claims Data'!AB$11:AB$500,('Input_Claims Data'!$Q$11:$Q$500='Cal_Claims Experience'!$U169)*('Input_Claims Data'!$R$11:$R$500='Cal_Claims Experience'!$V169)*('Input_Claims Data'!$S$11:$S$500='Cal_Claims Experience'!$W169)*('Input_Claims Data'!$T$11:$T$500='Cal_Claims Experience'!$X169)))</f>
        <v/>
      </c>
      <c r="AG169" s="1" t="str" cm="1">
        <f t="array" ref="AG169">IF(AC169="","",_xlfn._xlws.FILTER('Input_Claims Data'!AC$11:AC$500,('Input_Claims Data'!$Q$11:$Q$500='Cal_Claims Experience'!$U169)*('Input_Claims Data'!$R$11:$R$500='Cal_Claims Experience'!$V169)*('Input_Claims Data'!$S$11:$S$500='Cal_Claims Experience'!$W169)*('Input_Claims Data'!$T$11:$T$500='Cal_Claims Experience'!$X169)))</f>
        <v/>
      </c>
      <c r="AH169" s="1" t="str" cm="1">
        <f t="array" ref="AH169">IF(AD169="","",_xlfn._xlws.FILTER('Input_Claims Data'!AD$11:AD$500,('Input_Claims Data'!$Q$11:$Q$500='Cal_Claims Experience'!$U169)*('Input_Claims Data'!$R$11:$R$500='Cal_Claims Experience'!$V169)*('Input_Claims Data'!$S$11:$S$500='Cal_Claims Experience'!$W169)*('Input_Claims Data'!$T$11:$T$500='Cal_Claims Experience'!$X169)))</f>
        <v/>
      </c>
      <c r="AI169" s="1" t="str">
        <f t="shared" si="28"/>
        <v/>
      </c>
      <c r="AJ169" s="1" t="str">
        <f t="shared" si="25"/>
        <v/>
      </c>
      <c r="AK169" s="1" t="str">
        <f t="shared" si="26"/>
        <v/>
      </c>
      <c r="AL169" s="1" t="str">
        <f t="shared" si="27"/>
        <v/>
      </c>
      <c r="AM169" s="1" t="str">
        <f t="shared" si="29"/>
        <v/>
      </c>
    </row>
    <row r="170" spans="5:39">
      <c r="E170" s="1" t="str" cm="1">
        <f t="array" ref="E170">IF(A170="","",_xlfn._xlws.FILTER('Input_Claims Data'!E$11:E$500,('Input_Claims Data'!$A$11:$A$500='Cal_Claims Experience'!$A170)*('Input_Claims Data'!$B$11:$B$500='Cal_Claims Experience'!$B170)*('Input_Claims Data'!$C$11:$C$500='Cal_Claims Experience'!$C170)*('Input_Claims Data'!$D$11:$D$500='Cal_Claims Experience'!$D170)))</f>
        <v/>
      </c>
      <c r="F170" s="1" t="str" cm="1">
        <f t="array" ref="F170">IF(A170="","",_xlfn._xlws.FILTER('Input_Claims Data'!F$11:F$500,('Input_Claims Data'!$A$11:$A$500='Cal_Claims Experience'!$A170)*('Input_Claims Data'!$B$11:$B$500='Cal_Claims Experience'!$B170)*('Input_Claims Data'!$C$11:$C$500='Cal_Claims Experience'!$C170)*('Input_Claims Data'!$D$11:$D$500='Cal_Claims Experience'!$D170)))</f>
        <v/>
      </c>
      <c r="G170" s="1" t="str" cm="1">
        <f t="array" ref="G170">IF(A170="","",_xlfn._xlws.FILTER('Input_Claims Data'!G$11:G$500,('Input_Claims Data'!$A$11:$A$500='Cal_Claims Experience'!$A170)*('Input_Claims Data'!$B$11:$B$500='Cal_Claims Experience'!$B170)*('Input_Claims Data'!$C$11:$C$500='Cal_Claims Experience'!$C170)*('Input_Claims Data'!$D$11:$D$500='Cal_Claims Experience'!$D170)))</f>
        <v/>
      </c>
      <c r="H170" s="1" t="str" cm="1">
        <f t="array" ref="H170">IF(A170="","",_xlfn._xlws.FILTER('Input_Claims Data'!H$11:H$500,('Input_Claims Data'!$A$11:$A$500='Cal_Claims Experience'!$A170)*('Input_Claims Data'!$B$11:$B$500='Cal_Claims Experience'!$B170)*('Input_Claims Data'!$C$11:$C$500='Cal_Claims Experience'!$C170)*('Input_Claims Data'!$D$11:$D$500='Cal_Claims Experience'!$D170)))</f>
        <v/>
      </c>
      <c r="I170" s="1" t="str" cm="1">
        <f t="array" ref="I170">IF(A170="","",_xlfn._xlws.FILTER('Input_Claims Data'!I$11:I$500,('Input_Claims Data'!$A$11:$A$500='Cal_Claims Experience'!$A170)*('Input_Claims Data'!$B$11:$B$500='Cal_Claims Experience'!$B170)*('Input_Claims Data'!$C$11:$C$500='Cal_Claims Experience'!$C170)*('Input_Claims Data'!$D$11:$D$500='Cal_Claims Experience'!$D170)))</f>
        <v/>
      </c>
      <c r="J170" s="1" t="str" cm="1">
        <f t="array" ref="J170">IF(A170="","",_xlfn._xlws.FILTER('Input_Claims Data'!J$11:J$500,('Input_Claims Data'!$A$11:$A$500='Cal_Claims Experience'!$A170)*('Input_Claims Data'!$B$11:$B$500='Cal_Claims Experience'!$B170)*('Input_Claims Data'!$C$11:$C$500='Cal_Claims Experience'!$C170)*('Input_Claims Data'!$D$11:$D$500='Cal_Claims Experience'!$D170)))</f>
        <v/>
      </c>
      <c r="K170" s="1" t="str" cm="1">
        <f t="array" ref="K170">IF(A170="","",_xlfn._xlws.FILTER('Input_Claims Data'!K$11:K$500,('Input_Claims Data'!$A$11:$A$500='Cal_Claims Experience'!$A170)*('Input_Claims Data'!$B$11:$B$500='Cal_Claims Experience'!$B170)*('Input_Claims Data'!$C$11:$C$500='Cal_Claims Experience'!$C170)*('Input_Claims Data'!$D$11:$D$500='Cal_Claims Experience'!$D170)))</f>
        <v/>
      </c>
      <c r="L170" s="1" t="str" cm="1">
        <f t="array" ref="L170">IF(B170="","",_xlfn._xlws.FILTER('Input_Claims Data'!L$11:L$500,('Input_Claims Data'!$A$11:$A$500='Cal_Claims Experience'!$A170)*('Input_Claims Data'!$B$11:$B$500='Cal_Claims Experience'!$B170)*('Input_Claims Data'!$C$11:$C$500='Cal_Claims Experience'!$C170)*('Input_Claims Data'!$D$11:$D$500='Cal_Claims Experience'!$D170)))</f>
        <v/>
      </c>
      <c r="M170" s="1" t="str" cm="1">
        <f t="array" ref="M170">IF(C170="","",_xlfn._xlws.FILTER('Input_Claims Data'!M$11:M$500,('Input_Claims Data'!$A$11:$A$500='Cal_Claims Experience'!$A170)*('Input_Claims Data'!$B$11:$B$500='Cal_Claims Experience'!$B170)*('Input_Claims Data'!$C$11:$C$500='Cal_Claims Experience'!$C170)*('Input_Claims Data'!$D$11:$D$500='Cal_Claims Experience'!$D170)))</f>
        <v/>
      </c>
      <c r="N170" s="1" t="str" cm="1">
        <f t="array" ref="N170">IF(D170="","",_xlfn._xlws.FILTER('Input_Claims Data'!N$11:N$500,('Input_Claims Data'!$A$11:$A$500='Cal_Claims Experience'!$A170)*('Input_Claims Data'!$B$11:$B$500='Cal_Claims Experience'!$B170)*('Input_Claims Data'!$C$11:$C$500='Cal_Claims Experience'!$C170)*('Input_Claims Data'!$D$11:$D$500='Cal_Claims Experience'!$D170)))</f>
        <v/>
      </c>
      <c r="O170" s="1" t="str">
        <f t="shared" si="20"/>
        <v/>
      </c>
      <c r="P170" s="1" t="str">
        <f t="shared" si="21"/>
        <v/>
      </c>
      <c r="Q170" s="1" t="str">
        <f t="shared" si="22"/>
        <v/>
      </c>
      <c r="R170" s="1" t="str">
        <f t="shared" si="23"/>
        <v/>
      </c>
      <c r="S170" s="1" t="str">
        <f t="shared" si="24"/>
        <v/>
      </c>
      <c r="Y170" s="1" t="str" cm="1">
        <f t="array" ref="Y170">IF(U170="","",_xlfn._xlws.FILTER('Input_Claims Data'!U$11:U$500,('Input_Claims Data'!$Q$11:$Q$500='Cal_Claims Experience'!$U170)*('Input_Claims Data'!$R$11:$R$500='Cal_Claims Experience'!$V170)*('Input_Claims Data'!$S$11:$S$500='Cal_Claims Experience'!$W170)*('Input_Claims Data'!$T$11:$T$500='Cal_Claims Experience'!$X170)))</f>
        <v/>
      </c>
      <c r="Z170" s="1" t="str" cm="1">
        <f t="array" ref="Z170">IF(V170="","",_xlfn._xlws.FILTER('Input_Claims Data'!V$11:V$500,('Input_Claims Data'!$Q$11:$Q$500='Cal_Claims Experience'!$U170)*('Input_Claims Data'!$R$11:$R$500='Cal_Claims Experience'!$V170)*('Input_Claims Data'!$S$11:$S$500='Cal_Claims Experience'!$W170)*('Input_Claims Data'!$T$11:$T$500='Cal_Claims Experience'!$X170)))</f>
        <v/>
      </c>
      <c r="AA170" s="1" t="str" cm="1">
        <f t="array" ref="AA170">IF(W170="","",_xlfn._xlws.FILTER('Input_Claims Data'!W$11:W$500,('Input_Claims Data'!$Q$11:$Q$500='Cal_Claims Experience'!$U170)*('Input_Claims Data'!$R$11:$R$500='Cal_Claims Experience'!$V170)*('Input_Claims Data'!$S$11:$S$500='Cal_Claims Experience'!$W170)*('Input_Claims Data'!$T$11:$T$500='Cal_Claims Experience'!$X170)))</f>
        <v/>
      </c>
      <c r="AB170" s="1" t="str" cm="1">
        <f t="array" ref="AB170">IF(X170="","",_xlfn._xlws.FILTER('Input_Claims Data'!X$11:X$500,('Input_Claims Data'!$Q$11:$Q$500='Cal_Claims Experience'!$U170)*('Input_Claims Data'!$R$11:$R$500='Cal_Claims Experience'!$V170)*('Input_Claims Data'!$S$11:$S$500='Cal_Claims Experience'!$W170)*('Input_Claims Data'!$T$11:$T$500='Cal_Claims Experience'!$X170)))</f>
        <v/>
      </c>
      <c r="AC170" s="1" t="str" cm="1">
        <f t="array" ref="AC170">IF(Y170="","",_xlfn._xlws.FILTER('Input_Claims Data'!Y$11:Y$500,('Input_Claims Data'!$Q$11:$Q$500='Cal_Claims Experience'!$U170)*('Input_Claims Data'!$R$11:$R$500='Cal_Claims Experience'!$V170)*('Input_Claims Data'!$S$11:$S$500='Cal_Claims Experience'!$W170)*('Input_Claims Data'!$T$11:$T$500='Cal_Claims Experience'!$X170)))</f>
        <v/>
      </c>
      <c r="AD170" s="1" t="str" cm="1">
        <f t="array" ref="AD170">IF(Z170="","",_xlfn._xlws.FILTER('Input_Claims Data'!Z$11:Z$500,('Input_Claims Data'!$Q$11:$Q$500='Cal_Claims Experience'!$U170)*('Input_Claims Data'!$R$11:$R$500='Cal_Claims Experience'!$V170)*('Input_Claims Data'!$S$11:$S$500='Cal_Claims Experience'!$W170)*('Input_Claims Data'!$T$11:$T$500='Cal_Claims Experience'!$X170)))</f>
        <v/>
      </c>
      <c r="AE170" s="1" t="str" cm="1">
        <f t="array" ref="AE170">IF(AA170="","",_xlfn._xlws.FILTER('Input_Claims Data'!AA$11:AA$500,('Input_Claims Data'!$Q$11:$Q$500='Cal_Claims Experience'!$U170)*('Input_Claims Data'!$R$11:$R$500='Cal_Claims Experience'!$V170)*('Input_Claims Data'!$S$11:$S$500='Cal_Claims Experience'!$W170)*('Input_Claims Data'!$T$11:$T$500='Cal_Claims Experience'!$X170)))</f>
        <v/>
      </c>
      <c r="AF170" s="1" t="str" cm="1">
        <f t="array" ref="AF170">IF(AB170="","",_xlfn._xlws.FILTER('Input_Claims Data'!AB$11:AB$500,('Input_Claims Data'!$Q$11:$Q$500='Cal_Claims Experience'!$U170)*('Input_Claims Data'!$R$11:$R$500='Cal_Claims Experience'!$V170)*('Input_Claims Data'!$S$11:$S$500='Cal_Claims Experience'!$W170)*('Input_Claims Data'!$T$11:$T$500='Cal_Claims Experience'!$X170)))</f>
        <v/>
      </c>
      <c r="AG170" s="1" t="str" cm="1">
        <f t="array" ref="AG170">IF(AC170="","",_xlfn._xlws.FILTER('Input_Claims Data'!AC$11:AC$500,('Input_Claims Data'!$Q$11:$Q$500='Cal_Claims Experience'!$U170)*('Input_Claims Data'!$R$11:$R$500='Cal_Claims Experience'!$V170)*('Input_Claims Data'!$S$11:$S$500='Cal_Claims Experience'!$W170)*('Input_Claims Data'!$T$11:$T$500='Cal_Claims Experience'!$X170)))</f>
        <v/>
      </c>
      <c r="AH170" s="1" t="str" cm="1">
        <f t="array" ref="AH170">IF(AD170="","",_xlfn._xlws.FILTER('Input_Claims Data'!AD$11:AD$500,('Input_Claims Data'!$Q$11:$Q$500='Cal_Claims Experience'!$U170)*('Input_Claims Data'!$R$11:$R$500='Cal_Claims Experience'!$V170)*('Input_Claims Data'!$S$11:$S$500='Cal_Claims Experience'!$W170)*('Input_Claims Data'!$T$11:$T$500='Cal_Claims Experience'!$X170)))</f>
        <v/>
      </c>
      <c r="AI170" s="1" t="str">
        <f t="shared" si="28"/>
        <v/>
      </c>
      <c r="AJ170" s="1" t="str">
        <f t="shared" si="25"/>
        <v/>
      </c>
      <c r="AK170" s="1" t="str">
        <f t="shared" si="26"/>
        <v/>
      </c>
      <c r="AL170" s="1" t="str">
        <f t="shared" si="27"/>
        <v/>
      </c>
      <c r="AM170" s="1" t="str">
        <f t="shared" si="29"/>
        <v/>
      </c>
    </row>
    <row r="171" spans="5:39">
      <c r="E171" s="1" t="str" cm="1">
        <f t="array" ref="E171">IF(A171="","",_xlfn._xlws.FILTER('Input_Claims Data'!E$11:E$500,('Input_Claims Data'!$A$11:$A$500='Cal_Claims Experience'!$A171)*('Input_Claims Data'!$B$11:$B$500='Cal_Claims Experience'!$B171)*('Input_Claims Data'!$C$11:$C$500='Cal_Claims Experience'!$C171)*('Input_Claims Data'!$D$11:$D$500='Cal_Claims Experience'!$D171)))</f>
        <v/>
      </c>
      <c r="F171" s="1" t="str" cm="1">
        <f t="array" ref="F171">IF(A171="","",_xlfn._xlws.FILTER('Input_Claims Data'!F$11:F$500,('Input_Claims Data'!$A$11:$A$500='Cal_Claims Experience'!$A171)*('Input_Claims Data'!$B$11:$B$500='Cal_Claims Experience'!$B171)*('Input_Claims Data'!$C$11:$C$500='Cal_Claims Experience'!$C171)*('Input_Claims Data'!$D$11:$D$500='Cal_Claims Experience'!$D171)))</f>
        <v/>
      </c>
      <c r="G171" s="1" t="str" cm="1">
        <f t="array" ref="G171">IF(A171="","",_xlfn._xlws.FILTER('Input_Claims Data'!G$11:G$500,('Input_Claims Data'!$A$11:$A$500='Cal_Claims Experience'!$A171)*('Input_Claims Data'!$B$11:$B$500='Cal_Claims Experience'!$B171)*('Input_Claims Data'!$C$11:$C$500='Cal_Claims Experience'!$C171)*('Input_Claims Data'!$D$11:$D$500='Cal_Claims Experience'!$D171)))</f>
        <v/>
      </c>
      <c r="H171" s="1" t="str" cm="1">
        <f t="array" ref="H171">IF(A171="","",_xlfn._xlws.FILTER('Input_Claims Data'!H$11:H$500,('Input_Claims Data'!$A$11:$A$500='Cal_Claims Experience'!$A171)*('Input_Claims Data'!$B$11:$B$500='Cal_Claims Experience'!$B171)*('Input_Claims Data'!$C$11:$C$500='Cal_Claims Experience'!$C171)*('Input_Claims Data'!$D$11:$D$500='Cal_Claims Experience'!$D171)))</f>
        <v/>
      </c>
      <c r="I171" s="1" t="str" cm="1">
        <f t="array" ref="I171">IF(A171="","",_xlfn._xlws.FILTER('Input_Claims Data'!I$11:I$500,('Input_Claims Data'!$A$11:$A$500='Cal_Claims Experience'!$A171)*('Input_Claims Data'!$B$11:$B$500='Cal_Claims Experience'!$B171)*('Input_Claims Data'!$C$11:$C$500='Cal_Claims Experience'!$C171)*('Input_Claims Data'!$D$11:$D$500='Cal_Claims Experience'!$D171)))</f>
        <v/>
      </c>
      <c r="J171" s="1" t="str" cm="1">
        <f t="array" ref="J171">IF(A171="","",_xlfn._xlws.FILTER('Input_Claims Data'!J$11:J$500,('Input_Claims Data'!$A$11:$A$500='Cal_Claims Experience'!$A171)*('Input_Claims Data'!$B$11:$B$500='Cal_Claims Experience'!$B171)*('Input_Claims Data'!$C$11:$C$500='Cal_Claims Experience'!$C171)*('Input_Claims Data'!$D$11:$D$500='Cal_Claims Experience'!$D171)))</f>
        <v/>
      </c>
      <c r="K171" s="1" t="str" cm="1">
        <f t="array" ref="K171">IF(A171="","",_xlfn._xlws.FILTER('Input_Claims Data'!K$11:K$500,('Input_Claims Data'!$A$11:$A$500='Cal_Claims Experience'!$A171)*('Input_Claims Data'!$B$11:$B$500='Cal_Claims Experience'!$B171)*('Input_Claims Data'!$C$11:$C$500='Cal_Claims Experience'!$C171)*('Input_Claims Data'!$D$11:$D$500='Cal_Claims Experience'!$D171)))</f>
        <v/>
      </c>
      <c r="L171" s="1" t="str" cm="1">
        <f t="array" ref="L171">IF(B171="","",_xlfn._xlws.FILTER('Input_Claims Data'!L$11:L$500,('Input_Claims Data'!$A$11:$A$500='Cal_Claims Experience'!$A171)*('Input_Claims Data'!$B$11:$B$500='Cal_Claims Experience'!$B171)*('Input_Claims Data'!$C$11:$C$500='Cal_Claims Experience'!$C171)*('Input_Claims Data'!$D$11:$D$500='Cal_Claims Experience'!$D171)))</f>
        <v/>
      </c>
      <c r="M171" s="1" t="str" cm="1">
        <f t="array" ref="M171">IF(C171="","",_xlfn._xlws.FILTER('Input_Claims Data'!M$11:M$500,('Input_Claims Data'!$A$11:$A$500='Cal_Claims Experience'!$A171)*('Input_Claims Data'!$B$11:$B$500='Cal_Claims Experience'!$B171)*('Input_Claims Data'!$C$11:$C$500='Cal_Claims Experience'!$C171)*('Input_Claims Data'!$D$11:$D$500='Cal_Claims Experience'!$D171)))</f>
        <v/>
      </c>
      <c r="N171" s="1" t="str" cm="1">
        <f t="array" ref="N171">IF(D171="","",_xlfn._xlws.FILTER('Input_Claims Data'!N$11:N$500,('Input_Claims Data'!$A$11:$A$500='Cal_Claims Experience'!$A171)*('Input_Claims Data'!$B$11:$B$500='Cal_Claims Experience'!$B171)*('Input_Claims Data'!$C$11:$C$500='Cal_Claims Experience'!$C171)*('Input_Claims Data'!$D$11:$D$500='Cal_Claims Experience'!$D171)))</f>
        <v/>
      </c>
      <c r="O171" s="1" t="str">
        <f t="shared" si="20"/>
        <v/>
      </c>
      <c r="P171" s="1" t="str">
        <f t="shared" si="21"/>
        <v/>
      </c>
      <c r="Q171" s="1" t="str">
        <f t="shared" si="22"/>
        <v/>
      </c>
      <c r="R171" s="1" t="str">
        <f t="shared" si="23"/>
        <v/>
      </c>
      <c r="S171" s="1" t="str">
        <f t="shared" si="24"/>
        <v/>
      </c>
      <c r="Y171" s="1" t="str" cm="1">
        <f t="array" ref="Y171">IF(U171="","",_xlfn._xlws.FILTER('Input_Claims Data'!U$11:U$500,('Input_Claims Data'!$Q$11:$Q$500='Cal_Claims Experience'!$U171)*('Input_Claims Data'!$R$11:$R$500='Cal_Claims Experience'!$V171)*('Input_Claims Data'!$S$11:$S$500='Cal_Claims Experience'!$W171)*('Input_Claims Data'!$T$11:$T$500='Cal_Claims Experience'!$X171)))</f>
        <v/>
      </c>
      <c r="Z171" s="1" t="str" cm="1">
        <f t="array" ref="Z171">IF(V171="","",_xlfn._xlws.FILTER('Input_Claims Data'!V$11:V$500,('Input_Claims Data'!$Q$11:$Q$500='Cal_Claims Experience'!$U171)*('Input_Claims Data'!$R$11:$R$500='Cal_Claims Experience'!$V171)*('Input_Claims Data'!$S$11:$S$500='Cal_Claims Experience'!$W171)*('Input_Claims Data'!$T$11:$T$500='Cal_Claims Experience'!$X171)))</f>
        <v/>
      </c>
      <c r="AA171" s="1" t="str" cm="1">
        <f t="array" ref="AA171">IF(W171="","",_xlfn._xlws.FILTER('Input_Claims Data'!W$11:W$500,('Input_Claims Data'!$Q$11:$Q$500='Cal_Claims Experience'!$U171)*('Input_Claims Data'!$R$11:$R$500='Cal_Claims Experience'!$V171)*('Input_Claims Data'!$S$11:$S$500='Cal_Claims Experience'!$W171)*('Input_Claims Data'!$T$11:$T$500='Cal_Claims Experience'!$X171)))</f>
        <v/>
      </c>
      <c r="AB171" s="1" t="str" cm="1">
        <f t="array" ref="AB171">IF(X171="","",_xlfn._xlws.FILTER('Input_Claims Data'!X$11:X$500,('Input_Claims Data'!$Q$11:$Q$500='Cal_Claims Experience'!$U171)*('Input_Claims Data'!$R$11:$R$500='Cal_Claims Experience'!$V171)*('Input_Claims Data'!$S$11:$S$500='Cal_Claims Experience'!$W171)*('Input_Claims Data'!$T$11:$T$500='Cal_Claims Experience'!$X171)))</f>
        <v/>
      </c>
      <c r="AC171" s="1" t="str" cm="1">
        <f t="array" ref="AC171">IF(Y171="","",_xlfn._xlws.FILTER('Input_Claims Data'!Y$11:Y$500,('Input_Claims Data'!$Q$11:$Q$500='Cal_Claims Experience'!$U171)*('Input_Claims Data'!$R$11:$R$500='Cal_Claims Experience'!$V171)*('Input_Claims Data'!$S$11:$S$500='Cal_Claims Experience'!$W171)*('Input_Claims Data'!$T$11:$T$500='Cal_Claims Experience'!$X171)))</f>
        <v/>
      </c>
      <c r="AD171" s="1" t="str" cm="1">
        <f t="array" ref="AD171">IF(Z171="","",_xlfn._xlws.FILTER('Input_Claims Data'!Z$11:Z$500,('Input_Claims Data'!$Q$11:$Q$500='Cal_Claims Experience'!$U171)*('Input_Claims Data'!$R$11:$R$500='Cal_Claims Experience'!$V171)*('Input_Claims Data'!$S$11:$S$500='Cal_Claims Experience'!$W171)*('Input_Claims Data'!$T$11:$T$500='Cal_Claims Experience'!$X171)))</f>
        <v/>
      </c>
      <c r="AE171" s="1" t="str" cm="1">
        <f t="array" ref="AE171">IF(AA171="","",_xlfn._xlws.FILTER('Input_Claims Data'!AA$11:AA$500,('Input_Claims Data'!$Q$11:$Q$500='Cal_Claims Experience'!$U171)*('Input_Claims Data'!$R$11:$R$500='Cal_Claims Experience'!$V171)*('Input_Claims Data'!$S$11:$S$500='Cal_Claims Experience'!$W171)*('Input_Claims Data'!$T$11:$T$500='Cal_Claims Experience'!$X171)))</f>
        <v/>
      </c>
      <c r="AF171" s="1" t="str" cm="1">
        <f t="array" ref="AF171">IF(AB171="","",_xlfn._xlws.FILTER('Input_Claims Data'!AB$11:AB$500,('Input_Claims Data'!$Q$11:$Q$500='Cal_Claims Experience'!$U171)*('Input_Claims Data'!$R$11:$R$500='Cal_Claims Experience'!$V171)*('Input_Claims Data'!$S$11:$S$500='Cal_Claims Experience'!$W171)*('Input_Claims Data'!$T$11:$T$500='Cal_Claims Experience'!$X171)))</f>
        <v/>
      </c>
      <c r="AG171" s="1" t="str" cm="1">
        <f t="array" ref="AG171">IF(AC171="","",_xlfn._xlws.FILTER('Input_Claims Data'!AC$11:AC$500,('Input_Claims Data'!$Q$11:$Q$500='Cal_Claims Experience'!$U171)*('Input_Claims Data'!$R$11:$R$500='Cal_Claims Experience'!$V171)*('Input_Claims Data'!$S$11:$S$500='Cal_Claims Experience'!$W171)*('Input_Claims Data'!$T$11:$T$500='Cal_Claims Experience'!$X171)))</f>
        <v/>
      </c>
      <c r="AH171" s="1" t="str" cm="1">
        <f t="array" ref="AH171">IF(AD171="","",_xlfn._xlws.FILTER('Input_Claims Data'!AD$11:AD$500,('Input_Claims Data'!$Q$11:$Q$500='Cal_Claims Experience'!$U171)*('Input_Claims Data'!$R$11:$R$500='Cal_Claims Experience'!$V171)*('Input_Claims Data'!$S$11:$S$500='Cal_Claims Experience'!$W171)*('Input_Claims Data'!$T$11:$T$500='Cal_Claims Experience'!$X171)))</f>
        <v/>
      </c>
      <c r="AI171" s="1" t="str">
        <f t="shared" si="28"/>
        <v/>
      </c>
      <c r="AJ171" s="1" t="str">
        <f t="shared" si="25"/>
        <v/>
      </c>
      <c r="AK171" s="1" t="str">
        <f t="shared" si="26"/>
        <v/>
      </c>
      <c r="AL171" s="1" t="str">
        <f t="shared" si="27"/>
        <v/>
      </c>
      <c r="AM171" s="1" t="str">
        <f t="shared" si="29"/>
        <v/>
      </c>
    </row>
    <row r="172" spans="5:39">
      <c r="E172" s="1" t="str" cm="1">
        <f t="array" ref="E172">IF(A172="","",_xlfn._xlws.FILTER('Input_Claims Data'!E$11:E$500,('Input_Claims Data'!$A$11:$A$500='Cal_Claims Experience'!$A172)*('Input_Claims Data'!$B$11:$B$500='Cal_Claims Experience'!$B172)*('Input_Claims Data'!$C$11:$C$500='Cal_Claims Experience'!$C172)*('Input_Claims Data'!$D$11:$D$500='Cal_Claims Experience'!$D172)))</f>
        <v/>
      </c>
      <c r="F172" s="1" t="str" cm="1">
        <f t="array" ref="F172">IF(A172="","",_xlfn._xlws.FILTER('Input_Claims Data'!F$11:F$500,('Input_Claims Data'!$A$11:$A$500='Cal_Claims Experience'!$A172)*('Input_Claims Data'!$B$11:$B$500='Cal_Claims Experience'!$B172)*('Input_Claims Data'!$C$11:$C$500='Cal_Claims Experience'!$C172)*('Input_Claims Data'!$D$11:$D$500='Cal_Claims Experience'!$D172)))</f>
        <v/>
      </c>
      <c r="G172" s="1" t="str" cm="1">
        <f t="array" ref="G172">IF(A172="","",_xlfn._xlws.FILTER('Input_Claims Data'!G$11:G$500,('Input_Claims Data'!$A$11:$A$500='Cal_Claims Experience'!$A172)*('Input_Claims Data'!$B$11:$B$500='Cal_Claims Experience'!$B172)*('Input_Claims Data'!$C$11:$C$500='Cal_Claims Experience'!$C172)*('Input_Claims Data'!$D$11:$D$500='Cal_Claims Experience'!$D172)))</f>
        <v/>
      </c>
      <c r="H172" s="1" t="str" cm="1">
        <f t="array" ref="H172">IF(A172="","",_xlfn._xlws.FILTER('Input_Claims Data'!H$11:H$500,('Input_Claims Data'!$A$11:$A$500='Cal_Claims Experience'!$A172)*('Input_Claims Data'!$B$11:$B$500='Cal_Claims Experience'!$B172)*('Input_Claims Data'!$C$11:$C$500='Cal_Claims Experience'!$C172)*('Input_Claims Data'!$D$11:$D$500='Cal_Claims Experience'!$D172)))</f>
        <v/>
      </c>
      <c r="I172" s="1" t="str" cm="1">
        <f t="array" ref="I172">IF(A172="","",_xlfn._xlws.FILTER('Input_Claims Data'!I$11:I$500,('Input_Claims Data'!$A$11:$A$500='Cal_Claims Experience'!$A172)*('Input_Claims Data'!$B$11:$B$500='Cal_Claims Experience'!$B172)*('Input_Claims Data'!$C$11:$C$500='Cal_Claims Experience'!$C172)*('Input_Claims Data'!$D$11:$D$500='Cal_Claims Experience'!$D172)))</f>
        <v/>
      </c>
      <c r="J172" s="1" t="str" cm="1">
        <f t="array" ref="J172">IF(A172="","",_xlfn._xlws.FILTER('Input_Claims Data'!J$11:J$500,('Input_Claims Data'!$A$11:$A$500='Cal_Claims Experience'!$A172)*('Input_Claims Data'!$B$11:$B$500='Cal_Claims Experience'!$B172)*('Input_Claims Data'!$C$11:$C$500='Cal_Claims Experience'!$C172)*('Input_Claims Data'!$D$11:$D$500='Cal_Claims Experience'!$D172)))</f>
        <v/>
      </c>
      <c r="K172" s="1" t="str" cm="1">
        <f t="array" ref="K172">IF(A172="","",_xlfn._xlws.FILTER('Input_Claims Data'!K$11:K$500,('Input_Claims Data'!$A$11:$A$500='Cal_Claims Experience'!$A172)*('Input_Claims Data'!$B$11:$B$500='Cal_Claims Experience'!$B172)*('Input_Claims Data'!$C$11:$C$500='Cal_Claims Experience'!$C172)*('Input_Claims Data'!$D$11:$D$500='Cal_Claims Experience'!$D172)))</f>
        <v/>
      </c>
      <c r="L172" s="1" t="str" cm="1">
        <f t="array" ref="L172">IF(B172="","",_xlfn._xlws.FILTER('Input_Claims Data'!L$11:L$500,('Input_Claims Data'!$A$11:$A$500='Cal_Claims Experience'!$A172)*('Input_Claims Data'!$B$11:$B$500='Cal_Claims Experience'!$B172)*('Input_Claims Data'!$C$11:$C$500='Cal_Claims Experience'!$C172)*('Input_Claims Data'!$D$11:$D$500='Cal_Claims Experience'!$D172)))</f>
        <v/>
      </c>
      <c r="M172" s="1" t="str" cm="1">
        <f t="array" ref="M172">IF(C172="","",_xlfn._xlws.FILTER('Input_Claims Data'!M$11:M$500,('Input_Claims Data'!$A$11:$A$500='Cal_Claims Experience'!$A172)*('Input_Claims Data'!$B$11:$B$500='Cal_Claims Experience'!$B172)*('Input_Claims Data'!$C$11:$C$500='Cal_Claims Experience'!$C172)*('Input_Claims Data'!$D$11:$D$500='Cal_Claims Experience'!$D172)))</f>
        <v/>
      </c>
      <c r="N172" s="1" t="str" cm="1">
        <f t="array" ref="N172">IF(D172="","",_xlfn._xlws.FILTER('Input_Claims Data'!N$11:N$500,('Input_Claims Data'!$A$11:$A$500='Cal_Claims Experience'!$A172)*('Input_Claims Data'!$B$11:$B$500='Cal_Claims Experience'!$B172)*('Input_Claims Data'!$C$11:$C$500='Cal_Claims Experience'!$C172)*('Input_Claims Data'!$D$11:$D$500='Cal_Claims Experience'!$D172)))</f>
        <v/>
      </c>
      <c r="O172" s="1" t="str">
        <f t="shared" si="20"/>
        <v/>
      </c>
      <c r="P172" s="1" t="str">
        <f t="shared" si="21"/>
        <v/>
      </c>
      <c r="Q172" s="1" t="str">
        <f t="shared" si="22"/>
        <v/>
      </c>
      <c r="R172" s="1" t="str">
        <f t="shared" si="23"/>
        <v/>
      </c>
      <c r="S172" s="1" t="str">
        <f t="shared" si="24"/>
        <v/>
      </c>
      <c r="Y172" s="1" t="str" cm="1">
        <f t="array" ref="Y172">IF(U172="","",_xlfn._xlws.FILTER('Input_Claims Data'!U$11:U$500,('Input_Claims Data'!$Q$11:$Q$500='Cal_Claims Experience'!$U172)*('Input_Claims Data'!$R$11:$R$500='Cal_Claims Experience'!$V172)*('Input_Claims Data'!$S$11:$S$500='Cal_Claims Experience'!$W172)*('Input_Claims Data'!$T$11:$T$500='Cal_Claims Experience'!$X172)))</f>
        <v/>
      </c>
      <c r="Z172" s="1" t="str" cm="1">
        <f t="array" ref="Z172">IF(V172="","",_xlfn._xlws.FILTER('Input_Claims Data'!V$11:V$500,('Input_Claims Data'!$Q$11:$Q$500='Cal_Claims Experience'!$U172)*('Input_Claims Data'!$R$11:$R$500='Cal_Claims Experience'!$V172)*('Input_Claims Data'!$S$11:$S$500='Cal_Claims Experience'!$W172)*('Input_Claims Data'!$T$11:$T$500='Cal_Claims Experience'!$X172)))</f>
        <v/>
      </c>
      <c r="AA172" s="1" t="str" cm="1">
        <f t="array" ref="AA172">IF(W172="","",_xlfn._xlws.FILTER('Input_Claims Data'!W$11:W$500,('Input_Claims Data'!$Q$11:$Q$500='Cal_Claims Experience'!$U172)*('Input_Claims Data'!$R$11:$R$500='Cal_Claims Experience'!$V172)*('Input_Claims Data'!$S$11:$S$500='Cal_Claims Experience'!$W172)*('Input_Claims Data'!$T$11:$T$500='Cal_Claims Experience'!$X172)))</f>
        <v/>
      </c>
      <c r="AB172" s="1" t="str" cm="1">
        <f t="array" ref="AB172">IF(X172="","",_xlfn._xlws.FILTER('Input_Claims Data'!X$11:X$500,('Input_Claims Data'!$Q$11:$Q$500='Cal_Claims Experience'!$U172)*('Input_Claims Data'!$R$11:$R$500='Cal_Claims Experience'!$V172)*('Input_Claims Data'!$S$11:$S$500='Cal_Claims Experience'!$W172)*('Input_Claims Data'!$T$11:$T$500='Cal_Claims Experience'!$X172)))</f>
        <v/>
      </c>
      <c r="AC172" s="1" t="str" cm="1">
        <f t="array" ref="AC172">IF(Y172="","",_xlfn._xlws.FILTER('Input_Claims Data'!Y$11:Y$500,('Input_Claims Data'!$Q$11:$Q$500='Cal_Claims Experience'!$U172)*('Input_Claims Data'!$R$11:$R$500='Cal_Claims Experience'!$V172)*('Input_Claims Data'!$S$11:$S$500='Cal_Claims Experience'!$W172)*('Input_Claims Data'!$T$11:$T$500='Cal_Claims Experience'!$X172)))</f>
        <v/>
      </c>
      <c r="AD172" s="1" t="str" cm="1">
        <f t="array" ref="AD172">IF(Z172="","",_xlfn._xlws.FILTER('Input_Claims Data'!Z$11:Z$500,('Input_Claims Data'!$Q$11:$Q$500='Cal_Claims Experience'!$U172)*('Input_Claims Data'!$R$11:$R$500='Cal_Claims Experience'!$V172)*('Input_Claims Data'!$S$11:$S$500='Cal_Claims Experience'!$W172)*('Input_Claims Data'!$T$11:$T$500='Cal_Claims Experience'!$X172)))</f>
        <v/>
      </c>
      <c r="AE172" s="1" t="str" cm="1">
        <f t="array" ref="AE172">IF(AA172="","",_xlfn._xlws.FILTER('Input_Claims Data'!AA$11:AA$500,('Input_Claims Data'!$Q$11:$Q$500='Cal_Claims Experience'!$U172)*('Input_Claims Data'!$R$11:$R$500='Cal_Claims Experience'!$V172)*('Input_Claims Data'!$S$11:$S$500='Cal_Claims Experience'!$W172)*('Input_Claims Data'!$T$11:$T$500='Cal_Claims Experience'!$X172)))</f>
        <v/>
      </c>
      <c r="AF172" s="1" t="str" cm="1">
        <f t="array" ref="AF172">IF(AB172="","",_xlfn._xlws.FILTER('Input_Claims Data'!AB$11:AB$500,('Input_Claims Data'!$Q$11:$Q$500='Cal_Claims Experience'!$U172)*('Input_Claims Data'!$R$11:$R$500='Cal_Claims Experience'!$V172)*('Input_Claims Data'!$S$11:$S$500='Cal_Claims Experience'!$W172)*('Input_Claims Data'!$T$11:$T$500='Cal_Claims Experience'!$X172)))</f>
        <v/>
      </c>
      <c r="AG172" s="1" t="str" cm="1">
        <f t="array" ref="AG172">IF(AC172="","",_xlfn._xlws.FILTER('Input_Claims Data'!AC$11:AC$500,('Input_Claims Data'!$Q$11:$Q$500='Cal_Claims Experience'!$U172)*('Input_Claims Data'!$R$11:$R$500='Cal_Claims Experience'!$V172)*('Input_Claims Data'!$S$11:$S$500='Cal_Claims Experience'!$W172)*('Input_Claims Data'!$T$11:$T$500='Cal_Claims Experience'!$X172)))</f>
        <v/>
      </c>
      <c r="AH172" s="1" t="str" cm="1">
        <f t="array" ref="AH172">IF(AD172="","",_xlfn._xlws.FILTER('Input_Claims Data'!AD$11:AD$500,('Input_Claims Data'!$Q$11:$Q$500='Cal_Claims Experience'!$U172)*('Input_Claims Data'!$R$11:$R$500='Cal_Claims Experience'!$V172)*('Input_Claims Data'!$S$11:$S$500='Cal_Claims Experience'!$W172)*('Input_Claims Data'!$T$11:$T$500='Cal_Claims Experience'!$X172)))</f>
        <v/>
      </c>
      <c r="AI172" s="1" t="str">
        <f t="shared" si="28"/>
        <v/>
      </c>
      <c r="AJ172" s="1" t="str">
        <f t="shared" si="25"/>
        <v/>
      </c>
      <c r="AK172" s="1" t="str">
        <f t="shared" si="26"/>
        <v/>
      </c>
      <c r="AL172" s="1" t="str">
        <f t="shared" si="27"/>
        <v/>
      </c>
      <c r="AM172" s="1" t="str">
        <f t="shared" si="29"/>
        <v/>
      </c>
    </row>
    <row r="173" spans="5:39">
      <c r="E173" s="1" t="str" cm="1">
        <f t="array" ref="E173">IF(A173="","",_xlfn._xlws.FILTER('Input_Claims Data'!E$11:E$500,('Input_Claims Data'!$A$11:$A$500='Cal_Claims Experience'!$A173)*('Input_Claims Data'!$B$11:$B$500='Cal_Claims Experience'!$B173)*('Input_Claims Data'!$C$11:$C$500='Cal_Claims Experience'!$C173)*('Input_Claims Data'!$D$11:$D$500='Cal_Claims Experience'!$D173)))</f>
        <v/>
      </c>
      <c r="F173" s="1" t="str" cm="1">
        <f t="array" ref="F173">IF(A173="","",_xlfn._xlws.FILTER('Input_Claims Data'!F$11:F$500,('Input_Claims Data'!$A$11:$A$500='Cal_Claims Experience'!$A173)*('Input_Claims Data'!$B$11:$B$500='Cal_Claims Experience'!$B173)*('Input_Claims Data'!$C$11:$C$500='Cal_Claims Experience'!$C173)*('Input_Claims Data'!$D$11:$D$500='Cal_Claims Experience'!$D173)))</f>
        <v/>
      </c>
      <c r="G173" s="1" t="str" cm="1">
        <f t="array" ref="G173">IF(A173="","",_xlfn._xlws.FILTER('Input_Claims Data'!G$11:G$500,('Input_Claims Data'!$A$11:$A$500='Cal_Claims Experience'!$A173)*('Input_Claims Data'!$B$11:$B$500='Cal_Claims Experience'!$B173)*('Input_Claims Data'!$C$11:$C$500='Cal_Claims Experience'!$C173)*('Input_Claims Data'!$D$11:$D$500='Cal_Claims Experience'!$D173)))</f>
        <v/>
      </c>
      <c r="H173" s="1" t="str" cm="1">
        <f t="array" ref="H173">IF(A173="","",_xlfn._xlws.FILTER('Input_Claims Data'!H$11:H$500,('Input_Claims Data'!$A$11:$A$500='Cal_Claims Experience'!$A173)*('Input_Claims Data'!$B$11:$B$500='Cal_Claims Experience'!$B173)*('Input_Claims Data'!$C$11:$C$500='Cal_Claims Experience'!$C173)*('Input_Claims Data'!$D$11:$D$500='Cal_Claims Experience'!$D173)))</f>
        <v/>
      </c>
      <c r="I173" s="1" t="str" cm="1">
        <f t="array" ref="I173">IF(A173="","",_xlfn._xlws.FILTER('Input_Claims Data'!I$11:I$500,('Input_Claims Data'!$A$11:$A$500='Cal_Claims Experience'!$A173)*('Input_Claims Data'!$B$11:$B$500='Cal_Claims Experience'!$B173)*('Input_Claims Data'!$C$11:$C$500='Cal_Claims Experience'!$C173)*('Input_Claims Data'!$D$11:$D$500='Cal_Claims Experience'!$D173)))</f>
        <v/>
      </c>
      <c r="J173" s="1" t="str" cm="1">
        <f t="array" ref="J173">IF(A173="","",_xlfn._xlws.FILTER('Input_Claims Data'!J$11:J$500,('Input_Claims Data'!$A$11:$A$500='Cal_Claims Experience'!$A173)*('Input_Claims Data'!$B$11:$B$500='Cal_Claims Experience'!$B173)*('Input_Claims Data'!$C$11:$C$500='Cal_Claims Experience'!$C173)*('Input_Claims Data'!$D$11:$D$500='Cal_Claims Experience'!$D173)))</f>
        <v/>
      </c>
      <c r="K173" s="1" t="str" cm="1">
        <f t="array" ref="K173">IF(A173="","",_xlfn._xlws.FILTER('Input_Claims Data'!K$11:K$500,('Input_Claims Data'!$A$11:$A$500='Cal_Claims Experience'!$A173)*('Input_Claims Data'!$B$11:$B$500='Cal_Claims Experience'!$B173)*('Input_Claims Data'!$C$11:$C$500='Cal_Claims Experience'!$C173)*('Input_Claims Data'!$D$11:$D$500='Cal_Claims Experience'!$D173)))</f>
        <v/>
      </c>
      <c r="L173" s="1" t="str" cm="1">
        <f t="array" ref="L173">IF(B173="","",_xlfn._xlws.FILTER('Input_Claims Data'!L$11:L$500,('Input_Claims Data'!$A$11:$A$500='Cal_Claims Experience'!$A173)*('Input_Claims Data'!$B$11:$B$500='Cal_Claims Experience'!$B173)*('Input_Claims Data'!$C$11:$C$500='Cal_Claims Experience'!$C173)*('Input_Claims Data'!$D$11:$D$500='Cal_Claims Experience'!$D173)))</f>
        <v/>
      </c>
      <c r="M173" s="1" t="str" cm="1">
        <f t="array" ref="M173">IF(C173="","",_xlfn._xlws.FILTER('Input_Claims Data'!M$11:M$500,('Input_Claims Data'!$A$11:$A$500='Cal_Claims Experience'!$A173)*('Input_Claims Data'!$B$11:$B$500='Cal_Claims Experience'!$B173)*('Input_Claims Data'!$C$11:$C$500='Cal_Claims Experience'!$C173)*('Input_Claims Data'!$D$11:$D$500='Cal_Claims Experience'!$D173)))</f>
        <v/>
      </c>
      <c r="N173" s="1" t="str" cm="1">
        <f t="array" ref="N173">IF(D173="","",_xlfn._xlws.FILTER('Input_Claims Data'!N$11:N$500,('Input_Claims Data'!$A$11:$A$500='Cal_Claims Experience'!$A173)*('Input_Claims Data'!$B$11:$B$500='Cal_Claims Experience'!$B173)*('Input_Claims Data'!$C$11:$C$500='Cal_Claims Experience'!$C173)*('Input_Claims Data'!$D$11:$D$500='Cal_Claims Experience'!$D173)))</f>
        <v/>
      </c>
      <c r="O173" s="1" t="str">
        <f t="shared" si="20"/>
        <v/>
      </c>
      <c r="P173" s="1" t="str">
        <f t="shared" si="21"/>
        <v/>
      </c>
      <c r="Q173" s="1" t="str">
        <f t="shared" si="22"/>
        <v/>
      </c>
      <c r="R173" s="1" t="str">
        <f t="shared" si="23"/>
        <v/>
      </c>
      <c r="S173" s="1" t="str">
        <f t="shared" si="24"/>
        <v/>
      </c>
      <c r="Y173" s="1" t="str" cm="1">
        <f t="array" ref="Y173">IF(U173="","",_xlfn._xlws.FILTER('Input_Claims Data'!U$11:U$500,('Input_Claims Data'!$Q$11:$Q$500='Cal_Claims Experience'!$U173)*('Input_Claims Data'!$R$11:$R$500='Cal_Claims Experience'!$V173)*('Input_Claims Data'!$S$11:$S$500='Cal_Claims Experience'!$W173)*('Input_Claims Data'!$T$11:$T$500='Cal_Claims Experience'!$X173)))</f>
        <v/>
      </c>
      <c r="Z173" s="1" t="str" cm="1">
        <f t="array" ref="Z173">IF(V173="","",_xlfn._xlws.FILTER('Input_Claims Data'!V$11:V$500,('Input_Claims Data'!$Q$11:$Q$500='Cal_Claims Experience'!$U173)*('Input_Claims Data'!$R$11:$R$500='Cal_Claims Experience'!$V173)*('Input_Claims Data'!$S$11:$S$500='Cal_Claims Experience'!$W173)*('Input_Claims Data'!$T$11:$T$500='Cal_Claims Experience'!$X173)))</f>
        <v/>
      </c>
      <c r="AA173" s="1" t="str" cm="1">
        <f t="array" ref="AA173">IF(W173="","",_xlfn._xlws.FILTER('Input_Claims Data'!W$11:W$500,('Input_Claims Data'!$Q$11:$Q$500='Cal_Claims Experience'!$U173)*('Input_Claims Data'!$R$11:$R$500='Cal_Claims Experience'!$V173)*('Input_Claims Data'!$S$11:$S$500='Cal_Claims Experience'!$W173)*('Input_Claims Data'!$T$11:$T$500='Cal_Claims Experience'!$X173)))</f>
        <v/>
      </c>
      <c r="AB173" s="1" t="str" cm="1">
        <f t="array" ref="AB173">IF(X173="","",_xlfn._xlws.FILTER('Input_Claims Data'!X$11:X$500,('Input_Claims Data'!$Q$11:$Q$500='Cal_Claims Experience'!$U173)*('Input_Claims Data'!$R$11:$R$500='Cal_Claims Experience'!$V173)*('Input_Claims Data'!$S$11:$S$500='Cal_Claims Experience'!$W173)*('Input_Claims Data'!$T$11:$T$500='Cal_Claims Experience'!$X173)))</f>
        <v/>
      </c>
      <c r="AC173" s="1" t="str" cm="1">
        <f t="array" ref="AC173">IF(Y173="","",_xlfn._xlws.FILTER('Input_Claims Data'!Y$11:Y$500,('Input_Claims Data'!$Q$11:$Q$500='Cal_Claims Experience'!$U173)*('Input_Claims Data'!$R$11:$R$500='Cal_Claims Experience'!$V173)*('Input_Claims Data'!$S$11:$S$500='Cal_Claims Experience'!$W173)*('Input_Claims Data'!$T$11:$T$500='Cal_Claims Experience'!$X173)))</f>
        <v/>
      </c>
      <c r="AD173" s="1" t="str" cm="1">
        <f t="array" ref="AD173">IF(Z173="","",_xlfn._xlws.FILTER('Input_Claims Data'!Z$11:Z$500,('Input_Claims Data'!$Q$11:$Q$500='Cal_Claims Experience'!$U173)*('Input_Claims Data'!$R$11:$R$500='Cal_Claims Experience'!$V173)*('Input_Claims Data'!$S$11:$S$500='Cal_Claims Experience'!$W173)*('Input_Claims Data'!$T$11:$T$500='Cal_Claims Experience'!$X173)))</f>
        <v/>
      </c>
      <c r="AE173" s="1" t="str" cm="1">
        <f t="array" ref="AE173">IF(AA173="","",_xlfn._xlws.FILTER('Input_Claims Data'!AA$11:AA$500,('Input_Claims Data'!$Q$11:$Q$500='Cal_Claims Experience'!$U173)*('Input_Claims Data'!$R$11:$R$500='Cal_Claims Experience'!$V173)*('Input_Claims Data'!$S$11:$S$500='Cal_Claims Experience'!$W173)*('Input_Claims Data'!$T$11:$T$500='Cal_Claims Experience'!$X173)))</f>
        <v/>
      </c>
      <c r="AF173" s="1" t="str" cm="1">
        <f t="array" ref="AF173">IF(AB173="","",_xlfn._xlws.FILTER('Input_Claims Data'!AB$11:AB$500,('Input_Claims Data'!$Q$11:$Q$500='Cal_Claims Experience'!$U173)*('Input_Claims Data'!$R$11:$R$500='Cal_Claims Experience'!$V173)*('Input_Claims Data'!$S$11:$S$500='Cal_Claims Experience'!$W173)*('Input_Claims Data'!$T$11:$T$500='Cal_Claims Experience'!$X173)))</f>
        <v/>
      </c>
      <c r="AG173" s="1" t="str" cm="1">
        <f t="array" ref="AG173">IF(AC173="","",_xlfn._xlws.FILTER('Input_Claims Data'!AC$11:AC$500,('Input_Claims Data'!$Q$11:$Q$500='Cal_Claims Experience'!$U173)*('Input_Claims Data'!$R$11:$R$500='Cal_Claims Experience'!$V173)*('Input_Claims Data'!$S$11:$S$500='Cal_Claims Experience'!$W173)*('Input_Claims Data'!$T$11:$T$500='Cal_Claims Experience'!$X173)))</f>
        <v/>
      </c>
      <c r="AH173" s="1" t="str" cm="1">
        <f t="array" ref="AH173">IF(AD173="","",_xlfn._xlws.FILTER('Input_Claims Data'!AD$11:AD$500,('Input_Claims Data'!$Q$11:$Q$500='Cal_Claims Experience'!$U173)*('Input_Claims Data'!$R$11:$R$500='Cal_Claims Experience'!$V173)*('Input_Claims Data'!$S$11:$S$500='Cal_Claims Experience'!$W173)*('Input_Claims Data'!$T$11:$T$500='Cal_Claims Experience'!$X173)))</f>
        <v/>
      </c>
      <c r="AI173" s="1" t="str">
        <f t="shared" si="28"/>
        <v/>
      </c>
      <c r="AJ173" s="1" t="str">
        <f t="shared" si="25"/>
        <v/>
      </c>
      <c r="AK173" s="1" t="str">
        <f t="shared" si="26"/>
        <v/>
      </c>
      <c r="AL173" s="1" t="str">
        <f t="shared" si="27"/>
        <v/>
      </c>
      <c r="AM173" s="1" t="str">
        <f t="shared" si="29"/>
        <v/>
      </c>
    </row>
    <row r="174" spans="5:39">
      <c r="E174" s="1" t="str" cm="1">
        <f t="array" ref="E174">IF(A174="","",_xlfn._xlws.FILTER('Input_Claims Data'!E$11:E$500,('Input_Claims Data'!$A$11:$A$500='Cal_Claims Experience'!$A174)*('Input_Claims Data'!$B$11:$B$500='Cal_Claims Experience'!$B174)*('Input_Claims Data'!$C$11:$C$500='Cal_Claims Experience'!$C174)*('Input_Claims Data'!$D$11:$D$500='Cal_Claims Experience'!$D174)))</f>
        <v/>
      </c>
      <c r="F174" s="1" t="str" cm="1">
        <f t="array" ref="F174">IF(A174="","",_xlfn._xlws.FILTER('Input_Claims Data'!F$11:F$500,('Input_Claims Data'!$A$11:$A$500='Cal_Claims Experience'!$A174)*('Input_Claims Data'!$B$11:$B$500='Cal_Claims Experience'!$B174)*('Input_Claims Data'!$C$11:$C$500='Cal_Claims Experience'!$C174)*('Input_Claims Data'!$D$11:$D$500='Cal_Claims Experience'!$D174)))</f>
        <v/>
      </c>
      <c r="G174" s="1" t="str" cm="1">
        <f t="array" ref="G174">IF(A174="","",_xlfn._xlws.FILTER('Input_Claims Data'!G$11:G$500,('Input_Claims Data'!$A$11:$A$500='Cal_Claims Experience'!$A174)*('Input_Claims Data'!$B$11:$B$500='Cal_Claims Experience'!$B174)*('Input_Claims Data'!$C$11:$C$500='Cal_Claims Experience'!$C174)*('Input_Claims Data'!$D$11:$D$500='Cal_Claims Experience'!$D174)))</f>
        <v/>
      </c>
      <c r="H174" s="1" t="str" cm="1">
        <f t="array" ref="H174">IF(A174="","",_xlfn._xlws.FILTER('Input_Claims Data'!H$11:H$500,('Input_Claims Data'!$A$11:$A$500='Cal_Claims Experience'!$A174)*('Input_Claims Data'!$B$11:$B$500='Cal_Claims Experience'!$B174)*('Input_Claims Data'!$C$11:$C$500='Cal_Claims Experience'!$C174)*('Input_Claims Data'!$D$11:$D$500='Cal_Claims Experience'!$D174)))</f>
        <v/>
      </c>
      <c r="I174" s="1" t="str" cm="1">
        <f t="array" ref="I174">IF(A174="","",_xlfn._xlws.FILTER('Input_Claims Data'!I$11:I$500,('Input_Claims Data'!$A$11:$A$500='Cal_Claims Experience'!$A174)*('Input_Claims Data'!$B$11:$B$500='Cal_Claims Experience'!$B174)*('Input_Claims Data'!$C$11:$C$500='Cal_Claims Experience'!$C174)*('Input_Claims Data'!$D$11:$D$500='Cal_Claims Experience'!$D174)))</f>
        <v/>
      </c>
      <c r="J174" s="1" t="str" cm="1">
        <f t="array" ref="J174">IF(A174="","",_xlfn._xlws.FILTER('Input_Claims Data'!J$11:J$500,('Input_Claims Data'!$A$11:$A$500='Cal_Claims Experience'!$A174)*('Input_Claims Data'!$B$11:$B$500='Cal_Claims Experience'!$B174)*('Input_Claims Data'!$C$11:$C$500='Cal_Claims Experience'!$C174)*('Input_Claims Data'!$D$11:$D$500='Cal_Claims Experience'!$D174)))</f>
        <v/>
      </c>
      <c r="K174" s="1" t="str" cm="1">
        <f t="array" ref="K174">IF(A174="","",_xlfn._xlws.FILTER('Input_Claims Data'!K$11:K$500,('Input_Claims Data'!$A$11:$A$500='Cal_Claims Experience'!$A174)*('Input_Claims Data'!$B$11:$B$500='Cal_Claims Experience'!$B174)*('Input_Claims Data'!$C$11:$C$500='Cal_Claims Experience'!$C174)*('Input_Claims Data'!$D$11:$D$500='Cal_Claims Experience'!$D174)))</f>
        <v/>
      </c>
      <c r="L174" s="1" t="str" cm="1">
        <f t="array" ref="L174">IF(B174="","",_xlfn._xlws.FILTER('Input_Claims Data'!L$11:L$500,('Input_Claims Data'!$A$11:$A$500='Cal_Claims Experience'!$A174)*('Input_Claims Data'!$B$11:$B$500='Cal_Claims Experience'!$B174)*('Input_Claims Data'!$C$11:$C$500='Cal_Claims Experience'!$C174)*('Input_Claims Data'!$D$11:$D$500='Cal_Claims Experience'!$D174)))</f>
        <v/>
      </c>
      <c r="M174" s="1" t="str" cm="1">
        <f t="array" ref="M174">IF(C174="","",_xlfn._xlws.FILTER('Input_Claims Data'!M$11:M$500,('Input_Claims Data'!$A$11:$A$500='Cal_Claims Experience'!$A174)*('Input_Claims Data'!$B$11:$B$500='Cal_Claims Experience'!$B174)*('Input_Claims Data'!$C$11:$C$500='Cal_Claims Experience'!$C174)*('Input_Claims Data'!$D$11:$D$500='Cal_Claims Experience'!$D174)))</f>
        <v/>
      </c>
      <c r="N174" s="1" t="str" cm="1">
        <f t="array" ref="N174">IF(D174="","",_xlfn._xlws.FILTER('Input_Claims Data'!N$11:N$500,('Input_Claims Data'!$A$11:$A$500='Cal_Claims Experience'!$A174)*('Input_Claims Data'!$B$11:$B$500='Cal_Claims Experience'!$B174)*('Input_Claims Data'!$C$11:$C$500='Cal_Claims Experience'!$C174)*('Input_Claims Data'!$D$11:$D$500='Cal_Claims Experience'!$D174)))</f>
        <v/>
      </c>
      <c r="O174" s="1" t="str">
        <f t="shared" si="20"/>
        <v/>
      </c>
      <c r="P174" s="1" t="str">
        <f t="shared" si="21"/>
        <v/>
      </c>
      <c r="Q174" s="1" t="str">
        <f t="shared" si="22"/>
        <v/>
      </c>
      <c r="R174" s="1" t="str">
        <f t="shared" si="23"/>
        <v/>
      </c>
      <c r="S174" s="1" t="str">
        <f t="shared" si="24"/>
        <v/>
      </c>
      <c r="Y174" s="1" t="str" cm="1">
        <f t="array" ref="Y174">IF(U174="","",_xlfn._xlws.FILTER('Input_Claims Data'!U$11:U$500,('Input_Claims Data'!$Q$11:$Q$500='Cal_Claims Experience'!$U174)*('Input_Claims Data'!$R$11:$R$500='Cal_Claims Experience'!$V174)*('Input_Claims Data'!$S$11:$S$500='Cal_Claims Experience'!$W174)*('Input_Claims Data'!$T$11:$T$500='Cal_Claims Experience'!$X174)))</f>
        <v/>
      </c>
      <c r="Z174" s="1" t="str" cm="1">
        <f t="array" ref="Z174">IF(V174="","",_xlfn._xlws.FILTER('Input_Claims Data'!V$11:V$500,('Input_Claims Data'!$Q$11:$Q$500='Cal_Claims Experience'!$U174)*('Input_Claims Data'!$R$11:$R$500='Cal_Claims Experience'!$V174)*('Input_Claims Data'!$S$11:$S$500='Cal_Claims Experience'!$W174)*('Input_Claims Data'!$T$11:$T$500='Cal_Claims Experience'!$X174)))</f>
        <v/>
      </c>
      <c r="AA174" s="1" t="str" cm="1">
        <f t="array" ref="AA174">IF(W174="","",_xlfn._xlws.FILTER('Input_Claims Data'!W$11:W$500,('Input_Claims Data'!$Q$11:$Q$500='Cal_Claims Experience'!$U174)*('Input_Claims Data'!$R$11:$R$500='Cal_Claims Experience'!$V174)*('Input_Claims Data'!$S$11:$S$500='Cal_Claims Experience'!$W174)*('Input_Claims Data'!$T$11:$T$500='Cal_Claims Experience'!$X174)))</f>
        <v/>
      </c>
      <c r="AB174" s="1" t="str" cm="1">
        <f t="array" ref="AB174">IF(X174="","",_xlfn._xlws.FILTER('Input_Claims Data'!X$11:X$500,('Input_Claims Data'!$Q$11:$Q$500='Cal_Claims Experience'!$U174)*('Input_Claims Data'!$R$11:$R$500='Cal_Claims Experience'!$V174)*('Input_Claims Data'!$S$11:$S$500='Cal_Claims Experience'!$W174)*('Input_Claims Data'!$T$11:$T$500='Cal_Claims Experience'!$X174)))</f>
        <v/>
      </c>
      <c r="AC174" s="1" t="str" cm="1">
        <f t="array" ref="AC174">IF(Y174="","",_xlfn._xlws.FILTER('Input_Claims Data'!Y$11:Y$500,('Input_Claims Data'!$Q$11:$Q$500='Cal_Claims Experience'!$U174)*('Input_Claims Data'!$R$11:$R$500='Cal_Claims Experience'!$V174)*('Input_Claims Data'!$S$11:$S$500='Cal_Claims Experience'!$W174)*('Input_Claims Data'!$T$11:$T$500='Cal_Claims Experience'!$X174)))</f>
        <v/>
      </c>
      <c r="AD174" s="1" t="str" cm="1">
        <f t="array" ref="AD174">IF(Z174="","",_xlfn._xlws.FILTER('Input_Claims Data'!Z$11:Z$500,('Input_Claims Data'!$Q$11:$Q$500='Cal_Claims Experience'!$U174)*('Input_Claims Data'!$R$11:$R$500='Cal_Claims Experience'!$V174)*('Input_Claims Data'!$S$11:$S$500='Cal_Claims Experience'!$W174)*('Input_Claims Data'!$T$11:$T$500='Cal_Claims Experience'!$X174)))</f>
        <v/>
      </c>
      <c r="AE174" s="1" t="str" cm="1">
        <f t="array" ref="AE174">IF(AA174="","",_xlfn._xlws.FILTER('Input_Claims Data'!AA$11:AA$500,('Input_Claims Data'!$Q$11:$Q$500='Cal_Claims Experience'!$U174)*('Input_Claims Data'!$R$11:$R$500='Cal_Claims Experience'!$V174)*('Input_Claims Data'!$S$11:$S$500='Cal_Claims Experience'!$W174)*('Input_Claims Data'!$T$11:$T$500='Cal_Claims Experience'!$X174)))</f>
        <v/>
      </c>
      <c r="AF174" s="1" t="str" cm="1">
        <f t="array" ref="AF174">IF(AB174="","",_xlfn._xlws.FILTER('Input_Claims Data'!AB$11:AB$500,('Input_Claims Data'!$Q$11:$Q$500='Cal_Claims Experience'!$U174)*('Input_Claims Data'!$R$11:$R$500='Cal_Claims Experience'!$V174)*('Input_Claims Data'!$S$11:$S$500='Cal_Claims Experience'!$W174)*('Input_Claims Data'!$T$11:$T$500='Cal_Claims Experience'!$X174)))</f>
        <v/>
      </c>
      <c r="AG174" s="1" t="str" cm="1">
        <f t="array" ref="AG174">IF(AC174="","",_xlfn._xlws.FILTER('Input_Claims Data'!AC$11:AC$500,('Input_Claims Data'!$Q$11:$Q$500='Cal_Claims Experience'!$U174)*('Input_Claims Data'!$R$11:$R$500='Cal_Claims Experience'!$V174)*('Input_Claims Data'!$S$11:$S$500='Cal_Claims Experience'!$W174)*('Input_Claims Data'!$T$11:$T$500='Cal_Claims Experience'!$X174)))</f>
        <v/>
      </c>
      <c r="AH174" s="1" t="str" cm="1">
        <f t="array" ref="AH174">IF(AD174="","",_xlfn._xlws.FILTER('Input_Claims Data'!AD$11:AD$500,('Input_Claims Data'!$Q$11:$Q$500='Cal_Claims Experience'!$U174)*('Input_Claims Data'!$R$11:$R$500='Cal_Claims Experience'!$V174)*('Input_Claims Data'!$S$11:$S$500='Cal_Claims Experience'!$W174)*('Input_Claims Data'!$T$11:$T$500='Cal_Claims Experience'!$X174)))</f>
        <v/>
      </c>
      <c r="AI174" s="1" t="str">
        <f t="shared" si="28"/>
        <v/>
      </c>
      <c r="AJ174" s="1" t="str">
        <f t="shared" si="25"/>
        <v/>
      </c>
      <c r="AK174" s="1" t="str">
        <f t="shared" si="26"/>
        <v/>
      </c>
      <c r="AL174" s="1" t="str">
        <f t="shared" si="27"/>
        <v/>
      </c>
      <c r="AM174" s="1" t="str">
        <f t="shared" si="29"/>
        <v/>
      </c>
    </row>
    <row r="175" spans="5:39">
      <c r="E175" s="1" t="str" cm="1">
        <f t="array" ref="E175">IF(A175="","",_xlfn._xlws.FILTER('Input_Claims Data'!E$11:E$500,('Input_Claims Data'!$A$11:$A$500='Cal_Claims Experience'!$A175)*('Input_Claims Data'!$B$11:$B$500='Cal_Claims Experience'!$B175)*('Input_Claims Data'!$C$11:$C$500='Cal_Claims Experience'!$C175)*('Input_Claims Data'!$D$11:$D$500='Cal_Claims Experience'!$D175)))</f>
        <v/>
      </c>
      <c r="F175" s="1" t="str" cm="1">
        <f t="array" ref="F175">IF(A175="","",_xlfn._xlws.FILTER('Input_Claims Data'!F$11:F$500,('Input_Claims Data'!$A$11:$A$500='Cal_Claims Experience'!$A175)*('Input_Claims Data'!$B$11:$B$500='Cal_Claims Experience'!$B175)*('Input_Claims Data'!$C$11:$C$500='Cal_Claims Experience'!$C175)*('Input_Claims Data'!$D$11:$D$500='Cal_Claims Experience'!$D175)))</f>
        <v/>
      </c>
      <c r="G175" s="1" t="str" cm="1">
        <f t="array" ref="G175">IF(A175="","",_xlfn._xlws.FILTER('Input_Claims Data'!G$11:G$500,('Input_Claims Data'!$A$11:$A$500='Cal_Claims Experience'!$A175)*('Input_Claims Data'!$B$11:$B$500='Cal_Claims Experience'!$B175)*('Input_Claims Data'!$C$11:$C$500='Cal_Claims Experience'!$C175)*('Input_Claims Data'!$D$11:$D$500='Cal_Claims Experience'!$D175)))</f>
        <v/>
      </c>
      <c r="H175" s="1" t="str" cm="1">
        <f t="array" ref="H175">IF(A175="","",_xlfn._xlws.FILTER('Input_Claims Data'!H$11:H$500,('Input_Claims Data'!$A$11:$A$500='Cal_Claims Experience'!$A175)*('Input_Claims Data'!$B$11:$B$500='Cal_Claims Experience'!$B175)*('Input_Claims Data'!$C$11:$C$500='Cal_Claims Experience'!$C175)*('Input_Claims Data'!$D$11:$D$500='Cal_Claims Experience'!$D175)))</f>
        <v/>
      </c>
      <c r="I175" s="1" t="str" cm="1">
        <f t="array" ref="I175">IF(A175="","",_xlfn._xlws.FILTER('Input_Claims Data'!I$11:I$500,('Input_Claims Data'!$A$11:$A$500='Cal_Claims Experience'!$A175)*('Input_Claims Data'!$B$11:$B$500='Cal_Claims Experience'!$B175)*('Input_Claims Data'!$C$11:$C$500='Cal_Claims Experience'!$C175)*('Input_Claims Data'!$D$11:$D$500='Cal_Claims Experience'!$D175)))</f>
        <v/>
      </c>
      <c r="J175" s="1" t="str" cm="1">
        <f t="array" ref="J175">IF(A175="","",_xlfn._xlws.FILTER('Input_Claims Data'!J$11:J$500,('Input_Claims Data'!$A$11:$A$500='Cal_Claims Experience'!$A175)*('Input_Claims Data'!$B$11:$B$500='Cal_Claims Experience'!$B175)*('Input_Claims Data'!$C$11:$C$500='Cal_Claims Experience'!$C175)*('Input_Claims Data'!$D$11:$D$500='Cal_Claims Experience'!$D175)))</f>
        <v/>
      </c>
      <c r="K175" s="1" t="str" cm="1">
        <f t="array" ref="K175">IF(A175="","",_xlfn._xlws.FILTER('Input_Claims Data'!K$11:K$500,('Input_Claims Data'!$A$11:$A$500='Cal_Claims Experience'!$A175)*('Input_Claims Data'!$B$11:$B$500='Cal_Claims Experience'!$B175)*('Input_Claims Data'!$C$11:$C$500='Cal_Claims Experience'!$C175)*('Input_Claims Data'!$D$11:$D$500='Cal_Claims Experience'!$D175)))</f>
        <v/>
      </c>
      <c r="L175" s="1" t="str" cm="1">
        <f t="array" ref="L175">IF(B175="","",_xlfn._xlws.FILTER('Input_Claims Data'!L$11:L$500,('Input_Claims Data'!$A$11:$A$500='Cal_Claims Experience'!$A175)*('Input_Claims Data'!$B$11:$B$500='Cal_Claims Experience'!$B175)*('Input_Claims Data'!$C$11:$C$500='Cal_Claims Experience'!$C175)*('Input_Claims Data'!$D$11:$D$500='Cal_Claims Experience'!$D175)))</f>
        <v/>
      </c>
      <c r="M175" s="1" t="str" cm="1">
        <f t="array" ref="M175">IF(C175="","",_xlfn._xlws.FILTER('Input_Claims Data'!M$11:M$500,('Input_Claims Data'!$A$11:$A$500='Cal_Claims Experience'!$A175)*('Input_Claims Data'!$B$11:$B$500='Cal_Claims Experience'!$B175)*('Input_Claims Data'!$C$11:$C$500='Cal_Claims Experience'!$C175)*('Input_Claims Data'!$D$11:$D$500='Cal_Claims Experience'!$D175)))</f>
        <v/>
      </c>
      <c r="N175" s="1" t="str" cm="1">
        <f t="array" ref="N175">IF(D175="","",_xlfn._xlws.FILTER('Input_Claims Data'!N$11:N$500,('Input_Claims Data'!$A$11:$A$500='Cal_Claims Experience'!$A175)*('Input_Claims Data'!$B$11:$B$500='Cal_Claims Experience'!$B175)*('Input_Claims Data'!$C$11:$C$500='Cal_Claims Experience'!$C175)*('Input_Claims Data'!$D$11:$D$500='Cal_Claims Experience'!$D175)))</f>
        <v/>
      </c>
      <c r="O175" s="1" t="str">
        <f t="shared" si="20"/>
        <v/>
      </c>
      <c r="P175" s="1" t="str">
        <f t="shared" si="21"/>
        <v/>
      </c>
      <c r="Q175" s="1" t="str">
        <f t="shared" si="22"/>
        <v/>
      </c>
      <c r="R175" s="1" t="str">
        <f t="shared" si="23"/>
        <v/>
      </c>
      <c r="S175" s="1" t="str">
        <f t="shared" si="24"/>
        <v/>
      </c>
      <c r="Y175" s="1" t="str" cm="1">
        <f t="array" ref="Y175">IF(U175="","",_xlfn._xlws.FILTER('Input_Claims Data'!U$11:U$500,('Input_Claims Data'!$Q$11:$Q$500='Cal_Claims Experience'!$U175)*('Input_Claims Data'!$R$11:$R$500='Cal_Claims Experience'!$V175)*('Input_Claims Data'!$S$11:$S$500='Cal_Claims Experience'!$W175)*('Input_Claims Data'!$T$11:$T$500='Cal_Claims Experience'!$X175)))</f>
        <v/>
      </c>
      <c r="Z175" s="1" t="str" cm="1">
        <f t="array" ref="Z175">IF(V175="","",_xlfn._xlws.FILTER('Input_Claims Data'!V$11:V$500,('Input_Claims Data'!$Q$11:$Q$500='Cal_Claims Experience'!$U175)*('Input_Claims Data'!$R$11:$R$500='Cal_Claims Experience'!$V175)*('Input_Claims Data'!$S$11:$S$500='Cal_Claims Experience'!$W175)*('Input_Claims Data'!$T$11:$T$500='Cal_Claims Experience'!$X175)))</f>
        <v/>
      </c>
      <c r="AA175" s="1" t="str" cm="1">
        <f t="array" ref="AA175">IF(W175="","",_xlfn._xlws.FILTER('Input_Claims Data'!W$11:W$500,('Input_Claims Data'!$Q$11:$Q$500='Cal_Claims Experience'!$U175)*('Input_Claims Data'!$R$11:$R$500='Cal_Claims Experience'!$V175)*('Input_Claims Data'!$S$11:$S$500='Cal_Claims Experience'!$W175)*('Input_Claims Data'!$T$11:$T$500='Cal_Claims Experience'!$X175)))</f>
        <v/>
      </c>
      <c r="AB175" s="1" t="str" cm="1">
        <f t="array" ref="AB175">IF(X175="","",_xlfn._xlws.FILTER('Input_Claims Data'!X$11:X$500,('Input_Claims Data'!$Q$11:$Q$500='Cal_Claims Experience'!$U175)*('Input_Claims Data'!$R$11:$R$500='Cal_Claims Experience'!$V175)*('Input_Claims Data'!$S$11:$S$500='Cal_Claims Experience'!$W175)*('Input_Claims Data'!$T$11:$T$500='Cal_Claims Experience'!$X175)))</f>
        <v/>
      </c>
      <c r="AC175" s="1" t="str" cm="1">
        <f t="array" ref="AC175">IF(Y175="","",_xlfn._xlws.FILTER('Input_Claims Data'!Y$11:Y$500,('Input_Claims Data'!$Q$11:$Q$500='Cal_Claims Experience'!$U175)*('Input_Claims Data'!$R$11:$R$500='Cal_Claims Experience'!$V175)*('Input_Claims Data'!$S$11:$S$500='Cal_Claims Experience'!$W175)*('Input_Claims Data'!$T$11:$T$500='Cal_Claims Experience'!$X175)))</f>
        <v/>
      </c>
      <c r="AD175" s="1" t="str" cm="1">
        <f t="array" ref="AD175">IF(Z175="","",_xlfn._xlws.FILTER('Input_Claims Data'!Z$11:Z$500,('Input_Claims Data'!$Q$11:$Q$500='Cal_Claims Experience'!$U175)*('Input_Claims Data'!$R$11:$R$500='Cal_Claims Experience'!$V175)*('Input_Claims Data'!$S$11:$S$500='Cal_Claims Experience'!$W175)*('Input_Claims Data'!$T$11:$T$500='Cal_Claims Experience'!$X175)))</f>
        <v/>
      </c>
      <c r="AE175" s="1" t="str" cm="1">
        <f t="array" ref="AE175">IF(AA175="","",_xlfn._xlws.FILTER('Input_Claims Data'!AA$11:AA$500,('Input_Claims Data'!$Q$11:$Q$500='Cal_Claims Experience'!$U175)*('Input_Claims Data'!$R$11:$R$500='Cal_Claims Experience'!$V175)*('Input_Claims Data'!$S$11:$S$500='Cal_Claims Experience'!$W175)*('Input_Claims Data'!$T$11:$T$500='Cal_Claims Experience'!$X175)))</f>
        <v/>
      </c>
      <c r="AF175" s="1" t="str" cm="1">
        <f t="array" ref="AF175">IF(AB175="","",_xlfn._xlws.FILTER('Input_Claims Data'!AB$11:AB$500,('Input_Claims Data'!$Q$11:$Q$500='Cal_Claims Experience'!$U175)*('Input_Claims Data'!$R$11:$R$500='Cal_Claims Experience'!$V175)*('Input_Claims Data'!$S$11:$S$500='Cal_Claims Experience'!$W175)*('Input_Claims Data'!$T$11:$T$500='Cal_Claims Experience'!$X175)))</f>
        <v/>
      </c>
      <c r="AG175" s="1" t="str" cm="1">
        <f t="array" ref="AG175">IF(AC175="","",_xlfn._xlws.FILTER('Input_Claims Data'!AC$11:AC$500,('Input_Claims Data'!$Q$11:$Q$500='Cal_Claims Experience'!$U175)*('Input_Claims Data'!$R$11:$R$500='Cal_Claims Experience'!$V175)*('Input_Claims Data'!$S$11:$S$500='Cal_Claims Experience'!$W175)*('Input_Claims Data'!$T$11:$T$500='Cal_Claims Experience'!$X175)))</f>
        <v/>
      </c>
      <c r="AH175" s="1" t="str" cm="1">
        <f t="array" ref="AH175">IF(AD175="","",_xlfn._xlws.FILTER('Input_Claims Data'!AD$11:AD$500,('Input_Claims Data'!$Q$11:$Q$500='Cal_Claims Experience'!$U175)*('Input_Claims Data'!$R$11:$R$500='Cal_Claims Experience'!$V175)*('Input_Claims Data'!$S$11:$S$500='Cal_Claims Experience'!$W175)*('Input_Claims Data'!$T$11:$T$500='Cal_Claims Experience'!$X175)))</f>
        <v/>
      </c>
      <c r="AI175" s="1" t="str">
        <f t="shared" si="28"/>
        <v/>
      </c>
      <c r="AJ175" s="1" t="str">
        <f t="shared" si="25"/>
        <v/>
      </c>
      <c r="AK175" s="1" t="str">
        <f t="shared" si="26"/>
        <v/>
      </c>
      <c r="AL175" s="1" t="str">
        <f t="shared" si="27"/>
        <v/>
      </c>
      <c r="AM175" s="1" t="str">
        <f t="shared" si="29"/>
        <v/>
      </c>
    </row>
    <row r="176" spans="5:39">
      <c r="E176" s="1" t="str" cm="1">
        <f t="array" ref="E176">IF(A176="","",_xlfn._xlws.FILTER('Input_Claims Data'!E$11:E$500,('Input_Claims Data'!$A$11:$A$500='Cal_Claims Experience'!$A176)*('Input_Claims Data'!$B$11:$B$500='Cal_Claims Experience'!$B176)*('Input_Claims Data'!$C$11:$C$500='Cal_Claims Experience'!$C176)*('Input_Claims Data'!$D$11:$D$500='Cal_Claims Experience'!$D176)))</f>
        <v/>
      </c>
      <c r="F176" s="1" t="str" cm="1">
        <f t="array" ref="F176">IF(A176="","",_xlfn._xlws.FILTER('Input_Claims Data'!F$11:F$500,('Input_Claims Data'!$A$11:$A$500='Cal_Claims Experience'!$A176)*('Input_Claims Data'!$B$11:$B$500='Cal_Claims Experience'!$B176)*('Input_Claims Data'!$C$11:$C$500='Cal_Claims Experience'!$C176)*('Input_Claims Data'!$D$11:$D$500='Cal_Claims Experience'!$D176)))</f>
        <v/>
      </c>
      <c r="G176" s="1" t="str" cm="1">
        <f t="array" ref="G176">IF(A176="","",_xlfn._xlws.FILTER('Input_Claims Data'!G$11:G$500,('Input_Claims Data'!$A$11:$A$500='Cal_Claims Experience'!$A176)*('Input_Claims Data'!$B$11:$B$500='Cal_Claims Experience'!$B176)*('Input_Claims Data'!$C$11:$C$500='Cal_Claims Experience'!$C176)*('Input_Claims Data'!$D$11:$D$500='Cal_Claims Experience'!$D176)))</f>
        <v/>
      </c>
      <c r="H176" s="1" t="str" cm="1">
        <f t="array" ref="H176">IF(A176="","",_xlfn._xlws.FILTER('Input_Claims Data'!H$11:H$500,('Input_Claims Data'!$A$11:$A$500='Cal_Claims Experience'!$A176)*('Input_Claims Data'!$B$11:$B$500='Cal_Claims Experience'!$B176)*('Input_Claims Data'!$C$11:$C$500='Cal_Claims Experience'!$C176)*('Input_Claims Data'!$D$11:$D$500='Cal_Claims Experience'!$D176)))</f>
        <v/>
      </c>
      <c r="I176" s="1" t="str" cm="1">
        <f t="array" ref="I176">IF(A176="","",_xlfn._xlws.FILTER('Input_Claims Data'!I$11:I$500,('Input_Claims Data'!$A$11:$A$500='Cal_Claims Experience'!$A176)*('Input_Claims Data'!$B$11:$B$500='Cal_Claims Experience'!$B176)*('Input_Claims Data'!$C$11:$C$500='Cal_Claims Experience'!$C176)*('Input_Claims Data'!$D$11:$D$500='Cal_Claims Experience'!$D176)))</f>
        <v/>
      </c>
      <c r="J176" s="1" t="str" cm="1">
        <f t="array" ref="J176">IF(A176="","",_xlfn._xlws.FILTER('Input_Claims Data'!J$11:J$500,('Input_Claims Data'!$A$11:$A$500='Cal_Claims Experience'!$A176)*('Input_Claims Data'!$B$11:$B$500='Cal_Claims Experience'!$B176)*('Input_Claims Data'!$C$11:$C$500='Cal_Claims Experience'!$C176)*('Input_Claims Data'!$D$11:$D$500='Cal_Claims Experience'!$D176)))</f>
        <v/>
      </c>
      <c r="K176" s="1" t="str" cm="1">
        <f t="array" ref="K176">IF(A176="","",_xlfn._xlws.FILTER('Input_Claims Data'!K$11:K$500,('Input_Claims Data'!$A$11:$A$500='Cal_Claims Experience'!$A176)*('Input_Claims Data'!$B$11:$B$500='Cal_Claims Experience'!$B176)*('Input_Claims Data'!$C$11:$C$500='Cal_Claims Experience'!$C176)*('Input_Claims Data'!$D$11:$D$500='Cal_Claims Experience'!$D176)))</f>
        <v/>
      </c>
      <c r="L176" s="1" t="str" cm="1">
        <f t="array" ref="L176">IF(B176="","",_xlfn._xlws.FILTER('Input_Claims Data'!L$11:L$500,('Input_Claims Data'!$A$11:$A$500='Cal_Claims Experience'!$A176)*('Input_Claims Data'!$B$11:$B$500='Cal_Claims Experience'!$B176)*('Input_Claims Data'!$C$11:$C$500='Cal_Claims Experience'!$C176)*('Input_Claims Data'!$D$11:$D$500='Cal_Claims Experience'!$D176)))</f>
        <v/>
      </c>
      <c r="M176" s="1" t="str" cm="1">
        <f t="array" ref="M176">IF(C176="","",_xlfn._xlws.FILTER('Input_Claims Data'!M$11:M$500,('Input_Claims Data'!$A$11:$A$500='Cal_Claims Experience'!$A176)*('Input_Claims Data'!$B$11:$B$500='Cal_Claims Experience'!$B176)*('Input_Claims Data'!$C$11:$C$500='Cal_Claims Experience'!$C176)*('Input_Claims Data'!$D$11:$D$500='Cal_Claims Experience'!$D176)))</f>
        <v/>
      </c>
      <c r="N176" s="1" t="str" cm="1">
        <f t="array" ref="N176">IF(D176="","",_xlfn._xlws.FILTER('Input_Claims Data'!N$11:N$500,('Input_Claims Data'!$A$11:$A$500='Cal_Claims Experience'!$A176)*('Input_Claims Data'!$B$11:$B$500='Cal_Claims Experience'!$B176)*('Input_Claims Data'!$C$11:$C$500='Cal_Claims Experience'!$C176)*('Input_Claims Data'!$D$11:$D$500='Cal_Claims Experience'!$D176)))</f>
        <v/>
      </c>
      <c r="O176" s="1" t="str">
        <f t="shared" si="20"/>
        <v/>
      </c>
      <c r="P176" s="1" t="str">
        <f t="shared" si="21"/>
        <v/>
      </c>
      <c r="Q176" s="1" t="str">
        <f t="shared" si="22"/>
        <v/>
      </c>
      <c r="R176" s="1" t="str">
        <f t="shared" si="23"/>
        <v/>
      </c>
      <c r="S176" s="1" t="str">
        <f t="shared" si="24"/>
        <v/>
      </c>
      <c r="Y176" s="1" t="str" cm="1">
        <f t="array" ref="Y176">IF(U176="","",_xlfn._xlws.FILTER('Input_Claims Data'!U$11:U$500,('Input_Claims Data'!$Q$11:$Q$500='Cal_Claims Experience'!$U176)*('Input_Claims Data'!$R$11:$R$500='Cal_Claims Experience'!$V176)*('Input_Claims Data'!$S$11:$S$500='Cal_Claims Experience'!$W176)*('Input_Claims Data'!$T$11:$T$500='Cal_Claims Experience'!$X176)))</f>
        <v/>
      </c>
      <c r="Z176" s="1" t="str" cm="1">
        <f t="array" ref="Z176">IF(V176="","",_xlfn._xlws.FILTER('Input_Claims Data'!V$11:V$500,('Input_Claims Data'!$Q$11:$Q$500='Cal_Claims Experience'!$U176)*('Input_Claims Data'!$R$11:$R$500='Cal_Claims Experience'!$V176)*('Input_Claims Data'!$S$11:$S$500='Cal_Claims Experience'!$W176)*('Input_Claims Data'!$T$11:$T$500='Cal_Claims Experience'!$X176)))</f>
        <v/>
      </c>
      <c r="AA176" s="1" t="str" cm="1">
        <f t="array" ref="AA176">IF(W176="","",_xlfn._xlws.FILTER('Input_Claims Data'!W$11:W$500,('Input_Claims Data'!$Q$11:$Q$500='Cal_Claims Experience'!$U176)*('Input_Claims Data'!$R$11:$R$500='Cal_Claims Experience'!$V176)*('Input_Claims Data'!$S$11:$S$500='Cal_Claims Experience'!$W176)*('Input_Claims Data'!$T$11:$T$500='Cal_Claims Experience'!$X176)))</f>
        <v/>
      </c>
      <c r="AB176" s="1" t="str" cm="1">
        <f t="array" ref="AB176">IF(X176="","",_xlfn._xlws.FILTER('Input_Claims Data'!X$11:X$500,('Input_Claims Data'!$Q$11:$Q$500='Cal_Claims Experience'!$U176)*('Input_Claims Data'!$R$11:$R$500='Cal_Claims Experience'!$V176)*('Input_Claims Data'!$S$11:$S$500='Cal_Claims Experience'!$W176)*('Input_Claims Data'!$T$11:$T$500='Cal_Claims Experience'!$X176)))</f>
        <v/>
      </c>
      <c r="AC176" s="1" t="str" cm="1">
        <f t="array" ref="AC176">IF(Y176="","",_xlfn._xlws.FILTER('Input_Claims Data'!Y$11:Y$500,('Input_Claims Data'!$Q$11:$Q$500='Cal_Claims Experience'!$U176)*('Input_Claims Data'!$R$11:$R$500='Cal_Claims Experience'!$V176)*('Input_Claims Data'!$S$11:$S$500='Cal_Claims Experience'!$W176)*('Input_Claims Data'!$T$11:$T$500='Cal_Claims Experience'!$X176)))</f>
        <v/>
      </c>
      <c r="AD176" s="1" t="str" cm="1">
        <f t="array" ref="AD176">IF(Z176="","",_xlfn._xlws.FILTER('Input_Claims Data'!Z$11:Z$500,('Input_Claims Data'!$Q$11:$Q$500='Cal_Claims Experience'!$U176)*('Input_Claims Data'!$R$11:$R$500='Cal_Claims Experience'!$V176)*('Input_Claims Data'!$S$11:$S$500='Cal_Claims Experience'!$W176)*('Input_Claims Data'!$T$11:$T$500='Cal_Claims Experience'!$X176)))</f>
        <v/>
      </c>
      <c r="AE176" s="1" t="str" cm="1">
        <f t="array" ref="AE176">IF(AA176="","",_xlfn._xlws.FILTER('Input_Claims Data'!AA$11:AA$500,('Input_Claims Data'!$Q$11:$Q$500='Cal_Claims Experience'!$U176)*('Input_Claims Data'!$R$11:$R$500='Cal_Claims Experience'!$V176)*('Input_Claims Data'!$S$11:$S$500='Cal_Claims Experience'!$W176)*('Input_Claims Data'!$T$11:$T$500='Cal_Claims Experience'!$X176)))</f>
        <v/>
      </c>
      <c r="AF176" s="1" t="str" cm="1">
        <f t="array" ref="AF176">IF(AB176="","",_xlfn._xlws.FILTER('Input_Claims Data'!AB$11:AB$500,('Input_Claims Data'!$Q$11:$Q$500='Cal_Claims Experience'!$U176)*('Input_Claims Data'!$R$11:$R$500='Cal_Claims Experience'!$V176)*('Input_Claims Data'!$S$11:$S$500='Cal_Claims Experience'!$W176)*('Input_Claims Data'!$T$11:$T$500='Cal_Claims Experience'!$X176)))</f>
        <v/>
      </c>
      <c r="AG176" s="1" t="str" cm="1">
        <f t="array" ref="AG176">IF(AC176="","",_xlfn._xlws.FILTER('Input_Claims Data'!AC$11:AC$500,('Input_Claims Data'!$Q$11:$Q$500='Cal_Claims Experience'!$U176)*('Input_Claims Data'!$R$11:$R$500='Cal_Claims Experience'!$V176)*('Input_Claims Data'!$S$11:$S$500='Cal_Claims Experience'!$W176)*('Input_Claims Data'!$T$11:$T$500='Cal_Claims Experience'!$X176)))</f>
        <v/>
      </c>
      <c r="AH176" s="1" t="str" cm="1">
        <f t="array" ref="AH176">IF(AD176="","",_xlfn._xlws.FILTER('Input_Claims Data'!AD$11:AD$500,('Input_Claims Data'!$Q$11:$Q$500='Cal_Claims Experience'!$U176)*('Input_Claims Data'!$R$11:$R$500='Cal_Claims Experience'!$V176)*('Input_Claims Data'!$S$11:$S$500='Cal_Claims Experience'!$W176)*('Input_Claims Data'!$T$11:$T$500='Cal_Claims Experience'!$X176)))</f>
        <v/>
      </c>
      <c r="AI176" s="1" t="str">
        <f t="shared" si="28"/>
        <v/>
      </c>
      <c r="AJ176" s="1" t="str">
        <f t="shared" si="25"/>
        <v/>
      </c>
      <c r="AK176" s="1" t="str">
        <f t="shared" si="26"/>
        <v/>
      </c>
      <c r="AL176" s="1" t="str">
        <f t="shared" si="27"/>
        <v/>
      </c>
      <c r="AM176" s="1" t="str">
        <f t="shared" si="29"/>
        <v/>
      </c>
    </row>
    <row r="177" spans="5:39">
      <c r="E177" s="1" t="str" cm="1">
        <f t="array" ref="E177">IF(A177="","",_xlfn._xlws.FILTER('Input_Claims Data'!E$11:E$500,('Input_Claims Data'!$A$11:$A$500='Cal_Claims Experience'!$A177)*('Input_Claims Data'!$B$11:$B$500='Cal_Claims Experience'!$B177)*('Input_Claims Data'!$C$11:$C$500='Cal_Claims Experience'!$C177)*('Input_Claims Data'!$D$11:$D$500='Cal_Claims Experience'!$D177)))</f>
        <v/>
      </c>
      <c r="F177" s="1" t="str" cm="1">
        <f t="array" ref="F177">IF(A177="","",_xlfn._xlws.FILTER('Input_Claims Data'!F$11:F$500,('Input_Claims Data'!$A$11:$A$500='Cal_Claims Experience'!$A177)*('Input_Claims Data'!$B$11:$B$500='Cal_Claims Experience'!$B177)*('Input_Claims Data'!$C$11:$C$500='Cal_Claims Experience'!$C177)*('Input_Claims Data'!$D$11:$D$500='Cal_Claims Experience'!$D177)))</f>
        <v/>
      </c>
      <c r="G177" s="1" t="str" cm="1">
        <f t="array" ref="G177">IF(A177="","",_xlfn._xlws.FILTER('Input_Claims Data'!G$11:G$500,('Input_Claims Data'!$A$11:$A$500='Cal_Claims Experience'!$A177)*('Input_Claims Data'!$B$11:$B$500='Cal_Claims Experience'!$B177)*('Input_Claims Data'!$C$11:$C$500='Cal_Claims Experience'!$C177)*('Input_Claims Data'!$D$11:$D$500='Cal_Claims Experience'!$D177)))</f>
        <v/>
      </c>
      <c r="H177" s="1" t="str" cm="1">
        <f t="array" ref="H177">IF(A177="","",_xlfn._xlws.FILTER('Input_Claims Data'!H$11:H$500,('Input_Claims Data'!$A$11:$A$500='Cal_Claims Experience'!$A177)*('Input_Claims Data'!$B$11:$B$500='Cal_Claims Experience'!$B177)*('Input_Claims Data'!$C$11:$C$500='Cal_Claims Experience'!$C177)*('Input_Claims Data'!$D$11:$D$500='Cal_Claims Experience'!$D177)))</f>
        <v/>
      </c>
      <c r="I177" s="1" t="str" cm="1">
        <f t="array" ref="I177">IF(A177="","",_xlfn._xlws.FILTER('Input_Claims Data'!I$11:I$500,('Input_Claims Data'!$A$11:$A$500='Cal_Claims Experience'!$A177)*('Input_Claims Data'!$B$11:$B$500='Cal_Claims Experience'!$B177)*('Input_Claims Data'!$C$11:$C$500='Cal_Claims Experience'!$C177)*('Input_Claims Data'!$D$11:$D$500='Cal_Claims Experience'!$D177)))</f>
        <v/>
      </c>
      <c r="J177" s="1" t="str" cm="1">
        <f t="array" ref="J177">IF(A177="","",_xlfn._xlws.FILTER('Input_Claims Data'!J$11:J$500,('Input_Claims Data'!$A$11:$A$500='Cal_Claims Experience'!$A177)*('Input_Claims Data'!$B$11:$B$500='Cal_Claims Experience'!$B177)*('Input_Claims Data'!$C$11:$C$500='Cal_Claims Experience'!$C177)*('Input_Claims Data'!$D$11:$D$500='Cal_Claims Experience'!$D177)))</f>
        <v/>
      </c>
      <c r="K177" s="1" t="str" cm="1">
        <f t="array" ref="K177">IF(A177="","",_xlfn._xlws.FILTER('Input_Claims Data'!K$11:K$500,('Input_Claims Data'!$A$11:$A$500='Cal_Claims Experience'!$A177)*('Input_Claims Data'!$B$11:$B$500='Cal_Claims Experience'!$B177)*('Input_Claims Data'!$C$11:$C$500='Cal_Claims Experience'!$C177)*('Input_Claims Data'!$D$11:$D$500='Cal_Claims Experience'!$D177)))</f>
        <v/>
      </c>
      <c r="L177" s="1" t="str" cm="1">
        <f t="array" ref="L177">IF(B177="","",_xlfn._xlws.FILTER('Input_Claims Data'!L$11:L$500,('Input_Claims Data'!$A$11:$A$500='Cal_Claims Experience'!$A177)*('Input_Claims Data'!$B$11:$B$500='Cal_Claims Experience'!$B177)*('Input_Claims Data'!$C$11:$C$500='Cal_Claims Experience'!$C177)*('Input_Claims Data'!$D$11:$D$500='Cal_Claims Experience'!$D177)))</f>
        <v/>
      </c>
      <c r="M177" s="1" t="str" cm="1">
        <f t="array" ref="M177">IF(C177="","",_xlfn._xlws.FILTER('Input_Claims Data'!M$11:M$500,('Input_Claims Data'!$A$11:$A$500='Cal_Claims Experience'!$A177)*('Input_Claims Data'!$B$11:$B$500='Cal_Claims Experience'!$B177)*('Input_Claims Data'!$C$11:$C$500='Cal_Claims Experience'!$C177)*('Input_Claims Data'!$D$11:$D$500='Cal_Claims Experience'!$D177)))</f>
        <v/>
      </c>
      <c r="N177" s="1" t="str" cm="1">
        <f t="array" ref="N177">IF(D177="","",_xlfn._xlws.FILTER('Input_Claims Data'!N$11:N$500,('Input_Claims Data'!$A$11:$A$500='Cal_Claims Experience'!$A177)*('Input_Claims Data'!$B$11:$B$500='Cal_Claims Experience'!$B177)*('Input_Claims Data'!$C$11:$C$500='Cal_Claims Experience'!$C177)*('Input_Claims Data'!$D$11:$D$500='Cal_Claims Experience'!$D177)))</f>
        <v/>
      </c>
      <c r="O177" s="1" t="str">
        <f t="shared" si="20"/>
        <v/>
      </c>
      <c r="P177" s="1" t="str">
        <f t="shared" si="21"/>
        <v/>
      </c>
      <c r="Q177" s="1" t="str">
        <f t="shared" si="22"/>
        <v/>
      </c>
      <c r="R177" s="1" t="str">
        <f t="shared" si="23"/>
        <v/>
      </c>
      <c r="S177" s="1" t="str">
        <f t="shared" si="24"/>
        <v/>
      </c>
      <c r="Y177" s="1" t="str" cm="1">
        <f t="array" ref="Y177">IF(U177="","",_xlfn._xlws.FILTER('Input_Claims Data'!U$11:U$500,('Input_Claims Data'!$Q$11:$Q$500='Cal_Claims Experience'!$U177)*('Input_Claims Data'!$R$11:$R$500='Cal_Claims Experience'!$V177)*('Input_Claims Data'!$S$11:$S$500='Cal_Claims Experience'!$W177)*('Input_Claims Data'!$T$11:$T$500='Cal_Claims Experience'!$X177)))</f>
        <v/>
      </c>
      <c r="Z177" s="1" t="str" cm="1">
        <f t="array" ref="Z177">IF(V177="","",_xlfn._xlws.FILTER('Input_Claims Data'!V$11:V$500,('Input_Claims Data'!$Q$11:$Q$500='Cal_Claims Experience'!$U177)*('Input_Claims Data'!$R$11:$R$500='Cal_Claims Experience'!$V177)*('Input_Claims Data'!$S$11:$S$500='Cal_Claims Experience'!$W177)*('Input_Claims Data'!$T$11:$T$500='Cal_Claims Experience'!$X177)))</f>
        <v/>
      </c>
      <c r="AA177" s="1" t="str" cm="1">
        <f t="array" ref="AA177">IF(W177="","",_xlfn._xlws.FILTER('Input_Claims Data'!W$11:W$500,('Input_Claims Data'!$Q$11:$Q$500='Cal_Claims Experience'!$U177)*('Input_Claims Data'!$R$11:$R$500='Cal_Claims Experience'!$V177)*('Input_Claims Data'!$S$11:$S$500='Cal_Claims Experience'!$W177)*('Input_Claims Data'!$T$11:$T$500='Cal_Claims Experience'!$X177)))</f>
        <v/>
      </c>
      <c r="AB177" s="1" t="str" cm="1">
        <f t="array" ref="AB177">IF(X177="","",_xlfn._xlws.FILTER('Input_Claims Data'!X$11:X$500,('Input_Claims Data'!$Q$11:$Q$500='Cal_Claims Experience'!$U177)*('Input_Claims Data'!$R$11:$R$500='Cal_Claims Experience'!$V177)*('Input_Claims Data'!$S$11:$S$500='Cal_Claims Experience'!$W177)*('Input_Claims Data'!$T$11:$T$500='Cal_Claims Experience'!$X177)))</f>
        <v/>
      </c>
      <c r="AC177" s="1" t="str" cm="1">
        <f t="array" ref="AC177">IF(Y177="","",_xlfn._xlws.FILTER('Input_Claims Data'!Y$11:Y$500,('Input_Claims Data'!$Q$11:$Q$500='Cal_Claims Experience'!$U177)*('Input_Claims Data'!$R$11:$R$500='Cal_Claims Experience'!$V177)*('Input_Claims Data'!$S$11:$S$500='Cal_Claims Experience'!$W177)*('Input_Claims Data'!$T$11:$T$500='Cal_Claims Experience'!$X177)))</f>
        <v/>
      </c>
      <c r="AD177" s="1" t="str" cm="1">
        <f t="array" ref="AD177">IF(Z177="","",_xlfn._xlws.FILTER('Input_Claims Data'!Z$11:Z$500,('Input_Claims Data'!$Q$11:$Q$500='Cal_Claims Experience'!$U177)*('Input_Claims Data'!$R$11:$R$500='Cal_Claims Experience'!$V177)*('Input_Claims Data'!$S$11:$S$500='Cal_Claims Experience'!$W177)*('Input_Claims Data'!$T$11:$T$500='Cal_Claims Experience'!$X177)))</f>
        <v/>
      </c>
      <c r="AE177" s="1" t="str" cm="1">
        <f t="array" ref="AE177">IF(AA177="","",_xlfn._xlws.FILTER('Input_Claims Data'!AA$11:AA$500,('Input_Claims Data'!$Q$11:$Q$500='Cal_Claims Experience'!$U177)*('Input_Claims Data'!$R$11:$R$500='Cal_Claims Experience'!$V177)*('Input_Claims Data'!$S$11:$S$500='Cal_Claims Experience'!$W177)*('Input_Claims Data'!$T$11:$T$500='Cal_Claims Experience'!$X177)))</f>
        <v/>
      </c>
      <c r="AF177" s="1" t="str" cm="1">
        <f t="array" ref="AF177">IF(AB177="","",_xlfn._xlws.FILTER('Input_Claims Data'!AB$11:AB$500,('Input_Claims Data'!$Q$11:$Q$500='Cal_Claims Experience'!$U177)*('Input_Claims Data'!$R$11:$R$500='Cal_Claims Experience'!$V177)*('Input_Claims Data'!$S$11:$S$500='Cal_Claims Experience'!$W177)*('Input_Claims Data'!$T$11:$T$500='Cal_Claims Experience'!$X177)))</f>
        <v/>
      </c>
      <c r="AG177" s="1" t="str" cm="1">
        <f t="array" ref="AG177">IF(AC177="","",_xlfn._xlws.FILTER('Input_Claims Data'!AC$11:AC$500,('Input_Claims Data'!$Q$11:$Q$500='Cal_Claims Experience'!$U177)*('Input_Claims Data'!$R$11:$R$500='Cal_Claims Experience'!$V177)*('Input_Claims Data'!$S$11:$S$500='Cal_Claims Experience'!$W177)*('Input_Claims Data'!$T$11:$T$500='Cal_Claims Experience'!$X177)))</f>
        <v/>
      </c>
      <c r="AH177" s="1" t="str" cm="1">
        <f t="array" ref="AH177">IF(AD177="","",_xlfn._xlws.FILTER('Input_Claims Data'!AD$11:AD$500,('Input_Claims Data'!$Q$11:$Q$500='Cal_Claims Experience'!$U177)*('Input_Claims Data'!$R$11:$R$500='Cal_Claims Experience'!$V177)*('Input_Claims Data'!$S$11:$S$500='Cal_Claims Experience'!$W177)*('Input_Claims Data'!$T$11:$T$500='Cal_Claims Experience'!$X177)))</f>
        <v/>
      </c>
      <c r="AI177" s="1" t="str">
        <f t="shared" si="28"/>
        <v/>
      </c>
      <c r="AJ177" s="1" t="str">
        <f t="shared" si="25"/>
        <v/>
      </c>
      <c r="AK177" s="1" t="str">
        <f t="shared" si="26"/>
        <v/>
      </c>
      <c r="AL177" s="1" t="str">
        <f t="shared" si="27"/>
        <v/>
      </c>
      <c r="AM177" s="1" t="str">
        <f t="shared" si="29"/>
        <v/>
      </c>
    </row>
    <row r="178" spans="5:39">
      <c r="E178" s="1" t="str" cm="1">
        <f t="array" ref="E178">IF(A178="","",_xlfn._xlws.FILTER('Input_Claims Data'!E$11:E$500,('Input_Claims Data'!$A$11:$A$500='Cal_Claims Experience'!$A178)*('Input_Claims Data'!$B$11:$B$500='Cal_Claims Experience'!$B178)*('Input_Claims Data'!$C$11:$C$500='Cal_Claims Experience'!$C178)*('Input_Claims Data'!$D$11:$D$500='Cal_Claims Experience'!$D178)))</f>
        <v/>
      </c>
      <c r="F178" s="1" t="str" cm="1">
        <f t="array" ref="F178">IF(A178="","",_xlfn._xlws.FILTER('Input_Claims Data'!F$11:F$500,('Input_Claims Data'!$A$11:$A$500='Cal_Claims Experience'!$A178)*('Input_Claims Data'!$B$11:$B$500='Cal_Claims Experience'!$B178)*('Input_Claims Data'!$C$11:$C$500='Cal_Claims Experience'!$C178)*('Input_Claims Data'!$D$11:$D$500='Cal_Claims Experience'!$D178)))</f>
        <v/>
      </c>
      <c r="G178" s="1" t="str" cm="1">
        <f t="array" ref="G178">IF(A178="","",_xlfn._xlws.FILTER('Input_Claims Data'!G$11:G$500,('Input_Claims Data'!$A$11:$A$500='Cal_Claims Experience'!$A178)*('Input_Claims Data'!$B$11:$B$500='Cal_Claims Experience'!$B178)*('Input_Claims Data'!$C$11:$C$500='Cal_Claims Experience'!$C178)*('Input_Claims Data'!$D$11:$D$500='Cal_Claims Experience'!$D178)))</f>
        <v/>
      </c>
      <c r="H178" s="1" t="str" cm="1">
        <f t="array" ref="H178">IF(A178="","",_xlfn._xlws.FILTER('Input_Claims Data'!H$11:H$500,('Input_Claims Data'!$A$11:$A$500='Cal_Claims Experience'!$A178)*('Input_Claims Data'!$B$11:$B$500='Cal_Claims Experience'!$B178)*('Input_Claims Data'!$C$11:$C$500='Cal_Claims Experience'!$C178)*('Input_Claims Data'!$D$11:$D$500='Cal_Claims Experience'!$D178)))</f>
        <v/>
      </c>
      <c r="I178" s="1" t="str" cm="1">
        <f t="array" ref="I178">IF(A178="","",_xlfn._xlws.FILTER('Input_Claims Data'!I$11:I$500,('Input_Claims Data'!$A$11:$A$500='Cal_Claims Experience'!$A178)*('Input_Claims Data'!$B$11:$B$500='Cal_Claims Experience'!$B178)*('Input_Claims Data'!$C$11:$C$500='Cal_Claims Experience'!$C178)*('Input_Claims Data'!$D$11:$D$500='Cal_Claims Experience'!$D178)))</f>
        <v/>
      </c>
      <c r="J178" s="1" t="str" cm="1">
        <f t="array" ref="J178">IF(A178="","",_xlfn._xlws.FILTER('Input_Claims Data'!J$11:J$500,('Input_Claims Data'!$A$11:$A$500='Cal_Claims Experience'!$A178)*('Input_Claims Data'!$B$11:$B$500='Cal_Claims Experience'!$B178)*('Input_Claims Data'!$C$11:$C$500='Cal_Claims Experience'!$C178)*('Input_Claims Data'!$D$11:$D$500='Cal_Claims Experience'!$D178)))</f>
        <v/>
      </c>
      <c r="K178" s="1" t="str" cm="1">
        <f t="array" ref="K178">IF(A178="","",_xlfn._xlws.FILTER('Input_Claims Data'!K$11:K$500,('Input_Claims Data'!$A$11:$A$500='Cal_Claims Experience'!$A178)*('Input_Claims Data'!$B$11:$B$500='Cal_Claims Experience'!$B178)*('Input_Claims Data'!$C$11:$C$500='Cal_Claims Experience'!$C178)*('Input_Claims Data'!$D$11:$D$500='Cal_Claims Experience'!$D178)))</f>
        <v/>
      </c>
      <c r="L178" s="1" t="str" cm="1">
        <f t="array" ref="L178">IF(B178="","",_xlfn._xlws.FILTER('Input_Claims Data'!L$11:L$500,('Input_Claims Data'!$A$11:$A$500='Cal_Claims Experience'!$A178)*('Input_Claims Data'!$B$11:$B$500='Cal_Claims Experience'!$B178)*('Input_Claims Data'!$C$11:$C$500='Cal_Claims Experience'!$C178)*('Input_Claims Data'!$D$11:$D$500='Cal_Claims Experience'!$D178)))</f>
        <v/>
      </c>
      <c r="M178" s="1" t="str" cm="1">
        <f t="array" ref="M178">IF(C178="","",_xlfn._xlws.FILTER('Input_Claims Data'!M$11:M$500,('Input_Claims Data'!$A$11:$A$500='Cal_Claims Experience'!$A178)*('Input_Claims Data'!$B$11:$B$500='Cal_Claims Experience'!$B178)*('Input_Claims Data'!$C$11:$C$500='Cal_Claims Experience'!$C178)*('Input_Claims Data'!$D$11:$D$500='Cal_Claims Experience'!$D178)))</f>
        <v/>
      </c>
      <c r="N178" s="1" t="str" cm="1">
        <f t="array" ref="N178">IF(D178="","",_xlfn._xlws.FILTER('Input_Claims Data'!N$11:N$500,('Input_Claims Data'!$A$11:$A$500='Cal_Claims Experience'!$A178)*('Input_Claims Data'!$B$11:$B$500='Cal_Claims Experience'!$B178)*('Input_Claims Data'!$C$11:$C$500='Cal_Claims Experience'!$C178)*('Input_Claims Data'!$D$11:$D$500='Cal_Claims Experience'!$D178)))</f>
        <v/>
      </c>
      <c r="O178" s="1" t="str">
        <f t="shared" si="20"/>
        <v/>
      </c>
      <c r="P178" s="1" t="str">
        <f t="shared" si="21"/>
        <v/>
      </c>
      <c r="Q178" s="1" t="str">
        <f t="shared" si="22"/>
        <v/>
      </c>
      <c r="R178" s="1" t="str">
        <f t="shared" si="23"/>
        <v/>
      </c>
      <c r="S178" s="1" t="str">
        <f t="shared" si="24"/>
        <v/>
      </c>
      <c r="Y178" s="1" t="str" cm="1">
        <f t="array" ref="Y178">IF(U178="","",_xlfn._xlws.FILTER('Input_Claims Data'!U$11:U$500,('Input_Claims Data'!$Q$11:$Q$500='Cal_Claims Experience'!$U178)*('Input_Claims Data'!$R$11:$R$500='Cal_Claims Experience'!$V178)*('Input_Claims Data'!$S$11:$S$500='Cal_Claims Experience'!$W178)*('Input_Claims Data'!$T$11:$T$500='Cal_Claims Experience'!$X178)))</f>
        <v/>
      </c>
      <c r="Z178" s="1" t="str" cm="1">
        <f t="array" ref="Z178">IF(V178="","",_xlfn._xlws.FILTER('Input_Claims Data'!V$11:V$500,('Input_Claims Data'!$Q$11:$Q$500='Cal_Claims Experience'!$U178)*('Input_Claims Data'!$R$11:$R$500='Cal_Claims Experience'!$V178)*('Input_Claims Data'!$S$11:$S$500='Cal_Claims Experience'!$W178)*('Input_Claims Data'!$T$11:$T$500='Cal_Claims Experience'!$X178)))</f>
        <v/>
      </c>
      <c r="AA178" s="1" t="str" cm="1">
        <f t="array" ref="AA178">IF(W178="","",_xlfn._xlws.FILTER('Input_Claims Data'!W$11:W$500,('Input_Claims Data'!$Q$11:$Q$500='Cal_Claims Experience'!$U178)*('Input_Claims Data'!$R$11:$R$500='Cal_Claims Experience'!$V178)*('Input_Claims Data'!$S$11:$S$500='Cal_Claims Experience'!$W178)*('Input_Claims Data'!$T$11:$T$500='Cal_Claims Experience'!$X178)))</f>
        <v/>
      </c>
      <c r="AB178" s="1" t="str" cm="1">
        <f t="array" ref="AB178">IF(X178="","",_xlfn._xlws.FILTER('Input_Claims Data'!X$11:X$500,('Input_Claims Data'!$Q$11:$Q$500='Cal_Claims Experience'!$U178)*('Input_Claims Data'!$R$11:$R$500='Cal_Claims Experience'!$V178)*('Input_Claims Data'!$S$11:$S$500='Cal_Claims Experience'!$W178)*('Input_Claims Data'!$T$11:$T$500='Cal_Claims Experience'!$X178)))</f>
        <v/>
      </c>
      <c r="AC178" s="1" t="str" cm="1">
        <f t="array" ref="AC178">IF(Y178="","",_xlfn._xlws.FILTER('Input_Claims Data'!Y$11:Y$500,('Input_Claims Data'!$Q$11:$Q$500='Cal_Claims Experience'!$U178)*('Input_Claims Data'!$R$11:$R$500='Cal_Claims Experience'!$V178)*('Input_Claims Data'!$S$11:$S$500='Cal_Claims Experience'!$W178)*('Input_Claims Data'!$T$11:$T$500='Cal_Claims Experience'!$X178)))</f>
        <v/>
      </c>
      <c r="AD178" s="1" t="str" cm="1">
        <f t="array" ref="AD178">IF(Z178="","",_xlfn._xlws.FILTER('Input_Claims Data'!Z$11:Z$500,('Input_Claims Data'!$Q$11:$Q$500='Cal_Claims Experience'!$U178)*('Input_Claims Data'!$R$11:$R$500='Cal_Claims Experience'!$V178)*('Input_Claims Data'!$S$11:$S$500='Cal_Claims Experience'!$W178)*('Input_Claims Data'!$T$11:$T$500='Cal_Claims Experience'!$X178)))</f>
        <v/>
      </c>
      <c r="AE178" s="1" t="str" cm="1">
        <f t="array" ref="AE178">IF(AA178="","",_xlfn._xlws.FILTER('Input_Claims Data'!AA$11:AA$500,('Input_Claims Data'!$Q$11:$Q$500='Cal_Claims Experience'!$U178)*('Input_Claims Data'!$R$11:$R$500='Cal_Claims Experience'!$V178)*('Input_Claims Data'!$S$11:$S$500='Cal_Claims Experience'!$W178)*('Input_Claims Data'!$T$11:$T$500='Cal_Claims Experience'!$X178)))</f>
        <v/>
      </c>
      <c r="AF178" s="1" t="str" cm="1">
        <f t="array" ref="AF178">IF(AB178="","",_xlfn._xlws.FILTER('Input_Claims Data'!AB$11:AB$500,('Input_Claims Data'!$Q$11:$Q$500='Cal_Claims Experience'!$U178)*('Input_Claims Data'!$R$11:$R$500='Cal_Claims Experience'!$V178)*('Input_Claims Data'!$S$11:$S$500='Cal_Claims Experience'!$W178)*('Input_Claims Data'!$T$11:$T$500='Cal_Claims Experience'!$X178)))</f>
        <v/>
      </c>
      <c r="AG178" s="1" t="str" cm="1">
        <f t="array" ref="AG178">IF(AC178="","",_xlfn._xlws.FILTER('Input_Claims Data'!AC$11:AC$500,('Input_Claims Data'!$Q$11:$Q$500='Cal_Claims Experience'!$U178)*('Input_Claims Data'!$R$11:$R$500='Cal_Claims Experience'!$V178)*('Input_Claims Data'!$S$11:$S$500='Cal_Claims Experience'!$W178)*('Input_Claims Data'!$T$11:$T$500='Cal_Claims Experience'!$X178)))</f>
        <v/>
      </c>
      <c r="AH178" s="1" t="str" cm="1">
        <f t="array" ref="AH178">IF(AD178="","",_xlfn._xlws.FILTER('Input_Claims Data'!AD$11:AD$500,('Input_Claims Data'!$Q$11:$Q$500='Cal_Claims Experience'!$U178)*('Input_Claims Data'!$R$11:$R$500='Cal_Claims Experience'!$V178)*('Input_Claims Data'!$S$11:$S$500='Cal_Claims Experience'!$W178)*('Input_Claims Data'!$T$11:$T$500='Cal_Claims Experience'!$X178)))</f>
        <v/>
      </c>
      <c r="AI178" s="1" t="str">
        <f t="shared" si="28"/>
        <v/>
      </c>
      <c r="AJ178" s="1" t="str">
        <f t="shared" si="25"/>
        <v/>
      </c>
      <c r="AK178" s="1" t="str">
        <f t="shared" si="26"/>
        <v/>
      </c>
      <c r="AL178" s="1" t="str">
        <f t="shared" si="27"/>
        <v/>
      </c>
      <c r="AM178" s="1" t="str">
        <f t="shared" si="29"/>
        <v/>
      </c>
    </row>
    <row r="179" spans="5:39">
      <c r="E179" s="1" t="str" cm="1">
        <f t="array" ref="E179">IF(A179="","",_xlfn._xlws.FILTER('Input_Claims Data'!E$11:E$500,('Input_Claims Data'!$A$11:$A$500='Cal_Claims Experience'!$A179)*('Input_Claims Data'!$B$11:$B$500='Cal_Claims Experience'!$B179)*('Input_Claims Data'!$C$11:$C$500='Cal_Claims Experience'!$C179)*('Input_Claims Data'!$D$11:$D$500='Cal_Claims Experience'!$D179)))</f>
        <v/>
      </c>
      <c r="F179" s="1" t="str" cm="1">
        <f t="array" ref="F179">IF(A179="","",_xlfn._xlws.FILTER('Input_Claims Data'!F$11:F$500,('Input_Claims Data'!$A$11:$A$500='Cal_Claims Experience'!$A179)*('Input_Claims Data'!$B$11:$B$500='Cal_Claims Experience'!$B179)*('Input_Claims Data'!$C$11:$C$500='Cal_Claims Experience'!$C179)*('Input_Claims Data'!$D$11:$D$500='Cal_Claims Experience'!$D179)))</f>
        <v/>
      </c>
      <c r="G179" s="1" t="str" cm="1">
        <f t="array" ref="G179">IF(A179="","",_xlfn._xlws.FILTER('Input_Claims Data'!G$11:G$500,('Input_Claims Data'!$A$11:$A$500='Cal_Claims Experience'!$A179)*('Input_Claims Data'!$B$11:$B$500='Cal_Claims Experience'!$B179)*('Input_Claims Data'!$C$11:$C$500='Cal_Claims Experience'!$C179)*('Input_Claims Data'!$D$11:$D$500='Cal_Claims Experience'!$D179)))</f>
        <v/>
      </c>
      <c r="H179" s="1" t="str" cm="1">
        <f t="array" ref="H179">IF(A179="","",_xlfn._xlws.FILTER('Input_Claims Data'!H$11:H$500,('Input_Claims Data'!$A$11:$A$500='Cal_Claims Experience'!$A179)*('Input_Claims Data'!$B$11:$B$500='Cal_Claims Experience'!$B179)*('Input_Claims Data'!$C$11:$C$500='Cal_Claims Experience'!$C179)*('Input_Claims Data'!$D$11:$D$500='Cal_Claims Experience'!$D179)))</f>
        <v/>
      </c>
      <c r="I179" s="1" t="str" cm="1">
        <f t="array" ref="I179">IF(A179="","",_xlfn._xlws.FILTER('Input_Claims Data'!I$11:I$500,('Input_Claims Data'!$A$11:$A$500='Cal_Claims Experience'!$A179)*('Input_Claims Data'!$B$11:$B$500='Cal_Claims Experience'!$B179)*('Input_Claims Data'!$C$11:$C$500='Cal_Claims Experience'!$C179)*('Input_Claims Data'!$D$11:$D$500='Cal_Claims Experience'!$D179)))</f>
        <v/>
      </c>
      <c r="J179" s="1" t="str" cm="1">
        <f t="array" ref="J179">IF(A179="","",_xlfn._xlws.FILTER('Input_Claims Data'!J$11:J$500,('Input_Claims Data'!$A$11:$A$500='Cal_Claims Experience'!$A179)*('Input_Claims Data'!$B$11:$B$500='Cal_Claims Experience'!$B179)*('Input_Claims Data'!$C$11:$C$500='Cal_Claims Experience'!$C179)*('Input_Claims Data'!$D$11:$D$500='Cal_Claims Experience'!$D179)))</f>
        <v/>
      </c>
      <c r="K179" s="1" t="str" cm="1">
        <f t="array" ref="K179">IF(A179="","",_xlfn._xlws.FILTER('Input_Claims Data'!K$11:K$500,('Input_Claims Data'!$A$11:$A$500='Cal_Claims Experience'!$A179)*('Input_Claims Data'!$B$11:$B$500='Cal_Claims Experience'!$B179)*('Input_Claims Data'!$C$11:$C$500='Cal_Claims Experience'!$C179)*('Input_Claims Data'!$D$11:$D$500='Cal_Claims Experience'!$D179)))</f>
        <v/>
      </c>
      <c r="L179" s="1" t="str" cm="1">
        <f t="array" ref="L179">IF(B179="","",_xlfn._xlws.FILTER('Input_Claims Data'!L$11:L$500,('Input_Claims Data'!$A$11:$A$500='Cal_Claims Experience'!$A179)*('Input_Claims Data'!$B$11:$B$500='Cal_Claims Experience'!$B179)*('Input_Claims Data'!$C$11:$C$500='Cal_Claims Experience'!$C179)*('Input_Claims Data'!$D$11:$D$500='Cal_Claims Experience'!$D179)))</f>
        <v/>
      </c>
      <c r="M179" s="1" t="str" cm="1">
        <f t="array" ref="M179">IF(C179="","",_xlfn._xlws.FILTER('Input_Claims Data'!M$11:M$500,('Input_Claims Data'!$A$11:$A$500='Cal_Claims Experience'!$A179)*('Input_Claims Data'!$B$11:$B$500='Cal_Claims Experience'!$B179)*('Input_Claims Data'!$C$11:$C$500='Cal_Claims Experience'!$C179)*('Input_Claims Data'!$D$11:$D$500='Cal_Claims Experience'!$D179)))</f>
        <v/>
      </c>
      <c r="N179" s="1" t="str" cm="1">
        <f t="array" ref="N179">IF(D179="","",_xlfn._xlws.FILTER('Input_Claims Data'!N$11:N$500,('Input_Claims Data'!$A$11:$A$500='Cal_Claims Experience'!$A179)*('Input_Claims Data'!$B$11:$B$500='Cal_Claims Experience'!$B179)*('Input_Claims Data'!$C$11:$C$500='Cal_Claims Experience'!$C179)*('Input_Claims Data'!$D$11:$D$500='Cal_Claims Experience'!$D179)))</f>
        <v/>
      </c>
      <c r="O179" s="1" t="str">
        <f t="shared" si="20"/>
        <v/>
      </c>
      <c r="P179" s="1" t="str">
        <f t="shared" si="21"/>
        <v/>
      </c>
      <c r="Q179" s="1" t="str">
        <f t="shared" si="22"/>
        <v/>
      </c>
      <c r="R179" s="1" t="str">
        <f t="shared" si="23"/>
        <v/>
      </c>
      <c r="S179" s="1" t="str">
        <f t="shared" si="24"/>
        <v/>
      </c>
      <c r="Y179" s="1" t="str" cm="1">
        <f t="array" ref="Y179">IF(U179="","",_xlfn._xlws.FILTER('Input_Claims Data'!U$11:U$500,('Input_Claims Data'!$Q$11:$Q$500='Cal_Claims Experience'!$U179)*('Input_Claims Data'!$R$11:$R$500='Cal_Claims Experience'!$V179)*('Input_Claims Data'!$S$11:$S$500='Cal_Claims Experience'!$W179)*('Input_Claims Data'!$T$11:$T$500='Cal_Claims Experience'!$X179)))</f>
        <v/>
      </c>
      <c r="Z179" s="1" t="str" cm="1">
        <f t="array" ref="Z179">IF(V179="","",_xlfn._xlws.FILTER('Input_Claims Data'!V$11:V$500,('Input_Claims Data'!$Q$11:$Q$500='Cal_Claims Experience'!$U179)*('Input_Claims Data'!$R$11:$R$500='Cal_Claims Experience'!$V179)*('Input_Claims Data'!$S$11:$S$500='Cal_Claims Experience'!$W179)*('Input_Claims Data'!$T$11:$T$500='Cal_Claims Experience'!$X179)))</f>
        <v/>
      </c>
      <c r="AA179" s="1" t="str" cm="1">
        <f t="array" ref="AA179">IF(W179="","",_xlfn._xlws.FILTER('Input_Claims Data'!W$11:W$500,('Input_Claims Data'!$Q$11:$Q$500='Cal_Claims Experience'!$U179)*('Input_Claims Data'!$R$11:$R$500='Cal_Claims Experience'!$V179)*('Input_Claims Data'!$S$11:$S$500='Cal_Claims Experience'!$W179)*('Input_Claims Data'!$T$11:$T$500='Cal_Claims Experience'!$X179)))</f>
        <v/>
      </c>
      <c r="AB179" s="1" t="str" cm="1">
        <f t="array" ref="AB179">IF(X179="","",_xlfn._xlws.FILTER('Input_Claims Data'!X$11:X$500,('Input_Claims Data'!$Q$11:$Q$500='Cal_Claims Experience'!$U179)*('Input_Claims Data'!$R$11:$R$500='Cal_Claims Experience'!$V179)*('Input_Claims Data'!$S$11:$S$500='Cal_Claims Experience'!$W179)*('Input_Claims Data'!$T$11:$T$500='Cal_Claims Experience'!$X179)))</f>
        <v/>
      </c>
      <c r="AC179" s="1" t="str" cm="1">
        <f t="array" ref="AC179">IF(Y179="","",_xlfn._xlws.FILTER('Input_Claims Data'!Y$11:Y$500,('Input_Claims Data'!$Q$11:$Q$500='Cal_Claims Experience'!$U179)*('Input_Claims Data'!$R$11:$R$500='Cal_Claims Experience'!$V179)*('Input_Claims Data'!$S$11:$S$500='Cal_Claims Experience'!$W179)*('Input_Claims Data'!$T$11:$T$500='Cal_Claims Experience'!$X179)))</f>
        <v/>
      </c>
      <c r="AD179" s="1" t="str" cm="1">
        <f t="array" ref="AD179">IF(Z179="","",_xlfn._xlws.FILTER('Input_Claims Data'!Z$11:Z$500,('Input_Claims Data'!$Q$11:$Q$500='Cal_Claims Experience'!$U179)*('Input_Claims Data'!$R$11:$R$500='Cal_Claims Experience'!$V179)*('Input_Claims Data'!$S$11:$S$500='Cal_Claims Experience'!$W179)*('Input_Claims Data'!$T$11:$T$500='Cal_Claims Experience'!$X179)))</f>
        <v/>
      </c>
      <c r="AE179" s="1" t="str" cm="1">
        <f t="array" ref="AE179">IF(AA179="","",_xlfn._xlws.FILTER('Input_Claims Data'!AA$11:AA$500,('Input_Claims Data'!$Q$11:$Q$500='Cal_Claims Experience'!$U179)*('Input_Claims Data'!$R$11:$R$500='Cal_Claims Experience'!$V179)*('Input_Claims Data'!$S$11:$S$500='Cal_Claims Experience'!$W179)*('Input_Claims Data'!$T$11:$T$500='Cal_Claims Experience'!$X179)))</f>
        <v/>
      </c>
      <c r="AF179" s="1" t="str" cm="1">
        <f t="array" ref="AF179">IF(AB179="","",_xlfn._xlws.FILTER('Input_Claims Data'!AB$11:AB$500,('Input_Claims Data'!$Q$11:$Q$500='Cal_Claims Experience'!$U179)*('Input_Claims Data'!$R$11:$R$500='Cal_Claims Experience'!$V179)*('Input_Claims Data'!$S$11:$S$500='Cal_Claims Experience'!$W179)*('Input_Claims Data'!$T$11:$T$500='Cal_Claims Experience'!$X179)))</f>
        <v/>
      </c>
      <c r="AG179" s="1" t="str" cm="1">
        <f t="array" ref="AG179">IF(AC179="","",_xlfn._xlws.FILTER('Input_Claims Data'!AC$11:AC$500,('Input_Claims Data'!$Q$11:$Q$500='Cal_Claims Experience'!$U179)*('Input_Claims Data'!$R$11:$R$500='Cal_Claims Experience'!$V179)*('Input_Claims Data'!$S$11:$S$500='Cal_Claims Experience'!$W179)*('Input_Claims Data'!$T$11:$T$500='Cal_Claims Experience'!$X179)))</f>
        <v/>
      </c>
      <c r="AH179" s="1" t="str" cm="1">
        <f t="array" ref="AH179">IF(AD179="","",_xlfn._xlws.FILTER('Input_Claims Data'!AD$11:AD$500,('Input_Claims Data'!$Q$11:$Q$500='Cal_Claims Experience'!$U179)*('Input_Claims Data'!$R$11:$R$500='Cal_Claims Experience'!$V179)*('Input_Claims Data'!$S$11:$S$500='Cal_Claims Experience'!$W179)*('Input_Claims Data'!$T$11:$T$500='Cal_Claims Experience'!$X179)))</f>
        <v/>
      </c>
      <c r="AI179" s="1" t="str">
        <f t="shared" si="28"/>
        <v/>
      </c>
      <c r="AJ179" s="1" t="str">
        <f t="shared" si="25"/>
        <v/>
      </c>
      <c r="AK179" s="1" t="str">
        <f t="shared" si="26"/>
        <v/>
      </c>
      <c r="AL179" s="1" t="str">
        <f t="shared" si="27"/>
        <v/>
      </c>
      <c r="AM179" s="1" t="str">
        <f t="shared" si="29"/>
        <v/>
      </c>
    </row>
    <row r="180" spans="5:39">
      <c r="E180" s="1" t="str" cm="1">
        <f t="array" ref="E180">IF(A180="","",_xlfn._xlws.FILTER('Input_Claims Data'!E$11:E$500,('Input_Claims Data'!$A$11:$A$500='Cal_Claims Experience'!$A180)*('Input_Claims Data'!$B$11:$B$500='Cal_Claims Experience'!$B180)*('Input_Claims Data'!$C$11:$C$500='Cal_Claims Experience'!$C180)*('Input_Claims Data'!$D$11:$D$500='Cal_Claims Experience'!$D180)))</f>
        <v/>
      </c>
      <c r="F180" s="1" t="str" cm="1">
        <f t="array" ref="F180">IF(A180="","",_xlfn._xlws.FILTER('Input_Claims Data'!F$11:F$500,('Input_Claims Data'!$A$11:$A$500='Cal_Claims Experience'!$A180)*('Input_Claims Data'!$B$11:$B$500='Cal_Claims Experience'!$B180)*('Input_Claims Data'!$C$11:$C$500='Cal_Claims Experience'!$C180)*('Input_Claims Data'!$D$11:$D$500='Cal_Claims Experience'!$D180)))</f>
        <v/>
      </c>
      <c r="G180" s="1" t="str" cm="1">
        <f t="array" ref="G180">IF(A180="","",_xlfn._xlws.FILTER('Input_Claims Data'!G$11:G$500,('Input_Claims Data'!$A$11:$A$500='Cal_Claims Experience'!$A180)*('Input_Claims Data'!$B$11:$B$500='Cal_Claims Experience'!$B180)*('Input_Claims Data'!$C$11:$C$500='Cal_Claims Experience'!$C180)*('Input_Claims Data'!$D$11:$D$500='Cal_Claims Experience'!$D180)))</f>
        <v/>
      </c>
      <c r="H180" s="1" t="str" cm="1">
        <f t="array" ref="H180">IF(A180="","",_xlfn._xlws.FILTER('Input_Claims Data'!H$11:H$500,('Input_Claims Data'!$A$11:$A$500='Cal_Claims Experience'!$A180)*('Input_Claims Data'!$B$11:$B$500='Cal_Claims Experience'!$B180)*('Input_Claims Data'!$C$11:$C$500='Cal_Claims Experience'!$C180)*('Input_Claims Data'!$D$11:$D$500='Cal_Claims Experience'!$D180)))</f>
        <v/>
      </c>
      <c r="I180" s="1" t="str" cm="1">
        <f t="array" ref="I180">IF(A180="","",_xlfn._xlws.FILTER('Input_Claims Data'!I$11:I$500,('Input_Claims Data'!$A$11:$A$500='Cal_Claims Experience'!$A180)*('Input_Claims Data'!$B$11:$B$500='Cal_Claims Experience'!$B180)*('Input_Claims Data'!$C$11:$C$500='Cal_Claims Experience'!$C180)*('Input_Claims Data'!$D$11:$D$500='Cal_Claims Experience'!$D180)))</f>
        <v/>
      </c>
      <c r="J180" s="1" t="str" cm="1">
        <f t="array" ref="J180">IF(A180="","",_xlfn._xlws.FILTER('Input_Claims Data'!J$11:J$500,('Input_Claims Data'!$A$11:$A$500='Cal_Claims Experience'!$A180)*('Input_Claims Data'!$B$11:$B$500='Cal_Claims Experience'!$B180)*('Input_Claims Data'!$C$11:$C$500='Cal_Claims Experience'!$C180)*('Input_Claims Data'!$D$11:$D$500='Cal_Claims Experience'!$D180)))</f>
        <v/>
      </c>
      <c r="K180" s="1" t="str" cm="1">
        <f t="array" ref="K180">IF(A180="","",_xlfn._xlws.FILTER('Input_Claims Data'!K$11:K$500,('Input_Claims Data'!$A$11:$A$500='Cal_Claims Experience'!$A180)*('Input_Claims Data'!$B$11:$B$500='Cal_Claims Experience'!$B180)*('Input_Claims Data'!$C$11:$C$500='Cal_Claims Experience'!$C180)*('Input_Claims Data'!$D$11:$D$500='Cal_Claims Experience'!$D180)))</f>
        <v/>
      </c>
      <c r="L180" s="1" t="str" cm="1">
        <f t="array" ref="L180">IF(B180="","",_xlfn._xlws.FILTER('Input_Claims Data'!L$11:L$500,('Input_Claims Data'!$A$11:$A$500='Cal_Claims Experience'!$A180)*('Input_Claims Data'!$B$11:$B$500='Cal_Claims Experience'!$B180)*('Input_Claims Data'!$C$11:$C$500='Cal_Claims Experience'!$C180)*('Input_Claims Data'!$D$11:$D$500='Cal_Claims Experience'!$D180)))</f>
        <v/>
      </c>
      <c r="M180" s="1" t="str" cm="1">
        <f t="array" ref="M180">IF(C180="","",_xlfn._xlws.FILTER('Input_Claims Data'!M$11:M$500,('Input_Claims Data'!$A$11:$A$500='Cal_Claims Experience'!$A180)*('Input_Claims Data'!$B$11:$B$500='Cal_Claims Experience'!$B180)*('Input_Claims Data'!$C$11:$C$500='Cal_Claims Experience'!$C180)*('Input_Claims Data'!$D$11:$D$500='Cal_Claims Experience'!$D180)))</f>
        <v/>
      </c>
      <c r="N180" s="1" t="str" cm="1">
        <f t="array" ref="N180">IF(D180="","",_xlfn._xlws.FILTER('Input_Claims Data'!N$11:N$500,('Input_Claims Data'!$A$11:$A$500='Cal_Claims Experience'!$A180)*('Input_Claims Data'!$B$11:$B$500='Cal_Claims Experience'!$B180)*('Input_Claims Data'!$C$11:$C$500='Cal_Claims Experience'!$C180)*('Input_Claims Data'!$D$11:$D$500='Cal_Claims Experience'!$D180)))</f>
        <v/>
      </c>
      <c r="O180" s="1" t="str">
        <f t="shared" si="20"/>
        <v/>
      </c>
      <c r="P180" s="1" t="str">
        <f t="shared" si="21"/>
        <v/>
      </c>
      <c r="Q180" s="1" t="str">
        <f t="shared" si="22"/>
        <v/>
      </c>
      <c r="R180" s="1" t="str">
        <f t="shared" si="23"/>
        <v/>
      </c>
      <c r="S180" s="1" t="str">
        <f t="shared" si="24"/>
        <v/>
      </c>
      <c r="Y180" s="1" t="str" cm="1">
        <f t="array" ref="Y180">IF(U180="","",_xlfn._xlws.FILTER('Input_Claims Data'!U$11:U$500,('Input_Claims Data'!$Q$11:$Q$500='Cal_Claims Experience'!$U180)*('Input_Claims Data'!$R$11:$R$500='Cal_Claims Experience'!$V180)*('Input_Claims Data'!$S$11:$S$500='Cal_Claims Experience'!$W180)*('Input_Claims Data'!$T$11:$T$500='Cal_Claims Experience'!$X180)))</f>
        <v/>
      </c>
      <c r="Z180" s="1" t="str" cm="1">
        <f t="array" ref="Z180">IF(V180="","",_xlfn._xlws.FILTER('Input_Claims Data'!V$11:V$500,('Input_Claims Data'!$Q$11:$Q$500='Cal_Claims Experience'!$U180)*('Input_Claims Data'!$R$11:$R$500='Cal_Claims Experience'!$V180)*('Input_Claims Data'!$S$11:$S$500='Cal_Claims Experience'!$W180)*('Input_Claims Data'!$T$11:$T$500='Cal_Claims Experience'!$X180)))</f>
        <v/>
      </c>
      <c r="AA180" s="1" t="str" cm="1">
        <f t="array" ref="AA180">IF(W180="","",_xlfn._xlws.FILTER('Input_Claims Data'!W$11:W$500,('Input_Claims Data'!$Q$11:$Q$500='Cal_Claims Experience'!$U180)*('Input_Claims Data'!$R$11:$R$500='Cal_Claims Experience'!$V180)*('Input_Claims Data'!$S$11:$S$500='Cal_Claims Experience'!$W180)*('Input_Claims Data'!$T$11:$T$500='Cal_Claims Experience'!$X180)))</f>
        <v/>
      </c>
      <c r="AB180" s="1" t="str" cm="1">
        <f t="array" ref="AB180">IF(X180="","",_xlfn._xlws.FILTER('Input_Claims Data'!X$11:X$500,('Input_Claims Data'!$Q$11:$Q$500='Cal_Claims Experience'!$U180)*('Input_Claims Data'!$R$11:$R$500='Cal_Claims Experience'!$V180)*('Input_Claims Data'!$S$11:$S$500='Cal_Claims Experience'!$W180)*('Input_Claims Data'!$T$11:$T$500='Cal_Claims Experience'!$X180)))</f>
        <v/>
      </c>
      <c r="AC180" s="1" t="str" cm="1">
        <f t="array" ref="AC180">IF(Y180="","",_xlfn._xlws.FILTER('Input_Claims Data'!Y$11:Y$500,('Input_Claims Data'!$Q$11:$Q$500='Cal_Claims Experience'!$U180)*('Input_Claims Data'!$R$11:$R$500='Cal_Claims Experience'!$V180)*('Input_Claims Data'!$S$11:$S$500='Cal_Claims Experience'!$W180)*('Input_Claims Data'!$T$11:$T$500='Cal_Claims Experience'!$X180)))</f>
        <v/>
      </c>
      <c r="AD180" s="1" t="str" cm="1">
        <f t="array" ref="AD180">IF(Z180="","",_xlfn._xlws.FILTER('Input_Claims Data'!Z$11:Z$500,('Input_Claims Data'!$Q$11:$Q$500='Cal_Claims Experience'!$U180)*('Input_Claims Data'!$R$11:$R$500='Cal_Claims Experience'!$V180)*('Input_Claims Data'!$S$11:$S$500='Cal_Claims Experience'!$W180)*('Input_Claims Data'!$T$11:$T$500='Cal_Claims Experience'!$X180)))</f>
        <v/>
      </c>
      <c r="AE180" s="1" t="str" cm="1">
        <f t="array" ref="AE180">IF(AA180="","",_xlfn._xlws.FILTER('Input_Claims Data'!AA$11:AA$500,('Input_Claims Data'!$Q$11:$Q$500='Cal_Claims Experience'!$U180)*('Input_Claims Data'!$R$11:$R$500='Cal_Claims Experience'!$V180)*('Input_Claims Data'!$S$11:$S$500='Cal_Claims Experience'!$W180)*('Input_Claims Data'!$T$11:$T$500='Cal_Claims Experience'!$X180)))</f>
        <v/>
      </c>
      <c r="AF180" s="1" t="str" cm="1">
        <f t="array" ref="AF180">IF(AB180="","",_xlfn._xlws.FILTER('Input_Claims Data'!AB$11:AB$500,('Input_Claims Data'!$Q$11:$Q$500='Cal_Claims Experience'!$U180)*('Input_Claims Data'!$R$11:$R$500='Cal_Claims Experience'!$V180)*('Input_Claims Data'!$S$11:$S$500='Cal_Claims Experience'!$W180)*('Input_Claims Data'!$T$11:$T$500='Cal_Claims Experience'!$X180)))</f>
        <v/>
      </c>
      <c r="AG180" s="1" t="str" cm="1">
        <f t="array" ref="AG180">IF(AC180="","",_xlfn._xlws.FILTER('Input_Claims Data'!AC$11:AC$500,('Input_Claims Data'!$Q$11:$Q$500='Cal_Claims Experience'!$U180)*('Input_Claims Data'!$R$11:$R$500='Cal_Claims Experience'!$V180)*('Input_Claims Data'!$S$11:$S$500='Cal_Claims Experience'!$W180)*('Input_Claims Data'!$T$11:$T$500='Cal_Claims Experience'!$X180)))</f>
        <v/>
      </c>
      <c r="AH180" s="1" t="str" cm="1">
        <f t="array" ref="AH180">IF(AD180="","",_xlfn._xlws.FILTER('Input_Claims Data'!AD$11:AD$500,('Input_Claims Data'!$Q$11:$Q$500='Cal_Claims Experience'!$U180)*('Input_Claims Data'!$R$11:$R$500='Cal_Claims Experience'!$V180)*('Input_Claims Data'!$S$11:$S$500='Cal_Claims Experience'!$W180)*('Input_Claims Data'!$T$11:$T$500='Cal_Claims Experience'!$X180)))</f>
        <v/>
      </c>
      <c r="AI180" s="1" t="str">
        <f t="shared" si="28"/>
        <v/>
      </c>
      <c r="AJ180" s="1" t="str">
        <f t="shared" si="25"/>
        <v/>
      </c>
      <c r="AK180" s="1" t="str">
        <f t="shared" si="26"/>
        <v/>
      </c>
      <c r="AL180" s="1" t="str">
        <f t="shared" si="27"/>
        <v/>
      </c>
      <c r="AM180" s="1" t="str">
        <f t="shared" si="29"/>
        <v/>
      </c>
    </row>
    <row r="181" spans="5:39">
      <c r="E181" s="1" t="str" cm="1">
        <f t="array" ref="E181">IF(A181="","",_xlfn._xlws.FILTER('Input_Claims Data'!E$11:E$500,('Input_Claims Data'!$A$11:$A$500='Cal_Claims Experience'!$A181)*('Input_Claims Data'!$B$11:$B$500='Cal_Claims Experience'!$B181)*('Input_Claims Data'!$C$11:$C$500='Cal_Claims Experience'!$C181)*('Input_Claims Data'!$D$11:$D$500='Cal_Claims Experience'!$D181)))</f>
        <v/>
      </c>
      <c r="F181" s="1" t="str" cm="1">
        <f t="array" ref="F181">IF(A181="","",_xlfn._xlws.FILTER('Input_Claims Data'!F$11:F$500,('Input_Claims Data'!$A$11:$A$500='Cal_Claims Experience'!$A181)*('Input_Claims Data'!$B$11:$B$500='Cal_Claims Experience'!$B181)*('Input_Claims Data'!$C$11:$C$500='Cal_Claims Experience'!$C181)*('Input_Claims Data'!$D$11:$D$500='Cal_Claims Experience'!$D181)))</f>
        <v/>
      </c>
      <c r="G181" s="1" t="str" cm="1">
        <f t="array" ref="G181">IF(A181="","",_xlfn._xlws.FILTER('Input_Claims Data'!G$11:G$500,('Input_Claims Data'!$A$11:$A$500='Cal_Claims Experience'!$A181)*('Input_Claims Data'!$B$11:$B$500='Cal_Claims Experience'!$B181)*('Input_Claims Data'!$C$11:$C$500='Cal_Claims Experience'!$C181)*('Input_Claims Data'!$D$11:$D$500='Cal_Claims Experience'!$D181)))</f>
        <v/>
      </c>
      <c r="H181" s="1" t="str" cm="1">
        <f t="array" ref="H181">IF(A181="","",_xlfn._xlws.FILTER('Input_Claims Data'!H$11:H$500,('Input_Claims Data'!$A$11:$A$500='Cal_Claims Experience'!$A181)*('Input_Claims Data'!$B$11:$B$500='Cal_Claims Experience'!$B181)*('Input_Claims Data'!$C$11:$C$500='Cal_Claims Experience'!$C181)*('Input_Claims Data'!$D$11:$D$500='Cal_Claims Experience'!$D181)))</f>
        <v/>
      </c>
      <c r="I181" s="1" t="str" cm="1">
        <f t="array" ref="I181">IF(A181="","",_xlfn._xlws.FILTER('Input_Claims Data'!I$11:I$500,('Input_Claims Data'!$A$11:$A$500='Cal_Claims Experience'!$A181)*('Input_Claims Data'!$B$11:$B$500='Cal_Claims Experience'!$B181)*('Input_Claims Data'!$C$11:$C$500='Cal_Claims Experience'!$C181)*('Input_Claims Data'!$D$11:$D$500='Cal_Claims Experience'!$D181)))</f>
        <v/>
      </c>
      <c r="J181" s="1" t="str" cm="1">
        <f t="array" ref="J181">IF(A181="","",_xlfn._xlws.FILTER('Input_Claims Data'!J$11:J$500,('Input_Claims Data'!$A$11:$A$500='Cal_Claims Experience'!$A181)*('Input_Claims Data'!$B$11:$B$500='Cal_Claims Experience'!$B181)*('Input_Claims Data'!$C$11:$C$500='Cal_Claims Experience'!$C181)*('Input_Claims Data'!$D$11:$D$500='Cal_Claims Experience'!$D181)))</f>
        <v/>
      </c>
      <c r="K181" s="1" t="str" cm="1">
        <f t="array" ref="K181">IF(A181="","",_xlfn._xlws.FILTER('Input_Claims Data'!K$11:K$500,('Input_Claims Data'!$A$11:$A$500='Cal_Claims Experience'!$A181)*('Input_Claims Data'!$B$11:$B$500='Cal_Claims Experience'!$B181)*('Input_Claims Data'!$C$11:$C$500='Cal_Claims Experience'!$C181)*('Input_Claims Data'!$D$11:$D$500='Cal_Claims Experience'!$D181)))</f>
        <v/>
      </c>
      <c r="L181" s="1" t="str" cm="1">
        <f t="array" ref="L181">IF(B181="","",_xlfn._xlws.FILTER('Input_Claims Data'!L$11:L$500,('Input_Claims Data'!$A$11:$A$500='Cal_Claims Experience'!$A181)*('Input_Claims Data'!$B$11:$B$500='Cal_Claims Experience'!$B181)*('Input_Claims Data'!$C$11:$C$500='Cal_Claims Experience'!$C181)*('Input_Claims Data'!$D$11:$D$500='Cal_Claims Experience'!$D181)))</f>
        <v/>
      </c>
      <c r="M181" s="1" t="str" cm="1">
        <f t="array" ref="M181">IF(C181="","",_xlfn._xlws.FILTER('Input_Claims Data'!M$11:M$500,('Input_Claims Data'!$A$11:$A$500='Cal_Claims Experience'!$A181)*('Input_Claims Data'!$B$11:$B$500='Cal_Claims Experience'!$B181)*('Input_Claims Data'!$C$11:$C$500='Cal_Claims Experience'!$C181)*('Input_Claims Data'!$D$11:$D$500='Cal_Claims Experience'!$D181)))</f>
        <v/>
      </c>
      <c r="N181" s="1" t="str" cm="1">
        <f t="array" ref="N181">IF(D181="","",_xlfn._xlws.FILTER('Input_Claims Data'!N$11:N$500,('Input_Claims Data'!$A$11:$A$500='Cal_Claims Experience'!$A181)*('Input_Claims Data'!$B$11:$B$500='Cal_Claims Experience'!$B181)*('Input_Claims Data'!$C$11:$C$500='Cal_Claims Experience'!$C181)*('Input_Claims Data'!$D$11:$D$500='Cal_Claims Experience'!$D181)))</f>
        <v/>
      </c>
      <c r="O181" s="1" t="str">
        <f t="shared" si="20"/>
        <v/>
      </c>
      <c r="P181" s="1" t="str">
        <f t="shared" si="21"/>
        <v/>
      </c>
      <c r="Q181" s="1" t="str">
        <f t="shared" si="22"/>
        <v/>
      </c>
      <c r="R181" s="1" t="str">
        <f t="shared" si="23"/>
        <v/>
      </c>
      <c r="S181" s="1" t="str">
        <f t="shared" si="24"/>
        <v/>
      </c>
      <c r="Y181" s="1" t="str" cm="1">
        <f t="array" ref="Y181">IF(U181="","",_xlfn._xlws.FILTER('Input_Claims Data'!U$11:U$500,('Input_Claims Data'!$Q$11:$Q$500='Cal_Claims Experience'!$U181)*('Input_Claims Data'!$R$11:$R$500='Cal_Claims Experience'!$V181)*('Input_Claims Data'!$S$11:$S$500='Cal_Claims Experience'!$W181)*('Input_Claims Data'!$T$11:$T$500='Cal_Claims Experience'!$X181)))</f>
        <v/>
      </c>
      <c r="Z181" s="1" t="str" cm="1">
        <f t="array" ref="Z181">IF(V181="","",_xlfn._xlws.FILTER('Input_Claims Data'!V$11:V$500,('Input_Claims Data'!$Q$11:$Q$500='Cal_Claims Experience'!$U181)*('Input_Claims Data'!$R$11:$R$500='Cal_Claims Experience'!$V181)*('Input_Claims Data'!$S$11:$S$500='Cal_Claims Experience'!$W181)*('Input_Claims Data'!$T$11:$T$500='Cal_Claims Experience'!$X181)))</f>
        <v/>
      </c>
      <c r="AA181" s="1" t="str" cm="1">
        <f t="array" ref="AA181">IF(W181="","",_xlfn._xlws.FILTER('Input_Claims Data'!W$11:W$500,('Input_Claims Data'!$Q$11:$Q$500='Cal_Claims Experience'!$U181)*('Input_Claims Data'!$R$11:$R$500='Cal_Claims Experience'!$V181)*('Input_Claims Data'!$S$11:$S$500='Cal_Claims Experience'!$W181)*('Input_Claims Data'!$T$11:$T$500='Cal_Claims Experience'!$X181)))</f>
        <v/>
      </c>
      <c r="AB181" s="1" t="str" cm="1">
        <f t="array" ref="AB181">IF(X181="","",_xlfn._xlws.FILTER('Input_Claims Data'!X$11:X$500,('Input_Claims Data'!$Q$11:$Q$500='Cal_Claims Experience'!$U181)*('Input_Claims Data'!$R$11:$R$500='Cal_Claims Experience'!$V181)*('Input_Claims Data'!$S$11:$S$500='Cal_Claims Experience'!$W181)*('Input_Claims Data'!$T$11:$T$500='Cal_Claims Experience'!$X181)))</f>
        <v/>
      </c>
      <c r="AC181" s="1" t="str" cm="1">
        <f t="array" ref="AC181">IF(Y181="","",_xlfn._xlws.FILTER('Input_Claims Data'!Y$11:Y$500,('Input_Claims Data'!$Q$11:$Q$500='Cal_Claims Experience'!$U181)*('Input_Claims Data'!$R$11:$R$500='Cal_Claims Experience'!$V181)*('Input_Claims Data'!$S$11:$S$500='Cal_Claims Experience'!$W181)*('Input_Claims Data'!$T$11:$T$500='Cal_Claims Experience'!$X181)))</f>
        <v/>
      </c>
      <c r="AD181" s="1" t="str" cm="1">
        <f t="array" ref="AD181">IF(Z181="","",_xlfn._xlws.FILTER('Input_Claims Data'!Z$11:Z$500,('Input_Claims Data'!$Q$11:$Q$500='Cal_Claims Experience'!$U181)*('Input_Claims Data'!$R$11:$R$500='Cal_Claims Experience'!$V181)*('Input_Claims Data'!$S$11:$S$500='Cal_Claims Experience'!$W181)*('Input_Claims Data'!$T$11:$T$500='Cal_Claims Experience'!$X181)))</f>
        <v/>
      </c>
      <c r="AE181" s="1" t="str" cm="1">
        <f t="array" ref="AE181">IF(AA181="","",_xlfn._xlws.FILTER('Input_Claims Data'!AA$11:AA$500,('Input_Claims Data'!$Q$11:$Q$500='Cal_Claims Experience'!$U181)*('Input_Claims Data'!$R$11:$R$500='Cal_Claims Experience'!$V181)*('Input_Claims Data'!$S$11:$S$500='Cal_Claims Experience'!$W181)*('Input_Claims Data'!$T$11:$T$500='Cal_Claims Experience'!$X181)))</f>
        <v/>
      </c>
      <c r="AF181" s="1" t="str" cm="1">
        <f t="array" ref="AF181">IF(AB181="","",_xlfn._xlws.FILTER('Input_Claims Data'!AB$11:AB$500,('Input_Claims Data'!$Q$11:$Q$500='Cal_Claims Experience'!$U181)*('Input_Claims Data'!$R$11:$R$500='Cal_Claims Experience'!$V181)*('Input_Claims Data'!$S$11:$S$500='Cal_Claims Experience'!$W181)*('Input_Claims Data'!$T$11:$T$500='Cal_Claims Experience'!$X181)))</f>
        <v/>
      </c>
      <c r="AG181" s="1" t="str" cm="1">
        <f t="array" ref="AG181">IF(AC181="","",_xlfn._xlws.FILTER('Input_Claims Data'!AC$11:AC$500,('Input_Claims Data'!$Q$11:$Q$500='Cal_Claims Experience'!$U181)*('Input_Claims Data'!$R$11:$R$500='Cal_Claims Experience'!$V181)*('Input_Claims Data'!$S$11:$S$500='Cal_Claims Experience'!$W181)*('Input_Claims Data'!$T$11:$T$500='Cal_Claims Experience'!$X181)))</f>
        <v/>
      </c>
      <c r="AH181" s="1" t="str" cm="1">
        <f t="array" ref="AH181">IF(AD181="","",_xlfn._xlws.FILTER('Input_Claims Data'!AD$11:AD$500,('Input_Claims Data'!$Q$11:$Q$500='Cal_Claims Experience'!$U181)*('Input_Claims Data'!$R$11:$R$500='Cal_Claims Experience'!$V181)*('Input_Claims Data'!$S$11:$S$500='Cal_Claims Experience'!$W181)*('Input_Claims Data'!$T$11:$T$500='Cal_Claims Experience'!$X181)))</f>
        <v/>
      </c>
      <c r="AI181" s="1" t="str">
        <f t="shared" si="28"/>
        <v/>
      </c>
      <c r="AJ181" s="1" t="str">
        <f t="shared" si="25"/>
        <v/>
      </c>
      <c r="AK181" s="1" t="str">
        <f t="shared" si="26"/>
        <v/>
      </c>
      <c r="AL181" s="1" t="str">
        <f t="shared" si="27"/>
        <v/>
      </c>
      <c r="AM181" s="1" t="str">
        <f t="shared" si="29"/>
        <v/>
      </c>
    </row>
    <row r="182" spans="5:39">
      <c r="E182" s="1" t="str" cm="1">
        <f t="array" ref="E182">IF(A182="","",_xlfn._xlws.FILTER('Input_Claims Data'!E$11:E$500,('Input_Claims Data'!$A$11:$A$500='Cal_Claims Experience'!$A182)*('Input_Claims Data'!$B$11:$B$500='Cal_Claims Experience'!$B182)*('Input_Claims Data'!$C$11:$C$500='Cal_Claims Experience'!$C182)*('Input_Claims Data'!$D$11:$D$500='Cal_Claims Experience'!$D182)))</f>
        <v/>
      </c>
      <c r="F182" s="1" t="str" cm="1">
        <f t="array" ref="F182">IF(A182="","",_xlfn._xlws.FILTER('Input_Claims Data'!F$11:F$500,('Input_Claims Data'!$A$11:$A$500='Cal_Claims Experience'!$A182)*('Input_Claims Data'!$B$11:$B$500='Cal_Claims Experience'!$B182)*('Input_Claims Data'!$C$11:$C$500='Cal_Claims Experience'!$C182)*('Input_Claims Data'!$D$11:$D$500='Cal_Claims Experience'!$D182)))</f>
        <v/>
      </c>
      <c r="G182" s="1" t="str" cm="1">
        <f t="array" ref="G182">IF(A182="","",_xlfn._xlws.FILTER('Input_Claims Data'!G$11:G$500,('Input_Claims Data'!$A$11:$A$500='Cal_Claims Experience'!$A182)*('Input_Claims Data'!$B$11:$B$500='Cal_Claims Experience'!$B182)*('Input_Claims Data'!$C$11:$C$500='Cal_Claims Experience'!$C182)*('Input_Claims Data'!$D$11:$D$500='Cal_Claims Experience'!$D182)))</f>
        <v/>
      </c>
      <c r="H182" s="1" t="str" cm="1">
        <f t="array" ref="H182">IF(A182="","",_xlfn._xlws.FILTER('Input_Claims Data'!H$11:H$500,('Input_Claims Data'!$A$11:$A$500='Cal_Claims Experience'!$A182)*('Input_Claims Data'!$B$11:$B$500='Cal_Claims Experience'!$B182)*('Input_Claims Data'!$C$11:$C$500='Cal_Claims Experience'!$C182)*('Input_Claims Data'!$D$11:$D$500='Cal_Claims Experience'!$D182)))</f>
        <v/>
      </c>
      <c r="I182" s="1" t="str" cm="1">
        <f t="array" ref="I182">IF(A182="","",_xlfn._xlws.FILTER('Input_Claims Data'!I$11:I$500,('Input_Claims Data'!$A$11:$A$500='Cal_Claims Experience'!$A182)*('Input_Claims Data'!$B$11:$B$500='Cal_Claims Experience'!$B182)*('Input_Claims Data'!$C$11:$C$500='Cal_Claims Experience'!$C182)*('Input_Claims Data'!$D$11:$D$500='Cal_Claims Experience'!$D182)))</f>
        <v/>
      </c>
      <c r="J182" s="1" t="str" cm="1">
        <f t="array" ref="J182">IF(A182="","",_xlfn._xlws.FILTER('Input_Claims Data'!J$11:J$500,('Input_Claims Data'!$A$11:$A$500='Cal_Claims Experience'!$A182)*('Input_Claims Data'!$B$11:$B$500='Cal_Claims Experience'!$B182)*('Input_Claims Data'!$C$11:$C$500='Cal_Claims Experience'!$C182)*('Input_Claims Data'!$D$11:$D$500='Cal_Claims Experience'!$D182)))</f>
        <v/>
      </c>
      <c r="K182" s="1" t="str" cm="1">
        <f t="array" ref="K182">IF(A182="","",_xlfn._xlws.FILTER('Input_Claims Data'!K$11:K$500,('Input_Claims Data'!$A$11:$A$500='Cal_Claims Experience'!$A182)*('Input_Claims Data'!$B$11:$B$500='Cal_Claims Experience'!$B182)*('Input_Claims Data'!$C$11:$C$500='Cal_Claims Experience'!$C182)*('Input_Claims Data'!$D$11:$D$500='Cal_Claims Experience'!$D182)))</f>
        <v/>
      </c>
      <c r="L182" s="1" t="str" cm="1">
        <f t="array" ref="L182">IF(B182="","",_xlfn._xlws.FILTER('Input_Claims Data'!L$11:L$500,('Input_Claims Data'!$A$11:$A$500='Cal_Claims Experience'!$A182)*('Input_Claims Data'!$B$11:$B$500='Cal_Claims Experience'!$B182)*('Input_Claims Data'!$C$11:$C$500='Cal_Claims Experience'!$C182)*('Input_Claims Data'!$D$11:$D$500='Cal_Claims Experience'!$D182)))</f>
        <v/>
      </c>
      <c r="M182" s="1" t="str" cm="1">
        <f t="array" ref="M182">IF(C182="","",_xlfn._xlws.FILTER('Input_Claims Data'!M$11:M$500,('Input_Claims Data'!$A$11:$A$500='Cal_Claims Experience'!$A182)*('Input_Claims Data'!$B$11:$B$500='Cal_Claims Experience'!$B182)*('Input_Claims Data'!$C$11:$C$500='Cal_Claims Experience'!$C182)*('Input_Claims Data'!$D$11:$D$500='Cal_Claims Experience'!$D182)))</f>
        <v/>
      </c>
      <c r="N182" s="1" t="str" cm="1">
        <f t="array" ref="N182">IF(D182="","",_xlfn._xlws.FILTER('Input_Claims Data'!N$11:N$500,('Input_Claims Data'!$A$11:$A$500='Cal_Claims Experience'!$A182)*('Input_Claims Data'!$B$11:$B$500='Cal_Claims Experience'!$B182)*('Input_Claims Data'!$C$11:$C$500='Cal_Claims Experience'!$C182)*('Input_Claims Data'!$D$11:$D$500='Cal_Claims Experience'!$D182)))</f>
        <v/>
      </c>
      <c r="O182" s="1" t="str">
        <f t="shared" si="20"/>
        <v/>
      </c>
      <c r="P182" s="1" t="str">
        <f t="shared" si="21"/>
        <v/>
      </c>
      <c r="Q182" s="1" t="str">
        <f t="shared" si="22"/>
        <v/>
      </c>
      <c r="R182" s="1" t="str">
        <f t="shared" si="23"/>
        <v/>
      </c>
      <c r="S182" s="1" t="str">
        <f t="shared" si="24"/>
        <v/>
      </c>
      <c r="Y182" s="1" t="str" cm="1">
        <f t="array" ref="Y182">IF(U182="","",_xlfn._xlws.FILTER('Input_Claims Data'!U$11:U$500,('Input_Claims Data'!$Q$11:$Q$500='Cal_Claims Experience'!$U182)*('Input_Claims Data'!$R$11:$R$500='Cal_Claims Experience'!$V182)*('Input_Claims Data'!$S$11:$S$500='Cal_Claims Experience'!$W182)*('Input_Claims Data'!$T$11:$T$500='Cal_Claims Experience'!$X182)))</f>
        <v/>
      </c>
      <c r="Z182" s="1" t="str" cm="1">
        <f t="array" ref="Z182">IF(V182="","",_xlfn._xlws.FILTER('Input_Claims Data'!V$11:V$500,('Input_Claims Data'!$Q$11:$Q$500='Cal_Claims Experience'!$U182)*('Input_Claims Data'!$R$11:$R$500='Cal_Claims Experience'!$V182)*('Input_Claims Data'!$S$11:$S$500='Cal_Claims Experience'!$W182)*('Input_Claims Data'!$T$11:$T$500='Cal_Claims Experience'!$X182)))</f>
        <v/>
      </c>
      <c r="AA182" s="1" t="str" cm="1">
        <f t="array" ref="AA182">IF(W182="","",_xlfn._xlws.FILTER('Input_Claims Data'!W$11:W$500,('Input_Claims Data'!$Q$11:$Q$500='Cal_Claims Experience'!$U182)*('Input_Claims Data'!$R$11:$R$500='Cal_Claims Experience'!$V182)*('Input_Claims Data'!$S$11:$S$500='Cal_Claims Experience'!$W182)*('Input_Claims Data'!$T$11:$T$500='Cal_Claims Experience'!$X182)))</f>
        <v/>
      </c>
      <c r="AB182" s="1" t="str" cm="1">
        <f t="array" ref="AB182">IF(X182="","",_xlfn._xlws.FILTER('Input_Claims Data'!X$11:X$500,('Input_Claims Data'!$Q$11:$Q$500='Cal_Claims Experience'!$U182)*('Input_Claims Data'!$R$11:$R$500='Cal_Claims Experience'!$V182)*('Input_Claims Data'!$S$11:$S$500='Cal_Claims Experience'!$W182)*('Input_Claims Data'!$T$11:$T$500='Cal_Claims Experience'!$X182)))</f>
        <v/>
      </c>
      <c r="AC182" s="1" t="str" cm="1">
        <f t="array" ref="AC182">IF(Y182="","",_xlfn._xlws.FILTER('Input_Claims Data'!Y$11:Y$500,('Input_Claims Data'!$Q$11:$Q$500='Cal_Claims Experience'!$U182)*('Input_Claims Data'!$R$11:$R$500='Cal_Claims Experience'!$V182)*('Input_Claims Data'!$S$11:$S$500='Cal_Claims Experience'!$W182)*('Input_Claims Data'!$T$11:$T$500='Cal_Claims Experience'!$X182)))</f>
        <v/>
      </c>
      <c r="AD182" s="1" t="str" cm="1">
        <f t="array" ref="AD182">IF(Z182="","",_xlfn._xlws.FILTER('Input_Claims Data'!Z$11:Z$500,('Input_Claims Data'!$Q$11:$Q$500='Cal_Claims Experience'!$U182)*('Input_Claims Data'!$R$11:$R$500='Cal_Claims Experience'!$V182)*('Input_Claims Data'!$S$11:$S$500='Cal_Claims Experience'!$W182)*('Input_Claims Data'!$T$11:$T$500='Cal_Claims Experience'!$X182)))</f>
        <v/>
      </c>
      <c r="AE182" s="1" t="str" cm="1">
        <f t="array" ref="AE182">IF(AA182="","",_xlfn._xlws.FILTER('Input_Claims Data'!AA$11:AA$500,('Input_Claims Data'!$Q$11:$Q$500='Cal_Claims Experience'!$U182)*('Input_Claims Data'!$R$11:$R$500='Cal_Claims Experience'!$V182)*('Input_Claims Data'!$S$11:$S$500='Cal_Claims Experience'!$W182)*('Input_Claims Data'!$T$11:$T$500='Cal_Claims Experience'!$X182)))</f>
        <v/>
      </c>
      <c r="AF182" s="1" t="str" cm="1">
        <f t="array" ref="AF182">IF(AB182="","",_xlfn._xlws.FILTER('Input_Claims Data'!AB$11:AB$500,('Input_Claims Data'!$Q$11:$Q$500='Cal_Claims Experience'!$U182)*('Input_Claims Data'!$R$11:$R$500='Cal_Claims Experience'!$V182)*('Input_Claims Data'!$S$11:$S$500='Cal_Claims Experience'!$W182)*('Input_Claims Data'!$T$11:$T$500='Cal_Claims Experience'!$X182)))</f>
        <v/>
      </c>
      <c r="AG182" s="1" t="str" cm="1">
        <f t="array" ref="AG182">IF(AC182="","",_xlfn._xlws.FILTER('Input_Claims Data'!AC$11:AC$500,('Input_Claims Data'!$Q$11:$Q$500='Cal_Claims Experience'!$U182)*('Input_Claims Data'!$R$11:$R$500='Cal_Claims Experience'!$V182)*('Input_Claims Data'!$S$11:$S$500='Cal_Claims Experience'!$W182)*('Input_Claims Data'!$T$11:$T$500='Cal_Claims Experience'!$X182)))</f>
        <v/>
      </c>
      <c r="AH182" s="1" t="str" cm="1">
        <f t="array" ref="AH182">IF(AD182="","",_xlfn._xlws.FILTER('Input_Claims Data'!AD$11:AD$500,('Input_Claims Data'!$Q$11:$Q$500='Cal_Claims Experience'!$U182)*('Input_Claims Data'!$R$11:$R$500='Cal_Claims Experience'!$V182)*('Input_Claims Data'!$S$11:$S$500='Cal_Claims Experience'!$W182)*('Input_Claims Data'!$T$11:$T$500='Cal_Claims Experience'!$X182)))</f>
        <v/>
      </c>
      <c r="AI182" s="1" t="str">
        <f t="shared" si="28"/>
        <v/>
      </c>
      <c r="AJ182" s="1" t="str">
        <f t="shared" si="25"/>
        <v/>
      </c>
      <c r="AK182" s="1" t="str">
        <f t="shared" si="26"/>
        <v/>
      </c>
      <c r="AL182" s="1" t="str">
        <f t="shared" si="27"/>
        <v/>
      </c>
      <c r="AM182" s="1" t="str">
        <f t="shared" si="29"/>
        <v/>
      </c>
    </row>
    <row r="183" spans="5:39">
      <c r="E183" s="1" t="str" cm="1">
        <f t="array" ref="E183">IF(A183="","",_xlfn._xlws.FILTER('Input_Claims Data'!E$11:E$500,('Input_Claims Data'!$A$11:$A$500='Cal_Claims Experience'!$A183)*('Input_Claims Data'!$B$11:$B$500='Cal_Claims Experience'!$B183)*('Input_Claims Data'!$C$11:$C$500='Cal_Claims Experience'!$C183)*('Input_Claims Data'!$D$11:$D$500='Cal_Claims Experience'!$D183)))</f>
        <v/>
      </c>
      <c r="F183" s="1" t="str" cm="1">
        <f t="array" ref="F183">IF(A183="","",_xlfn._xlws.FILTER('Input_Claims Data'!F$11:F$500,('Input_Claims Data'!$A$11:$A$500='Cal_Claims Experience'!$A183)*('Input_Claims Data'!$B$11:$B$500='Cal_Claims Experience'!$B183)*('Input_Claims Data'!$C$11:$C$500='Cal_Claims Experience'!$C183)*('Input_Claims Data'!$D$11:$D$500='Cal_Claims Experience'!$D183)))</f>
        <v/>
      </c>
      <c r="G183" s="1" t="str" cm="1">
        <f t="array" ref="G183">IF(A183="","",_xlfn._xlws.FILTER('Input_Claims Data'!G$11:G$500,('Input_Claims Data'!$A$11:$A$500='Cal_Claims Experience'!$A183)*('Input_Claims Data'!$B$11:$B$500='Cal_Claims Experience'!$B183)*('Input_Claims Data'!$C$11:$C$500='Cal_Claims Experience'!$C183)*('Input_Claims Data'!$D$11:$D$500='Cal_Claims Experience'!$D183)))</f>
        <v/>
      </c>
      <c r="H183" s="1" t="str" cm="1">
        <f t="array" ref="H183">IF(A183="","",_xlfn._xlws.FILTER('Input_Claims Data'!H$11:H$500,('Input_Claims Data'!$A$11:$A$500='Cal_Claims Experience'!$A183)*('Input_Claims Data'!$B$11:$B$500='Cal_Claims Experience'!$B183)*('Input_Claims Data'!$C$11:$C$500='Cal_Claims Experience'!$C183)*('Input_Claims Data'!$D$11:$D$500='Cal_Claims Experience'!$D183)))</f>
        <v/>
      </c>
      <c r="I183" s="1" t="str" cm="1">
        <f t="array" ref="I183">IF(A183="","",_xlfn._xlws.FILTER('Input_Claims Data'!I$11:I$500,('Input_Claims Data'!$A$11:$A$500='Cal_Claims Experience'!$A183)*('Input_Claims Data'!$B$11:$B$500='Cal_Claims Experience'!$B183)*('Input_Claims Data'!$C$11:$C$500='Cal_Claims Experience'!$C183)*('Input_Claims Data'!$D$11:$D$500='Cal_Claims Experience'!$D183)))</f>
        <v/>
      </c>
      <c r="J183" s="1" t="str" cm="1">
        <f t="array" ref="J183">IF(A183="","",_xlfn._xlws.FILTER('Input_Claims Data'!J$11:J$500,('Input_Claims Data'!$A$11:$A$500='Cal_Claims Experience'!$A183)*('Input_Claims Data'!$B$11:$B$500='Cal_Claims Experience'!$B183)*('Input_Claims Data'!$C$11:$C$500='Cal_Claims Experience'!$C183)*('Input_Claims Data'!$D$11:$D$500='Cal_Claims Experience'!$D183)))</f>
        <v/>
      </c>
      <c r="K183" s="1" t="str" cm="1">
        <f t="array" ref="K183">IF(A183="","",_xlfn._xlws.FILTER('Input_Claims Data'!K$11:K$500,('Input_Claims Data'!$A$11:$A$500='Cal_Claims Experience'!$A183)*('Input_Claims Data'!$B$11:$B$500='Cal_Claims Experience'!$B183)*('Input_Claims Data'!$C$11:$C$500='Cal_Claims Experience'!$C183)*('Input_Claims Data'!$D$11:$D$500='Cal_Claims Experience'!$D183)))</f>
        <v/>
      </c>
      <c r="L183" s="1" t="str" cm="1">
        <f t="array" ref="L183">IF(B183="","",_xlfn._xlws.FILTER('Input_Claims Data'!L$11:L$500,('Input_Claims Data'!$A$11:$A$500='Cal_Claims Experience'!$A183)*('Input_Claims Data'!$B$11:$B$500='Cal_Claims Experience'!$B183)*('Input_Claims Data'!$C$11:$C$500='Cal_Claims Experience'!$C183)*('Input_Claims Data'!$D$11:$D$500='Cal_Claims Experience'!$D183)))</f>
        <v/>
      </c>
      <c r="M183" s="1" t="str" cm="1">
        <f t="array" ref="M183">IF(C183="","",_xlfn._xlws.FILTER('Input_Claims Data'!M$11:M$500,('Input_Claims Data'!$A$11:$A$500='Cal_Claims Experience'!$A183)*('Input_Claims Data'!$B$11:$B$500='Cal_Claims Experience'!$B183)*('Input_Claims Data'!$C$11:$C$500='Cal_Claims Experience'!$C183)*('Input_Claims Data'!$D$11:$D$500='Cal_Claims Experience'!$D183)))</f>
        <v/>
      </c>
      <c r="N183" s="1" t="str" cm="1">
        <f t="array" ref="N183">IF(D183="","",_xlfn._xlws.FILTER('Input_Claims Data'!N$11:N$500,('Input_Claims Data'!$A$11:$A$500='Cal_Claims Experience'!$A183)*('Input_Claims Data'!$B$11:$B$500='Cal_Claims Experience'!$B183)*('Input_Claims Data'!$C$11:$C$500='Cal_Claims Experience'!$C183)*('Input_Claims Data'!$D$11:$D$500='Cal_Claims Experience'!$D183)))</f>
        <v/>
      </c>
      <c r="O183" s="1" t="str">
        <f t="shared" si="20"/>
        <v/>
      </c>
      <c r="P183" s="1" t="str">
        <f t="shared" si="21"/>
        <v/>
      </c>
      <c r="Q183" s="1" t="str">
        <f t="shared" si="22"/>
        <v/>
      </c>
      <c r="R183" s="1" t="str">
        <f t="shared" si="23"/>
        <v/>
      </c>
      <c r="S183" s="1" t="str">
        <f t="shared" si="24"/>
        <v/>
      </c>
      <c r="Y183" s="1" t="str" cm="1">
        <f t="array" ref="Y183">IF(U183="","",_xlfn._xlws.FILTER('Input_Claims Data'!U$11:U$500,('Input_Claims Data'!$Q$11:$Q$500='Cal_Claims Experience'!$U183)*('Input_Claims Data'!$R$11:$R$500='Cal_Claims Experience'!$V183)*('Input_Claims Data'!$S$11:$S$500='Cal_Claims Experience'!$W183)*('Input_Claims Data'!$T$11:$T$500='Cal_Claims Experience'!$X183)))</f>
        <v/>
      </c>
      <c r="Z183" s="1" t="str" cm="1">
        <f t="array" ref="Z183">IF(V183="","",_xlfn._xlws.FILTER('Input_Claims Data'!V$11:V$500,('Input_Claims Data'!$Q$11:$Q$500='Cal_Claims Experience'!$U183)*('Input_Claims Data'!$R$11:$R$500='Cal_Claims Experience'!$V183)*('Input_Claims Data'!$S$11:$S$500='Cal_Claims Experience'!$W183)*('Input_Claims Data'!$T$11:$T$500='Cal_Claims Experience'!$X183)))</f>
        <v/>
      </c>
      <c r="AA183" s="1" t="str" cm="1">
        <f t="array" ref="AA183">IF(W183="","",_xlfn._xlws.FILTER('Input_Claims Data'!W$11:W$500,('Input_Claims Data'!$Q$11:$Q$500='Cal_Claims Experience'!$U183)*('Input_Claims Data'!$R$11:$R$500='Cal_Claims Experience'!$V183)*('Input_Claims Data'!$S$11:$S$500='Cal_Claims Experience'!$W183)*('Input_Claims Data'!$T$11:$T$500='Cal_Claims Experience'!$X183)))</f>
        <v/>
      </c>
      <c r="AB183" s="1" t="str" cm="1">
        <f t="array" ref="AB183">IF(X183="","",_xlfn._xlws.FILTER('Input_Claims Data'!X$11:X$500,('Input_Claims Data'!$Q$11:$Q$500='Cal_Claims Experience'!$U183)*('Input_Claims Data'!$R$11:$R$500='Cal_Claims Experience'!$V183)*('Input_Claims Data'!$S$11:$S$500='Cal_Claims Experience'!$W183)*('Input_Claims Data'!$T$11:$T$500='Cal_Claims Experience'!$X183)))</f>
        <v/>
      </c>
      <c r="AC183" s="1" t="str" cm="1">
        <f t="array" ref="AC183">IF(Y183="","",_xlfn._xlws.FILTER('Input_Claims Data'!Y$11:Y$500,('Input_Claims Data'!$Q$11:$Q$500='Cal_Claims Experience'!$U183)*('Input_Claims Data'!$R$11:$R$500='Cal_Claims Experience'!$V183)*('Input_Claims Data'!$S$11:$S$500='Cal_Claims Experience'!$W183)*('Input_Claims Data'!$T$11:$T$500='Cal_Claims Experience'!$X183)))</f>
        <v/>
      </c>
      <c r="AD183" s="1" t="str" cm="1">
        <f t="array" ref="AD183">IF(Z183="","",_xlfn._xlws.FILTER('Input_Claims Data'!Z$11:Z$500,('Input_Claims Data'!$Q$11:$Q$500='Cal_Claims Experience'!$U183)*('Input_Claims Data'!$R$11:$R$500='Cal_Claims Experience'!$V183)*('Input_Claims Data'!$S$11:$S$500='Cal_Claims Experience'!$W183)*('Input_Claims Data'!$T$11:$T$500='Cal_Claims Experience'!$X183)))</f>
        <v/>
      </c>
      <c r="AE183" s="1" t="str" cm="1">
        <f t="array" ref="AE183">IF(AA183="","",_xlfn._xlws.FILTER('Input_Claims Data'!AA$11:AA$500,('Input_Claims Data'!$Q$11:$Q$500='Cal_Claims Experience'!$U183)*('Input_Claims Data'!$R$11:$R$500='Cal_Claims Experience'!$V183)*('Input_Claims Data'!$S$11:$S$500='Cal_Claims Experience'!$W183)*('Input_Claims Data'!$T$11:$T$500='Cal_Claims Experience'!$X183)))</f>
        <v/>
      </c>
      <c r="AF183" s="1" t="str" cm="1">
        <f t="array" ref="AF183">IF(AB183="","",_xlfn._xlws.FILTER('Input_Claims Data'!AB$11:AB$500,('Input_Claims Data'!$Q$11:$Q$500='Cal_Claims Experience'!$U183)*('Input_Claims Data'!$R$11:$R$500='Cal_Claims Experience'!$V183)*('Input_Claims Data'!$S$11:$S$500='Cal_Claims Experience'!$W183)*('Input_Claims Data'!$T$11:$T$500='Cal_Claims Experience'!$X183)))</f>
        <v/>
      </c>
      <c r="AG183" s="1" t="str" cm="1">
        <f t="array" ref="AG183">IF(AC183="","",_xlfn._xlws.FILTER('Input_Claims Data'!AC$11:AC$500,('Input_Claims Data'!$Q$11:$Q$500='Cal_Claims Experience'!$U183)*('Input_Claims Data'!$R$11:$R$500='Cal_Claims Experience'!$V183)*('Input_Claims Data'!$S$11:$S$500='Cal_Claims Experience'!$W183)*('Input_Claims Data'!$T$11:$T$500='Cal_Claims Experience'!$X183)))</f>
        <v/>
      </c>
      <c r="AH183" s="1" t="str" cm="1">
        <f t="array" ref="AH183">IF(AD183="","",_xlfn._xlws.FILTER('Input_Claims Data'!AD$11:AD$500,('Input_Claims Data'!$Q$11:$Q$500='Cal_Claims Experience'!$U183)*('Input_Claims Data'!$R$11:$R$500='Cal_Claims Experience'!$V183)*('Input_Claims Data'!$S$11:$S$500='Cal_Claims Experience'!$W183)*('Input_Claims Data'!$T$11:$T$500='Cal_Claims Experience'!$X183)))</f>
        <v/>
      </c>
      <c r="AI183" s="1" t="str">
        <f t="shared" si="28"/>
        <v/>
      </c>
      <c r="AJ183" s="1" t="str">
        <f t="shared" si="25"/>
        <v/>
      </c>
      <c r="AK183" s="1" t="str">
        <f t="shared" si="26"/>
        <v/>
      </c>
      <c r="AL183" s="1" t="str">
        <f t="shared" si="27"/>
        <v/>
      </c>
      <c r="AM183" s="1" t="str">
        <f t="shared" si="29"/>
        <v/>
      </c>
    </row>
    <row r="184" spans="5:39">
      <c r="E184" s="1" t="str" cm="1">
        <f t="array" ref="E184">IF(A184="","",_xlfn._xlws.FILTER('Input_Claims Data'!E$11:E$500,('Input_Claims Data'!$A$11:$A$500='Cal_Claims Experience'!$A184)*('Input_Claims Data'!$B$11:$B$500='Cal_Claims Experience'!$B184)*('Input_Claims Data'!$C$11:$C$500='Cal_Claims Experience'!$C184)*('Input_Claims Data'!$D$11:$D$500='Cal_Claims Experience'!$D184)))</f>
        <v/>
      </c>
      <c r="F184" s="1" t="str" cm="1">
        <f t="array" ref="F184">IF(A184="","",_xlfn._xlws.FILTER('Input_Claims Data'!F$11:F$500,('Input_Claims Data'!$A$11:$A$500='Cal_Claims Experience'!$A184)*('Input_Claims Data'!$B$11:$B$500='Cal_Claims Experience'!$B184)*('Input_Claims Data'!$C$11:$C$500='Cal_Claims Experience'!$C184)*('Input_Claims Data'!$D$11:$D$500='Cal_Claims Experience'!$D184)))</f>
        <v/>
      </c>
      <c r="G184" s="1" t="str" cm="1">
        <f t="array" ref="G184">IF(A184="","",_xlfn._xlws.FILTER('Input_Claims Data'!G$11:G$500,('Input_Claims Data'!$A$11:$A$500='Cal_Claims Experience'!$A184)*('Input_Claims Data'!$B$11:$B$500='Cal_Claims Experience'!$B184)*('Input_Claims Data'!$C$11:$C$500='Cal_Claims Experience'!$C184)*('Input_Claims Data'!$D$11:$D$500='Cal_Claims Experience'!$D184)))</f>
        <v/>
      </c>
      <c r="H184" s="1" t="str" cm="1">
        <f t="array" ref="H184">IF(A184="","",_xlfn._xlws.FILTER('Input_Claims Data'!H$11:H$500,('Input_Claims Data'!$A$11:$A$500='Cal_Claims Experience'!$A184)*('Input_Claims Data'!$B$11:$B$500='Cal_Claims Experience'!$B184)*('Input_Claims Data'!$C$11:$C$500='Cal_Claims Experience'!$C184)*('Input_Claims Data'!$D$11:$D$500='Cal_Claims Experience'!$D184)))</f>
        <v/>
      </c>
      <c r="I184" s="1" t="str" cm="1">
        <f t="array" ref="I184">IF(A184="","",_xlfn._xlws.FILTER('Input_Claims Data'!I$11:I$500,('Input_Claims Data'!$A$11:$A$500='Cal_Claims Experience'!$A184)*('Input_Claims Data'!$B$11:$B$500='Cal_Claims Experience'!$B184)*('Input_Claims Data'!$C$11:$C$500='Cal_Claims Experience'!$C184)*('Input_Claims Data'!$D$11:$D$500='Cal_Claims Experience'!$D184)))</f>
        <v/>
      </c>
      <c r="J184" s="1" t="str" cm="1">
        <f t="array" ref="J184">IF(A184="","",_xlfn._xlws.FILTER('Input_Claims Data'!J$11:J$500,('Input_Claims Data'!$A$11:$A$500='Cal_Claims Experience'!$A184)*('Input_Claims Data'!$B$11:$B$500='Cal_Claims Experience'!$B184)*('Input_Claims Data'!$C$11:$C$500='Cal_Claims Experience'!$C184)*('Input_Claims Data'!$D$11:$D$500='Cal_Claims Experience'!$D184)))</f>
        <v/>
      </c>
      <c r="K184" s="1" t="str" cm="1">
        <f t="array" ref="K184">IF(A184="","",_xlfn._xlws.FILTER('Input_Claims Data'!K$11:K$500,('Input_Claims Data'!$A$11:$A$500='Cal_Claims Experience'!$A184)*('Input_Claims Data'!$B$11:$B$500='Cal_Claims Experience'!$B184)*('Input_Claims Data'!$C$11:$C$500='Cal_Claims Experience'!$C184)*('Input_Claims Data'!$D$11:$D$500='Cal_Claims Experience'!$D184)))</f>
        <v/>
      </c>
      <c r="L184" s="1" t="str" cm="1">
        <f t="array" ref="L184">IF(B184="","",_xlfn._xlws.FILTER('Input_Claims Data'!L$11:L$500,('Input_Claims Data'!$A$11:$A$500='Cal_Claims Experience'!$A184)*('Input_Claims Data'!$B$11:$B$500='Cal_Claims Experience'!$B184)*('Input_Claims Data'!$C$11:$C$500='Cal_Claims Experience'!$C184)*('Input_Claims Data'!$D$11:$D$500='Cal_Claims Experience'!$D184)))</f>
        <v/>
      </c>
      <c r="M184" s="1" t="str" cm="1">
        <f t="array" ref="M184">IF(C184="","",_xlfn._xlws.FILTER('Input_Claims Data'!M$11:M$500,('Input_Claims Data'!$A$11:$A$500='Cal_Claims Experience'!$A184)*('Input_Claims Data'!$B$11:$B$500='Cal_Claims Experience'!$B184)*('Input_Claims Data'!$C$11:$C$500='Cal_Claims Experience'!$C184)*('Input_Claims Data'!$D$11:$D$500='Cal_Claims Experience'!$D184)))</f>
        <v/>
      </c>
      <c r="N184" s="1" t="str" cm="1">
        <f t="array" ref="N184">IF(D184="","",_xlfn._xlws.FILTER('Input_Claims Data'!N$11:N$500,('Input_Claims Data'!$A$11:$A$500='Cal_Claims Experience'!$A184)*('Input_Claims Data'!$B$11:$B$500='Cal_Claims Experience'!$B184)*('Input_Claims Data'!$C$11:$C$500='Cal_Claims Experience'!$C184)*('Input_Claims Data'!$D$11:$D$500='Cal_Claims Experience'!$D184)))</f>
        <v/>
      </c>
      <c r="O184" s="1" t="str">
        <f t="shared" si="20"/>
        <v/>
      </c>
      <c r="P184" s="1" t="str">
        <f t="shared" si="21"/>
        <v/>
      </c>
      <c r="Q184" s="1" t="str">
        <f t="shared" si="22"/>
        <v/>
      </c>
      <c r="R184" s="1" t="str">
        <f t="shared" si="23"/>
        <v/>
      </c>
      <c r="S184" s="1" t="str">
        <f t="shared" si="24"/>
        <v/>
      </c>
      <c r="Y184" s="1" t="str" cm="1">
        <f t="array" ref="Y184">IF(U184="","",_xlfn._xlws.FILTER('Input_Claims Data'!U$11:U$500,('Input_Claims Data'!$Q$11:$Q$500='Cal_Claims Experience'!$U184)*('Input_Claims Data'!$R$11:$R$500='Cal_Claims Experience'!$V184)*('Input_Claims Data'!$S$11:$S$500='Cal_Claims Experience'!$W184)*('Input_Claims Data'!$T$11:$T$500='Cal_Claims Experience'!$X184)))</f>
        <v/>
      </c>
      <c r="Z184" s="1" t="str" cm="1">
        <f t="array" ref="Z184">IF(V184="","",_xlfn._xlws.FILTER('Input_Claims Data'!V$11:V$500,('Input_Claims Data'!$Q$11:$Q$500='Cal_Claims Experience'!$U184)*('Input_Claims Data'!$R$11:$R$500='Cal_Claims Experience'!$V184)*('Input_Claims Data'!$S$11:$S$500='Cal_Claims Experience'!$W184)*('Input_Claims Data'!$T$11:$T$500='Cal_Claims Experience'!$X184)))</f>
        <v/>
      </c>
      <c r="AA184" s="1" t="str" cm="1">
        <f t="array" ref="AA184">IF(W184="","",_xlfn._xlws.FILTER('Input_Claims Data'!W$11:W$500,('Input_Claims Data'!$Q$11:$Q$500='Cal_Claims Experience'!$U184)*('Input_Claims Data'!$R$11:$R$500='Cal_Claims Experience'!$V184)*('Input_Claims Data'!$S$11:$S$500='Cal_Claims Experience'!$W184)*('Input_Claims Data'!$T$11:$T$500='Cal_Claims Experience'!$X184)))</f>
        <v/>
      </c>
      <c r="AB184" s="1" t="str" cm="1">
        <f t="array" ref="AB184">IF(X184="","",_xlfn._xlws.FILTER('Input_Claims Data'!X$11:X$500,('Input_Claims Data'!$Q$11:$Q$500='Cal_Claims Experience'!$U184)*('Input_Claims Data'!$R$11:$R$500='Cal_Claims Experience'!$V184)*('Input_Claims Data'!$S$11:$S$500='Cal_Claims Experience'!$W184)*('Input_Claims Data'!$T$11:$T$500='Cal_Claims Experience'!$X184)))</f>
        <v/>
      </c>
      <c r="AC184" s="1" t="str" cm="1">
        <f t="array" ref="AC184">IF(Y184="","",_xlfn._xlws.FILTER('Input_Claims Data'!Y$11:Y$500,('Input_Claims Data'!$Q$11:$Q$500='Cal_Claims Experience'!$U184)*('Input_Claims Data'!$R$11:$R$500='Cal_Claims Experience'!$V184)*('Input_Claims Data'!$S$11:$S$500='Cal_Claims Experience'!$W184)*('Input_Claims Data'!$T$11:$T$500='Cal_Claims Experience'!$X184)))</f>
        <v/>
      </c>
      <c r="AD184" s="1" t="str" cm="1">
        <f t="array" ref="AD184">IF(Z184="","",_xlfn._xlws.FILTER('Input_Claims Data'!Z$11:Z$500,('Input_Claims Data'!$Q$11:$Q$500='Cal_Claims Experience'!$U184)*('Input_Claims Data'!$R$11:$R$500='Cal_Claims Experience'!$V184)*('Input_Claims Data'!$S$11:$S$500='Cal_Claims Experience'!$W184)*('Input_Claims Data'!$T$11:$T$500='Cal_Claims Experience'!$X184)))</f>
        <v/>
      </c>
      <c r="AE184" s="1" t="str" cm="1">
        <f t="array" ref="AE184">IF(AA184="","",_xlfn._xlws.FILTER('Input_Claims Data'!AA$11:AA$500,('Input_Claims Data'!$Q$11:$Q$500='Cal_Claims Experience'!$U184)*('Input_Claims Data'!$R$11:$R$500='Cal_Claims Experience'!$V184)*('Input_Claims Data'!$S$11:$S$500='Cal_Claims Experience'!$W184)*('Input_Claims Data'!$T$11:$T$500='Cal_Claims Experience'!$X184)))</f>
        <v/>
      </c>
      <c r="AF184" s="1" t="str" cm="1">
        <f t="array" ref="AF184">IF(AB184="","",_xlfn._xlws.FILTER('Input_Claims Data'!AB$11:AB$500,('Input_Claims Data'!$Q$11:$Q$500='Cal_Claims Experience'!$U184)*('Input_Claims Data'!$R$11:$R$500='Cal_Claims Experience'!$V184)*('Input_Claims Data'!$S$11:$S$500='Cal_Claims Experience'!$W184)*('Input_Claims Data'!$T$11:$T$500='Cal_Claims Experience'!$X184)))</f>
        <v/>
      </c>
      <c r="AG184" s="1" t="str" cm="1">
        <f t="array" ref="AG184">IF(AC184="","",_xlfn._xlws.FILTER('Input_Claims Data'!AC$11:AC$500,('Input_Claims Data'!$Q$11:$Q$500='Cal_Claims Experience'!$U184)*('Input_Claims Data'!$R$11:$R$500='Cal_Claims Experience'!$V184)*('Input_Claims Data'!$S$11:$S$500='Cal_Claims Experience'!$W184)*('Input_Claims Data'!$T$11:$T$500='Cal_Claims Experience'!$X184)))</f>
        <v/>
      </c>
      <c r="AH184" s="1" t="str" cm="1">
        <f t="array" ref="AH184">IF(AD184="","",_xlfn._xlws.FILTER('Input_Claims Data'!AD$11:AD$500,('Input_Claims Data'!$Q$11:$Q$500='Cal_Claims Experience'!$U184)*('Input_Claims Data'!$R$11:$R$500='Cal_Claims Experience'!$V184)*('Input_Claims Data'!$S$11:$S$500='Cal_Claims Experience'!$W184)*('Input_Claims Data'!$T$11:$T$500='Cal_Claims Experience'!$X184)))</f>
        <v/>
      </c>
      <c r="AI184" s="1" t="str">
        <f t="shared" si="28"/>
        <v/>
      </c>
      <c r="AJ184" s="1" t="str">
        <f t="shared" si="25"/>
        <v/>
      </c>
      <c r="AK184" s="1" t="str">
        <f t="shared" si="26"/>
        <v/>
      </c>
      <c r="AL184" s="1" t="str">
        <f t="shared" si="27"/>
        <v/>
      </c>
      <c r="AM184" s="1" t="str">
        <f t="shared" si="29"/>
        <v/>
      </c>
    </row>
    <row r="185" spans="5:39">
      <c r="E185" s="1" t="str" cm="1">
        <f t="array" ref="E185">IF(A185="","",_xlfn._xlws.FILTER('Input_Claims Data'!E$11:E$500,('Input_Claims Data'!$A$11:$A$500='Cal_Claims Experience'!$A185)*('Input_Claims Data'!$B$11:$B$500='Cal_Claims Experience'!$B185)*('Input_Claims Data'!$C$11:$C$500='Cal_Claims Experience'!$C185)*('Input_Claims Data'!$D$11:$D$500='Cal_Claims Experience'!$D185)))</f>
        <v/>
      </c>
      <c r="F185" s="1" t="str" cm="1">
        <f t="array" ref="F185">IF(A185="","",_xlfn._xlws.FILTER('Input_Claims Data'!F$11:F$500,('Input_Claims Data'!$A$11:$A$500='Cal_Claims Experience'!$A185)*('Input_Claims Data'!$B$11:$B$500='Cal_Claims Experience'!$B185)*('Input_Claims Data'!$C$11:$C$500='Cal_Claims Experience'!$C185)*('Input_Claims Data'!$D$11:$D$500='Cal_Claims Experience'!$D185)))</f>
        <v/>
      </c>
      <c r="G185" s="1" t="str" cm="1">
        <f t="array" ref="G185">IF(A185="","",_xlfn._xlws.FILTER('Input_Claims Data'!G$11:G$500,('Input_Claims Data'!$A$11:$A$500='Cal_Claims Experience'!$A185)*('Input_Claims Data'!$B$11:$B$500='Cal_Claims Experience'!$B185)*('Input_Claims Data'!$C$11:$C$500='Cal_Claims Experience'!$C185)*('Input_Claims Data'!$D$11:$D$500='Cal_Claims Experience'!$D185)))</f>
        <v/>
      </c>
      <c r="H185" s="1" t="str" cm="1">
        <f t="array" ref="H185">IF(A185="","",_xlfn._xlws.FILTER('Input_Claims Data'!H$11:H$500,('Input_Claims Data'!$A$11:$A$500='Cal_Claims Experience'!$A185)*('Input_Claims Data'!$B$11:$B$500='Cal_Claims Experience'!$B185)*('Input_Claims Data'!$C$11:$C$500='Cal_Claims Experience'!$C185)*('Input_Claims Data'!$D$11:$D$500='Cal_Claims Experience'!$D185)))</f>
        <v/>
      </c>
      <c r="I185" s="1" t="str" cm="1">
        <f t="array" ref="I185">IF(A185="","",_xlfn._xlws.FILTER('Input_Claims Data'!I$11:I$500,('Input_Claims Data'!$A$11:$A$500='Cal_Claims Experience'!$A185)*('Input_Claims Data'!$B$11:$B$500='Cal_Claims Experience'!$B185)*('Input_Claims Data'!$C$11:$C$500='Cal_Claims Experience'!$C185)*('Input_Claims Data'!$D$11:$D$500='Cal_Claims Experience'!$D185)))</f>
        <v/>
      </c>
      <c r="J185" s="1" t="str" cm="1">
        <f t="array" ref="J185">IF(A185="","",_xlfn._xlws.FILTER('Input_Claims Data'!J$11:J$500,('Input_Claims Data'!$A$11:$A$500='Cal_Claims Experience'!$A185)*('Input_Claims Data'!$B$11:$B$500='Cal_Claims Experience'!$B185)*('Input_Claims Data'!$C$11:$C$500='Cal_Claims Experience'!$C185)*('Input_Claims Data'!$D$11:$D$500='Cal_Claims Experience'!$D185)))</f>
        <v/>
      </c>
      <c r="K185" s="1" t="str" cm="1">
        <f t="array" ref="K185">IF(A185="","",_xlfn._xlws.FILTER('Input_Claims Data'!K$11:K$500,('Input_Claims Data'!$A$11:$A$500='Cal_Claims Experience'!$A185)*('Input_Claims Data'!$B$11:$B$500='Cal_Claims Experience'!$B185)*('Input_Claims Data'!$C$11:$C$500='Cal_Claims Experience'!$C185)*('Input_Claims Data'!$D$11:$D$500='Cal_Claims Experience'!$D185)))</f>
        <v/>
      </c>
      <c r="L185" s="1" t="str" cm="1">
        <f t="array" ref="L185">IF(B185="","",_xlfn._xlws.FILTER('Input_Claims Data'!L$11:L$500,('Input_Claims Data'!$A$11:$A$500='Cal_Claims Experience'!$A185)*('Input_Claims Data'!$B$11:$B$500='Cal_Claims Experience'!$B185)*('Input_Claims Data'!$C$11:$C$500='Cal_Claims Experience'!$C185)*('Input_Claims Data'!$D$11:$D$500='Cal_Claims Experience'!$D185)))</f>
        <v/>
      </c>
      <c r="M185" s="1" t="str" cm="1">
        <f t="array" ref="M185">IF(C185="","",_xlfn._xlws.FILTER('Input_Claims Data'!M$11:M$500,('Input_Claims Data'!$A$11:$A$500='Cal_Claims Experience'!$A185)*('Input_Claims Data'!$B$11:$B$500='Cal_Claims Experience'!$B185)*('Input_Claims Data'!$C$11:$C$500='Cal_Claims Experience'!$C185)*('Input_Claims Data'!$D$11:$D$500='Cal_Claims Experience'!$D185)))</f>
        <v/>
      </c>
      <c r="N185" s="1" t="str" cm="1">
        <f t="array" ref="N185">IF(D185="","",_xlfn._xlws.FILTER('Input_Claims Data'!N$11:N$500,('Input_Claims Data'!$A$11:$A$500='Cal_Claims Experience'!$A185)*('Input_Claims Data'!$B$11:$B$500='Cal_Claims Experience'!$B185)*('Input_Claims Data'!$C$11:$C$500='Cal_Claims Experience'!$C185)*('Input_Claims Data'!$D$11:$D$500='Cal_Claims Experience'!$D185)))</f>
        <v/>
      </c>
      <c r="O185" s="1" t="str">
        <f t="shared" si="20"/>
        <v/>
      </c>
      <c r="P185" s="1" t="str">
        <f t="shared" si="21"/>
        <v/>
      </c>
      <c r="Q185" s="1" t="str">
        <f t="shared" si="22"/>
        <v/>
      </c>
      <c r="R185" s="1" t="str">
        <f t="shared" si="23"/>
        <v/>
      </c>
      <c r="S185" s="1" t="str">
        <f t="shared" si="24"/>
        <v/>
      </c>
      <c r="Y185" s="1" t="str" cm="1">
        <f t="array" ref="Y185">IF(U185="","",_xlfn._xlws.FILTER('Input_Claims Data'!U$11:U$500,('Input_Claims Data'!$Q$11:$Q$500='Cal_Claims Experience'!$U185)*('Input_Claims Data'!$R$11:$R$500='Cal_Claims Experience'!$V185)*('Input_Claims Data'!$S$11:$S$500='Cal_Claims Experience'!$W185)*('Input_Claims Data'!$T$11:$T$500='Cal_Claims Experience'!$X185)))</f>
        <v/>
      </c>
      <c r="Z185" s="1" t="str" cm="1">
        <f t="array" ref="Z185">IF(V185="","",_xlfn._xlws.FILTER('Input_Claims Data'!V$11:V$500,('Input_Claims Data'!$Q$11:$Q$500='Cal_Claims Experience'!$U185)*('Input_Claims Data'!$R$11:$R$500='Cal_Claims Experience'!$V185)*('Input_Claims Data'!$S$11:$S$500='Cal_Claims Experience'!$W185)*('Input_Claims Data'!$T$11:$T$500='Cal_Claims Experience'!$X185)))</f>
        <v/>
      </c>
      <c r="AA185" s="1" t="str" cm="1">
        <f t="array" ref="AA185">IF(W185="","",_xlfn._xlws.FILTER('Input_Claims Data'!W$11:W$500,('Input_Claims Data'!$Q$11:$Q$500='Cal_Claims Experience'!$U185)*('Input_Claims Data'!$R$11:$R$500='Cal_Claims Experience'!$V185)*('Input_Claims Data'!$S$11:$S$500='Cal_Claims Experience'!$W185)*('Input_Claims Data'!$T$11:$T$500='Cal_Claims Experience'!$X185)))</f>
        <v/>
      </c>
      <c r="AB185" s="1" t="str" cm="1">
        <f t="array" ref="AB185">IF(X185="","",_xlfn._xlws.FILTER('Input_Claims Data'!X$11:X$500,('Input_Claims Data'!$Q$11:$Q$500='Cal_Claims Experience'!$U185)*('Input_Claims Data'!$R$11:$R$500='Cal_Claims Experience'!$V185)*('Input_Claims Data'!$S$11:$S$500='Cal_Claims Experience'!$W185)*('Input_Claims Data'!$T$11:$T$500='Cal_Claims Experience'!$X185)))</f>
        <v/>
      </c>
      <c r="AC185" s="1" t="str" cm="1">
        <f t="array" ref="AC185">IF(Y185="","",_xlfn._xlws.FILTER('Input_Claims Data'!Y$11:Y$500,('Input_Claims Data'!$Q$11:$Q$500='Cal_Claims Experience'!$U185)*('Input_Claims Data'!$R$11:$R$500='Cal_Claims Experience'!$V185)*('Input_Claims Data'!$S$11:$S$500='Cal_Claims Experience'!$W185)*('Input_Claims Data'!$T$11:$T$500='Cal_Claims Experience'!$X185)))</f>
        <v/>
      </c>
      <c r="AD185" s="1" t="str" cm="1">
        <f t="array" ref="AD185">IF(Z185="","",_xlfn._xlws.FILTER('Input_Claims Data'!Z$11:Z$500,('Input_Claims Data'!$Q$11:$Q$500='Cal_Claims Experience'!$U185)*('Input_Claims Data'!$R$11:$R$500='Cal_Claims Experience'!$V185)*('Input_Claims Data'!$S$11:$S$500='Cal_Claims Experience'!$W185)*('Input_Claims Data'!$T$11:$T$500='Cal_Claims Experience'!$X185)))</f>
        <v/>
      </c>
      <c r="AE185" s="1" t="str" cm="1">
        <f t="array" ref="AE185">IF(AA185="","",_xlfn._xlws.FILTER('Input_Claims Data'!AA$11:AA$500,('Input_Claims Data'!$Q$11:$Q$500='Cal_Claims Experience'!$U185)*('Input_Claims Data'!$R$11:$R$500='Cal_Claims Experience'!$V185)*('Input_Claims Data'!$S$11:$S$500='Cal_Claims Experience'!$W185)*('Input_Claims Data'!$T$11:$T$500='Cal_Claims Experience'!$X185)))</f>
        <v/>
      </c>
      <c r="AF185" s="1" t="str" cm="1">
        <f t="array" ref="AF185">IF(AB185="","",_xlfn._xlws.FILTER('Input_Claims Data'!AB$11:AB$500,('Input_Claims Data'!$Q$11:$Q$500='Cal_Claims Experience'!$U185)*('Input_Claims Data'!$R$11:$R$500='Cal_Claims Experience'!$V185)*('Input_Claims Data'!$S$11:$S$500='Cal_Claims Experience'!$W185)*('Input_Claims Data'!$T$11:$T$500='Cal_Claims Experience'!$X185)))</f>
        <v/>
      </c>
      <c r="AG185" s="1" t="str" cm="1">
        <f t="array" ref="AG185">IF(AC185="","",_xlfn._xlws.FILTER('Input_Claims Data'!AC$11:AC$500,('Input_Claims Data'!$Q$11:$Q$500='Cal_Claims Experience'!$U185)*('Input_Claims Data'!$R$11:$R$500='Cal_Claims Experience'!$V185)*('Input_Claims Data'!$S$11:$S$500='Cal_Claims Experience'!$W185)*('Input_Claims Data'!$T$11:$T$500='Cal_Claims Experience'!$X185)))</f>
        <v/>
      </c>
      <c r="AH185" s="1" t="str" cm="1">
        <f t="array" ref="AH185">IF(AD185="","",_xlfn._xlws.FILTER('Input_Claims Data'!AD$11:AD$500,('Input_Claims Data'!$Q$11:$Q$500='Cal_Claims Experience'!$U185)*('Input_Claims Data'!$R$11:$R$500='Cal_Claims Experience'!$V185)*('Input_Claims Data'!$S$11:$S$500='Cal_Claims Experience'!$W185)*('Input_Claims Data'!$T$11:$T$500='Cal_Claims Experience'!$X185)))</f>
        <v/>
      </c>
      <c r="AI185" s="1" t="str">
        <f t="shared" si="28"/>
        <v/>
      </c>
      <c r="AJ185" s="1" t="str">
        <f t="shared" si="25"/>
        <v/>
      </c>
      <c r="AK185" s="1" t="str">
        <f t="shared" si="26"/>
        <v/>
      </c>
      <c r="AL185" s="1" t="str">
        <f t="shared" si="27"/>
        <v/>
      </c>
      <c r="AM185" s="1" t="str">
        <f t="shared" si="29"/>
        <v/>
      </c>
    </row>
    <row r="186" spans="5:39">
      <c r="E186" s="1" t="str" cm="1">
        <f t="array" ref="E186">IF(A186="","",_xlfn._xlws.FILTER('Input_Claims Data'!E$11:E$500,('Input_Claims Data'!$A$11:$A$500='Cal_Claims Experience'!$A186)*('Input_Claims Data'!$B$11:$B$500='Cal_Claims Experience'!$B186)*('Input_Claims Data'!$C$11:$C$500='Cal_Claims Experience'!$C186)*('Input_Claims Data'!$D$11:$D$500='Cal_Claims Experience'!$D186)))</f>
        <v/>
      </c>
      <c r="F186" s="1" t="str" cm="1">
        <f t="array" ref="F186">IF(A186="","",_xlfn._xlws.FILTER('Input_Claims Data'!F$11:F$500,('Input_Claims Data'!$A$11:$A$500='Cal_Claims Experience'!$A186)*('Input_Claims Data'!$B$11:$B$500='Cal_Claims Experience'!$B186)*('Input_Claims Data'!$C$11:$C$500='Cal_Claims Experience'!$C186)*('Input_Claims Data'!$D$11:$D$500='Cal_Claims Experience'!$D186)))</f>
        <v/>
      </c>
      <c r="G186" s="1" t="str" cm="1">
        <f t="array" ref="G186">IF(A186="","",_xlfn._xlws.FILTER('Input_Claims Data'!G$11:G$500,('Input_Claims Data'!$A$11:$A$500='Cal_Claims Experience'!$A186)*('Input_Claims Data'!$B$11:$B$500='Cal_Claims Experience'!$B186)*('Input_Claims Data'!$C$11:$C$500='Cal_Claims Experience'!$C186)*('Input_Claims Data'!$D$11:$D$500='Cal_Claims Experience'!$D186)))</f>
        <v/>
      </c>
      <c r="H186" s="1" t="str" cm="1">
        <f t="array" ref="H186">IF(A186="","",_xlfn._xlws.FILTER('Input_Claims Data'!H$11:H$500,('Input_Claims Data'!$A$11:$A$500='Cal_Claims Experience'!$A186)*('Input_Claims Data'!$B$11:$B$500='Cal_Claims Experience'!$B186)*('Input_Claims Data'!$C$11:$C$500='Cal_Claims Experience'!$C186)*('Input_Claims Data'!$D$11:$D$500='Cal_Claims Experience'!$D186)))</f>
        <v/>
      </c>
      <c r="I186" s="1" t="str" cm="1">
        <f t="array" ref="I186">IF(A186="","",_xlfn._xlws.FILTER('Input_Claims Data'!I$11:I$500,('Input_Claims Data'!$A$11:$A$500='Cal_Claims Experience'!$A186)*('Input_Claims Data'!$B$11:$B$500='Cal_Claims Experience'!$B186)*('Input_Claims Data'!$C$11:$C$500='Cal_Claims Experience'!$C186)*('Input_Claims Data'!$D$11:$D$500='Cal_Claims Experience'!$D186)))</f>
        <v/>
      </c>
      <c r="J186" s="1" t="str" cm="1">
        <f t="array" ref="J186">IF(A186="","",_xlfn._xlws.FILTER('Input_Claims Data'!J$11:J$500,('Input_Claims Data'!$A$11:$A$500='Cal_Claims Experience'!$A186)*('Input_Claims Data'!$B$11:$B$500='Cal_Claims Experience'!$B186)*('Input_Claims Data'!$C$11:$C$500='Cal_Claims Experience'!$C186)*('Input_Claims Data'!$D$11:$D$500='Cal_Claims Experience'!$D186)))</f>
        <v/>
      </c>
      <c r="K186" s="1" t="str" cm="1">
        <f t="array" ref="K186">IF(A186="","",_xlfn._xlws.FILTER('Input_Claims Data'!K$11:K$500,('Input_Claims Data'!$A$11:$A$500='Cal_Claims Experience'!$A186)*('Input_Claims Data'!$B$11:$B$500='Cal_Claims Experience'!$B186)*('Input_Claims Data'!$C$11:$C$500='Cal_Claims Experience'!$C186)*('Input_Claims Data'!$D$11:$D$500='Cal_Claims Experience'!$D186)))</f>
        <v/>
      </c>
      <c r="L186" s="1" t="str" cm="1">
        <f t="array" ref="L186">IF(B186="","",_xlfn._xlws.FILTER('Input_Claims Data'!L$11:L$500,('Input_Claims Data'!$A$11:$A$500='Cal_Claims Experience'!$A186)*('Input_Claims Data'!$B$11:$B$500='Cal_Claims Experience'!$B186)*('Input_Claims Data'!$C$11:$C$500='Cal_Claims Experience'!$C186)*('Input_Claims Data'!$D$11:$D$500='Cal_Claims Experience'!$D186)))</f>
        <v/>
      </c>
      <c r="M186" s="1" t="str" cm="1">
        <f t="array" ref="M186">IF(C186="","",_xlfn._xlws.FILTER('Input_Claims Data'!M$11:M$500,('Input_Claims Data'!$A$11:$A$500='Cal_Claims Experience'!$A186)*('Input_Claims Data'!$B$11:$B$500='Cal_Claims Experience'!$B186)*('Input_Claims Data'!$C$11:$C$500='Cal_Claims Experience'!$C186)*('Input_Claims Data'!$D$11:$D$500='Cal_Claims Experience'!$D186)))</f>
        <v/>
      </c>
      <c r="N186" s="1" t="str" cm="1">
        <f t="array" ref="N186">IF(D186="","",_xlfn._xlws.FILTER('Input_Claims Data'!N$11:N$500,('Input_Claims Data'!$A$11:$A$500='Cal_Claims Experience'!$A186)*('Input_Claims Data'!$B$11:$B$500='Cal_Claims Experience'!$B186)*('Input_Claims Data'!$C$11:$C$500='Cal_Claims Experience'!$C186)*('Input_Claims Data'!$D$11:$D$500='Cal_Claims Experience'!$D186)))</f>
        <v/>
      </c>
      <c r="O186" s="1" t="str">
        <f t="shared" si="20"/>
        <v/>
      </c>
      <c r="P186" s="1" t="str">
        <f t="shared" si="21"/>
        <v/>
      </c>
      <c r="Q186" s="1" t="str">
        <f t="shared" si="22"/>
        <v/>
      </c>
      <c r="R186" s="1" t="str">
        <f t="shared" si="23"/>
        <v/>
      </c>
      <c r="S186" s="1" t="str">
        <f t="shared" si="24"/>
        <v/>
      </c>
      <c r="Y186" s="1" t="str" cm="1">
        <f t="array" ref="Y186">IF(U186="","",_xlfn._xlws.FILTER('Input_Claims Data'!U$11:U$500,('Input_Claims Data'!$Q$11:$Q$500='Cal_Claims Experience'!$U186)*('Input_Claims Data'!$R$11:$R$500='Cal_Claims Experience'!$V186)*('Input_Claims Data'!$S$11:$S$500='Cal_Claims Experience'!$W186)*('Input_Claims Data'!$T$11:$T$500='Cal_Claims Experience'!$X186)))</f>
        <v/>
      </c>
      <c r="Z186" s="1" t="str" cm="1">
        <f t="array" ref="Z186">IF(V186="","",_xlfn._xlws.FILTER('Input_Claims Data'!V$11:V$500,('Input_Claims Data'!$Q$11:$Q$500='Cal_Claims Experience'!$U186)*('Input_Claims Data'!$R$11:$R$500='Cal_Claims Experience'!$V186)*('Input_Claims Data'!$S$11:$S$500='Cal_Claims Experience'!$W186)*('Input_Claims Data'!$T$11:$T$500='Cal_Claims Experience'!$X186)))</f>
        <v/>
      </c>
      <c r="AA186" s="1" t="str" cm="1">
        <f t="array" ref="AA186">IF(W186="","",_xlfn._xlws.FILTER('Input_Claims Data'!W$11:W$500,('Input_Claims Data'!$Q$11:$Q$500='Cal_Claims Experience'!$U186)*('Input_Claims Data'!$R$11:$R$500='Cal_Claims Experience'!$V186)*('Input_Claims Data'!$S$11:$S$500='Cal_Claims Experience'!$W186)*('Input_Claims Data'!$T$11:$T$500='Cal_Claims Experience'!$X186)))</f>
        <v/>
      </c>
      <c r="AB186" s="1" t="str" cm="1">
        <f t="array" ref="AB186">IF(X186="","",_xlfn._xlws.FILTER('Input_Claims Data'!X$11:X$500,('Input_Claims Data'!$Q$11:$Q$500='Cal_Claims Experience'!$U186)*('Input_Claims Data'!$R$11:$R$500='Cal_Claims Experience'!$V186)*('Input_Claims Data'!$S$11:$S$500='Cal_Claims Experience'!$W186)*('Input_Claims Data'!$T$11:$T$500='Cal_Claims Experience'!$X186)))</f>
        <v/>
      </c>
      <c r="AC186" s="1" t="str" cm="1">
        <f t="array" ref="AC186">IF(Y186="","",_xlfn._xlws.FILTER('Input_Claims Data'!Y$11:Y$500,('Input_Claims Data'!$Q$11:$Q$500='Cal_Claims Experience'!$U186)*('Input_Claims Data'!$R$11:$R$500='Cal_Claims Experience'!$V186)*('Input_Claims Data'!$S$11:$S$500='Cal_Claims Experience'!$W186)*('Input_Claims Data'!$T$11:$T$500='Cal_Claims Experience'!$X186)))</f>
        <v/>
      </c>
      <c r="AD186" s="1" t="str" cm="1">
        <f t="array" ref="AD186">IF(Z186="","",_xlfn._xlws.FILTER('Input_Claims Data'!Z$11:Z$500,('Input_Claims Data'!$Q$11:$Q$500='Cal_Claims Experience'!$U186)*('Input_Claims Data'!$R$11:$R$500='Cal_Claims Experience'!$V186)*('Input_Claims Data'!$S$11:$S$500='Cal_Claims Experience'!$W186)*('Input_Claims Data'!$T$11:$T$500='Cal_Claims Experience'!$X186)))</f>
        <v/>
      </c>
      <c r="AE186" s="1" t="str" cm="1">
        <f t="array" ref="AE186">IF(AA186="","",_xlfn._xlws.FILTER('Input_Claims Data'!AA$11:AA$500,('Input_Claims Data'!$Q$11:$Q$500='Cal_Claims Experience'!$U186)*('Input_Claims Data'!$R$11:$R$500='Cal_Claims Experience'!$V186)*('Input_Claims Data'!$S$11:$S$500='Cal_Claims Experience'!$W186)*('Input_Claims Data'!$T$11:$T$500='Cal_Claims Experience'!$X186)))</f>
        <v/>
      </c>
      <c r="AF186" s="1" t="str" cm="1">
        <f t="array" ref="AF186">IF(AB186="","",_xlfn._xlws.FILTER('Input_Claims Data'!AB$11:AB$500,('Input_Claims Data'!$Q$11:$Q$500='Cal_Claims Experience'!$U186)*('Input_Claims Data'!$R$11:$R$500='Cal_Claims Experience'!$V186)*('Input_Claims Data'!$S$11:$S$500='Cal_Claims Experience'!$W186)*('Input_Claims Data'!$T$11:$T$500='Cal_Claims Experience'!$X186)))</f>
        <v/>
      </c>
      <c r="AG186" s="1" t="str" cm="1">
        <f t="array" ref="AG186">IF(AC186="","",_xlfn._xlws.FILTER('Input_Claims Data'!AC$11:AC$500,('Input_Claims Data'!$Q$11:$Q$500='Cal_Claims Experience'!$U186)*('Input_Claims Data'!$R$11:$R$500='Cal_Claims Experience'!$V186)*('Input_Claims Data'!$S$11:$S$500='Cal_Claims Experience'!$W186)*('Input_Claims Data'!$T$11:$T$500='Cal_Claims Experience'!$X186)))</f>
        <v/>
      </c>
      <c r="AH186" s="1" t="str" cm="1">
        <f t="array" ref="AH186">IF(AD186="","",_xlfn._xlws.FILTER('Input_Claims Data'!AD$11:AD$500,('Input_Claims Data'!$Q$11:$Q$500='Cal_Claims Experience'!$U186)*('Input_Claims Data'!$R$11:$R$500='Cal_Claims Experience'!$V186)*('Input_Claims Data'!$S$11:$S$500='Cal_Claims Experience'!$W186)*('Input_Claims Data'!$T$11:$T$500='Cal_Claims Experience'!$X186)))</f>
        <v/>
      </c>
      <c r="AI186" s="1" t="str">
        <f t="shared" si="28"/>
        <v/>
      </c>
      <c r="AJ186" s="1" t="str">
        <f t="shared" si="25"/>
        <v/>
      </c>
      <c r="AK186" s="1" t="str">
        <f t="shared" si="26"/>
        <v/>
      </c>
      <c r="AL186" s="1" t="str">
        <f t="shared" si="27"/>
        <v/>
      </c>
      <c r="AM186" s="1" t="str">
        <f t="shared" si="29"/>
        <v/>
      </c>
    </row>
    <row r="187" spans="5:39">
      <c r="E187" s="1" t="str" cm="1">
        <f t="array" ref="E187">IF(A187="","",_xlfn._xlws.FILTER('Input_Claims Data'!E$11:E$500,('Input_Claims Data'!$A$11:$A$500='Cal_Claims Experience'!$A187)*('Input_Claims Data'!$B$11:$B$500='Cal_Claims Experience'!$B187)*('Input_Claims Data'!$C$11:$C$500='Cal_Claims Experience'!$C187)*('Input_Claims Data'!$D$11:$D$500='Cal_Claims Experience'!$D187)))</f>
        <v/>
      </c>
      <c r="F187" s="1" t="str" cm="1">
        <f t="array" ref="F187">IF(A187="","",_xlfn._xlws.FILTER('Input_Claims Data'!F$11:F$500,('Input_Claims Data'!$A$11:$A$500='Cal_Claims Experience'!$A187)*('Input_Claims Data'!$B$11:$B$500='Cal_Claims Experience'!$B187)*('Input_Claims Data'!$C$11:$C$500='Cal_Claims Experience'!$C187)*('Input_Claims Data'!$D$11:$D$500='Cal_Claims Experience'!$D187)))</f>
        <v/>
      </c>
      <c r="G187" s="1" t="str" cm="1">
        <f t="array" ref="G187">IF(A187="","",_xlfn._xlws.FILTER('Input_Claims Data'!G$11:G$500,('Input_Claims Data'!$A$11:$A$500='Cal_Claims Experience'!$A187)*('Input_Claims Data'!$B$11:$B$500='Cal_Claims Experience'!$B187)*('Input_Claims Data'!$C$11:$C$500='Cal_Claims Experience'!$C187)*('Input_Claims Data'!$D$11:$D$500='Cal_Claims Experience'!$D187)))</f>
        <v/>
      </c>
      <c r="H187" s="1" t="str" cm="1">
        <f t="array" ref="H187">IF(A187="","",_xlfn._xlws.FILTER('Input_Claims Data'!H$11:H$500,('Input_Claims Data'!$A$11:$A$500='Cal_Claims Experience'!$A187)*('Input_Claims Data'!$B$11:$B$500='Cal_Claims Experience'!$B187)*('Input_Claims Data'!$C$11:$C$500='Cal_Claims Experience'!$C187)*('Input_Claims Data'!$D$11:$D$500='Cal_Claims Experience'!$D187)))</f>
        <v/>
      </c>
      <c r="I187" s="1" t="str" cm="1">
        <f t="array" ref="I187">IF(A187="","",_xlfn._xlws.FILTER('Input_Claims Data'!I$11:I$500,('Input_Claims Data'!$A$11:$A$500='Cal_Claims Experience'!$A187)*('Input_Claims Data'!$B$11:$B$500='Cal_Claims Experience'!$B187)*('Input_Claims Data'!$C$11:$C$500='Cal_Claims Experience'!$C187)*('Input_Claims Data'!$D$11:$D$500='Cal_Claims Experience'!$D187)))</f>
        <v/>
      </c>
      <c r="J187" s="1" t="str" cm="1">
        <f t="array" ref="J187">IF(A187="","",_xlfn._xlws.FILTER('Input_Claims Data'!J$11:J$500,('Input_Claims Data'!$A$11:$A$500='Cal_Claims Experience'!$A187)*('Input_Claims Data'!$B$11:$B$500='Cal_Claims Experience'!$B187)*('Input_Claims Data'!$C$11:$C$500='Cal_Claims Experience'!$C187)*('Input_Claims Data'!$D$11:$D$500='Cal_Claims Experience'!$D187)))</f>
        <v/>
      </c>
      <c r="K187" s="1" t="str" cm="1">
        <f t="array" ref="K187">IF(A187="","",_xlfn._xlws.FILTER('Input_Claims Data'!K$11:K$500,('Input_Claims Data'!$A$11:$A$500='Cal_Claims Experience'!$A187)*('Input_Claims Data'!$B$11:$B$500='Cal_Claims Experience'!$B187)*('Input_Claims Data'!$C$11:$C$500='Cal_Claims Experience'!$C187)*('Input_Claims Data'!$D$11:$D$500='Cal_Claims Experience'!$D187)))</f>
        <v/>
      </c>
      <c r="L187" s="1" t="str" cm="1">
        <f t="array" ref="L187">IF(B187="","",_xlfn._xlws.FILTER('Input_Claims Data'!L$11:L$500,('Input_Claims Data'!$A$11:$A$500='Cal_Claims Experience'!$A187)*('Input_Claims Data'!$B$11:$B$500='Cal_Claims Experience'!$B187)*('Input_Claims Data'!$C$11:$C$500='Cal_Claims Experience'!$C187)*('Input_Claims Data'!$D$11:$D$500='Cal_Claims Experience'!$D187)))</f>
        <v/>
      </c>
      <c r="M187" s="1" t="str" cm="1">
        <f t="array" ref="M187">IF(C187="","",_xlfn._xlws.FILTER('Input_Claims Data'!M$11:M$500,('Input_Claims Data'!$A$11:$A$500='Cal_Claims Experience'!$A187)*('Input_Claims Data'!$B$11:$B$500='Cal_Claims Experience'!$B187)*('Input_Claims Data'!$C$11:$C$500='Cal_Claims Experience'!$C187)*('Input_Claims Data'!$D$11:$D$500='Cal_Claims Experience'!$D187)))</f>
        <v/>
      </c>
      <c r="N187" s="1" t="str" cm="1">
        <f t="array" ref="N187">IF(D187="","",_xlfn._xlws.FILTER('Input_Claims Data'!N$11:N$500,('Input_Claims Data'!$A$11:$A$500='Cal_Claims Experience'!$A187)*('Input_Claims Data'!$B$11:$B$500='Cal_Claims Experience'!$B187)*('Input_Claims Data'!$C$11:$C$500='Cal_Claims Experience'!$C187)*('Input_Claims Data'!$D$11:$D$500='Cal_Claims Experience'!$D187)))</f>
        <v/>
      </c>
      <c r="O187" s="1" t="str">
        <f t="shared" si="20"/>
        <v/>
      </c>
      <c r="P187" s="1" t="str">
        <f t="shared" si="21"/>
        <v/>
      </c>
      <c r="Q187" s="1" t="str">
        <f t="shared" si="22"/>
        <v/>
      </c>
      <c r="R187" s="1" t="str">
        <f t="shared" si="23"/>
        <v/>
      </c>
      <c r="S187" s="1" t="str">
        <f t="shared" si="24"/>
        <v/>
      </c>
      <c r="Y187" s="1" t="str" cm="1">
        <f t="array" ref="Y187">IF(U187="","",_xlfn._xlws.FILTER('Input_Claims Data'!U$11:U$500,('Input_Claims Data'!$Q$11:$Q$500='Cal_Claims Experience'!$U187)*('Input_Claims Data'!$R$11:$R$500='Cal_Claims Experience'!$V187)*('Input_Claims Data'!$S$11:$S$500='Cal_Claims Experience'!$W187)*('Input_Claims Data'!$T$11:$T$500='Cal_Claims Experience'!$X187)))</f>
        <v/>
      </c>
      <c r="Z187" s="1" t="str" cm="1">
        <f t="array" ref="Z187">IF(V187="","",_xlfn._xlws.FILTER('Input_Claims Data'!V$11:V$500,('Input_Claims Data'!$Q$11:$Q$500='Cal_Claims Experience'!$U187)*('Input_Claims Data'!$R$11:$R$500='Cal_Claims Experience'!$V187)*('Input_Claims Data'!$S$11:$S$500='Cal_Claims Experience'!$W187)*('Input_Claims Data'!$T$11:$T$500='Cal_Claims Experience'!$X187)))</f>
        <v/>
      </c>
      <c r="AA187" s="1" t="str" cm="1">
        <f t="array" ref="AA187">IF(W187="","",_xlfn._xlws.FILTER('Input_Claims Data'!W$11:W$500,('Input_Claims Data'!$Q$11:$Q$500='Cal_Claims Experience'!$U187)*('Input_Claims Data'!$R$11:$R$500='Cal_Claims Experience'!$V187)*('Input_Claims Data'!$S$11:$S$500='Cal_Claims Experience'!$W187)*('Input_Claims Data'!$T$11:$T$500='Cal_Claims Experience'!$X187)))</f>
        <v/>
      </c>
      <c r="AB187" s="1" t="str" cm="1">
        <f t="array" ref="AB187">IF(X187="","",_xlfn._xlws.FILTER('Input_Claims Data'!X$11:X$500,('Input_Claims Data'!$Q$11:$Q$500='Cal_Claims Experience'!$U187)*('Input_Claims Data'!$R$11:$R$500='Cal_Claims Experience'!$V187)*('Input_Claims Data'!$S$11:$S$500='Cal_Claims Experience'!$W187)*('Input_Claims Data'!$T$11:$T$500='Cal_Claims Experience'!$X187)))</f>
        <v/>
      </c>
      <c r="AC187" s="1" t="str" cm="1">
        <f t="array" ref="AC187">IF(Y187="","",_xlfn._xlws.FILTER('Input_Claims Data'!Y$11:Y$500,('Input_Claims Data'!$Q$11:$Q$500='Cal_Claims Experience'!$U187)*('Input_Claims Data'!$R$11:$R$500='Cal_Claims Experience'!$V187)*('Input_Claims Data'!$S$11:$S$500='Cal_Claims Experience'!$W187)*('Input_Claims Data'!$T$11:$T$500='Cal_Claims Experience'!$X187)))</f>
        <v/>
      </c>
      <c r="AD187" s="1" t="str" cm="1">
        <f t="array" ref="AD187">IF(Z187="","",_xlfn._xlws.FILTER('Input_Claims Data'!Z$11:Z$500,('Input_Claims Data'!$Q$11:$Q$500='Cal_Claims Experience'!$U187)*('Input_Claims Data'!$R$11:$R$500='Cal_Claims Experience'!$V187)*('Input_Claims Data'!$S$11:$S$500='Cal_Claims Experience'!$W187)*('Input_Claims Data'!$T$11:$T$500='Cal_Claims Experience'!$X187)))</f>
        <v/>
      </c>
      <c r="AE187" s="1" t="str" cm="1">
        <f t="array" ref="AE187">IF(AA187="","",_xlfn._xlws.FILTER('Input_Claims Data'!AA$11:AA$500,('Input_Claims Data'!$Q$11:$Q$500='Cal_Claims Experience'!$U187)*('Input_Claims Data'!$R$11:$R$500='Cal_Claims Experience'!$V187)*('Input_Claims Data'!$S$11:$S$500='Cal_Claims Experience'!$W187)*('Input_Claims Data'!$T$11:$T$500='Cal_Claims Experience'!$X187)))</f>
        <v/>
      </c>
      <c r="AF187" s="1" t="str" cm="1">
        <f t="array" ref="AF187">IF(AB187="","",_xlfn._xlws.FILTER('Input_Claims Data'!AB$11:AB$500,('Input_Claims Data'!$Q$11:$Q$500='Cal_Claims Experience'!$U187)*('Input_Claims Data'!$R$11:$R$500='Cal_Claims Experience'!$V187)*('Input_Claims Data'!$S$11:$S$500='Cal_Claims Experience'!$W187)*('Input_Claims Data'!$T$11:$T$500='Cal_Claims Experience'!$X187)))</f>
        <v/>
      </c>
      <c r="AG187" s="1" t="str" cm="1">
        <f t="array" ref="AG187">IF(AC187="","",_xlfn._xlws.FILTER('Input_Claims Data'!AC$11:AC$500,('Input_Claims Data'!$Q$11:$Q$500='Cal_Claims Experience'!$U187)*('Input_Claims Data'!$R$11:$R$500='Cal_Claims Experience'!$V187)*('Input_Claims Data'!$S$11:$S$500='Cal_Claims Experience'!$W187)*('Input_Claims Data'!$T$11:$T$500='Cal_Claims Experience'!$X187)))</f>
        <v/>
      </c>
      <c r="AH187" s="1" t="str" cm="1">
        <f t="array" ref="AH187">IF(AD187="","",_xlfn._xlws.FILTER('Input_Claims Data'!AD$11:AD$500,('Input_Claims Data'!$Q$11:$Q$500='Cal_Claims Experience'!$U187)*('Input_Claims Data'!$R$11:$R$500='Cal_Claims Experience'!$V187)*('Input_Claims Data'!$S$11:$S$500='Cal_Claims Experience'!$W187)*('Input_Claims Data'!$T$11:$T$500='Cal_Claims Experience'!$X187)))</f>
        <v/>
      </c>
      <c r="AI187" s="1" t="str">
        <f t="shared" si="28"/>
        <v/>
      </c>
      <c r="AJ187" s="1" t="str">
        <f t="shared" si="25"/>
        <v/>
      </c>
      <c r="AK187" s="1" t="str">
        <f t="shared" si="26"/>
        <v/>
      </c>
      <c r="AL187" s="1" t="str">
        <f t="shared" si="27"/>
        <v/>
      </c>
      <c r="AM187" s="1" t="str">
        <f t="shared" si="29"/>
        <v/>
      </c>
    </row>
    <row r="188" spans="5:39">
      <c r="E188" s="1" t="str" cm="1">
        <f t="array" ref="E188">IF(A188="","",_xlfn._xlws.FILTER('Input_Claims Data'!E$11:E$500,('Input_Claims Data'!$A$11:$A$500='Cal_Claims Experience'!$A188)*('Input_Claims Data'!$B$11:$B$500='Cal_Claims Experience'!$B188)*('Input_Claims Data'!$C$11:$C$500='Cal_Claims Experience'!$C188)*('Input_Claims Data'!$D$11:$D$500='Cal_Claims Experience'!$D188)))</f>
        <v/>
      </c>
      <c r="F188" s="1" t="str" cm="1">
        <f t="array" ref="F188">IF(A188="","",_xlfn._xlws.FILTER('Input_Claims Data'!F$11:F$500,('Input_Claims Data'!$A$11:$A$500='Cal_Claims Experience'!$A188)*('Input_Claims Data'!$B$11:$B$500='Cal_Claims Experience'!$B188)*('Input_Claims Data'!$C$11:$C$500='Cal_Claims Experience'!$C188)*('Input_Claims Data'!$D$11:$D$500='Cal_Claims Experience'!$D188)))</f>
        <v/>
      </c>
      <c r="G188" s="1" t="str" cm="1">
        <f t="array" ref="G188">IF(A188="","",_xlfn._xlws.FILTER('Input_Claims Data'!G$11:G$500,('Input_Claims Data'!$A$11:$A$500='Cal_Claims Experience'!$A188)*('Input_Claims Data'!$B$11:$B$500='Cal_Claims Experience'!$B188)*('Input_Claims Data'!$C$11:$C$500='Cal_Claims Experience'!$C188)*('Input_Claims Data'!$D$11:$D$500='Cal_Claims Experience'!$D188)))</f>
        <v/>
      </c>
      <c r="H188" s="1" t="str" cm="1">
        <f t="array" ref="H188">IF(A188="","",_xlfn._xlws.FILTER('Input_Claims Data'!H$11:H$500,('Input_Claims Data'!$A$11:$A$500='Cal_Claims Experience'!$A188)*('Input_Claims Data'!$B$11:$B$500='Cal_Claims Experience'!$B188)*('Input_Claims Data'!$C$11:$C$500='Cal_Claims Experience'!$C188)*('Input_Claims Data'!$D$11:$D$500='Cal_Claims Experience'!$D188)))</f>
        <v/>
      </c>
      <c r="I188" s="1" t="str" cm="1">
        <f t="array" ref="I188">IF(A188="","",_xlfn._xlws.FILTER('Input_Claims Data'!I$11:I$500,('Input_Claims Data'!$A$11:$A$500='Cal_Claims Experience'!$A188)*('Input_Claims Data'!$B$11:$B$500='Cal_Claims Experience'!$B188)*('Input_Claims Data'!$C$11:$C$500='Cal_Claims Experience'!$C188)*('Input_Claims Data'!$D$11:$D$500='Cal_Claims Experience'!$D188)))</f>
        <v/>
      </c>
      <c r="J188" s="1" t="str" cm="1">
        <f t="array" ref="J188">IF(A188="","",_xlfn._xlws.FILTER('Input_Claims Data'!J$11:J$500,('Input_Claims Data'!$A$11:$A$500='Cal_Claims Experience'!$A188)*('Input_Claims Data'!$B$11:$B$500='Cal_Claims Experience'!$B188)*('Input_Claims Data'!$C$11:$C$500='Cal_Claims Experience'!$C188)*('Input_Claims Data'!$D$11:$D$500='Cal_Claims Experience'!$D188)))</f>
        <v/>
      </c>
      <c r="K188" s="1" t="str" cm="1">
        <f t="array" ref="K188">IF(A188="","",_xlfn._xlws.FILTER('Input_Claims Data'!K$11:K$500,('Input_Claims Data'!$A$11:$A$500='Cal_Claims Experience'!$A188)*('Input_Claims Data'!$B$11:$B$500='Cal_Claims Experience'!$B188)*('Input_Claims Data'!$C$11:$C$500='Cal_Claims Experience'!$C188)*('Input_Claims Data'!$D$11:$D$500='Cal_Claims Experience'!$D188)))</f>
        <v/>
      </c>
      <c r="L188" s="1" t="str" cm="1">
        <f t="array" ref="L188">IF(B188="","",_xlfn._xlws.FILTER('Input_Claims Data'!L$11:L$500,('Input_Claims Data'!$A$11:$A$500='Cal_Claims Experience'!$A188)*('Input_Claims Data'!$B$11:$B$500='Cal_Claims Experience'!$B188)*('Input_Claims Data'!$C$11:$C$500='Cal_Claims Experience'!$C188)*('Input_Claims Data'!$D$11:$D$500='Cal_Claims Experience'!$D188)))</f>
        <v/>
      </c>
      <c r="M188" s="1" t="str" cm="1">
        <f t="array" ref="M188">IF(C188="","",_xlfn._xlws.FILTER('Input_Claims Data'!M$11:M$500,('Input_Claims Data'!$A$11:$A$500='Cal_Claims Experience'!$A188)*('Input_Claims Data'!$B$11:$B$500='Cal_Claims Experience'!$B188)*('Input_Claims Data'!$C$11:$C$500='Cal_Claims Experience'!$C188)*('Input_Claims Data'!$D$11:$D$500='Cal_Claims Experience'!$D188)))</f>
        <v/>
      </c>
      <c r="N188" s="1" t="str" cm="1">
        <f t="array" ref="N188">IF(D188="","",_xlfn._xlws.FILTER('Input_Claims Data'!N$11:N$500,('Input_Claims Data'!$A$11:$A$500='Cal_Claims Experience'!$A188)*('Input_Claims Data'!$B$11:$B$500='Cal_Claims Experience'!$B188)*('Input_Claims Data'!$C$11:$C$500='Cal_Claims Experience'!$C188)*('Input_Claims Data'!$D$11:$D$500='Cal_Claims Experience'!$D188)))</f>
        <v/>
      </c>
      <c r="O188" s="1" t="str">
        <f t="shared" si="20"/>
        <v/>
      </c>
      <c r="P188" s="1" t="str">
        <f t="shared" si="21"/>
        <v/>
      </c>
      <c r="Q188" s="1" t="str">
        <f t="shared" si="22"/>
        <v/>
      </c>
      <c r="R188" s="1" t="str">
        <f t="shared" si="23"/>
        <v/>
      </c>
      <c r="S188" s="1" t="str">
        <f t="shared" si="24"/>
        <v/>
      </c>
      <c r="Y188" s="1" t="str" cm="1">
        <f t="array" ref="Y188">IF(U188="","",_xlfn._xlws.FILTER('Input_Claims Data'!U$11:U$500,('Input_Claims Data'!$Q$11:$Q$500='Cal_Claims Experience'!$U188)*('Input_Claims Data'!$R$11:$R$500='Cal_Claims Experience'!$V188)*('Input_Claims Data'!$S$11:$S$500='Cal_Claims Experience'!$W188)*('Input_Claims Data'!$T$11:$T$500='Cal_Claims Experience'!$X188)))</f>
        <v/>
      </c>
      <c r="Z188" s="1" t="str" cm="1">
        <f t="array" ref="Z188">IF(V188="","",_xlfn._xlws.FILTER('Input_Claims Data'!V$11:V$500,('Input_Claims Data'!$Q$11:$Q$500='Cal_Claims Experience'!$U188)*('Input_Claims Data'!$R$11:$R$500='Cal_Claims Experience'!$V188)*('Input_Claims Data'!$S$11:$S$500='Cal_Claims Experience'!$W188)*('Input_Claims Data'!$T$11:$T$500='Cal_Claims Experience'!$X188)))</f>
        <v/>
      </c>
      <c r="AA188" s="1" t="str" cm="1">
        <f t="array" ref="AA188">IF(W188="","",_xlfn._xlws.FILTER('Input_Claims Data'!W$11:W$500,('Input_Claims Data'!$Q$11:$Q$500='Cal_Claims Experience'!$U188)*('Input_Claims Data'!$R$11:$R$500='Cal_Claims Experience'!$V188)*('Input_Claims Data'!$S$11:$S$500='Cal_Claims Experience'!$W188)*('Input_Claims Data'!$T$11:$T$500='Cal_Claims Experience'!$X188)))</f>
        <v/>
      </c>
      <c r="AB188" s="1" t="str" cm="1">
        <f t="array" ref="AB188">IF(X188="","",_xlfn._xlws.FILTER('Input_Claims Data'!X$11:X$500,('Input_Claims Data'!$Q$11:$Q$500='Cal_Claims Experience'!$U188)*('Input_Claims Data'!$R$11:$R$500='Cal_Claims Experience'!$V188)*('Input_Claims Data'!$S$11:$S$500='Cal_Claims Experience'!$W188)*('Input_Claims Data'!$T$11:$T$500='Cal_Claims Experience'!$X188)))</f>
        <v/>
      </c>
      <c r="AC188" s="1" t="str" cm="1">
        <f t="array" ref="AC188">IF(Y188="","",_xlfn._xlws.FILTER('Input_Claims Data'!Y$11:Y$500,('Input_Claims Data'!$Q$11:$Q$500='Cal_Claims Experience'!$U188)*('Input_Claims Data'!$R$11:$R$500='Cal_Claims Experience'!$V188)*('Input_Claims Data'!$S$11:$S$500='Cal_Claims Experience'!$W188)*('Input_Claims Data'!$T$11:$T$500='Cal_Claims Experience'!$X188)))</f>
        <v/>
      </c>
      <c r="AD188" s="1" t="str" cm="1">
        <f t="array" ref="AD188">IF(Z188="","",_xlfn._xlws.FILTER('Input_Claims Data'!Z$11:Z$500,('Input_Claims Data'!$Q$11:$Q$500='Cal_Claims Experience'!$U188)*('Input_Claims Data'!$R$11:$R$500='Cal_Claims Experience'!$V188)*('Input_Claims Data'!$S$11:$S$500='Cal_Claims Experience'!$W188)*('Input_Claims Data'!$T$11:$T$500='Cal_Claims Experience'!$X188)))</f>
        <v/>
      </c>
      <c r="AE188" s="1" t="str" cm="1">
        <f t="array" ref="AE188">IF(AA188="","",_xlfn._xlws.FILTER('Input_Claims Data'!AA$11:AA$500,('Input_Claims Data'!$Q$11:$Q$500='Cal_Claims Experience'!$U188)*('Input_Claims Data'!$R$11:$R$500='Cal_Claims Experience'!$V188)*('Input_Claims Data'!$S$11:$S$500='Cal_Claims Experience'!$W188)*('Input_Claims Data'!$T$11:$T$500='Cal_Claims Experience'!$X188)))</f>
        <v/>
      </c>
      <c r="AF188" s="1" t="str" cm="1">
        <f t="array" ref="AF188">IF(AB188="","",_xlfn._xlws.FILTER('Input_Claims Data'!AB$11:AB$500,('Input_Claims Data'!$Q$11:$Q$500='Cal_Claims Experience'!$U188)*('Input_Claims Data'!$R$11:$R$500='Cal_Claims Experience'!$V188)*('Input_Claims Data'!$S$11:$S$500='Cal_Claims Experience'!$W188)*('Input_Claims Data'!$T$11:$T$500='Cal_Claims Experience'!$X188)))</f>
        <v/>
      </c>
      <c r="AG188" s="1" t="str" cm="1">
        <f t="array" ref="AG188">IF(AC188="","",_xlfn._xlws.FILTER('Input_Claims Data'!AC$11:AC$500,('Input_Claims Data'!$Q$11:$Q$500='Cal_Claims Experience'!$U188)*('Input_Claims Data'!$R$11:$R$500='Cal_Claims Experience'!$V188)*('Input_Claims Data'!$S$11:$S$500='Cal_Claims Experience'!$W188)*('Input_Claims Data'!$T$11:$T$500='Cal_Claims Experience'!$X188)))</f>
        <v/>
      </c>
      <c r="AH188" s="1" t="str" cm="1">
        <f t="array" ref="AH188">IF(AD188="","",_xlfn._xlws.FILTER('Input_Claims Data'!AD$11:AD$500,('Input_Claims Data'!$Q$11:$Q$500='Cal_Claims Experience'!$U188)*('Input_Claims Data'!$R$11:$R$500='Cal_Claims Experience'!$V188)*('Input_Claims Data'!$S$11:$S$500='Cal_Claims Experience'!$W188)*('Input_Claims Data'!$T$11:$T$500='Cal_Claims Experience'!$X188)))</f>
        <v/>
      </c>
      <c r="AI188" s="1" t="str">
        <f t="shared" si="28"/>
        <v/>
      </c>
      <c r="AJ188" s="1" t="str">
        <f t="shared" si="25"/>
        <v/>
      </c>
      <c r="AK188" s="1" t="str">
        <f t="shared" si="26"/>
        <v/>
      </c>
      <c r="AL188" s="1" t="str">
        <f t="shared" si="27"/>
        <v/>
      </c>
      <c r="AM188" s="1" t="str">
        <f t="shared" si="29"/>
        <v/>
      </c>
    </row>
    <row r="189" spans="5:39">
      <c r="E189" s="1" t="str" cm="1">
        <f t="array" ref="E189">IF(A189="","",_xlfn._xlws.FILTER('Input_Claims Data'!E$11:E$500,('Input_Claims Data'!$A$11:$A$500='Cal_Claims Experience'!$A189)*('Input_Claims Data'!$B$11:$B$500='Cal_Claims Experience'!$B189)*('Input_Claims Data'!$C$11:$C$500='Cal_Claims Experience'!$C189)*('Input_Claims Data'!$D$11:$D$500='Cal_Claims Experience'!$D189)))</f>
        <v/>
      </c>
      <c r="F189" s="1" t="str" cm="1">
        <f t="array" ref="F189">IF(A189="","",_xlfn._xlws.FILTER('Input_Claims Data'!F$11:F$500,('Input_Claims Data'!$A$11:$A$500='Cal_Claims Experience'!$A189)*('Input_Claims Data'!$B$11:$B$500='Cal_Claims Experience'!$B189)*('Input_Claims Data'!$C$11:$C$500='Cal_Claims Experience'!$C189)*('Input_Claims Data'!$D$11:$D$500='Cal_Claims Experience'!$D189)))</f>
        <v/>
      </c>
      <c r="G189" s="1" t="str" cm="1">
        <f t="array" ref="G189">IF(A189="","",_xlfn._xlws.FILTER('Input_Claims Data'!G$11:G$500,('Input_Claims Data'!$A$11:$A$500='Cal_Claims Experience'!$A189)*('Input_Claims Data'!$B$11:$B$500='Cal_Claims Experience'!$B189)*('Input_Claims Data'!$C$11:$C$500='Cal_Claims Experience'!$C189)*('Input_Claims Data'!$D$11:$D$500='Cal_Claims Experience'!$D189)))</f>
        <v/>
      </c>
      <c r="H189" s="1" t="str" cm="1">
        <f t="array" ref="H189">IF(A189="","",_xlfn._xlws.FILTER('Input_Claims Data'!H$11:H$500,('Input_Claims Data'!$A$11:$A$500='Cal_Claims Experience'!$A189)*('Input_Claims Data'!$B$11:$B$500='Cal_Claims Experience'!$B189)*('Input_Claims Data'!$C$11:$C$500='Cal_Claims Experience'!$C189)*('Input_Claims Data'!$D$11:$D$500='Cal_Claims Experience'!$D189)))</f>
        <v/>
      </c>
      <c r="I189" s="1" t="str" cm="1">
        <f t="array" ref="I189">IF(A189="","",_xlfn._xlws.FILTER('Input_Claims Data'!I$11:I$500,('Input_Claims Data'!$A$11:$A$500='Cal_Claims Experience'!$A189)*('Input_Claims Data'!$B$11:$B$500='Cal_Claims Experience'!$B189)*('Input_Claims Data'!$C$11:$C$500='Cal_Claims Experience'!$C189)*('Input_Claims Data'!$D$11:$D$500='Cal_Claims Experience'!$D189)))</f>
        <v/>
      </c>
      <c r="J189" s="1" t="str" cm="1">
        <f t="array" ref="J189">IF(A189="","",_xlfn._xlws.FILTER('Input_Claims Data'!J$11:J$500,('Input_Claims Data'!$A$11:$A$500='Cal_Claims Experience'!$A189)*('Input_Claims Data'!$B$11:$B$500='Cal_Claims Experience'!$B189)*('Input_Claims Data'!$C$11:$C$500='Cal_Claims Experience'!$C189)*('Input_Claims Data'!$D$11:$D$500='Cal_Claims Experience'!$D189)))</f>
        <v/>
      </c>
      <c r="K189" s="1" t="str" cm="1">
        <f t="array" ref="K189">IF(A189="","",_xlfn._xlws.FILTER('Input_Claims Data'!K$11:K$500,('Input_Claims Data'!$A$11:$A$500='Cal_Claims Experience'!$A189)*('Input_Claims Data'!$B$11:$B$500='Cal_Claims Experience'!$B189)*('Input_Claims Data'!$C$11:$C$500='Cal_Claims Experience'!$C189)*('Input_Claims Data'!$D$11:$D$500='Cal_Claims Experience'!$D189)))</f>
        <v/>
      </c>
      <c r="L189" s="1" t="str" cm="1">
        <f t="array" ref="L189">IF(B189="","",_xlfn._xlws.FILTER('Input_Claims Data'!L$11:L$500,('Input_Claims Data'!$A$11:$A$500='Cal_Claims Experience'!$A189)*('Input_Claims Data'!$B$11:$B$500='Cal_Claims Experience'!$B189)*('Input_Claims Data'!$C$11:$C$500='Cal_Claims Experience'!$C189)*('Input_Claims Data'!$D$11:$D$500='Cal_Claims Experience'!$D189)))</f>
        <v/>
      </c>
      <c r="M189" s="1" t="str" cm="1">
        <f t="array" ref="M189">IF(C189="","",_xlfn._xlws.FILTER('Input_Claims Data'!M$11:M$500,('Input_Claims Data'!$A$11:$A$500='Cal_Claims Experience'!$A189)*('Input_Claims Data'!$B$11:$B$500='Cal_Claims Experience'!$B189)*('Input_Claims Data'!$C$11:$C$500='Cal_Claims Experience'!$C189)*('Input_Claims Data'!$D$11:$D$500='Cal_Claims Experience'!$D189)))</f>
        <v/>
      </c>
      <c r="N189" s="1" t="str" cm="1">
        <f t="array" ref="N189">IF(D189="","",_xlfn._xlws.FILTER('Input_Claims Data'!N$11:N$500,('Input_Claims Data'!$A$11:$A$500='Cal_Claims Experience'!$A189)*('Input_Claims Data'!$B$11:$B$500='Cal_Claims Experience'!$B189)*('Input_Claims Data'!$C$11:$C$500='Cal_Claims Experience'!$C189)*('Input_Claims Data'!$D$11:$D$500='Cal_Claims Experience'!$D189)))</f>
        <v/>
      </c>
      <c r="O189" s="1" t="str">
        <f t="shared" si="20"/>
        <v/>
      </c>
      <c r="P189" s="1" t="str">
        <f t="shared" si="21"/>
        <v/>
      </c>
      <c r="Q189" s="1" t="str">
        <f t="shared" si="22"/>
        <v/>
      </c>
      <c r="R189" s="1" t="str">
        <f t="shared" si="23"/>
        <v/>
      </c>
      <c r="S189" s="1" t="str">
        <f t="shared" si="24"/>
        <v/>
      </c>
      <c r="Y189" s="1" t="str" cm="1">
        <f t="array" ref="Y189">IF(U189="","",_xlfn._xlws.FILTER('Input_Claims Data'!U$11:U$500,('Input_Claims Data'!$Q$11:$Q$500='Cal_Claims Experience'!$U189)*('Input_Claims Data'!$R$11:$R$500='Cal_Claims Experience'!$V189)*('Input_Claims Data'!$S$11:$S$500='Cal_Claims Experience'!$W189)*('Input_Claims Data'!$T$11:$T$500='Cal_Claims Experience'!$X189)))</f>
        <v/>
      </c>
      <c r="Z189" s="1" t="str" cm="1">
        <f t="array" ref="Z189">IF(V189="","",_xlfn._xlws.FILTER('Input_Claims Data'!V$11:V$500,('Input_Claims Data'!$Q$11:$Q$500='Cal_Claims Experience'!$U189)*('Input_Claims Data'!$R$11:$R$500='Cal_Claims Experience'!$V189)*('Input_Claims Data'!$S$11:$S$500='Cal_Claims Experience'!$W189)*('Input_Claims Data'!$T$11:$T$500='Cal_Claims Experience'!$X189)))</f>
        <v/>
      </c>
      <c r="AA189" s="1" t="str" cm="1">
        <f t="array" ref="AA189">IF(W189="","",_xlfn._xlws.FILTER('Input_Claims Data'!W$11:W$500,('Input_Claims Data'!$Q$11:$Q$500='Cal_Claims Experience'!$U189)*('Input_Claims Data'!$R$11:$R$500='Cal_Claims Experience'!$V189)*('Input_Claims Data'!$S$11:$S$500='Cal_Claims Experience'!$W189)*('Input_Claims Data'!$T$11:$T$500='Cal_Claims Experience'!$X189)))</f>
        <v/>
      </c>
      <c r="AB189" s="1" t="str" cm="1">
        <f t="array" ref="AB189">IF(X189="","",_xlfn._xlws.FILTER('Input_Claims Data'!X$11:X$500,('Input_Claims Data'!$Q$11:$Q$500='Cal_Claims Experience'!$U189)*('Input_Claims Data'!$R$11:$R$500='Cal_Claims Experience'!$V189)*('Input_Claims Data'!$S$11:$S$500='Cal_Claims Experience'!$W189)*('Input_Claims Data'!$T$11:$T$500='Cal_Claims Experience'!$X189)))</f>
        <v/>
      </c>
      <c r="AC189" s="1" t="str" cm="1">
        <f t="array" ref="AC189">IF(Y189="","",_xlfn._xlws.FILTER('Input_Claims Data'!Y$11:Y$500,('Input_Claims Data'!$Q$11:$Q$500='Cal_Claims Experience'!$U189)*('Input_Claims Data'!$R$11:$R$500='Cal_Claims Experience'!$V189)*('Input_Claims Data'!$S$11:$S$500='Cal_Claims Experience'!$W189)*('Input_Claims Data'!$T$11:$T$500='Cal_Claims Experience'!$X189)))</f>
        <v/>
      </c>
      <c r="AD189" s="1" t="str" cm="1">
        <f t="array" ref="AD189">IF(Z189="","",_xlfn._xlws.FILTER('Input_Claims Data'!Z$11:Z$500,('Input_Claims Data'!$Q$11:$Q$500='Cal_Claims Experience'!$U189)*('Input_Claims Data'!$R$11:$R$500='Cal_Claims Experience'!$V189)*('Input_Claims Data'!$S$11:$S$500='Cal_Claims Experience'!$W189)*('Input_Claims Data'!$T$11:$T$500='Cal_Claims Experience'!$X189)))</f>
        <v/>
      </c>
      <c r="AE189" s="1" t="str" cm="1">
        <f t="array" ref="AE189">IF(AA189="","",_xlfn._xlws.FILTER('Input_Claims Data'!AA$11:AA$500,('Input_Claims Data'!$Q$11:$Q$500='Cal_Claims Experience'!$U189)*('Input_Claims Data'!$R$11:$R$500='Cal_Claims Experience'!$V189)*('Input_Claims Data'!$S$11:$S$500='Cal_Claims Experience'!$W189)*('Input_Claims Data'!$T$11:$T$500='Cal_Claims Experience'!$X189)))</f>
        <v/>
      </c>
      <c r="AF189" s="1" t="str" cm="1">
        <f t="array" ref="AF189">IF(AB189="","",_xlfn._xlws.FILTER('Input_Claims Data'!AB$11:AB$500,('Input_Claims Data'!$Q$11:$Q$500='Cal_Claims Experience'!$U189)*('Input_Claims Data'!$R$11:$R$500='Cal_Claims Experience'!$V189)*('Input_Claims Data'!$S$11:$S$500='Cal_Claims Experience'!$W189)*('Input_Claims Data'!$T$11:$T$500='Cal_Claims Experience'!$X189)))</f>
        <v/>
      </c>
      <c r="AG189" s="1" t="str" cm="1">
        <f t="array" ref="AG189">IF(AC189="","",_xlfn._xlws.FILTER('Input_Claims Data'!AC$11:AC$500,('Input_Claims Data'!$Q$11:$Q$500='Cal_Claims Experience'!$U189)*('Input_Claims Data'!$R$11:$R$500='Cal_Claims Experience'!$V189)*('Input_Claims Data'!$S$11:$S$500='Cal_Claims Experience'!$W189)*('Input_Claims Data'!$T$11:$T$500='Cal_Claims Experience'!$X189)))</f>
        <v/>
      </c>
      <c r="AH189" s="1" t="str" cm="1">
        <f t="array" ref="AH189">IF(AD189="","",_xlfn._xlws.FILTER('Input_Claims Data'!AD$11:AD$500,('Input_Claims Data'!$Q$11:$Q$500='Cal_Claims Experience'!$U189)*('Input_Claims Data'!$R$11:$R$500='Cal_Claims Experience'!$V189)*('Input_Claims Data'!$S$11:$S$500='Cal_Claims Experience'!$W189)*('Input_Claims Data'!$T$11:$T$500='Cal_Claims Experience'!$X189)))</f>
        <v/>
      </c>
      <c r="AI189" s="1" t="str">
        <f t="shared" si="28"/>
        <v/>
      </c>
      <c r="AJ189" s="1" t="str">
        <f t="shared" si="25"/>
        <v/>
      </c>
      <c r="AK189" s="1" t="str">
        <f t="shared" si="26"/>
        <v/>
      </c>
      <c r="AL189" s="1" t="str">
        <f t="shared" si="27"/>
        <v/>
      </c>
      <c r="AM189" s="1" t="str">
        <f t="shared" si="29"/>
        <v/>
      </c>
    </row>
    <row r="190" spans="5:39">
      <c r="E190" s="1" t="str" cm="1">
        <f t="array" ref="E190">IF(A190="","",_xlfn._xlws.FILTER('Input_Claims Data'!E$11:E$500,('Input_Claims Data'!$A$11:$A$500='Cal_Claims Experience'!$A190)*('Input_Claims Data'!$B$11:$B$500='Cal_Claims Experience'!$B190)*('Input_Claims Data'!$C$11:$C$500='Cal_Claims Experience'!$C190)*('Input_Claims Data'!$D$11:$D$500='Cal_Claims Experience'!$D190)))</f>
        <v/>
      </c>
      <c r="F190" s="1" t="str" cm="1">
        <f t="array" ref="F190">IF(A190="","",_xlfn._xlws.FILTER('Input_Claims Data'!F$11:F$500,('Input_Claims Data'!$A$11:$A$500='Cal_Claims Experience'!$A190)*('Input_Claims Data'!$B$11:$B$500='Cal_Claims Experience'!$B190)*('Input_Claims Data'!$C$11:$C$500='Cal_Claims Experience'!$C190)*('Input_Claims Data'!$D$11:$D$500='Cal_Claims Experience'!$D190)))</f>
        <v/>
      </c>
      <c r="G190" s="1" t="str" cm="1">
        <f t="array" ref="G190">IF(A190="","",_xlfn._xlws.FILTER('Input_Claims Data'!G$11:G$500,('Input_Claims Data'!$A$11:$A$500='Cal_Claims Experience'!$A190)*('Input_Claims Data'!$B$11:$B$500='Cal_Claims Experience'!$B190)*('Input_Claims Data'!$C$11:$C$500='Cal_Claims Experience'!$C190)*('Input_Claims Data'!$D$11:$D$500='Cal_Claims Experience'!$D190)))</f>
        <v/>
      </c>
      <c r="H190" s="1" t="str" cm="1">
        <f t="array" ref="H190">IF(A190="","",_xlfn._xlws.FILTER('Input_Claims Data'!H$11:H$500,('Input_Claims Data'!$A$11:$A$500='Cal_Claims Experience'!$A190)*('Input_Claims Data'!$B$11:$B$500='Cal_Claims Experience'!$B190)*('Input_Claims Data'!$C$11:$C$500='Cal_Claims Experience'!$C190)*('Input_Claims Data'!$D$11:$D$500='Cal_Claims Experience'!$D190)))</f>
        <v/>
      </c>
      <c r="I190" s="1" t="str" cm="1">
        <f t="array" ref="I190">IF(A190="","",_xlfn._xlws.FILTER('Input_Claims Data'!I$11:I$500,('Input_Claims Data'!$A$11:$A$500='Cal_Claims Experience'!$A190)*('Input_Claims Data'!$B$11:$B$500='Cal_Claims Experience'!$B190)*('Input_Claims Data'!$C$11:$C$500='Cal_Claims Experience'!$C190)*('Input_Claims Data'!$D$11:$D$500='Cal_Claims Experience'!$D190)))</f>
        <v/>
      </c>
      <c r="J190" s="1" t="str" cm="1">
        <f t="array" ref="J190">IF(A190="","",_xlfn._xlws.FILTER('Input_Claims Data'!J$11:J$500,('Input_Claims Data'!$A$11:$A$500='Cal_Claims Experience'!$A190)*('Input_Claims Data'!$B$11:$B$500='Cal_Claims Experience'!$B190)*('Input_Claims Data'!$C$11:$C$500='Cal_Claims Experience'!$C190)*('Input_Claims Data'!$D$11:$D$500='Cal_Claims Experience'!$D190)))</f>
        <v/>
      </c>
      <c r="K190" s="1" t="str" cm="1">
        <f t="array" ref="K190">IF(A190="","",_xlfn._xlws.FILTER('Input_Claims Data'!K$11:K$500,('Input_Claims Data'!$A$11:$A$500='Cal_Claims Experience'!$A190)*('Input_Claims Data'!$B$11:$B$500='Cal_Claims Experience'!$B190)*('Input_Claims Data'!$C$11:$C$500='Cal_Claims Experience'!$C190)*('Input_Claims Data'!$D$11:$D$500='Cal_Claims Experience'!$D190)))</f>
        <v/>
      </c>
      <c r="L190" s="1" t="str" cm="1">
        <f t="array" ref="L190">IF(B190="","",_xlfn._xlws.FILTER('Input_Claims Data'!L$11:L$500,('Input_Claims Data'!$A$11:$A$500='Cal_Claims Experience'!$A190)*('Input_Claims Data'!$B$11:$B$500='Cal_Claims Experience'!$B190)*('Input_Claims Data'!$C$11:$C$500='Cal_Claims Experience'!$C190)*('Input_Claims Data'!$D$11:$D$500='Cal_Claims Experience'!$D190)))</f>
        <v/>
      </c>
      <c r="M190" s="1" t="str" cm="1">
        <f t="array" ref="M190">IF(C190="","",_xlfn._xlws.FILTER('Input_Claims Data'!M$11:M$500,('Input_Claims Data'!$A$11:$A$500='Cal_Claims Experience'!$A190)*('Input_Claims Data'!$B$11:$B$500='Cal_Claims Experience'!$B190)*('Input_Claims Data'!$C$11:$C$500='Cal_Claims Experience'!$C190)*('Input_Claims Data'!$D$11:$D$500='Cal_Claims Experience'!$D190)))</f>
        <v/>
      </c>
      <c r="N190" s="1" t="str" cm="1">
        <f t="array" ref="N190">IF(D190="","",_xlfn._xlws.FILTER('Input_Claims Data'!N$11:N$500,('Input_Claims Data'!$A$11:$A$500='Cal_Claims Experience'!$A190)*('Input_Claims Data'!$B$11:$B$500='Cal_Claims Experience'!$B190)*('Input_Claims Data'!$C$11:$C$500='Cal_Claims Experience'!$C190)*('Input_Claims Data'!$D$11:$D$500='Cal_Claims Experience'!$D190)))</f>
        <v/>
      </c>
      <c r="O190" s="1" t="str">
        <f t="shared" si="20"/>
        <v/>
      </c>
      <c r="P190" s="1" t="str">
        <f t="shared" si="21"/>
        <v/>
      </c>
      <c r="Q190" s="1" t="str">
        <f t="shared" si="22"/>
        <v/>
      </c>
      <c r="R190" s="1" t="str">
        <f t="shared" si="23"/>
        <v/>
      </c>
      <c r="S190" s="1" t="str">
        <f t="shared" si="24"/>
        <v/>
      </c>
      <c r="Y190" s="1" t="str" cm="1">
        <f t="array" ref="Y190">IF(U190="","",_xlfn._xlws.FILTER('Input_Claims Data'!U$11:U$500,('Input_Claims Data'!$Q$11:$Q$500='Cal_Claims Experience'!$U190)*('Input_Claims Data'!$R$11:$R$500='Cal_Claims Experience'!$V190)*('Input_Claims Data'!$S$11:$S$500='Cal_Claims Experience'!$W190)*('Input_Claims Data'!$T$11:$T$500='Cal_Claims Experience'!$X190)))</f>
        <v/>
      </c>
      <c r="Z190" s="1" t="str" cm="1">
        <f t="array" ref="Z190">IF(V190="","",_xlfn._xlws.FILTER('Input_Claims Data'!V$11:V$500,('Input_Claims Data'!$Q$11:$Q$500='Cal_Claims Experience'!$U190)*('Input_Claims Data'!$R$11:$R$500='Cal_Claims Experience'!$V190)*('Input_Claims Data'!$S$11:$S$500='Cal_Claims Experience'!$W190)*('Input_Claims Data'!$T$11:$T$500='Cal_Claims Experience'!$X190)))</f>
        <v/>
      </c>
      <c r="AA190" s="1" t="str" cm="1">
        <f t="array" ref="AA190">IF(W190="","",_xlfn._xlws.FILTER('Input_Claims Data'!W$11:W$500,('Input_Claims Data'!$Q$11:$Q$500='Cal_Claims Experience'!$U190)*('Input_Claims Data'!$R$11:$R$500='Cal_Claims Experience'!$V190)*('Input_Claims Data'!$S$11:$S$500='Cal_Claims Experience'!$W190)*('Input_Claims Data'!$T$11:$T$500='Cal_Claims Experience'!$X190)))</f>
        <v/>
      </c>
      <c r="AB190" s="1" t="str" cm="1">
        <f t="array" ref="AB190">IF(X190="","",_xlfn._xlws.FILTER('Input_Claims Data'!X$11:X$500,('Input_Claims Data'!$Q$11:$Q$500='Cal_Claims Experience'!$U190)*('Input_Claims Data'!$R$11:$R$500='Cal_Claims Experience'!$V190)*('Input_Claims Data'!$S$11:$S$500='Cal_Claims Experience'!$W190)*('Input_Claims Data'!$T$11:$T$500='Cal_Claims Experience'!$X190)))</f>
        <v/>
      </c>
      <c r="AC190" s="1" t="str" cm="1">
        <f t="array" ref="AC190">IF(Y190="","",_xlfn._xlws.FILTER('Input_Claims Data'!Y$11:Y$500,('Input_Claims Data'!$Q$11:$Q$500='Cal_Claims Experience'!$U190)*('Input_Claims Data'!$R$11:$R$500='Cal_Claims Experience'!$V190)*('Input_Claims Data'!$S$11:$S$500='Cal_Claims Experience'!$W190)*('Input_Claims Data'!$T$11:$T$500='Cal_Claims Experience'!$X190)))</f>
        <v/>
      </c>
      <c r="AD190" s="1" t="str" cm="1">
        <f t="array" ref="AD190">IF(Z190="","",_xlfn._xlws.FILTER('Input_Claims Data'!Z$11:Z$500,('Input_Claims Data'!$Q$11:$Q$500='Cal_Claims Experience'!$U190)*('Input_Claims Data'!$R$11:$R$500='Cal_Claims Experience'!$V190)*('Input_Claims Data'!$S$11:$S$500='Cal_Claims Experience'!$W190)*('Input_Claims Data'!$T$11:$T$500='Cal_Claims Experience'!$X190)))</f>
        <v/>
      </c>
      <c r="AE190" s="1" t="str" cm="1">
        <f t="array" ref="AE190">IF(AA190="","",_xlfn._xlws.FILTER('Input_Claims Data'!AA$11:AA$500,('Input_Claims Data'!$Q$11:$Q$500='Cal_Claims Experience'!$U190)*('Input_Claims Data'!$R$11:$R$500='Cal_Claims Experience'!$V190)*('Input_Claims Data'!$S$11:$S$500='Cal_Claims Experience'!$W190)*('Input_Claims Data'!$T$11:$T$500='Cal_Claims Experience'!$X190)))</f>
        <v/>
      </c>
      <c r="AF190" s="1" t="str" cm="1">
        <f t="array" ref="AF190">IF(AB190="","",_xlfn._xlws.FILTER('Input_Claims Data'!AB$11:AB$500,('Input_Claims Data'!$Q$11:$Q$500='Cal_Claims Experience'!$U190)*('Input_Claims Data'!$R$11:$R$500='Cal_Claims Experience'!$V190)*('Input_Claims Data'!$S$11:$S$500='Cal_Claims Experience'!$W190)*('Input_Claims Data'!$T$11:$T$500='Cal_Claims Experience'!$X190)))</f>
        <v/>
      </c>
      <c r="AG190" s="1" t="str" cm="1">
        <f t="array" ref="AG190">IF(AC190="","",_xlfn._xlws.FILTER('Input_Claims Data'!AC$11:AC$500,('Input_Claims Data'!$Q$11:$Q$500='Cal_Claims Experience'!$U190)*('Input_Claims Data'!$R$11:$R$500='Cal_Claims Experience'!$V190)*('Input_Claims Data'!$S$11:$S$500='Cal_Claims Experience'!$W190)*('Input_Claims Data'!$T$11:$T$500='Cal_Claims Experience'!$X190)))</f>
        <v/>
      </c>
      <c r="AH190" s="1" t="str" cm="1">
        <f t="array" ref="AH190">IF(AD190="","",_xlfn._xlws.FILTER('Input_Claims Data'!AD$11:AD$500,('Input_Claims Data'!$Q$11:$Q$500='Cal_Claims Experience'!$U190)*('Input_Claims Data'!$R$11:$R$500='Cal_Claims Experience'!$V190)*('Input_Claims Data'!$S$11:$S$500='Cal_Claims Experience'!$W190)*('Input_Claims Data'!$T$11:$T$500='Cal_Claims Experience'!$X190)))</f>
        <v/>
      </c>
      <c r="AI190" s="1" t="str">
        <f t="shared" si="28"/>
        <v/>
      </c>
      <c r="AJ190" s="1" t="str">
        <f t="shared" si="25"/>
        <v/>
      </c>
      <c r="AK190" s="1" t="str">
        <f t="shared" si="26"/>
        <v/>
      </c>
      <c r="AL190" s="1" t="str">
        <f t="shared" si="27"/>
        <v/>
      </c>
      <c r="AM190" s="1" t="str">
        <f t="shared" si="29"/>
        <v/>
      </c>
    </row>
    <row r="191" spans="5:39">
      <c r="E191" s="1" t="str" cm="1">
        <f t="array" ref="E191">IF(A191="","",_xlfn._xlws.FILTER('Input_Claims Data'!E$11:E$500,('Input_Claims Data'!$A$11:$A$500='Cal_Claims Experience'!$A191)*('Input_Claims Data'!$B$11:$B$500='Cal_Claims Experience'!$B191)*('Input_Claims Data'!$C$11:$C$500='Cal_Claims Experience'!$C191)*('Input_Claims Data'!$D$11:$D$500='Cal_Claims Experience'!$D191)))</f>
        <v/>
      </c>
      <c r="F191" s="1" t="str" cm="1">
        <f t="array" ref="F191">IF(A191="","",_xlfn._xlws.FILTER('Input_Claims Data'!F$11:F$500,('Input_Claims Data'!$A$11:$A$500='Cal_Claims Experience'!$A191)*('Input_Claims Data'!$B$11:$B$500='Cal_Claims Experience'!$B191)*('Input_Claims Data'!$C$11:$C$500='Cal_Claims Experience'!$C191)*('Input_Claims Data'!$D$11:$D$500='Cal_Claims Experience'!$D191)))</f>
        <v/>
      </c>
      <c r="G191" s="1" t="str" cm="1">
        <f t="array" ref="G191">IF(A191="","",_xlfn._xlws.FILTER('Input_Claims Data'!G$11:G$500,('Input_Claims Data'!$A$11:$A$500='Cal_Claims Experience'!$A191)*('Input_Claims Data'!$B$11:$B$500='Cal_Claims Experience'!$B191)*('Input_Claims Data'!$C$11:$C$500='Cal_Claims Experience'!$C191)*('Input_Claims Data'!$D$11:$D$500='Cal_Claims Experience'!$D191)))</f>
        <v/>
      </c>
      <c r="H191" s="1" t="str" cm="1">
        <f t="array" ref="H191">IF(A191="","",_xlfn._xlws.FILTER('Input_Claims Data'!H$11:H$500,('Input_Claims Data'!$A$11:$A$500='Cal_Claims Experience'!$A191)*('Input_Claims Data'!$B$11:$B$500='Cal_Claims Experience'!$B191)*('Input_Claims Data'!$C$11:$C$500='Cal_Claims Experience'!$C191)*('Input_Claims Data'!$D$11:$D$500='Cal_Claims Experience'!$D191)))</f>
        <v/>
      </c>
      <c r="I191" s="1" t="str" cm="1">
        <f t="array" ref="I191">IF(A191="","",_xlfn._xlws.FILTER('Input_Claims Data'!I$11:I$500,('Input_Claims Data'!$A$11:$A$500='Cal_Claims Experience'!$A191)*('Input_Claims Data'!$B$11:$B$500='Cal_Claims Experience'!$B191)*('Input_Claims Data'!$C$11:$C$500='Cal_Claims Experience'!$C191)*('Input_Claims Data'!$D$11:$D$500='Cal_Claims Experience'!$D191)))</f>
        <v/>
      </c>
      <c r="J191" s="1" t="str" cm="1">
        <f t="array" ref="J191">IF(A191="","",_xlfn._xlws.FILTER('Input_Claims Data'!J$11:J$500,('Input_Claims Data'!$A$11:$A$500='Cal_Claims Experience'!$A191)*('Input_Claims Data'!$B$11:$B$500='Cal_Claims Experience'!$B191)*('Input_Claims Data'!$C$11:$C$500='Cal_Claims Experience'!$C191)*('Input_Claims Data'!$D$11:$D$500='Cal_Claims Experience'!$D191)))</f>
        <v/>
      </c>
      <c r="K191" s="1" t="str" cm="1">
        <f t="array" ref="K191">IF(A191="","",_xlfn._xlws.FILTER('Input_Claims Data'!K$11:K$500,('Input_Claims Data'!$A$11:$A$500='Cal_Claims Experience'!$A191)*('Input_Claims Data'!$B$11:$B$500='Cal_Claims Experience'!$B191)*('Input_Claims Data'!$C$11:$C$500='Cal_Claims Experience'!$C191)*('Input_Claims Data'!$D$11:$D$500='Cal_Claims Experience'!$D191)))</f>
        <v/>
      </c>
      <c r="L191" s="1" t="str" cm="1">
        <f t="array" ref="L191">IF(B191="","",_xlfn._xlws.FILTER('Input_Claims Data'!L$11:L$500,('Input_Claims Data'!$A$11:$A$500='Cal_Claims Experience'!$A191)*('Input_Claims Data'!$B$11:$B$500='Cal_Claims Experience'!$B191)*('Input_Claims Data'!$C$11:$C$500='Cal_Claims Experience'!$C191)*('Input_Claims Data'!$D$11:$D$500='Cal_Claims Experience'!$D191)))</f>
        <v/>
      </c>
      <c r="M191" s="1" t="str" cm="1">
        <f t="array" ref="M191">IF(C191="","",_xlfn._xlws.FILTER('Input_Claims Data'!M$11:M$500,('Input_Claims Data'!$A$11:$A$500='Cal_Claims Experience'!$A191)*('Input_Claims Data'!$B$11:$B$500='Cal_Claims Experience'!$B191)*('Input_Claims Data'!$C$11:$C$500='Cal_Claims Experience'!$C191)*('Input_Claims Data'!$D$11:$D$500='Cal_Claims Experience'!$D191)))</f>
        <v/>
      </c>
      <c r="N191" s="1" t="str" cm="1">
        <f t="array" ref="N191">IF(D191="","",_xlfn._xlws.FILTER('Input_Claims Data'!N$11:N$500,('Input_Claims Data'!$A$11:$A$500='Cal_Claims Experience'!$A191)*('Input_Claims Data'!$B$11:$B$500='Cal_Claims Experience'!$B191)*('Input_Claims Data'!$C$11:$C$500='Cal_Claims Experience'!$C191)*('Input_Claims Data'!$D$11:$D$500='Cal_Claims Experience'!$D191)))</f>
        <v/>
      </c>
      <c r="O191" s="1" t="str">
        <f t="shared" si="20"/>
        <v/>
      </c>
      <c r="P191" s="1" t="str">
        <f t="shared" si="21"/>
        <v/>
      </c>
      <c r="Q191" s="1" t="str">
        <f t="shared" si="22"/>
        <v/>
      </c>
      <c r="R191" s="1" t="str">
        <f t="shared" si="23"/>
        <v/>
      </c>
      <c r="S191" s="1" t="str">
        <f t="shared" si="24"/>
        <v/>
      </c>
      <c r="Y191" s="1" t="str" cm="1">
        <f t="array" ref="Y191">IF(U191="","",_xlfn._xlws.FILTER('Input_Claims Data'!U$11:U$500,('Input_Claims Data'!$Q$11:$Q$500='Cal_Claims Experience'!$U191)*('Input_Claims Data'!$R$11:$R$500='Cal_Claims Experience'!$V191)*('Input_Claims Data'!$S$11:$S$500='Cal_Claims Experience'!$W191)*('Input_Claims Data'!$T$11:$T$500='Cal_Claims Experience'!$X191)))</f>
        <v/>
      </c>
      <c r="Z191" s="1" t="str" cm="1">
        <f t="array" ref="Z191">IF(V191="","",_xlfn._xlws.FILTER('Input_Claims Data'!V$11:V$500,('Input_Claims Data'!$Q$11:$Q$500='Cal_Claims Experience'!$U191)*('Input_Claims Data'!$R$11:$R$500='Cal_Claims Experience'!$V191)*('Input_Claims Data'!$S$11:$S$500='Cal_Claims Experience'!$W191)*('Input_Claims Data'!$T$11:$T$500='Cal_Claims Experience'!$X191)))</f>
        <v/>
      </c>
      <c r="AA191" s="1" t="str" cm="1">
        <f t="array" ref="AA191">IF(W191="","",_xlfn._xlws.FILTER('Input_Claims Data'!W$11:W$500,('Input_Claims Data'!$Q$11:$Q$500='Cal_Claims Experience'!$U191)*('Input_Claims Data'!$R$11:$R$500='Cal_Claims Experience'!$V191)*('Input_Claims Data'!$S$11:$S$500='Cal_Claims Experience'!$W191)*('Input_Claims Data'!$T$11:$T$500='Cal_Claims Experience'!$X191)))</f>
        <v/>
      </c>
      <c r="AB191" s="1" t="str" cm="1">
        <f t="array" ref="AB191">IF(X191="","",_xlfn._xlws.FILTER('Input_Claims Data'!X$11:X$500,('Input_Claims Data'!$Q$11:$Q$500='Cal_Claims Experience'!$U191)*('Input_Claims Data'!$R$11:$R$500='Cal_Claims Experience'!$V191)*('Input_Claims Data'!$S$11:$S$500='Cal_Claims Experience'!$W191)*('Input_Claims Data'!$T$11:$T$500='Cal_Claims Experience'!$X191)))</f>
        <v/>
      </c>
      <c r="AC191" s="1" t="str" cm="1">
        <f t="array" ref="AC191">IF(Y191="","",_xlfn._xlws.FILTER('Input_Claims Data'!Y$11:Y$500,('Input_Claims Data'!$Q$11:$Q$500='Cal_Claims Experience'!$U191)*('Input_Claims Data'!$R$11:$R$500='Cal_Claims Experience'!$V191)*('Input_Claims Data'!$S$11:$S$500='Cal_Claims Experience'!$W191)*('Input_Claims Data'!$T$11:$T$500='Cal_Claims Experience'!$X191)))</f>
        <v/>
      </c>
      <c r="AD191" s="1" t="str" cm="1">
        <f t="array" ref="AD191">IF(Z191="","",_xlfn._xlws.FILTER('Input_Claims Data'!Z$11:Z$500,('Input_Claims Data'!$Q$11:$Q$500='Cal_Claims Experience'!$U191)*('Input_Claims Data'!$R$11:$R$500='Cal_Claims Experience'!$V191)*('Input_Claims Data'!$S$11:$S$500='Cal_Claims Experience'!$W191)*('Input_Claims Data'!$T$11:$T$500='Cal_Claims Experience'!$X191)))</f>
        <v/>
      </c>
      <c r="AE191" s="1" t="str" cm="1">
        <f t="array" ref="AE191">IF(AA191="","",_xlfn._xlws.FILTER('Input_Claims Data'!AA$11:AA$500,('Input_Claims Data'!$Q$11:$Q$500='Cal_Claims Experience'!$U191)*('Input_Claims Data'!$R$11:$R$500='Cal_Claims Experience'!$V191)*('Input_Claims Data'!$S$11:$S$500='Cal_Claims Experience'!$W191)*('Input_Claims Data'!$T$11:$T$500='Cal_Claims Experience'!$X191)))</f>
        <v/>
      </c>
      <c r="AF191" s="1" t="str" cm="1">
        <f t="array" ref="AF191">IF(AB191="","",_xlfn._xlws.FILTER('Input_Claims Data'!AB$11:AB$500,('Input_Claims Data'!$Q$11:$Q$500='Cal_Claims Experience'!$U191)*('Input_Claims Data'!$R$11:$R$500='Cal_Claims Experience'!$V191)*('Input_Claims Data'!$S$11:$S$500='Cal_Claims Experience'!$W191)*('Input_Claims Data'!$T$11:$T$500='Cal_Claims Experience'!$X191)))</f>
        <v/>
      </c>
      <c r="AG191" s="1" t="str" cm="1">
        <f t="array" ref="AG191">IF(AC191="","",_xlfn._xlws.FILTER('Input_Claims Data'!AC$11:AC$500,('Input_Claims Data'!$Q$11:$Q$500='Cal_Claims Experience'!$U191)*('Input_Claims Data'!$R$11:$R$500='Cal_Claims Experience'!$V191)*('Input_Claims Data'!$S$11:$S$500='Cal_Claims Experience'!$W191)*('Input_Claims Data'!$T$11:$T$500='Cal_Claims Experience'!$X191)))</f>
        <v/>
      </c>
      <c r="AH191" s="1" t="str" cm="1">
        <f t="array" ref="AH191">IF(AD191="","",_xlfn._xlws.FILTER('Input_Claims Data'!AD$11:AD$500,('Input_Claims Data'!$Q$11:$Q$500='Cal_Claims Experience'!$U191)*('Input_Claims Data'!$R$11:$R$500='Cal_Claims Experience'!$V191)*('Input_Claims Data'!$S$11:$S$500='Cal_Claims Experience'!$W191)*('Input_Claims Data'!$T$11:$T$500='Cal_Claims Experience'!$X191)))</f>
        <v/>
      </c>
      <c r="AI191" s="1" t="str">
        <f t="shared" si="28"/>
        <v/>
      </c>
      <c r="AJ191" s="1" t="str">
        <f t="shared" si="25"/>
        <v/>
      </c>
      <c r="AK191" s="1" t="str">
        <f t="shared" si="26"/>
        <v/>
      </c>
      <c r="AL191" s="1" t="str">
        <f t="shared" si="27"/>
        <v/>
      </c>
      <c r="AM191" s="1" t="str">
        <f t="shared" si="29"/>
        <v/>
      </c>
    </row>
    <row r="192" spans="5:39">
      <c r="E192" s="1" t="str" cm="1">
        <f t="array" ref="E192">IF(A192="","",_xlfn._xlws.FILTER('Input_Claims Data'!E$11:E$500,('Input_Claims Data'!$A$11:$A$500='Cal_Claims Experience'!$A192)*('Input_Claims Data'!$B$11:$B$500='Cal_Claims Experience'!$B192)*('Input_Claims Data'!$C$11:$C$500='Cal_Claims Experience'!$C192)*('Input_Claims Data'!$D$11:$D$500='Cal_Claims Experience'!$D192)))</f>
        <v/>
      </c>
      <c r="F192" s="1" t="str" cm="1">
        <f t="array" ref="F192">IF(A192="","",_xlfn._xlws.FILTER('Input_Claims Data'!F$11:F$500,('Input_Claims Data'!$A$11:$A$500='Cal_Claims Experience'!$A192)*('Input_Claims Data'!$B$11:$B$500='Cal_Claims Experience'!$B192)*('Input_Claims Data'!$C$11:$C$500='Cal_Claims Experience'!$C192)*('Input_Claims Data'!$D$11:$D$500='Cal_Claims Experience'!$D192)))</f>
        <v/>
      </c>
      <c r="G192" s="1" t="str" cm="1">
        <f t="array" ref="G192">IF(A192="","",_xlfn._xlws.FILTER('Input_Claims Data'!G$11:G$500,('Input_Claims Data'!$A$11:$A$500='Cal_Claims Experience'!$A192)*('Input_Claims Data'!$B$11:$B$500='Cal_Claims Experience'!$B192)*('Input_Claims Data'!$C$11:$C$500='Cal_Claims Experience'!$C192)*('Input_Claims Data'!$D$11:$D$500='Cal_Claims Experience'!$D192)))</f>
        <v/>
      </c>
      <c r="H192" s="1" t="str" cm="1">
        <f t="array" ref="H192">IF(A192="","",_xlfn._xlws.FILTER('Input_Claims Data'!H$11:H$500,('Input_Claims Data'!$A$11:$A$500='Cal_Claims Experience'!$A192)*('Input_Claims Data'!$B$11:$B$500='Cal_Claims Experience'!$B192)*('Input_Claims Data'!$C$11:$C$500='Cal_Claims Experience'!$C192)*('Input_Claims Data'!$D$11:$D$500='Cal_Claims Experience'!$D192)))</f>
        <v/>
      </c>
      <c r="I192" s="1" t="str" cm="1">
        <f t="array" ref="I192">IF(A192="","",_xlfn._xlws.FILTER('Input_Claims Data'!I$11:I$500,('Input_Claims Data'!$A$11:$A$500='Cal_Claims Experience'!$A192)*('Input_Claims Data'!$B$11:$B$500='Cal_Claims Experience'!$B192)*('Input_Claims Data'!$C$11:$C$500='Cal_Claims Experience'!$C192)*('Input_Claims Data'!$D$11:$D$500='Cal_Claims Experience'!$D192)))</f>
        <v/>
      </c>
      <c r="J192" s="1" t="str" cm="1">
        <f t="array" ref="J192">IF(A192="","",_xlfn._xlws.FILTER('Input_Claims Data'!J$11:J$500,('Input_Claims Data'!$A$11:$A$500='Cal_Claims Experience'!$A192)*('Input_Claims Data'!$B$11:$B$500='Cal_Claims Experience'!$B192)*('Input_Claims Data'!$C$11:$C$500='Cal_Claims Experience'!$C192)*('Input_Claims Data'!$D$11:$D$500='Cal_Claims Experience'!$D192)))</f>
        <v/>
      </c>
      <c r="K192" s="1" t="str" cm="1">
        <f t="array" ref="K192">IF(A192="","",_xlfn._xlws.FILTER('Input_Claims Data'!K$11:K$500,('Input_Claims Data'!$A$11:$A$500='Cal_Claims Experience'!$A192)*('Input_Claims Data'!$B$11:$B$500='Cal_Claims Experience'!$B192)*('Input_Claims Data'!$C$11:$C$500='Cal_Claims Experience'!$C192)*('Input_Claims Data'!$D$11:$D$500='Cal_Claims Experience'!$D192)))</f>
        <v/>
      </c>
      <c r="L192" s="1" t="str" cm="1">
        <f t="array" ref="L192">IF(B192="","",_xlfn._xlws.FILTER('Input_Claims Data'!L$11:L$500,('Input_Claims Data'!$A$11:$A$500='Cal_Claims Experience'!$A192)*('Input_Claims Data'!$B$11:$B$500='Cal_Claims Experience'!$B192)*('Input_Claims Data'!$C$11:$C$500='Cal_Claims Experience'!$C192)*('Input_Claims Data'!$D$11:$D$500='Cal_Claims Experience'!$D192)))</f>
        <v/>
      </c>
      <c r="M192" s="1" t="str" cm="1">
        <f t="array" ref="M192">IF(C192="","",_xlfn._xlws.FILTER('Input_Claims Data'!M$11:M$500,('Input_Claims Data'!$A$11:$A$500='Cal_Claims Experience'!$A192)*('Input_Claims Data'!$B$11:$B$500='Cal_Claims Experience'!$B192)*('Input_Claims Data'!$C$11:$C$500='Cal_Claims Experience'!$C192)*('Input_Claims Data'!$D$11:$D$500='Cal_Claims Experience'!$D192)))</f>
        <v/>
      </c>
      <c r="N192" s="1" t="str" cm="1">
        <f t="array" ref="N192">IF(D192="","",_xlfn._xlws.FILTER('Input_Claims Data'!N$11:N$500,('Input_Claims Data'!$A$11:$A$500='Cal_Claims Experience'!$A192)*('Input_Claims Data'!$B$11:$B$500='Cal_Claims Experience'!$B192)*('Input_Claims Data'!$C$11:$C$500='Cal_Claims Experience'!$C192)*('Input_Claims Data'!$D$11:$D$500='Cal_Claims Experience'!$D192)))</f>
        <v/>
      </c>
      <c r="O192" s="1" t="str">
        <f t="shared" si="20"/>
        <v/>
      </c>
      <c r="P192" s="1" t="str">
        <f t="shared" si="21"/>
        <v/>
      </c>
      <c r="Q192" s="1" t="str">
        <f t="shared" si="22"/>
        <v/>
      </c>
      <c r="R192" s="1" t="str">
        <f t="shared" si="23"/>
        <v/>
      </c>
      <c r="S192" s="1" t="str">
        <f t="shared" si="24"/>
        <v/>
      </c>
      <c r="Y192" s="1" t="str" cm="1">
        <f t="array" ref="Y192">IF(U192="","",_xlfn._xlws.FILTER('Input_Claims Data'!U$11:U$500,('Input_Claims Data'!$Q$11:$Q$500='Cal_Claims Experience'!$U192)*('Input_Claims Data'!$R$11:$R$500='Cal_Claims Experience'!$V192)*('Input_Claims Data'!$S$11:$S$500='Cal_Claims Experience'!$W192)*('Input_Claims Data'!$T$11:$T$500='Cal_Claims Experience'!$X192)))</f>
        <v/>
      </c>
      <c r="Z192" s="1" t="str" cm="1">
        <f t="array" ref="Z192">IF(V192="","",_xlfn._xlws.FILTER('Input_Claims Data'!V$11:V$500,('Input_Claims Data'!$Q$11:$Q$500='Cal_Claims Experience'!$U192)*('Input_Claims Data'!$R$11:$R$500='Cal_Claims Experience'!$V192)*('Input_Claims Data'!$S$11:$S$500='Cal_Claims Experience'!$W192)*('Input_Claims Data'!$T$11:$T$500='Cal_Claims Experience'!$X192)))</f>
        <v/>
      </c>
      <c r="AA192" s="1" t="str" cm="1">
        <f t="array" ref="AA192">IF(W192="","",_xlfn._xlws.FILTER('Input_Claims Data'!W$11:W$500,('Input_Claims Data'!$Q$11:$Q$500='Cal_Claims Experience'!$U192)*('Input_Claims Data'!$R$11:$R$500='Cal_Claims Experience'!$V192)*('Input_Claims Data'!$S$11:$S$500='Cal_Claims Experience'!$W192)*('Input_Claims Data'!$T$11:$T$500='Cal_Claims Experience'!$X192)))</f>
        <v/>
      </c>
      <c r="AB192" s="1" t="str" cm="1">
        <f t="array" ref="AB192">IF(X192="","",_xlfn._xlws.FILTER('Input_Claims Data'!X$11:X$500,('Input_Claims Data'!$Q$11:$Q$500='Cal_Claims Experience'!$U192)*('Input_Claims Data'!$R$11:$R$500='Cal_Claims Experience'!$V192)*('Input_Claims Data'!$S$11:$S$500='Cal_Claims Experience'!$W192)*('Input_Claims Data'!$T$11:$T$500='Cal_Claims Experience'!$X192)))</f>
        <v/>
      </c>
      <c r="AC192" s="1" t="str" cm="1">
        <f t="array" ref="AC192">IF(Y192="","",_xlfn._xlws.FILTER('Input_Claims Data'!Y$11:Y$500,('Input_Claims Data'!$Q$11:$Q$500='Cal_Claims Experience'!$U192)*('Input_Claims Data'!$R$11:$R$500='Cal_Claims Experience'!$V192)*('Input_Claims Data'!$S$11:$S$500='Cal_Claims Experience'!$W192)*('Input_Claims Data'!$T$11:$T$500='Cal_Claims Experience'!$X192)))</f>
        <v/>
      </c>
      <c r="AD192" s="1" t="str" cm="1">
        <f t="array" ref="AD192">IF(Z192="","",_xlfn._xlws.FILTER('Input_Claims Data'!Z$11:Z$500,('Input_Claims Data'!$Q$11:$Q$500='Cal_Claims Experience'!$U192)*('Input_Claims Data'!$R$11:$R$500='Cal_Claims Experience'!$V192)*('Input_Claims Data'!$S$11:$S$500='Cal_Claims Experience'!$W192)*('Input_Claims Data'!$T$11:$T$500='Cal_Claims Experience'!$X192)))</f>
        <v/>
      </c>
      <c r="AE192" s="1" t="str" cm="1">
        <f t="array" ref="AE192">IF(AA192="","",_xlfn._xlws.FILTER('Input_Claims Data'!AA$11:AA$500,('Input_Claims Data'!$Q$11:$Q$500='Cal_Claims Experience'!$U192)*('Input_Claims Data'!$R$11:$R$500='Cal_Claims Experience'!$V192)*('Input_Claims Data'!$S$11:$S$500='Cal_Claims Experience'!$W192)*('Input_Claims Data'!$T$11:$T$500='Cal_Claims Experience'!$X192)))</f>
        <v/>
      </c>
      <c r="AF192" s="1" t="str" cm="1">
        <f t="array" ref="AF192">IF(AB192="","",_xlfn._xlws.FILTER('Input_Claims Data'!AB$11:AB$500,('Input_Claims Data'!$Q$11:$Q$500='Cal_Claims Experience'!$U192)*('Input_Claims Data'!$R$11:$R$500='Cal_Claims Experience'!$V192)*('Input_Claims Data'!$S$11:$S$500='Cal_Claims Experience'!$W192)*('Input_Claims Data'!$T$11:$T$500='Cal_Claims Experience'!$X192)))</f>
        <v/>
      </c>
      <c r="AG192" s="1" t="str" cm="1">
        <f t="array" ref="AG192">IF(AC192="","",_xlfn._xlws.FILTER('Input_Claims Data'!AC$11:AC$500,('Input_Claims Data'!$Q$11:$Q$500='Cal_Claims Experience'!$U192)*('Input_Claims Data'!$R$11:$R$500='Cal_Claims Experience'!$V192)*('Input_Claims Data'!$S$11:$S$500='Cal_Claims Experience'!$W192)*('Input_Claims Data'!$T$11:$T$500='Cal_Claims Experience'!$X192)))</f>
        <v/>
      </c>
      <c r="AH192" s="1" t="str" cm="1">
        <f t="array" ref="AH192">IF(AD192="","",_xlfn._xlws.FILTER('Input_Claims Data'!AD$11:AD$500,('Input_Claims Data'!$Q$11:$Q$500='Cal_Claims Experience'!$U192)*('Input_Claims Data'!$R$11:$R$500='Cal_Claims Experience'!$V192)*('Input_Claims Data'!$S$11:$S$500='Cal_Claims Experience'!$W192)*('Input_Claims Data'!$T$11:$T$500='Cal_Claims Experience'!$X192)))</f>
        <v/>
      </c>
      <c r="AI192" s="1" t="str">
        <f t="shared" si="28"/>
        <v/>
      </c>
      <c r="AJ192" s="1" t="str">
        <f t="shared" si="25"/>
        <v/>
      </c>
      <c r="AK192" s="1" t="str">
        <f t="shared" si="26"/>
        <v/>
      </c>
      <c r="AL192" s="1" t="str">
        <f t="shared" si="27"/>
        <v/>
      </c>
      <c r="AM192" s="1" t="str">
        <f t="shared" si="29"/>
        <v/>
      </c>
    </row>
    <row r="193" spans="5:39">
      <c r="E193" s="1" t="str" cm="1">
        <f t="array" ref="E193">IF(A193="","",_xlfn._xlws.FILTER('Input_Claims Data'!E$11:E$500,('Input_Claims Data'!$A$11:$A$500='Cal_Claims Experience'!$A193)*('Input_Claims Data'!$B$11:$B$500='Cal_Claims Experience'!$B193)*('Input_Claims Data'!$C$11:$C$500='Cal_Claims Experience'!$C193)*('Input_Claims Data'!$D$11:$D$500='Cal_Claims Experience'!$D193)))</f>
        <v/>
      </c>
      <c r="F193" s="1" t="str" cm="1">
        <f t="array" ref="F193">IF(A193="","",_xlfn._xlws.FILTER('Input_Claims Data'!F$11:F$500,('Input_Claims Data'!$A$11:$A$500='Cal_Claims Experience'!$A193)*('Input_Claims Data'!$B$11:$B$500='Cal_Claims Experience'!$B193)*('Input_Claims Data'!$C$11:$C$500='Cal_Claims Experience'!$C193)*('Input_Claims Data'!$D$11:$D$500='Cal_Claims Experience'!$D193)))</f>
        <v/>
      </c>
      <c r="G193" s="1" t="str" cm="1">
        <f t="array" ref="G193">IF(A193="","",_xlfn._xlws.FILTER('Input_Claims Data'!G$11:G$500,('Input_Claims Data'!$A$11:$A$500='Cal_Claims Experience'!$A193)*('Input_Claims Data'!$B$11:$B$500='Cal_Claims Experience'!$B193)*('Input_Claims Data'!$C$11:$C$500='Cal_Claims Experience'!$C193)*('Input_Claims Data'!$D$11:$D$500='Cal_Claims Experience'!$D193)))</f>
        <v/>
      </c>
      <c r="H193" s="1" t="str" cm="1">
        <f t="array" ref="H193">IF(A193="","",_xlfn._xlws.FILTER('Input_Claims Data'!H$11:H$500,('Input_Claims Data'!$A$11:$A$500='Cal_Claims Experience'!$A193)*('Input_Claims Data'!$B$11:$B$500='Cal_Claims Experience'!$B193)*('Input_Claims Data'!$C$11:$C$500='Cal_Claims Experience'!$C193)*('Input_Claims Data'!$D$11:$D$500='Cal_Claims Experience'!$D193)))</f>
        <v/>
      </c>
      <c r="I193" s="1" t="str" cm="1">
        <f t="array" ref="I193">IF(A193="","",_xlfn._xlws.FILTER('Input_Claims Data'!I$11:I$500,('Input_Claims Data'!$A$11:$A$500='Cal_Claims Experience'!$A193)*('Input_Claims Data'!$B$11:$B$500='Cal_Claims Experience'!$B193)*('Input_Claims Data'!$C$11:$C$500='Cal_Claims Experience'!$C193)*('Input_Claims Data'!$D$11:$D$500='Cal_Claims Experience'!$D193)))</f>
        <v/>
      </c>
      <c r="J193" s="1" t="str" cm="1">
        <f t="array" ref="J193">IF(A193="","",_xlfn._xlws.FILTER('Input_Claims Data'!J$11:J$500,('Input_Claims Data'!$A$11:$A$500='Cal_Claims Experience'!$A193)*('Input_Claims Data'!$B$11:$B$500='Cal_Claims Experience'!$B193)*('Input_Claims Data'!$C$11:$C$500='Cal_Claims Experience'!$C193)*('Input_Claims Data'!$D$11:$D$500='Cal_Claims Experience'!$D193)))</f>
        <v/>
      </c>
      <c r="K193" s="1" t="str" cm="1">
        <f t="array" ref="K193">IF(A193="","",_xlfn._xlws.FILTER('Input_Claims Data'!K$11:K$500,('Input_Claims Data'!$A$11:$A$500='Cal_Claims Experience'!$A193)*('Input_Claims Data'!$B$11:$B$500='Cal_Claims Experience'!$B193)*('Input_Claims Data'!$C$11:$C$500='Cal_Claims Experience'!$C193)*('Input_Claims Data'!$D$11:$D$500='Cal_Claims Experience'!$D193)))</f>
        <v/>
      </c>
      <c r="L193" s="1" t="str" cm="1">
        <f t="array" ref="L193">IF(B193="","",_xlfn._xlws.FILTER('Input_Claims Data'!L$11:L$500,('Input_Claims Data'!$A$11:$A$500='Cal_Claims Experience'!$A193)*('Input_Claims Data'!$B$11:$B$500='Cal_Claims Experience'!$B193)*('Input_Claims Data'!$C$11:$C$500='Cal_Claims Experience'!$C193)*('Input_Claims Data'!$D$11:$D$500='Cal_Claims Experience'!$D193)))</f>
        <v/>
      </c>
      <c r="M193" s="1" t="str" cm="1">
        <f t="array" ref="M193">IF(C193="","",_xlfn._xlws.FILTER('Input_Claims Data'!M$11:M$500,('Input_Claims Data'!$A$11:$A$500='Cal_Claims Experience'!$A193)*('Input_Claims Data'!$B$11:$B$500='Cal_Claims Experience'!$B193)*('Input_Claims Data'!$C$11:$C$500='Cal_Claims Experience'!$C193)*('Input_Claims Data'!$D$11:$D$500='Cal_Claims Experience'!$D193)))</f>
        <v/>
      </c>
      <c r="N193" s="1" t="str" cm="1">
        <f t="array" ref="N193">IF(D193="","",_xlfn._xlws.FILTER('Input_Claims Data'!N$11:N$500,('Input_Claims Data'!$A$11:$A$500='Cal_Claims Experience'!$A193)*('Input_Claims Data'!$B$11:$B$500='Cal_Claims Experience'!$B193)*('Input_Claims Data'!$C$11:$C$500='Cal_Claims Experience'!$C193)*('Input_Claims Data'!$D$11:$D$500='Cal_Claims Experience'!$D193)))</f>
        <v/>
      </c>
      <c r="O193" s="1" t="str">
        <f t="shared" si="20"/>
        <v/>
      </c>
      <c r="P193" s="1" t="str">
        <f t="shared" si="21"/>
        <v/>
      </c>
      <c r="Q193" s="1" t="str">
        <f t="shared" si="22"/>
        <v/>
      </c>
      <c r="R193" s="1" t="str">
        <f t="shared" si="23"/>
        <v/>
      </c>
      <c r="S193" s="1" t="str">
        <f t="shared" si="24"/>
        <v/>
      </c>
      <c r="Y193" s="1" t="str" cm="1">
        <f t="array" ref="Y193">IF(U193="","",_xlfn._xlws.FILTER('Input_Claims Data'!U$11:U$500,('Input_Claims Data'!$Q$11:$Q$500='Cal_Claims Experience'!$U193)*('Input_Claims Data'!$R$11:$R$500='Cal_Claims Experience'!$V193)*('Input_Claims Data'!$S$11:$S$500='Cal_Claims Experience'!$W193)*('Input_Claims Data'!$T$11:$T$500='Cal_Claims Experience'!$X193)))</f>
        <v/>
      </c>
      <c r="Z193" s="1" t="str" cm="1">
        <f t="array" ref="Z193">IF(V193="","",_xlfn._xlws.FILTER('Input_Claims Data'!V$11:V$500,('Input_Claims Data'!$Q$11:$Q$500='Cal_Claims Experience'!$U193)*('Input_Claims Data'!$R$11:$R$500='Cal_Claims Experience'!$V193)*('Input_Claims Data'!$S$11:$S$500='Cal_Claims Experience'!$W193)*('Input_Claims Data'!$T$11:$T$500='Cal_Claims Experience'!$X193)))</f>
        <v/>
      </c>
      <c r="AA193" s="1" t="str" cm="1">
        <f t="array" ref="AA193">IF(W193="","",_xlfn._xlws.FILTER('Input_Claims Data'!W$11:W$500,('Input_Claims Data'!$Q$11:$Q$500='Cal_Claims Experience'!$U193)*('Input_Claims Data'!$R$11:$R$500='Cal_Claims Experience'!$V193)*('Input_Claims Data'!$S$11:$S$500='Cal_Claims Experience'!$W193)*('Input_Claims Data'!$T$11:$T$500='Cal_Claims Experience'!$X193)))</f>
        <v/>
      </c>
      <c r="AB193" s="1" t="str" cm="1">
        <f t="array" ref="AB193">IF(X193="","",_xlfn._xlws.FILTER('Input_Claims Data'!X$11:X$500,('Input_Claims Data'!$Q$11:$Q$500='Cal_Claims Experience'!$U193)*('Input_Claims Data'!$R$11:$R$500='Cal_Claims Experience'!$V193)*('Input_Claims Data'!$S$11:$S$500='Cal_Claims Experience'!$W193)*('Input_Claims Data'!$T$11:$T$500='Cal_Claims Experience'!$X193)))</f>
        <v/>
      </c>
      <c r="AC193" s="1" t="str" cm="1">
        <f t="array" ref="AC193">IF(Y193="","",_xlfn._xlws.FILTER('Input_Claims Data'!Y$11:Y$500,('Input_Claims Data'!$Q$11:$Q$500='Cal_Claims Experience'!$U193)*('Input_Claims Data'!$R$11:$R$500='Cal_Claims Experience'!$V193)*('Input_Claims Data'!$S$11:$S$500='Cal_Claims Experience'!$W193)*('Input_Claims Data'!$T$11:$T$500='Cal_Claims Experience'!$X193)))</f>
        <v/>
      </c>
      <c r="AD193" s="1" t="str" cm="1">
        <f t="array" ref="AD193">IF(Z193="","",_xlfn._xlws.FILTER('Input_Claims Data'!Z$11:Z$500,('Input_Claims Data'!$Q$11:$Q$500='Cal_Claims Experience'!$U193)*('Input_Claims Data'!$R$11:$R$500='Cal_Claims Experience'!$V193)*('Input_Claims Data'!$S$11:$S$500='Cal_Claims Experience'!$W193)*('Input_Claims Data'!$T$11:$T$500='Cal_Claims Experience'!$X193)))</f>
        <v/>
      </c>
      <c r="AE193" s="1" t="str" cm="1">
        <f t="array" ref="AE193">IF(AA193="","",_xlfn._xlws.FILTER('Input_Claims Data'!AA$11:AA$500,('Input_Claims Data'!$Q$11:$Q$500='Cal_Claims Experience'!$U193)*('Input_Claims Data'!$R$11:$R$500='Cal_Claims Experience'!$V193)*('Input_Claims Data'!$S$11:$S$500='Cal_Claims Experience'!$W193)*('Input_Claims Data'!$T$11:$T$500='Cal_Claims Experience'!$X193)))</f>
        <v/>
      </c>
      <c r="AF193" s="1" t="str" cm="1">
        <f t="array" ref="AF193">IF(AB193="","",_xlfn._xlws.FILTER('Input_Claims Data'!AB$11:AB$500,('Input_Claims Data'!$Q$11:$Q$500='Cal_Claims Experience'!$U193)*('Input_Claims Data'!$R$11:$R$500='Cal_Claims Experience'!$V193)*('Input_Claims Data'!$S$11:$S$500='Cal_Claims Experience'!$W193)*('Input_Claims Data'!$T$11:$T$500='Cal_Claims Experience'!$X193)))</f>
        <v/>
      </c>
      <c r="AG193" s="1" t="str" cm="1">
        <f t="array" ref="AG193">IF(AC193="","",_xlfn._xlws.FILTER('Input_Claims Data'!AC$11:AC$500,('Input_Claims Data'!$Q$11:$Q$500='Cal_Claims Experience'!$U193)*('Input_Claims Data'!$R$11:$R$500='Cal_Claims Experience'!$V193)*('Input_Claims Data'!$S$11:$S$500='Cal_Claims Experience'!$W193)*('Input_Claims Data'!$T$11:$T$500='Cal_Claims Experience'!$X193)))</f>
        <v/>
      </c>
      <c r="AH193" s="1" t="str" cm="1">
        <f t="array" ref="AH193">IF(AD193="","",_xlfn._xlws.FILTER('Input_Claims Data'!AD$11:AD$500,('Input_Claims Data'!$Q$11:$Q$500='Cal_Claims Experience'!$U193)*('Input_Claims Data'!$R$11:$R$500='Cal_Claims Experience'!$V193)*('Input_Claims Data'!$S$11:$S$500='Cal_Claims Experience'!$W193)*('Input_Claims Data'!$T$11:$T$500='Cal_Claims Experience'!$X193)))</f>
        <v/>
      </c>
      <c r="AI193" s="1" t="str">
        <f t="shared" si="28"/>
        <v/>
      </c>
      <c r="AJ193" s="1" t="str">
        <f t="shared" si="25"/>
        <v/>
      </c>
      <c r="AK193" s="1" t="str">
        <f t="shared" si="26"/>
        <v/>
      </c>
      <c r="AL193" s="1" t="str">
        <f t="shared" si="27"/>
        <v/>
      </c>
      <c r="AM193" s="1" t="str">
        <f t="shared" si="29"/>
        <v/>
      </c>
    </row>
    <row r="194" spans="5:39">
      <c r="E194" s="1" t="str" cm="1">
        <f t="array" ref="E194">IF(A194="","",_xlfn._xlws.FILTER('Input_Claims Data'!E$11:E$500,('Input_Claims Data'!$A$11:$A$500='Cal_Claims Experience'!$A194)*('Input_Claims Data'!$B$11:$B$500='Cal_Claims Experience'!$B194)*('Input_Claims Data'!$C$11:$C$500='Cal_Claims Experience'!$C194)*('Input_Claims Data'!$D$11:$D$500='Cal_Claims Experience'!$D194)))</f>
        <v/>
      </c>
      <c r="F194" s="1" t="str" cm="1">
        <f t="array" ref="F194">IF(A194="","",_xlfn._xlws.FILTER('Input_Claims Data'!F$11:F$500,('Input_Claims Data'!$A$11:$A$500='Cal_Claims Experience'!$A194)*('Input_Claims Data'!$B$11:$B$500='Cal_Claims Experience'!$B194)*('Input_Claims Data'!$C$11:$C$500='Cal_Claims Experience'!$C194)*('Input_Claims Data'!$D$11:$D$500='Cal_Claims Experience'!$D194)))</f>
        <v/>
      </c>
      <c r="G194" s="1" t="str" cm="1">
        <f t="array" ref="G194">IF(A194="","",_xlfn._xlws.FILTER('Input_Claims Data'!G$11:G$500,('Input_Claims Data'!$A$11:$A$500='Cal_Claims Experience'!$A194)*('Input_Claims Data'!$B$11:$B$500='Cal_Claims Experience'!$B194)*('Input_Claims Data'!$C$11:$C$500='Cal_Claims Experience'!$C194)*('Input_Claims Data'!$D$11:$D$500='Cal_Claims Experience'!$D194)))</f>
        <v/>
      </c>
      <c r="H194" s="1" t="str" cm="1">
        <f t="array" ref="H194">IF(A194="","",_xlfn._xlws.FILTER('Input_Claims Data'!H$11:H$500,('Input_Claims Data'!$A$11:$A$500='Cal_Claims Experience'!$A194)*('Input_Claims Data'!$B$11:$B$500='Cal_Claims Experience'!$B194)*('Input_Claims Data'!$C$11:$C$500='Cal_Claims Experience'!$C194)*('Input_Claims Data'!$D$11:$D$500='Cal_Claims Experience'!$D194)))</f>
        <v/>
      </c>
      <c r="I194" s="1" t="str" cm="1">
        <f t="array" ref="I194">IF(A194="","",_xlfn._xlws.FILTER('Input_Claims Data'!I$11:I$500,('Input_Claims Data'!$A$11:$A$500='Cal_Claims Experience'!$A194)*('Input_Claims Data'!$B$11:$B$500='Cal_Claims Experience'!$B194)*('Input_Claims Data'!$C$11:$C$500='Cal_Claims Experience'!$C194)*('Input_Claims Data'!$D$11:$D$500='Cal_Claims Experience'!$D194)))</f>
        <v/>
      </c>
      <c r="J194" s="1" t="str" cm="1">
        <f t="array" ref="J194">IF(A194="","",_xlfn._xlws.FILTER('Input_Claims Data'!J$11:J$500,('Input_Claims Data'!$A$11:$A$500='Cal_Claims Experience'!$A194)*('Input_Claims Data'!$B$11:$B$500='Cal_Claims Experience'!$B194)*('Input_Claims Data'!$C$11:$C$500='Cal_Claims Experience'!$C194)*('Input_Claims Data'!$D$11:$D$500='Cal_Claims Experience'!$D194)))</f>
        <v/>
      </c>
      <c r="K194" s="1" t="str" cm="1">
        <f t="array" ref="K194">IF(A194="","",_xlfn._xlws.FILTER('Input_Claims Data'!K$11:K$500,('Input_Claims Data'!$A$11:$A$500='Cal_Claims Experience'!$A194)*('Input_Claims Data'!$B$11:$B$500='Cal_Claims Experience'!$B194)*('Input_Claims Data'!$C$11:$C$500='Cal_Claims Experience'!$C194)*('Input_Claims Data'!$D$11:$D$500='Cal_Claims Experience'!$D194)))</f>
        <v/>
      </c>
      <c r="L194" s="1" t="str" cm="1">
        <f t="array" ref="L194">IF(B194="","",_xlfn._xlws.FILTER('Input_Claims Data'!L$11:L$500,('Input_Claims Data'!$A$11:$A$500='Cal_Claims Experience'!$A194)*('Input_Claims Data'!$B$11:$B$500='Cal_Claims Experience'!$B194)*('Input_Claims Data'!$C$11:$C$500='Cal_Claims Experience'!$C194)*('Input_Claims Data'!$D$11:$D$500='Cal_Claims Experience'!$D194)))</f>
        <v/>
      </c>
      <c r="M194" s="1" t="str" cm="1">
        <f t="array" ref="M194">IF(C194="","",_xlfn._xlws.FILTER('Input_Claims Data'!M$11:M$500,('Input_Claims Data'!$A$11:$A$500='Cal_Claims Experience'!$A194)*('Input_Claims Data'!$B$11:$B$500='Cal_Claims Experience'!$B194)*('Input_Claims Data'!$C$11:$C$500='Cal_Claims Experience'!$C194)*('Input_Claims Data'!$D$11:$D$500='Cal_Claims Experience'!$D194)))</f>
        <v/>
      </c>
      <c r="N194" s="1" t="str" cm="1">
        <f t="array" ref="N194">IF(D194="","",_xlfn._xlws.FILTER('Input_Claims Data'!N$11:N$500,('Input_Claims Data'!$A$11:$A$500='Cal_Claims Experience'!$A194)*('Input_Claims Data'!$B$11:$B$500='Cal_Claims Experience'!$B194)*('Input_Claims Data'!$C$11:$C$500='Cal_Claims Experience'!$C194)*('Input_Claims Data'!$D$11:$D$500='Cal_Claims Experience'!$D194)))</f>
        <v/>
      </c>
      <c r="O194" s="1" t="str">
        <f t="shared" si="20"/>
        <v/>
      </c>
      <c r="P194" s="1" t="str">
        <f t="shared" si="21"/>
        <v/>
      </c>
      <c r="Q194" s="1" t="str">
        <f t="shared" si="22"/>
        <v/>
      </c>
      <c r="R194" s="1" t="str">
        <f t="shared" si="23"/>
        <v/>
      </c>
      <c r="S194" s="1" t="str">
        <f t="shared" si="24"/>
        <v/>
      </c>
      <c r="Y194" s="1" t="str" cm="1">
        <f t="array" ref="Y194">IF(U194="","",_xlfn._xlws.FILTER('Input_Claims Data'!U$11:U$500,('Input_Claims Data'!$Q$11:$Q$500='Cal_Claims Experience'!$U194)*('Input_Claims Data'!$R$11:$R$500='Cal_Claims Experience'!$V194)*('Input_Claims Data'!$S$11:$S$500='Cal_Claims Experience'!$W194)*('Input_Claims Data'!$T$11:$T$500='Cal_Claims Experience'!$X194)))</f>
        <v/>
      </c>
      <c r="Z194" s="1" t="str" cm="1">
        <f t="array" ref="Z194">IF(V194="","",_xlfn._xlws.FILTER('Input_Claims Data'!V$11:V$500,('Input_Claims Data'!$Q$11:$Q$500='Cal_Claims Experience'!$U194)*('Input_Claims Data'!$R$11:$R$500='Cal_Claims Experience'!$V194)*('Input_Claims Data'!$S$11:$S$500='Cal_Claims Experience'!$W194)*('Input_Claims Data'!$T$11:$T$500='Cal_Claims Experience'!$X194)))</f>
        <v/>
      </c>
      <c r="AA194" s="1" t="str" cm="1">
        <f t="array" ref="AA194">IF(W194="","",_xlfn._xlws.FILTER('Input_Claims Data'!W$11:W$500,('Input_Claims Data'!$Q$11:$Q$500='Cal_Claims Experience'!$U194)*('Input_Claims Data'!$R$11:$R$500='Cal_Claims Experience'!$V194)*('Input_Claims Data'!$S$11:$S$500='Cal_Claims Experience'!$W194)*('Input_Claims Data'!$T$11:$T$500='Cal_Claims Experience'!$X194)))</f>
        <v/>
      </c>
      <c r="AB194" s="1" t="str" cm="1">
        <f t="array" ref="AB194">IF(X194="","",_xlfn._xlws.FILTER('Input_Claims Data'!X$11:X$500,('Input_Claims Data'!$Q$11:$Q$500='Cal_Claims Experience'!$U194)*('Input_Claims Data'!$R$11:$R$500='Cal_Claims Experience'!$V194)*('Input_Claims Data'!$S$11:$S$500='Cal_Claims Experience'!$W194)*('Input_Claims Data'!$T$11:$T$500='Cal_Claims Experience'!$X194)))</f>
        <v/>
      </c>
      <c r="AC194" s="1" t="str" cm="1">
        <f t="array" ref="AC194">IF(Y194="","",_xlfn._xlws.FILTER('Input_Claims Data'!Y$11:Y$500,('Input_Claims Data'!$Q$11:$Q$500='Cal_Claims Experience'!$U194)*('Input_Claims Data'!$R$11:$R$500='Cal_Claims Experience'!$V194)*('Input_Claims Data'!$S$11:$S$500='Cal_Claims Experience'!$W194)*('Input_Claims Data'!$T$11:$T$500='Cal_Claims Experience'!$X194)))</f>
        <v/>
      </c>
      <c r="AD194" s="1" t="str" cm="1">
        <f t="array" ref="AD194">IF(Z194="","",_xlfn._xlws.FILTER('Input_Claims Data'!Z$11:Z$500,('Input_Claims Data'!$Q$11:$Q$500='Cal_Claims Experience'!$U194)*('Input_Claims Data'!$R$11:$R$500='Cal_Claims Experience'!$V194)*('Input_Claims Data'!$S$11:$S$500='Cal_Claims Experience'!$W194)*('Input_Claims Data'!$T$11:$T$500='Cal_Claims Experience'!$X194)))</f>
        <v/>
      </c>
      <c r="AE194" s="1" t="str" cm="1">
        <f t="array" ref="AE194">IF(AA194="","",_xlfn._xlws.FILTER('Input_Claims Data'!AA$11:AA$500,('Input_Claims Data'!$Q$11:$Q$500='Cal_Claims Experience'!$U194)*('Input_Claims Data'!$R$11:$R$500='Cal_Claims Experience'!$V194)*('Input_Claims Data'!$S$11:$S$500='Cal_Claims Experience'!$W194)*('Input_Claims Data'!$T$11:$T$500='Cal_Claims Experience'!$X194)))</f>
        <v/>
      </c>
      <c r="AF194" s="1" t="str" cm="1">
        <f t="array" ref="AF194">IF(AB194="","",_xlfn._xlws.FILTER('Input_Claims Data'!AB$11:AB$500,('Input_Claims Data'!$Q$11:$Q$500='Cal_Claims Experience'!$U194)*('Input_Claims Data'!$R$11:$R$500='Cal_Claims Experience'!$V194)*('Input_Claims Data'!$S$11:$S$500='Cal_Claims Experience'!$W194)*('Input_Claims Data'!$T$11:$T$500='Cal_Claims Experience'!$X194)))</f>
        <v/>
      </c>
      <c r="AG194" s="1" t="str" cm="1">
        <f t="array" ref="AG194">IF(AC194="","",_xlfn._xlws.FILTER('Input_Claims Data'!AC$11:AC$500,('Input_Claims Data'!$Q$11:$Q$500='Cal_Claims Experience'!$U194)*('Input_Claims Data'!$R$11:$R$500='Cal_Claims Experience'!$V194)*('Input_Claims Data'!$S$11:$S$500='Cal_Claims Experience'!$W194)*('Input_Claims Data'!$T$11:$T$500='Cal_Claims Experience'!$X194)))</f>
        <v/>
      </c>
      <c r="AH194" s="1" t="str" cm="1">
        <f t="array" ref="AH194">IF(AD194="","",_xlfn._xlws.FILTER('Input_Claims Data'!AD$11:AD$500,('Input_Claims Data'!$Q$11:$Q$500='Cal_Claims Experience'!$U194)*('Input_Claims Data'!$R$11:$R$500='Cal_Claims Experience'!$V194)*('Input_Claims Data'!$S$11:$S$500='Cal_Claims Experience'!$W194)*('Input_Claims Data'!$T$11:$T$500='Cal_Claims Experience'!$X194)))</f>
        <v/>
      </c>
      <c r="AI194" s="1" t="str">
        <f t="shared" si="28"/>
        <v/>
      </c>
      <c r="AJ194" s="1" t="str">
        <f t="shared" si="25"/>
        <v/>
      </c>
      <c r="AK194" s="1" t="str">
        <f t="shared" si="26"/>
        <v/>
      </c>
      <c r="AL194" s="1" t="str">
        <f t="shared" si="27"/>
        <v/>
      </c>
      <c r="AM194" s="1" t="str">
        <f t="shared" si="29"/>
        <v/>
      </c>
    </row>
    <row r="195" spans="5:39">
      <c r="E195" s="1" t="str" cm="1">
        <f t="array" ref="E195">IF(A195="","",_xlfn._xlws.FILTER('Input_Claims Data'!E$11:E$500,('Input_Claims Data'!$A$11:$A$500='Cal_Claims Experience'!$A195)*('Input_Claims Data'!$B$11:$B$500='Cal_Claims Experience'!$B195)*('Input_Claims Data'!$C$11:$C$500='Cal_Claims Experience'!$C195)*('Input_Claims Data'!$D$11:$D$500='Cal_Claims Experience'!$D195)))</f>
        <v/>
      </c>
      <c r="F195" s="1" t="str" cm="1">
        <f t="array" ref="F195">IF(A195="","",_xlfn._xlws.FILTER('Input_Claims Data'!F$11:F$500,('Input_Claims Data'!$A$11:$A$500='Cal_Claims Experience'!$A195)*('Input_Claims Data'!$B$11:$B$500='Cal_Claims Experience'!$B195)*('Input_Claims Data'!$C$11:$C$500='Cal_Claims Experience'!$C195)*('Input_Claims Data'!$D$11:$D$500='Cal_Claims Experience'!$D195)))</f>
        <v/>
      </c>
      <c r="G195" s="1" t="str" cm="1">
        <f t="array" ref="G195">IF(A195="","",_xlfn._xlws.FILTER('Input_Claims Data'!G$11:G$500,('Input_Claims Data'!$A$11:$A$500='Cal_Claims Experience'!$A195)*('Input_Claims Data'!$B$11:$B$500='Cal_Claims Experience'!$B195)*('Input_Claims Data'!$C$11:$C$500='Cal_Claims Experience'!$C195)*('Input_Claims Data'!$D$11:$D$500='Cal_Claims Experience'!$D195)))</f>
        <v/>
      </c>
      <c r="H195" s="1" t="str" cm="1">
        <f t="array" ref="H195">IF(A195="","",_xlfn._xlws.FILTER('Input_Claims Data'!H$11:H$500,('Input_Claims Data'!$A$11:$A$500='Cal_Claims Experience'!$A195)*('Input_Claims Data'!$B$11:$B$500='Cal_Claims Experience'!$B195)*('Input_Claims Data'!$C$11:$C$500='Cal_Claims Experience'!$C195)*('Input_Claims Data'!$D$11:$D$500='Cal_Claims Experience'!$D195)))</f>
        <v/>
      </c>
      <c r="I195" s="1" t="str" cm="1">
        <f t="array" ref="I195">IF(A195="","",_xlfn._xlws.FILTER('Input_Claims Data'!I$11:I$500,('Input_Claims Data'!$A$11:$A$500='Cal_Claims Experience'!$A195)*('Input_Claims Data'!$B$11:$B$500='Cal_Claims Experience'!$B195)*('Input_Claims Data'!$C$11:$C$500='Cal_Claims Experience'!$C195)*('Input_Claims Data'!$D$11:$D$500='Cal_Claims Experience'!$D195)))</f>
        <v/>
      </c>
      <c r="J195" s="1" t="str" cm="1">
        <f t="array" ref="J195">IF(A195="","",_xlfn._xlws.FILTER('Input_Claims Data'!J$11:J$500,('Input_Claims Data'!$A$11:$A$500='Cal_Claims Experience'!$A195)*('Input_Claims Data'!$B$11:$B$500='Cal_Claims Experience'!$B195)*('Input_Claims Data'!$C$11:$C$500='Cal_Claims Experience'!$C195)*('Input_Claims Data'!$D$11:$D$500='Cal_Claims Experience'!$D195)))</f>
        <v/>
      </c>
      <c r="K195" s="1" t="str" cm="1">
        <f t="array" ref="K195">IF(A195="","",_xlfn._xlws.FILTER('Input_Claims Data'!K$11:K$500,('Input_Claims Data'!$A$11:$A$500='Cal_Claims Experience'!$A195)*('Input_Claims Data'!$B$11:$B$500='Cal_Claims Experience'!$B195)*('Input_Claims Data'!$C$11:$C$500='Cal_Claims Experience'!$C195)*('Input_Claims Data'!$D$11:$D$500='Cal_Claims Experience'!$D195)))</f>
        <v/>
      </c>
      <c r="L195" s="1" t="str" cm="1">
        <f t="array" ref="L195">IF(B195="","",_xlfn._xlws.FILTER('Input_Claims Data'!L$11:L$500,('Input_Claims Data'!$A$11:$A$500='Cal_Claims Experience'!$A195)*('Input_Claims Data'!$B$11:$B$500='Cal_Claims Experience'!$B195)*('Input_Claims Data'!$C$11:$C$500='Cal_Claims Experience'!$C195)*('Input_Claims Data'!$D$11:$D$500='Cal_Claims Experience'!$D195)))</f>
        <v/>
      </c>
      <c r="M195" s="1" t="str" cm="1">
        <f t="array" ref="M195">IF(C195="","",_xlfn._xlws.FILTER('Input_Claims Data'!M$11:M$500,('Input_Claims Data'!$A$11:$A$500='Cal_Claims Experience'!$A195)*('Input_Claims Data'!$B$11:$B$500='Cal_Claims Experience'!$B195)*('Input_Claims Data'!$C$11:$C$500='Cal_Claims Experience'!$C195)*('Input_Claims Data'!$D$11:$D$500='Cal_Claims Experience'!$D195)))</f>
        <v/>
      </c>
      <c r="N195" s="1" t="str" cm="1">
        <f t="array" ref="N195">IF(D195="","",_xlfn._xlws.FILTER('Input_Claims Data'!N$11:N$500,('Input_Claims Data'!$A$11:$A$500='Cal_Claims Experience'!$A195)*('Input_Claims Data'!$B$11:$B$500='Cal_Claims Experience'!$B195)*('Input_Claims Data'!$C$11:$C$500='Cal_Claims Experience'!$C195)*('Input_Claims Data'!$D$11:$D$500='Cal_Claims Experience'!$D195)))</f>
        <v/>
      </c>
      <c r="O195" s="1" t="str">
        <f t="shared" si="20"/>
        <v/>
      </c>
      <c r="P195" s="1" t="str">
        <f t="shared" si="21"/>
        <v/>
      </c>
      <c r="Q195" s="1" t="str">
        <f t="shared" si="22"/>
        <v/>
      </c>
      <c r="R195" s="1" t="str">
        <f t="shared" si="23"/>
        <v/>
      </c>
      <c r="S195" s="1" t="str">
        <f t="shared" si="24"/>
        <v/>
      </c>
      <c r="Y195" s="1" t="str" cm="1">
        <f t="array" ref="Y195">IF(U195="","",_xlfn._xlws.FILTER('Input_Claims Data'!U$11:U$500,('Input_Claims Data'!$Q$11:$Q$500='Cal_Claims Experience'!$U195)*('Input_Claims Data'!$R$11:$R$500='Cal_Claims Experience'!$V195)*('Input_Claims Data'!$S$11:$S$500='Cal_Claims Experience'!$W195)*('Input_Claims Data'!$T$11:$T$500='Cal_Claims Experience'!$X195)))</f>
        <v/>
      </c>
      <c r="Z195" s="1" t="str" cm="1">
        <f t="array" ref="Z195">IF(V195="","",_xlfn._xlws.FILTER('Input_Claims Data'!V$11:V$500,('Input_Claims Data'!$Q$11:$Q$500='Cal_Claims Experience'!$U195)*('Input_Claims Data'!$R$11:$R$500='Cal_Claims Experience'!$V195)*('Input_Claims Data'!$S$11:$S$500='Cal_Claims Experience'!$W195)*('Input_Claims Data'!$T$11:$T$500='Cal_Claims Experience'!$X195)))</f>
        <v/>
      </c>
      <c r="AA195" s="1" t="str" cm="1">
        <f t="array" ref="AA195">IF(W195="","",_xlfn._xlws.FILTER('Input_Claims Data'!W$11:W$500,('Input_Claims Data'!$Q$11:$Q$500='Cal_Claims Experience'!$U195)*('Input_Claims Data'!$R$11:$R$500='Cal_Claims Experience'!$V195)*('Input_Claims Data'!$S$11:$S$500='Cal_Claims Experience'!$W195)*('Input_Claims Data'!$T$11:$T$500='Cal_Claims Experience'!$X195)))</f>
        <v/>
      </c>
      <c r="AB195" s="1" t="str" cm="1">
        <f t="array" ref="AB195">IF(X195="","",_xlfn._xlws.FILTER('Input_Claims Data'!X$11:X$500,('Input_Claims Data'!$Q$11:$Q$500='Cal_Claims Experience'!$U195)*('Input_Claims Data'!$R$11:$R$500='Cal_Claims Experience'!$V195)*('Input_Claims Data'!$S$11:$S$500='Cal_Claims Experience'!$W195)*('Input_Claims Data'!$T$11:$T$500='Cal_Claims Experience'!$X195)))</f>
        <v/>
      </c>
      <c r="AC195" s="1" t="str" cm="1">
        <f t="array" ref="AC195">IF(Y195="","",_xlfn._xlws.FILTER('Input_Claims Data'!Y$11:Y$500,('Input_Claims Data'!$Q$11:$Q$500='Cal_Claims Experience'!$U195)*('Input_Claims Data'!$R$11:$R$500='Cal_Claims Experience'!$V195)*('Input_Claims Data'!$S$11:$S$500='Cal_Claims Experience'!$W195)*('Input_Claims Data'!$T$11:$T$500='Cal_Claims Experience'!$X195)))</f>
        <v/>
      </c>
      <c r="AD195" s="1" t="str" cm="1">
        <f t="array" ref="AD195">IF(Z195="","",_xlfn._xlws.FILTER('Input_Claims Data'!Z$11:Z$500,('Input_Claims Data'!$Q$11:$Q$500='Cal_Claims Experience'!$U195)*('Input_Claims Data'!$R$11:$R$500='Cal_Claims Experience'!$V195)*('Input_Claims Data'!$S$11:$S$500='Cal_Claims Experience'!$W195)*('Input_Claims Data'!$T$11:$T$500='Cal_Claims Experience'!$X195)))</f>
        <v/>
      </c>
      <c r="AE195" s="1" t="str" cm="1">
        <f t="array" ref="AE195">IF(AA195="","",_xlfn._xlws.FILTER('Input_Claims Data'!AA$11:AA$500,('Input_Claims Data'!$Q$11:$Q$500='Cal_Claims Experience'!$U195)*('Input_Claims Data'!$R$11:$R$500='Cal_Claims Experience'!$V195)*('Input_Claims Data'!$S$11:$S$500='Cal_Claims Experience'!$W195)*('Input_Claims Data'!$T$11:$T$500='Cal_Claims Experience'!$X195)))</f>
        <v/>
      </c>
      <c r="AF195" s="1" t="str" cm="1">
        <f t="array" ref="AF195">IF(AB195="","",_xlfn._xlws.FILTER('Input_Claims Data'!AB$11:AB$500,('Input_Claims Data'!$Q$11:$Q$500='Cal_Claims Experience'!$U195)*('Input_Claims Data'!$R$11:$R$500='Cal_Claims Experience'!$V195)*('Input_Claims Data'!$S$11:$S$500='Cal_Claims Experience'!$W195)*('Input_Claims Data'!$T$11:$T$500='Cal_Claims Experience'!$X195)))</f>
        <v/>
      </c>
      <c r="AG195" s="1" t="str" cm="1">
        <f t="array" ref="AG195">IF(AC195="","",_xlfn._xlws.FILTER('Input_Claims Data'!AC$11:AC$500,('Input_Claims Data'!$Q$11:$Q$500='Cal_Claims Experience'!$U195)*('Input_Claims Data'!$R$11:$R$500='Cal_Claims Experience'!$V195)*('Input_Claims Data'!$S$11:$S$500='Cal_Claims Experience'!$W195)*('Input_Claims Data'!$T$11:$T$500='Cal_Claims Experience'!$X195)))</f>
        <v/>
      </c>
      <c r="AH195" s="1" t="str" cm="1">
        <f t="array" ref="AH195">IF(AD195="","",_xlfn._xlws.FILTER('Input_Claims Data'!AD$11:AD$500,('Input_Claims Data'!$Q$11:$Q$500='Cal_Claims Experience'!$U195)*('Input_Claims Data'!$R$11:$R$500='Cal_Claims Experience'!$V195)*('Input_Claims Data'!$S$11:$S$500='Cal_Claims Experience'!$W195)*('Input_Claims Data'!$T$11:$T$500='Cal_Claims Experience'!$X195)))</f>
        <v/>
      </c>
      <c r="AI195" s="1" t="str">
        <f t="shared" si="28"/>
        <v/>
      </c>
      <c r="AJ195" s="1" t="str">
        <f t="shared" si="25"/>
        <v/>
      </c>
      <c r="AK195" s="1" t="str">
        <f t="shared" si="26"/>
        <v/>
      </c>
      <c r="AL195" s="1" t="str">
        <f t="shared" si="27"/>
        <v/>
      </c>
      <c r="AM195" s="1" t="str">
        <f t="shared" si="29"/>
        <v/>
      </c>
    </row>
    <row r="196" spans="5:39">
      <c r="E196" s="1" t="str" cm="1">
        <f t="array" ref="E196">IF(A196="","",_xlfn._xlws.FILTER('Input_Claims Data'!E$11:E$500,('Input_Claims Data'!$A$11:$A$500='Cal_Claims Experience'!$A196)*('Input_Claims Data'!$B$11:$B$500='Cal_Claims Experience'!$B196)*('Input_Claims Data'!$C$11:$C$500='Cal_Claims Experience'!$C196)*('Input_Claims Data'!$D$11:$D$500='Cal_Claims Experience'!$D196)))</f>
        <v/>
      </c>
      <c r="F196" s="1" t="str" cm="1">
        <f t="array" ref="F196">IF(A196="","",_xlfn._xlws.FILTER('Input_Claims Data'!F$11:F$500,('Input_Claims Data'!$A$11:$A$500='Cal_Claims Experience'!$A196)*('Input_Claims Data'!$B$11:$B$500='Cal_Claims Experience'!$B196)*('Input_Claims Data'!$C$11:$C$500='Cal_Claims Experience'!$C196)*('Input_Claims Data'!$D$11:$D$500='Cal_Claims Experience'!$D196)))</f>
        <v/>
      </c>
      <c r="G196" s="1" t="str" cm="1">
        <f t="array" ref="G196">IF(A196="","",_xlfn._xlws.FILTER('Input_Claims Data'!G$11:G$500,('Input_Claims Data'!$A$11:$A$500='Cal_Claims Experience'!$A196)*('Input_Claims Data'!$B$11:$B$500='Cal_Claims Experience'!$B196)*('Input_Claims Data'!$C$11:$C$500='Cal_Claims Experience'!$C196)*('Input_Claims Data'!$D$11:$D$500='Cal_Claims Experience'!$D196)))</f>
        <v/>
      </c>
      <c r="H196" s="1" t="str" cm="1">
        <f t="array" ref="H196">IF(A196="","",_xlfn._xlws.FILTER('Input_Claims Data'!H$11:H$500,('Input_Claims Data'!$A$11:$A$500='Cal_Claims Experience'!$A196)*('Input_Claims Data'!$B$11:$B$500='Cal_Claims Experience'!$B196)*('Input_Claims Data'!$C$11:$C$500='Cal_Claims Experience'!$C196)*('Input_Claims Data'!$D$11:$D$500='Cal_Claims Experience'!$D196)))</f>
        <v/>
      </c>
      <c r="I196" s="1" t="str" cm="1">
        <f t="array" ref="I196">IF(A196="","",_xlfn._xlws.FILTER('Input_Claims Data'!I$11:I$500,('Input_Claims Data'!$A$11:$A$500='Cal_Claims Experience'!$A196)*('Input_Claims Data'!$B$11:$B$500='Cal_Claims Experience'!$B196)*('Input_Claims Data'!$C$11:$C$500='Cal_Claims Experience'!$C196)*('Input_Claims Data'!$D$11:$D$500='Cal_Claims Experience'!$D196)))</f>
        <v/>
      </c>
      <c r="J196" s="1" t="str" cm="1">
        <f t="array" ref="J196">IF(A196="","",_xlfn._xlws.FILTER('Input_Claims Data'!J$11:J$500,('Input_Claims Data'!$A$11:$A$500='Cal_Claims Experience'!$A196)*('Input_Claims Data'!$B$11:$B$500='Cal_Claims Experience'!$B196)*('Input_Claims Data'!$C$11:$C$500='Cal_Claims Experience'!$C196)*('Input_Claims Data'!$D$11:$D$500='Cal_Claims Experience'!$D196)))</f>
        <v/>
      </c>
      <c r="K196" s="1" t="str" cm="1">
        <f t="array" ref="K196">IF(A196="","",_xlfn._xlws.FILTER('Input_Claims Data'!K$11:K$500,('Input_Claims Data'!$A$11:$A$500='Cal_Claims Experience'!$A196)*('Input_Claims Data'!$B$11:$B$500='Cal_Claims Experience'!$B196)*('Input_Claims Data'!$C$11:$C$500='Cal_Claims Experience'!$C196)*('Input_Claims Data'!$D$11:$D$500='Cal_Claims Experience'!$D196)))</f>
        <v/>
      </c>
      <c r="L196" s="1" t="str" cm="1">
        <f t="array" ref="L196">IF(B196="","",_xlfn._xlws.FILTER('Input_Claims Data'!L$11:L$500,('Input_Claims Data'!$A$11:$A$500='Cal_Claims Experience'!$A196)*('Input_Claims Data'!$B$11:$B$500='Cal_Claims Experience'!$B196)*('Input_Claims Data'!$C$11:$C$500='Cal_Claims Experience'!$C196)*('Input_Claims Data'!$D$11:$D$500='Cal_Claims Experience'!$D196)))</f>
        <v/>
      </c>
      <c r="M196" s="1" t="str" cm="1">
        <f t="array" ref="M196">IF(C196="","",_xlfn._xlws.FILTER('Input_Claims Data'!M$11:M$500,('Input_Claims Data'!$A$11:$A$500='Cal_Claims Experience'!$A196)*('Input_Claims Data'!$B$11:$B$500='Cal_Claims Experience'!$B196)*('Input_Claims Data'!$C$11:$C$500='Cal_Claims Experience'!$C196)*('Input_Claims Data'!$D$11:$D$500='Cal_Claims Experience'!$D196)))</f>
        <v/>
      </c>
      <c r="N196" s="1" t="str" cm="1">
        <f t="array" ref="N196">IF(D196="","",_xlfn._xlws.FILTER('Input_Claims Data'!N$11:N$500,('Input_Claims Data'!$A$11:$A$500='Cal_Claims Experience'!$A196)*('Input_Claims Data'!$B$11:$B$500='Cal_Claims Experience'!$B196)*('Input_Claims Data'!$C$11:$C$500='Cal_Claims Experience'!$C196)*('Input_Claims Data'!$D$11:$D$500='Cal_Claims Experience'!$D196)))</f>
        <v/>
      </c>
      <c r="O196" s="1" t="str">
        <f t="shared" si="20"/>
        <v/>
      </c>
      <c r="P196" s="1" t="str">
        <f t="shared" si="21"/>
        <v/>
      </c>
      <c r="Q196" s="1" t="str">
        <f t="shared" si="22"/>
        <v/>
      </c>
      <c r="R196" s="1" t="str">
        <f t="shared" si="23"/>
        <v/>
      </c>
      <c r="S196" s="1" t="str">
        <f t="shared" si="24"/>
        <v/>
      </c>
      <c r="Y196" s="1" t="str" cm="1">
        <f t="array" ref="Y196">IF(U196="","",_xlfn._xlws.FILTER('Input_Claims Data'!U$11:U$500,('Input_Claims Data'!$Q$11:$Q$500='Cal_Claims Experience'!$U196)*('Input_Claims Data'!$R$11:$R$500='Cal_Claims Experience'!$V196)*('Input_Claims Data'!$S$11:$S$500='Cal_Claims Experience'!$W196)*('Input_Claims Data'!$T$11:$T$500='Cal_Claims Experience'!$X196)))</f>
        <v/>
      </c>
      <c r="Z196" s="1" t="str" cm="1">
        <f t="array" ref="Z196">IF(V196="","",_xlfn._xlws.FILTER('Input_Claims Data'!V$11:V$500,('Input_Claims Data'!$Q$11:$Q$500='Cal_Claims Experience'!$U196)*('Input_Claims Data'!$R$11:$R$500='Cal_Claims Experience'!$V196)*('Input_Claims Data'!$S$11:$S$500='Cal_Claims Experience'!$W196)*('Input_Claims Data'!$T$11:$T$500='Cal_Claims Experience'!$X196)))</f>
        <v/>
      </c>
      <c r="AA196" s="1" t="str" cm="1">
        <f t="array" ref="AA196">IF(W196="","",_xlfn._xlws.FILTER('Input_Claims Data'!W$11:W$500,('Input_Claims Data'!$Q$11:$Q$500='Cal_Claims Experience'!$U196)*('Input_Claims Data'!$R$11:$R$500='Cal_Claims Experience'!$V196)*('Input_Claims Data'!$S$11:$S$500='Cal_Claims Experience'!$W196)*('Input_Claims Data'!$T$11:$T$500='Cal_Claims Experience'!$X196)))</f>
        <v/>
      </c>
      <c r="AB196" s="1" t="str" cm="1">
        <f t="array" ref="AB196">IF(X196="","",_xlfn._xlws.FILTER('Input_Claims Data'!X$11:X$500,('Input_Claims Data'!$Q$11:$Q$500='Cal_Claims Experience'!$U196)*('Input_Claims Data'!$R$11:$R$500='Cal_Claims Experience'!$V196)*('Input_Claims Data'!$S$11:$S$500='Cal_Claims Experience'!$W196)*('Input_Claims Data'!$T$11:$T$500='Cal_Claims Experience'!$X196)))</f>
        <v/>
      </c>
      <c r="AC196" s="1" t="str" cm="1">
        <f t="array" ref="AC196">IF(Y196="","",_xlfn._xlws.FILTER('Input_Claims Data'!Y$11:Y$500,('Input_Claims Data'!$Q$11:$Q$500='Cal_Claims Experience'!$U196)*('Input_Claims Data'!$R$11:$R$500='Cal_Claims Experience'!$V196)*('Input_Claims Data'!$S$11:$S$500='Cal_Claims Experience'!$W196)*('Input_Claims Data'!$T$11:$T$500='Cal_Claims Experience'!$X196)))</f>
        <v/>
      </c>
      <c r="AD196" s="1" t="str" cm="1">
        <f t="array" ref="AD196">IF(Z196="","",_xlfn._xlws.FILTER('Input_Claims Data'!Z$11:Z$500,('Input_Claims Data'!$Q$11:$Q$500='Cal_Claims Experience'!$U196)*('Input_Claims Data'!$R$11:$R$500='Cal_Claims Experience'!$V196)*('Input_Claims Data'!$S$11:$S$500='Cal_Claims Experience'!$W196)*('Input_Claims Data'!$T$11:$T$500='Cal_Claims Experience'!$X196)))</f>
        <v/>
      </c>
      <c r="AE196" s="1" t="str" cm="1">
        <f t="array" ref="AE196">IF(AA196="","",_xlfn._xlws.FILTER('Input_Claims Data'!AA$11:AA$500,('Input_Claims Data'!$Q$11:$Q$500='Cal_Claims Experience'!$U196)*('Input_Claims Data'!$R$11:$R$500='Cal_Claims Experience'!$V196)*('Input_Claims Data'!$S$11:$S$500='Cal_Claims Experience'!$W196)*('Input_Claims Data'!$T$11:$T$500='Cal_Claims Experience'!$X196)))</f>
        <v/>
      </c>
      <c r="AF196" s="1" t="str" cm="1">
        <f t="array" ref="AF196">IF(AB196="","",_xlfn._xlws.FILTER('Input_Claims Data'!AB$11:AB$500,('Input_Claims Data'!$Q$11:$Q$500='Cal_Claims Experience'!$U196)*('Input_Claims Data'!$R$11:$R$500='Cal_Claims Experience'!$V196)*('Input_Claims Data'!$S$11:$S$500='Cal_Claims Experience'!$W196)*('Input_Claims Data'!$T$11:$T$500='Cal_Claims Experience'!$X196)))</f>
        <v/>
      </c>
      <c r="AG196" s="1" t="str" cm="1">
        <f t="array" ref="AG196">IF(AC196="","",_xlfn._xlws.FILTER('Input_Claims Data'!AC$11:AC$500,('Input_Claims Data'!$Q$11:$Q$500='Cal_Claims Experience'!$U196)*('Input_Claims Data'!$R$11:$R$500='Cal_Claims Experience'!$V196)*('Input_Claims Data'!$S$11:$S$500='Cal_Claims Experience'!$W196)*('Input_Claims Data'!$T$11:$T$500='Cal_Claims Experience'!$X196)))</f>
        <v/>
      </c>
      <c r="AH196" s="1" t="str" cm="1">
        <f t="array" ref="AH196">IF(AD196="","",_xlfn._xlws.FILTER('Input_Claims Data'!AD$11:AD$500,('Input_Claims Data'!$Q$11:$Q$500='Cal_Claims Experience'!$U196)*('Input_Claims Data'!$R$11:$R$500='Cal_Claims Experience'!$V196)*('Input_Claims Data'!$S$11:$S$500='Cal_Claims Experience'!$W196)*('Input_Claims Data'!$T$11:$T$500='Cal_Claims Experience'!$X196)))</f>
        <v/>
      </c>
      <c r="AI196" s="1" t="str">
        <f t="shared" si="28"/>
        <v/>
      </c>
      <c r="AJ196" s="1" t="str">
        <f t="shared" si="25"/>
        <v/>
      </c>
      <c r="AK196" s="1" t="str">
        <f t="shared" si="26"/>
        <v/>
      </c>
      <c r="AL196" s="1" t="str">
        <f t="shared" si="27"/>
        <v/>
      </c>
      <c r="AM196" s="1" t="str">
        <f t="shared" si="29"/>
        <v/>
      </c>
    </row>
    <row r="197" spans="5:39">
      <c r="E197" s="1" t="str" cm="1">
        <f t="array" ref="E197">IF(A197="","",_xlfn._xlws.FILTER('Input_Claims Data'!E$11:E$500,('Input_Claims Data'!$A$11:$A$500='Cal_Claims Experience'!$A197)*('Input_Claims Data'!$B$11:$B$500='Cal_Claims Experience'!$B197)*('Input_Claims Data'!$C$11:$C$500='Cal_Claims Experience'!$C197)*('Input_Claims Data'!$D$11:$D$500='Cal_Claims Experience'!$D197)))</f>
        <v/>
      </c>
      <c r="F197" s="1" t="str" cm="1">
        <f t="array" ref="F197">IF(A197="","",_xlfn._xlws.FILTER('Input_Claims Data'!F$11:F$500,('Input_Claims Data'!$A$11:$A$500='Cal_Claims Experience'!$A197)*('Input_Claims Data'!$B$11:$B$500='Cal_Claims Experience'!$B197)*('Input_Claims Data'!$C$11:$C$500='Cal_Claims Experience'!$C197)*('Input_Claims Data'!$D$11:$D$500='Cal_Claims Experience'!$D197)))</f>
        <v/>
      </c>
      <c r="G197" s="1" t="str" cm="1">
        <f t="array" ref="G197">IF(A197="","",_xlfn._xlws.FILTER('Input_Claims Data'!G$11:G$500,('Input_Claims Data'!$A$11:$A$500='Cal_Claims Experience'!$A197)*('Input_Claims Data'!$B$11:$B$500='Cal_Claims Experience'!$B197)*('Input_Claims Data'!$C$11:$C$500='Cal_Claims Experience'!$C197)*('Input_Claims Data'!$D$11:$D$500='Cal_Claims Experience'!$D197)))</f>
        <v/>
      </c>
      <c r="H197" s="1" t="str" cm="1">
        <f t="array" ref="H197">IF(A197="","",_xlfn._xlws.FILTER('Input_Claims Data'!H$11:H$500,('Input_Claims Data'!$A$11:$A$500='Cal_Claims Experience'!$A197)*('Input_Claims Data'!$B$11:$B$500='Cal_Claims Experience'!$B197)*('Input_Claims Data'!$C$11:$C$500='Cal_Claims Experience'!$C197)*('Input_Claims Data'!$D$11:$D$500='Cal_Claims Experience'!$D197)))</f>
        <v/>
      </c>
      <c r="I197" s="1" t="str" cm="1">
        <f t="array" ref="I197">IF(A197="","",_xlfn._xlws.FILTER('Input_Claims Data'!I$11:I$500,('Input_Claims Data'!$A$11:$A$500='Cal_Claims Experience'!$A197)*('Input_Claims Data'!$B$11:$B$500='Cal_Claims Experience'!$B197)*('Input_Claims Data'!$C$11:$C$500='Cal_Claims Experience'!$C197)*('Input_Claims Data'!$D$11:$D$500='Cal_Claims Experience'!$D197)))</f>
        <v/>
      </c>
      <c r="J197" s="1" t="str" cm="1">
        <f t="array" ref="J197">IF(A197="","",_xlfn._xlws.FILTER('Input_Claims Data'!J$11:J$500,('Input_Claims Data'!$A$11:$A$500='Cal_Claims Experience'!$A197)*('Input_Claims Data'!$B$11:$B$500='Cal_Claims Experience'!$B197)*('Input_Claims Data'!$C$11:$C$500='Cal_Claims Experience'!$C197)*('Input_Claims Data'!$D$11:$D$500='Cal_Claims Experience'!$D197)))</f>
        <v/>
      </c>
      <c r="K197" s="1" t="str" cm="1">
        <f t="array" ref="K197">IF(A197="","",_xlfn._xlws.FILTER('Input_Claims Data'!K$11:K$500,('Input_Claims Data'!$A$11:$A$500='Cal_Claims Experience'!$A197)*('Input_Claims Data'!$B$11:$B$500='Cal_Claims Experience'!$B197)*('Input_Claims Data'!$C$11:$C$500='Cal_Claims Experience'!$C197)*('Input_Claims Data'!$D$11:$D$500='Cal_Claims Experience'!$D197)))</f>
        <v/>
      </c>
      <c r="L197" s="1" t="str" cm="1">
        <f t="array" ref="L197">IF(B197="","",_xlfn._xlws.FILTER('Input_Claims Data'!L$11:L$500,('Input_Claims Data'!$A$11:$A$500='Cal_Claims Experience'!$A197)*('Input_Claims Data'!$B$11:$B$500='Cal_Claims Experience'!$B197)*('Input_Claims Data'!$C$11:$C$500='Cal_Claims Experience'!$C197)*('Input_Claims Data'!$D$11:$D$500='Cal_Claims Experience'!$D197)))</f>
        <v/>
      </c>
      <c r="M197" s="1" t="str" cm="1">
        <f t="array" ref="M197">IF(C197="","",_xlfn._xlws.FILTER('Input_Claims Data'!M$11:M$500,('Input_Claims Data'!$A$11:$A$500='Cal_Claims Experience'!$A197)*('Input_Claims Data'!$B$11:$B$500='Cal_Claims Experience'!$B197)*('Input_Claims Data'!$C$11:$C$500='Cal_Claims Experience'!$C197)*('Input_Claims Data'!$D$11:$D$500='Cal_Claims Experience'!$D197)))</f>
        <v/>
      </c>
      <c r="N197" s="1" t="str" cm="1">
        <f t="array" ref="N197">IF(D197="","",_xlfn._xlws.FILTER('Input_Claims Data'!N$11:N$500,('Input_Claims Data'!$A$11:$A$500='Cal_Claims Experience'!$A197)*('Input_Claims Data'!$B$11:$B$500='Cal_Claims Experience'!$B197)*('Input_Claims Data'!$C$11:$C$500='Cal_Claims Experience'!$C197)*('Input_Claims Data'!$D$11:$D$500='Cal_Claims Experience'!$D197)))</f>
        <v/>
      </c>
      <c r="O197" s="1" t="str">
        <f t="shared" ref="O197:O260" si="30">IF($A197="","",J197-E197)</f>
        <v/>
      </c>
      <c r="P197" s="1" t="str">
        <f t="shared" ref="P197:P260" si="31">IF($A197="","",K197-F197)</f>
        <v/>
      </c>
      <c r="Q197" s="1" t="str">
        <f t="shared" ref="Q197:Q260" si="32">IF($A197="","",L197-G197)</f>
        <v/>
      </c>
      <c r="R197" s="1" t="str">
        <f t="shared" ref="R197:R260" si="33">IF($A197="","",M197-H197)</f>
        <v/>
      </c>
      <c r="S197" s="1" t="str">
        <f t="shared" ref="S197:S260" si="34">IF(A197="","",IFERROR(R197/Q197,"NA"))</f>
        <v/>
      </c>
      <c r="Y197" s="1" t="str" cm="1">
        <f t="array" ref="Y197">IF(U197="","",_xlfn._xlws.FILTER('Input_Claims Data'!U$11:U$500,('Input_Claims Data'!$Q$11:$Q$500='Cal_Claims Experience'!$U197)*('Input_Claims Data'!$R$11:$R$500='Cal_Claims Experience'!$V197)*('Input_Claims Data'!$S$11:$S$500='Cal_Claims Experience'!$W197)*('Input_Claims Data'!$T$11:$T$500='Cal_Claims Experience'!$X197)))</f>
        <v/>
      </c>
      <c r="Z197" s="1" t="str" cm="1">
        <f t="array" ref="Z197">IF(V197="","",_xlfn._xlws.FILTER('Input_Claims Data'!V$11:V$500,('Input_Claims Data'!$Q$11:$Q$500='Cal_Claims Experience'!$U197)*('Input_Claims Data'!$R$11:$R$500='Cal_Claims Experience'!$V197)*('Input_Claims Data'!$S$11:$S$500='Cal_Claims Experience'!$W197)*('Input_Claims Data'!$T$11:$T$500='Cal_Claims Experience'!$X197)))</f>
        <v/>
      </c>
      <c r="AA197" s="1" t="str" cm="1">
        <f t="array" ref="AA197">IF(W197="","",_xlfn._xlws.FILTER('Input_Claims Data'!W$11:W$500,('Input_Claims Data'!$Q$11:$Q$500='Cal_Claims Experience'!$U197)*('Input_Claims Data'!$R$11:$R$500='Cal_Claims Experience'!$V197)*('Input_Claims Data'!$S$11:$S$500='Cal_Claims Experience'!$W197)*('Input_Claims Data'!$T$11:$T$500='Cal_Claims Experience'!$X197)))</f>
        <v/>
      </c>
      <c r="AB197" s="1" t="str" cm="1">
        <f t="array" ref="AB197">IF(X197="","",_xlfn._xlws.FILTER('Input_Claims Data'!X$11:X$500,('Input_Claims Data'!$Q$11:$Q$500='Cal_Claims Experience'!$U197)*('Input_Claims Data'!$R$11:$R$500='Cal_Claims Experience'!$V197)*('Input_Claims Data'!$S$11:$S$500='Cal_Claims Experience'!$W197)*('Input_Claims Data'!$T$11:$T$500='Cal_Claims Experience'!$X197)))</f>
        <v/>
      </c>
      <c r="AC197" s="1" t="str" cm="1">
        <f t="array" ref="AC197">IF(Y197="","",_xlfn._xlws.FILTER('Input_Claims Data'!Y$11:Y$500,('Input_Claims Data'!$Q$11:$Q$500='Cal_Claims Experience'!$U197)*('Input_Claims Data'!$R$11:$R$500='Cal_Claims Experience'!$V197)*('Input_Claims Data'!$S$11:$S$500='Cal_Claims Experience'!$W197)*('Input_Claims Data'!$T$11:$T$500='Cal_Claims Experience'!$X197)))</f>
        <v/>
      </c>
      <c r="AD197" s="1" t="str" cm="1">
        <f t="array" ref="AD197">IF(Z197="","",_xlfn._xlws.FILTER('Input_Claims Data'!Z$11:Z$500,('Input_Claims Data'!$Q$11:$Q$500='Cal_Claims Experience'!$U197)*('Input_Claims Data'!$R$11:$R$500='Cal_Claims Experience'!$V197)*('Input_Claims Data'!$S$11:$S$500='Cal_Claims Experience'!$W197)*('Input_Claims Data'!$T$11:$T$500='Cal_Claims Experience'!$X197)))</f>
        <v/>
      </c>
      <c r="AE197" s="1" t="str" cm="1">
        <f t="array" ref="AE197">IF(AA197="","",_xlfn._xlws.FILTER('Input_Claims Data'!AA$11:AA$500,('Input_Claims Data'!$Q$11:$Q$500='Cal_Claims Experience'!$U197)*('Input_Claims Data'!$R$11:$R$500='Cal_Claims Experience'!$V197)*('Input_Claims Data'!$S$11:$S$500='Cal_Claims Experience'!$W197)*('Input_Claims Data'!$T$11:$T$500='Cal_Claims Experience'!$X197)))</f>
        <v/>
      </c>
      <c r="AF197" s="1" t="str" cm="1">
        <f t="array" ref="AF197">IF(AB197="","",_xlfn._xlws.FILTER('Input_Claims Data'!AB$11:AB$500,('Input_Claims Data'!$Q$11:$Q$500='Cal_Claims Experience'!$U197)*('Input_Claims Data'!$R$11:$R$500='Cal_Claims Experience'!$V197)*('Input_Claims Data'!$S$11:$S$500='Cal_Claims Experience'!$W197)*('Input_Claims Data'!$T$11:$T$500='Cal_Claims Experience'!$X197)))</f>
        <v/>
      </c>
      <c r="AG197" s="1" t="str" cm="1">
        <f t="array" ref="AG197">IF(AC197="","",_xlfn._xlws.FILTER('Input_Claims Data'!AC$11:AC$500,('Input_Claims Data'!$Q$11:$Q$500='Cal_Claims Experience'!$U197)*('Input_Claims Data'!$R$11:$R$500='Cal_Claims Experience'!$V197)*('Input_Claims Data'!$S$11:$S$500='Cal_Claims Experience'!$W197)*('Input_Claims Data'!$T$11:$T$500='Cal_Claims Experience'!$X197)))</f>
        <v/>
      </c>
      <c r="AH197" s="1" t="str" cm="1">
        <f t="array" ref="AH197">IF(AD197="","",_xlfn._xlws.FILTER('Input_Claims Data'!AD$11:AD$500,('Input_Claims Data'!$Q$11:$Q$500='Cal_Claims Experience'!$U197)*('Input_Claims Data'!$R$11:$R$500='Cal_Claims Experience'!$V197)*('Input_Claims Data'!$S$11:$S$500='Cal_Claims Experience'!$W197)*('Input_Claims Data'!$T$11:$T$500='Cal_Claims Experience'!$X197)))</f>
        <v/>
      </c>
      <c r="AI197" s="1" t="str">
        <f t="shared" si="28"/>
        <v/>
      </c>
      <c r="AJ197" s="1" t="str">
        <f t="shared" ref="AJ197:AJ260" si="35">IF($U197="","",AE197-Z197)</f>
        <v/>
      </c>
      <c r="AK197" s="1" t="str">
        <f t="shared" ref="AK197:AK260" si="36">IF($U197="","",AF197-AA197)</f>
        <v/>
      </c>
      <c r="AL197" s="1" t="str">
        <f t="shared" ref="AL197:AL260" si="37">IF($U197="","",AG197-AB197)</f>
        <v/>
      </c>
      <c r="AM197" s="1" t="str">
        <f t="shared" si="29"/>
        <v/>
      </c>
    </row>
    <row r="198" spans="5:39">
      <c r="E198" s="1" t="str" cm="1">
        <f t="array" ref="E198">IF(A198="","",_xlfn._xlws.FILTER('Input_Claims Data'!E$11:E$500,('Input_Claims Data'!$A$11:$A$500='Cal_Claims Experience'!$A198)*('Input_Claims Data'!$B$11:$B$500='Cal_Claims Experience'!$B198)*('Input_Claims Data'!$C$11:$C$500='Cal_Claims Experience'!$C198)*('Input_Claims Data'!$D$11:$D$500='Cal_Claims Experience'!$D198)))</f>
        <v/>
      </c>
      <c r="F198" s="1" t="str" cm="1">
        <f t="array" ref="F198">IF(A198="","",_xlfn._xlws.FILTER('Input_Claims Data'!F$11:F$500,('Input_Claims Data'!$A$11:$A$500='Cal_Claims Experience'!$A198)*('Input_Claims Data'!$B$11:$B$500='Cal_Claims Experience'!$B198)*('Input_Claims Data'!$C$11:$C$500='Cal_Claims Experience'!$C198)*('Input_Claims Data'!$D$11:$D$500='Cal_Claims Experience'!$D198)))</f>
        <v/>
      </c>
      <c r="G198" s="1" t="str" cm="1">
        <f t="array" ref="G198">IF(A198="","",_xlfn._xlws.FILTER('Input_Claims Data'!G$11:G$500,('Input_Claims Data'!$A$11:$A$500='Cal_Claims Experience'!$A198)*('Input_Claims Data'!$B$11:$B$500='Cal_Claims Experience'!$B198)*('Input_Claims Data'!$C$11:$C$500='Cal_Claims Experience'!$C198)*('Input_Claims Data'!$D$11:$D$500='Cal_Claims Experience'!$D198)))</f>
        <v/>
      </c>
      <c r="H198" s="1" t="str" cm="1">
        <f t="array" ref="H198">IF(A198="","",_xlfn._xlws.FILTER('Input_Claims Data'!H$11:H$500,('Input_Claims Data'!$A$11:$A$500='Cal_Claims Experience'!$A198)*('Input_Claims Data'!$B$11:$B$500='Cal_Claims Experience'!$B198)*('Input_Claims Data'!$C$11:$C$500='Cal_Claims Experience'!$C198)*('Input_Claims Data'!$D$11:$D$500='Cal_Claims Experience'!$D198)))</f>
        <v/>
      </c>
      <c r="I198" s="1" t="str" cm="1">
        <f t="array" ref="I198">IF(A198="","",_xlfn._xlws.FILTER('Input_Claims Data'!I$11:I$500,('Input_Claims Data'!$A$11:$A$500='Cal_Claims Experience'!$A198)*('Input_Claims Data'!$B$11:$B$500='Cal_Claims Experience'!$B198)*('Input_Claims Data'!$C$11:$C$500='Cal_Claims Experience'!$C198)*('Input_Claims Data'!$D$11:$D$500='Cal_Claims Experience'!$D198)))</f>
        <v/>
      </c>
      <c r="J198" s="1" t="str" cm="1">
        <f t="array" ref="J198">IF(A198="","",_xlfn._xlws.FILTER('Input_Claims Data'!J$11:J$500,('Input_Claims Data'!$A$11:$A$500='Cal_Claims Experience'!$A198)*('Input_Claims Data'!$B$11:$B$500='Cal_Claims Experience'!$B198)*('Input_Claims Data'!$C$11:$C$500='Cal_Claims Experience'!$C198)*('Input_Claims Data'!$D$11:$D$500='Cal_Claims Experience'!$D198)))</f>
        <v/>
      </c>
      <c r="K198" s="1" t="str" cm="1">
        <f t="array" ref="K198">IF(A198="","",_xlfn._xlws.FILTER('Input_Claims Data'!K$11:K$500,('Input_Claims Data'!$A$11:$A$500='Cal_Claims Experience'!$A198)*('Input_Claims Data'!$B$11:$B$500='Cal_Claims Experience'!$B198)*('Input_Claims Data'!$C$11:$C$500='Cal_Claims Experience'!$C198)*('Input_Claims Data'!$D$11:$D$500='Cal_Claims Experience'!$D198)))</f>
        <v/>
      </c>
      <c r="L198" s="1" t="str" cm="1">
        <f t="array" ref="L198">IF(B198="","",_xlfn._xlws.FILTER('Input_Claims Data'!L$11:L$500,('Input_Claims Data'!$A$11:$A$500='Cal_Claims Experience'!$A198)*('Input_Claims Data'!$B$11:$B$500='Cal_Claims Experience'!$B198)*('Input_Claims Data'!$C$11:$C$500='Cal_Claims Experience'!$C198)*('Input_Claims Data'!$D$11:$D$500='Cal_Claims Experience'!$D198)))</f>
        <v/>
      </c>
      <c r="M198" s="1" t="str" cm="1">
        <f t="array" ref="M198">IF(C198="","",_xlfn._xlws.FILTER('Input_Claims Data'!M$11:M$500,('Input_Claims Data'!$A$11:$A$500='Cal_Claims Experience'!$A198)*('Input_Claims Data'!$B$11:$B$500='Cal_Claims Experience'!$B198)*('Input_Claims Data'!$C$11:$C$500='Cal_Claims Experience'!$C198)*('Input_Claims Data'!$D$11:$D$500='Cal_Claims Experience'!$D198)))</f>
        <v/>
      </c>
      <c r="N198" s="1" t="str" cm="1">
        <f t="array" ref="N198">IF(D198="","",_xlfn._xlws.FILTER('Input_Claims Data'!N$11:N$500,('Input_Claims Data'!$A$11:$A$500='Cal_Claims Experience'!$A198)*('Input_Claims Data'!$B$11:$B$500='Cal_Claims Experience'!$B198)*('Input_Claims Data'!$C$11:$C$500='Cal_Claims Experience'!$C198)*('Input_Claims Data'!$D$11:$D$500='Cal_Claims Experience'!$D198)))</f>
        <v/>
      </c>
      <c r="O198" s="1" t="str">
        <f t="shared" si="30"/>
        <v/>
      </c>
      <c r="P198" s="1" t="str">
        <f t="shared" si="31"/>
        <v/>
      </c>
      <c r="Q198" s="1" t="str">
        <f t="shared" si="32"/>
        <v/>
      </c>
      <c r="R198" s="1" t="str">
        <f t="shared" si="33"/>
        <v/>
      </c>
      <c r="S198" s="1" t="str">
        <f t="shared" si="34"/>
        <v/>
      </c>
      <c r="Y198" s="1" t="str" cm="1">
        <f t="array" ref="Y198">IF(U198="","",_xlfn._xlws.FILTER('Input_Claims Data'!U$11:U$500,('Input_Claims Data'!$Q$11:$Q$500='Cal_Claims Experience'!$U198)*('Input_Claims Data'!$R$11:$R$500='Cal_Claims Experience'!$V198)*('Input_Claims Data'!$S$11:$S$500='Cal_Claims Experience'!$W198)*('Input_Claims Data'!$T$11:$T$500='Cal_Claims Experience'!$X198)))</f>
        <v/>
      </c>
      <c r="Z198" s="1" t="str" cm="1">
        <f t="array" ref="Z198">IF(V198="","",_xlfn._xlws.FILTER('Input_Claims Data'!V$11:V$500,('Input_Claims Data'!$Q$11:$Q$500='Cal_Claims Experience'!$U198)*('Input_Claims Data'!$R$11:$R$500='Cal_Claims Experience'!$V198)*('Input_Claims Data'!$S$11:$S$500='Cal_Claims Experience'!$W198)*('Input_Claims Data'!$T$11:$T$500='Cal_Claims Experience'!$X198)))</f>
        <v/>
      </c>
      <c r="AA198" s="1" t="str" cm="1">
        <f t="array" ref="AA198">IF(W198="","",_xlfn._xlws.FILTER('Input_Claims Data'!W$11:W$500,('Input_Claims Data'!$Q$11:$Q$500='Cal_Claims Experience'!$U198)*('Input_Claims Data'!$R$11:$R$500='Cal_Claims Experience'!$V198)*('Input_Claims Data'!$S$11:$S$500='Cal_Claims Experience'!$W198)*('Input_Claims Data'!$T$11:$T$500='Cal_Claims Experience'!$X198)))</f>
        <v/>
      </c>
      <c r="AB198" s="1" t="str" cm="1">
        <f t="array" ref="AB198">IF(X198="","",_xlfn._xlws.FILTER('Input_Claims Data'!X$11:X$500,('Input_Claims Data'!$Q$11:$Q$500='Cal_Claims Experience'!$U198)*('Input_Claims Data'!$R$11:$R$500='Cal_Claims Experience'!$V198)*('Input_Claims Data'!$S$11:$S$500='Cal_Claims Experience'!$W198)*('Input_Claims Data'!$T$11:$T$500='Cal_Claims Experience'!$X198)))</f>
        <v/>
      </c>
      <c r="AC198" s="1" t="str" cm="1">
        <f t="array" ref="AC198">IF(Y198="","",_xlfn._xlws.FILTER('Input_Claims Data'!Y$11:Y$500,('Input_Claims Data'!$Q$11:$Q$500='Cal_Claims Experience'!$U198)*('Input_Claims Data'!$R$11:$R$500='Cal_Claims Experience'!$V198)*('Input_Claims Data'!$S$11:$S$500='Cal_Claims Experience'!$W198)*('Input_Claims Data'!$T$11:$T$500='Cal_Claims Experience'!$X198)))</f>
        <v/>
      </c>
      <c r="AD198" s="1" t="str" cm="1">
        <f t="array" ref="AD198">IF(Z198="","",_xlfn._xlws.FILTER('Input_Claims Data'!Z$11:Z$500,('Input_Claims Data'!$Q$11:$Q$500='Cal_Claims Experience'!$U198)*('Input_Claims Data'!$R$11:$R$500='Cal_Claims Experience'!$V198)*('Input_Claims Data'!$S$11:$S$500='Cal_Claims Experience'!$W198)*('Input_Claims Data'!$T$11:$T$500='Cal_Claims Experience'!$X198)))</f>
        <v/>
      </c>
      <c r="AE198" s="1" t="str" cm="1">
        <f t="array" ref="AE198">IF(AA198="","",_xlfn._xlws.FILTER('Input_Claims Data'!AA$11:AA$500,('Input_Claims Data'!$Q$11:$Q$500='Cal_Claims Experience'!$U198)*('Input_Claims Data'!$R$11:$R$500='Cal_Claims Experience'!$V198)*('Input_Claims Data'!$S$11:$S$500='Cal_Claims Experience'!$W198)*('Input_Claims Data'!$T$11:$T$500='Cal_Claims Experience'!$X198)))</f>
        <v/>
      </c>
      <c r="AF198" s="1" t="str" cm="1">
        <f t="array" ref="AF198">IF(AB198="","",_xlfn._xlws.FILTER('Input_Claims Data'!AB$11:AB$500,('Input_Claims Data'!$Q$11:$Q$500='Cal_Claims Experience'!$U198)*('Input_Claims Data'!$R$11:$R$500='Cal_Claims Experience'!$V198)*('Input_Claims Data'!$S$11:$S$500='Cal_Claims Experience'!$W198)*('Input_Claims Data'!$T$11:$T$500='Cal_Claims Experience'!$X198)))</f>
        <v/>
      </c>
      <c r="AG198" s="1" t="str" cm="1">
        <f t="array" ref="AG198">IF(AC198="","",_xlfn._xlws.FILTER('Input_Claims Data'!AC$11:AC$500,('Input_Claims Data'!$Q$11:$Q$500='Cal_Claims Experience'!$U198)*('Input_Claims Data'!$R$11:$R$500='Cal_Claims Experience'!$V198)*('Input_Claims Data'!$S$11:$S$500='Cal_Claims Experience'!$W198)*('Input_Claims Data'!$T$11:$T$500='Cal_Claims Experience'!$X198)))</f>
        <v/>
      </c>
      <c r="AH198" s="1" t="str" cm="1">
        <f t="array" ref="AH198">IF(AD198="","",_xlfn._xlws.FILTER('Input_Claims Data'!AD$11:AD$500,('Input_Claims Data'!$Q$11:$Q$500='Cal_Claims Experience'!$U198)*('Input_Claims Data'!$R$11:$R$500='Cal_Claims Experience'!$V198)*('Input_Claims Data'!$S$11:$S$500='Cal_Claims Experience'!$W198)*('Input_Claims Data'!$T$11:$T$500='Cal_Claims Experience'!$X198)))</f>
        <v/>
      </c>
      <c r="AI198" s="1" t="str">
        <f t="shared" ref="AI198:AI261" si="38">IF($U198="","",AD198-Y198)</f>
        <v/>
      </c>
      <c r="AJ198" s="1" t="str">
        <f t="shared" si="35"/>
        <v/>
      </c>
      <c r="AK198" s="1" t="str">
        <f t="shared" si="36"/>
        <v/>
      </c>
      <c r="AL198" s="1" t="str">
        <f t="shared" si="37"/>
        <v/>
      </c>
      <c r="AM198" s="1" t="str">
        <f t="shared" ref="AM198:AM261" si="39">IF(U198="","",IFERROR(AL198/AK198,"NA"))</f>
        <v/>
      </c>
    </row>
    <row r="199" spans="5:39">
      <c r="E199" s="1" t="str" cm="1">
        <f t="array" ref="E199">IF(A199="","",_xlfn._xlws.FILTER('Input_Claims Data'!E$11:E$500,('Input_Claims Data'!$A$11:$A$500='Cal_Claims Experience'!$A199)*('Input_Claims Data'!$B$11:$B$500='Cal_Claims Experience'!$B199)*('Input_Claims Data'!$C$11:$C$500='Cal_Claims Experience'!$C199)*('Input_Claims Data'!$D$11:$D$500='Cal_Claims Experience'!$D199)))</f>
        <v/>
      </c>
      <c r="F199" s="1" t="str" cm="1">
        <f t="array" ref="F199">IF(A199="","",_xlfn._xlws.FILTER('Input_Claims Data'!F$11:F$500,('Input_Claims Data'!$A$11:$A$500='Cal_Claims Experience'!$A199)*('Input_Claims Data'!$B$11:$B$500='Cal_Claims Experience'!$B199)*('Input_Claims Data'!$C$11:$C$500='Cal_Claims Experience'!$C199)*('Input_Claims Data'!$D$11:$D$500='Cal_Claims Experience'!$D199)))</f>
        <v/>
      </c>
      <c r="G199" s="1" t="str" cm="1">
        <f t="array" ref="G199">IF(A199="","",_xlfn._xlws.FILTER('Input_Claims Data'!G$11:G$500,('Input_Claims Data'!$A$11:$A$500='Cal_Claims Experience'!$A199)*('Input_Claims Data'!$B$11:$B$500='Cal_Claims Experience'!$B199)*('Input_Claims Data'!$C$11:$C$500='Cal_Claims Experience'!$C199)*('Input_Claims Data'!$D$11:$D$500='Cal_Claims Experience'!$D199)))</f>
        <v/>
      </c>
      <c r="H199" s="1" t="str" cm="1">
        <f t="array" ref="H199">IF(A199="","",_xlfn._xlws.FILTER('Input_Claims Data'!H$11:H$500,('Input_Claims Data'!$A$11:$A$500='Cal_Claims Experience'!$A199)*('Input_Claims Data'!$B$11:$B$500='Cal_Claims Experience'!$B199)*('Input_Claims Data'!$C$11:$C$500='Cal_Claims Experience'!$C199)*('Input_Claims Data'!$D$11:$D$500='Cal_Claims Experience'!$D199)))</f>
        <v/>
      </c>
      <c r="I199" s="1" t="str" cm="1">
        <f t="array" ref="I199">IF(A199="","",_xlfn._xlws.FILTER('Input_Claims Data'!I$11:I$500,('Input_Claims Data'!$A$11:$A$500='Cal_Claims Experience'!$A199)*('Input_Claims Data'!$B$11:$B$500='Cal_Claims Experience'!$B199)*('Input_Claims Data'!$C$11:$C$500='Cal_Claims Experience'!$C199)*('Input_Claims Data'!$D$11:$D$500='Cal_Claims Experience'!$D199)))</f>
        <v/>
      </c>
      <c r="J199" s="1" t="str" cm="1">
        <f t="array" ref="J199">IF(A199="","",_xlfn._xlws.FILTER('Input_Claims Data'!J$11:J$500,('Input_Claims Data'!$A$11:$A$500='Cal_Claims Experience'!$A199)*('Input_Claims Data'!$B$11:$B$500='Cal_Claims Experience'!$B199)*('Input_Claims Data'!$C$11:$C$500='Cal_Claims Experience'!$C199)*('Input_Claims Data'!$D$11:$D$500='Cal_Claims Experience'!$D199)))</f>
        <v/>
      </c>
      <c r="K199" s="1" t="str" cm="1">
        <f t="array" ref="K199">IF(A199="","",_xlfn._xlws.FILTER('Input_Claims Data'!K$11:K$500,('Input_Claims Data'!$A$11:$A$500='Cal_Claims Experience'!$A199)*('Input_Claims Data'!$B$11:$B$500='Cal_Claims Experience'!$B199)*('Input_Claims Data'!$C$11:$C$500='Cal_Claims Experience'!$C199)*('Input_Claims Data'!$D$11:$D$500='Cal_Claims Experience'!$D199)))</f>
        <v/>
      </c>
      <c r="L199" s="1" t="str" cm="1">
        <f t="array" ref="L199">IF(B199="","",_xlfn._xlws.FILTER('Input_Claims Data'!L$11:L$500,('Input_Claims Data'!$A$11:$A$500='Cal_Claims Experience'!$A199)*('Input_Claims Data'!$B$11:$B$500='Cal_Claims Experience'!$B199)*('Input_Claims Data'!$C$11:$C$500='Cal_Claims Experience'!$C199)*('Input_Claims Data'!$D$11:$D$500='Cal_Claims Experience'!$D199)))</f>
        <v/>
      </c>
      <c r="M199" s="1" t="str" cm="1">
        <f t="array" ref="M199">IF(C199="","",_xlfn._xlws.FILTER('Input_Claims Data'!M$11:M$500,('Input_Claims Data'!$A$11:$A$500='Cal_Claims Experience'!$A199)*('Input_Claims Data'!$B$11:$B$500='Cal_Claims Experience'!$B199)*('Input_Claims Data'!$C$11:$C$500='Cal_Claims Experience'!$C199)*('Input_Claims Data'!$D$11:$D$500='Cal_Claims Experience'!$D199)))</f>
        <v/>
      </c>
      <c r="N199" s="1" t="str" cm="1">
        <f t="array" ref="N199">IF(D199="","",_xlfn._xlws.FILTER('Input_Claims Data'!N$11:N$500,('Input_Claims Data'!$A$11:$A$500='Cal_Claims Experience'!$A199)*('Input_Claims Data'!$B$11:$B$500='Cal_Claims Experience'!$B199)*('Input_Claims Data'!$C$11:$C$500='Cal_Claims Experience'!$C199)*('Input_Claims Data'!$D$11:$D$500='Cal_Claims Experience'!$D199)))</f>
        <v/>
      </c>
      <c r="O199" s="1" t="str">
        <f t="shared" si="30"/>
        <v/>
      </c>
      <c r="P199" s="1" t="str">
        <f t="shared" si="31"/>
        <v/>
      </c>
      <c r="Q199" s="1" t="str">
        <f t="shared" si="32"/>
        <v/>
      </c>
      <c r="R199" s="1" t="str">
        <f t="shared" si="33"/>
        <v/>
      </c>
      <c r="S199" s="1" t="str">
        <f t="shared" si="34"/>
        <v/>
      </c>
      <c r="Y199" s="1" t="str" cm="1">
        <f t="array" ref="Y199">IF(U199="","",_xlfn._xlws.FILTER('Input_Claims Data'!U$11:U$500,('Input_Claims Data'!$Q$11:$Q$500='Cal_Claims Experience'!$U199)*('Input_Claims Data'!$R$11:$R$500='Cal_Claims Experience'!$V199)*('Input_Claims Data'!$S$11:$S$500='Cal_Claims Experience'!$W199)*('Input_Claims Data'!$T$11:$T$500='Cal_Claims Experience'!$X199)))</f>
        <v/>
      </c>
      <c r="Z199" s="1" t="str" cm="1">
        <f t="array" ref="Z199">IF(V199="","",_xlfn._xlws.FILTER('Input_Claims Data'!V$11:V$500,('Input_Claims Data'!$Q$11:$Q$500='Cal_Claims Experience'!$U199)*('Input_Claims Data'!$R$11:$R$500='Cal_Claims Experience'!$V199)*('Input_Claims Data'!$S$11:$S$500='Cal_Claims Experience'!$W199)*('Input_Claims Data'!$T$11:$T$500='Cal_Claims Experience'!$X199)))</f>
        <v/>
      </c>
      <c r="AA199" s="1" t="str" cm="1">
        <f t="array" ref="AA199">IF(W199="","",_xlfn._xlws.FILTER('Input_Claims Data'!W$11:W$500,('Input_Claims Data'!$Q$11:$Q$500='Cal_Claims Experience'!$U199)*('Input_Claims Data'!$R$11:$R$500='Cal_Claims Experience'!$V199)*('Input_Claims Data'!$S$11:$S$500='Cal_Claims Experience'!$W199)*('Input_Claims Data'!$T$11:$T$500='Cal_Claims Experience'!$X199)))</f>
        <v/>
      </c>
      <c r="AB199" s="1" t="str" cm="1">
        <f t="array" ref="AB199">IF(X199="","",_xlfn._xlws.FILTER('Input_Claims Data'!X$11:X$500,('Input_Claims Data'!$Q$11:$Q$500='Cal_Claims Experience'!$U199)*('Input_Claims Data'!$R$11:$R$500='Cal_Claims Experience'!$V199)*('Input_Claims Data'!$S$11:$S$500='Cal_Claims Experience'!$W199)*('Input_Claims Data'!$T$11:$T$500='Cal_Claims Experience'!$X199)))</f>
        <v/>
      </c>
      <c r="AC199" s="1" t="str" cm="1">
        <f t="array" ref="AC199">IF(Y199="","",_xlfn._xlws.FILTER('Input_Claims Data'!Y$11:Y$500,('Input_Claims Data'!$Q$11:$Q$500='Cal_Claims Experience'!$U199)*('Input_Claims Data'!$R$11:$R$500='Cal_Claims Experience'!$V199)*('Input_Claims Data'!$S$11:$S$500='Cal_Claims Experience'!$W199)*('Input_Claims Data'!$T$11:$T$500='Cal_Claims Experience'!$X199)))</f>
        <v/>
      </c>
      <c r="AD199" s="1" t="str" cm="1">
        <f t="array" ref="AD199">IF(Z199="","",_xlfn._xlws.FILTER('Input_Claims Data'!Z$11:Z$500,('Input_Claims Data'!$Q$11:$Q$500='Cal_Claims Experience'!$U199)*('Input_Claims Data'!$R$11:$R$500='Cal_Claims Experience'!$V199)*('Input_Claims Data'!$S$11:$S$500='Cal_Claims Experience'!$W199)*('Input_Claims Data'!$T$11:$T$500='Cal_Claims Experience'!$X199)))</f>
        <v/>
      </c>
      <c r="AE199" s="1" t="str" cm="1">
        <f t="array" ref="AE199">IF(AA199="","",_xlfn._xlws.FILTER('Input_Claims Data'!AA$11:AA$500,('Input_Claims Data'!$Q$11:$Q$500='Cal_Claims Experience'!$U199)*('Input_Claims Data'!$R$11:$R$500='Cal_Claims Experience'!$V199)*('Input_Claims Data'!$S$11:$S$500='Cal_Claims Experience'!$W199)*('Input_Claims Data'!$T$11:$T$500='Cal_Claims Experience'!$X199)))</f>
        <v/>
      </c>
      <c r="AF199" s="1" t="str" cm="1">
        <f t="array" ref="AF199">IF(AB199="","",_xlfn._xlws.FILTER('Input_Claims Data'!AB$11:AB$500,('Input_Claims Data'!$Q$11:$Q$500='Cal_Claims Experience'!$U199)*('Input_Claims Data'!$R$11:$R$500='Cal_Claims Experience'!$V199)*('Input_Claims Data'!$S$11:$S$500='Cal_Claims Experience'!$W199)*('Input_Claims Data'!$T$11:$T$500='Cal_Claims Experience'!$X199)))</f>
        <v/>
      </c>
      <c r="AG199" s="1" t="str" cm="1">
        <f t="array" ref="AG199">IF(AC199="","",_xlfn._xlws.FILTER('Input_Claims Data'!AC$11:AC$500,('Input_Claims Data'!$Q$11:$Q$500='Cal_Claims Experience'!$U199)*('Input_Claims Data'!$R$11:$R$500='Cal_Claims Experience'!$V199)*('Input_Claims Data'!$S$11:$S$500='Cal_Claims Experience'!$W199)*('Input_Claims Data'!$T$11:$T$500='Cal_Claims Experience'!$X199)))</f>
        <v/>
      </c>
      <c r="AH199" s="1" t="str" cm="1">
        <f t="array" ref="AH199">IF(AD199="","",_xlfn._xlws.FILTER('Input_Claims Data'!AD$11:AD$500,('Input_Claims Data'!$Q$11:$Q$500='Cal_Claims Experience'!$U199)*('Input_Claims Data'!$R$11:$R$500='Cal_Claims Experience'!$V199)*('Input_Claims Data'!$S$11:$S$500='Cal_Claims Experience'!$W199)*('Input_Claims Data'!$T$11:$T$500='Cal_Claims Experience'!$X199)))</f>
        <v/>
      </c>
      <c r="AI199" s="1" t="str">
        <f t="shared" si="38"/>
        <v/>
      </c>
      <c r="AJ199" s="1" t="str">
        <f t="shared" si="35"/>
        <v/>
      </c>
      <c r="AK199" s="1" t="str">
        <f t="shared" si="36"/>
        <v/>
      </c>
      <c r="AL199" s="1" t="str">
        <f t="shared" si="37"/>
        <v/>
      </c>
      <c r="AM199" s="1" t="str">
        <f t="shared" si="39"/>
        <v/>
      </c>
    </row>
    <row r="200" spans="5:39">
      <c r="E200" s="1" t="str" cm="1">
        <f t="array" ref="E200">IF(A200="","",_xlfn._xlws.FILTER('Input_Claims Data'!E$11:E$500,('Input_Claims Data'!$A$11:$A$500='Cal_Claims Experience'!$A200)*('Input_Claims Data'!$B$11:$B$500='Cal_Claims Experience'!$B200)*('Input_Claims Data'!$C$11:$C$500='Cal_Claims Experience'!$C200)*('Input_Claims Data'!$D$11:$D$500='Cal_Claims Experience'!$D200)))</f>
        <v/>
      </c>
      <c r="F200" s="1" t="str" cm="1">
        <f t="array" ref="F200">IF(A200="","",_xlfn._xlws.FILTER('Input_Claims Data'!F$11:F$500,('Input_Claims Data'!$A$11:$A$500='Cal_Claims Experience'!$A200)*('Input_Claims Data'!$B$11:$B$500='Cal_Claims Experience'!$B200)*('Input_Claims Data'!$C$11:$C$500='Cal_Claims Experience'!$C200)*('Input_Claims Data'!$D$11:$D$500='Cal_Claims Experience'!$D200)))</f>
        <v/>
      </c>
      <c r="G200" s="1" t="str" cm="1">
        <f t="array" ref="G200">IF(A200="","",_xlfn._xlws.FILTER('Input_Claims Data'!G$11:G$500,('Input_Claims Data'!$A$11:$A$500='Cal_Claims Experience'!$A200)*('Input_Claims Data'!$B$11:$B$500='Cal_Claims Experience'!$B200)*('Input_Claims Data'!$C$11:$C$500='Cal_Claims Experience'!$C200)*('Input_Claims Data'!$D$11:$D$500='Cal_Claims Experience'!$D200)))</f>
        <v/>
      </c>
      <c r="H200" s="1" t="str" cm="1">
        <f t="array" ref="H200">IF(A200="","",_xlfn._xlws.FILTER('Input_Claims Data'!H$11:H$500,('Input_Claims Data'!$A$11:$A$500='Cal_Claims Experience'!$A200)*('Input_Claims Data'!$B$11:$B$500='Cal_Claims Experience'!$B200)*('Input_Claims Data'!$C$11:$C$500='Cal_Claims Experience'!$C200)*('Input_Claims Data'!$D$11:$D$500='Cal_Claims Experience'!$D200)))</f>
        <v/>
      </c>
      <c r="I200" s="1" t="str" cm="1">
        <f t="array" ref="I200">IF(A200="","",_xlfn._xlws.FILTER('Input_Claims Data'!I$11:I$500,('Input_Claims Data'!$A$11:$A$500='Cal_Claims Experience'!$A200)*('Input_Claims Data'!$B$11:$B$500='Cal_Claims Experience'!$B200)*('Input_Claims Data'!$C$11:$C$500='Cal_Claims Experience'!$C200)*('Input_Claims Data'!$D$11:$D$500='Cal_Claims Experience'!$D200)))</f>
        <v/>
      </c>
      <c r="J200" s="1" t="str" cm="1">
        <f t="array" ref="J200">IF(A200="","",_xlfn._xlws.FILTER('Input_Claims Data'!J$11:J$500,('Input_Claims Data'!$A$11:$A$500='Cal_Claims Experience'!$A200)*('Input_Claims Data'!$B$11:$B$500='Cal_Claims Experience'!$B200)*('Input_Claims Data'!$C$11:$C$500='Cal_Claims Experience'!$C200)*('Input_Claims Data'!$D$11:$D$500='Cal_Claims Experience'!$D200)))</f>
        <v/>
      </c>
      <c r="K200" s="1" t="str" cm="1">
        <f t="array" ref="K200">IF(A200="","",_xlfn._xlws.FILTER('Input_Claims Data'!K$11:K$500,('Input_Claims Data'!$A$11:$A$500='Cal_Claims Experience'!$A200)*('Input_Claims Data'!$B$11:$B$500='Cal_Claims Experience'!$B200)*('Input_Claims Data'!$C$11:$C$500='Cal_Claims Experience'!$C200)*('Input_Claims Data'!$D$11:$D$500='Cal_Claims Experience'!$D200)))</f>
        <v/>
      </c>
      <c r="L200" s="1" t="str" cm="1">
        <f t="array" ref="L200">IF(B200="","",_xlfn._xlws.FILTER('Input_Claims Data'!L$11:L$500,('Input_Claims Data'!$A$11:$A$500='Cal_Claims Experience'!$A200)*('Input_Claims Data'!$B$11:$B$500='Cal_Claims Experience'!$B200)*('Input_Claims Data'!$C$11:$C$500='Cal_Claims Experience'!$C200)*('Input_Claims Data'!$D$11:$D$500='Cal_Claims Experience'!$D200)))</f>
        <v/>
      </c>
      <c r="M200" s="1" t="str" cm="1">
        <f t="array" ref="M200">IF(C200="","",_xlfn._xlws.FILTER('Input_Claims Data'!M$11:M$500,('Input_Claims Data'!$A$11:$A$500='Cal_Claims Experience'!$A200)*('Input_Claims Data'!$B$11:$B$500='Cal_Claims Experience'!$B200)*('Input_Claims Data'!$C$11:$C$500='Cal_Claims Experience'!$C200)*('Input_Claims Data'!$D$11:$D$500='Cal_Claims Experience'!$D200)))</f>
        <v/>
      </c>
      <c r="N200" s="1" t="str" cm="1">
        <f t="array" ref="N200">IF(D200="","",_xlfn._xlws.FILTER('Input_Claims Data'!N$11:N$500,('Input_Claims Data'!$A$11:$A$500='Cal_Claims Experience'!$A200)*('Input_Claims Data'!$B$11:$B$500='Cal_Claims Experience'!$B200)*('Input_Claims Data'!$C$11:$C$500='Cal_Claims Experience'!$C200)*('Input_Claims Data'!$D$11:$D$500='Cal_Claims Experience'!$D200)))</f>
        <v/>
      </c>
      <c r="O200" s="1" t="str">
        <f t="shared" si="30"/>
        <v/>
      </c>
      <c r="P200" s="1" t="str">
        <f t="shared" si="31"/>
        <v/>
      </c>
      <c r="Q200" s="1" t="str">
        <f t="shared" si="32"/>
        <v/>
      </c>
      <c r="R200" s="1" t="str">
        <f t="shared" si="33"/>
        <v/>
      </c>
      <c r="S200" s="1" t="str">
        <f t="shared" si="34"/>
        <v/>
      </c>
      <c r="Y200" s="1" t="str" cm="1">
        <f t="array" ref="Y200">IF(U200="","",_xlfn._xlws.FILTER('Input_Claims Data'!U$11:U$500,('Input_Claims Data'!$Q$11:$Q$500='Cal_Claims Experience'!$U200)*('Input_Claims Data'!$R$11:$R$500='Cal_Claims Experience'!$V200)*('Input_Claims Data'!$S$11:$S$500='Cal_Claims Experience'!$W200)*('Input_Claims Data'!$T$11:$T$500='Cal_Claims Experience'!$X200)))</f>
        <v/>
      </c>
      <c r="Z200" s="1" t="str" cm="1">
        <f t="array" ref="Z200">IF(V200="","",_xlfn._xlws.FILTER('Input_Claims Data'!V$11:V$500,('Input_Claims Data'!$Q$11:$Q$500='Cal_Claims Experience'!$U200)*('Input_Claims Data'!$R$11:$R$500='Cal_Claims Experience'!$V200)*('Input_Claims Data'!$S$11:$S$500='Cal_Claims Experience'!$W200)*('Input_Claims Data'!$T$11:$T$500='Cal_Claims Experience'!$X200)))</f>
        <v/>
      </c>
      <c r="AA200" s="1" t="str" cm="1">
        <f t="array" ref="AA200">IF(W200="","",_xlfn._xlws.FILTER('Input_Claims Data'!W$11:W$500,('Input_Claims Data'!$Q$11:$Q$500='Cal_Claims Experience'!$U200)*('Input_Claims Data'!$R$11:$R$500='Cal_Claims Experience'!$V200)*('Input_Claims Data'!$S$11:$S$500='Cal_Claims Experience'!$W200)*('Input_Claims Data'!$T$11:$T$500='Cal_Claims Experience'!$X200)))</f>
        <v/>
      </c>
      <c r="AB200" s="1" t="str" cm="1">
        <f t="array" ref="AB200">IF(X200="","",_xlfn._xlws.FILTER('Input_Claims Data'!X$11:X$500,('Input_Claims Data'!$Q$11:$Q$500='Cal_Claims Experience'!$U200)*('Input_Claims Data'!$R$11:$R$500='Cal_Claims Experience'!$V200)*('Input_Claims Data'!$S$11:$S$500='Cal_Claims Experience'!$W200)*('Input_Claims Data'!$T$11:$T$500='Cal_Claims Experience'!$X200)))</f>
        <v/>
      </c>
      <c r="AC200" s="1" t="str" cm="1">
        <f t="array" ref="AC200">IF(Y200="","",_xlfn._xlws.FILTER('Input_Claims Data'!Y$11:Y$500,('Input_Claims Data'!$Q$11:$Q$500='Cal_Claims Experience'!$U200)*('Input_Claims Data'!$R$11:$R$500='Cal_Claims Experience'!$V200)*('Input_Claims Data'!$S$11:$S$500='Cal_Claims Experience'!$W200)*('Input_Claims Data'!$T$11:$T$500='Cal_Claims Experience'!$X200)))</f>
        <v/>
      </c>
      <c r="AD200" s="1" t="str" cm="1">
        <f t="array" ref="AD200">IF(Z200="","",_xlfn._xlws.FILTER('Input_Claims Data'!Z$11:Z$500,('Input_Claims Data'!$Q$11:$Q$500='Cal_Claims Experience'!$U200)*('Input_Claims Data'!$R$11:$R$500='Cal_Claims Experience'!$V200)*('Input_Claims Data'!$S$11:$S$500='Cal_Claims Experience'!$W200)*('Input_Claims Data'!$T$11:$T$500='Cal_Claims Experience'!$X200)))</f>
        <v/>
      </c>
      <c r="AE200" s="1" t="str" cm="1">
        <f t="array" ref="AE200">IF(AA200="","",_xlfn._xlws.FILTER('Input_Claims Data'!AA$11:AA$500,('Input_Claims Data'!$Q$11:$Q$500='Cal_Claims Experience'!$U200)*('Input_Claims Data'!$R$11:$R$500='Cal_Claims Experience'!$V200)*('Input_Claims Data'!$S$11:$S$500='Cal_Claims Experience'!$W200)*('Input_Claims Data'!$T$11:$T$500='Cal_Claims Experience'!$X200)))</f>
        <v/>
      </c>
      <c r="AF200" s="1" t="str" cm="1">
        <f t="array" ref="AF200">IF(AB200="","",_xlfn._xlws.FILTER('Input_Claims Data'!AB$11:AB$500,('Input_Claims Data'!$Q$11:$Q$500='Cal_Claims Experience'!$U200)*('Input_Claims Data'!$R$11:$R$500='Cal_Claims Experience'!$V200)*('Input_Claims Data'!$S$11:$S$500='Cal_Claims Experience'!$W200)*('Input_Claims Data'!$T$11:$T$500='Cal_Claims Experience'!$X200)))</f>
        <v/>
      </c>
      <c r="AG200" s="1" t="str" cm="1">
        <f t="array" ref="AG200">IF(AC200="","",_xlfn._xlws.FILTER('Input_Claims Data'!AC$11:AC$500,('Input_Claims Data'!$Q$11:$Q$500='Cal_Claims Experience'!$U200)*('Input_Claims Data'!$R$11:$R$500='Cal_Claims Experience'!$V200)*('Input_Claims Data'!$S$11:$S$500='Cal_Claims Experience'!$W200)*('Input_Claims Data'!$T$11:$T$500='Cal_Claims Experience'!$X200)))</f>
        <v/>
      </c>
      <c r="AH200" s="1" t="str" cm="1">
        <f t="array" ref="AH200">IF(AD200="","",_xlfn._xlws.FILTER('Input_Claims Data'!AD$11:AD$500,('Input_Claims Data'!$Q$11:$Q$500='Cal_Claims Experience'!$U200)*('Input_Claims Data'!$R$11:$R$500='Cal_Claims Experience'!$V200)*('Input_Claims Data'!$S$11:$S$500='Cal_Claims Experience'!$W200)*('Input_Claims Data'!$T$11:$T$500='Cal_Claims Experience'!$X200)))</f>
        <v/>
      </c>
      <c r="AI200" s="1" t="str">
        <f t="shared" si="38"/>
        <v/>
      </c>
      <c r="AJ200" s="1" t="str">
        <f t="shared" si="35"/>
        <v/>
      </c>
      <c r="AK200" s="1" t="str">
        <f t="shared" si="36"/>
        <v/>
      </c>
      <c r="AL200" s="1" t="str">
        <f t="shared" si="37"/>
        <v/>
      </c>
      <c r="AM200" s="1" t="str">
        <f t="shared" si="39"/>
        <v/>
      </c>
    </row>
    <row r="201" spans="5:39">
      <c r="E201" s="1" t="str" cm="1">
        <f t="array" ref="E201">IF(A201="","",_xlfn._xlws.FILTER('Input_Claims Data'!E$11:E$500,('Input_Claims Data'!$A$11:$A$500='Cal_Claims Experience'!$A201)*('Input_Claims Data'!$B$11:$B$500='Cal_Claims Experience'!$B201)*('Input_Claims Data'!$C$11:$C$500='Cal_Claims Experience'!$C201)*('Input_Claims Data'!$D$11:$D$500='Cal_Claims Experience'!$D201)))</f>
        <v/>
      </c>
      <c r="F201" s="1" t="str" cm="1">
        <f t="array" ref="F201">IF(A201="","",_xlfn._xlws.FILTER('Input_Claims Data'!F$11:F$500,('Input_Claims Data'!$A$11:$A$500='Cal_Claims Experience'!$A201)*('Input_Claims Data'!$B$11:$B$500='Cal_Claims Experience'!$B201)*('Input_Claims Data'!$C$11:$C$500='Cal_Claims Experience'!$C201)*('Input_Claims Data'!$D$11:$D$500='Cal_Claims Experience'!$D201)))</f>
        <v/>
      </c>
      <c r="G201" s="1" t="str" cm="1">
        <f t="array" ref="G201">IF(A201="","",_xlfn._xlws.FILTER('Input_Claims Data'!G$11:G$500,('Input_Claims Data'!$A$11:$A$500='Cal_Claims Experience'!$A201)*('Input_Claims Data'!$B$11:$B$500='Cal_Claims Experience'!$B201)*('Input_Claims Data'!$C$11:$C$500='Cal_Claims Experience'!$C201)*('Input_Claims Data'!$D$11:$D$500='Cal_Claims Experience'!$D201)))</f>
        <v/>
      </c>
      <c r="H201" s="1" t="str" cm="1">
        <f t="array" ref="H201">IF(A201="","",_xlfn._xlws.FILTER('Input_Claims Data'!H$11:H$500,('Input_Claims Data'!$A$11:$A$500='Cal_Claims Experience'!$A201)*('Input_Claims Data'!$B$11:$B$500='Cal_Claims Experience'!$B201)*('Input_Claims Data'!$C$11:$C$500='Cal_Claims Experience'!$C201)*('Input_Claims Data'!$D$11:$D$500='Cal_Claims Experience'!$D201)))</f>
        <v/>
      </c>
      <c r="I201" s="1" t="str" cm="1">
        <f t="array" ref="I201">IF(A201="","",_xlfn._xlws.FILTER('Input_Claims Data'!I$11:I$500,('Input_Claims Data'!$A$11:$A$500='Cal_Claims Experience'!$A201)*('Input_Claims Data'!$B$11:$B$500='Cal_Claims Experience'!$B201)*('Input_Claims Data'!$C$11:$C$500='Cal_Claims Experience'!$C201)*('Input_Claims Data'!$D$11:$D$500='Cal_Claims Experience'!$D201)))</f>
        <v/>
      </c>
      <c r="J201" s="1" t="str" cm="1">
        <f t="array" ref="J201">IF(A201="","",_xlfn._xlws.FILTER('Input_Claims Data'!J$11:J$500,('Input_Claims Data'!$A$11:$A$500='Cal_Claims Experience'!$A201)*('Input_Claims Data'!$B$11:$B$500='Cal_Claims Experience'!$B201)*('Input_Claims Data'!$C$11:$C$500='Cal_Claims Experience'!$C201)*('Input_Claims Data'!$D$11:$D$500='Cal_Claims Experience'!$D201)))</f>
        <v/>
      </c>
      <c r="K201" s="1" t="str" cm="1">
        <f t="array" ref="K201">IF(A201="","",_xlfn._xlws.FILTER('Input_Claims Data'!K$11:K$500,('Input_Claims Data'!$A$11:$A$500='Cal_Claims Experience'!$A201)*('Input_Claims Data'!$B$11:$B$500='Cal_Claims Experience'!$B201)*('Input_Claims Data'!$C$11:$C$500='Cal_Claims Experience'!$C201)*('Input_Claims Data'!$D$11:$D$500='Cal_Claims Experience'!$D201)))</f>
        <v/>
      </c>
      <c r="L201" s="1" t="str" cm="1">
        <f t="array" ref="L201">IF(B201="","",_xlfn._xlws.FILTER('Input_Claims Data'!L$11:L$500,('Input_Claims Data'!$A$11:$A$500='Cal_Claims Experience'!$A201)*('Input_Claims Data'!$B$11:$B$500='Cal_Claims Experience'!$B201)*('Input_Claims Data'!$C$11:$C$500='Cal_Claims Experience'!$C201)*('Input_Claims Data'!$D$11:$D$500='Cal_Claims Experience'!$D201)))</f>
        <v/>
      </c>
      <c r="M201" s="1" t="str" cm="1">
        <f t="array" ref="M201">IF(C201="","",_xlfn._xlws.FILTER('Input_Claims Data'!M$11:M$500,('Input_Claims Data'!$A$11:$A$500='Cal_Claims Experience'!$A201)*('Input_Claims Data'!$B$11:$B$500='Cal_Claims Experience'!$B201)*('Input_Claims Data'!$C$11:$C$500='Cal_Claims Experience'!$C201)*('Input_Claims Data'!$D$11:$D$500='Cal_Claims Experience'!$D201)))</f>
        <v/>
      </c>
      <c r="N201" s="1" t="str" cm="1">
        <f t="array" ref="N201">IF(D201="","",_xlfn._xlws.FILTER('Input_Claims Data'!N$11:N$500,('Input_Claims Data'!$A$11:$A$500='Cal_Claims Experience'!$A201)*('Input_Claims Data'!$B$11:$B$500='Cal_Claims Experience'!$B201)*('Input_Claims Data'!$C$11:$C$500='Cal_Claims Experience'!$C201)*('Input_Claims Data'!$D$11:$D$500='Cal_Claims Experience'!$D201)))</f>
        <v/>
      </c>
      <c r="O201" s="1" t="str">
        <f t="shared" si="30"/>
        <v/>
      </c>
      <c r="P201" s="1" t="str">
        <f t="shared" si="31"/>
        <v/>
      </c>
      <c r="Q201" s="1" t="str">
        <f t="shared" si="32"/>
        <v/>
      </c>
      <c r="R201" s="1" t="str">
        <f t="shared" si="33"/>
        <v/>
      </c>
      <c r="S201" s="1" t="str">
        <f t="shared" si="34"/>
        <v/>
      </c>
      <c r="Y201" s="1" t="str" cm="1">
        <f t="array" ref="Y201">IF(U201="","",_xlfn._xlws.FILTER('Input_Claims Data'!U$11:U$500,('Input_Claims Data'!$Q$11:$Q$500='Cal_Claims Experience'!$U201)*('Input_Claims Data'!$R$11:$R$500='Cal_Claims Experience'!$V201)*('Input_Claims Data'!$S$11:$S$500='Cal_Claims Experience'!$W201)*('Input_Claims Data'!$T$11:$T$500='Cal_Claims Experience'!$X201)))</f>
        <v/>
      </c>
      <c r="Z201" s="1" t="str" cm="1">
        <f t="array" ref="Z201">IF(V201="","",_xlfn._xlws.FILTER('Input_Claims Data'!V$11:V$500,('Input_Claims Data'!$Q$11:$Q$500='Cal_Claims Experience'!$U201)*('Input_Claims Data'!$R$11:$R$500='Cal_Claims Experience'!$V201)*('Input_Claims Data'!$S$11:$S$500='Cal_Claims Experience'!$W201)*('Input_Claims Data'!$T$11:$T$500='Cal_Claims Experience'!$X201)))</f>
        <v/>
      </c>
      <c r="AA201" s="1" t="str" cm="1">
        <f t="array" ref="AA201">IF(W201="","",_xlfn._xlws.FILTER('Input_Claims Data'!W$11:W$500,('Input_Claims Data'!$Q$11:$Q$500='Cal_Claims Experience'!$U201)*('Input_Claims Data'!$R$11:$R$500='Cal_Claims Experience'!$V201)*('Input_Claims Data'!$S$11:$S$500='Cal_Claims Experience'!$W201)*('Input_Claims Data'!$T$11:$T$500='Cal_Claims Experience'!$X201)))</f>
        <v/>
      </c>
      <c r="AB201" s="1" t="str" cm="1">
        <f t="array" ref="AB201">IF(X201="","",_xlfn._xlws.FILTER('Input_Claims Data'!X$11:X$500,('Input_Claims Data'!$Q$11:$Q$500='Cal_Claims Experience'!$U201)*('Input_Claims Data'!$R$11:$R$500='Cal_Claims Experience'!$V201)*('Input_Claims Data'!$S$11:$S$500='Cal_Claims Experience'!$W201)*('Input_Claims Data'!$T$11:$T$500='Cal_Claims Experience'!$X201)))</f>
        <v/>
      </c>
      <c r="AC201" s="1" t="str" cm="1">
        <f t="array" ref="AC201">IF(Y201="","",_xlfn._xlws.FILTER('Input_Claims Data'!Y$11:Y$500,('Input_Claims Data'!$Q$11:$Q$500='Cal_Claims Experience'!$U201)*('Input_Claims Data'!$R$11:$R$500='Cal_Claims Experience'!$V201)*('Input_Claims Data'!$S$11:$S$500='Cal_Claims Experience'!$W201)*('Input_Claims Data'!$T$11:$T$500='Cal_Claims Experience'!$X201)))</f>
        <v/>
      </c>
      <c r="AD201" s="1" t="str" cm="1">
        <f t="array" ref="AD201">IF(Z201="","",_xlfn._xlws.FILTER('Input_Claims Data'!Z$11:Z$500,('Input_Claims Data'!$Q$11:$Q$500='Cal_Claims Experience'!$U201)*('Input_Claims Data'!$R$11:$R$500='Cal_Claims Experience'!$V201)*('Input_Claims Data'!$S$11:$S$500='Cal_Claims Experience'!$W201)*('Input_Claims Data'!$T$11:$T$500='Cal_Claims Experience'!$X201)))</f>
        <v/>
      </c>
      <c r="AE201" s="1" t="str" cm="1">
        <f t="array" ref="AE201">IF(AA201="","",_xlfn._xlws.FILTER('Input_Claims Data'!AA$11:AA$500,('Input_Claims Data'!$Q$11:$Q$500='Cal_Claims Experience'!$U201)*('Input_Claims Data'!$R$11:$R$500='Cal_Claims Experience'!$V201)*('Input_Claims Data'!$S$11:$S$500='Cal_Claims Experience'!$W201)*('Input_Claims Data'!$T$11:$T$500='Cal_Claims Experience'!$X201)))</f>
        <v/>
      </c>
      <c r="AF201" s="1" t="str" cm="1">
        <f t="array" ref="AF201">IF(AB201="","",_xlfn._xlws.FILTER('Input_Claims Data'!AB$11:AB$500,('Input_Claims Data'!$Q$11:$Q$500='Cal_Claims Experience'!$U201)*('Input_Claims Data'!$R$11:$R$500='Cal_Claims Experience'!$V201)*('Input_Claims Data'!$S$11:$S$500='Cal_Claims Experience'!$W201)*('Input_Claims Data'!$T$11:$T$500='Cal_Claims Experience'!$X201)))</f>
        <v/>
      </c>
      <c r="AG201" s="1" t="str" cm="1">
        <f t="array" ref="AG201">IF(AC201="","",_xlfn._xlws.FILTER('Input_Claims Data'!AC$11:AC$500,('Input_Claims Data'!$Q$11:$Q$500='Cal_Claims Experience'!$U201)*('Input_Claims Data'!$R$11:$R$500='Cal_Claims Experience'!$V201)*('Input_Claims Data'!$S$11:$S$500='Cal_Claims Experience'!$W201)*('Input_Claims Data'!$T$11:$T$500='Cal_Claims Experience'!$X201)))</f>
        <v/>
      </c>
      <c r="AH201" s="1" t="str" cm="1">
        <f t="array" ref="AH201">IF(AD201="","",_xlfn._xlws.FILTER('Input_Claims Data'!AD$11:AD$500,('Input_Claims Data'!$Q$11:$Q$500='Cal_Claims Experience'!$U201)*('Input_Claims Data'!$R$11:$R$500='Cal_Claims Experience'!$V201)*('Input_Claims Data'!$S$11:$S$500='Cal_Claims Experience'!$W201)*('Input_Claims Data'!$T$11:$T$500='Cal_Claims Experience'!$X201)))</f>
        <v/>
      </c>
      <c r="AI201" s="1" t="str">
        <f t="shared" si="38"/>
        <v/>
      </c>
      <c r="AJ201" s="1" t="str">
        <f t="shared" si="35"/>
        <v/>
      </c>
      <c r="AK201" s="1" t="str">
        <f t="shared" si="36"/>
        <v/>
      </c>
      <c r="AL201" s="1" t="str">
        <f t="shared" si="37"/>
        <v/>
      </c>
      <c r="AM201" s="1" t="str">
        <f t="shared" si="39"/>
        <v/>
      </c>
    </row>
    <row r="202" spans="5:39">
      <c r="E202" s="1" t="str" cm="1">
        <f t="array" ref="E202">IF(A202="","",_xlfn._xlws.FILTER('Input_Claims Data'!E$11:E$500,('Input_Claims Data'!$A$11:$A$500='Cal_Claims Experience'!$A202)*('Input_Claims Data'!$B$11:$B$500='Cal_Claims Experience'!$B202)*('Input_Claims Data'!$C$11:$C$500='Cal_Claims Experience'!$C202)*('Input_Claims Data'!$D$11:$D$500='Cal_Claims Experience'!$D202)))</f>
        <v/>
      </c>
      <c r="F202" s="1" t="str" cm="1">
        <f t="array" ref="F202">IF(A202="","",_xlfn._xlws.FILTER('Input_Claims Data'!F$11:F$500,('Input_Claims Data'!$A$11:$A$500='Cal_Claims Experience'!$A202)*('Input_Claims Data'!$B$11:$B$500='Cal_Claims Experience'!$B202)*('Input_Claims Data'!$C$11:$C$500='Cal_Claims Experience'!$C202)*('Input_Claims Data'!$D$11:$D$500='Cal_Claims Experience'!$D202)))</f>
        <v/>
      </c>
      <c r="G202" s="1" t="str" cm="1">
        <f t="array" ref="G202">IF(A202="","",_xlfn._xlws.FILTER('Input_Claims Data'!G$11:G$500,('Input_Claims Data'!$A$11:$A$500='Cal_Claims Experience'!$A202)*('Input_Claims Data'!$B$11:$B$500='Cal_Claims Experience'!$B202)*('Input_Claims Data'!$C$11:$C$500='Cal_Claims Experience'!$C202)*('Input_Claims Data'!$D$11:$D$500='Cal_Claims Experience'!$D202)))</f>
        <v/>
      </c>
      <c r="H202" s="1" t="str" cm="1">
        <f t="array" ref="H202">IF(A202="","",_xlfn._xlws.FILTER('Input_Claims Data'!H$11:H$500,('Input_Claims Data'!$A$11:$A$500='Cal_Claims Experience'!$A202)*('Input_Claims Data'!$B$11:$B$500='Cal_Claims Experience'!$B202)*('Input_Claims Data'!$C$11:$C$500='Cal_Claims Experience'!$C202)*('Input_Claims Data'!$D$11:$D$500='Cal_Claims Experience'!$D202)))</f>
        <v/>
      </c>
      <c r="I202" s="1" t="str" cm="1">
        <f t="array" ref="I202">IF(A202="","",_xlfn._xlws.FILTER('Input_Claims Data'!I$11:I$500,('Input_Claims Data'!$A$11:$A$500='Cal_Claims Experience'!$A202)*('Input_Claims Data'!$B$11:$B$500='Cal_Claims Experience'!$B202)*('Input_Claims Data'!$C$11:$C$500='Cal_Claims Experience'!$C202)*('Input_Claims Data'!$D$11:$D$500='Cal_Claims Experience'!$D202)))</f>
        <v/>
      </c>
      <c r="J202" s="1" t="str" cm="1">
        <f t="array" ref="J202">IF(A202="","",_xlfn._xlws.FILTER('Input_Claims Data'!J$11:J$500,('Input_Claims Data'!$A$11:$A$500='Cal_Claims Experience'!$A202)*('Input_Claims Data'!$B$11:$B$500='Cal_Claims Experience'!$B202)*('Input_Claims Data'!$C$11:$C$500='Cal_Claims Experience'!$C202)*('Input_Claims Data'!$D$11:$D$500='Cal_Claims Experience'!$D202)))</f>
        <v/>
      </c>
      <c r="K202" s="1" t="str" cm="1">
        <f t="array" ref="K202">IF(A202="","",_xlfn._xlws.FILTER('Input_Claims Data'!K$11:K$500,('Input_Claims Data'!$A$11:$A$500='Cal_Claims Experience'!$A202)*('Input_Claims Data'!$B$11:$B$500='Cal_Claims Experience'!$B202)*('Input_Claims Data'!$C$11:$C$500='Cal_Claims Experience'!$C202)*('Input_Claims Data'!$D$11:$D$500='Cal_Claims Experience'!$D202)))</f>
        <v/>
      </c>
      <c r="L202" s="1" t="str" cm="1">
        <f t="array" ref="L202">IF(B202="","",_xlfn._xlws.FILTER('Input_Claims Data'!L$11:L$500,('Input_Claims Data'!$A$11:$A$500='Cal_Claims Experience'!$A202)*('Input_Claims Data'!$B$11:$B$500='Cal_Claims Experience'!$B202)*('Input_Claims Data'!$C$11:$C$500='Cal_Claims Experience'!$C202)*('Input_Claims Data'!$D$11:$D$500='Cal_Claims Experience'!$D202)))</f>
        <v/>
      </c>
      <c r="M202" s="1" t="str" cm="1">
        <f t="array" ref="M202">IF(C202="","",_xlfn._xlws.FILTER('Input_Claims Data'!M$11:M$500,('Input_Claims Data'!$A$11:$A$500='Cal_Claims Experience'!$A202)*('Input_Claims Data'!$B$11:$B$500='Cal_Claims Experience'!$B202)*('Input_Claims Data'!$C$11:$C$500='Cal_Claims Experience'!$C202)*('Input_Claims Data'!$D$11:$D$500='Cal_Claims Experience'!$D202)))</f>
        <v/>
      </c>
      <c r="N202" s="1" t="str" cm="1">
        <f t="array" ref="N202">IF(D202="","",_xlfn._xlws.FILTER('Input_Claims Data'!N$11:N$500,('Input_Claims Data'!$A$11:$A$500='Cal_Claims Experience'!$A202)*('Input_Claims Data'!$B$11:$B$500='Cal_Claims Experience'!$B202)*('Input_Claims Data'!$C$11:$C$500='Cal_Claims Experience'!$C202)*('Input_Claims Data'!$D$11:$D$500='Cal_Claims Experience'!$D202)))</f>
        <v/>
      </c>
      <c r="O202" s="1" t="str">
        <f t="shared" si="30"/>
        <v/>
      </c>
      <c r="P202" s="1" t="str">
        <f t="shared" si="31"/>
        <v/>
      </c>
      <c r="Q202" s="1" t="str">
        <f t="shared" si="32"/>
        <v/>
      </c>
      <c r="R202" s="1" t="str">
        <f t="shared" si="33"/>
        <v/>
      </c>
      <c r="S202" s="1" t="str">
        <f t="shared" si="34"/>
        <v/>
      </c>
      <c r="Y202" s="1" t="str" cm="1">
        <f t="array" ref="Y202">IF(U202="","",_xlfn._xlws.FILTER('Input_Claims Data'!U$11:U$500,('Input_Claims Data'!$Q$11:$Q$500='Cal_Claims Experience'!$U202)*('Input_Claims Data'!$R$11:$R$500='Cal_Claims Experience'!$V202)*('Input_Claims Data'!$S$11:$S$500='Cal_Claims Experience'!$W202)*('Input_Claims Data'!$T$11:$T$500='Cal_Claims Experience'!$X202)))</f>
        <v/>
      </c>
      <c r="Z202" s="1" t="str" cm="1">
        <f t="array" ref="Z202">IF(V202="","",_xlfn._xlws.FILTER('Input_Claims Data'!V$11:V$500,('Input_Claims Data'!$Q$11:$Q$500='Cal_Claims Experience'!$U202)*('Input_Claims Data'!$R$11:$R$500='Cal_Claims Experience'!$V202)*('Input_Claims Data'!$S$11:$S$500='Cal_Claims Experience'!$W202)*('Input_Claims Data'!$T$11:$T$500='Cal_Claims Experience'!$X202)))</f>
        <v/>
      </c>
      <c r="AA202" s="1" t="str" cm="1">
        <f t="array" ref="AA202">IF(W202="","",_xlfn._xlws.FILTER('Input_Claims Data'!W$11:W$500,('Input_Claims Data'!$Q$11:$Q$500='Cal_Claims Experience'!$U202)*('Input_Claims Data'!$R$11:$R$500='Cal_Claims Experience'!$V202)*('Input_Claims Data'!$S$11:$S$500='Cal_Claims Experience'!$W202)*('Input_Claims Data'!$T$11:$T$500='Cal_Claims Experience'!$X202)))</f>
        <v/>
      </c>
      <c r="AB202" s="1" t="str" cm="1">
        <f t="array" ref="AB202">IF(X202="","",_xlfn._xlws.FILTER('Input_Claims Data'!X$11:X$500,('Input_Claims Data'!$Q$11:$Q$500='Cal_Claims Experience'!$U202)*('Input_Claims Data'!$R$11:$R$500='Cal_Claims Experience'!$V202)*('Input_Claims Data'!$S$11:$S$500='Cal_Claims Experience'!$W202)*('Input_Claims Data'!$T$11:$T$500='Cal_Claims Experience'!$X202)))</f>
        <v/>
      </c>
      <c r="AC202" s="1" t="str" cm="1">
        <f t="array" ref="AC202">IF(Y202="","",_xlfn._xlws.FILTER('Input_Claims Data'!Y$11:Y$500,('Input_Claims Data'!$Q$11:$Q$500='Cal_Claims Experience'!$U202)*('Input_Claims Data'!$R$11:$R$500='Cal_Claims Experience'!$V202)*('Input_Claims Data'!$S$11:$S$500='Cal_Claims Experience'!$W202)*('Input_Claims Data'!$T$11:$T$500='Cal_Claims Experience'!$X202)))</f>
        <v/>
      </c>
      <c r="AD202" s="1" t="str" cm="1">
        <f t="array" ref="AD202">IF(Z202="","",_xlfn._xlws.FILTER('Input_Claims Data'!Z$11:Z$500,('Input_Claims Data'!$Q$11:$Q$500='Cal_Claims Experience'!$U202)*('Input_Claims Data'!$R$11:$R$500='Cal_Claims Experience'!$V202)*('Input_Claims Data'!$S$11:$S$500='Cal_Claims Experience'!$W202)*('Input_Claims Data'!$T$11:$T$500='Cal_Claims Experience'!$X202)))</f>
        <v/>
      </c>
      <c r="AE202" s="1" t="str" cm="1">
        <f t="array" ref="AE202">IF(AA202="","",_xlfn._xlws.FILTER('Input_Claims Data'!AA$11:AA$500,('Input_Claims Data'!$Q$11:$Q$500='Cal_Claims Experience'!$U202)*('Input_Claims Data'!$R$11:$R$500='Cal_Claims Experience'!$V202)*('Input_Claims Data'!$S$11:$S$500='Cal_Claims Experience'!$W202)*('Input_Claims Data'!$T$11:$T$500='Cal_Claims Experience'!$X202)))</f>
        <v/>
      </c>
      <c r="AF202" s="1" t="str" cm="1">
        <f t="array" ref="AF202">IF(AB202="","",_xlfn._xlws.FILTER('Input_Claims Data'!AB$11:AB$500,('Input_Claims Data'!$Q$11:$Q$500='Cal_Claims Experience'!$U202)*('Input_Claims Data'!$R$11:$R$500='Cal_Claims Experience'!$V202)*('Input_Claims Data'!$S$11:$S$500='Cal_Claims Experience'!$W202)*('Input_Claims Data'!$T$11:$T$500='Cal_Claims Experience'!$X202)))</f>
        <v/>
      </c>
      <c r="AG202" s="1" t="str" cm="1">
        <f t="array" ref="AG202">IF(AC202="","",_xlfn._xlws.FILTER('Input_Claims Data'!AC$11:AC$500,('Input_Claims Data'!$Q$11:$Q$500='Cal_Claims Experience'!$U202)*('Input_Claims Data'!$R$11:$R$500='Cal_Claims Experience'!$V202)*('Input_Claims Data'!$S$11:$S$500='Cal_Claims Experience'!$W202)*('Input_Claims Data'!$T$11:$T$500='Cal_Claims Experience'!$X202)))</f>
        <v/>
      </c>
      <c r="AH202" s="1" t="str" cm="1">
        <f t="array" ref="AH202">IF(AD202="","",_xlfn._xlws.FILTER('Input_Claims Data'!AD$11:AD$500,('Input_Claims Data'!$Q$11:$Q$500='Cal_Claims Experience'!$U202)*('Input_Claims Data'!$R$11:$R$500='Cal_Claims Experience'!$V202)*('Input_Claims Data'!$S$11:$S$500='Cal_Claims Experience'!$W202)*('Input_Claims Data'!$T$11:$T$500='Cal_Claims Experience'!$X202)))</f>
        <v/>
      </c>
      <c r="AI202" s="1" t="str">
        <f t="shared" si="38"/>
        <v/>
      </c>
      <c r="AJ202" s="1" t="str">
        <f t="shared" si="35"/>
        <v/>
      </c>
      <c r="AK202" s="1" t="str">
        <f t="shared" si="36"/>
        <v/>
      </c>
      <c r="AL202" s="1" t="str">
        <f t="shared" si="37"/>
        <v/>
      </c>
      <c r="AM202" s="1" t="str">
        <f t="shared" si="39"/>
        <v/>
      </c>
    </row>
    <row r="203" spans="5:39">
      <c r="E203" s="1" t="str" cm="1">
        <f t="array" ref="E203">IF(A203="","",_xlfn._xlws.FILTER('Input_Claims Data'!E$11:E$500,('Input_Claims Data'!$A$11:$A$500='Cal_Claims Experience'!$A203)*('Input_Claims Data'!$B$11:$B$500='Cal_Claims Experience'!$B203)*('Input_Claims Data'!$C$11:$C$500='Cal_Claims Experience'!$C203)*('Input_Claims Data'!$D$11:$D$500='Cal_Claims Experience'!$D203)))</f>
        <v/>
      </c>
      <c r="F203" s="1" t="str" cm="1">
        <f t="array" ref="F203">IF(A203="","",_xlfn._xlws.FILTER('Input_Claims Data'!F$11:F$500,('Input_Claims Data'!$A$11:$A$500='Cal_Claims Experience'!$A203)*('Input_Claims Data'!$B$11:$B$500='Cal_Claims Experience'!$B203)*('Input_Claims Data'!$C$11:$C$500='Cal_Claims Experience'!$C203)*('Input_Claims Data'!$D$11:$D$500='Cal_Claims Experience'!$D203)))</f>
        <v/>
      </c>
      <c r="G203" s="1" t="str" cm="1">
        <f t="array" ref="G203">IF(A203="","",_xlfn._xlws.FILTER('Input_Claims Data'!G$11:G$500,('Input_Claims Data'!$A$11:$A$500='Cal_Claims Experience'!$A203)*('Input_Claims Data'!$B$11:$B$500='Cal_Claims Experience'!$B203)*('Input_Claims Data'!$C$11:$C$500='Cal_Claims Experience'!$C203)*('Input_Claims Data'!$D$11:$D$500='Cal_Claims Experience'!$D203)))</f>
        <v/>
      </c>
      <c r="H203" s="1" t="str" cm="1">
        <f t="array" ref="H203">IF(A203="","",_xlfn._xlws.FILTER('Input_Claims Data'!H$11:H$500,('Input_Claims Data'!$A$11:$A$500='Cal_Claims Experience'!$A203)*('Input_Claims Data'!$B$11:$B$500='Cal_Claims Experience'!$B203)*('Input_Claims Data'!$C$11:$C$500='Cal_Claims Experience'!$C203)*('Input_Claims Data'!$D$11:$D$500='Cal_Claims Experience'!$D203)))</f>
        <v/>
      </c>
      <c r="I203" s="1" t="str" cm="1">
        <f t="array" ref="I203">IF(A203="","",_xlfn._xlws.FILTER('Input_Claims Data'!I$11:I$500,('Input_Claims Data'!$A$11:$A$500='Cal_Claims Experience'!$A203)*('Input_Claims Data'!$B$11:$B$500='Cal_Claims Experience'!$B203)*('Input_Claims Data'!$C$11:$C$500='Cal_Claims Experience'!$C203)*('Input_Claims Data'!$D$11:$D$500='Cal_Claims Experience'!$D203)))</f>
        <v/>
      </c>
      <c r="J203" s="1" t="str" cm="1">
        <f t="array" ref="J203">IF(A203="","",_xlfn._xlws.FILTER('Input_Claims Data'!J$11:J$500,('Input_Claims Data'!$A$11:$A$500='Cal_Claims Experience'!$A203)*('Input_Claims Data'!$B$11:$B$500='Cal_Claims Experience'!$B203)*('Input_Claims Data'!$C$11:$C$500='Cal_Claims Experience'!$C203)*('Input_Claims Data'!$D$11:$D$500='Cal_Claims Experience'!$D203)))</f>
        <v/>
      </c>
      <c r="K203" s="1" t="str" cm="1">
        <f t="array" ref="K203">IF(A203="","",_xlfn._xlws.FILTER('Input_Claims Data'!K$11:K$500,('Input_Claims Data'!$A$11:$A$500='Cal_Claims Experience'!$A203)*('Input_Claims Data'!$B$11:$B$500='Cal_Claims Experience'!$B203)*('Input_Claims Data'!$C$11:$C$500='Cal_Claims Experience'!$C203)*('Input_Claims Data'!$D$11:$D$500='Cal_Claims Experience'!$D203)))</f>
        <v/>
      </c>
      <c r="L203" s="1" t="str" cm="1">
        <f t="array" ref="L203">IF(B203="","",_xlfn._xlws.FILTER('Input_Claims Data'!L$11:L$500,('Input_Claims Data'!$A$11:$A$500='Cal_Claims Experience'!$A203)*('Input_Claims Data'!$B$11:$B$500='Cal_Claims Experience'!$B203)*('Input_Claims Data'!$C$11:$C$500='Cal_Claims Experience'!$C203)*('Input_Claims Data'!$D$11:$D$500='Cal_Claims Experience'!$D203)))</f>
        <v/>
      </c>
      <c r="M203" s="1" t="str" cm="1">
        <f t="array" ref="M203">IF(C203="","",_xlfn._xlws.FILTER('Input_Claims Data'!M$11:M$500,('Input_Claims Data'!$A$11:$A$500='Cal_Claims Experience'!$A203)*('Input_Claims Data'!$B$11:$B$500='Cal_Claims Experience'!$B203)*('Input_Claims Data'!$C$11:$C$500='Cal_Claims Experience'!$C203)*('Input_Claims Data'!$D$11:$D$500='Cal_Claims Experience'!$D203)))</f>
        <v/>
      </c>
      <c r="N203" s="1" t="str" cm="1">
        <f t="array" ref="N203">IF(D203="","",_xlfn._xlws.FILTER('Input_Claims Data'!N$11:N$500,('Input_Claims Data'!$A$11:$A$500='Cal_Claims Experience'!$A203)*('Input_Claims Data'!$B$11:$B$500='Cal_Claims Experience'!$B203)*('Input_Claims Data'!$C$11:$C$500='Cal_Claims Experience'!$C203)*('Input_Claims Data'!$D$11:$D$500='Cal_Claims Experience'!$D203)))</f>
        <v/>
      </c>
      <c r="O203" s="1" t="str">
        <f t="shared" si="30"/>
        <v/>
      </c>
      <c r="P203" s="1" t="str">
        <f t="shared" si="31"/>
        <v/>
      </c>
      <c r="Q203" s="1" t="str">
        <f t="shared" si="32"/>
        <v/>
      </c>
      <c r="R203" s="1" t="str">
        <f t="shared" si="33"/>
        <v/>
      </c>
      <c r="S203" s="1" t="str">
        <f t="shared" si="34"/>
        <v/>
      </c>
      <c r="Y203" s="1" t="str" cm="1">
        <f t="array" ref="Y203">IF(U203="","",_xlfn._xlws.FILTER('Input_Claims Data'!U$11:U$500,('Input_Claims Data'!$Q$11:$Q$500='Cal_Claims Experience'!$U203)*('Input_Claims Data'!$R$11:$R$500='Cal_Claims Experience'!$V203)*('Input_Claims Data'!$S$11:$S$500='Cal_Claims Experience'!$W203)*('Input_Claims Data'!$T$11:$T$500='Cal_Claims Experience'!$X203)))</f>
        <v/>
      </c>
      <c r="Z203" s="1" t="str" cm="1">
        <f t="array" ref="Z203">IF(V203="","",_xlfn._xlws.FILTER('Input_Claims Data'!V$11:V$500,('Input_Claims Data'!$Q$11:$Q$500='Cal_Claims Experience'!$U203)*('Input_Claims Data'!$R$11:$R$500='Cal_Claims Experience'!$V203)*('Input_Claims Data'!$S$11:$S$500='Cal_Claims Experience'!$W203)*('Input_Claims Data'!$T$11:$T$500='Cal_Claims Experience'!$X203)))</f>
        <v/>
      </c>
      <c r="AA203" s="1" t="str" cm="1">
        <f t="array" ref="AA203">IF(W203="","",_xlfn._xlws.FILTER('Input_Claims Data'!W$11:W$500,('Input_Claims Data'!$Q$11:$Q$500='Cal_Claims Experience'!$U203)*('Input_Claims Data'!$R$11:$R$500='Cal_Claims Experience'!$V203)*('Input_Claims Data'!$S$11:$S$500='Cal_Claims Experience'!$W203)*('Input_Claims Data'!$T$11:$T$500='Cal_Claims Experience'!$X203)))</f>
        <v/>
      </c>
      <c r="AB203" s="1" t="str" cm="1">
        <f t="array" ref="AB203">IF(X203="","",_xlfn._xlws.FILTER('Input_Claims Data'!X$11:X$500,('Input_Claims Data'!$Q$11:$Q$500='Cal_Claims Experience'!$U203)*('Input_Claims Data'!$R$11:$R$500='Cal_Claims Experience'!$V203)*('Input_Claims Data'!$S$11:$S$500='Cal_Claims Experience'!$W203)*('Input_Claims Data'!$T$11:$T$500='Cal_Claims Experience'!$X203)))</f>
        <v/>
      </c>
      <c r="AC203" s="1" t="str" cm="1">
        <f t="array" ref="AC203">IF(Y203="","",_xlfn._xlws.FILTER('Input_Claims Data'!Y$11:Y$500,('Input_Claims Data'!$Q$11:$Q$500='Cal_Claims Experience'!$U203)*('Input_Claims Data'!$R$11:$R$500='Cal_Claims Experience'!$V203)*('Input_Claims Data'!$S$11:$S$500='Cal_Claims Experience'!$W203)*('Input_Claims Data'!$T$11:$T$500='Cal_Claims Experience'!$X203)))</f>
        <v/>
      </c>
      <c r="AD203" s="1" t="str" cm="1">
        <f t="array" ref="AD203">IF(Z203="","",_xlfn._xlws.FILTER('Input_Claims Data'!Z$11:Z$500,('Input_Claims Data'!$Q$11:$Q$500='Cal_Claims Experience'!$U203)*('Input_Claims Data'!$R$11:$R$500='Cal_Claims Experience'!$V203)*('Input_Claims Data'!$S$11:$S$500='Cal_Claims Experience'!$W203)*('Input_Claims Data'!$T$11:$T$500='Cal_Claims Experience'!$X203)))</f>
        <v/>
      </c>
      <c r="AE203" s="1" t="str" cm="1">
        <f t="array" ref="AE203">IF(AA203="","",_xlfn._xlws.FILTER('Input_Claims Data'!AA$11:AA$500,('Input_Claims Data'!$Q$11:$Q$500='Cal_Claims Experience'!$U203)*('Input_Claims Data'!$R$11:$R$500='Cal_Claims Experience'!$V203)*('Input_Claims Data'!$S$11:$S$500='Cal_Claims Experience'!$W203)*('Input_Claims Data'!$T$11:$T$500='Cal_Claims Experience'!$X203)))</f>
        <v/>
      </c>
      <c r="AF203" s="1" t="str" cm="1">
        <f t="array" ref="AF203">IF(AB203="","",_xlfn._xlws.FILTER('Input_Claims Data'!AB$11:AB$500,('Input_Claims Data'!$Q$11:$Q$500='Cal_Claims Experience'!$U203)*('Input_Claims Data'!$R$11:$R$500='Cal_Claims Experience'!$V203)*('Input_Claims Data'!$S$11:$S$500='Cal_Claims Experience'!$W203)*('Input_Claims Data'!$T$11:$T$500='Cal_Claims Experience'!$X203)))</f>
        <v/>
      </c>
      <c r="AG203" s="1" t="str" cm="1">
        <f t="array" ref="AG203">IF(AC203="","",_xlfn._xlws.FILTER('Input_Claims Data'!AC$11:AC$500,('Input_Claims Data'!$Q$11:$Q$500='Cal_Claims Experience'!$U203)*('Input_Claims Data'!$R$11:$R$500='Cal_Claims Experience'!$V203)*('Input_Claims Data'!$S$11:$S$500='Cal_Claims Experience'!$W203)*('Input_Claims Data'!$T$11:$T$500='Cal_Claims Experience'!$X203)))</f>
        <v/>
      </c>
      <c r="AH203" s="1" t="str" cm="1">
        <f t="array" ref="AH203">IF(AD203="","",_xlfn._xlws.FILTER('Input_Claims Data'!AD$11:AD$500,('Input_Claims Data'!$Q$11:$Q$500='Cal_Claims Experience'!$U203)*('Input_Claims Data'!$R$11:$R$500='Cal_Claims Experience'!$V203)*('Input_Claims Data'!$S$11:$S$500='Cal_Claims Experience'!$W203)*('Input_Claims Data'!$T$11:$T$500='Cal_Claims Experience'!$X203)))</f>
        <v/>
      </c>
      <c r="AI203" s="1" t="str">
        <f t="shared" si="38"/>
        <v/>
      </c>
      <c r="AJ203" s="1" t="str">
        <f t="shared" si="35"/>
        <v/>
      </c>
      <c r="AK203" s="1" t="str">
        <f t="shared" si="36"/>
        <v/>
      </c>
      <c r="AL203" s="1" t="str">
        <f t="shared" si="37"/>
        <v/>
      </c>
      <c r="AM203" s="1" t="str">
        <f t="shared" si="39"/>
        <v/>
      </c>
    </row>
    <row r="204" spans="5:39">
      <c r="E204" s="1" t="str" cm="1">
        <f t="array" ref="E204">IF(A204="","",_xlfn._xlws.FILTER('Input_Claims Data'!E$11:E$500,('Input_Claims Data'!$A$11:$A$500='Cal_Claims Experience'!$A204)*('Input_Claims Data'!$B$11:$B$500='Cal_Claims Experience'!$B204)*('Input_Claims Data'!$C$11:$C$500='Cal_Claims Experience'!$C204)*('Input_Claims Data'!$D$11:$D$500='Cal_Claims Experience'!$D204)))</f>
        <v/>
      </c>
      <c r="F204" s="1" t="str" cm="1">
        <f t="array" ref="F204">IF(A204="","",_xlfn._xlws.FILTER('Input_Claims Data'!F$11:F$500,('Input_Claims Data'!$A$11:$A$500='Cal_Claims Experience'!$A204)*('Input_Claims Data'!$B$11:$B$500='Cal_Claims Experience'!$B204)*('Input_Claims Data'!$C$11:$C$500='Cal_Claims Experience'!$C204)*('Input_Claims Data'!$D$11:$D$500='Cal_Claims Experience'!$D204)))</f>
        <v/>
      </c>
      <c r="G204" s="1" t="str" cm="1">
        <f t="array" ref="G204">IF(A204="","",_xlfn._xlws.FILTER('Input_Claims Data'!G$11:G$500,('Input_Claims Data'!$A$11:$A$500='Cal_Claims Experience'!$A204)*('Input_Claims Data'!$B$11:$B$500='Cal_Claims Experience'!$B204)*('Input_Claims Data'!$C$11:$C$500='Cal_Claims Experience'!$C204)*('Input_Claims Data'!$D$11:$D$500='Cal_Claims Experience'!$D204)))</f>
        <v/>
      </c>
      <c r="H204" s="1" t="str" cm="1">
        <f t="array" ref="H204">IF(A204="","",_xlfn._xlws.FILTER('Input_Claims Data'!H$11:H$500,('Input_Claims Data'!$A$11:$A$500='Cal_Claims Experience'!$A204)*('Input_Claims Data'!$B$11:$B$500='Cal_Claims Experience'!$B204)*('Input_Claims Data'!$C$11:$C$500='Cal_Claims Experience'!$C204)*('Input_Claims Data'!$D$11:$D$500='Cal_Claims Experience'!$D204)))</f>
        <v/>
      </c>
      <c r="I204" s="1" t="str" cm="1">
        <f t="array" ref="I204">IF(A204="","",_xlfn._xlws.FILTER('Input_Claims Data'!I$11:I$500,('Input_Claims Data'!$A$11:$A$500='Cal_Claims Experience'!$A204)*('Input_Claims Data'!$B$11:$B$500='Cal_Claims Experience'!$B204)*('Input_Claims Data'!$C$11:$C$500='Cal_Claims Experience'!$C204)*('Input_Claims Data'!$D$11:$D$500='Cal_Claims Experience'!$D204)))</f>
        <v/>
      </c>
      <c r="J204" s="1" t="str" cm="1">
        <f t="array" ref="J204">IF(A204="","",_xlfn._xlws.FILTER('Input_Claims Data'!J$11:J$500,('Input_Claims Data'!$A$11:$A$500='Cal_Claims Experience'!$A204)*('Input_Claims Data'!$B$11:$B$500='Cal_Claims Experience'!$B204)*('Input_Claims Data'!$C$11:$C$500='Cal_Claims Experience'!$C204)*('Input_Claims Data'!$D$11:$D$500='Cal_Claims Experience'!$D204)))</f>
        <v/>
      </c>
      <c r="K204" s="1" t="str" cm="1">
        <f t="array" ref="K204">IF(A204="","",_xlfn._xlws.FILTER('Input_Claims Data'!K$11:K$500,('Input_Claims Data'!$A$11:$A$500='Cal_Claims Experience'!$A204)*('Input_Claims Data'!$B$11:$B$500='Cal_Claims Experience'!$B204)*('Input_Claims Data'!$C$11:$C$500='Cal_Claims Experience'!$C204)*('Input_Claims Data'!$D$11:$D$500='Cal_Claims Experience'!$D204)))</f>
        <v/>
      </c>
      <c r="L204" s="1" t="str" cm="1">
        <f t="array" ref="L204">IF(B204="","",_xlfn._xlws.FILTER('Input_Claims Data'!L$11:L$500,('Input_Claims Data'!$A$11:$A$500='Cal_Claims Experience'!$A204)*('Input_Claims Data'!$B$11:$B$500='Cal_Claims Experience'!$B204)*('Input_Claims Data'!$C$11:$C$500='Cal_Claims Experience'!$C204)*('Input_Claims Data'!$D$11:$D$500='Cal_Claims Experience'!$D204)))</f>
        <v/>
      </c>
      <c r="M204" s="1" t="str" cm="1">
        <f t="array" ref="M204">IF(C204="","",_xlfn._xlws.FILTER('Input_Claims Data'!M$11:M$500,('Input_Claims Data'!$A$11:$A$500='Cal_Claims Experience'!$A204)*('Input_Claims Data'!$B$11:$B$500='Cal_Claims Experience'!$B204)*('Input_Claims Data'!$C$11:$C$500='Cal_Claims Experience'!$C204)*('Input_Claims Data'!$D$11:$D$500='Cal_Claims Experience'!$D204)))</f>
        <v/>
      </c>
      <c r="N204" s="1" t="str" cm="1">
        <f t="array" ref="N204">IF(D204="","",_xlfn._xlws.FILTER('Input_Claims Data'!N$11:N$500,('Input_Claims Data'!$A$11:$A$500='Cal_Claims Experience'!$A204)*('Input_Claims Data'!$B$11:$B$500='Cal_Claims Experience'!$B204)*('Input_Claims Data'!$C$11:$C$500='Cal_Claims Experience'!$C204)*('Input_Claims Data'!$D$11:$D$500='Cal_Claims Experience'!$D204)))</f>
        <v/>
      </c>
      <c r="O204" s="1" t="str">
        <f t="shared" si="30"/>
        <v/>
      </c>
      <c r="P204" s="1" t="str">
        <f t="shared" si="31"/>
        <v/>
      </c>
      <c r="Q204" s="1" t="str">
        <f t="shared" si="32"/>
        <v/>
      </c>
      <c r="R204" s="1" t="str">
        <f t="shared" si="33"/>
        <v/>
      </c>
      <c r="S204" s="1" t="str">
        <f t="shared" si="34"/>
        <v/>
      </c>
      <c r="Y204" s="1" t="str" cm="1">
        <f t="array" ref="Y204">IF(U204="","",_xlfn._xlws.FILTER('Input_Claims Data'!U$11:U$500,('Input_Claims Data'!$Q$11:$Q$500='Cal_Claims Experience'!$U204)*('Input_Claims Data'!$R$11:$R$500='Cal_Claims Experience'!$V204)*('Input_Claims Data'!$S$11:$S$500='Cal_Claims Experience'!$W204)*('Input_Claims Data'!$T$11:$T$500='Cal_Claims Experience'!$X204)))</f>
        <v/>
      </c>
      <c r="Z204" s="1" t="str" cm="1">
        <f t="array" ref="Z204">IF(V204="","",_xlfn._xlws.FILTER('Input_Claims Data'!V$11:V$500,('Input_Claims Data'!$Q$11:$Q$500='Cal_Claims Experience'!$U204)*('Input_Claims Data'!$R$11:$R$500='Cal_Claims Experience'!$V204)*('Input_Claims Data'!$S$11:$S$500='Cal_Claims Experience'!$W204)*('Input_Claims Data'!$T$11:$T$500='Cal_Claims Experience'!$X204)))</f>
        <v/>
      </c>
      <c r="AA204" s="1" t="str" cm="1">
        <f t="array" ref="AA204">IF(W204="","",_xlfn._xlws.FILTER('Input_Claims Data'!W$11:W$500,('Input_Claims Data'!$Q$11:$Q$500='Cal_Claims Experience'!$U204)*('Input_Claims Data'!$R$11:$R$500='Cal_Claims Experience'!$V204)*('Input_Claims Data'!$S$11:$S$500='Cal_Claims Experience'!$W204)*('Input_Claims Data'!$T$11:$T$500='Cal_Claims Experience'!$X204)))</f>
        <v/>
      </c>
      <c r="AB204" s="1" t="str" cm="1">
        <f t="array" ref="AB204">IF(X204="","",_xlfn._xlws.FILTER('Input_Claims Data'!X$11:X$500,('Input_Claims Data'!$Q$11:$Q$500='Cal_Claims Experience'!$U204)*('Input_Claims Data'!$R$11:$R$500='Cal_Claims Experience'!$V204)*('Input_Claims Data'!$S$11:$S$500='Cal_Claims Experience'!$W204)*('Input_Claims Data'!$T$11:$T$500='Cal_Claims Experience'!$X204)))</f>
        <v/>
      </c>
      <c r="AC204" s="1" t="str" cm="1">
        <f t="array" ref="AC204">IF(Y204="","",_xlfn._xlws.FILTER('Input_Claims Data'!Y$11:Y$500,('Input_Claims Data'!$Q$11:$Q$500='Cal_Claims Experience'!$U204)*('Input_Claims Data'!$R$11:$R$500='Cal_Claims Experience'!$V204)*('Input_Claims Data'!$S$11:$S$500='Cal_Claims Experience'!$W204)*('Input_Claims Data'!$T$11:$T$500='Cal_Claims Experience'!$X204)))</f>
        <v/>
      </c>
      <c r="AD204" s="1" t="str" cm="1">
        <f t="array" ref="AD204">IF(Z204="","",_xlfn._xlws.FILTER('Input_Claims Data'!Z$11:Z$500,('Input_Claims Data'!$Q$11:$Q$500='Cal_Claims Experience'!$U204)*('Input_Claims Data'!$R$11:$R$500='Cal_Claims Experience'!$V204)*('Input_Claims Data'!$S$11:$S$500='Cal_Claims Experience'!$W204)*('Input_Claims Data'!$T$11:$T$500='Cal_Claims Experience'!$X204)))</f>
        <v/>
      </c>
      <c r="AE204" s="1" t="str" cm="1">
        <f t="array" ref="AE204">IF(AA204="","",_xlfn._xlws.FILTER('Input_Claims Data'!AA$11:AA$500,('Input_Claims Data'!$Q$11:$Q$500='Cal_Claims Experience'!$U204)*('Input_Claims Data'!$R$11:$R$500='Cal_Claims Experience'!$V204)*('Input_Claims Data'!$S$11:$S$500='Cal_Claims Experience'!$W204)*('Input_Claims Data'!$T$11:$T$500='Cal_Claims Experience'!$X204)))</f>
        <v/>
      </c>
      <c r="AF204" s="1" t="str" cm="1">
        <f t="array" ref="AF204">IF(AB204="","",_xlfn._xlws.FILTER('Input_Claims Data'!AB$11:AB$500,('Input_Claims Data'!$Q$11:$Q$500='Cal_Claims Experience'!$U204)*('Input_Claims Data'!$R$11:$R$500='Cal_Claims Experience'!$V204)*('Input_Claims Data'!$S$11:$S$500='Cal_Claims Experience'!$W204)*('Input_Claims Data'!$T$11:$T$500='Cal_Claims Experience'!$X204)))</f>
        <v/>
      </c>
      <c r="AG204" s="1" t="str" cm="1">
        <f t="array" ref="AG204">IF(AC204="","",_xlfn._xlws.FILTER('Input_Claims Data'!AC$11:AC$500,('Input_Claims Data'!$Q$11:$Q$500='Cal_Claims Experience'!$U204)*('Input_Claims Data'!$R$11:$R$500='Cal_Claims Experience'!$V204)*('Input_Claims Data'!$S$11:$S$500='Cal_Claims Experience'!$W204)*('Input_Claims Data'!$T$11:$T$500='Cal_Claims Experience'!$X204)))</f>
        <v/>
      </c>
      <c r="AH204" s="1" t="str" cm="1">
        <f t="array" ref="AH204">IF(AD204="","",_xlfn._xlws.FILTER('Input_Claims Data'!AD$11:AD$500,('Input_Claims Data'!$Q$11:$Q$500='Cal_Claims Experience'!$U204)*('Input_Claims Data'!$R$11:$R$500='Cal_Claims Experience'!$V204)*('Input_Claims Data'!$S$11:$S$500='Cal_Claims Experience'!$W204)*('Input_Claims Data'!$T$11:$T$500='Cal_Claims Experience'!$X204)))</f>
        <v/>
      </c>
      <c r="AI204" s="1" t="str">
        <f t="shared" si="38"/>
        <v/>
      </c>
      <c r="AJ204" s="1" t="str">
        <f t="shared" si="35"/>
        <v/>
      </c>
      <c r="AK204" s="1" t="str">
        <f t="shared" si="36"/>
        <v/>
      </c>
      <c r="AL204" s="1" t="str">
        <f t="shared" si="37"/>
        <v/>
      </c>
      <c r="AM204" s="1" t="str">
        <f t="shared" si="39"/>
        <v/>
      </c>
    </row>
    <row r="205" spans="5:39">
      <c r="E205" s="1" t="str" cm="1">
        <f t="array" ref="E205">IF(A205="","",_xlfn._xlws.FILTER('Input_Claims Data'!E$11:E$500,('Input_Claims Data'!$A$11:$A$500='Cal_Claims Experience'!$A205)*('Input_Claims Data'!$B$11:$B$500='Cal_Claims Experience'!$B205)*('Input_Claims Data'!$C$11:$C$500='Cal_Claims Experience'!$C205)*('Input_Claims Data'!$D$11:$D$500='Cal_Claims Experience'!$D205)))</f>
        <v/>
      </c>
      <c r="F205" s="1" t="str" cm="1">
        <f t="array" ref="F205">IF(A205="","",_xlfn._xlws.FILTER('Input_Claims Data'!F$11:F$500,('Input_Claims Data'!$A$11:$A$500='Cal_Claims Experience'!$A205)*('Input_Claims Data'!$B$11:$B$500='Cal_Claims Experience'!$B205)*('Input_Claims Data'!$C$11:$C$500='Cal_Claims Experience'!$C205)*('Input_Claims Data'!$D$11:$D$500='Cal_Claims Experience'!$D205)))</f>
        <v/>
      </c>
      <c r="G205" s="1" t="str" cm="1">
        <f t="array" ref="G205">IF(A205="","",_xlfn._xlws.FILTER('Input_Claims Data'!G$11:G$500,('Input_Claims Data'!$A$11:$A$500='Cal_Claims Experience'!$A205)*('Input_Claims Data'!$B$11:$B$500='Cal_Claims Experience'!$B205)*('Input_Claims Data'!$C$11:$C$500='Cal_Claims Experience'!$C205)*('Input_Claims Data'!$D$11:$D$500='Cal_Claims Experience'!$D205)))</f>
        <v/>
      </c>
      <c r="H205" s="1" t="str" cm="1">
        <f t="array" ref="H205">IF(A205="","",_xlfn._xlws.FILTER('Input_Claims Data'!H$11:H$500,('Input_Claims Data'!$A$11:$A$500='Cal_Claims Experience'!$A205)*('Input_Claims Data'!$B$11:$B$500='Cal_Claims Experience'!$B205)*('Input_Claims Data'!$C$11:$C$500='Cal_Claims Experience'!$C205)*('Input_Claims Data'!$D$11:$D$500='Cal_Claims Experience'!$D205)))</f>
        <v/>
      </c>
      <c r="I205" s="1" t="str" cm="1">
        <f t="array" ref="I205">IF(A205="","",_xlfn._xlws.FILTER('Input_Claims Data'!I$11:I$500,('Input_Claims Data'!$A$11:$A$500='Cal_Claims Experience'!$A205)*('Input_Claims Data'!$B$11:$B$500='Cal_Claims Experience'!$B205)*('Input_Claims Data'!$C$11:$C$500='Cal_Claims Experience'!$C205)*('Input_Claims Data'!$D$11:$D$500='Cal_Claims Experience'!$D205)))</f>
        <v/>
      </c>
      <c r="J205" s="1" t="str" cm="1">
        <f t="array" ref="J205">IF(A205="","",_xlfn._xlws.FILTER('Input_Claims Data'!J$11:J$500,('Input_Claims Data'!$A$11:$A$500='Cal_Claims Experience'!$A205)*('Input_Claims Data'!$B$11:$B$500='Cal_Claims Experience'!$B205)*('Input_Claims Data'!$C$11:$C$500='Cal_Claims Experience'!$C205)*('Input_Claims Data'!$D$11:$D$500='Cal_Claims Experience'!$D205)))</f>
        <v/>
      </c>
      <c r="K205" s="1" t="str" cm="1">
        <f t="array" ref="K205">IF(A205="","",_xlfn._xlws.FILTER('Input_Claims Data'!K$11:K$500,('Input_Claims Data'!$A$11:$A$500='Cal_Claims Experience'!$A205)*('Input_Claims Data'!$B$11:$B$500='Cal_Claims Experience'!$B205)*('Input_Claims Data'!$C$11:$C$500='Cal_Claims Experience'!$C205)*('Input_Claims Data'!$D$11:$D$500='Cal_Claims Experience'!$D205)))</f>
        <v/>
      </c>
      <c r="L205" s="1" t="str" cm="1">
        <f t="array" ref="L205">IF(B205="","",_xlfn._xlws.FILTER('Input_Claims Data'!L$11:L$500,('Input_Claims Data'!$A$11:$A$500='Cal_Claims Experience'!$A205)*('Input_Claims Data'!$B$11:$B$500='Cal_Claims Experience'!$B205)*('Input_Claims Data'!$C$11:$C$500='Cal_Claims Experience'!$C205)*('Input_Claims Data'!$D$11:$D$500='Cal_Claims Experience'!$D205)))</f>
        <v/>
      </c>
      <c r="M205" s="1" t="str" cm="1">
        <f t="array" ref="M205">IF(C205="","",_xlfn._xlws.FILTER('Input_Claims Data'!M$11:M$500,('Input_Claims Data'!$A$11:$A$500='Cal_Claims Experience'!$A205)*('Input_Claims Data'!$B$11:$B$500='Cal_Claims Experience'!$B205)*('Input_Claims Data'!$C$11:$C$500='Cal_Claims Experience'!$C205)*('Input_Claims Data'!$D$11:$D$500='Cal_Claims Experience'!$D205)))</f>
        <v/>
      </c>
      <c r="N205" s="1" t="str" cm="1">
        <f t="array" ref="N205">IF(D205="","",_xlfn._xlws.FILTER('Input_Claims Data'!N$11:N$500,('Input_Claims Data'!$A$11:$A$500='Cal_Claims Experience'!$A205)*('Input_Claims Data'!$B$11:$B$500='Cal_Claims Experience'!$B205)*('Input_Claims Data'!$C$11:$C$500='Cal_Claims Experience'!$C205)*('Input_Claims Data'!$D$11:$D$500='Cal_Claims Experience'!$D205)))</f>
        <v/>
      </c>
      <c r="O205" s="1" t="str">
        <f t="shared" si="30"/>
        <v/>
      </c>
      <c r="P205" s="1" t="str">
        <f t="shared" si="31"/>
        <v/>
      </c>
      <c r="Q205" s="1" t="str">
        <f t="shared" si="32"/>
        <v/>
      </c>
      <c r="R205" s="1" t="str">
        <f t="shared" si="33"/>
        <v/>
      </c>
      <c r="S205" s="1" t="str">
        <f t="shared" si="34"/>
        <v/>
      </c>
      <c r="Y205" s="1" t="str" cm="1">
        <f t="array" ref="Y205">IF(U205="","",_xlfn._xlws.FILTER('Input_Claims Data'!U$11:U$500,('Input_Claims Data'!$Q$11:$Q$500='Cal_Claims Experience'!$U205)*('Input_Claims Data'!$R$11:$R$500='Cal_Claims Experience'!$V205)*('Input_Claims Data'!$S$11:$S$500='Cal_Claims Experience'!$W205)*('Input_Claims Data'!$T$11:$T$500='Cal_Claims Experience'!$X205)))</f>
        <v/>
      </c>
      <c r="Z205" s="1" t="str" cm="1">
        <f t="array" ref="Z205">IF(V205="","",_xlfn._xlws.FILTER('Input_Claims Data'!V$11:V$500,('Input_Claims Data'!$Q$11:$Q$500='Cal_Claims Experience'!$U205)*('Input_Claims Data'!$R$11:$R$500='Cal_Claims Experience'!$V205)*('Input_Claims Data'!$S$11:$S$500='Cal_Claims Experience'!$W205)*('Input_Claims Data'!$T$11:$T$500='Cal_Claims Experience'!$X205)))</f>
        <v/>
      </c>
      <c r="AA205" s="1" t="str" cm="1">
        <f t="array" ref="AA205">IF(W205="","",_xlfn._xlws.FILTER('Input_Claims Data'!W$11:W$500,('Input_Claims Data'!$Q$11:$Q$500='Cal_Claims Experience'!$U205)*('Input_Claims Data'!$R$11:$R$500='Cal_Claims Experience'!$V205)*('Input_Claims Data'!$S$11:$S$500='Cal_Claims Experience'!$W205)*('Input_Claims Data'!$T$11:$T$500='Cal_Claims Experience'!$X205)))</f>
        <v/>
      </c>
      <c r="AB205" s="1" t="str" cm="1">
        <f t="array" ref="AB205">IF(X205="","",_xlfn._xlws.FILTER('Input_Claims Data'!X$11:X$500,('Input_Claims Data'!$Q$11:$Q$500='Cal_Claims Experience'!$U205)*('Input_Claims Data'!$R$11:$R$500='Cal_Claims Experience'!$V205)*('Input_Claims Data'!$S$11:$S$500='Cal_Claims Experience'!$W205)*('Input_Claims Data'!$T$11:$T$500='Cal_Claims Experience'!$X205)))</f>
        <v/>
      </c>
      <c r="AC205" s="1" t="str" cm="1">
        <f t="array" ref="AC205">IF(Y205="","",_xlfn._xlws.FILTER('Input_Claims Data'!Y$11:Y$500,('Input_Claims Data'!$Q$11:$Q$500='Cal_Claims Experience'!$U205)*('Input_Claims Data'!$R$11:$R$500='Cal_Claims Experience'!$V205)*('Input_Claims Data'!$S$11:$S$500='Cal_Claims Experience'!$W205)*('Input_Claims Data'!$T$11:$T$500='Cal_Claims Experience'!$X205)))</f>
        <v/>
      </c>
      <c r="AD205" s="1" t="str" cm="1">
        <f t="array" ref="AD205">IF(Z205="","",_xlfn._xlws.FILTER('Input_Claims Data'!Z$11:Z$500,('Input_Claims Data'!$Q$11:$Q$500='Cal_Claims Experience'!$U205)*('Input_Claims Data'!$R$11:$R$500='Cal_Claims Experience'!$V205)*('Input_Claims Data'!$S$11:$S$500='Cal_Claims Experience'!$W205)*('Input_Claims Data'!$T$11:$T$500='Cal_Claims Experience'!$X205)))</f>
        <v/>
      </c>
      <c r="AE205" s="1" t="str" cm="1">
        <f t="array" ref="AE205">IF(AA205="","",_xlfn._xlws.FILTER('Input_Claims Data'!AA$11:AA$500,('Input_Claims Data'!$Q$11:$Q$500='Cal_Claims Experience'!$U205)*('Input_Claims Data'!$R$11:$R$500='Cal_Claims Experience'!$V205)*('Input_Claims Data'!$S$11:$S$500='Cal_Claims Experience'!$W205)*('Input_Claims Data'!$T$11:$T$500='Cal_Claims Experience'!$X205)))</f>
        <v/>
      </c>
      <c r="AF205" s="1" t="str" cm="1">
        <f t="array" ref="AF205">IF(AB205="","",_xlfn._xlws.FILTER('Input_Claims Data'!AB$11:AB$500,('Input_Claims Data'!$Q$11:$Q$500='Cal_Claims Experience'!$U205)*('Input_Claims Data'!$R$11:$R$500='Cal_Claims Experience'!$V205)*('Input_Claims Data'!$S$11:$S$500='Cal_Claims Experience'!$W205)*('Input_Claims Data'!$T$11:$T$500='Cal_Claims Experience'!$X205)))</f>
        <v/>
      </c>
      <c r="AG205" s="1" t="str" cm="1">
        <f t="array" ref="AG205">IF(AC205="","",_xlfn._xlws.FILTER('Input_Claims Data'!AC$11:AC$500,('Input_Claims Data'!$Q$11:$Q$500='Cal_Claims Experience'!$U205)*('Input_Claims Data'!$R$11:$R$500='Cal_Claims Experience'!$V205)*('Input_Claims Data'!$S$11:$S$500='Cal_Claims Experience'!$W205)*('Input_Claims Data'!$T$11:$T$500='Cal_Claims Experience'!$X205)))</f>
        <v/>
      </c>
      <c r="AH205" s="1" t="str" cm="1">
        <f t="array" ref="AH205">IF(AD205="","",_xlfn._xlws.FILTER('Input_Claims Data'!AD$11:AD$500,('Input_Claims Data'!$Q$11:$Q$500='Cal_Claims Experience'!$U205)*('Input_Claims Data'!$R$11:$R$500='Cal_Claims Experience'!$V205)*('Input_Claims Data'!$S$11:$S$500='Cal_Claims Experience'!$W205)*('Input_Claims Data'!$T$11:$T$500='Cal_Claims Experience'!$X205)))</f>
        <v/>
      </c>
      <c r="AI205" s="1" t="str">
        <f t="shared" si="38"/>
        <v/>
      </c>
      <c r="AJ205" s="1" t="str">
        <f t="shared" si="35"/>
        <v/>
      </c>
      <c r="AK205" s="1" t="str">
        <f t="shared" si="36"/>
        <v/>
      </c>
      <c r="AL205" s="1" t="str">
        <f t="shared" si="37"/>
        <v/>
      </c>
      <c r="AM205" s="1" t="str">
        <f t="shared" si="39"/>
        <v/>
      </c>
    </row>
    <row r="206" spans="5:39">
      <c r="E206" s="1" t="str" cm="1">
        <f t="array" ref="E206">IF(A206="","",_xlfn._xlws.FILTER('Input_Claims Data'!E$11:E$500,('Input_Claims Data'!$A$11:$A$500='Cal_Claims Experience'!$A206)*('Input_Claims Data'!$B$11:$B$500='Cal_Claims Experience'!$B206)*('Input_Claims Data'!$C$11:$C$500='Cal_Claims Experience'!$C206)*('Input_Claims Data'!$D$11:$D$500='Cal_Claims Experience'!$D206)))</f>
        <v/>
      </c>
      <c r="F206" s="1" t="str" cm="1">
        <f t="array" ref="F206">IF(A206="","",_xlfn._xlws.FILTER('Input_Claims Data'!F$11:F$500,('Input_Claims Data'!$A$11:$A$500='Cal_Claims Experience'!$A206)*('Input_Claims Data'!$B$11:$B$500='Cal_Claims Experience'!$B206)*('Input_Claims Data'!$C$11:$C$500='Cal_Claims Experience'!$C206)*('Input_Claims Data'!$D$11:$D$500='Cal_Claims Experience'!$D206)))</f>
        <v/>
      </c>
      <c r="G206" s="1" t="str" cm="1">
        <f t="array" ref="G206">IF(A206="","",_xlfn._xlws.FILTER('Input_Claims Data'!G$11:G$500,('Input_Claims Data'!$A$11:$A$500='Cal_Claims Experience'!$A206)*('Input_Claims Data'!$B$11:$B$500='Cal_Claims Experience'!$B206)*('Input_Claims Data'!$C$11:$C$500='Cal_Claims Experience'!$C206)*('Input_Claims Data'!$D$11:$D$500='Cal_Claims Experience'!$D206)))</f>
        <v/>
      </c>
      <c r="H206" s="1" t="str" cm="1">
        <f t="array" ref="H206">IF(A206="","",_xlfn._xlws.FILTER('Input_Claims Data'!H$11:H$500,('Input_Claims Data'!$A$11:$A$500='Cal_Claims Experience'!$A206)*('Input_Claims Data'!$B$11:$B$500='Cal_Claims Experience'!$B206)*('Input_Claims Data'!$C$11:$C$500='Cal_Claims Experience'!$C206)*('Input_Claims Data'!$D$11:$D$500='Cal_Claims Experience'!$D206)))</f>
        <v/>
      </c>
      <c r="I206" s="1" t="str" cm="1">
        <f t="array" ref="I206">IF(A206="","",_xlfn._xlws.FILTER('Input_Claims Data'!I$11:I$500,('Input_Claims Data'!$A$11:$A$500='Cal_Claims Experience'!$A206)*('Input_Claims Data'!$B$11:$B$500='Cal_Claims Experience'!$B206)*('Input_Claims Data'!$C$11:$C$500='Cal_Claims Experience'!$C206)*('Input_Claims Data'!$D$11:$D$500='Cal_Claims Experience'!$D206)))</f>
        <v/>
      </c>
      <c r="J206" s="1" t="str" cm="1">
        <f t="array" ref="J206">IF(A206="","",_xlfn._xlws.FILTER('Input_Claims Data'!J$11:J$500,('Input_Claims Data'!$A$11:$A$500='Cal_Claims Experience'!$A206)*('Input_Claims Data'!$B$11:$B$500='Cal_Claims Experience'!$B206)*('Input_Claims Data'!$C$11:$C$500='Cal_Claims Experience'!$C206)*('Input_Claims Data'!$D$11:$D$500='Cal_Claims Experience'!$D206)))</f>
        <v/>
      </c>
      <c r="K206" s="1" t="str" cm="1">
        <f t="array" ref="K206">IF(A206="","",_xlfn._xlws.FILTER('Input_Claims Data'!K$11:K$500,('Input_Claims Data'!$A$11:$A$500='Cal_Claims Experience'!$A206)*('Input_Claims Data'!$B$11:$B$500='Cal_Claims Experience'!$B206)*('Input_Claims Data'!$C$11:$C$500='Cal_Claims Experience'!$C206)*('Input_Claims Data'!$D$11:$D$500='Cal_Claims Experience'!$D206)))</f>
        <v/>
      </c>
      <c r="L206" s="1" t="str" cm="1">
        <f t="array" ref="L206">IF(B206="","",_xlfn._xlws.FILTER('Input_Claims Data'!L$11:L$500,('Input_Claims Data'!$A$11:$A$500='Cal_Claims Experience'!$A206)*('Input_Claims Data'!$B$11:$B$500='Cal_Claims Experience'!$B206)*('Input_Claims Data'!$C$11:$C$500='Cal_Claims Experience'!$C206)*('Input_Claims Data'!$D$11:$D$500='Cal_Claims Experience'!$D206)))</f>
        <v/>
      </c>
      <c r="M206" s="1" t="str" cm="1">
        <f t="array" ref="M206">IF(C206="","",_xlfn._xlws.FILTER('Input_Claims Data'!M$11:M$500,('Input_Claims Data'!$A$11:$A$500='Cal_Claims Experience'!$A206)*('Input_Claims Data'!$B$11:$B$500='Cal_Claims Experience'!$B206)*('Input_Claims Data'!$C$11:$C$500='Cal_Claims Experience'!$C206)*('Input_Claims Data'!$D$11:$D$500='Cal_Claims Experience'!$D206)))</f>
        <v/>
      </c>
      <c r="N206" s="1" t="str" cm="1">
        <f t="array" ref="N206">IF(D206="","",_xlfn._xlws.FILTER('Input_Claims Data'!N$11:N$500,('Input_Claims Data'!$A$11:$A$500='Cal_Claims Experience'!$A206)*('Input_Claims Data'!$B$11:$B$500='Cal_Claims Experience'!$B206)*('Input_Claims Data'!$C$11:$C$500='Cal_Claims Experience'!$C206)*('Input_Claims Data'!$D$11:$D$500='Cal_Claims Experience'!$D206)))</f>
        <v/>
      </c>
      <c r="O206" s="1" t="str">
        <f t="shared" si="30"/>
        <v/>
      </c>
      <c r="P206" s="1" t="str">
        <f t="shared" si="31"/>
        <v/>
      </c>
      <c r="Q206" s="1" t="str">
        <f t="shared" si="32"/>
        <v/>
      </c>
      <c r="R206" s="1" t="str">
        <f t="shared" si="33"/>
        <v/>
      </c>
      <c r="S206" s="1" t="str">
        <f t="shared" si="34"/>
        <v/>
      </c>
      <c r="Y206" s="1" t="str" cm="1">
        <f t="array" ref="Y206">IF(U206="","",_xlfn._xlws.FILTER('Input_Claims Data'!U$11:U$500,('Input_Claims Data'!$Q$11:$Q$500='Cal_Claims Experience'!$U206)*('Input_Claims Data'!$R$11:$R$500='Cal_Claims Experience'!$V206)*('Input_Claims Data'!$S$11:$S$500='Cal_Claims Experience'!$W206)*('Input_Claims Data'!$T$11:$T$500='Cal_Claims Experience'!$X206)))</f>
        <v/>
      </c>
      <c r="Z206" s="1" t="str" cm="1">
        <f t="array" ref="Z206">IF(V206="","",_xlfn._xlws.FILTER('Input_Claims Data'!V$11:V$500,('Input_Claims Data'!$Q$11:$Q$500='Cal_Claims Experience'!$U206)*('Input_Claims Data'!$R$11:$R$500='Cal_Claims Experience'!$V206)*('Input_Claims Data'!$S$11:$S$500='Cal_Claims Experience'!$W206)*('Input_Claims Data'!$T$11:$T$500='Cal_Claims Experience'!$X206)))</f>
        <v/>
      </c>
      <c r="AA206" s="1" t="str" cm="1">
        <f t="array" ref="AA206">IF(W206="","",_xlfn._xlws.FILTER('Input_Claims Data'!W$11:W$500,('Input_Claims Data'!$Q$11:$Q$500='Cal_Claims Experience'!$U206)*('Input_Claims Data'!$R$11:$R$500='Cal_Claims Experience'!$V206)*('Input_Claims Data'!$S$11:$S$500='Cal_Claims Experience'!$W206)*('Input_Claims Data'!$T$11:$T$500='Cal_Claims Experience'!$X206)))</f>
        <v/>
      </c>
      <c r="AB206" s="1" t="str" cm="1">
        <f t="array" ref="AB206">IF(X206="","",_xlfn._xlws.FILTER('Input_Claims Data'!X$11:X$500,('Input_Claims Data'!$Q$11:$Q$500='Cal_Claims Experience'!$U206)*('Input_Claims Data'!$R$11:$R$500='Cal_Claims Experience'!$V206)*('Input_Claims Data'!$S$11:$S$500='Cal_Claims Experience'!$W206)*('Input_Claims Data'!$T$11:$T$500='Cal_Claims Experience'!$X206)))</f>
        <v/>
      </c>
      <c r="AC206" s="1" t="str" cm="1">
        <f t="array" ref="AC206">IF(Y206="","",_xlfn._xlws.FILTER('Input_Claims Data'!Y$11:Y$500,('Input_Claims Data'!$Q$11:$Q$500='Cal_Claims Experience'!$U206)*('Input_Claims Data'!$R$11:$R$500='Cal_Claims Experience'!$V206)*('Input_Claims Data'!$S$11:$S$500='Cal_Claims Experience'!$W206)*('Input_Claims Data'!$T$11:$T$500='Cal_Claims Experience'!$X206)))</f>
        <v/>
      </c>
      <c r="AD206" s="1" t="str" cm="1">
        <f t="array" ref="AD206">IF(Z206="","",_xlfn._xlws.FILTER('Input_Claims Data'!Z$11:Z$500,('Input_Claims Data'!$Q$11:$Q$500='Cal_Claims Experience'!$U206)*('Input_Claims Data'!$R$11:$R$500='Cal_Claims Experience'!$V206)*('Input_Claims Data'!$S$11:$S$500='Cal_Claims Experience'!$W206)*('Input_Claims Data'!$T$11:$T$500='Cal_Claims Experience'!$X206)))</f>
        <v/>
      </c>
      <c r="AE206" s="1" t="str" cm="1">
        <f t="array" ref="AE206">IF(AA206="","",_xlfn._xlws.FILTER('Input_Claims Data'!AA$11:AA$500,('Input_Claims Data'!$Q$11:$Q$500='Cal_Claims Experience'!$U206)*('Input_Claims Data'!$R$11:$R$500='Cal_Claims Experience'!$V206)*('Input_Claims Data'!$S$11:$S$500='Cal_Claims Experience'!$W206)*('Input_Claims Data'!$T$11:$T$500='Cal_Claims Experience'!$X206)))</f>
        <v/>
      </c>
      <c r="AF206" s="1" t="str" cm="1">
        <f t="array" ref="AF206">IF(AB206="","",_xlfn._xlws.FILTER('Input_Claims Data'!AB$11:AB$500,('Input_Claims Data'!$Q$11:$Q$500='Cal_Claims Experience'!$U206)*('Input_Claims Data'!$R$11:$R$500='Cal_Claims Experience'!$V206)*('Input_Claims Data'!$S$11:$S$500='Cal_Claims Experience'!$W206)*('Input_Claims Data'!$T$11:$T$500='Cal_Claims Experience'!$X206)))</f>
        <v/>
      </c>
      <c r="AG206" s="1" t="str" cm="1">
        <f t="array" ref="AG206">IF(AC206="","",_xlfn._xlws.FILTER('Input_Claims Data'!AC$11:AC$500,('Input_Claims Data'!$Q$11:$Q$500='Cal_Claims Experience'!$U206)*('Input_Claims Data'!$R$11:$R$500='Cal_Claims Experience'!$V206)*('Input_Claims Data'!$S$11:$S$500='Cal_Claims Experience'!$W206)*('Input_Claims Data'!$T$11:$T$500='Cal_Claims Experience'!$X206)))</f>
        <v/>
      </c>
      <c r="AH206" s="1" t="str" cm="1">
        <f t="array" ref="AH206">IF(AD206="","",_xlfn._xlws.FILTER('Input_Claims Data'!AD$11:AD$500,('Input_Claims Data'!$Q$11:$Q$500='Cal_Claims Experience'!$U206)*('Input_Claims Data'!$R$11:$R$500='Cal_Claims Experience'!$V206)*('Input_Claims Data'!$S$11:$S$500='Cal_Claims Experience'!$W206)*('Input_Claims Data'!$T$11:$T$500='Cal_Claims Experience'!$X206)))</f>
        <v/>
      </c>
      <c r="AI206" s="1" t="str">
        <f t="shared" si="38"/>
        <v/>
      </c>
      <c r="AJ206" s="1" t="str">
        <f t="shared" si="35"/>
        <v/>
      </c>
      <c r="AK206" s="1" t="str">
        <f t="shared" si="36"/>
        <v/>
      </c>
      <c r="AL206" s="1" t="str">
        <f t="shared" si="37"/>
        <v/>
      </c>
      <c r="AM206" s="1" t="str">
        <f t="shared" si="39"/>
        <v/>
      </c>
    </row>
    <row r="207" spans="5:39">
      <c r="E207" s="1" t="str" cm="1">
        <f t="array" ref="E207">IF(A207="","",_xlfn._xlws.FILTER('Input_Claims Data'!E$11:E$500,('Input_Claims Data'!$A$11:$A$500='Cal_Claims Experience'!$A207)*('Input_Claims Data'!$B$11:$B$500='Cal_Claims Experience'!$B207)*('Input_Claims Data'!$C$11:$C$500='Cal_Claims Experience'!$C207)*('Input_Claims Data'!$D$11:$D$500='Cal_Claims Experience'!$D207)))</f>
        <v/>
      </c>
      <c r="F207" s="1" t="str" cm="1">
        <f t="array" ref="F207">IF(A207="","",_xlfn._xlws.FILTER('Input_Claims Data'!F$11:F$500,('Input_Claims Data'!$A$11:$A$500='Cal_Claims Experience'!$A207)*('Input_Claims Data'!$B$11:$B$500='Cal_Claims Experience'!$B207)*('Input_Claims Data'!$C$11:$C$500='Cal_Claims Experience'!$C207)*('Input_Claims Data'!$D$11:$D$500='Cal_Claims Experience'!$D207)))</f>
        <v/>
      </c>
      <c r="G207" s="1" t="str" cm="1">
        <f t="array" ref="G207">IF(A207="","",_xlfn._xlws.FILTER('Input_Claims Data'!G$11:G$500,('Input_Claims Data'!$A$11:$A$500='Cal_Claims Experience'!$A207)*('Input_Claims Data'!$B$11:$B$500='Cal_Claims Experience'!$B207)*('Input_Claims Data'!$C$11:$C$500='Cal_Claims Experience'!$C207)*('Input_Claims Data'!$D$11:$D$500='Cal_Claims Experience'!$D207)))</f>
        <v/>
      </c>
      <c r="H207" s="1" t="str" cm="1">
        <f t="array" ref="H207">IF(A207="","",_xlfn._xlws.FILTER('Input_Claims Data'!H$11:H$500,('Input_Claims Data'!$A$11:$A$500='Cal_Claims Experience'!$A207)*('Input_Claims Data'!$B$11:$B$500='Cal_Claims Experience'!$B207)*('Input_Claims Data'!$C$11:$C$500='Cal_Claims Experience'!$C207)*('Input_Claims Data'!$D$11:$D$500='Cal_Claims Experience'!$D207)))</f>
        <v/>
      </c>
      <c r="I207" s="1" t="str" cm="1">
        <f t="array" ref="I207">IF(A207="","",_xlfn._xlws.FILTER('Input_Claims Data'!I$11:I$500,('Input_Claims Data'!$A$11:$A$500='Cal_Claims Experience'!$A207)*('Input_Claims Data'!$B$11:$B$500='Cal_Claims Experience'!$B207)*('Input_Claims Data'!$C$11:$C$500='Cal_Claims Experience'!$C207)*('Input_Claims Data'!$D$11:$D$500='Cal_Claims Experience'!$D207)))</f>
        <v/>
      </c>
      <c r="J207" s="1" t="str" cm="1">
        <f t="array" ref="J207">IF(A207="","",_xlfn._xlws.FILTER('Input_Claims Data'!J$11:J$500,('Input_Claims Data'!$A$11:$A$500='Cal_Claims Experience'!$A207)*('Input_Claims Data'!$B$11:$B$500='Cal_Claims Experience'!$B207)*('Input_Claims Data'!$C$11:$C$500='Cal_Claims Experience'!$C207)*('Input_Claims Data'!$D$11:$D$500='Cal_Claims Experience'!$D207)))</f>
        <v/>
      </c>
      <c r="K207" s="1" t="str" cm="1">
        <f t="array" ref="K207">IF(A207="","",_xlfn._xlws.FILTER('Input_Claims Data'!K$11:K$500,('Input_Claims Data'!$A$11:$A$500='Cal_Claims Experience'!$A207)*('Input_Claims Data'!$B$11:$B$500='Cal_Claims Experience'!$B207)*('Input_Claims Data'!$C$11:$C$500='Cal_Claims Experience'!$C207)*('Input_Claims Data'!$D$11:$D$500='Cal_Claims Experience'!$D207)))</f>
        <v/>
      </c>
      <c r="L207" s="1" t="str" cm="1">
        <f t="array" ref="L207">IF(B207="","",_xlfn._xlws.FILTER('Input_Claims Data'!L$11:L$500,('Input_Claims Data'!$A$11:$A$500='Cal_Claims Experience'!$A207)*('Input_Claims Data'!$B$11:$B$500='Cal_Claims Experience'!$B207)*('Input_Claims Data'!$C$11:$C$500='Cal_Claims Experience'!$C207)*('Input_Claims Data'!$D$11:$D$500='Cal_Claims Experience'!$D207)))</f>
        <v/>
      </c>
      <c r="M207" s="1" t="str" cm="1">
        <f t="array" ref="M207">IF(C207="","",_xlfn._xlws.FILTER('Input_Claims Data'!M$11:M$500,('Input_Claims Data'!$A$11:$A$500='Cal_Claims Experience'!$A207)*('Input_Claims Data'!$B$11:$B$500='Cal_Claims Experience'!$B207)*('Input_Claims Data'!$C$11:$C$500='Cal_Claims Experience'!$C207)*('Input_Claims Data'!$D$11:$D$500='Cal_Claims Experience'!$D207)))</f>
        <v/>
      </c>
      <c r="N207" s="1" t="str" cm="1">
        <f t="array" ref="N207">IF(D207="","",_xlfn._xlws.FILTER('Input_Claims Data'!N$11:N$500,('Input_Claims Data'!$A$11:$A$500='Cal_Claims Experience'!$A207)*('Input_Claims Data'!$B$11:$B$500='Cal_Claims Experience'!$B207)*('Input_Claims Data'!$C$11:$C$500='Cal_Claims Experience'!$C207)*('Input_Claims Data'!$D$11:$D$500='Cal_Claims Experience'!$D207)))</f>
        <v/>
      </c>
      <c r="O207" s="1" t="str">
        <f t="shared" si="30"/>
        <v/>
      </c>
      <c r="P207" s="1" t="str">
        <f t="shared" si="31"/>
        <v/>
      </c>
      <c r="Q207" s="1" t="str">
        <f t="shared" si="32"/>
        <v/>
      </c>
      <c r="R207" s="1" t="str">
        <f t="shared" si="33"/>
        <v/>
      </c>
      <c r="S207" s="1" t="str">
        <f t="shared" si="34"/>
        <v/>
      </c>
      <c r="Y207" s="1" t="str" cm="1">
        <f t="array" ref="Y207">IF(U207="","",_xlfn._xlws.FILTER('Input_Claims Data'!U$11:U$500,('Input_Claims Data'!$Q$11:$Q$500='Cal_Claims Experience'!$U207)*('Input_Claims Data'!$R$11:$R$500='Cal_Claims Experience'!$V207)*('Input_Claims Data'!$S$11:$S$500='Cal_Claims Experience'!$W207)*('Input_Claims Data'!$T$11:$T$500='Cal_Claims Experience'!$X207)))</f>
        <v/>
      </c>
      <c r="Z207" s="1" t="str" cm="1">
        <f t="array" ref="Z207">IF(V207="","",_xlfn._xlws.FILTER('Input_Claims Data'!V$11:V$500,('Input_Claims Data'!$Q$11:$Q$500='Cal_Claims Experience'!$U207)*('Input_Claims Data'!$R$11:$R$500='Cal_Claims Experience'!$V207)*('Input_Claims Data'!$S$11:$S$500='Cal_Claims Experience'!$W207)*('Input_Claims Data'!$T$11:$T$500='Cal_Claims Experience'!$X207)))</f>
        <v/>
      </c>
      <c r="AA207" s="1" t="str" cm="1">
        <f t="array" ref="AA207">IF(W207="","",_xlfn._xlws.FILTER('Input_Claims Data'!W$11:W$500,('Input_Claims Data'!$Q$11:$Q$500='Cal_Claims Experience'!$U207)*('Input_Claims Data'!$R$11:$R$500='Cal_Claims Experience'!$V207)*('Input_Claims Data'!$S$11:$S$500='Cal_Claims Experience'!$W207)*('Input_Claims Data'!$T$11:$T$500='Cal_Claims Experience'!$X207)))</f>
        <v/>
      </c>
      <c r="AB207" s="1" t="str" cm="1">
        <f t="array" ref="AB207">IF(X207="","",_xlfn._xlws.FILTER('Input_Claims Data'!X$11:X$500,('Input_Claims Data'!$Q$11:$Q$500='Cal_Claims Experience'!$U207)*('Input_Claims Data'!$R$11:$R$500='Cal_Claims Experience'!$V207)*('Input_Claims Data'!$S$11:$S$500='Cal_Claims Experience'!$W207)*('Input_Claims Data'!$T$11:$T$500='Cal_Claims Experience'!$X207)))</f>
        <v/>
      </c>
      <c r="AC207" s="1" t="str" cm="1">
        <f t="array" ref="AC207">IF(Y207="","",_xlfn._xlws.FILTER('Input_Claims Data'!Y$11:Y$500,('Input_Claims Data'!$Q$11:$Q$500='Cal_Claims Experience'!$U207)*('Input_Claims Data'!$R$11:$R$500='Cal_Claims Experience'!$V207)*('Input_Claims Data'!$S$11:$S$500='Cal_Claims Experience'!$W207)*('Input_Claims Data'!$T$11:$T$500='Cal_Claims Experience'!$X207)))</f>
        <v/>
      </c>
      <c r="AD207" s="1" t="str" cm="1">
        <f t="array" ref="AD207">IF(Z207="","",_xlfn._xlws.FILTER('Input_Claims Data'!Z$11:Z$500,('Input_Claims Data'!$Q$11:$Q$500='Cal_Claims Experience'!$U207)*('Input_Claims Data'!$R$11:$R$500='Cal_Claims Experience'!$V207)*('Input_Claims Data'!$S$11:$S$500='Cal_Claims Experience'!$W207)*('Input_Claims Data'!$T$11:$T$500='Cal_Claims Experience'!$X207)))</f>
        <v/>
      </c>
      <c r="AE207" s="1" t="str" cm="1">
        <f t="array" ref="AE207">IF(AA207="","",_xlfn._xlws.FILTER('Input_Claims Data'!AA$11:AA$500,('Input_Claims Data'!$Q$11:$Q$500='Cal_Claims Experience'!$U207)*('Input_Claims Data'!$R$11:$R$500='Cal_Claims Experience'!$V207)*('Input_Claims Data'!$S$11:$S$500='Cal_Claims Experience'!$W207)*('Input_Claims Data'!$T$11:$T$500='Cal_Claims Experience'!$X207)))</f>
        <v/>
      </c>
      <c r="AF207" s="1" t="str" cm="1">
        <f t="array" ref="AF207">IF(AB207="","",_xlfn._xlws.FILTER('Input_Claims Data'!AB$11:AB$500,('Input_Claims Data'!$Q$11:$Q$500='Cal_Claims Experience'!$U207)*('Input_Claims Data'!$R$11:$R$500='Cal_Claims Experience'!$V207)*('Input_Claims Data'!$S$11:$S$500='Cal_Claims Experience'!$W207)*('Input_Claims Data'!$T$11:$T$500='Cal_Claims Experience'!$X207)))</f>
        <v/>
      </c>
      <c r="AG207" s="1" t="str" cm="1">
        <f t="array" ref="AG207">IF(AC207="","",_xlfn._xlws.FILTER('Input_Claims Data'!AC$11:AC$500,('Input_Claims Data'!$Q$11:$Q$500='Cal_Claims Experience'!$U207)*('Input_Claims Data'!$R$11:$R$500='Cal_Claims Experience'!$V207)*('Input_Claims Data'!$S$11:$S$500='Cal_Claims Experience'!$W207)*('Input_Claims Data'!$T$11:$T$500='Cal_Claims Experience'!$X207)))</f>
        <v/>
      </c>
      <c r="AH207" s="1" t="str" cm="1">
        <f t="array" ref="AH207">IF(AD207="","",_xlfn._xlws.FILTER('Input_Claims Data'!AD$11:AD$500,('Input_Claims Data'!$Q$11:$Q$500='Cal_Claims Experience'!$U207)*('Input_Claims Data'!$R$11:$R$500='Cal_Claims Experience'!$V207)*('Input_Claims Data'!$S$11:$S$500='Cal_Claims Experience'!$W207)*('Input_Claims Data'!$T$11:$T$500='Cal_Claims Experience'!$X207)))</f>
        <v/>
      </c>
      <c r="AI207" s="1" t="str">
        <f t="shared" si="38"/>
        <v/>
      </c>
      <c r="AJ207" s="1" t="str">
        <f t="shared" si="35"/>
        <v/>
      </c>
      <c r="AK207" s="1" t="str">
        <f t="shared" si="36"/>
        <v/>
      </c>
      <c r="AL207" s="1" t="str">
        <f t="shared" si="37"/>
        <v/>
      </c>
      <c r="AM207" s="1" t="str">
        <f t="shared" si="39"/>
        <v/>
      </c>
    </row>
    <row r="208" spans="5:39">
      <c r="E208" s="1" t="str" cm="1">
        <f t="array" ref="E208">IF(A208="","",_xlfn._xlws.FILTER('Input_Claims Data'!E$11:E$500,('Input_Claims Data'!$A$11:$A$500='Cal_Claims Experience'!$A208)*('Input_Claims Data'!$B$11:$B$500='Cal_Claims Experience'!$B208)*('Input_Claims Data'!$C$11:$C$500='Cal_Claims Experience'!$C208)*('Input_Claims Data'!$D$11:$D$500='Cal_Claims Experience'!$D208)))</f>
        <v/>
      </c>
      <c r="F208" s="1" t="str" cm="1">
        <f t="array" ref="F208">IF(A208="","",_xlfn._xlws.FILTER('Input_Claims Data'!F$11:F$500,('Input_Claims Data'!$A$11:$A$500='Cal_Claims Experience'!$A208)*('Input_Claims Data'!$B$11:$B$500='Cal_Claims Experience'!$B208)*('Input_Claims Data'!$C$11:$C$500='Cal_Claims Experience'!$C208)*('Input_Claims Data'!$D$11:$D$500='Cal_Claims Experience'!$D208)))</f>
        <v/>
      </c>
      <c r="G208" s="1" t="str" cm="1">
        <f t="array" ref="G208">IF(A208="","",_xlfn._xlws.FILTER('Input_Claims Data'!G$11:G$500,('Input_Claims Data'!$A$11:$A$500='Cal_Claims Experience'!$A208)*('Input_Claims Data'!$B$11:$B$500='Cal_Claims Experience'!$B208)*('Input_Claims Data'!$C$11:$C$500='Cal_Claims Experience'!$C208)*('Input_Claims Data'!$D$11:$D$500='Cal_Claims Experience'!$D208)))</f>
        <v/>
      </c>
      <c r="H208" s="1" t="str" cm="1">
        <f t="array" ref="H208">IF(A208="","",_xlfn._xlws.FILTER('Input_Claims Data'!H$11:H$500,('Input_Claims Data'!$A$11:$A$500='Cal_Claims Experience'!$A208)*('Input_Claims Data'!$B$11:$B$500='Cal_Claims Experience'!$B208)*('Input_Claims Data'!$C$11:$C$500='Cal_Claims Experience'!$C208)*('Input_Claims Data'!$D$11:$D$500='Cal_Claims Experience'!$D208)))</f>
        <v/>
      </c>
      <c r="I208" s="1" t="str" cm="1">
        <f t="array" ref="I208">IF(A208="","",_xlfn._xlws.FILTER('Input_Claims Data'!I$11:I$500,('Input_Claims Data'!$A$11:$A$500='Cal_Claims Experience'!$A208)*('Input_Claims Data'!$B$11:$B$500='Cal_Claims Experience'!$B208)*('Input_Claims Data'!$C$11:$C$500='Cal_Claims Experience'!$C208)*('Input_Claims Data'!$D$11:$D$500='Cal_Claims Experience'!$D208)))</f>
        <v/>
      </c>
      <c r="J208" s="1" t="str" cm="1">
        <f t="array" ref="J208">IF(A208="","",_xlfn._xlws.FILTER('Input_Claims Data'!J$11:J$500,('Input_Claims Data'!$A$11:$A$500='Cal_Claims Experience'!$A208)*('Input_Claims Data'!$B$11:$B$500='Cal_Claims Experience'!$B208)*('Input_Claims Data'!$C$11:$C$500='Cal_Claims Experience'!$C208)*('Input_Claims Data'!$D$11:$D$500='Cal_Claims Experience'!$D208)))</f>
        <v/>
      </c>
      <c r="K208" s="1" t="str" cm="1">
        <f t="array" ref="K208">IF(A208="","",_xlfn._xlws.FILTER('Input_Claims Data'!K$11:K$500,('Input_Claims Data'!$A$11:$A$500='Cal_Claims Experience'!$A208)*('Input_Claims Data'!$B$11:$B$500='Cal_Claims Experience'!$B208)*('Input_Claims Data'!$C$11:$C$500='Cal_Claims Experience'!$C208)*('Input_Claims Data'!$D$11:$D$500='Cal_Claims Experience'!$D208)))</f>
        <v/>
      </c>
      <c r="L208" s="1" t="str" cm="1">
        <f t="array" ref="L208">IF(B208="","",_xlfn._xlws.FILTER('Input_Claims Data'!L$11:L$500,('Input_Claims Data'!$A$11:$A$500='Cal_Claims Experience'!$A208)*('Input_Claims Data'!$B$11:$B$500='Cal_Claims Experience'!$B208)*('Input_Claims Data'!$C$11:$C$500='Cal_Claims Experience'!$C208)*('Input_Claims Data'!$D$11:$D$500='Cal_Claims Experience'!$D208)))</f>
        <v/>
      </c>
      <c r="M208" s="1" t="str" cm="1">
        <f t="array" ref="M208">IF(C208="","",_xlfn._xlws.FILTER('Input_Claims Data'!M$11:M$500,('Input_Claims Data'!$A$11:$A$500='Cal_Claims Experience'!$A208)*('Input_Claims Data'!$B$11:$B$500='Cal_Claims Experience'!$B208)*('Input_Claims Data'!$C$11:$C$500='Cal_Claims Experience'!$C208)*('Input_Claims Data'!$D$11:$D$500='Cal_Claims Experience'!$D208)))</f>
        <v/>
      </c>
      <c r="N208" s="1" t="str" cm="1">
        <f t="array" ref="N208">IF(D208="","",_xlfn._xlws.FILTER('Input_Claims Data'!N$11:N$500,('Input_Claims Data'!$A$11:$A$500='Cal_Claims Experience'!$A208)*('Input_Claims Data'!$B$11:$B$500='Cal_Claims Experience'!$B208)*('Input_Claims Data'!$C$11:$C$500='Cal_Claims Experience'!$C208)*('Input_Claims Data'!$D$11:$D$500='Cal_Claims Experience'!$D208)))</f>
        <v/>
      </c>
      <c r="O208" s="1" t="str">
        <f t="shared" si="30"/>
        <v/>
      </c>
      <c r="P208" s="1" t="str">
        <f t="shared" si="31"/>
        <v/>
      </c>
      <c r="Q208" s="1" t="str">
        <f t="shared" si="32"/>
        <v/>
      </c>
      <c r="R208" s="1" t="str">
        <f t="shared" si="33"/>
        <v/>
      </c>
      <c r="S208" s="1" t="str">
        <f t="shared" si="34"/>
        <v/>
      </c>
      <c r="Y208" s="1" t="str" cm="1">
        <f t="array" ref="Y208">IF(U208="","",_xlfn._xlws.FILTER('Input_Claims Data'!U$11:U$500,('Input_Claims Data'!$Q$11:$Q$500='Cal_Claims Experience'!$U208)*('Input_Claims Data'!$R$11:$R$500='Cal_Claims Experience'!$V208)*('Input_Claims Data'!$S$11:$S$500='Cal_Claims Experience'!$W208)*('Input_Claims Data'!$T$11:$T$500='Cal_Claims Experience'!$X208)))</f>
        <v/>
      </c>
      <c r="Z208" s="1" t="str" cm="1">
        <f t="array" ref="Z208">IF(V208="","",_xlfn._xlws.FILTER('Input_Claims Data'!V$11:V$500,('Input_Claims Data'!$Q$11:$Q$500='Cal_Claims Experience'!$U208)*('Input_Claims Data'!$R$11:$R$500='Cal_Claims Experience'!$V208)*('Input_Claims Data'!$S$11:$S$500='Cal_Claims Experience'!$W208)*('Input_Claims Data'!$T$11:$T$500='Cal_Claims Experience'!$X208)))</f>
        <v/>
      </c>
      <c r="AA208" s="1" t="str" cm="1">
        <f t="array" ref="AA208">IF(W208="","",_xlfn._xlws.FILTER('Input_Claims Data'!W$11:W$500,('Input_Claims Data'!$Q$11:$Q$500='Cal_Claims Experience'!$U208)*('Input_Claims Data'!$R$11:$R$500='Cal_Claims Experience'!$V208)*('Input_Claims Data'!$S$11:$S$500='Cal_Claims Experience'!$W208)*('Input_Claims Data'!$T$11:$T$500='Cal_Claims Experience'!$X208)))</f>
        <v/>
      </c>
      <c r="AB208" s="1" t="str" cm="1">
        <f t="array" ref="AB208">IF(X208="","",_xlfn._xlws.FILTER('Input_Claims Data'!X$11:X$500,('Input_Claims Data'!$Q$11:$Q$500='Cal_Claims Experience'!$U208)*('Input_Claims Data'!$R$11:$R$500='Cal_Claims Experience'!$V208)*('Input_Claims Data'!$S$11:$S$500='Cal_Claims Experience'!$W208)*('Input_Claims Data'!$T$11:$T$500='Cal_Claims Experience'!$X208)))</f>
        <v/>
      </c>
      <c r="AC208" s="1" t="str" cm="1">
        <f t="array" ref="AC208">IF(Y208="","",_xlfn._xlws.FILTER('Input_Claims Data'!Y$11:Y$500,('Input_Claims Data'!$Q$11:$Q$500='Cal_Claims Experience'!$U208)*('Input_Claims Data'!$R$11:$R$500='Cal_Claims Experience'!$V208)*('Input_Claims Data'!$S$11:$S$500='Cal_Claims Experience'!$W208)*('Input_Claims Data'!$T$11:$T$500='Cal_Claims Experience'!$X208)))</f>
        <v/>
      </c>
      <c r="AD208" s="1" t="str" cm="1">
        <f t="array" ref="AD208">IF(Z208="","",_xlfn._xlws.FILTER('Input_Claims Data'!Z$11:Z$500,('Input_Claims Data'!$Q$11:$Q$500='Cal_Claims Experience'!$U208)*('Input_Claims Data'!$R$11:$R$500='Cal_Claims Experience'!$V208)*('Input_Claims Data'!$S$11:$S$500='Cal_Claims Experience'!$W208)*('Input_Claims Data'!$T$11:$T$500='Cal_Claims Experience'!$X208)))</f>
        <v/>
      </c>
      <c r="AE208" s="1" t="str" cm="1">
        <f t="array" ref="AE208">IF(AA208="","",_xlfn._xlws.FILTER('Input_Claims Data'!AA$11:AA$500,('Input_Claims Data'!$Q$11:$Q$500='Cal_Claims Experience'!$U208)*('Input_Claims Data'!$R$11:$R$500='Cal_Claims Experience'!$V208)*('Input_Claims Data'!$S$11:$S$500='Cal_Claims Experience'!$W208)*('Input_Claims Data'!$T$11:$T$500='Cal_Claims Experience'!$X208)))</f>
        <v/>
      </c>
      <c r="AF208" s="1" t="str" cm="1">
        <f t="array" ref="AF208">IF(AB208="","",_xlfn._xlws.FILTER('Input_Claims Data'!AB$11:AB$500,('Input_Claims Data'!$Q$11:$Q$500='Cal_Claims Experience'!$U208)*('Input_Claims Data'!$R$11:$R$500='Cal_Claims Experience'!$V208)*('Input_Claims Data'!$S$11:$S$500='Cal_Claims Experience'!$W208)*('Input_Claims Data'!$T$11:$T$500='Cal_Claims Experience'!$X208)))</f>
        <v/>
      </c>
      <c r="AG208" s="1" t="str" cm="1">
        <f t="array" ref="AG208">IF(AC208="","",_xlfn._xlws.FILTER('Input_Claims Data'!AC$11:AC$500,('Input_Claims Data'!$Q$11:$Q$500='Cal_Claims Experience'!$U208)*('Input_Claims Data'!$R$11:$R$500='Cal_Claims Experience'!$V208)*('Input_Claims Data'!$S$11:$S$500='Cal_Claims Experience'!$W208)*('Input_Claims Data'!$T$11:$T$500='Cal_Claims Experience'!$X208)))</f>
        <v/>
      </c>
      <c r="AH208" s="1" t="str" cm="1">
        <f t="array" ref="AH208">IF(AD208="","",_xlfn._xlws.FILTER('Input_Claims Data'!AD$11:AD$500,('Input_Claims Data'!$Q$11:$Q$500='Cal_Claims Experience'!$U208)*('Input_Claims Data'!$R$11:$R$500='Cal_Claims Experience'!$V208)*('Input_Claims Data'!$S$11:$S$500='Cal_Claims Experience'!$W208)*('Input_Claims Data'!$T$11:$T$500='Cal_Claims Experience'!$X208)))</f>
        <v/>
      </c>
      <c r="AI208" s="1" t="str">
        <f t="shared" si="38"/>
        <v/>
      </c>
      <c r="AJ208" s="1" t="str">
        <f t="shared" si="35"/>
        <v/>
      </c>
      <c r="AK208" s="1" t="str">
        <f t="shared" si="36"/>
        <v/>
      </c>
      <c r="AL208" s="1" t="str">
        <f t="shared" si="37"/>
        <v/>
      </c>
      <c r="AM208" s="1" t="str">
        <f t="shared" si="39"/>
        <v/>
      </c>
    </row>
    <row r="209" spans="5:39">
      <c r="E209" s="1" t="str" cm="1">
        <f t="array" ref="E209">IF(A209="","",_xlfn._xlws.FILTER('Input_Claims Data'!E$11:E$500,('Input_Claims Data'!$A$11:$A$500='Cal_Claims Experience'!$A209)*('Input_Claims Data'!$B$11:$B$500='Cal_Claims Experience'!$B209)*('Input_Claims Data'!$C$11:$C$500='Cal_Claims Experience'!$C209)*('Input_Claims Data'!$D$11:$D$500='Cal_Claims Experience'!$D209)))</f>
        <v/>
      </c>
      <c r="F209" s="1" t="str" cm="1">
        <f t="array" ref="F209">IF(A209="","",_xlfn._xlws.FILTER('Input_Claims Data'!F$11:F$500,('Input_Claims Data'!$A$11:$A$500='Cal_Claims Experience'!$A209)*('Input_Claims Data'!$B$11:$B$500='Cal_Claims Experience'!$B209)*('Input_Claims Data'!$C$11:$C$500='Cal_Claims Experience'!$C209)*('Input_Claims Data'!$D$11:$D$500='Cal_Claims Experience'!$D209)))</f>
        <v/>
      </c>
      <c r="G209" s="1" t="str" cm="1">
        <f t="array" ref="G209">IF(A209="","",_xlfn._xlws.FILTER('Input_Claims Data'!G$11:G$500,('Input_Claims Data'!$A$11:$A$500='Cal_Claims Experience'!$A209)*('Input_Claims Data'!$B$11:$B$500='Cal_Claims Experience'!$B209)*('Input_Claims Data'!$C$11:$C$500='Cal_Claims Experience'!$C209)*('Input_Claims Data'!$D$11:$D$500='Cal_Claims Experience'!$D209)))</f>
        <v/>
      </c>
      <c r="H209" s="1" t="str" cm="1">
        <f t="array" ref="H209">IF(A209="","",_xlfn._xlws.FILTER('Input_Claims Data'!H$11:H$500,('Input_Claims Data'!$A$11:$A$500='Cal_Claims Experience'!$A209)*('Input_Claims Data'!$B$11:$B$500='Cal_Claims Experience'!$B209)*('Input_Claims Data'!$C$11:$C$500='Cal_Claims Experience'!$C209)*('Input_Claims Data'!$D$11:$D$500='Cal_Claims Experience'!$D209)))</f>
        <v/>
      </c>
      <c r="I209" s="1" t="str" cm="1">
        <f t="array" ref="I209">IF(A209="","",_xlfn._xlws.FILTER('Input_Claims Data'!I$11:I$500,('Input_Claims Data'!$A$11:$A$500='Cal_Claims Experience'!$A209)*('Input_Claims Data'!$B$11:$B$500='Cal_Claims Experience'!$B209)*('Input_Claims Data'!$C$11:$C$500='Cal_Claims Experience'!$C209)*('Input_Claims Data'!$D$11:$D$500='Cal_Claims Experience'!$D209)))</f>
        <v/>
      </c>
      <c r="J209" s="1" t="str" cm="1">
        <f t="array" ref="J209">IF(A209="","",_xlfn._xlws.FILTER('Input_Claims Data'!J$11:J$500,('Input_Claims Data'!$A$11:$A$500='Cal_Claims Experience'!$A209)*('Input_Claims Data'!$B$11:$B$500='Cal_Claims Experience'!$B209)*('Input_Claims Data'!$C$11:$C$500='Cal_Claims Experience'!$C209)*('Input_Claims Data'!$D$11:$D$500='Cal_Claims Experience'!$D209)))</f>
        <v/>
      </c>
      <c r="K209" s="1" t="str" cm="1">
        <f t="array" ref="K209">IF(A209="","",_xlfn._xlws.FILTER('Input_Claims Data'!K$11:K$500,('Input_Claims Data'!$A$11:$A$500='Cal_Claims Experience'!$A209)*('Input_Claims Data'!$B$11:$B$500='Cal_Claims Experience'!$B209)*('Input_Claims Data'!$C$11:$C$500='Cal_Claims Experience'!$C209)*('Input_Claims Data'!$D$11:$D$500='Cal_Claims Experience'!$D209)))</f>
        <v/>
      </c>
      <c r="L209" s="1" t="str" cm="1">
        <f t="array" ref="L209">IF(B209="","",_xlfn._xlws.FILTER('Input_Claims Data'!L$11:L$500,('Input_Claims Data'!$A$11:$A$500='Cal_Claims Experience'!$A209)*('Input_Claims Data'!$B$11:$B$500='Cal_Claims Experience'!$B209)*('Input_Claims Data'!$C$11:$C$500='Cal_Claims Experience'!$C209)*('Input_Claims Data'!$D$11:$D$500='Cal_Claims Experience'!$D209)))</f>
        <v/>
      </c>
      <c r="M209" s="1" t="str" cm="1">
        <f t="array" ref="M209">IF(C209="","",_xlfn._xlws.FILTER('Input_Claims Data'!M$11:M$500,('Input_Claims Data'!$A$11:$A$500='Cal_Claims Experience'!$A209)*('Input_Claims Data'!$B$11:$B$500='Cal_Claims Experience'!$B209)*('Input_Claims Data'!$C$11:$C$500='Cal_Claims Experience'!$C209)*('Input_Claims Data'!$D$11:$D$500='Cal_Claims Experience'!$D209)))</f>
        <v/>
      </c>
      <c r="N209" s="1" t="str" cm="1">
        <f t="array" ref="N209">IF(D209="","",_xlfn._xlws.FILTER('Input_Claims Data'!N$11:N$500,('Input_Claims Data'!$A$11:$A$500='Cal_Claims Experience'!$A209)*('Input_Claims Data'!$B$11:$B$500='Cal_Claims Experience'!$B209)*('Input_Claims Data'!$C$11:$C$500='Cal_Claims Experience'!$C209)*('Input_Claims Data'!$D$11:$D$500='Cal_Claims Experience'!$D209)))</f>
        <v/>
      </c>
      <c r="O209" s="1" t="str">
        <f t="shared" si="30"/>
        <v/>
      </c>
      <c r="P209" s="1" t="str">
        <f t="shared" si="31"/>
        <v/>
      </c>
      <c r="Q209" s="1" t="str">
        <f t="shared" si="32"/>
        <v/>
      </c>
      <c r="R209" s="1" t="str">
        <f t="shared" si="33"/>
        <v/>
      </c>
      <c r="S209" s="1" t="str">
        <f t="shared" si="34"/>
        <v/>
      </c>
      <c r="Y209" s="1" t="str" cm="1">
        <f t="array" ref="Y209">IF(U209="","",_xlfn._xlws.FILTER('Input_Claims Data'!U$11:U$500,('Input_Claims Data'!$Q$11:$Q$500='Cal_Claims Experience'!$U209)*('Input_Claims Data'!$R$11:$R$500='Cal_Claims Experience'!$V209)*('Input_Claims Data'!$S$11:$S$500='Cal_Claims Experience'!$W209)*('Input_Claims Data'!$T$11:$T$500='Cal_Claims Experience'!$X209)))</f>
        <v/>
      </c>
      <c r="Z209" s="1" t="str" cm="1">
        <f t="array" ref="Z209">IF(V209="","",_xlfn._xlws.FILTER('Input_Claims Data'!V$11:V$500,('Input_Claims Data'!$Q$11:$Q$500='Cal_Claims Experience'!$U209)*('Input_Claims Data'!$R$11:$R$500='Cal_Claims Experience'!$V209)*('Input_Claims Data'!$S$11:$S$500='Cal_Claims Experience'!$W209)*('Input_Claims Data'!$T$11:$T$500='Cal_Claims Experience'!$X209)))</f>
        <v/>
      </c>
      <c r="AA209" s="1" t="str" cm="1">
        <f t="array" ref="AA209">IF(W209="","",_xlfn._xlws.FILTER('Input_Claims Data'!W$11:W$500,('Input_Claims Data'!$Q$11:$Q$500='Cal_Claims Experience'!$U209)*('Input_Claims Data'!$R$11:$R$500='Cal_Claims Experience'!$V209)*('Input_Claims Data'!$S$11:$S$500='Cal_Claims Experience'!$W209)*('Input_Claims Data'!$T$11:$T$500='Cal_Claims Experience'!$X209)))</f>
        <v/>
      </c>
      <c r="AB209" s="1" t="str" cm="1">
        <f t="array" ref="AB209">IF(X209="","",_xlfn._xlws.FILTER('Input_Claims Data'!X$11:X$500,('Input_Claims Data'!$Q$11:$Q$500='Cal_Claims Experience'!$U209)*('Input_Claims Data'!$R$11:$R$500='Cal_Claims Experience'!$V209)*('Input_Claims Data'!$S$11:$S$500='Cal_Claims Experience'!$W209)*('Input_Claims Data'!$T$11:$T$500='Cal_Claims Experience'!$X209)))</f>
        <v/>
      </c>
      <c r="AC209" s="1" t="str" cm="1">
        <f t="array" ref="AC209">IF(Y209="","",_xlfn._xlws.FILTER('Input_Claims Data'!Y$11:Y$500,('Input_Claims Data'!$Q$11:$Q$500='Cal_Claims Experience'!$U209)*('Input_Claims Data'!$R$11:$R$500='Cal_Claims Experience'!$V209)*('Input_Claims Data'!$S$11:$S$500='Cal_Claims Experience'!$W209)*('Input_Claims Data'!$T$11:$T$500='Cal_Claims Experience'!$X209)))</f>
        <v/>
      </c>
      <c r="AD209" s="1" t="str" cm="1">
        <f t="array" ref="AD209">IF(Z209="","",_xlfn._xlws.FILTER('Input_Claims Data'!Z$11:Z$500,('Input_Claims Data'!$Q$11:$Q$500='Cal_Claims Experience'!$U209)*('Input_Claims Data'!$R$11:$R$500='Cal_Claims Experience'!$V209)*('Input_Claims Data'!$S$11:$S$500='Cal_Claims Experience'!$W209)*('Input_Claims Data'!$T$11:$T$500='Cal_Claims Experience'!$X209)))</f>
        <v/>
      </c>
      <c r="AE209" s="1" t="str" cm="1">
        <f t="array" ref="AE209">IF(AA209="","",_xlfn._xlws.FILTER('Input_Claims Data'!AA$11:AA$500,('Input_Claims Data'!$Q$11:$Q$500='Cal_Claims Experience'!$U209)*('Input_Claims Data'!$R$11:$R$500='Cal_Claims Experience'!$V209)*('Input_Claims Data'!$S$11:$S$500='Cal_Claims Experience'!$W209)*('Input_Claims Data'!$T$11:$T$500='Cal_Claims Experience'!$X209)))</f>
        <v/>
      </c>
      <c r="AF209" s="1" t="str" cm="1">
        <f t="array" ref="AF209">IF(AB209="","",_xlfn._xlws.FILTER('Input_Claims Data'!AB$11:AB$500,('Input_Claims Data'!$Q$11:$Q$500='Cal_Claims Experience'!$U209)*('Input_Claims Data'!$R$11:$R$500='Cal_Claims Experience'!$V209)*('Input_Claims Data'!$S$11:$S$500='Cal_Claims Experience'!$W209)*('Input_Claims Data'!$T$11:$T$500='Cal_Claims Experience'!$X209)))</f>
        <v/>
      </c>
      <c r="AG209" s="1" t="str" cm="1">
        <f t="array" ref="AG209">IF(AC209="","",_xlfn._xlws.FILTER('Input_Claims Data'!AC$11:AC$500,('Input_Claims Data'!$Q$11:$Q$500='Cal_Claims Experience'!$U209)*('Input_Claims Data'!$R$11:$R$500='Cal_Claims Experience'!$V209)*('Input_Claims Data'!$S$11:$S$500='Cal_Claims Experience'!$W209)*('Input_Claims Data'!$T$11:$T$500='Cal_Claims Experience'!$X209)))</f>
        <v/>
      </c>
      <c r="AH209" s="1" t="str" cm="1">
        <f t="array" ref="AH209">IF(AD209="","",_xlfn._xlws.FILTER('Input_Claims Data'!AD$11:AD$500,('Input_Claims Data'!$Q$11:$Q$500='Cal_Claims Experience'!$U209)*('Input_Claims Data'!$R$11:$R$500='Cal_Claims Experience'!$V209)*('Input_Claims Data'!$S$11:$S$500='Cal_Claims Experience'!$W209)*('Input_Claims Data'!$T$11:$T$500='Cal_Claims Experience'!$X209)))</f>
        <v/>
      </c>
      <c r="AI209" s="1" t="str">
        <f t="shared" si="38"/>
        <v/>
      </c>
      <c r="AJ209" s="1" t="str">
        <f t="shared" si="35"/>
        <v/>
      </c>
      <c r="AK209" s="1" t="str">
        <f t="shared" si="36"/>
        <v/>
      </c>
      <c r="AL209" s="1" t="str">
        <f t="shared" si="37"/>
        <v/>
      </c>
      <c r="AM209" s="1" t="str">
        <f t="shared" si="39"/>
        <v/>
      </c>
    </row>
    <row r="210" spans="5:39">
      <c r="E210" s="1" t="str" cm="1">
        <f t="array" ref="E210">IF(A210="","",_xlfn._xlws.FILTER('Input_Claims Data'!E$11:E$500,('Input_Claims Data'!$A$11:$A$500='Cal_Claims Experience'!$A210)*('Input_Claims Data'!$B$11:$B$500='Cal_Claims Experience'!$B210)*('Input_Claims Data'!$C$11:$C$500='Cal_Claims Experience'!$C210)*('Input_Claims Data'!$D$11:$D$500='Cal_Claims Experience'!$D210)))</f>
        <v/>
      </c>
      <c r="F210" s="1" t="str" cm="1">
        <f t="array" ref="F210">IF(A210="","",_xlfn._xlws.FILTER('Input_Claims Data'!F$11:F$500,('Input_Claims Data'!$A$11:$A$500='Cal_Claims Experience'!$A210)*('Input_Claims Data'!$B$11:$B$500='Cal_Claims Experience'!$B210)*('Input_Claims Data'!$C$11:$C$500='Cal_Claims Experience'!$C210)*('Input_Claims Data'!$D$11:$D$500='Cal_Claims Experience'!$D210)))</f>
        <v/>
      </c>
      <c r="G210" s="1" t="str" cm="1">
        <f t="array" ref="G210">IF(A210="","",_xlfn._xlws.FILTER('Input_Claims Data'!G$11:G$500,('Input_Claims Data'!$A$11:$A$500='Cal_Claims Experience'!$A210)*('Input_Claims Data'!$B$11:$B$500='Cal_Claims Experience'!$B210)*('Input_Claims Data'!$C$11:$C$500='Cal_Claims Experience'!$C210)*('Input_Claims Data'!$D$11:$D$500='Cal_Claims Experience'!$D210)))</f>
        <v/>
      </c>
      <c r="H210" s="1" t="str" cm="1">
        <f t="array" ref="H210">IF(A210="","",_xlfn._xlws.FILTER('Input_Claims Data'!H$11:H$500,('Input_Claims Data'!$A$11:$A$500='Cal_Claims Experience'!$A210)*('Input_Claims Data'!$B$11:$B$500='Cal_Claims Experience'!$B210)*('Input_Claims Data'!$C$11:$C$500='Cal_Claims Experience'!$C210)*('Input_Claims Data'!$D$11:$D$500='Cal_Claims Experience'!$D210)))</f>
        <v/>
      </c>
      <c r="I210" s="1" t="str" cm="1">
        <f t="array" ref="I210">IF(A210="","",_xlfn._xlws.FILTER('Input_Claims Data'!I$11:I$500,('Input_Claims Data'!$A$11:$A$500='Cal_Claims Experience'!$A210)*('Input_Claims Data'!$B$11:$B$500='Cal_Claims Experience'!$B210)*('Input_Claims Data'!$C$11:$C$500='Cal_Claims Experience'!$C210)*('Input_Claims Data'!$D$11:$D$500='Cal_Claims Experience'!$D210)))</f>
        <v/>
      </c>
      <c r="J210" s="1" t="str" cm="1">
        <f t="array" ref="J210">IF(A210="","",_xlfn._xlws.FILTER('Input_Claims Data'!J$11:J$500,('Input_Claims Data'!$A$11:$A$500='Cal_Claims Experience'!$A210)*('Input_Claims Data'!$B$11:$B$500='Cal_Claims Experience'!$B210)*('Input_Claims Data'!$C$11:$C$500='Cal_Claims Experience'!$C210)*('Input_Claims Data'!$D$11:$D$500='Cal_Claims Experience'!$D210)))</f>
        <v/>
      </c>
      <c r="K210" s="1" t="str" cm="1">
        <f t="array" ref="K210">IF(A210="","",_xlfn._xlws.FILTER('Input_Claims Data'!K$11:K$500,('Input_Claims Data'!$A$11:$A$500='Cal_Claims Experience'!$A210)*('Input_Claims Data'!$B$11:$B$500='Cal_Claims Experience'!$B210)*('Input_Claims Data'!$C$11:$C$500='Cal_Claims Experience'!$C210)*('Input_Claims Data'!$D$11:$D$500='Cal_Claims Experience'!$D210)))</f>
        <v/>
      </c>
      <c r="L210" s="1" t="str" cm="1">
        <f t="array" ref="L210">IF(B210="","",_xlfn._xlws.FILTER('Input_Claims Data'!L$11:L$500,('Input_Claims Data'!$A$11:$A$500='Cal_Claims Experience'!$A210)*('Input_Claims Data'!$B$11:$B$500='Cal_Claims Experience'!$B210)*('Input_Claims Data'!$C$11:$C$500='Cal_Claims Experience'!$C210)*('Input_Claims Data'!$D$11:$D$500='Cal_Claims Experience'!$D210)))</f>
        <v/>
      </c>
      <c r="M210" s="1" t="str" cm="1">
        <f t="array" ref="M210">IF(C210="","",_xlfn._xlws.FILTER('Input_Claims Data'!M$11:M$500,('Input_Claims Data'!$A$11:$A$500='Cal_Claims Experience'!$A210)*('Input_Claims Data'!$B$11:$B$500='Cal_Claims Experience'!$B210)*('Input_Claims Data'!$C$11:$C$500='Cal_Claims Experience'!$C210)*('Input_Claims Data'!$D$11:$D$500='Cal_Claims Experience'!$D210)))</f>
        <v/>
      </c>
      <c r="N210" s="1" t="str" cm="1">
        <f t="array" ref="N210">IF(D210="","",_xlfn._xlws.FILTER('Input_Claims Data'!N$11:N$500,('Input_Claims Data'!$A$11:$A$500='Cal_Claims Experience'!$A210)*('Input_Claims Data'!$B$11:$B$500='Cal_Claims Experience'!$B210)*('Input_Claims Data'!$C$11:$C$500='Cal_Claims Experience'!$C210)*('Input_Claims Data'!$D$11:$D$500='Cal_Claims Experience'!$D210)))</f>
        <v/>
      </c>
      <c r="O210" s="1" t="str">
        <f t="shared" si="30"/>
        <v/>
      </c>
      <c r="P210" s="1" t="str">
        <f t="shared" si="31"/>
        <v/>
      </c>
      <c r="Q210" s="1" t="str">
        <f t="shared" si="32"/>
        <v/>
      </c>
      <c r="R210" s="1" t="str">
        <f t="shared" si="33"/>
        <v/>
      </c>
      <c r="S210" s="1" t="str">
        <f t="shared" si="34"/>
        <v/>
      </c>
      <c r="Y210" s="1" t="str" cm="1">
        <f t="array" ref="Y210">IF(U210="","",_xlfn._xlws.FILTER('Input_Claims Data'!U$11:U$500,('Input_Claims Data'!$Q$11:$Q$500='Cal_Claims Experience'!$U210)*('Input_Claims Data'!$R$11:$R$500='Cal_Claims Experience'!$V210)*('Input_Claims Data'!$S$11:$S$500='Cal_Claims Experience'!$W210)*('Input_Claims Data'!$T$11:$T$500='Cal_Claims Experience'!$X210)))</f>
        <v/>
      </c>
      <c r="Z210" s="1" t="str" cm="1">
        <f t="array" ref="Z210">IF(V210="","",_xlfn._xlws.FILTER('Input_Claims Data'!V$11:V$500,('Input_Claims Data'!$Q$11:$Q$500='Cal_Claims Experience'!$U210)*('Input_Claims Data'!$R$11:$R$500='Cal_Claims Experience'!$V210)*('Input_Claims Data'!$S$11:$S$500='Cal_Claims Experience'!$W210)*('Input_Claims Data'!$T$11:$T$500='Cal_Claims Experience'!$X210)))</f>
        <v/>
      </c>
      <c r="AA210" s="1" t="str" cm="1">
        <f t="array" ref="AA210">IF(W210="","",_xlfn._xlws.FILTER('Input_Claims Data'!W$11:W$500,('Input_Claims Data'!$Q$11:$Q$500='Cal_Claims Experience'!$U210)*('Input_Claims Data'!$R$11:$R$500='Cal_Claims Experience'!$V210)*('Input_Claims Data'!$S$11:$S$500='Cal_Claims Experience'!$W210)*('Input_Claims Data'!$T$11:$T$500='Cal_Claims Experience'!$X210)))</f>
        <v/>
      </c>
      <c r="AB210" s="1" t="str" cm="1">
        <f t="array" ref="AB210">IF(X210="","",_xlfn._xlws.FILTER('Input_Claims Data'!X$11:X$500,('Input_Claims Data'!$Q$11:$Q$500='Cal_Claims Experience'!$U210)*('Input_Claims Data'!$R$11:$R$500='Cal_Claims Experience'!$V210)*('Input_Claims Data'!$S$11:$S$500='Cal_Claims Experience'!$W210)*('Input_Claims Data'!$T$11:$T$500='Cal_Claims Experience'!$X210)))</f>
        <v/>
      </c>
      <c r="AC210" s="1" t="str" cm="1">
        <f t="array" ref="AC210">IF(Y210="","",_xlfn._xlws.FILTER('Input_Claims Data'!Y$11:Y$500,('Input_Claims Data'!$Q$11:$Q$500='Cal_Claims Experience'!$U210)*('Input_Claims Data'!$R$11:$R$500='Cal_Claims Experience'!$V210)*('Input_Claims Data'!$S$11:$S$500='Cal_Claims Experience'!$W210)*('Input_Claims Data'!$T$11:$T$500='Cal_Claims Experience'!$X210)))</f>
        <v/>
      </c>
      <c r="AD210" s="1" t="str" cm="1">
        <f t="array" ref="AD210">IF(Z210="","",_xlfn._xlws.FILTER('Input_Claims Data'!Z$11:Z$500,('Input_Claims Data'!$Q$11:$Q$500='Cal_Claims Experience'!$U210)*('Input_Claims Data'!$R$11:$R$500='Cal_Claims Experience'!$V210)*('Input_Claims Data'!$S$11:$S$500='Cal_Claims Experience'!$W210)*('Input_Claims Data'!$T$11:$T$500='Cal_Claims Experience'!$X210)))</f>
        <v/>
      </c>
      <c r="AE210" s="1" t="str" cm="1">
        <f t="array" ref="AE210">IF(AA210="","",_xlfn._xlws.FILTER('Input_Claims Data'!AA$11:AA$500,('Input_Claims Data'!$Q$11:$Q$500='Cal_Claims Experience'!$U210)*('Input_Claims Data'!$R$11:$R$500='Cal_Claims Experience'!$V210)*('Input_Claims Data'!$S$11:$S$500='Cal_Claims Experience'!$W210)*('Input_Claims Data'!$T$11:$T$500='Cal_Claims Experience'!$X210)))</f>
        <v/>
      </c>
      <c r="AF210" s="1" t="str" cm="1">
        <f t="array" ref="AF210">IF(AB210="","",_xlfn._xlws.FILTER('Input_Claims Data'!AB$11:AB$500,('Input_Claims Data'!$Q$11:$Q$500='Cal_Claims Experience'!$U210)*('Input_Claims Data'!$R$11:$R$500='Cal_Claims Experience'!$V210)*('Input_Claims Data'!$S$11:$S$500='Cal_Claims Experience'!$W210)*('Input_Claims Data'!$T$11:$T$500='Cal_Claims Experience'!$X210)))</f>
        <v/>
      </c>
      <c r="AG210" s="1" t="str" cm="1">
        <f t="array" ref="AG210">IF(AC210="","",_xlfn._xlws.FILTER('Input_Claims Data'!AC$11:AC$500,('Input_Claims Data'!$Q$11:$Q$500='Cal_Claims Experience'!$U210)*('Input_Claims Data'!$R$11:$R$500='Cal_Claims Experience'!$V210)*('Input_Claims Data'!$S$11:$S$500='Cal_Claims Experience'!$W210)*('Input_Claims Data'!$T$11:$T$500='Cal_Claims Experience'!$X210)))</f>
        <v/>
      </c>
      <c r="AH210" s="1" t="str" cm="1">
        <f t="array" ref="AH210">IF(AD210="","",_xlfn._xlws.FILTER('Input_Claims Data'!AD$11:AD$500,('Input_Claims Data'!$Q$11:$Q$500='Cal_Claims Experience'!$U210)*('Input_Claims Data'!$R$11:$R$500='Cal_Claims Experience'!$V210)*('Input_Claims Data'!$S$11:$S$500='Cal_Claims Experience'!$W210)*('Input_Claims Data'!$T$11:$T$500='Cal_Claims Experience'!$X210)))</f>
        <v/>
      </c>
      <c r="AI210" s="1" t="str">
        <f t="shared" si="38"/>
        <v/>
      </c>
      <c r="AJ210" s="1" t="str">
        <f t="shared" si="35"/>
        <v/>
      </c>
      <c r="AK210" s="1" t="str">
        <f t="shared" si="36"/>
        <v/>
      </c>
      <c r="AL210" s="1" t="str">
        <f t="shared" si="37"/>
        <v/>
      </c>
      <c r="AM210" s="1" t="str">
        <f t="shared" si="39"/>
        <v/>
      </c>
    </row>
    <row r="211" spans="5:39">
      <c r="E211" s="1" t="str" cm="1">
        <f t="array" ref="E211">IF(A211="","",_xlfn._xlws.FILTER('Input_Claims Data'!E$11:E$500,('Input_Claims Data'!$A$11:$A$500='Cal_Claims Experience'!$A211)*('Input_Claims Data'!$B$11:$B$500='Cal_Claims Experience'!$B211)*('Input_Claims Data'!$C$11:$C$500='Cal_Claims Experience'!$C211)*('Input_Claims Data'!$D$11:$D$500='Cal_Claims Experience'!$D211)))</f>
        <v/>
      </c>
      <c r="F211" s="1" t="str" cm="1">
        <f t="array" ref="F211">IF(A211="","",_xlfn._xlws.FILTER('Input_Claims Data'!F$11:F$500,('Input_Claims Data'!$A$11:$A$500='Cal_Claims Experience'!$A211)*('Input_Claims Data'!$B$11:$B$500='Cal_Claims Experience'!$B211)*('Input_Claims Data'!$C$11:$C$500='Cal_Claims Experience'!$C211)*('Input_Claims Data'!$D$11:$D$500='Cal_Claims Experience'!$D211)))</f>
        <v/>
      </c>
      <c r="G211" s="1" t="str" cm="1">
        <f t="array" ref="G211">IF(A211="","",_xlfn._xlws.FILTER('Input_Claims Data'!G$11:G$500,('Input_Claims Data'!$A$11:$A$500='Cal_Claims Experience'!$A211)*('Input_Claims Data'!$B$11:$B$500='Cal_Claims Experience'!$B211)*('Input_Claims Data'!$C$11:$C$500='Cal_Claims Experience'!$C211)*('Input_Claims Data'!$D$11:$D$500='Cal_Claims Experience'!$D211)))</f>
        <v/>
      </c>
      <c r="H211" s="1" t="str" cm="1">
        <f t="array" ref="H211">IF(A211="","",_xlfn._xlws.FILTER('Input_Claims Data'!H$11:H$500,('Input_Claims Data'!$A$11:$A$500='Cal_Claims Experience'!$A211)*('Input_Claims Data'!$B$11:$B$500='Cal_Claims Experience'!$B211)*('Input_Claims Data'!$C$11:$C$500='Cal_Claims Experience'!$C211)*('Input_Claims Data'!$D$11:$D$500='Cal_Claims Experience'!$D211)))</f>
        <v/>
      </c>
      <c r="I211" s="1" t="str" cm="1">
        <f t="array" ref="I211">IF(A211="","",_xlfn._xlws.FILTER('Input_Claims Data'!I$11:I$500,('Input_Claims Data'!$A$11:$A$500='Cal_Claims Experience'!$A211)*('Input_Claims Data'!$B$11:$B$500='Cal_Claims Experience'!$B211)*('Input_Claims Data'!$C$11:$C$500='Cal_Claims Experience'!$C211)*('Input_Claims Data'!$D$11:$D$500='Cal_Claims Experience'!$D211)))</f>
        <v/>
      </c>
      <c r="J211" s="1" t="str" cm="1">
        <f t="array" ref="J211">IF(A211="","",_xlfn._xlws.FILTER('Input_Claims Data'!J$11:J$500,('Input_Claims Data'!$A$11:$A$500='Cal_Claims Experience'!$A211)*('Input_Claims Data'!$B$11:$B$500='Cal_Claims Experience'!$B211)*('Input_Claims Data'!$C$11:$C$500='Cal_Claims Experience'!$C211)*('Input_Claims Data'!$D$11:$D$500='Cal_Claims Experience'!$D211)))</f>
        <v/>
      </c>
      <c r="K211" s="1" t="str" cm="1">
        <f t="array" ref="K211">IF(A211="","",_xlfn._xlws.FILTER('Input_Claims Data'!K$11:K$500,('Input_Claims Data'!$A$11:$A$500='Cal_Claims Experience'!$A211)*('Input_Claims Data'!$B$11:$B$500='Cal_Claims Experience'!$B211)*('Input_Claims Data'!$C$11:$C$500='Cal_Claims Experience'!$C211)*('Input_Claims Data'!$D$11:$D$500='Cal_Claims Experience'!$D211)))</f>
        <v/>
      </c>
      <c r="L211" s="1" t="str" cm="1">
        <f t="array" ref="L211">IF(B211="","",_xlfn._xlws.FILTER('Input_Claims Data'!L$11:L$500,('Input_Claims Data'!$A$11:$A$500='Cal_Claims Experience'!$A211)*('Input_Claims Data'!$B$11:$B$500='Cal_Claims Experience'!$B211)*('Input_Claims Data'!$C$11:$C$500='Cal_Claims Experience'!$C211)*('Input_Claims Data'!$D$11:$D$500='Cal_Claims Experience'!$D211)))</f>
        <v/>
      </c>
      <c r="M211" s="1" t="str" cm="1">
        <f t="array" ref="M211">IF(C211="","",_xlfn._xlws.FILTER('Input_Claims Data'!M$11:M$500,('Input_Claims Data'!$A$11:$A$500='Cal_Claims Experience'!$A211)*('Input_Claims Data'!$B$11:$B$500='Cal_Claims Experience'!$B211)*('Input_Claims Data'!$C$11:$C$500='Cal_Claims Experience'!$C211)*('Input_Claims Data'!$D$11:$D$500='Cal_Claims Experience'!$D211)))</f>
        <v/>
      </c>
      <c r="N211" s="1" t="str" cm="1">
        <f t="array" ref="N211">IF(D211="","",_xlfn._xlws.FILTER('Input_Claims Data'!N$11:N$500,('Input_Claims Data'!$A$11:$A$500='Cal_Claims Experience'!$A211)*('Input_Claims Data'!$B$11:$B$500='Cal_Claims Experience'!$B211)*('Input_Claims Data'!$C$11:$C$500='Cal_Claims Experience'!$C211)*('Input_Claims Data'!$D$11:$D$500='Cal_Claims Experience'!$D211)))</f>
        <v/>
      </c>
      <c r="O211" s="1" t="str">
        <f t="shared" si="30"/>
        <v/>
      </c>
      <c r="P211" s="1" t="str">
        <f t="shared" si="31"/>
        <v/>
      </c>
      <c r="Q211" s="1" t="str">
        <f t="shared" si="32"/>
        <v/>
      </c>
      <c r="R211" s="1" t="str">
        <f t="shared" si="33"/>
        <v/>
      </c>
      <c r="S211" s="1" t="str">
        <f t="shared" si="34"/>
        <v/>
      </c>
      <c r="Y211" s="1" t="str" cm="1">
        <f t="array" ref="Y211">IF(U211="","",_xlfn._xlws.FILTER('Input_Claims Data'!U$11:U$500,('Input_Claims Data'!$Q$11:$Q$500='Cal_Claims Experience'!$U211)*('Input_Claims Data'!$R$11:$R$500='Cal_Claims Experience'!$V211)*('Input_Claims Data'!$S$11:$S$500='Cal_Claims Experience'!$W211)*('Input_Claims Data'!$T$11:$T$500='Cal_Claims Experience'!$X211)))</f>
        <v/>
      </c>
      <c r="Z211" s="1" t="str" cm="1">
        <f t="array" ref="Z211">IF(V211="","",_xlfn._xlws.FILTER('Input_Claims Data'!V$11:V$500,('Input_Claims Data'!$Q$11:$Q$500='Cal_Claims Experience'!$U211)*('Input_Claims Data'!$R$11:$R$500='Cal_Claims Experience'!$V211)*('Input_Claims Data'!$S$11:$S$500='Cal_Claims Experience'!$W211)*('Input_Claims Data'!$T$11:$T$500='Cal_Claims Experience'!$X211)))</f>
        <v/>
      </c>
      <c r="AA211" s="1" t="str" cm="1">
        <f t="array" ref="AA211">IF(W211="","",_xlfn._xlws.FILTER('Input_Claims Data'!W$11:W$500,('Input_Claims Data'!$Q$11:$Q$500='Cal_Claims Experience'!$U211)*('Input_Claims Data'!$R$11:$R$500='Cal_Claims Experience'!$V211)*('Input_Claims Data'!$S$11:$S$500='Cal_Claims Experience'!$W211)*('Input_Claims Data'!$T$11:$T$500='Cal_Claims Experience'!$X211)))</f>
        <v/>
      </c>
      <c r="AB211" s="1" t="str" cm="1">
        <f t="array" ref="AB211">IF(X211="","",_xlfn._xlws.FILTER('Input_Claims Data'!X$11:X$500,('Input_Claims Data'!$Q$11:$Q$500='Cal_Claims Experience'!$U211)*('Input_Claims Data'!$R$11:$R$500='Cal_Claims Experience'!$V211)*('Input_Claims Data'!$S$11:$S$500='Cal_Claims Experience'!$W211)*('Input_Claims Data'!$T$11:$T$500='Cal_Claims Experience'!$X211)))</f>
        <v/>
      </c>
      <c r="AC211" s="1" t="str" cm="1">
        <f t="array" ref="AC211">IF(Y211="","",_xlfn._xlws.FILTER('Input_Claims Data'!Y$11:Y$500,('Input_Claims Data'!$Q$11:$Q$500='Cal_Claims Experience'!$U211)*('Input_Claims Data'!$R$11:$R$500='Cal_Claims Experience'!$V211)*('Input_Claims Data'!$S$11:$S$500='Cal_Claims Experience'!$W211)*('Input_Claims Data'!$T$11:$T$500='Cal_Claims Experience'!$X211)))</f>
        <v/>
      </c>
      <c r="AD211" s="1" t="str" cm="1">
        <f t="array" ref="AD211">IF(Z211="","",_xlfn._xlws.FILTER('Input_Claims Data'!Z$11:Z$500,('Input_Claims Data'!$Q$11:$Q$500='Cal_Claims Experience'!$U211)*('Input_Claims Data'!$R$11:$R$500='Cal_Claims Experience'!$V211)*('Input_Claims Data'!$S$11:$S$500='Cal_Claims Experience'!$W211)*('Input_Claims Data'!$T$11:$T$500='Cal_Claims Experience'!$X211)))</f>
        <v/>
      </c>
      <c r="AE211" s="1" t="str" cm="1">
        <f t="array" ref="AE211">IF(AA211="","",_xlfn._xlws.FILTER('Input_Claims Data'!AA$11:AA$500,('Input_Claims Data'!$Q$11:$Q$500='Cal_Claims Experience'!$U211)*('Input_Claims Data'!$R$11:$R$500='Cal_Claims Experience'!$V211)*('Input_Claims Data'!$S$11:$S$500='Cal_Claims Experience'!$W211)*('Input_Claims Data'!$T$11:$T$500='Cal_Claims Experience'!$X211)))</f>
        <v/>
      </c>
      <c r="AF211" s="1" t="str" cm="1">
        <f t="array" ref="AF211">IF(AB211="","",_xlfn._xlws.FILTER('Input_Claims Data'!AB$11:AB$500,('Input_Claims Data'!$Q$11:$Q$500='Cal_Claims Experience'!$U211)*('Input_Claims Data'!$R$11:$R$500='Cal_Claims Experience'!$V211)*('Input_Claims Data'!$S$11:$S$500='Cal_Claims Experience'!$W211)*('Input_Claims Data'!$T$11:$T$500='Cal_Claims Experience'!$X211)))</f>
        <v/>
      </c>
      <c r="AG211" s="1" t="str" cm="1">
        <f t="array" ref="AG211">IF(AC211="","",_xlfn._xlws.FILTER('Input_Claims Data'!AC$11:AC$500,('Input_Claims Data'!$Q$11:$Q$500='Cal_Claims Experience'!$U211)*('Input_Claims Data'!$R$11:$R$500='Cal_Claims Experience'!$V211)*('Input_Claims Data'!$S$11:$S$500='Cal_Claims Experience'!$W211)*('Input_Claims Data'!$T$11:$T$500='Cal_Claims Experience'!$X211)))</f>
        <v/>
      </c>
      <c r="AH211" s="1" t="str" cm="1">
        <f t="array" ref="AH211">IF(AD211="","",_xlfn._xlws.FILTER('Input_Claims Data'!AD$11:AD$500,('Input_Claims Data'!$Q$11:$Q$500='Cal_Claims Experience'!$U211)*('Input_Claims Data'!$R$11:$R$500='Cal_Claims Experience'!$V211)*('Input_Claims Data'!$S$11:$S$500='Cal_Claims Experience'!$W211)*('Input_Claims Data'!$T$11:$T$500='Cal_Claims Experience'!$X211)))</f>
        <v/>
      </c>
      <c r="AI211" s="1" t="str">
        <f t="shared" si="38"/>
        <v/>
      </c>
      <c r="AJ211" s="1" t="str">
        <f t="shared" si="35"/>
        <v/>
      </c>
      <c r="AK211" s="1" t="str">
        <f t="shared" si="36"/>
        <v/>
      </c>
      <c r="AL211" s="1" t="str">
        <f t="shared" si="37"/>
        <v/>
      </c>
      <c r="AM211" s="1" t="str">
        <f t="shared" si="39"/>
        <v/>
      </c>
    </row>
    <row r="212" spans="5:39">
      <c r="E212" s="1" t="str" cm="1">
        <f t="array" ref="E212">IF(A212="","",_xlfn._xlws.FILTER('Input_Claims Data'!E$11:E$500,('Input_Claims Data'!$A$11:$A$500='Cal_Claims Experience'!$A212)*('Input_Claims Data'!$B$11:$B$500='Cal_Claims Experience'!$B212)*('Input_Claims Data'!$C$11:$C$500='Cal_Claims Experience'!$C212)*('Input_Claims Data'!$D$11:$D$500='Cal_Claims Experience'!$D212)))</f>
        <v/>
      </c>
      <c r="F212" s="1" t="str" cm="1">
        <f t="array" ref="F212">IF(A212="","",_xlfn._xlws.FILTER('Input_Claims Data'!F$11:F$500,('Input_Claims Data'!$A$11:$A$500='Cal_Claims Experience'!$A212)*('Input_Claims Data'!$B$11:$B$500='Cal_Claims Experience'!$B212)*('Input_Claims Data'!$C$11:$C$500='Cal_Claims Experience'!$C212)*('Input_Claims Data'!$D$11:$D$500='Cal_Claims Experience'!$D212)))</f>
        <v/>
      </c>
      <c r="G212" s="1" t="str" cm="1">
        <f t="array" ref="G212">IF(A212="","",_xlfn._xlws.FILTER('Input_Claims Data'!G$11:G$500,('Input_Claims Data'!$A$11:$A$500='Cal_Claims Experience'!$A212)*('Input_Claims Data'!$B$11:$B$500='Cal_Claims Experience'!$B212)*('Input_Claims Data'!$C$11:$C$500='Cal_Claims Experience'!$C212)*('Input_Claims Data'!$D$11:$D$500='Cal_Claims Experience'!$D212)))</f>
        <v/>
      </c>
      <c r="H212" s="1" t="str" cm="1">
        <f t="array" ref="H212">IF(A212="","",_xlfn._xlws.FILTER('Input_Claims Data'!H$11:H$500,('Input_Claims Data'!$A$11:$A$500='Cal_Claims Experience'!$A212)*('Input_Claims Data'!$B$11:$B$500='Cal_Claims Experience'!$B212)*('Input_Claims Data'!$C$11:$C$500='Cal_Claims Experience'!$C212)*('Input_Claims Data'!$D$11:$D$500='Cal_Claims Experience'!$D212)))</f>
        <v/>
      </c>
      <c r="I212" s="1" t="str" cm="1">
        <f t="array" ref="I212">IF(A212="","",_xlfn._xlws.FILTER('Input_Claims Data'!I$11:I$500,('Input_Claims Data'!$A$11:$A$500='Cal_Claims Experience'!$A212)*('Input_Claims Data'!$B$11:$B$500='Cal_Claims Experience'!$B212)*('Input_Claims Data'!$C$11:$C$500='Cal_Claims Experience'!$C212)*('Input_Claims Data'!$D$11:$D$500='Cal_Claims Experience'!$D212)))</f>
        <v/>
      </c>
      <c r="J212" s="1" t="str" cm="1">
        <f t="array" ref="J212">IF(A212="","",_xlfn._xlws.FILTER('Input_Claims Data'!J$11:J$500,('Input_Claims Data'!$A$11:$A$500='Cal_Claims Experience'!$A212)*('Input_Claims Data'!$B$11:$B$500='Cal_Claims Experience'!$B212)*('Input_Claims Data'!$C$11:$C$500='Cal_Claims Experience'!$C212)*('Input_Claims Data'!$D$11:$D$500='Cal_Claims Experience'!$D212)))</f>
        <v/>
      </c>
      <c r="K212" s="1" t="str" cm="1">
        <f t="array" ref="K212">IF(A212="","",_xlfn._xlws.FILTER('Input_Claims Data'!K$11:K$500,('Input_Claims Data'!$A$11:$A$500='Cal_Claims Experience'!$A212)*('Input_Claims Data'!$B$11:$B$500='Cal_Claims Experience'!$B212)*('Input_Claims Data'!$C$11:$C$500='Cal_Claims Experience'!$C212)*('Input_Claims Data'!$D$11:$D$500='Cal_Claims Experience'!$D212)))</f>
        <v/>
      </c>
      <c r="L212" s="1" t="str" cm="1">
        <f t="array" ref="L212">IF(B212="","",_xlfn._xlws.FILTER('Input_Claims Data'!L$11:L$500,('Input_Claims Data'!$A$11:$A$500='Cal_Claims Experience'!$A212)*('Input_Claims Data'!$B$11:$B$500='Cal_Claims Experience'!$B212)*('Input_Claims Data'!$C$11:$C$500='Cal_Claims Experience'!$C212)*('Input_Claims Data'!$D$11:$D$500='Cal_Claims Experience'!$D212)))</f>
        <v/>
      </c>
      <c r="M212" s="1" t="str" cm="1">
        <f t="array" ref="M212">IF(C212="","",_xlfn._xlws.FILTER('Input_Claims Data'!M$11:M$500,('Input_Claims Data'!$A$11:$A$500='Cal_Claims Experience'!$A212)*('Input_Claims Data'!$B$11:$B$500='Cal_Claims Experience'!$B212)*('Input_Claims Data'!$C$11:$C$500='Cal_Claims Experience'!$C212)*('Input_Claims Data'!$D$11:$D$500='Cal_Claims Experience'!$D212)))</f>
        <v/>
      </c>
      <c r="N212" s="1" t="str" cm="1">
        <f t="array" ref="N212">IF(D212="","",_xlfn._xlws.FILTER('Input_Claims Data'!N$11:N$500,('Input_Claims Data'!$A$11:$A$500='Cal_Claims Experience'!$A212)*('Input_Claims Data'!$B$11:$B$500='Cal_Claims Experience'!$B212)*('Input_Claims Data'!$C$11:$C$500='Cal_Claims Experience'!$C212)*('Input_Claims Data'!$D$11:$D$500='Cal_Claims Experience'!$D212)))</f>
        <v/>
      </c>
      <c r="O212" s="1" t="str">
        <f t="shared" si="30"/>
        <v/>
      </c>
      <c r="P212" s="1" t="str">
        <f t="shared" si="31"/>
        <v/>
      </c>
      <c r="Q212" s="1" t="str">
        <f t="shared" si="32"/>
        <v/>
      </c>
      <c r="R212" s="1" t="str">
        <f t="shared" si="33"/>
        <v/>
      </c>
      <c r="S212" s="1" t="str">
        <f t="shared" si="34"/>
        <v/>
      </c>
      <c r="Y212" s="1" t="str" cm="1">
        <f t="array" ref="Y212">IF(U212="","",_xlfn._xlws.FILTER('Input_Claims Data'!U$11:U$500,('Input_Claims Data'!$Q$11:$Q$500='Cal_Claims Experience'!$U212)*('Input_Claims Data'!$R$11:$R$500='Cal_Claims Experience'!$V212)*('Input_Claims Data'!$S$11:$S$500='Cal_Claims Experience'!$W212)*('Input_Claims Data'!$T$11:$T$500='Cal_Claims Experience'!$X212)))</f>
        <v/>
      </c>
      <c r="Z212" s="1" t="str" cm="1">
        <f t="array" ref="Z212">IF(V212="","",_xlfn._xlws.FILTER('Input_Claims Data'!V$11:V$500,('Input_Claims Data'!$Q$11:$Q$500='Cal_Claims Experience'!$U212)*('Input_Claims Data'!$R$11:$R$500='Cal_Claims Experience'!$V212)*('Input_Claims Data'!$S$11:$S$500='Cal_Claims Experience'!$W212)*('Input_Claims Data'!$T$11:$T$500='Cal_Claims Experience'!$X212)))</f>
        <v/>
      </c>
      <c r="AA212" s="1" t="str" cm="1">
        <f t="array" ref="AA212">IF(W212="","",_xlfn._xlws.FILTER('Input_Claims Data'!W$11:W$500,('Input_Claims Data'!$Q$11:$Q$500='Cal_Claims Experience'!$U212)*('Input_Claims Data'!$R$11:$R$500='Cal_Claims Experience'!$V212)*('Input_Claims Data'!$S$11:$S$500='Cal_Claims Experience'!$W212)*('Input_Claims Data'!$T$11:$T$500='Cal_Claims Experience'!$X212)))</f>
        <v/>
      </c>
      <c r="AB212" s="1" t="str" cm="1">
        <f t="array" ref="AB212">IF(X212="","",_xlfn._xlws.FILTER('Input_Claims Data'!X$11:X$500,('Input_Claims Data'!$Q$11:$Q$500='Cal_Claims Experience'!$U212)*('Input_Claims Data'!$R$11:$R$500='Cal_Claims Experience'!$V212)*('Input_Claims Data'!$S$11:$S$500='Cal_Claims Experience'!$W212)*('Input_Claims Data'!$T$11:$T$500='Cal_Claims Experience'!$X212)))</f>
        <v/>
      </c>
      <c r="AC212" s="1" t="str" cm="1">
        <f t="array" ref="AC212">IF(Y212="","",_xlfn._xlws.FILTER('Input_Claims Data'!Y$11:Y$500,('Input_Claims Data'!$Q$11:$Q$500='Cal_Claims Experience'!$U212)*('Input_Claims Data'!$R$11:$R$500='Cal_Claims Experience'!$V212)*('Input_Claims Data'!$S$11:$S$500='Cal_Claims Experience'!$W212)*('Input_Claims Data'!$T$11:$T$500='Cal_Claims Experience'!$X212)))</f>
        <v/>
      </c>
      <c r="AD212" s="1" t="str" cm="1">
        <f t="array" ref="AD212">IF(Z212="","",_xlfn._xlws.FILTER('Input_Claims Data'!Z$11:Z$500,('Input_Claims Data'!$Q$11:$Q$500='Cal_Claims Experience'!$U212)*('Input_Claims Data'!$R$11:$R$500='Cal_Claims Experience'!$V212)*('Input_Claims Data'!$S$11:$S$500='Cal_Claims Experience'!$W212)*('Input_Claims Data'!$T$11:$T$500='Cal_Claims Experience'!$X212)))</f>
        <v/>
      </c>
      <c r="AE212" s="1" t="str" cm="1">
        <f t="array" ref="AE212">IF(AA212="","",_xlfn._xlws.FILTER('Input_Claims Data'!AA$11:AA$500,('Input_Claims Data'!$Q$11:$Q$500='Cal_Claims Experience'!$U212)*('Input_Claims Data'!$R$11:$R$500='Cal_Claims Experience'!$V212)*('Input_Claims Data'!$S$11:$S$500='Cal_Claims Experience'!$W212)*('Input_Claims Data'!$T$11:$T$500='Cal_Claims Experience'!$X212)))</f>
        <v/>
      </c>
      <c r="AF212" s="1" t="str" cm="1">
        <f t="array" ref="AF212">IF(AB212="","",_xlfn._xlws.FILTER('Input_Claims Data'!AB$11:AB$500,('Input_Claims Data'!$Q$11:$Q$500='Cal_Claims Experience'!$U212)*('Input_Claims Data'!$R$11:$R$500='Cal_Claims Experience'!$V212)*('Input_Claims Data'!$S$11:$S$500='Cal_Claims Experience'!$W212)*('Input_Claims Data'!$T$11:$T$500='Cal_Claims Experience'!$X212)))</f>
        <v/>
      </c>
      <c r="AG212" s="1" t="str" cm="1">
        <f t="array" ref="AG212">IF(AC212="","",_xlfn._xlws.FILTER('Input_Claims Data'!AC$11:AC$500,('Input_Claims Data'!$Q$11:$Q$500='Cal_Claims Experience'!$U212)*('Input_Claims Data'!$R$11:$R$500='Cal_Claims Experience'!$V212)*('Input_Claims Data'!$S$11:$S$500='Cal_Claims Experience'!$W212)*('Input_Claims Data'!$T$11:$T$500='Cal_Claims Experience'!$X212)))</f>
        <v/>
      </c>
      <c r="AH212" s="1" t="str" cm="1">
        <f t="array" ref="AH212">IF(AD212="","",_xlfn._xlws.FILTER('Input_Claims Data'!AD$11:AD$500,('Input_Claims Data'!$Q$11:$Q$500='Cal_Claims Experience'!$U212)*('Input_Claims Data'!$R$11:$R$500='Cal_Claims Experience'!$V212)*('Input_Claims Data'!$S$11:$S$500='Cal_Claims Experience'!$W212)*('Input_Claims Data'!$T$11:$T$500='Cal_Claims Experience'!$X212)))</f>
        <v/>
      </c>
      <c r="AI212" s="1" t="str">
        <f t="shared" si="38"/>
        <v/>
      </c>
      <c r="AJ212" s="1" t="str">
        <f t="shared" si="35"/>
        <v/>
      </c>
      <c r="AK212" s="1" t="str">
        <f t="shared" si="36"/>
        <v/>
      </c>
      <c r="AL212" s="1" t="str">
        <f t="shared" si="37"/>
        <v/>
      </c>
      <c r="AM212" s="1" t="str">
        <f t="shared" si="39"/>
        <v/>
      </c>
    </row>
    <row r="213" spans="5:39">
      <c r="E213" s="1" t="str" cm="1">
        <f t="array" ref="E213">IF(A213="","",_xlfn._xlws.FILTER('Input_Claims Data'!E$11:E$500,('Input_Claims Data'!$A$11:$A$500='Cal_Claims Experience'!$A213)*('Input_Claims Data'!$B$11:$B$500='Cal_Claims Experience'!$B213)*('Input_Claims Data'!$C$11:$C$500='Cal_Claims Experience'!$C213)*('Input_Claims Data'!$D$11:$D$500='Cal_Claims Experience'!$D213)))</f>
        <v/>
      </c>
      <c r="F213" s="1" t="str" cm="1">
        <f t="array" ref="F213">IF(A213="","",_xlfn._xlws.FILTER('Input_Claims Data'!F$11:F$500,('Input_Claims Data'!$A$11:$A$500='Cal_Claims Experience'!$A213)*('Input_Claims Data'!$B$11:$B$500='Cal_Claims Experience'!$B213)*('Input_Claims Data'!$C$11:$C$500='Cal_Claims Experience'!$C213)*('Input_Claims Data'!$D$11:$D$500='Cal_Claims Experience'!$D213)))</f>
        <v/>
      </c>
      <c r="G213" s="1" t="str" cm="1">
        <f t="array" ref="G213">IF(A213="","",_xlfn._xlws.FILTER('Input_Claims Data'!G$11:G$500,('Input_Claims Data'!$A$11:$A$500='Cal_Claims Experience'!$A213)*('Input_Claims Data'!$B$11:$B$500='Cal_Claims Experience'!$B213)*('Input_Claims Data'!$C$11:$C$500='Cal_Claims Experience'!$C213)*('Input_Claims Data'!$D$11:$D$500='Cal_Claims Experience'!$D213)))</f>
        <v/>
      </c>
      <c r="H213" s="1" t="str" cm="1">
        <f t="array" ref="H213">IF(A213="","",_xlfn._xlws.FILTER('Input_Claims Data'!H$11:H$500,('Input_Claims Data'!$A$11:$A$500='Cal_Claims Experience'!$A213)*('Input_Claims Data'!$B$11:$B$500='Cal_Claims Experience'!$B213)*('Input_Claims Data'!$C$11:$C$500='Cal_Claims Experience'!$C213)*('Input_Claims Data'!$D$11:$D$500='Cal_Claims Experience'!$D213)))</f>
        <v/>
      </c>
      <c r="I213" s="1" t="str" cm="1">
        <f t="array" ref="I213">IF(A213="","",_xlfn._xlws.FILTER('Input_Claims Data'!I$11:I$500,('Input_Claims Data'!$A$11:$A$500='Cal_Claims Experience'!$A213)*('Input_Claims Data'!$B$11:$B$500='Cal_Claims Experience'!$B213)*('Input_Claims Data'!$C$11:$C$500='Cal_Claims Experience'!$C213)*('Input_Claims Data'!$D$11:$D$500='Cal_Claims Experience'!$D213)))</f>
        <v/>
      </c>
      <c r="J213" s="1" t="str" cm="1">
        <f t="array" ref="J213">IF(A213="","",_xlfn._xlws.FILTER('Input_Claims Data'!J$11:J$500,('Input_Claims Data'!$A$11:$A$500='Cal_Claims Experience'!$A213)*('Input_Claims Data'!$B$11:$B$500='Cal_Claims Experience'!$B213)*('Input_Claims Data'!$C$11:$C$500='Cal_Claims Experience'!$C213)*('Input_Claims Data'!$D$11:$D$500='Cal_Claims Experience'!$D213)))</f>
        <v/>
      </c>
      <c r="K213" s="1" t="str" cm="1">
        <f t="array" ref="K213">IF(A213="","",_xlfn._xlws.FILTER('Input_Claims Data'!K$11:K$500,('Input_Claims Data'!$A$11:$A$500='Cal_Claims Experience'!$A213)*('Input_Claims Data'!$B$11:$B$500='Cal_Claims Experience'!$B213)*('Input_Claims Data'!$C$11:$C$500='Cal_Claims Experience'!$C213)*('Input_Claims Data'!$D$11:$D$500='Cal_Claims Experience'!$D213)))</f>
        <v/>
      </c>
      <c r="L213" s="1" t="str" cm="1">
        <f t="array" ref="L213">IF(B213="","",_xlfn._xlws.FILTER('Input_Claims Data'!L$11:L$500,('Input_Claims Data'!$A$11:$A$500='Cal_Claims Experience'!$A213)*('Input_Claims Data'!$B$11:$B$500='Cal_Claims Experience'!$B213)*('Input_Claims Data'!$C$11:$C$500='Cal_Claims Experience'!$C213)*('Input_Claims Data'!$D$11:$D$500='Cal_Claims Experience'!$D213)))</f>
        <v/>
      </c>
      <c r="M213" s="1" t="str" cm="1">
        <f t="array" ref="M213">IF(C213="","",_xlfn._xlws.FILTER('Input_Claims Data'!M$11:M$500,('Input_Claims Data'!$A$11:$A$500='Cal_Claims Experience'!$A213)*('Input_Claims Data'!$B$11:$B$500='Cal_Claims Experience'!$B213)*('Input_Claims Data'!$C$11:$C$500='Cal_Claims Experience'!$C213)*('Input_Claims Data'!$D$11:$D$500='Cal_Claims Experience'!$D213)))</f>
        <v/>
      </c>
      <c r="N213" s="1" t="str" cm="1">
        <f t="array" ref="N213">IF(D213="","",_xlfn._xlws.FILTER('Input_Claims Data'!N$11:N$500,('Input_Claims Data'!$A$11:$A$500='Cal_Claims Experience'!$A213)*('Input_Claims Data'!$B$11:$B$500='Cal_Claims Experience'!$B213)*('Input_Claims Data'!$C$11:$C$500='Cal_Claims Experience'!$C213)*('Input_Claims Data'!$D$11:$D$500='Cal_Claims Experience'!$D213)))</f>
        <v/>
      </c>
      <c r="O213" s="1" t="str">
        <f t="shared" si="30"/>
        <v/>
      </c>
      <c r="P213" s="1" t="str">
        <f t="shared" si="31"/>
        <v/>
      </c>
      <c r="Q213" s="1" t="str">
        <f t="shared" si="32"/>
        <v/>
      </c>
      <c r="R213" s="1" t="str">
        <f t="shared" si="33"/>
        <v/>
      </c>
      <c r="S213" s="1" t="str">
        <f t="shared" si="34"/>
        <v/>
      </c>
      <c r="Y213" s="1" t="str" cm="1">
        <f t="array" ref="Y213">IF(U213="","",_xlfn._xlws.FILTER('Input_Claims Data'!U$11:U$500,('Input_Claims Data'!$Q$11:$Q$500='Cal_Claims Experience'!$U213)*('Input_Claims Data'!$R$11:$R$500='Cal_Claims Experience'!$V213)*('Input_Claims Data'!$S$11:$S$500='Cal_Claims Experience'!$W213)*('Input_Claims Data'!$T$11:$T$500='Cal_Claims Experience'!$X213)))</f>
        <v/>
      </c>
      <c r="Z213" s="1" t="str" cm="1">
        <f t="array" ref="Z213">IF(V213="","",_xlfn._xlws.FILTER('Input_Claims Data'!V$11:V$500,('Input_Claims Data'!$Q$11:$Q$500='Cal_Claims Experience'!$U213)*('Input_Claims Data'!$R$11:$R$500='Cal_Claims Experience'!$V213)*('Input_Claims Data'!$S$11:$S$500='Cal_Claims Experience'!$W213)*('Input_Claims Data'!$T$11:$T$500='Cal_Claims Experience'!$X213)))</f>
        <v/>
      </c>
      <c r="AA213" s="1" t="str" cm="1">
        <f t="array" ref="AA213">IF(W213="","",_xlfn._xlws.FILTER('Input_Claims Data'!W$11:W$500,('Input_Claims Data'!$Q$11:$Q$500='Cal_Claims Experience'!$U213)*('Input_Claims Data'!$R$11:$R$500='Cal_Claims Experience'!$V213)*('Input_Claims Data'!$S$11:$S$500='Cal_Claims Experience'!$W213)*('Input_Claims Data'!$T$11:$T$500='Cal_Claims Experience'!$X213)))</f>
        <v/>
      </c>
      <c r="AB213" s="1" t="str" cm="1">
        <f t="array" ref="AB213">IF(X213="","",_xlfn._xlws.FILTER('Input_Claims Data'!X$11:X$500,('Input_Claims Data'!$Q$11:$Q$500='Cal_Claims Experience'!$U213)*('Input_Claims Data'!$R$11:$R$500='Cal_Claims Experience'!$V213)*('Input_Claims Data'!$S$11:$S$500='Cal_Claims Experience'!$W213)*('Input_Claims Data'!$T$11:$T$500='Cal_Claims Experience'!$X213)))</f>
        <v/>
      </c>
      <c r="AC213" s="1" t="str" cm="1">
        <f t="array" ref="AC213">IF(Y213="","",_xlfn._xlws.FILTER('Input_Claims Data'!Y$11:Y$500,('Input_Claims Data'!$Q$11:$Q$500='Cal_Claims Experience'!$U213)*('Input_Claims Data'!$R$11:$R$500='Cal_Claims Experience'!$V213)*('Input_Claims Data'!$S$11:$S$500='Cal_Claims Experience'!$W213)*('Input_Claims Data'!$T$11:$T$500='Cal_Claims Experience'!$X213)))</f>
        <v/>
      </c>
      <c r="AD213" s="1" t="str" cm="1">
        <f t="array" ref="AD213">IF(Z213="","",_xlfn._xlws.FILTER('Input_Claims Data'!Z$11:Z$500,('Input_Claims Data'!$Q$11:$Q$500='Cal_Claims Experience'!$U213)*('Input_Claims Data'!$R$11:$R$500='Cal_Claims Experience'!$V213)*('Input_Claims Data'!$S$11:$S$500='Cal_Claims Experience'!$W213)*('Input_Claims Data'!$T$11:$T$500='Cal_Claims Experience'!$X213)))</f>
        <v/>
      </c>
      <c r="AE213" s="1" t="str" cm="1">
        <f t="array" ref="AE213">IF(AA213="","",_xlfn._xlws.FILTER('Input_Claims Data'!AA$11:AA$500,('Input_Claims Data'!$Q$11:$Q$500='Cal_Claims Experience'!$U213)*('Input_Claims Data'!$R$11:$R$500='Cal_Claims Experience'!$V213)*('Input_Claims Data'!$S$11:$S$500='Cal_Claims Experience'!$W213)*('Input_Claims Data'!$T$11:$T$500='Cal_Claims Experience'!$X213)))</f>
        <v/>
      </c>
      <c r="AF213" s="1" t="str" cm="1">
        <f t="array" ref="AF213">IF(AB213="","",_xlfn._xlws.FILTER('Input_Claims Data'!AB$11:AB$500,('Input_Claims Data'!$Q$11:$Q$500='Cal_Claims Experience'!$U213)*('Input_Claims Data'!$R$11:$R$500='Cal_Claims Experience'!$V213)*('Input_Claims Data'!$S$11:$S$500='Cal_Claims Experience'!$W213)*('Input_Claims Data'!$T$11:$T$500='Cal_Claims Experience'!$X213)))</f>
        <v/>
      </c>
      <c r="AG213" s="1" t="str" cm="1">
        <f t="array" ref="AG213">IF(AC213="","",_xlfn._xlws.FILTER('Input_Claims Data'!AC$11:AC$500,('Input_Claims Data'!$Q$11:$Q$500='Cal_Claims Experience'!$U213)*('Input_Claims Data'!$R$11:$R$500='Cal_Claims Experience'!$V213)*('Input_Claims Data'!$S$11:$S$500='Cal_Claims Experience'!$W213)*('Input_Claims Data'!$T$11:$T$500='Cal_Claims Experience'!$X213)))</f>
        <v/>
      </c>
      <c r="AH213" s="1" t="str" cm="1">
        <f t="array" ref="AH213">IF(AD213="","",_xlfn._xlws.FILTER('Input_Claims Data'!AD$11:AD$500,('Input_Claims Data'!$Q$11:$Q$500='Cal_Claims Experience'!$U213)*('Input_Claims Data'!$R$11:$R$500='Cal_Claims Experience'!$V213)*('Input_Claims Data'!$S$11:$S$500='Cal_Claims Experience'!$W213)*('Input_Claims Data'!$T$11:$T$500='Cal_Claims Experience'!$X213)))</f>
        <v/>
      </c>
      <c r="AI213" s="1" t="str">
        <f t="shared" si="38"/>
        <v/>
      </c>
      <c r="AJ213" s="1" t="str">
        <f t="shared" si="35"/>
        <v/>
      </c>
      <c r="AK213" s="1" t="str">
        <f t="shared" si="36"/>
        <v/>
      </c>
      <c r="AL213" s="1" t="str">
        <f t="shared" si="37"/>
        <v/>
      </c>
      <c r="AM213" s="1" t="str">
        <f t="shared" si="39"/>
        <v/>
      </c>
    </row>
    <row r="214" spans="5:39">
      <c r="E214" s="1" t="str" cm="1">
        <f t="array" ref="E214">IF(A214="","",_xlfn._xlws.FILTER('Input_Claims Data'!E$11:E$500,('Input_Claims Data'!$A$11:$A$500='Cal_Claims Experience'!$A214)*('Input_Claims Data'!$B$11:$B$500='Cal_Claims Experience'!$B214)*('Input_Claims Data'!$C$11:$C$500='Cal_Claims Experience'!$C214)*('Input_Claims Data'!$D$11:$D$500='Cal_Claims Experience'!$D214)))</f>
        <v/>
      </c>
      <c r="F214" s="1" t="str" cm="1">
        <f t="array" ref="F214">IF(A214="","",_xlfn._xlws.FILTER('Input_Claims Data'!F$11:F$500,('Input_Claims Data'!$A$11:$A$500='Cal_Claims Experience'!$A214)*('Input_Claims Data'!$B$11:$B$500='Cal_Claims Experience'!$B214)*('Input_Claims Data'!$C$11:$C$500='Cal_Claims Experience'!$C214)*('Input_Claims Data'!$D$11:$D$500='Cal_Claims Experience'!$D214)))</f>
        <v/>
      </c>
      <c r="G214" s="1" t="str" cm="1">
        <f t="array" ref="G214">IF(A214="","",_xlfn._xlws.FILTER('Input_Claims Data'!G$11:G$500,('Input_Claims Data'!$A$11:$A$500='Cal_Claims Experience'!$A214)*('Input_Claims Data'!$B$11:$B$500='Cal_Claims Experience'!$B214)*('Input_Claims Data'!$C$11:$C$500='Cal_Claims Experience'!$C214)*('Input_Claims Data'!$D$11:$D$500='Cal_Claims Experience'!$D214)))</f>
        <v/>
      </c>
      <c r="H214" s="1" t="str" cm="1">
        <f t="array" ref="H214">IF(A214="","",_xlfn._xlws.FILTER('Input_Claims Data'!H$11:H$500,('Input_Claims Data'!$A$11:$A$500='Cal_Claims Experience'!$A214)*('Input_Claims Data'!$B$11:$B$500='Cal_Claims Experience'!$B214)*('Input_Claims Data'!$C$11:$C$500='Cal_Claims Experience'!$C214)*('Input_Claims Data'!$D$11:$D$500='Cal_Claims Experience'!$D214)))</f>
        <v/>
      </c>
      <c r="I214" s="1" t="str" cm="1">
        <f t="array" ref="I214">IF(A214="","",_xlfn._xlws.FILTER('Input_Claims Data'!I$11:I$500,('Input_Claims Data'!$A$11:$A$500='Cal_Claims Experience'!$A214)*('Input_Claims Data'!$B$11:$B$500='Cal_Claims Experience'!$B214)*('Input_Claims Data'!$C$11:$C$500='Cal_Claims Experience'!$C214)*('Input_Claims Data'!$D$11:$D$500='Cal_Claims Experience'!$D214)))</f>
        <v/>
      </c>
      <c r="J214" s="1" t="str" cm="1">
        <f t="array" ref="J214">IF(A214="","",_xlfn._xlws.FILTER('Input_Claims Data'!J$11:J$500,('Input_Claims Data'!$A$11:$A$500='Cal_Claims Experience'!$A214)*('Input_Claims Data'!$B$11:$B$500='Cal_Claims Experience'!$B214)*('Input_Claims Data'!$C$11:$C$500='Cal_Claims Experience'!$C214)*('Input_Claims Data'!$D$11:$D$500='Cal_Claims Experience'!$D214)))</f>
        <v/>
      </c>
      <c r="K214" s="1" t="str" cm="1">
        <f t="array" ref="K214">IF(A214="","",_xlfn._xlws.FILTER('Input_Claims Data'!K$11:K$500,('Input_Claims Data'!$A$11:$A$500='Cal_Claims Experience'!$A214)*('Input_Claims Data'!$B$11:$B$500='Cal_Claims Experience'!$B214)*('Input_Claims Data'!$C$11:$C$500='Cal_Claims Experience'!$C214)*('Input_Claims Data'!$D$11:$D$500='Cal_Claims Experience'!$D214)))</f>
        <v/>
      </c>
      <c r="L214" s="1" t="str" cm="1">
        <f t="array" ref="L214">IF(B214="","",_xlfn._xlws.FILTER('Input_Claims Data'!L$11:L$500,('Input_Claims Data'!$A$11:$A$500='Cal_Claims Experience'!$A214)*('Input_Claims Data'!$B$11:$B$500='Cal_Claims Experience'!$B214)*('Input_Claims Data'!$C$11:$C$500='Cal_Claims Experience'!$C214)*('Input_Claims Data'!$D$11:$D$500='Cal_Claims Experience'!$D214)))</f>
        <v/>
      </c>
      <c r="M214" s="1" t="str" cm="1">
        <f t="array" ref="M214">IF(C214="","",_xlfn._xlws.FILTER('Input_Claims Data'!M$11:M$500,('Input_Claims Data'!$A$11:$A$500='Cal_Claims Experience'!$A214)*('Input_Claims Data'!$B$11:$B$500='Cal_Claims Experience'!$B214)*('Input_Claims Data'!$C$11:$C$500='Cal_Claims Experience'!$C214)*('Input_Claims Data'!$D$11:$D$500='Cal_Claims Experience'!$D214)))</f>
        <v/>
      </c>
      <c r="N214" s="1" t="str" cm="1">
        <f t="array" ref="N214">IF(D214="","",_xlfn._xlws.FILTER('Input_Claims Data'!N$11:N$500,('Input_Claims Data'!$A$11:$A$500='Cal_Claims Experience'!$A214)*('Input_Claims Data'!$B$11:$B$500='Cal_Claims Experience'!$B214)*('Input_Claims Data'!$C$11:$C$500='Cal_Claims Experience'!$C214)*('Input_Claims Data'!$D$11:$D$500='Cal_Claims Experience'!$D214)))</f>
        <v/>
      </c>
      <c r="O214" s="1" t="str">
        <f t="shared" si="30"/>
        <v/>
      </c>
      <c r="P214" s="1" t="str">
        <f t="shared" si="31"/>
        <v/>
      </c>
      <c r="Q214" s="1" t="str">
        <f t="shared" si="32"/>
        <v/>
      </c>
      <c r="R214" s="1" t="str">
        <f t="shared" si="33"/>
        <v/>
      </c>
      <c r="S214" s="1" t="str">
        <f t="shared" si="34"/>
        <v/>
      </c>
      <c r="Y214" s="1" t="str" cm="1">
        <f t="array" ref="Y214">IF(U214="","",_xlfn._xlws.FILTER('Input_Claims Data'!U$11:U$500,('Input_Claims Data'!$Q$11:$Q$500='Cal_Claims Experience'!$U214)*('Input_Claims Data'!$R$11:$R$500='Cal_Claims Experience'!$V214)*('Input_Claims Data'!$S$11:$S$500='Cal_Claims Experience'!$W214)*('Input_Claims Data'!$T$11:$T$500='Cal_Claims Experience'!$X214)))</f>
        <v/>
      </c>
      <c r="Z214" s="1" t="str" cm="1">
        <f t="array" ref="Z214">IF(V214="","",_xlfn._xlws.FILTER('Input_Claims Data'!V$11:V$500,('Input_Claims Data'!$Q$11:$Q$500='Cal_Claims Experience'!$U214)*('Input_Claims Data'!$R$11:$R$500='Cal_Claims Experience'!$V214)*('Input_Claims Data'!$S$11:$S$500='Cal_Claims Experience'!$W214)*('Input_Claims Data'!$T$11:$T$500='Cal_Claims Experience'!$X214)))</f>
        <v/>
      </c>
      <c r="AA214" s="1" t="str" cm="1">
        <f t="array" ref="AA214">IF(W214="","",_xlfn._xlws.FILTER('Input_Claims Data'!W$11:W$500,('Input_Claims Data'!$Q$11:$Q$500='Cal_Claims Experience'!$U214)*('Input_Claims Data'!$R$11:$R$500='Cal_Claims Experience'!$V214)*('Input_Claims Data'!$S$11:$S$500='Cal_Claims Experience'!$W214)*('Input_Claims Data'!$T$11:$T$500='Cal_Claims Experience'!$X214)))</f>
        <v/>
      </c>
      <c r="AB214" s="1" t="str" cm="1">
        <f t="array" ref="AB214">IF(X214="","",_xlfn._xlws.FILTER('Input_Claims Data'!X$11:X$500,('Input_Claims Data'!$Q$11:$Q$500='Cal_Claims Experience'!$U214)*('Input_Claims Data'!$R$11:$R$500='Cal_Claims Experience'!$V214)*('Input_Claims Data'!$S$11:$S$500='Cal_Claims Experience'!$W214)*('Input_Claims Data'!$T$11:$T$500='Cal_Claims Experience'!$X214)))</f>
        <v/>
      </c>
      <c r="AC214" s="1" t="str" cm="1">
        <f t="array" ref="AC214">IF(Y214="","",_xlfn._xlws.FILTER('Input_Claims Data'!Y$11:Y$500,('Input_Claims Data'!$Q$11:$Q$500='Cal_Claims Experience'!$U214)*('Input_Claims Data'!$R$11:$R$500='Cal_Claims Experience'!$V214)*('Input_Claims Data'!$S$11:$S$500='Cal_Claims Experience'!$W214)*('Input_Claims Data'!$T$11:$T$500='Cal_Claims Experience'!$X214)))</f>
        <v/>
      </c>
      <c r="AD214" s="1" t="str" cm="1">
        <f t="array" ref="AD214">IF(Z214="","",_xlfn._xlws.FILTER('Input_Claims Data'!Z$11:Z$500,('Input_Claims Data'!$Q$11:$Q$500='Cal_Claims Experience'!$U214)*('Input_Claims Data'!$R$11:$R$500='Cal_Claims Experience'!$V214)*('Input_Claims Data'!$S$11:$S$500='Cal_Claims Experience'!$W214)*('Input_Claims Data'!$T$11:$T$500='Cal_Claims Experience'!$X214)))</f>
        <v/>
      </c>
      <c r="AE214" s="1" t="str" cm="1">
        <f t="array" ref="AE214">IF(AA214="","",_xlfn._xlws.FILTER('Input_Claims Data'!AA$11:AA$500,('Input_Claims Data'!$Q$11:$Q$500='Cal_Claims Experience'!$U214)*('Input_Claims Data'!$R$11:$R$500='Cal_Claims Experience'!$V214)*('Input_Claims Data'!$S$11:$S$500='Cal_Claims Experience'!$W214)*('Input_Claims Data'!$T$11:$T$500='Cal_Claims Experience'!$X214)))</f>
        <v/>
      </c>
      <c r="AF214" s="1" t="str" cm="1">
        <f t="array" ref="AF214">IF(AB214="","",_xlfn._xlws.FILTER('Input_Claims Data'!AB$11:AB$500,('Input_Claims Data'!$Q$11:$Q$500='Cal_Claims Experience'!$U214)*('Input_Claims Data'!$R$11:$R$500='Cal_Claims Experience'!$V214)*('Input_Claims Data'!$S$11:$S$500='Cal_Claims Experience'!$W214)*('Input_Claims Data'!$T$11:$T$500='Cal_Claims Experience'!$X214)))</f>
        <v/>
      </c>
      <c r="AG214" s="1" t="str" cm="1">
        <f t="array" ref="AG214">IF(AC214="","",_xlfn._xlws.FILTER('Input_Claims Data'!AC$11:AC$500,('Input_Claims Data'!$Q$11:$Q$500='Cal_Claims Experience'!$U214)*('Input_Claims Data'!$R$11:$R$500='Cal_Claims Experience'!$V214)*('Input_Claims Data'!$S$11:$S$500='Cal_Claims Experience'!$W214)*('Input_Claims Data'!$T$11:$T$500='Cal_Claims Experience'!$X214)))</f>
        <v/>
      </c>
      <c r="AH214" s="1" t="str" cm="1">
        <f t="array" ref="AH214">IF(AD214="","",_xlfn._xlws.FILTER('Input_Claims Data'!AD$11:AD$500,('Input_Claims Data'!$Q$11:$Q$500='Cal_Claims Experience'!$U214)*('Input_Claims Data'!$R$11:$R$500='Cal_Claims Experience'!$V214)*('Input_Claims Data'!$S$11:$S$500='Cal_Claims Experience'!$W214)*('Input_Claims Data'!$T$11:$T$500='Cal_Claims Experience'!$X214)))</f>
        <v/>
      </c>
      <c r="AI214" s="1" t="str">
        <f t="shared" si="38"/>
        <v/>
      </c>
      <c r="AJ214" s="1" t="str">
        <f t="shared" si="35"/>
        <v/>
      </c>
      <c r="AK214" s="1" t="str">
        <f t="shared" si="36"/>
        <v/>
      </c>
      <c r="AL214" s="1" t="str">
        <f t="shared" si="37"/>
        <v/>
      </c>
      <c r="AM214" s="1" t="str">
        <f t="shared" si="39"/>
        <v/>
      </c>
    </row>
    <row r="215" spans="5:39">
      <c r="E215" s="1" t="str" cm="1">
        <f t="array" ref="E215">IF(A215="","",_xlfn._xlws.FILTER('Input_Claims Data'!E$11:E$500,('Input_Claims Data'!$A$11:$A$500='Cal_Claims Experience'!$A215)*('Input_Claims Data'!$B$11:$B$500='Cal_Claims Experience'!$B215)*('Input_Claims Data'!$C$11:$C$500='Cal_Claims Experience'!$C215)*('Input_Claims Data'!$D$11:$D$500='Cal_Claims Experience'!$D215)))</f>
        <v/>
      </c>
      <c r="F215" s="1" t="str" cm="1">
        <f t="array" ref="F215">IF(A215="","",_xlfn._xlws.FILTER('Input_Claims Data'!F$11:F$500,('Input_Claims Data'!$A$11:$A$500='Cal_Claims Experience'!$A215)*('Input_Claims Data'!$B$11:$B$500='Cal_Claims Experience'!$B215)*('Input_Claims Data'!$C$11:$C$500='Cal_Claims Experience'!$C215)*('Input_Claims Data'!$D$11:$D$500='Cal_Claims Experience'!$D215)))</f>
        <v/>
      </c>
      <c r="G215" s="1" t="str" cm="1">
        <f t="array" ref="G215">IF(A215="","",_xlfn._xlws.FILTER('Input_Claims Data'!G$11:G$500,('Input_Claims Data'!$A$11:$A$500='Cal_Claims Experience'!$A215)*('Input_Claims Data'!$B$11:$B$500='Cal_Claims Experience'!$B215)*('Input_Claims Data'!$C$11:$C$500='Cal_Claims Experience'!$C215)*('Input_Claims Data'!$D$11:$D$500='Cal_Claims Experience'!$D215)))</f>
        <v/>
      </c>
      <c r="H215" s="1" t="str" cm="1">
        <f t="array" ref="H215">IF(A215="","",_xlfn._xlws.FILTER('Input_Claims Data'!H$11:H$500,('Input_Claims Data'!$A$11:$A$500='Cal_Claims Experience'!$A215)*('Input_Claims Data'!$B$11:$B$500='Cal_Claims Experience'!$B215)*('Input_Claims Data'!$C$11:$C$500='Cal_Claims Experience'!$C215)*('Input_Claims Data'!$D$11:$D$500='Cal_Claims Experience'!$D215)))</f>
        <v/>
      </c>
      <c r="I215" s="1" t="str" cm="1">
        <f t="array" ref="I215">IF(A215="","",_xlfn._xlws.FILTER('Input_Claims Data'!I$11:I$500,('Input_Claims Data'!$A$11:$A$500='Cal_Claims Experience'!$A215)*('Input_Claims Data'!$B$11:$B$500='Cal_Claims Experience'!$B215)*('Input_Claims Data'!$C$11:$C$500='Cal_Claims Experience'!$C215)*('Input_Claims Data'!$D$11:$D$500='Cal_Claims Experience'!$D215)))</f>
        <v/>
      </c>
      <c r="J215" s="1" t="str" cm="1">
        <f t="array" ref="J215">IF(A215="","",_xlfn._xlws.FILTER('Input_Claims Data'!J$11:J$500,('Input_Claims Data'!$A$11:$A$500='Cal_Claims Experience'!$A215)*('Input_Claims Data'!$B$11:$B$500='Cal_Claims Experience'!$B215)*('Input_Claims Data'!$C$11:$C$500='Cal_Claims Experience'!$C215)*('Input_Claims Data'!$D$11:$D$500='Cal_Claims Experience'!$D215)))</f>
        <v/>
      </c>
      <c r="K215" s="1" t="str" cm="1">
        <f t="array" ref="K215">IF(A215="","",_xlfn._xlws.FILTER('Input_Claims Data'!K$11:K$500,('Input_Claims Data'!$A$11:$A$500='Cal_Claims Experience'!$A215)*('Input_Claims Data'!$B$11:$B$500='Cal_Claims Experience'!$B215)*('Input_Claims Data'!$C$11:$C$500='Cal_Claims Experience'!$C215)*('Input_Claims Data'!$D$11:$D$500='Cal_Claims Experience'!$D215)))</f>
        <v/>
      </c>
      <c r="L215" s="1" t="str" cm="1">
        <f t="array" ref="L215">IF(B215="","",_xlfn._xlws.FILTER('Input_Claims Data'!L$11:L$500,('Input_Claims Data'!$A$11:$A$500='Cal_Claims Experience'!$A215)*('Input_Claims Data'!$B$11:$B$500='Cal_Claims Experience'!$B215)*('Input_Claims Data'!$C$11:$C$500='Cal_Claims Experience'!$C215)*('Input_Claims Data'!$D$11:$D$500='Cal_Claims Experience'!$D215)))</f>
        <v/>
      </c>
      <c r="M215" s="1" t="str" cm="1">
        <f t="array" ref="M215">IF(C215="","",_xlfn._xlws.FILTER('Input_Claims Data'!M$11:M$500,('Input_Claims Data'!$A$11:$A$500='Cal_Claims Experience'!$A215)*('Input_Claims Data'!$B$11:$B$500='Cal_Claims Experience'!$B215)*('Input_Claims Data'!$C$11:$C$500='Cal_Claims Experience'!$C215)*('Input_Claims Data'!$D$11:$D$500='Cal_Claims Experience'!$D215)))</f>
        <v/>
      </c>
      <c r="N215" s="1" t="str" cm="1">
        <f t="array" ref="N215">IF(D215="","",_xlfn._xlws.FILTER('Input_Claims Data'!N$11:N$500,('Input_Claims Data'!$A$11:$A$500='Cal_Claims Experience'!$A215)*('Input_Claims Data'!$B$11:$B$500='Cal_Claims Experience'!$B215)*('Input_Claims Data'!$C$11:$C$500='Cal_Claims Experience'!$C215)*('Input_Claims Data'!$D$11:$D$500='Cal_Claims Experience'!$D215)))</f>
        <v/>
      </c>
      <c r="O215" s="1" t="str">
        <f t="shared" si="30"/>
        <v/>
      </c>
      <c r="P215" s="1" t="str">
        <f t="shared" si="31"/>
        <v/>
      </c>
      <c r="Q215" s="1" t="str">
        <f t="shared" si="32"/>
        <v/>
      </c>
      <c r="R215" s="1" t="str">
        <f t="shared" si="33"/>
        <v/>
      </c>
      <c r="S215" s="1" t="str">
        <f t="shared" si="34"/>
        <v/>
      </c>
      <c r="Y215" s="1" t="str" cm="1">
        <f t="array" ref="Y215">IF(U215="","",_xlfn._xlws.FILTER('Input_Claims Data'!U$11:U$500,('Input_Claims Data'!$Q$11:$Q$500='Cal_Claims Experience'!$U215)*('Input_Claims Data'!$R$11:$R$500='Cal_Claims Experience'!$V215)*('Input_Claims Data'!$S$11:$S$500='Cal_Claims Experience'!$W215)*('Input_Claims Data'!$T$11:$T$500='Cal_Claims Experience'!$X215)))</f>
        <v/>
      </c>
      <c r="Z215" s="1" t="str" cm="1">
        <f t="array" ref="Z215">IF(V215="","",_xlfn._xlws.FILTER('Input_Claims Data'!V$11:V$500,('Input_Claims Data'!$Q$11:$Q$500='Cal_Claims Experience'!$U215)*('Input_Claims Data'!$R$11:$R$500='Cal_Claims Experience'!$V215)*('Input_Claims Data'!$S$11:$S$500='Cal_Claims Experience'!$W215)*('Input_Claims Data'!$T$11:$T$500='Cal_Claims Experience'!$X215)))</f>
        <v/>
      </c>
      <c r="AA215" s="1" t="str" cm="1">
        <f t="array" ref="AA215">IF(W215="","",_xlfn._xlws.FILTER('Input_Claims Data'!W$11:W$500,('Input_Claims Data'!$Q$11:$Q$500='Cal_Claims Experience'!$U215)*('Input_Claims Data'!$R$11:$R$500='Cal_Claims Experience'!$V215)*('Input_Claims Data'!$S$11:$S$500='Cal_Claims Experience'!$W215)*('Input_Claims Data'!$T$11:$T$500='Cal_Claims Experience'!$X215)))</f>
        <v/>
      </c>
      <c r="AB215" s="1" t="str" cm="1">
        <f t="array" ref="AB215">IF(X215="","",_xlfn._xlws.FILTER('Input_Claims Data'!X$11:X$500,('Input_Claims Data'!$Q$11:$Q$500='Cal_Claims Experience'!$U215)*('Input_Claims Data'!$R$11:$R$500='Cal_Claims Experience'!$V215)*('Input_Claims Data'!$S$11:$S$500='Cal_Claims Experience'!$W215)*('Input_Claims Data'!$T$11:$T$500='Cal_Claims Experience'!$X215)))</f>
        <v/>
      </c>
      <c r="AC215" s="1" t="str" cm="1">
        <f t="array" ref="AC215">IF(Y215="","",_xlfn._xlws.FILTER('Input_Claims Data'!Y$11:Y$500,('Input_Claims Data'!$Q$11:$Q$500='Cal_Claims Experience'!$U215)*('Input_Claims Data'!$R$11:$R$500='Cal_Claims Experience'!$V215)*('Input_Claims Data'!$S$11:$S$500='Cal_Claims Experience'!$W215)*('Input_Claims Data'!$T$11:$T$500='Cal_Claims Experience'!$X215)))</f>
        <v/>
      </c>
      <c r="AD215" s="1" t="str" cm="1">
        <f t="array" ref="AD215">IF(Z215="","",_xlfn._xlws.FILTER('Input_Claims Data'!Z$11:Z$500,('Input_Claims Data'!$Q$11:$Q$500='Cal_Claims Experience'!$U215)*('Input_Claims Data'!$R$11:$R$500='Cal_Claims Experience'!$V215)*('Input_Claims Data'!$S$11:$S$500='Cal_Claims Experience'!$W215)*('Input_Claims Data'!$T$11:$T$500='Cal_Claims Experience'!$X215)))</f>
        <v/>
      </c>
      <c r="AE215" s="1" t="str" cm="1">
        <f t="array" ref="AE215">IF(AA215="","",_xlfn._xlws.FILTER('Input_Claims Data'!AA$11:AA$500,('Input_Claims Data'!$Q$11:$Q$500='Cal_Claims Experience'!$U215)*('Input_Claims Data'!$R$11:$R$500='Cal_Claims Experience'!$V215)*('Input_Claims Data'!$S$11:$S$500='Cal_Claims Experience'!$W215)*('Input_Claims Data'!$T$11:$T$500='Cal_Claims Experience'!$X215)))</f>
        <v/>
      </c>
      <c r="AF215" s="1" t="str" cm="1">
        <f t="array" ref="AF215">IF(AB215="","",_xlfn._xlws.FILTER('Input_Claims Data'!AB$11:AB$500,('Input_Claims Data'!$Q$11:$Q$500='Cal_Claims Experience'!$U215)*('Input_Claims Data'!$R$11:$R$500='Cal_Claims Experience'!$V215)*('Input_Claims Data'!$S$11:$S$500='Cal_Claims Experience'!$W215)*('Input_Claims Data'!$T$11:$T$500='Cal_Claims Experience'!$X215)))</f>
        <v/>
      </c>
      <c r="AG215" s="1" t="str" cm="1">
        <f t="array" ref="AG215">IF(AC215="","",_xlfn._xlws.FILTER('Input_Claims Data'!AC$11:AC$500,('Input_Claims Data'!$Q$11:$Q$500='Cal_Claims Experience'!$U215)*('Input_Claims Data'!$R$11:$R$500='Cal_Claims Experience'!$V215)*('Input_Claims Data'!$S$11:$S$500='Cal_Claims Experience'!$W215)*('Input_Claims Data'!$T$11:$T$500='Cal_Claims Experience'!$X215)))</f>
        <v/>
      </c>
      <c r="AH215" s="1" t="str" cm="1">
        <f t="array" ref="AH215">IF(AD215="","",_xlfn._xlws.FILTER('Input_Claims Data'!AD$11:AD$500,('Input_Claims Data'!$Q$11:$Q$500='Cal_Claims Experience'!$U215)*('Input_Claims Data'!$R$11:$R$500='Cal_Claims Experience'!$V215)*('Input_Claims Data'!$S$11:$S$500='Cal_Claims Experience'!$W215)*('Input_Claims Data'!$T$11:$T$500='Cal_Claims Experience'!$X215)))</f>
        <v/>
      </c>
      <c r="AI215" s="1" t="str">
        <f t="shared" si="38"/>
        <v/>
      </c>
      <c r="AJ215" s="1" t="str">
        <f t="shared" si="35"/>
        <v/>
      </c>
      <c r="AK215" s="1" t="str">
        <f t="shared" si="36"/>
        <v/>
      </c>
      <c r="AL215" s="1" t="str">
        <f t="shared" si="37"/>
        <v/>
      </c>
      <c r="AM215" s="1" t="str">
        <f t="shared" si="39"/>
        <v/>
      </c>
    </row>
    <row r="216" spans="5:39">
      <c r="E216" s="1" t="str" cm="1">
        <f t="array" ref="E216">IF(A216="","",_xlfn._xlws.FILTER('Input_Claims Data'!E$11:E$500,('Input_Claims Data'!$A$11:$A$500='Cal_Claims Experience'!$A216)*('Input_Claims Data'!$B$11:$B$500='Cal_Claims Experience'!$B216)*('Input_Claims Data'!$C$11:$C$500='Cal_Claims Experience'!$C216)*('Input_Claims Data'!$D$11:$D$500='Cal_Claims Experience'!$D216)))</f>
        <v/>
      </c>
      <c r="F216" s="1" t="str" cm="1">
        <f t="array" ref="F216">IF(A216="","",_xlfn._xlws.FILTER('Input_Claims Data'!F$11:F$500,('Input_Claims Data'!$A$11:$A$500='Cal_Claims Experience'!$A216)*('Input_Claims Data'!$B$11:$B$500='Cal_Claims Experience'!$B216)*('Input_Claims Data'!$C$11:$C$500='Cal_Claims Experience'!$C216)*('Input_Claims Data'!$D$11:$D$500='Cal_Claims Experience'!$D216)))</f>
        <v/>
      </c>
      <c r="G216" s="1" t="str" cm="1">
        <f t="array" ref="G216">IF(A216="","",_xlfn._xlws.FILTER('Input_Claims Data'!G$11:G$500,('Input_Claims Data'!$A$11:$A$500='Cal_Claims Experience'!$A216)*('Input_Claims Data'!$B$11:$B$500='Cal_Claims Experience'!$B216)*('Input_Claims Data'!$C$11:$C$500='Cal_Claims Experience'!$C216)*('Input_Claims Data'!$D$11:$D$500='Cal_Claims Experience'!$D216)))</f>
        <v/>
      </c>
      <c r="H216" s="1" t="str" cm="1">
        <f t="array" ref="H216">IF(A216="","",_xlfn._xlws.FILTER('Input_Claims Data'!H$11:H$500,('Input_Claims Data'!$A$11:$A$500='Cal_Claims Experience'!$A216)*('Input_Claims Data'!$B$11:$B$500='Cal_Claims Experience'!$B216)*('Input_Claims Data'!$C$11:$C$500='Cal_Claims Experience'!$C216)*('Input_Claims Data'!$D$11:$D$500='Cal_Claims Experience'!$D216)))</f>
        <v/>
      </c>
      <c r="I216" s="1" t="str" cm="1">
        <f t="array" ref="I216">IF(A216="","",_xlfn._xlws.FILTER('Input_Claims Data'!I$11:I$500,('Input_Claims Data'!$A$11:$A$500='Cal_Claims Experience'!$A216)*('Input_Claims Data'!$B$11:$B$500='Cal_Claims Experience'!$B216)*('Input_Claims Data'!$C$11:$C$500='Cal_Claims Experience'!$C216)*('Input_Claims Data'!$D$11:$D$500='Cal_Claims Experience'!$D216)))</f>
        <v/>
      </c>
      <c r="J216" s="1" t="str" cm="1">
        <f t="array" ref="J216">IF(A216="","",_xlfn._xlws.FILTER('Input_Claims Data'!J$11:J$500,('Input_Claims Data'!$A$11:$A$500='Cal_Claims Experience'!$A216)*('Input_Claims Data'!$B$11:$B$500='Cal_Claims Experience'!$B216)*('Input_Claims Data'!$C$11:$C$500='Cal_Claims Experience'!$C216)*('Input_Claims Data'!$D$11:$D$500='Cal_Claims Experience'!$D216)))</f>
        <v/>
      </c>
      <c r="K216" s="1" t="str" cm="1">
        <f t="array" ref="K216">IF(A216="","",_xlfn._xlws.FILTER('Input_Claims Data'!K$11:K$500,('Input_Claims Data'!$A$11:$A$500='Cal_Claims Experience'!$A216)*('Input_Claims Data'!$B$11:$B$500='Cal_Claims Experience'!$B216)*('Input_Claims Data'!$C$11:$C$500='Cal_Claims Experience'!$C216)*('Input_Claims Data'!$D$11:$D$500='Cal_Claims Experience'!$D216)))</f>
        <v/>
      </c>
      <c r="L216" s="1" t="str" cm="1">
        <f t="array" ref="L216">IF(B216="","",_xlfn._xlws.FILTER('Input_Claims Data'!L$11:L$500,('Input_Claims Data'!$A$11:$A$500='Cal_Claims Experience'!$A216)*('Input_Claims Data'!$B$11:$B$500='Cal_Claims Experience'!$B216)*('Input_Claims Data'!$C$11:$C$500='Cal_Claims Experience'!$C216)*('Input_Claims Data'!$D$11:$D$500='Cal_Claims Experience'!$D216)))</f>
        <v/>
      </c>
      <c r="M216" s="1" t="str" cm="1">
        <f t="array" ref="M216">IF(C216="","",_xlfn._xlws.FILTER('Input_Claims Data'!M$11:M$500,('Input_Claims Data'!$A$11:$A$500='Cal_Claims Experience'!$A216)*('Input_Claims Data'!$B$11:$B$500='Cal_Claims Experience'!$B216)*('Input_Claims Data'!$C$11:$C$500='Cal_Claims Experience'!$C216)*('Input_Claims Data'!$D$11:$D$500='Cal_Claims Experience'!$D216)))</f>
        <v/>
      </c>
      <c r="N216" s="1" t="str" cm="1">
        <f t="array" ref="N216">IF(D216="","",_xlfn._xlws.FILTER('Input_Claims Data'!N$11:N$500,('Input_Claims Data'!$A$11:$A$500='Cal_Claims Experience'!$A216)*('Input_Claims Data'!$B$11:$B$500='Cal_Claims Experience'!$B216)*('Input_Claims Data'!$C$11:$C$500='Cal_Claims Experience'!$C216)*('Input_Claims Data'!$D$11:$D$500='Cal_Claims Experience'!$D216)))</f>
        <v/>
      </c>
      <c r="O216" s="1" t="str">
        <f t="shared" si="30"/>
        <v/>
      </c>
      <c r="P216" s="1" t="str">
        <f t="shared" si="31"/>
        <v/>
      </c>
      <c r="Q216" s="1" t="str">
        <f t="shared" si="32"/>
        <v/>
      </c>
      <c r="R216" s="1" t="str">
        <f t="shared" si="33"/>
        <v/>
      </c>
      <c r="S216" s="1" t="str">
        <f t="shared" si="34"/>
        <v/>
      </c>
      <c r="Y216" s="1" t="str" cm="1">
        <f t="array" ref="Y216">IF(U216="","",_xlfn._xlws.FILTER('Input_Claims Data'!U$11:U$500,('Input_Claims Data'!$Q$11:$Q$500='Cal_Claims Experience'!$U216)*('Input_Claims Data'!$R$11:$R$500='Cal_Claims Experience'!$V216)*('Input_Claims Data'!$S$11:$S$500='Cal_Claims Experience'!$W216)*('Input_Claims Data'!$T$11:$T$500='Cal_Claims Experience'!$X216)))</f>
        <v/>
      </c>
      <c r="Z216" s="1" t="str" cm="1">
        <f t="array" ref="Z216">IF(V216="","",_xlfn._xlws.FILTER('Input_Claims Data'!V$11:V$500,('Input_Claims Data'!$Q$11:$Q$500='Cal_Claims Experience'!$U216)*('Input_Claims Data'!$R$11:$R$500='Cal_Claims Experience'!$V216)*('Input_Claims Data'!$S$11:$S$500='Cal_Claims Experience'!$W216)*('Input_Claims Data'!$T$11:$T$500='Cal_Claims Experience'!$X216)))</f>
        <v/>
      </c>
      <c r="AA216" s="1" t="str" cm="1">
        <f t="array" ref="AA216">IF(W216="","",_xlfn._xlws.FILTER('Input_Claims Data'!W$11:W$500,('Input_Claims Data'!$Q$11:$Q$500='Cal_Claims Experience'!$U216)*('Input_Claims Data'!$R$11:$R$500='Cal_Claims Experience'!$V216)*('Input_Claims Data'!$S$11:$S$500='Cal_Claims Experience'!$W216)*('Input_Claims Data'!$T$11:$T$500='Cal_Claims Experience'!$X216)))</f>
        <v/>
      </c>
      <c r="AB216" s="1" t="str" cm="1">
        <f t="array" ref="AB216">IF(X216="","",_xlfn._xlws.FILTER('Input_Claims Data'!X$11:X$500,('Input_Claims Data'!$Q$11:$Q$500='Cal_Claims Experience'!$U216)*('Input_Claims Data'!$R$11:$R$500='Cal_Claims Experience'!$V216)*('Input_Claims Data'!$S$11:$S$500='Cal_Claims Experience'!$W216)*('Input_Claims Data'!$T$11:$T$500='Cal_Claims Experience'!$X216)))</f>
        <v/>
      </c>
      <c r="AC216" s="1" t="str" cm="1">
        <f t="array" ref="AC216">IF(Y216="","",_xlfn._xlws.FILTER('Input_Claims Data'!Y$11:Y$500,('Input_Claims Data'!$Q$11:$Q$500='Cal_Claims Experience'!$U216)*('Input_Claims Data'!$R$11:$R$500='Cal_Claims Experience'!$V216)*('Input_Claims Data'!$S$11:$S$500='Cal_Claims Experience'!$W216)*('Input_Claims Data'!$T$11:$T$500='Cal_Claims Experience'!$X216)))</f>
        <v/>
      </c>
      <c r="AD216" s="1" t="str" cm="1">
        <f t="array" ref="AD216">IF(Z216="","",_xlfn._xlws.FILTER('Input_Claims Data'!Z$11:Z$500,('Input_Claims Data'!$Q$11:$Q$500='Cal_Claims Experience'!$U216)*('Input_Claims Data'!$R$11:$R$500='Cal_Claims Experience'!$V216)*('Input_Claims Data'!$S$11:$S$500='Cal_Claims Experience'!$W216)*('Input_Claims Data'!$T$11:$T$500='Cal_Claims Experience'!$X216)))</f>
        <v/>
      </c>
      <c r="AE216" s="1" t="str" cm="1">
        <f t="array" ref="AE216">IF(AA216="","",_xlfn._xlws.FILTER('Input_Claims Data'!AA$11:AA$500,('Input_Claims Data'!$Q$11:$Q$500='Cal_Claims Experience'!$U216)*('Input_Claims Data'!$R$11:$R$500='Cal_Claims Experience'!$V216)*('Input_Claims Data'!$S$11:$S$500='Cal_Claims Experience'!$W216)*('Input_Claims Data'!$T$11:$T$500='Cal_Claims Experience'!$X216)))</f>
        <v/>
      </c>
      <c r="AF216" s="1" t="str" cm="1">
        <f t="array" ref="AF216">IF(AB216="","",_xlfn._xlws.FILTER('Input_Claims Data'!AB$11:AB$500,('Input_Claims Data'!$Q$11:$Q$500='Cal_Claims Experience'!$U216)*('Input_Claims Data'!$R$11:$R$500='Cal_Claims Experience'!$V216)*('Input_Claims Data'!$S$11:$S$500='Cal_Claims Experience'!$W216)*('Input_Claims Data'!$T$11:$T$500='Cal_Claims Experience'!$X216)))</f>
        <v/>
      </c>
      <c r="AG216" s="1" t="str" cm="1">
        <f t="array" ref="AG216">IF(AC216="","",_xlfn._xlws.FILTER('Input_Claims Data'!AC$11:AC$500,('Input_Claims Data'!$Q$11:$Q$500='Cal_Claims Experience'!$U216)*('Input_Claims Data'!$R$11:$R$500='Cal_Claims Experience'!$V216)*('Input_Claims Data'!$S$11:$S$500='Cal_Claims Experience'!$W216)*('Input_Claims Data'!$T$11:$T$500='Cal_Claims Experience'!$X216)))</f>
        <v/>
      </c>
      <c r="AH216" s="1" t="str" cm="1">
        <f t="array" ref="AH216">IF(AD216="","",_xlfn._xlws.FILTER('Input_Claims Data'!AD$11:AD$500,('Input_Claims Data'!$Q$11:$Q$500='Cal_Claims Experience'!$U216)*('Input_Claims Data'!$R$11:$R$500='Cal_Claims Experience'!$V216)*('Input_Claims Data'!$S$11:$S$500='Cal_Claims Experience'!$W216)*('Input_Claims Data'!$T$11:$T$500='Cal_Claims Experience'!$X216)))</f>
        <v/>
      </c>
      <c r="AI216" s="1" t="str">
        <f t="shared" si="38"/>
        <v/>
      </c>
      <c r="AJ216" s="1" t="str">
        <f t="shared" si="35"/>
        <v/>
      </c>
      <c r="AK216" s="1" t="str">
        <f t="shared" si="36"/>
        <v/>
      </c>
      <c r="AL216" s="1" t="str">
        <f t="shared" si="37"/>
        <v/>
      </c>
      <c r="AM216" s="1" t="str">
        <f t="shared" si="39"/>
        <v/>
      </c>
    </row>
    <row r="217" spans="5:39">
      <c r="E217" s="1" t="str" cm="1">
        <f t="array" ref="E217">IF(A217="","",_xlfn._xlws.FILTER('Input_Claims Data'!E$11:E$500,('Input_Claims Data'!$A$11:$A$500='Cal_Claims Experience'!$A217)*('Input_Claims Data'!$B$11:$B$500='Cal_Claims Experience'!$B217)*('Input_Claims Data'!$C$11:$C$500='Cal_Claims Experience'!$C217)*('Input_Claims Data'!$D$11:$D$500='Cal_Claims Experience'!$D217)))</f>
        <v/>
      </c>
      <c r="F217" s="1" t="str" cm="1">
        <f t="array" ref="F217">IF(A217="","",_xlfn._xlws.FILTER('Input_Claims Data'!F$11:F$500,('Input_Claims Data'!$A$11:$A$500='Cal_Claims Experience'!$A217)*('Input_Claims Data'!$B$11:$B$500='Cal_Claims Experience'!$B217)*('Input_Claims Data'!$C$11:$C$500='Cal_Claims Experience'!$C217)*('Input_Claims Data'!$D$11:$D$500='Cal_Claims Experience'!$D217)))</f>
        <v/>
      </c>
      <c r="G217" s="1" t="str" cm="1">
        <f t="array" ref="G217">IF(A217="","",_xlfn._xlws.FILTER('Input_Claims Data'!G$11:G$500,('Input_Claims Data'!$A$11:$A$500='Cal_Claims Experience'!$A217)*('Input_Claims Data'!$B$11:$B$500='Cal_Claims Experience'!$B217)*('Input_Claims Data'!$C$11:$C$500='Cal_Claims Experience'!$C217)*('Input_Claims Data'!$D$11:$D$500='Cal_Claims Experience'!$D217)))</f>
        <v/>
      </c>
      <c r="H217" s="1" t="str" cm="1">
        <f t="array" ref="H217">IF(A217="","",_xlfn._xlws.FILTER('Input_Claims Data'!H$11:H$500,('Input_Claims Data'!$A$11:$A$500='Cal_Claims Experience'!$A217)*('Input_Claims Data'!$B$11:$B$500='Cal_Claims Experience'!$B217)*('Input_Claims Data'!$C$11:$C$500='Cal_Claims Experience'!$C217)*('Input_Claims Data'!$D$11:$D$500='Cal_Claims Experience'!$D217)))</f>
        <v/>
      </c>
      <c r="I217" s="1" t="str" cm="1">
        <f t="array" ref="I217">IF(A217="","",_xlfn._xlws.FILTER('Input_Claims Data'!I$11:I$500,('Input_Claims Data'!$A$11:$A$500='Cal_Claims Experience'!$A217)*('Input_Claims Data'!$B$11:$B$500='Cal_Claims Experience'!$B217)*('Input_Claims Data'!$C$11:$C$500='Cal_Claims Experience'!$C217)*('Input_Claims Data'!$D$11:$D$500='Cal_Claims Experience'!$D217)))</f>
        <v/>
      </c>
      <c r="J217" s="1" t="str" cm="1">
        <f t="array" ref="J217">IF(A217="","",_xlfn._xlws.FILTER('Input_Claims Data'!J$11:J$500,('Input_Claims Data'!$A$11:$A$500='Cal_Claims Experience'!$A217)*('Input_Claims Data'!$B$11:$B$500='Cal_Claims Experience'!$B217)*('Input_Claims Data'!$C$11:$C$500='Cal_Claims Experience'!$C217)*('Input_Claims Data'!$D$11:$D$500='Cal_Claims Experience'!$D217)))</f>
        <v/>
      </c>
      <c r="K217" s="1" t="str" cm="1">
        <f t="array" ref="K217">IF(A217="","",_xlfn._xlws.FILTER('Input_Claims Data'!K$11:K$500,('Input_Claims Data'!$A$11:$A$500='Cal_Claims Experience'!$A217)*('Input_Claims Data'!$B$11:$B$500='Cal_Claims Experience'!$B217)*('Input_Claims Data'!$C$11:$C$500='Cal_Claims Experience'!$C217)*('Input_Claims Data'!$D$11:$D$500='Cal_Claims Experience'!$D217)))</f>
        <v/>
      </c>
      <c r="L217" s="1" t="str" cm="1">
        <f t="array" ref="L217">IF(B217="","",_xlfn._xlws.FILTER('Input_Claims Data'!L$11:L$500,('Input_Claims Data'!$A$11:$A$500='Cal_Claims Experience'!$A217)*('Input_Claims Data'!$B$11:$B$500='Cal_Claims Experience'!$B217)*('Input_Claims Data'!$C$11:$C$500='Cal_Claims Experience'!$C217)*('Input_Claims Data'!$D$11:$D$500='Cal_Claims Experience'!$D217)))</f>
        <v/>
      </c>
      <c r="M217" s="1" t="str" cm="1">
        <f t="array" ref="M217">IF(C217="","",_xlfn._xlws.FILTER('Input_Claims Data'!M$11:M$500,('Input_Claims Data'!$A$11:$A$500='Cal_Claims Experience'!$A217)*('Input_Claims Data'!$B$11:$B$500='Cal_Claims Experience'!$B217)*('Input_Claims Data'!$C$11:$C$500='Cal_Claims Experience'!$C217)*('Input_Claims Data'!$D$11:$D$500='Cal_Claims Experience'!$D217)))</f>
        <v/>
      </c>
      <c r="N217" s="1" t="str" cm="1">
        <f t="array" ref="N217">IF(D217="","",_xlfn._xlws.FILTER('Input_Claims Data'!N$11:N$500,('Input_Claims Data'!$A$11:$A$500='Cal_Claims Experience'!$A217)*('Input_Claims Data'!$B$11:$B$500='Cal_Claims Experience'!$B217)*('Input_Claims Data'!$C$11:$C$500='Cal_Claims Experience'!$C217)*('Input_Claims Data'!$D$11:$D$500='Cal_Claims Experience'!$D217)))</f>
        <v/>
      </c>
      <c r="O217" s="1" t="str">
        <f t="shared" si="30"/>
        <v/>
      </c>
      <c r="P217" s="1" t="str">
        <f t="shared" si="31"/>
        <v/>
      </c>
      <c r="Q217" s="1" t="str">
        <f t="shared" si="32"/>
        <v/>
      </c>
      <c r="R217" s="1" t="str">
        <f t="shared" si="33"/>
        <v/>
      </c>
      <c r="S217" s="1" t="str">
        <f t="shared" si="34"/>
        <v/>
      </c>
      <c r="Y217" s="1" t="str" cm="1">
        <f t="array" ref="Y217">IF(U217="","",_xlfn._xlws.FILTER('Input_Claims Data'!U$11:U$500,('Input_Claims Data'!$Q$11:$Q$500='Cal_Claims Experience'!$U217)*('Input_Claims Data'!$R$11:$R$500='Cal_Claims Experience'!$V217)*('Input_Claims Data'!$S$11:$S$500='Cal_Claims Experience'!$W217)*('Input_Claims Data'!$T$11:$T$500='Cal_Claims Experience'!$X217)))</f>
        <v/>
      </c>
      <c r="Z217" s="1" t="str" cm="1">
        <f t="array" ref="Z217">IF(V217="","",_xlfn._xlws.FILTER('Input_Claims Data'!V$11:V$500,('Input_Claims Data'!$Q$11:$Q$500='Cal_Claims Experience'!$U217)*('Input_Claims Data'!$R$11:$R$500='Cal_Claims Experience'!$V217)*('Input_Claims Data'!$S$11:$S$500='Cal_Claims Experience'!$W217)*('Input_Claims Data'!$T$11:$T$500='Cal_Claims Experience'!$X217)))</f>
        <v/>
      </c>
      <c r="AA217" s="1" t="str" cm="1">
        <f t="array" ref="AA217">IF(W217="","",_xlfn._xlws.FILTER('Input_Claims Data'!W$11:W$500,('Input_Claims Data'!$Q$11:$Q$500='Cal_Claims Experience'!$U217)*('Input_Claims Data'!$R$11:$R$500='Cal_Claims Experience'!$V217)*('Input_Claims Data'!$S$11:$S$500='Cal_Claims Experience'!$W217)*('Input_Claims Data'!$T$11:$T$500='Cal_Claims Experience'!$X217)))</f>
        <v/>
      </c>
      <c r="AB217" s="1" t="str" cm="1">
        <f t="array" ref="AB217">IF(X217="","",_xlfn._xlws.FILTER('Input_Claims Data'!X$11:X$500,('Input_Claims Data'!$Q$11:$Q$500='Cal_Claims Experience'!$U217)*('Input_Claims Data'!$R$11:$R$500='Cal_Claims Experience'!$V217)*('Input_Claims Data'!$S$11:$S$500='Cal_Claims Experience'!$W217)*('Input_Claims Data'!$T$11:$T$500='Cal_Claims Experience'!$X217)))</f>
        <v/>
      </c>
      <c r="AC217" s="1" t="str" cm="1">
        <f t="array" ref="AC217">IF(Y217="","",_xlfn._xlws.FILTER('Input_Claims Data'!Y$11:Y$500,('Input_Claims Data'!$Q$11:$Q$500='Cal_Claims Experience'!$U217)*('Input_Claims Data'!$R$11:$R$500='Cal_Claims Experience'!$V217)*('Input_Claims Data'!$S$11:$S$500='Cal_Claims Experience'!$W217)*('Input_Claims Data'!$T$11:$T$500='Cal_Claims Experience'!$X217)))</f>
        <v/>
      </c>
      <c r="AD217" s="1" t="str" cm="1">
        <f t="array" ref="AD217">IF(Z217="","",_xlfn._xlws.FILTER('Input_Claims Data'!Z$11:Z$500,('Input_Claims Data'!$Q$11:$Q$500='Cal_Claims Experience'!$U217)*('Input_Claims Data'!$R$11:$R$500='Cal_Claims Experience'!$V217)*('Input_Claims Data'!$S$11:$S$500='Cal_Claims Experience'!$W217)*('Input_Claims Data'!$T$11:$T$500='Cal_Claims Experience'!$X217)))</f>
        <v/>
      </c>
      <c r="AE217" s="1" t="str" cm="1">
        <f t="array" ref="AE217">IF(AA217="","",_xlfn._xlws.FILTER('Input_Claims Data'!AA$11:AA$500,('Input_Claims Data'!$Q$11:$Q$500='Cal_Claims Experience'!$U217)*('Input_Claims Data'!$R$11:$R$500='Cal_Claims Experience'!$V217)*('Input_Claims Data'!$S$11:$S$500='Cal_Claims Experience'!$W217)*('Input_Claims Data'!$T$11:$T$500='Cal_Claims Experience'!$X217)))</f>
        <v/>
      </c>
      <c r="AF217" s="1" t="str" cm="1">
        <f t="array" ref="AF217">IF(AB217="","",_xlfn._xlws.FILTER('Input_Claims Data'!AB$11:AB$500,('Input_Claims Data'!$Q$11:$Q$500='Cal_Claims Experience'!$U217)*('Input_Claims Data'!$R$11:$R$500='Cal_Claims Experience'!$V217)*('Input_Claims Data'!$S$11:$S$500='Cal_Claims Experience'!$W217)*('Input_Claims Data'!$T$11:$T$500='Cal_Claims Experience'!$X217)))</f>
        <v/>
      </c>
      <c r="AG217" s="1" t="str" cm="1">
        <f t="array" ref="AG217">IF(AC217="","",_xlfn._xlws.FILTER('Input_Claims Data'!AC$11:AC$500,('Input_Claims Data'!$Q$11:$Q$500='Cal_Claims Experience'!$U217)*('Input_Claims Data'!$R$11:$R$500='Cal_Claims Experience'!$V217)*('Input_Claims Data'!$S$11:$S$500='Cal_Claims Experience'!$W217)*('Input_Claims Data'!$T$11:$T$500='Cal_Claims Experience'!$X217)))</f>
        <v/>
      </c>
      <c r="AH217" s="1" t="str" cm="1">
        <f t="array" ref="AH217">IF(AD217="","",_xlfn._xlws.FILTER('Input_Claims Data'!AD$11:AD$500,('Input_Claims Data'!$Q$11:$Q$500='Cal_Claims Experience'!$U217)*('Input_Claims Data'!$R$11:$R$500='Cal_Claims Experience'!$V217)*('Input_Claims Data'!$S$11:$S$500='Cal_Claims Experience'!$W217)*('Input_Claims Data'!$T$11:$T$500='Cal_Claims Experience'!$X217)))</f>
        <v/>
      </c>
      <c r="AI217" s="1" t="str">
        <f t="shared" si="38"/>
        <v/>
      </c>
      <c r="AJ217" s="1" t="str">
        <f t="shared" si="35"/>
        <v/>
      </c>
      <c r="AK217" s="1" t="str">
        <f t="shared" si="36"/>
        <v/>
      </c>
      <c r="AL217" s="1" t="str">
        <f t="shared" si="37"/>
        <v/>
      </c>
      <c r="AM217" s="1" t="str">
        <f t="shared" si="39"/>
        <v/>
      </c>
    </row>
    <row r="218" spans="5:39">
      <c r="E218" s="1" t="str" cm="1">
        <f t="array" ref="E218">IF(A218="","",_xlfn._xlws.FILTER('Input_Claims Data'!E$11:E$500,('Input_Claims Data'!$A$11:$A$500='Cal_Claims Experience'!$A218)*('Input_Claims Data'!$B$11:$B$500='Cal_Claims Experience'!$B218)*('Input_Claims Data'!$C$11:$C$500='Cal_Claims Experience'!$C218)*('Input_Claims Data'!$D$11:$D$500='Cal_Claims Experience'!$D218)))</f>
        <v/>
      </c>
      <c r="F218" s="1" t="str" cm="1">
        <f t="array" ref="F218">IF(A218="","",_xlfn._xlws.FILTER('Input_Claims Data'!F$11:F$500,('Input_Claims Data'!$A$11:$A$500='Cal_Claims Experience'!$A218)*('Input_Claims Data'!$B$11:$B$500='Cal_Claims Experience'!$B218)*('Input_Claims Data'!$C$11:$C$500='Cal_Claims Experience'!$C218)*('Input_Claims Data'!$D$11:$D$500='Cal_Claims Experience'!$D218)))</f>
        <v/>
      </c>
      <c r="G218" s="1" t="str" cm="1">
        <f t="array" ref="G218">IF(A218="","",_xlfn._xlws.FILTER('Input_Claims Data'!G$11:G$500,('Input_Claims Data'!$A$11:$A$500='Cal_Claims Experience'!$A218)*('Input_Claims Data'!$B$11:$B$500='Cal_Claims Experience'!$B218)*('Input_Claims Data'!$C$11:$C$500='Cal_Claims Experience'!$C218)*('Input_Claims Data'!$D$11:$D$500='Cal_Claims Experience'!$D218)))</f>
        <v/>
      </c>
      <c r="H218" s="1" t="str" cm="1">
        <f t="array" ref="H218">IF(A218="","",_xlfn._xlws.FILTER('Input_Claims Data'!H$11:H$500,('Input_Claims Data'!$A$11:$A$500='Cal_Claims Experience'!$A218)*('Input_Claims Data'!$B$11:$B$500='Cal_Claims Experience'!$B218)*('Input_Claims Data'!$C$11:$C$500='Cal_Claims Experience'!$C218)*('Input_Claims Data'!$D$11:$D$500='Cal_Claims Experience'!$D218)))</f>
        <v/>
      </c>
      <c r="I218" s="1" t="str" cm="1">
        <f t="array" ref="I218">IF(A218="","",_xlfn._xlws.FILTER('Input_Claims Data'!I$11:I$500,('Input_Claims Data'!$A$11:$A$500='Cal_Claims Experience'!$A218)*('Input_Claims Data'!$B$11:$B$500='Cal_Claims Experience'!$B218)*('Input_Claims Data'!$C$11:$C$500='Cal_Claims Experience'!$C218)*('Input_Claims Data'!$D$11:$D$500='Cal_Claims Experience'!$D218)))</f>
        <v/>
      </c>
      <c r="J218" s="1" t="str" cm="1">
        <f t="array" ref="J218">IF(A218="","",_xlfn._xlws.FILTER('Input_Claims Data'!J$11:J$500,('Input_Claims Data'!$A$11:$A$500='Cal_Claims Experience'!$A218)*('Input_Claims Data'!$B$11:$B$500='Cal_Claims Experience'!$B218)*('Input_Claims Data'!$C$11:$C$500='Cal_Claims Experience'!$C218)*('Input_Claims Data'!$D$11:$D$500='Cal_Claims Experience'!$D218)))</f>
        <v/>
      </c>
      <c r="K218" s="1" t="str" cm="1">
        <f t="array" ref="K218">IF(A218="","",_xlfn._xlws.FILTER('Input_Claims Data'!K$11:K$500,('Input_Claims Data'!$A$11:$A$500='Cal_Claims Experience'!$A218)*('Input_Claims Data'!$B$11:$B$500='Cal_Claims Experience'!$B218)*('Input_Claims Data'!$C$11:$C$500='Cal_Claims Experience'!$C218)*('Input_Claims Data'!$D$11:$D$500='Cal_Claims Experience'!$D218)))</f>
        <v/>
      </c>
      <c r="L218" s="1" t="str" cm="1">
        <f t="array" ref="L218">IF(B218="","",_xlfn._xlws.FILTER('Input_Claims Data'!L$11:L$500,('Input_Claims Data'!$A$11:$A$500='Cal_Claims Experience'!$A218)*('Input_Claims Data'!$B$11:$B$500='Cal_Claims Experience'!$B218)*('Input_Claims Data'!$C$11:$C$500='Cal_Claims Experience'!$C218)*('Input_Claims Data'!$D$11:$D$500='Cal_Claims Experience'!$D218)))</f>
        <v/>
      </c>
      <c r="M218" s="1" t="str" cm="1">
        <f t="array" ref="M218">IF(C218="","",_xlfn._xlws.FILTER('Input_Claims Data'!M$11:M$500,('Input_Claims Data'!$A$11:$A$500='Cal_Claims Experience'!$A218)*('Input_Claims Data'!$B$11:$B$500='Cal_Claims Experience'!$B218)*('Input_Claims Data'!$C$11:$C$500='Cal_Claims Experience'!$C218)*('Input_Claims Data'!$D$11:$D$500='Cal_Claims Experience'!$D218)))</f>
        <v/>
      </c>
      <c r="N218" s="1" t="str" cm="1">
        <f t="array" ref="N218">IF(D218="","",_xlfn._xlws.FILTER('Input_Claims Data'!N$11:N$500,('Input_Claims Data'!$A$11:$A$500='Cal_Claims Experience'!$A218)*('Input_Claims Data'!$B$11:$B$500='Cal_Claims Experience'!$B218)*('Input_Claims Data'!$C$11:$C$500='Cal_Claims Experience'!$C218)*('Input_Claims Data'!$D$11:$D$500='Cal_Claims Experience'!$D218)))</f>
        <v/>
      </c>
      <c r="O218" s="1" t="str">
        <f t="shared" si="30"/>
        <v/>
      </c>
      <c r="P218" s="1" t="str">
        <f t="shared" si="31"/>
        <v/>
      </c>
      <c r="Q218" s="1" t="str">
        <f t="shared" si="32"/>
        <v/>
      </c>
      <c r="R218" s="1" t="str">
        <f t="shared" si="33"/>
        <v/>
      </c>
      <c r="S218" s="1" t="str">
        <f t="shared" si="34"/>
        <v/>
      </c>
      <c r="Y218" s="1" t="str" cm="1">
        <f t="array" ref="Y218">IF(U218="","",_xlfn._xlws.FILTER('Input_Claims Data'!U$11:U$500,('Input_Claims Data'!$Q$11:$Q$500='Cal_Claims Experience'!$U218)*('Input_Claims Data'!$R$11:$R$500='Cal_Claims Experience'!$V218)*('Input_Claims Data'!$S$11:$S$500='Cal_Claims Experience'!$W218)*('Input_Claims Data'!$T$11:$T$500='Cal_Claims Experience'!$X218)))</f>
        <v/>
      </c>
      <c r="Z218" s="1" t="str" cm="1">
        <f t="array" ref="Z218">IF(V218="","",_xlfn._xlws.FILTER('Input_Claims Data'!V$11:V$500,('Input_Claims Data'!$Q$11:$Q$500='Cal_Claims Experience'!$U218)*('Input_Claims Data'!$R$11:$R$500='Cal_Claims Experience'!$V218)*('Input_Claims Data'!$S$11:$S$500='Cal_Claims Experience'!$W218)*('Input_Claims Data'!$T$11:$T$500='Cal_Claims Experience'!$X218)))</f>
        <v/>
      </c>
      <c r="AA218" s="1" t="str" cm="1">
        <f t="array" ref="AA218">IF(W218="","",_xlfn._xlws.FILTER('Input_Claims Data'!W$11:W$500,('Input_Claims Data'!$Q$11:$Q$500='Cal_Claims Experience'!$U218)*('Input_Claims Data'!$R$11:$R$500='Cal_Claims Experience'!$V218)*('Input_Claims Data'!$S$11:$S$500='Cal_Claims Experience'!$W218)*('Input_Claims Data'!$T$11:$T$500='Cal_Claims Experience'!$X218)))</f>
        <v/>
      </c>
      <c r="AB218" s="1" t="str" cm="1">
        <f t="array" ref="AB218">IF(X218="","",_xlfn._xlws.FILTER('Input_Claims Data'!X$11:X$500,('Input_Claims Data'!$Q$11:$Q$500='Cal_Claims Experience'!$U218)*('Input_Claims Data'!$R$11:$R$500='Cal_Claims Experience'!$V218)*('Input_Claims Data'!$S$11:$S$500='Cal_Claims Experience'!$W218)*('Input_Claims Data'!$T$11:$T$500='Cal_Claims Experience'!$X218)))</f>
        <v/>
      </c>
      <c r="AC218" s="1" t="str" cm="1">
        <f t="array" ref="AC218">IF(Y218="","",_xlfn._xlws.FILTER('Input_Claims Data'!Y$11:Y$500,('Input_Claims Data'!$Q$11:$Q$500='Cal_Claims Experience'!$U218)*('Input_Claims Data'!$R$11:$R$500='Cal_Claims Experience'!$V218)*('Input_Claims Data'!$S$11:$S$500='Cal_Claims Experience'!$W218)*('Input_Claims Data'!$T$11:$T$500='Cal_Claims Experience'!$X218)))</f>
        <v/>
      </c>
      <c r="AD218" s="1" t="str" cm="1">
        <f t="array" ref="AD218">IF(Z218="","",_xlfn._xlws.FILTER('Input_Claims Data'!Z$11:Z$500,('Input_Claims Data'!$Q$11:$Q$500='Cal_Claims Experience'!$U218)*('Input_Claims Data'!$R$11:$R$500='Cal_Claims Experience'!$V218)*('Input_Claims Data'!$S$11:$S$500='Cal_Claims Experience'!$W218)*('Input_Claims Data'!$T$11:$T$500='Cal_Claims Experience'!$X218)))</f>
        <v/>
      </c>
      <c r="AE218" s="1" t="str" cm="1">
        <f t="array" ref="AE218">IF(AA218="","",_xlfn._xlws.FILTER('Input_Claims Data'!AA$11:AA$500,('Input_Claims Data'!$Q$11:$Q$500='Cal_Claims Experience'!$U218)*('Input_Claims Data'!$R$11:$R$500='Cal_Claims Experience'!$V218)*('Input_Claims Data'!$S$11:$S$500='Cal_Claims Experience'!$W218)*('Input_Claims Data'!$T$11:$T$500='Cal_Claims Experience'!$X218)))</f>
        <v/>
      </c>
      <c r="AF218" s="1" t="str" cm="1">
        <f t="array" ref="AF218">IF(AB218="","",_xlfn._xlws.FILTER('Input_Claims Data'!AB$11:AB$500,('Input_Claims Data'!$Q$11:$Q$500='Cal_Claims Experience'!$U218)*('Input_Claims Data'!$R$11:$R$500='Cal_Claims Experience'!$V218)*('Input_Claims Data'!$S$11:$S$500='Cal_Claims Experience'!$W218)*('Input_Claims Data'!$T$11:$T$500='Cal_Claims Experience'!$X218)))</f>
        <v/>
      </c>
      <c r="AG218" s="1" t="str" cm="1">
        <f t="array" ref="AG218">IF(AC218="","",_xlfn._xlws.FILTER('Input_Claims Data'!AC$11:AC$500,('Input_Claims Data'!$Q$11:$Q$500='Cal_Claims Experience'!$U218)*('Input_Claims Data'!$R$11:$R$500='Cal_Claims Experience'!$V218)*('Input_Claims Data'!$S$11:$S$500='Cal_Claims Experience'!$W218)*('Input_Claims Data'!$T$11:$T$500='Cal_Claims Experience'!$X218)))</f>
        <v/>
      </c>
      <c r="AH218" s="1" t="str" cm="1">
        <f t="array" ref="AH218">IF(AD218="","",_xlfn._xlws.FILTER('Input_Claims Data'!AD$11:AD$500,('Input_Claims Data'!$Q$11:$Q$500='Cal_Claims Experience'!$U218)*('Input_Claims Data'!$R$11:$R$500='Cal_Claims Experience'!$V218)*('Input_Claims Data'!$S$11:$S$500='Cal_Claims Experience'!$W218)*('Input_Claims Data'!$T$11:$T$500='Cal_Claims Experience'!$X218)))</f>
        <v/>
      </c>
      <c r="AI218" s="1" t="str">
        <f t="shared" si="38"/>
        <v/>
      </c>
      <c r="AJ218" s="1" t="str">
        <f t="shared" si="35"/>
        <v/>
      </c>
      <c r="AK218" s="1" t="str">
        <f t="shared" si="36"/>
        <v/>
      </c>
      <c r="AL218" s="1" t="str">
        <f t="shared" si="37"/>
        <v/>
      </c>
      <c r="AM218" s="1" t="str">
        <f t="shared" si="39"/>
        <v/>
      </c>
    </row>
    <row r="219" spans="5:39">
      <c r="E219" s="1" t="str" cm="1">
        <f t="array" ref="E219">IF(A219="","",_xlfn._xlws.FILTER('Input_Claims Data'!E$11:E$500,('Input_Claims Data'!$A$11:$A$500='Cal_Claims Experience'!$A219)*('Input_Claims Data'!$B$11:$B$500='Cal_Claims Experience'!$B219)*('Input_Claims Data'!$C$11:$C$500='Cal_Claims Experience'!$C219)*('Input_Claims Data'!$D$11:$D$500='Cal_Claims Experience'!$D219)))</f>
        <v/>
      </c>
      <c r="F219" s="1" t="str" cm="1">
        <f t="array" ref="F219">IF(A219="","",_xlfn._xlws.FILTER('Input_Claims Data'!F$11:F$500,('Input_Claims Data'!$A$11:$A$500='Cal_Claims Experience'!$A219)*('Input_Claims Data'!$B$11:$B$500='Cal_Claims Experience'!$B219)*('Input_Claims Data'!$C$11:$C$500='Cal_Claims Experience'!$C219)*('Input_Claims Data'!$D$11:$D$500='Cal_Claims Experience'!$D219)))</f>
        <v/>
      </c>
      <c r="G219" s="1" t="str" cm="1">
        <f t="array" ref="G219">IF(A219="","",_xlfn._xlws.FILTER('Input_Claims Data'!G$11:G$500,('Input_Claims Data'!$A$11:$A$500='Cal_Claims Experience'!$A219)*('Input_Claims Data'!$B$11:$B$500='Cal_Claims Experience'!$B219)*('Input_Claims Data'!$C$11:$C$500='Cal_Claims Experience'!$C219)*('Input_Claims Data'!$D$11:$D$500='Cal_Claims Experience'!$D219)))</f>
        <v/>
      </c>
      <c r="H219" s="1" t="str" cm="1">
        <f t="array" ref="H219">IF(A219="","",_xlfn._xlws.FILTER('Input_Claims Data'!H$11:H$500,('Input_Claims Data'!$A$11:$A$500='Cal_Claims Experience'!$A219)*('Input_Claims Data'!$B$11:$B$500='Cal_Claims Experience'!$B219)*('Input_Claims Data'!$C$11:$C$500='Cal_Claims Experience'!$C219)*('Input_Claims Data'!$D$11:$D$500='Cal_Claims Experience'!$D219)))</f>
        <v/>
      </c>
      <c r="I219" s="1" t="str" cm="1">
        <f t="array" ref="I219">IF(A219="","",_xlfn._xlws.FILTER('Input_Claims Data'!I$11:I$500,('Input_Claims Data'!$A$11:$A$500='Cal_Claims Experience'!$A219)*('Input_Claims Data'!$B$11:$B$500='Cal_Claims Experience'!$B219)*('Input_Claims Data'!$C$11:$C$500='Cal_Claims Experience'!$C219)*('Input_Claims Data'!$D$11:$D$500='Cal_Claims Experience'!$D219)))</f>
        <v/>
      </c>
      <c r="J219" s="1" t="str" cm="1">
        <f t="array" ref="J219">IF(A219="","",_xlfn._xlws.FILTER('Input_Claims Data'!J$11:J$500,('Input_Claims Data'!$A$11:$A$500='Cal_Claims Experience'!$A219)*('Input_Claims Data'!$B$11:$B$500='Cal_Claims Experience'!$B219)*('Input_Claims Data'!$C$11:$C$500='Cal_Claims Experience'!$C219)*('Input_Claims Data'!$D$11:$D$500='Cal_Claims Experience'!$D219)))</f>
        <v/>
      </c>
      <c r="K219" s="1" t="str" cm="1">
        <f t="array" ref="K219">IF(A219="","",_xlfn._xlws.FILTER('Input_Claims Data'!K$11:K$500,('Input_Claims Data'!$A$11:$A$500='Cal_Claims Experience'!$A219)*('Input_Claims Data'!$B$11:$B$500='Cal_Claims Experience'!$B219)*('Input_Claims Data'!$C$11:$C$500='Cal_Claims Experience'!$C219)*('Input_Claims Data'!$D$11:$D$500='Cal_Claims Experience'!$D219)))</f>
        <v/>
      </c>
      <c r="L219" s="1" t="str" cm="1">
        <f t="array" ref="L219">IF(B219="","",_xlfn._xlws.FILTER('Input_Claims Data'!L$11:L$500,('Input_Claims Data'!$A$11:$A$500='Cal_Claims Experience'!$A219)*('Input_Claims Data'!$B$11:$B$500='Cal_Claims Experience'!$B219)*('Input_Claims Data'!$C$11:$C$500='Cal_Claims Experience'!$C219)*('Input_Claims Data'!$D$11:$D$500='Cal_Claims Experience'!$D219)))</f>
        <v/>
      </c>
      <c r="M219" s="1" t="str" cm="1">
        <f t="array" ref="M219">IF(C219="","",_xlfn._xlws.FILTER('Input_Claims Data'!M$11:M$500,('Input_Claims Data'!$A$11:$A$500='Cal_Claims Experience'!$A219)*('Input_Claims Data'!$B$11:$B$500='Cal_Claims Experience'!$B219)*('Input_Claims Data'!$C$11:$C$500='Cal_Claims Experience'!$C219)*('Input_Claims Data'!$D$11:$D$500='Cal_Claims Experience'!$D219)))</f>
        <v/>
      </c>
      <c r="N219" s="1" t="str" cm="1">
        <f t="array" ref="N219">IF(D219="","",_xlfn._xlws.FILTER('Input_Claims Data'!N$11:N$500,('Input_Claims Data'!$A$11:$A$500='Cal_Claims Experience'!$A219)*('Input_Claims Data'!$B$11:$B$500='Cal_Claims Experience'!$B219)*('Input_Claims Data'!$C$11:$C$500='Cal_Claims Experience'!$C219)*('Input_Claims Data'!$D$11:$D$500='Cal_Claims Experience'!$D219)))</f>
        <v/>
      </c>
      <c r="O219" s="1" t="str">
        <f t="shared" si="30"/>
        <v/>
      </c>
      <c r="P219" s="1" t="str">
        <f t="shared" si="31"/>
        <v/>
      </c>
      <c r="Q219" s="1" t="str">
        <f t="shared" si="32"/>
        <v/>
      </c>
      <c r="R219" s="1" t="str">
        <f t="shared" si="33"/>
        <v/>
      </c>
      <c r="S219" s="1" t="str">
        <f t="shared" si="34"/>
        <v/>
      </c>
      <c r="Y219" s="1" t="str" cm="1">
        <f t="array" ref="Y219">IF(U219="","",_xlfn._xlws.FILTER('Input_Claims Data'!U$11:U$500,('Input_Claims Data'!$Q$11:$Q$500='Cal_Claims Experience'!$U219)*('Input_Claims Data'!$R$11:$R$500='Cal_Claims Experience'!$V219)*('Input_Claims Data'!$S$11:$S$500='Cal_Claims Experience'!$W219)*('Input_Claims Data'!$T$11:$T$500='Cal_Claims Experience'!$X219)))</f>
        <v/>
      </c>
      <c r="Z219" s="1" t="str" cm="1">
        <f t="array" ref="Z219">IF(V219="","",_xlfn._xlws.FILTER('Input_Claims Data'!V$11:V$500,('Input_Claims Data'!$Q$11:$Q$500='Cal_Claims Experience'!$U219)*('Input_Claims Data'!$R$11:$R$500='Cal_Claims Experience'!$V219)*('Input_Claims Data'!$S$11:$S$500='Cal_Claims Experience'!$W219)*('Input_Claims Data'!$T$11:$T$500='Cal_Claims Experience'!$X219)))</f>
        <v/>
      </c>
      <c r="AA219" s="1" t="str" cm="1">
        <f t="array" ref="AA219">IF(W219="","",_xlfn._xlws.FILTER('Input_Claims Data'!W$11:W$500,('Input_Claims Data'!$Q$11:$Q$500='Cal_Claims Experience'!$U219)*('Input_Claims Data'!$R$11:$R$500='Cal_Claims Experience'!$V219)*('Input_Claims Data'!$S$11:$S$500='Cal_Claims Experience'!$W219)*('Input_Claims Data'!$T$11:$T$500='Cal_Claims Experience'!$X219)))</f>
        <v/>
      </c>
      <c r="AB219" s="1" t="str" cm="1">
        <f t="array" ref="AB219">IF(X219="","",_xlfn._xlws.FILTER('Input_Claims Data'!X$11:X$500,('Input_Claims Data'!$Q$11:$Q$500='Cal_Claims Experience'!$U219)*('Input_Claims Data'!$R$11:$R$500='Cal_Claims Experience'!$V219)*('Input_Claims Data'!$S$11:$S$500='Cal_Claims Experience'!$W219)*('Input_Claims Data'!$T$11:$T$500='Cal_Claims Experience'!$X219)))</f>
        <v/>
      </c>
      <c r="AC219" s="1" t="str" cm="1">
        <f t="array" ref="AC219">IF(Y219="","",_xlfn._xlws.FILTER('Input_Claims Data'!Y$11:Y$500,('Input_Claims Data'!$Q$11:$Q$500='Cal_Claims Experience'!$U219)*('Input_Claims Data'!$R$11:$R$500='Cal_Claims Experience'!$V219)*('Input_Claims Data'!$S$11:$S$500='Cal_Claims Experience'!$W219)*('Input_Claims Data'!$T$11:$T$500='Cal_Claims Experience'!$X219)))</f>
        <v/>
      </c>
      <c r="AD219" s="1" t="str" cm="1">
        <f t="array" ref="AD219">IF(Z219="","",_xlfn._xlws.FILTER('Input_Claims Data'!Z$11:Z$500,('Input_Claims Data'!$Q$11:$Q$500='Cal_Claims Experience'!$U219)*('Input_Claims Data'!$R$11:$R$500='Cal_Claims Experience'!$V219)*('Input_Claims Data'!$S$11:$S$500='Cal_Claims Experience'!$W219)*('Input_Claims Data'!$T$11:$T$500='Cal_Claims Experience'!$X219)))</f>
        <v/>
      </c>
      <c r="AE219" s="1" t="str" cm="1">
        <f t="array" ref="AE219">IF(AA219="","",_xlfn._xlws.FILTER('Input_Claims Data'!AA$11:AA$500,('Input_Claims Data'!$Q$11:$Q$500='Cal_Claims Experience'!$U219)*('Input_Claims Data'!$R$11:$R$500='Cal_Claims Experience'!$V219)*('Input_Claims Data'!$S$11:$S$500='Cal_Claims Experience'!$W219)*('Input_Claims Data'!$T$11:$T$500='Cal_Claims Experience'!$X219)))</f>
        <v/>
      </c>
      <c r="AF219" s="1" t="str" cm="1">
        <f t="array" ref="AF219">IF(AB219="","",_xlfn._xlws.FILTER('Input_Claims Data'!AB$11:AB$500,('Input_Claims Data'!$Q$11:$Q$500='Cal_Claims Experience'!$U219)*('Input_Claims Data'!$R$11:$R$500='Cal_Claims Experience'!$V219)*('Input_Claims Data'!$S$11:$S$500='Cal_Claims Experience'!$W219)*('Input_Claims Data'!$T$11:$T$500='Cal_Claims Experience'!$X219)))</f>
        <v/>
      </c>
      <c r="AG219" s="1" t="str" cm="1">
        <f t="array" ref="AG219">IF(AC219="","",_xlfn._xlws.FILTER('Input_Claims Data'!AC$11:AC$500,('Input_Claims Data'!$Q$11:$Q$500='Cal_Claims Experience'!$U219)*('Input_Claims Data'!$R$11:$R$500='Cal_Claims Experience'!$V219)*('Input_Claims Data'!$S$11:$S$500='Cal_Claims Experience'!$W219)*('Input_Claims Data'!$T$11:$T$500='Cal_Claims Experience'!$X219)))</f>
        <v/>
      </c>
      <c r="AH219" s="1" t="str" cm="1">
        <f t="array" ref="AH219">IF(AD219="","",_xlfn._xlws.FILTER('Input_Claims Data'!AD$11:AD$500,('Input_Claims Data'!$Q$11:$Q$500='Cal_Claims Experience'!$U219)*('Input_Claims Data'!$R$11:$R$500='Cal_Claims Experience'!$V219)*('Input_Claims Data'!$S$11:$S$500='Cal_Claims Experience'!$W219)*('Input_Claims Data'!$T$11:$T$500='Cal_Claims Experience'!$X219)))</f>
        <v/>
      </c>
      <c r="AI219" s="1" t="str">
        <f t="shared" si="38"/>
        <v/>
      </c>
      <c r="AJ219" s="1" t="str">
        <f t="shared" si="35"/>
        <v/>
      </c>
      <c r="AK219" s="1" t="str">
        <f t="shared" si="36"/>
        <v/>
      </c>
      <c r="AL219" s="1" t="str">
        <f t="shared" si="37"/>
        <v/>
      </c>
      <c r="AM219" s="1" t="str">
        <f t="shared" si="39"/>
        <v/>
      </c>
    </row>
    <row r="220" spans="5:39">
      <c r="E220" s="1" t="str" cm="1">
        <f t="array" ref="E220">IF(A220="","",_xlfn._xlws.FILTER('Input_Claims Data'!E$11:E$500,('Input_Claims Data'!$A$11:$A$500='Cal_Claims Experience'!$A220)*('Input_Claims Data'!$B$11:$B$500='Cal_Claims Experience'!$B220)*('Input_Claims Data'!$C$11:$C$500='Cal_Claims Experience'!$C220)*('Input_Claims Data'!$D$11:$D$500='Cal_Claims Experience'!$D220)))</f>
        <v/>
      </c>
      <c r="F220" s="1" t="str" cm="1">
        <f t="array" ref="F220">IF(A220="","",_xlfn._xlws.FILTER('Input_Claims Data'!F$11:F$500,('Input_Claims Data'!$A$11:$A$500='Cal_Claims Experience'!$A220)*('Input_Claims Data'!$B$11:$B$500='Cal_Claims Experience'!$B220)*('Input_Claims Data'!$C$11:$C$500='Cal_Claims Experience'!$C220)*('Input_Claims Data'!$D$11:$D$500='Cal_Claims Experience'!$D220)))</f>
        <v/>
      </c>
      <c r="G220" s="1" t="str" cm="1">
        <f t="array" ref="G220">IF(A220="","",_xlfn._xlws.FILTER('Input_Claims Data'!G$11:G$500,('Input_Claims Data'!$A$11:$A$500='Cal_Claims Experience'!$A220)*('Input_Claims Data'!$B$11:$B$500='Cal_Claims Experience'!$B220)*('Input_Claims Data'!$C$11:$C$500='Cal_Claims Experience'!$C220)*('Input_Claims Data'!$D$11:$D$500='Cal_Claims Experience'!$D220)))</f>
        <v/>
      </c>
      <c r="H220" s="1" t="str" cm="1">
        <f t="array" ref="H220">IF(A220="","",_xlfn._xlws.FILTER('Input_Claims Data'!H$11:H$500,('Input_Claims Data'!$A$11:$A$500='Cal_Claims Experience'!$A220)*('Input_Claims Data'!$B$11:$B$500='Cal_Claims Experience'!$B220)*('Input_Claims Data'!$C$11:$C$500='Cal_Claims Experience'!$C220)*('Input_Claims Data'!$D$11:$D$500='Cal_Claims Experience'!$D220)))</f>
        <v/>
      </c>
      <c r="I220" s="1" t="str" cm="1">
        <f t="array" ref="I220">IF(A220="","",_xlfn._xlws.FILTER('Input_Claims Data'!I$11:I$500,('Input_Claims Data'!$A$11:$A$500='Cal_Claims Experience'!$A220)*('Input_Claims Data'!$B$11:$B$500='Cal_Claims Experience'!$B220)*('Input_Claims Data'!$C$11:$C$500='Cal_Claims Experience'!$C220)*('Input_Claims Data'!$D$11:$D$500='Cal_Claims Experience'!$D220)))</f>
        <v/>
      </c>
      <c r="J220" s="1" t="str" cm="1">
        <f t="array" ref="J220">IF(A220="","",_xlfn._xlws.FILTER('Input_Claims Data'!J$11:J$500,('Input_Claims Data'!$A$11:$A$500='Cal_Claims Experience'!$A220)*('Input_Claims Data'!$B$11:$B$500='Cal_Claims Experience'!$B220)*('Input_Claims Data'!$C$11:$C$500='Cal_Claims Experience'!$C220)*('Input_Claims Data'!$D$11:$D$500='Cal_Claims Experience'!$D220)))</f>
        <v/>
      </c>
      <c r="K220" s="1" t="str" cm="1">
        <f t="array" ref="K220">IF(A220="","",_xlfn._xlws.FILTER('Input_Claims Data'!K$11:K$500,('Input_Claims Data'!$A$11:$A$500='Cal_Claims Experience'!$A220)*('Input_Claims Data'!$B$11:$B$500='Cal_Claims Experience'!$B220)*('Input_Claims Data'!$C$11:$C$500='Cal_Claims Experience'!$C220)*('Input_Claims Data'!$D$11:$D$500='Cal_Claims Experience'!$D220)))</f>
        <v/>
      </c>
      <c r="L220" s="1" t="str" cm="1">
        <f t="array" ref="L220">IF(B220="","",_xlfn._xlws.FILTER('Input_Claims Data'!L$11:L$500,('Input_Claims Data'!$A$11:$A$500='Cal_Claims Experience'!$A220)*('Input_Claims Data'!$B$11:$B$500='Cal_Claims Experience'!$B220)*('Input_Claims Data'!$C$11:$C$500='Cal_Claims Experience'!$C220)*('Input_Claims Data'!$D$11:$D$500='Cal_Claims Experience'!$D220)))</f>
        <v/>
      </c>
      <c r="M220" s="1" t="str" cm="1">
        <f t="array" ref="M220">IF(C220="","",_xlfn._xlws.FILTER('Input_Claims Data'!M$11:M$500,('Input_Claims Data'!$A$11:$A$500='Cal_Claims Experience'!$A220)*('Input_Claims Data'!$B$11:$B$500='Cal_Claims Experience'!$B220)*('Input_Claims Data'!$C$11:$C$500='Cal_Claims Experience'!$C220)*('Input_Claims Data'!$D$11:$D$500='Cal_Claims Experience'!$D220)))</f>
        <v/>
      </c>
      <c r="N220" s="1" t="str" cm="1">
        <f t="array" ref="N220">IF(D220="","",_xlfn._xlws.FILTER('Input_Claims Data'!N$11:N$500,('Input_Claims Data'!$A$11:$A$500='Cal_Claims Experience'!$A220)*('Input_Claims Data'!$B$11:$B$500='Cal_Claims Experience'!$B220)*('Input_Claims Data'!$C$11:$C$500='Cal_Claims Experience'!$C220)*('Input_Claims Data'!$D$11:$D$500='Cal_Claims Experience'!$D220)))</f>
        <v/>
      </c>
      <c r="O220" s="1" t="str">
        <f t="shared" si="30"/>
        <v/>
      </c>
      <c r="P220" s="1" t="str">
        <f t="shared" si="31"/>
        <v/>
      </c>
      <c r="Q220" s="1" t="str">
        <f t="shared" si="32"/>
        <v/>
      </c>
      <c r="R220" s="1" t="str">
        <f t="shared" si="33"/>
        <v/>
      </c>
      <c r="S220" s="1" t="str">
        <f t="shared" si="34"/>
        <v/>
      </c>
      <c r="Y220" s="1" t="str" cm="1">
        <f t="array" ref="Y220">IF(U220="","",_xlfn._xlws.FILTER('Input_Claims Data'!U$11:U$500,('Input_Claims Data'!$Q$11:$Q$500='Cal_Claims Experience'!$U220)*('Input_Claims Data'!$R$11:$R$500='Cal_Claims Experience'!$V220)*('Input_Claims Data'!$S$11:$S$500='Cal_Claims Experience'!$W220)*('Input_Claims Data'!$T$11:$T$500='Cal_Claims Experience'!$X220)))</f>
        <v/>
      </c>
      <c r="Z220" s="1" t="str" cm="1">
        <f t="array" ref="Z220">IF(V220="","",_xlfn._xlws.FILTER('Input_Claims Data'!V$11:V$500,('Input_Claims Data'!$Q$11:$Q$500='Cal_Claims Experience'!$U220)*('Input_Claims Data'!$R$11:$R$500='Cal_Claims Experience'!$V220)*('Input_Claims Data'!$S$11:$S$500='Cal_Claims Experience'!$W220)*('Input_Claims Data'!$T$11:$T$500='Cal_Claims Experience'!$X220)))</f>
        <v/>
      </c>
      <c r="AA220" s="1" t="str" cm="1">
        <f t="array" ref="AA220">IF(W220="","",_xlfn._xlws.FILTER('Input_Claims Data'!W$11:W$500,('Input_Claims Data'!$Q$11:$Q$500='Cal_Claims Experience'!$U220)*('Input_Claims Data'!$R$11:$R$500='Cal_Claims Experience'!$V220)*('Input_Claims Data'!$S$11:$S$500='Cal_Claims Experience'!$W220)*('Input_Claims Data'!$T$11:$T$500='Cal_Claims Experience'!$X220)))</f>
        <v/>
      </c>
      <c r="AB220" s="1" t="str" cm="1">
        <f t="array" ref="AB220">IF(X220="","",_xlfn._xlws.FILTER('Input_Claims Data'!X$11:X$500,('Input_Claims Data'!$Q$11:$Q$500='Cal_Claims Experience'!$U220)*('Input_Claims Data'!$R$11:$R$500='Cal_Claims Experience'!$V220)*('Input_Claims Data'!$S$11:$S$500='Cal_Claims Experience'!$W220)*('Input_Claims Data'!$T$11:$T$500='Cal_Claims Experience'!$X220)))</f>
        <v/>
      </c>
      <c r="AC220" s="1" t="str" cm="1">
        <f t="array" ref="AC220">IF(Y220="","",_xlfn._xlws.FILTER('Input_Claims Data'!Y$11:Y$500,('Input_Claims Data'!$Q$11:$Q$500='Cal_Claims Experience'!$U220)*('Input_Claims Data'!$R$11:$R$500='Cal_Claims Experience'!$V220)*('Input_Claims Data'!$S$11:$S$500='Cal_Claims Experience'!$W220)*('Input_Claims Data'!$T$11:$T$500='Cal_Claims Experience'!$X220)))</f>
        <v/>
      </c>
      <c r="AD220" s="1" t="str" cm="1">
        <f t="array" ref="AD220">IF(Z220="","",_xlfn._xlws.FILTER('Input_Claims Data'!Z$11:Z$500,('Input_Claims Data'!$Q$11:$Q$500='Cal_Claims Experience'!$U220)*('Input_Claims Data'!$R$11:$R$500='Cal_Claims Experience'!$V220)*('Input_Claims Data'!$S$11:$S$500='Cal_Claims Experience'!$W220)*('Input_Claims Data'!$T$11:$T$500='Cal_Claims Experience'!$X220)))</f>
        <v/>
      </c>
      <c r="AE220" s="1" t="str" cm="1">
        <f t="array" ref="AE220">IF(AA220="","",_xlfn._xlws.FILTER('Input_Claims Data'!AA$11:AA$500,('Input_Claims Data'!$Q$11:$Q$500='Cal_Claims Experience'!$U220)*('Input_Claims Data'!$R$11:$R$500='Cal_Claims Experience'!$V220)*('Input_Claims Data'!$S$11:$S$500='Cal_Claims Experience'!$W220)*('Input_Claims Data'!$T$11:$T$500='Cal_Claims Experience'!$X220)))</f>
        <v/>
      </c>
      <c r="AF220" s="1" t="str" cm="1">
        <f t="array" ref="AF220">IF(AB220="","",_xlfn._xlws.FILTER('Input_Claims Data'!AB$11:AB$500,('Input_Claims Data'!$Q$11:$Q$500='Cal_Claims Experience'!$U220)*('Input_Claims Data'!$R$11:$R$500='Cal_Claims Experience'!$V220)*('Input_Claims Data'!$S$11:$S$500='Cal_Claims Experience'!$W220)*('Input_Claims Data'!$T$11:$T$500='Cal_Claims Experience'!$X220)))</f>
        <v/>
      </c>
      <c r="AG220" s="1" t="str" cm="1">
        <f t="array" ref="AG220">IF(AC220="","",_xlfn._xlws.FILTER('Input_Claims Data'!AC$11:AC$500,('Input_Claims Data'!$Q$11:$Q$500='Cal_Claims Experience'!$U220)*('Input_Claims Data'!$R$11:$R$500='Cal_Claims Experience'!$V220)*('Input_Claims Data'!$S$11:$S$500='Cal_Claims Experience'!$W220)*('Input_Claims Data'!$T$11:$T$500='Cal_Claims Experience'!$X220)))</f>
        <v/>
      </c>
      <c r="AH220" s="1" t="str" cm="1">
        <f t="array" ref="AH220">IF(AD220="","",_xlfn._xlws.FILTER('Input_Claims Data'!AD$11:AD$500,('Input_Claims Data'!$Q$11:$Q$500='Cal_Claims Experience'!$U220)*('Input_Claims Data'!$R$11:$R$500='Cal_Claims Experience'!$V220)*('Input_Claims Data'!$S$11:$S$500='Cal_Claims Experience'!$W220)*('Input_Claims Data'!$T$11:$T$500='Cal_Claims Experience'!$X220)))</f>
        <v/>
      </c>
      <c r="AI220" s="1" t="str">
        <f t="shared" si="38"/>
        <v/>
      </c>
      <c r="AJ220" s="1" t="str">
        <f t="shared" si="35"/>
        <v/>
      </c>
      <c r="AK220" s="1" t="str">
        <f t="shared" si="36"/>
        <v/>
      </c>
      <c r="AL220" s="1" t="str">
        <f t="shared" si="37"/>
        <v/>
      </c>
      <c r="AM220" s="1" t="str">
        <f t="shared" si="39"/>
        <v/>
      </c>
    </row>
    <row r="221" spans="5:39">
      <c r="E221" s="1" t="str" cm="1">
        <f t="array" ref="E221">IF(A221="","",_xlfn._xlws.FILTER('Input_Claims Data'!E$11:E$500,('Input_Claims Data'!$A$11:$A$500='Cal_Claims Experience'!$A221)*('Input_Claims Data'!$B$11:$B$500='Cal_Claims Experience'!$B221)*('Input_Claims Data'!$C$11:$C$500='Cal_Claims Experience'!$C221)*('Input_Claims Data'!$D$11:$D$500='Cal_Claims Experience'!$D221)))</f>
        <v/>
      </c>
      <c r="F221" s="1" t="str" cm="1">
        <f t="array" ref="F221">IF(A221="","",_xlfn._xlws.FILTER('Input_Claims Data'!F$11:F$500,('Input_Claims Data'!$A$11:$A$500='Cal_Claims Experience'!$A221)*('Input_Claims Data'!$B$11:$B$500='Cal_Claims Experience'!$B221)*('Input_Claims Data'!$C$11:$C$500='Cal_Claims Experience'!$C221)*('Input_Claims Data'!$D$11:$D$500='Cal_Claims Experience'!$D221)))</f>
        <v/>
      </c>
      <c r="G221" s="1" t="str" cm="1">
        <f t="array" ref="G221">IF(A221="","",_xlfn._xlws.FILTER('Input_Claims Data'!G$11:G$500,('Input_Claims Data'!$A$11:$A$500='Cal_Claims Experience'!$A221)*('Input_Claims Data'!$B$11:$B$500='Cal_Claims Experience'!$B221)*('Input_Claims Data'!$C$11:$C$500='Cal_Claims Experience'!$C221)*('Input_Claims Data'!$D$11:$D$500='Cal_Claims Experience'!$D221)))</f>
        <v/>
      </c>
      <c r="H221" s="1" t="str" cm="1">
        <f t="array" ref="H221">IF(A221="","",_xlfn._xlws.FILTER('Input_Claims Data'!H$11:H$500,('Input_Claims Data'!$A$11:$A$500='Cal_Claims Experience'!$A221)*('Input_Claims Data'!$B$11:$B$500='Cal_Claims Experience'!$B221)*('Input_Claims Data'!$C$11:$C$500='Cal_Claims Experience'!$C221)*('Input_Claims Data'!$D$11:$D$500='Cal_Claims Experience'!$D221)))</f>
        <v/>
      </c>
      <c r="I221" s="1" t="str" cm="1">
        <f t="array" ref="I221">IF(A221="","",_xlfn._xlws.FILTER('Input_Claims Data'!I$11:I$500,('Input_Claims Data'!$A$11:$A$500='Cal_Claims Experience'!$A221)*('Input_Claims Data'!$B$11:$B$500='Cal_Claims Experience'!$B221)*('Input_Claims Data'!$C$11:$C$500='Cal_Claims Experience'!$C221)*('Input_Claims Data'!$D$11:$D$500='Cal_Claims Experience'!$D221)))</f>
        <v/>
      </c>
      <c r="J221" s="1" t="str" cm="1">
        <f t="array" ref="J221">IF(A221="","",_xlfn._xlws.FILTER('Input_Claims Data'!J$11:J$500,('Input_Claims Data'!$A$11:$A$500='Cal_Claims Experience'!$A221)*('Input_Claims Data'!$B$11:$B$500='Cal_Claims Experience'!$B221)*('Input_Claims Data'!$C$11:$C$500='Cal_Claims Experience'!$C221)*('Input_Claims Data'!$D$11:$D$500='Cal_Claims Experience'!$D221)))</f>
        <v/>
      </c>
      <c r="K221" s="1" t="str" cm="1">
        <f t="array" ref="K221">IF(A221="","",_xlfn._xlws.FILTER('Input_Claims Data'!K$11:K$500,('Input_Claims Data'!$A$11:$A$500='Cal_Claims Experience'!$A221)*('Input_Claims Data'!$B$11:$B$500='Cal_Claims Experience'!$B221)*('Input_Claims Data'!$C$11:$C$500='Cal_Claims Experience'!$C221)*('Input_Claims Data'!$D$11:$D$500='Cal_Claims Experience'!$D221)))</f>
        <v/>
      </c>
      <c r="L221" s="1" t="str" cm="1">
        <f t="array" ref="L221">IF(B221="","",_xlfn._xlws.FILTER('Input_Claims Data'!L$11:L$500,('Input_Claims Data'!$A$11:$A$500='Cal_Claims Experience'!$A221)*('Input_Claims Data'!$B$11:$B$500='Cal_Claims Experience'!$B221)*('Input_Claims Data'!$C$11:$C$500='Cal_Claims Experience'!$C221)*('Input_Claims Data'!$D$11:$D$500='Cal_Claims Experience'!$D221)))</f>
        <v/>
      </c>
      <c r="M221" s="1" t="str" cm="1">
        <f t="array" ref="M221">IF(C221="","",_xlfn._xlws.FILTER('Input_Claims Data'!M$11:M$500,('Input_Claims Data'!$A$11:$A$500='Cal_Claims Experience'!$A221)*('Input_Claims Data'!$B$11:$B$500='Cal_Claims Experience'!$B221)*('Input_Claims Data'!$C$11:$C$500='Cal_Claims Experience'!$C221)*('Input_Claims Data'!$D$11:$D$500='Cal_Claims Experience'!$D221)))</f>
        <v/>
      </c>
      <c r="N221" s="1" t="str" cm="1">
        <f t="array" ref="N221">IF(D221="","",_xlfn._xlws.FILTER('Input_Claims Data'!N$11:N$500,('Input_Claims Data'!$A$11:$A$500='Cal_Claims Experience'!$A221)*('Input_Claims Data'!$B$11:$B$500='Cal_Claims Experience'!$B221)*('Input_Claims Data'!$C$11:$C$500='Cal_Claims Experience'!$C221)*('Input_Claims Data'!$D$11:$D$500='Cal_Claims Experience'!$D221)))</f>
        <v/>
      </c>
      <c r="O221" s="1" t="str">
        <f t="shared" si="30"/>
        <v/>
      </c>
      <c r="P221" s="1" t="str">
        <f t="shared" si="31"/>
        <v/>
      </c>
      <c r="Q221" s="1" t="str">
        <f t="shared" si="32"/>
        <v/>
      </c>
      <c r="R221" s="1" t="str">
        <f t="shared" si="33"/>
        <v/>
      </c>
      <c r="S221" s="1" t="str">
        <f t="shared" si="34"/>
        <v/>
      </c>
      <c r="Y221" s="1" t="str" cm="1">
        <f t="array" ref="Y221">IF(U221="","",_xlfn._xlws.FILTER('Input_Claims Data'!U$11:U$500,('Input_Claims Data'!$Q$11:$Q$500='Cal_Claims Experience'!$U221)*('Input_Claims Data'!$R$11:$R$500='Cal_Claims Experience'!$V221)*('Input_Claims Data'!$S$11:$S$500='Cal_Claims Experience'!$W221)*('Input_Claims Data'!$T$11:$T$500='Cal_Claims Experience'!$X221)))</f>
        <v/>
      </c>
      <c r="Z221" s="1" t="str" cm="1">
        <f t="array" ref="Z221">IF(V221="","",_xlfn._xlws.FILTER('Input_Claims Data'!V$11:V$500,('Input_Claims Data'!$Q$11:$Q$500='Cal_Claims Experience'!$U221)*('Input_Claims Data'!$R$11:$R$500='Cal_Claims Experience'!$V221)*('Input_Claims Data'!$S$11:$S$500='Cal_Claims Experience'!$W221)*('Input_Claims Data'!$T$11:$T$500='Cal_Claims Experience'!$X221)))</f>
        <v/>
      </c>
      <c r="AA221" s="1" t="str" cm="1">
        <f t="array" ref="AA221">IF(W221="","",_xlfn._xlws.FILTER('Input_Claims Data'!W$11:W$500,('Input_Claims Data'!$Q$11:$Q$500='Cal_Claims Experience'!$U221)*('Input_Claims Data'!$R$11:$R$500='Cal_Claims Experience'!$V221)*('Input_Claims Data'!$S$11:$S$500='Cal_Claims Experience'!$W221)*('Input_Claims Data'!$T$11:$T$500='Cal_Claims Experience'!$X221)))</f>
        <v/>
      </c>
      <c r="AB221" s="1" t="str" cm="1">
        <f t="array" ref="AB221">IF(X221="","",_xlfn._xlws.FILTER('Input_Claims Data'!X$11:X$500,('Input_Claims Data'!$Q$11:$Q$500='Cal_Claims Experience'!$U221)*('Input_Claims Data'!$R$11:$R$500='Cal_Claims Experience'!$V221)*('Input_Claims Data'!$S$11:$S$500='Cal_Claims Experience'!$W221)*('Input_Claims Data'!$T$11:$T$500='Cal_Claims Experience'!$X221)))</f>
        <v/>
      </c>
      <c r="AC221" s="1" t="str" cm="1">
        <f t="array" ref="AC221">IF(Y221="","",_xlfn._xlws.FILTER('Input_Claims Data'!Y$11:Y$500,('Input_Claims Data'!$Q$11:$Q$500='Cal_Claims Experience'!$U221)*('Input_Claims Data'!$R$11:$R$500='Cal_Claims Experience'!$V221)*('Input_Claims Data'!$S$11:$S$500='Cal_Claims Experience'!$W221)*('Input_Claims Data'!$T$11:$T$500='Cal_Claims Experience'!$X221)))</f>
        <v/>
      </c>
      <c r="AD221" s="1" t="str" cm="1">
        <f t="array" ref="AD221">IF(Z221="","",_xlfn._xlws.FILTER('Input_Claims Data'!Z$11:Z$500,('Input_Claims Data'!$Q$11:$Q$500='Cal_Claims Experience'!$U221)*('Input_Claims Data'!$R$11:$R$500='Cal_Claims Experience'!$V221)*('Input_Claims Data'!$S$11:$S$500='Cal_Claims Experience'!$W221)*('Input_Claims Data'!$T$11:$T$500='Cal_Claims Experience'!$X221)))</f>
        <v/>
      </c>
      <c r="AE221" s="1" t="str" cm="1">
        <f t="array" ref="AE221">IF(AA221="","",_xlfn._xlws.FILTER('Input_Claims Data'!AA$11:AA$500,('Input_Claims Data'!$Q$11:$Q$500='Cal_Claims Experience'!$U221)*('Input_Claims Data'!$R$11:$R$500='Cal_Claims Experience'!$V221)*('Input_Claims Data'!$S$11:$S$500='Cal_Claims Experience'!$W221)*('Input_Claims Data'!$T$11:$T$500='Cal_Claims Experience'!$X221)))</f>
        <v/>
      </c>
      <c r="AF221" s="1" t="str" cm="1">
        <f t="array" ref="AF221">IF(AB221="","",_xlfn._xlws.FILTER('Input_Claims Data'!AB$11:AB$500,('Input_Claims Data'!$Q$11:$Q$500='Cal_Claims Experience'!$U221)*('Input_Claims Data'!$R$11:$R$500='Cal_Claims Experience'!$V221)*('Input_Claims Data'!$S$11:$S$500='Cal_Claims Experience'!$W221)*('Input_Claims Data'!$T$11:$T$500='Cal_Claims Experience'!$X221)))</f>
        <v/>
      </c>
      <c r="AG221" s="1" t="str" cm="1">
        <f t="array" ref="AG221">IF(AC221="","",_xlfn._xlws.FILTER('Input_Claims Data'!AC$11:AC$500,('Input_Claims Data'!$Q$11:$Q$500='Cal_Claims Experience'!$U221)*('Input_Claims Data'!$R$11:$R$500='Cal_Claims Experience'!$V221)*('Input_Claims Data'!$S$11:$S$500='Cal_Claims Experience'!$W221)*('Input_Claims Data'!$T$11:$T$500='Cal_Claims Experience'!$X221)))</f>
        <v/>
      </c>
      <c r="AH221" s="1" t="str" cm="1">
        <f t="array" ref="AH221">IF(AD221="","",_xlfn._xlws.FILTER('Input_Claims Data'!AD$11:AD$500,('Input_Claims Data'!$Q$11:$Q$500='Cal_Claims Experience'!$U221)*('Input_Claims Data'!$R$11:$R$500='Cal_Claims Experience'!$V221)*('Input_Claims Data'!$S$11:$S$500='Cal_Claims Experience'!$W221)*('Input_Claims Data'!$T$11:$T$500='Cal_Claims Experience'!$X221)))</f>
        <v/>
      </c>
      <c r="AI221" s="1" t="str">
        <f t="shared" si="38"/>
        <v/>
      </c>
      <c r="AJ221" s="1" t="str">
        <f t="shared" si="35"/>
        <v/>
      </c>
      <c r="AK221" s="1" t="str">
        <f t="shared" si="36"/>
        <v/>
      </c>
      <c r="AL221" s="1" t="str">
        <f t="shared" si="37"/>
        <v/>
      </c>
      <c r="AM221" s="1" t="str">
        <f t="shared" si="39"/>
        <v/>
      </c>
    </row>
    <row r="222" spans="5:39">
      <c r="E222" s="1" t="str" cm="1">
        <f t="array" ref="E222">IF(A222="","",_xlfn._xlws.FILTER('Input_Claims Data'!E$11:E$500,('Input_Claims Data'!$A$11:$A$500='Cal_Claims Experience'!$A222)*('Input_Claims Data'!$B$11:$B$500='Cal_Claims Experience'!$B222)*('Input_Claims Data'!$C$11:$C$500='Cal_Claims Experience'!$C222)*('Input_Claims Data'!$D$11:$D$500='Cal_Claims Experience'!$D222)))</f>
        <v/>
      </c>
      <c r="F222" s="1" t="str" cm="1">
        <f t="array" ref="F222">IF(A222="","",_xlfn._xlws.FILTER('Input_Claims Data'!F$11:F$500,('Input_Claims Data'!$A$11:$A$500='Cal_Claims Experience'!$A222)*('Input_Claims Data'!$B$11:$B$500='Cal_Claims Experience'!$B222)*('Input_Claims Data'!$C$11:$C$500='Cal_Claims Experience'!$C222)*('Input_Claims Data'!$D$11:$D$500='Cal_Claims Experience'!$D222)))</f>
        <v/>
      </c>
      <c r="G222" s="1" t="str" cm="1">
        <f t="array" ref="G222">IF(A222="","",_xlfn._xlws.FILTER('Input_Claims Data'!G$11:G$500,('Input_Claims Data'!$A$11:$A$500='Cal_Claims Experience'!$A222)*('Input_Claims Data'!$B$11:$B$500='Cal_Claims Experience'!$B222)*('Input_Claims Data'!$C$11:$C$500='Cal_Claims Experience'!$C222)*('Input_Claims Data'!$D$11:$D$500='Cal_Claims Experience'!$D222)))</f>
        <v/>
      </c>
      <c r="H222" s="1" t="str" cm="1">
        <f t="array" ref="H222">IF(A222="","",_xlfn._xlws.FILTER('Input_Claims Data'!H$11:H$500,('Input_Claims Data'!$A$11:$A$500='Cal_Claims Experience'!$A222)*('Input_Claims Data'!$B$11:$B$500='Cal_Claims Experience'!$B222)*('Input_Claims Data'!$C$11:$C$500='Cal_Claims Experience'!$C222)*('Input_Claims Data'!$D$11:$D$500='Cal_Claims Experience'!$D222)))</f>
        <v/>
      </c>
      <c r="I222" s="1" t="str" cm="1">
        <f t="array" ref="I222">IF(A222="","",_xlfn._xlws.FILTER('Input_Claims Data'!I$11:I$500,('Input_Claims Data'!$A$11:$A$500='Cal_Claims Experience'!$A222)*('Input_Claims Data'!$B$11:$B$500='Cal_Claims Experience'!$B222)*('Input_Claims Data'!$C$11:$C$500='Cal_Claims Experience'!$C222)*('Input_Claims Data'!$D$11:$D$500='Cal_Claims Experience'!$D222)))</f>
        <v/>
      </c>
      <c r="J222" s="1" t="str" cm="1">
        <f t="array" ref="J222">IF(A222="","",_xlfn._xlws.FILTER('Input_Claims Data'!J$11:J$500,('Input_Claims Data'!$A$11:$A$500='Cal_Claims Experience'!$A222)*('Input_Claims Data'!$B$11:$B$500='Cal_Claims Experience'!$B222)*('Input_Claims Data'!$C$11:$C$500='Cal_Claims Experience'!$C222)*('Input_Claims Data'!$D$11:$D$500='Cal_Claims Experience'!$D222)))</f>
        <v/>
      </c>
      <c r="K222" s="1" t="str" cm="1">
        <f t="array" ref="K222">IF(A222="","",_xlfn._xlws.FILTER('Input_Claims Data'!K$11:K$500,('Input_Claims Data'!$A$11:$A$500='Cal_Claims Experience'!$A222)*('Input_Claims Data'!$B$11:$B$500='Cal_Claims Experience'!$B222)*('Input_Claims Data'!$C$11:$C$500='Cal_Claims Experience'!$C222)*('Input_Claims Data'!$D$11:$D$500='Cal_Claims Experience'!$D222)))</f>
        <v/>
      </c>
      <c r="L222" s="1" t="str" cm="1">
        <f t="array" ref="L222">IF(B222="","",_xlfn._xlws.FILTER('Input_Claims Data'!L$11:L$500,('Input_Claims Data'!$A$11:$A$500='Cal_Claims Experience'!$A222)*('Input_Claims Data'!$B$11:$B$500='Cal_Claims Experience'!$B222)*('Input_Claims Data'!$C$11:$C$500='Cal_Claims Experience'!$C222)*('Input_Claims Data'!$D$11:$D$500='Cal_Claims Experience'!$D222)))</f>
        <v/>
      </c>
      <c r="M222" s="1" t="str" cm="1">
        <f t="array" ref="M222">IF(C222="","",_xlfn._xlws.FILTER('Input_Claims Data'!M$11:M$500,('Input_Claims Data'!$A$11:$A$500='Cal_Claims Experience'!$A222)*('Input_Claims Data'!$B$11:$B$500='Cal_Claims Experience'!$B222)*('Input_Claims Data'!$C$11:$C$500='Cal_Claims Experience'!$C222)*('Input_Claims Data'!$D$11:$D$500='Cal_Claims Experience'!$D222)))</f>
        <v/>
      </c>
      <c r="N222" s="1" t="str" cm="1">
        <f t="array" ref="N222">IF(D222="","",_xlfn._xlws.FILTER('Input_Claims Data'!N$11:N$500,('Input_Claims Data'!$A$11:$A$500='Cal_Claims Experience'!$A222)*('Input_Claims Data'!$B$11:$B$500='Cal_Claims Experience'!$B222)*('Input_Claims Data'!$C$11:$C$500='Cal_Claims Experience'!$C222)*('Input_Claims Data'!$D$11:$D$500='Cal_Claims Experience'!$D222)))</f>
        <v/>
      </c>
      <c r="O222" s="1" t="str">
        <f t="shared" si="30"/>
        <v/>
      </c>
      <c r="P222" s="1" t="str">
        <f t="shared" si="31"/>
        <v/>
      </c>
      <c r="Q222" s="1" t="str">
        <f t="shared" si="32"/>
        <v/>
      </c>
      <c r="R222" s="1" t="str">
        <f t="shared" si="33"/>
        <v/>
      </c>
      <c r="S222" s="1" t="str">
        <f t="shared" si="34"/>
        <v/>
      </c>
      <c r="Y222" s="1" t="str" cm="1">
        <f t="array" ref="Y222">IF(U222="","",_xlfn._xlws.FILTER('Input_Claims Data'!U$11:U$500,('Input_Claims Data'!$Q$11:$Q$500='Cal_Claims Experience'!$U222)*('Input_Claims Data'!$R$11:$R$500='Cal_Claims Experience'!$V222)*('Input_Claims Data'!$S$11:$S$500='Cal_Claims Experience'!$W222)*('Input_Claims Data'!$T$11:$T$500='Cal_Claims Experience'!$X222)))</f>
        <v/>
      </c>
      <c r="Z222" s="1" t="str" cm="1">
        <f t="array" ref="Z222">IF(V222="","",_xlfn._xlws.FILTER('Input_Claims Data'!V$11:V$500,('Input_Claims Data'!$Q$11:$Q$500='Cal_Claims Experience'!$U222)*('Input_Claims Data'!$R$11:$R$500='Cal_Claims Experience'!$V222)*('Input_Claims Data'!$S$11:$S$500='Cal_Claims Experience'!$W222)*('Input_Claims Data'!$T$11:$T$500='Cal_Claims Experience'!$X222)))</f>
        <v/>
      </c>
      <c r="AA222" s="1" t="str" cm="1">
        <f t="array" ref="AA222">IF(W222="","",_xlfn._xlws.FILTER('Input_Claims Data'!W$11:W$500,('Input_Claims Data'!$Q$11:$Q$500='Cal_Claims Experience'!$U222)*('Input_Claims Data'!$R$11:$R$500='Cal_Claims Experience'!$V222)*('Input_Claims Data'!$S$11:$S$500='Cal_Claims Experience'!$W222)*('Input_Claims Data'!$T$11:$T$500='Cal_Claims Experience'!$X222)))</f>
        <v/>
      </c>
      <c r="AB222" s="1" t="str" cm="1">
        <f t="array" ref="AB222">IF(X222="","",_xlfn._xlws.FILTER('Input_Claims Data'!X$11:X$500,('Input_Claims Data'!$Q$11:$Q$500='Cal_Claims Experience'!$U222)*('Input_Claims Data'!$R$11:$R$500='Cal_Claims Experience'!$V222)*('Input_Claims Data'!$S$11:$S$500='Cal_Claims Experience'!$W222)*('Input_Claims Data'!$T$11:$T$500='Cal_Claims Experience'!$X222)))</f>
        <v/>
      </c>
      <c r="AC222" s="1" t="str" cm="1">
        <f t="array" ref="AC222">IF(Y222="","",_xlfn._xlws.FILTER('Input_Claims Data'!Y$11:Y$500,('Input_Claims Data'!$Q$11:$Q$500='Cal_Claims Experience'!$U222)*('Input_Claims Data'!$R$11:$R$500='Cal_Claims Experience'!$V222)*('Input_Claims Data'!$S$11:$S$500='Cal_Claims Experience'!$W222)*('Input_Claims Data'!$T$11:$T$500='Cal_Claims Experience'!$X222)))</f>
        <v/>
      </c>
      <c r="AD222" s="1" t="str" cm="1">
        <f t="array" ref="AD222">IF(Z222="","",_xlfn._xlws.FILTER('Input_Claims Data'!Z$11:Z$500,('Input_Claims Data'!$Q$11:$Q$500='Cal_Claims Experience'!$U222)*('Input_Claims Data'!$R$11:$R$500='Cal_Claims Experience'!$V222)*('Input_Claims Data'!$S$11:$S$500='Cal_Claims Experience'!$W222)*('Input_Claims Data'!$T$11:$T$500='Cal_Claims Experience'!$X222)))</f>
        <v/>
      </c>
      <c r="AE222" s="1" t="str" cm="1">
        <f t="array" ref="AE222">IF(AA222="","",_xlfn._xlws.FILTER('Input_Claims Data'!AA$11:AA$500,('Input_Claims Data'!$Q$11:$Q$500='Cal_Claims Experience'!$U222)*('Input_Claims Data'!$R$11:$R$500='Cal_Claims Experience'!$V222)*('Input_Claims Data'!$S$11:$S$500='Cal_Claims Experience'!$W222)*('Input_Claims Data'!$T$11:$T$500='Cal_Claims Experience'!$X222)))</f>
        <v/>
      </c>
      <c r="AF222" s="1" t="str" cm="1">
        <f t="array" ref="AF222">IF(AB222="","",_xlfn._xlws.FILTER('Input_Claims Data'!AB$11:AB$500,('Input_Claims Data'!$Q$11:$Q$500='Cal_Claims Experience'!$U222)*('Input_Claims Data'!$R$11:$R$500='Cal_Claims Experience'!$V222)*('Input_Claims Data'!$S$11:$S$500='Cal_Claims Experience'!$W222)*('Input_Claims Data'!$T$11:$T$500='Cal_Claims Experience'!$X222)))</f>
        <v/>
      </c>
      <c r="AG222" s="1" t="str" cm="1">
        <f t="array" ref="AG222">IF(AC222="","",_xlfn._xlws.FILTER('Input_Claims Data'!AC$11:AC$500,('Input_Claims Data'!$Q$11:$Q$500='Cal_Claims Experience'!$U222)*('Input_Claims Data'!$R$11:$R$500='Cal_Claims Experience'!$V222)*('Input_Claims Data'!$S$11:$S$500='Cal_Claims Experience'!$W222)*('Input_Claims Data'!$T$11:$T$500='Cal_Claims Experience'!$X222)))</f>
        <v/>
      </c>
      <c r="AH222" s="1" t="str" cm="1">
        <f t="array" ref="AH222">IF(AD222="","",_xlfn._xlws.FILTER('Input_Claims Data'!AD$11:AD$500,('Input_Claims Data'!$Q$11:$Q$500='Cal_Claims Experience'!$U222)*('Input_Claims Data'!$R$11:$R$500='Cal_Claims Experience'!$V222)*('Input_Claims Data'!$S$11:$S$500='Cal_Claims Experience'!$W222)*('Input_Claims Data'!$T$11:$T$500='Cal_Claims Experience'!$X222)))</f>
        <v/>
      </c>
      <c r="AI222" s="1" t="str">
        <f t="shared" si="38"/>
        <v/>
      </c>
      <c r="AJ222" s="1" t="str">
        <f t="shared" si="35"/>
        <v/>
      </c>
      <c r="AK222" s="1" t="str">
        <f t="shared" si="36"/>
        <v/>
      </c>
      <c r="AL222" s="1" t="str">
        <f t="shared" si="37"/>
        <v/>
      </c>
      <c r="AM222" s="1" t="str">
        <f t="shared" si="39"/>
        <v/>
      </c>
    </row>
    <row r="223" spans="5:39">
      <c r="E223" s="1" t="str" cm="1">
        <f t="array" ref="E223">IF(A223="","",_xlfn._xlws.FILTER('Input_Claims Data'!E$11:E$500,('Input_Claims Data'!$A$11:$A$500='Cal_Claims Experience'!$A223)*('Input_Claims Data'!$B$11:$B$500='Cal_Claims Experience'!$B223)*('Input_Claims Data'!$C$11:$C$500='Cal_Claims Experience'!$C223)*('Input_Claims Data'!$D$11:$D$500='Cal_Claims Experience'!$D223)))</f>
        <v/>
      </c>
      <c r="F223" s="1" t="str" cm="1">
        <f t="array" ref="F223">IF(A223="","",_xlfn._xlws.FILTER('Input_Claims Data'!F$11:F$500,('Input_Claims Data'!$A$11:$A$500='Cal_Claims Experience'!$A223)*('Input_Claims Data'!$B$11:$B$500='Cal_Claims Experience'!$B223)*('Input_Claims Data'!$C$11:$C$500='Cal_Claims Experience'!$C223)*('Input_Claims Data'!$D$11:$D$500='Cal_Claims Experience'!$D223)))</f>
        <v/>
      </c>
      <c r="G223" s="1" t="str" cm="1">
        <f t="array" ref="G223">IF(A223="","",_xlfn._xlws.FILTER('Input_Claims Data'!G$11:G$500,('Input_Claims Data'!$A$11:$A$500='Cal_Claims Experience'!$A223)*('Input_Claims Data'!$B$11:$B$500='Cal_Claims Experience'!$B223)*('Input_Claims Data'!$C$11:$C$500='Cal_Claims Experience'!$C223)*('Input_Claims Data'!$D$11:$D$500='Cal_Claims Experience'!$D223)))</f>
        <v/>
      </c>
      <c r="H223" s="1" t="str" cm="1">
        <f t="array" ref="H223">IF(A223="","",_xlfn._xlws.FILTER('Input_Claims Data'!H$11:H$500,('Input_Claims Data'!$A$11:$A$500='Cal_Claims Experience'!$A223)*('Input_Claims Data'!$B$11:$B$500='Cal_Claims Experience'!$B223)*('Input_Claims Data'!$C$11:$C$500='Cal_Claims Experience'!$C223)*('Input_Claims Data'!$D$11:$D$500='Cal_Claims Experience'!$D223)))</f>
        <v/>
      </c>
      <c r="I223" s="1" t="str" cm="1">
        <f t="array" ref="I223">IF(A223="","",_xlfn._xlws.FILTER('Input_Claims Data'!I$11:I$500,('Input_Claims Data'!$A$11:$A$500='Cal_Claims Experience'!$A223)*('Input_Claims Data'!$B$11:$B$500='Cal_Claims Experience'!$B223)*('Input_Claims Data'!$C$11:$C$500='Cal_Claims Experience'!$C223)*('Input_Claims Data'!$D$11:$D$500='Cal_Claims Experience'!$D223)))</f>
        <v/>
      </c>
      <c r="J223" s="1" t="str" cm="1">
        <f t="array" ref="J223">IF(A223="","",_xlfn._xlws.FILTER('Input_Claims Data'!J$11:J$500,('Input_Claims Data'!$A$11:$A$500='Cal_Claims Experience'!$A223)*('Input_Claims Data'!$B$11:$B$500='Cal_Claims Experience'!$B223)*('Input_Claims Data'!$C$11:$C$500='Cal_Claims Experience'!$C223)*('Input_Claims Data'!$D$11:$D$500='Cal_Claims Experience'!$D223)))</f>
        <v/>
      </c>
      <c r="K223" s="1" t="str" cm="1">
        <f t="array" ref="K223">IF(A223="","",_xlfn._xlws.FILTER('Input_Claims Data'!K$11:K$500,('Input_Claims Data'!$A$11:$A$500='Cal_Claims Experience'!$A223)*('Input_Claims Data'!$B$11:$B$500='Cal_Claims Experience'!$B223)*('Input_Claims Data'!$C$11:$C$500='Cal_Claims Experience'!$C223)*('Input_Claims Data'!$D$11:$D$500='Cal_Claims Experience'!$D223)))</f>
        <v/>
      </c>
      <c r="L223" s="1" t="str" cm="1">
        <f t="array" ref="L223">IF(B223="","",_xlfn._xlws.FILTER('Input_Claims Data'!L$11:L$500,('Input_Claims Data'!$A$11:$A$500='Cal_Claims Experience'!$A223)*('Input_Claims Data'!$B$11:$B$500='Cal_Claims Experience'!$B223)*('Input_Claims Data'!$C$11:$C$500='Cal_Claims Experience'!$C223)*('Input_Claims Data'!$D$11:$D$500='Cal_Claims Experience'!$D223)))</f>
        <v/>
      </c>
      <c r="M223" s="1" t="str" cm="1">
        <f t="array" ref="M223">IF(C223="","",_xlfn._xlws.FILTER('Input_Claims Data'!M$11:M$500,('Input_Claims Data'!$A$11:$A$500='Cal_Claims Experience'!$A223)*('Input_Claims Data'!$B$11:$B$500='Cal_Claims Experience'!$B223)*('Input_Claims Data'!$C$11:$C$500='Cal_Claims Experience'!$C223)*('Input_Claims Data'!$D$11:$D$500='Cal_Claims Experience'!$D223)))</f>
        <v/>
      </c>
      <c r="N223" s="1" t="str" cm="1">
        <f t="array" ref="N223">IF(D223="","",_xlfn._xlws.FILTER('Input_Claims Data'!N$11:N$500,('Input_Claims Data'!$A$11:$A$500='Cal_Claims Experience'!$A223)*('Input_Claims Data'!$B$11:$B$500='Cal_Claims Experience'!$B223)*('Input_Claims Data'!$C$11:$C$500='Cal_Claims Experience'!$C223)*('Input_Claims Data'!$D$11:$D$500='Cal_Claims Experience'!$D223)))</f>
        <v/>
      </c>
      <c r="O223" s="1" t="str">
        <f t="shared" si="30"/>
        <v/>
      </c>
      <c r="P223" s="1" t="str">
        <f t="shared" si="31"/>
        <v/>
      </c>
      <c r="Q223" s="1" t="str">
        <f t="shared" si="32"/>
        <v/>
      </c>
      <c r="R223" s="1" t="str">
        <f t="shared" si="33"/>
        <v/>
      </c>
      <c r="S223" s="1" t="str">
        <f t="shared" si="34"/>
        <v/>
      </c>
      <c r="Y223" s="1" t="str" cm="1">
        <f t="array" ref="Y223">IF(U223="","",_xlfn._xlws.FILTER('Input_Claims Data'!U$11:U$500,('Input_Claims Data'!$Q$11:$Q$500='Cal_Claims Experience'!$U223)*('Input_Claims Data'!$R$11:$R$500='Cal_Claims Experience'!$V223)*('Input_Claims Data'!$S$11:$S$500='Cal_Claims Experience'!$W223)*('Input_Claims Data'!$T$11:$T$500='Cal_Claims Experience'!$X223)))</f>
        <v/>
      </c>
      <c r="Z223" s="1" t="str" cm="1">
        <f t="array" ref="Z223">IF(V223="","",_xlfn._xlws.FILTER('Input_Claims Data'!V$11:V$500,('Input_Claims Data'!$Q$11:$Q$500='Cal_Claims Experience'!$U223)*('Input_Claims Data'!$R$11:$R$500='Cal_Claims Experience'!$V223)*('Input_Claims Data'!$S$11:$S$500='Cal_Claims Experience'!$W223)*('Input_Claims Data'!$T$11:$T$500='Cal_Claims Experience'!$X223)))</f>
        <v/>
      </c>
      <c r="AA223" s="1" t="str" cm="1">
        <f t="array" ref="AA223">IF(W223="","",_xlfn._xlws.FILTER('Input_Claims Data'!W$11:W$500,('Input_Claims Data'!$Q$11:$Q$500='Cal_Claims Experience'!$U223)*('Input_Claims Data'!$R$11:$R$500='Cal_Claims Experience'!$V223)*('Input_Claims Data'!$S$11:$S$500='Cal_Claims Experience'!$W223)*('Input_Claims Data'!$T$11:$T$500='Cal_Claims Experience'!$X223)))</f>
        <v/>
      </c>
      <c r="AB223" s="1" t="str" cm="1">
        <f t="array" ref="AB223">IF(X223="","",_xlfn._xlws.FILTER('Input_Claims Data'!X$11:X$500,('Input_Claims Data'!$Q$11:$Q$500='Cal_Claims Experience'!$U223)*('Input_Claims Data'!$R$11:$R$500='Cal_Claims Experience'!$V223)*('Input_Claims Data'!$S$11:$S$500='Cal_Claims Experience'!$W223)*('Input_Claims Data'!$T$11:$T$500='Cal_Claims Experience'!$X223)))</f>
        <v/>
      </c>
      <c r="AC223" s="1" t="str" cm="1">
        <f t="array" ref="AC223">IF(Y223="","",_xlfn._xlws.FILTER('Input_Claims Data'!Y$11:Y$500,('Input_Claims Data'!$Q$11:$Q$500='Cal_Claims Experience'!$U223)*('Input_Claims Data'!$R$11:$R$500='Cal_Claims Experience'!$V223)*('Input_Claims Data'!$S$11:$S$500='Cal_Claims Experience'!$W223)*('Input_Claims Data'!$T$11:$T$500='Cal_Claims Experience'!$X223)))</f>
        <v/>
      </c>
      <c r="AD223" s="1" t="str" cm="1">
        <f t="array" ref="AD223">IF(Z223="","",_xlfn._xlws.FILTER('Input_Claims Data'!Z$11:Z$500,('Input_Claims Data'!$Q$11:$Q$500='Cal_Claims Experience'!$U223)*('Input_Claims Data'!$R$11:$R$500='Cal_Claims Experience'!$V223)*('Input_Claims Data'!$S$11:$S$500='Cal_Claims Experience'!$W223)*('Input_Claims Data'!$T$11:$T$500='Cal_Claims Experience'!$X223)))</f>
        <v/>
      </c>
      <c r="AE223" s="1" t="str" cm="1">
        <f t="array" ref="AE223">IF(AA223="","",_xlfn._xlws.FILTER('Input_Claims Data'!AA$11:AA$500,('Input_Claims Data'!$Q$11:$Q$500='Cal_Claims Experience'!$U223)*('Input_Claims Data'!$R$11:$R$500='Cal_Claims Experience'!$V223)*('Input_Claims Data'!$S$11:$S$500='Cal_Claims Experience'!$W223)*('Input_Claims Data'!$T$11:$T$500='Cal_Claims Experience'!$X223)))</f>
        <v/>
      </c>
      <c r="AF223" s="1" t="str" cm="1">
        <f t="array" ref="AF223">IF(AB223="","",_xlfn._xlws.FILTER('Input_Claims Data'!AB$11:AB$500,('Input_Claims Data'!$Q$11:$Q$500='Cal_Claims Experience'!$U223)*('Input_Claims Data'!$R$11:$R$500='Cal_Claims Experience'!$V223)*('Input_Claims Data'!$S$11:$S$500='Cal_Claims Experience'!$W223)*('Input_Claims Data'!$T$11:$T$500='Cal_Claims Experience'!$X223)))</f>
        <v/>
      </c>
      <c r="AG223" s="1" t="str" cm="1">
        <f t="array" ref="AG223">IF(AC223="","",_xlfn._xlws.FILTER('Input_Claims Data'!AC$11:AC$500,('Input_Claims Data'!$Q$11:$Q$500='Cal_Claims Experience'!$U223)*('Input_Claims Data'!$R$11:$R$500='Cal_Claims Experience'!$V223)*('Input_Claims Data'!$S$11:$S$500='Cal_Claims Experience'!$W223)*('Input_Claims Data'!$T$11:$T$500='Cal_Claims Experience'!$X223)))</f>
        <v/>
      </c>
      <c r="AH223" s="1" t="str" cm="1">
        <f t="array" ref="AH223">IF(AD223="","",_xlfn._xlws.FILTER('Input_Claims Data'!AD$11:AD$500,('Input_Claims Data'!$Q$11:$Q$500='Cal_Claims Experience'!$U223)*('Input_Claims Data'!$R$11:$R$500='Cal_Claims Experience'!$V223)*('Input_Claims Data'!$S$11:$S$500='Cal_Claims Experience'!$W223)*('Input_Claims Data'!$T$11:$T$500='Cal_Claims Experience'!$X223)))</f>
        <v/>
      </c>
      <c r="AI223" s="1" t="str">
        <f t="shared" si="38"/>
        <v/>
      </c>
      <c r="AJ223" s="1" t="str">
        <f t="shared" si="35"/>
        <v/>
      </c>
      <c r="AK223" s="1" t="str">
        <f t="shared" si="36"/>
        <v/>
      </c>
      <c r="AL223" s="1" t="str">
        <f t="shared" si="37"/>
        <v/>
      </c>
      <c r="AM223" s="1" t="str">
        <f t="shared" si="39"/>
        <v/>
      </c>
    </row>
    <row r="224" spans="5:39">
      <c r="E224" s="1" t="str" cm="1">
        <f t="array" ref="E224">IF(A224="","",_xlfn._xlws.FILTER('Input_Claims Data'!E$11:E$500,('Input_Claims Data'!$A$11:$A$500='Cal_Claims Experience'!$A224)*('Input_Claims Data'!$B$11:$B$500='Cal_Claims Experience'!$B224)*('Input_Claims Data'!$C$11:$C$500='Cal_Claims Experience'!$C224)*('Input_Claims Data'!$D$11:$D$500='Cal_Claims Experience'!$D224)))</f>
        <v/>
      </c>
      <c r="F224" s="1" t="str" cm="1">
        <f t="array" ref="F224">IF(A224="","",_xlfn._xlws.FILTER('Input_Claims Data'!F$11:F$500,('Input_Claims Data'!$A$11:$A$500='Cal_Claims Experience'!$A224)*('Input_Claims Data'!$B$11:$B$500='Cal_Claims Experience'!$B224)*('Input_Claims Data'!$C$11:$C$500='Cal_Claims Experience'!$C224)*('Input_Claims Data'!$D$11:$D$500='Cal_Claims Experience'!$D224)))</f>
        <v/>
      </c>
      <c r="G224" s="1" t="str" cm="1">
        <f t="array" ref="G224">IF(A224="","",_xlfn._xlws.FILTER('Input_Claims Data'!G$11:G$500,('Input_Claims Data'!$A$11:$A$500='Cal_Claims Experience'!$A224)*('Input_Claims Data'!$B$11:$B$500='Cal_Claims Experience'!$B224)*('Input_Claims Data'!$C$11:$C$500='Cal_Claims Experience'!$C224)*('Input_Claims Data'!$D$11:$D$500='Cal_Claims Experience'!$D224)))</f>
        <v/>
      </c>
      <c r="H224" s="1" t="str" cm="1">
        <f t="array" ref="H224">IF(A224="","",_xlfn._xlws.FILTER('Input_Claims Data'!H$11:H$500,('Input_Claims Data'!$A$11:$A$500='Cal_Claims Experience'!$A224)*('Input_Claims Data'!$B$11:$B$500='Cal_Claims Experience'!$B224)*('Input_Claims Data'!$C$11:$C$500='Cal_Claims Experience'!$C224)*('Input_Claims Data'!$D$11:$D$500='Cal_Claims Experience'!$D224)))</f>
        <v/>
      </c>
      <c r="I224" s="1" t="str" cm="1">
        <f t="array" ref="I224">IF(A224="","",_xlfn._xlws.FILTER('Input_Claims Data'!I$11:I$500,('Input_Claims Data'!$A$11:$A$500='Cal_Claims Experience'!$A224)*('Input_Claims Data'!$B$11:$B$500='Cal_Claims Experience'!$B224)*('Input_Claims Data'!$C$11:$C$500='Cal_Claims Experience'!$C224)*('Input_Claims Data'!$D$11:$D$500='Cal_Claims Experience'!$D224)))</f>
        <v/>
      </c>
      <c r="J224" s="1" t="str" cm="1">
        <f t="array" ref="J224">IF(A224="","",_xlfn._xlws.FILTER('Input_Claims Data'!J$11:J$500,('Input_Claims Data'!$A$11:$A$500='Cal_Claims Experience'!$A224)*('Input_Claims Data'!$B$11:$B$500='Cal_Claims Experience'!$B224)*('Input_Claims Data'!$C$11:$C$500='Cal_Claims Experience'!$C224)*('Input_Claims Data'!$D$11:$D$500='Cal_Claims Experience'!$D224)))</f>
        <v/>
      </c>
      <c r="K224" s="1" t="str" cm="1">
        <f t="array" ref="K224">IF(A224="","",_xlfn._xlws.FILTER('Input_Claims Data'!K$11:K$500,('Input_Claims Data'!$A$11:$A$500='Cal_Claims Experience'!$A224)*('Input_Claims Data'!$B$11:$B$500='Cal_Claims Experience'!$B224)*('Input_Claims Data'!$C$11:$C$500='Cal_Claims Experience'!$C224)*('Input_Claims Data'!$D$11:$D$500='Cal_Claims Experience'!$D224)))</f>
        <v/>
      </c>
      <c r="L224" s="1" t="str" cm="1">
        <f t="array" ref="L224">IF(B224="","",_xlfn._xlws.FILTER('Input_Claims Data'!L$11:L$500,('Input_Claims Data'!$A$11:$A$500='Cal_Claims Experience'!$A224)*('Input_Claims Data'!$B$11:$B$500='Cal_Claims Experience'!$B224)*('Input_Claims Data'!$C$11:$C$500='Cal_Claims Experience'!$C224)*('Input_Claims Data'!$D$11:$D$500='Cal_Claims Experience'!$D224)))</f>
        <v/>
      </c>
      <c r="M224" s="1" t="str" cm="1">
        <f t="array" ref="M224">IF(C224="","",_xlfn._xlws.FILTER('Input_Claims Data'!M$11:M$500,('Input_Claims Data'!$A$11:$A$500='Cal_Claims Experience'!$A224)*('Input_Claims Data'!$B$11:$B$500='Cal_Claims Experience'!$B224)*('Input_Claims Data'!$C$11:$C$500='Cal_Claims Experience'!$C224)*('Input_Claims Data'!$D$11:$D$500='Cal_Claims Experience'!$D224)))</f>
        <v/>
      </c>
      <c r="N224" s="1" t="str" cm="1">
        <f t="array" ref="N224">IF(D224="","",_xlfn._xlws.FILTER('Input_Claims Data'!N$11:N$500,('Input_Claims Data'!$A$11:$A$500='Cal_Claims Experience'!$A224)*('Input_Claims Data'!$B$11:$B$500='Cal_Claims Experience'!$B224)*('Input_Claims Data'!$C$11:$C$500='Cal_Claims Experience'!$C224)*('Input_Claims Data'!$D$11:$D$500='Cal_Claims Experience'!$D224)))</f>
        <v/>
      </c>
      <c r="O224" s="1" t="str">
        <f t="shared" si="30"/>
        <v/>
      </c>
      <c r="P224" s="1" t="str">
        <f t="shared" si="31"/>
        <v/>
      </c>
      <c r="Q224" s="1" t="str">
        <f t="shared" si="32"/>
        <v/>
      </c>
      <c r="R224" s="1" t="str">
        <f t="shared" si="33"/>
        <v/>
      </c>
      <c r="S224" s="1" t="str">
        <f t="shared" si="34"/>
        <v/>
      </c>
      <c r="Y224" s="1" t="str" cm="1">
        <f t="array" ref="Y224">IF(U224="","",_xlfn._xlws.FILTER('Input_Claims Data'!U$11:U$500,('Input_Claims Data'!$Q$11:$Q$500='Cal_Claims Experience'!$U224)*('Input_Claims Data'!$R$11:$R$500='Cal_Claims Experience'!$V224)*('Input_Claims Data'!$S$11:$S$500='Cal_Claims Experience'!$W224)*('Input_Claims Data'!$T$11:$T$500='Cal_Claims Experience'!$X224)))</f>
        <v/>
      </c>
      <c r="Z224" s="1" t="str" cm="1">
        <f t="array" ref="Z224">IF(V224="","",_xlfn._xlws.FILTER('Input_Claims Data'!V$11:V$500,('Input_Claims Data'!$Q$11:$Q$500='Cal_Claims Experience'!$U224)*('Input_Claims Data'!$R$11:$R$500='Cal_Claims Experience'!$V224)*('Input_Claims Data'!$S$11:$S$500='Cal_Claims Experience'!$W224)*('Input_Claims Data'!$T$11:$T$500='Cal_Claims Experience'!$X224)))</f>
        <v/>
      </c>
      <c r="AA224" s="1" t="str" cm="1">
        <f t="array" ref="AA224">IF(W224="","",_xlfn._xlws.FILTER('Input_Claims Data'!W$11:W$500,('Input_Claims Data'!$Q$11:$Q$500='Cal_Claims Experience'!$U224)*('Input_Claims Data'!$R$11:$R$500='Cal_Claims Experience'!$V224)*('Input_Claims Data'!$S$11:$S$500='Cal_Claims Experience'!$W224)*('Input_Claims Data'!$T$11:$T$500='Cal_Claims Experience'!$X224)))</f>
        <v/>
      </c>
      <c r="AB224" s="1" t="str" cm="1">
        <f t="array" ref="AB224">IF(X224="","",_xlfn._xlws.FILTER('Input_Claims Data'!X$11:X$500,('Input_Claims Data'!$Q$11:$Q$500='Cal_Claims Experience'!$U224)*('Input_Claims Data'!$R$11:$R$500='Cal_Claims Experience'!$V224)*('Input_Claims Data'!$S$11:$S$500='Cal_Claims Experience'!$W224)*('Input_Claims Data'!$T$11:$T$500='Cal_Claims Experience'!$X224)))</f>
        <v/>
      </c>
      <c r="AC224" s="1" t="str" cm="1">
        <f t="array" ref="AC224">IF(Y224="","",_xlfn._xlws.FILTER('Input_Claims Data'!Y$11:Y$500,('Input_Claims Data'!$Q$11:$Q$500='Cal_Claims Experience'!$U224)*('Input_Claims Data'!$R$11:$R$500='Cal_Claims Experience'!$V224)*('Input_Claims Data'!$S$11:$S$500='Cal_Claims Experience'!$W224)*('Input_Claims Data'!$T$11:$T$500='Cal_Claims Experience'!$X224)))</f>
        <v/>
      </c>
      <c r="AD224" s="1" t="str" cm="1">
        <f t="array" ref="AD224">IF(Z224="","",_xlfn._xlws.FILTER('Input_Claims Data'!Z$11:Z$500,('Input_Claims Data'!$Q$11:$Q$500='Cal_Claims Experience'!$U224)*('Input_Claims Data'!$R$11:$R$500='Cal_Claims Experience'!$V224)*('Input_Claims Data'!$S$11:$S$500='Cal_Claims Experience'!$W224)*('Input_Claims Data'!$T$11:$T$500='Cal_Claims Experience'!$X224)))</f>
        <v/>
      </c>
      <c r="AE224" s="1" t="str" cm="1">
        <f t="array" ref="AE224">IF(AA224="","",_xlfn._xlws.FILTER('Input_Claims Data'!AA$11:AA$500,('Input_Claims Data'!$Q$11:$Q$500='Cal_Claims Experience'!$U224)*('Input_Claims Data'!$R$11:$R$500='Cal_Claims Experience'!$V224)*('Input_Claims Data'!$S$11:$S$500='Cal_Claims Experience'!$W224)*('Input_Claims Data'!$T$11:$T$500='Cal_Claims Experience'!$X224)))</f>
        <v/>
      </c>
      <c r="AF224" s="1" t="str" cm="1">
        <f t="array" ref="AF224">IF(AB224="","",_xlfn._xlws.FILTER('Input_Claims Data'!AB$11:AB$500,('Input_Claims Data'!$Q$11:$Q$500='Cal_Claims Experience'!$U224)*('Input_Claims Data'!$R$11:$R$500='Cal_Claims Experience'!$V224)*('Input_Claims Data'!$S$11:$S$500='Cal_Claims Experience'!$W224)*('Input_Claims Data'!$T$11:$T$500='Cal_Claims Experience'!$X224)))</f>
        <v/>
      </c>
      <c r="AG224" s="1" t="str" cm="1">
        <f t="array" ref="AG224">IF(AC224="","",_xlfn._xlws.FILTER('Input_Claims Data'!AC$11:AC$500,('Input_Claims Data'!$Q$11:$Q$500='Cal_Claims Experience'!$U224)*('Input_Claims Data'!$R$11:$R$500='Cal_Claims Experience'!$V224)*('Input_Claims Data'!$S$11:$S$500='Cal_Claims Experience'!$W224)*('Input_Claims Data'!$T$11:$T$500='Cal_Claims Experience'!$X224)))</f>
        <v/>
      </c>
      <c r="AH224" s="1" t="str" cm="1">
        <f t="array" ref="AH224">IF(AD224="","",_xlfn._xlws.FILTER('Input_Claims Data'!AD$11:AD$500,('Input_Claims Data'!$Q$11:$Q$500='Cal_Claims Experience'!$U224)*('Input_Claims Data'!$R$11:$R$500='Cal_Claims Experience'!$V224)*('Input_Claims Data'!$S$11:$S$500='Cal_Claims Experience'!$W224)*('Input_Claims Data'!$T$11:$T$500='Cal_Claims Experience'!$X224)))</f>
        <v/>
      </c>
      <c r="AI224" s="1" t="str">
        <f t="shared" si="38"/>
        <v/>
      </c>
      <c r="AJ224" s="1" t="str">
        <f t="shared" si="35"/>
        <v/>
      </c>
      <c r="AK224" s="1" t="str">
        <f t="shared" si="36"/>
        <v/>
      </c>
      <c r="AL224" s="1" t="str">
        <f t="shared" si="37"/>
        <v/>
      </c>
      <c r="AM224" s="1" t="str">
        <f t="shared" si="39"/>
        <v/>
      </c>
    </row>
    <row r="225" spans="5:39">
      <c r="E225" s="1" t="str" cm="1">
        <f t="array" ref="E225">IF(A225="","",_xlfn._xlws.FILTER('Input_Claims Data'!E$11:E$500,('Input_Claims Data'!$A$11:$A$500='Cal_Claims Experience'!$A225)*('Input_Claims Data'!$B$11:$B$500='Cal_Claims Experience'!$B225)*('Input_Claims Data'!$C$11:$C$500='Cal_Claims Experience'!$C225)*('Input_Claims Data'!$D$11:$D$500='Cal_Claims Experience'!$D225)))</f>
        <v/>
      </c>
      <c r="F225" s="1" t="str" cm="1">
        <f t="array" ref="F225">IF(A225="","",_xlfn._xlws.FILTER('Input_Claims Data'!F$11:F$500,('Input_Claims Data'!$A$11:$A$500='Cal_Claims Experience'!$A225)*('Input_Claims Data'!$B$11:$B$500='Cal_Claims Experience'!$B225)*('Input_Claims Data'!$C$11:$C$500='Cal_Claims Experience'!$C225)*('Input_Claims Data'!$D$11:$D$500='Cal_Claims Experience'!$D225)))</f>
        <v/>
      </c>
      <c r="G225" s="1" t="str" cm="1">
        <f t="array" ref="G225">IF(A225="","",_xlfn._xlws.FILTER('Input_Claims Data'!G$11:G$500,('Input_Claims Data'!$A$11:$A$500='Cal_Claims Experience'!$A225)*('Input_Claims Data'!$B$11:$B$500='Cal_Claims Experience'!$B225)*('Input_Claims Data'!$C$11:$C$500='Cal_Claims Experience'!$C225)*('Input_Claims Data'!$D$11:$D$500='Cal_Claims Experience'!$D225)))</f>
        <v/>
      </c>
      <c r="H225" s="1" t="str" cm="1">
        <f t="array" ref="H225">IF(A225="","",_xlfn._xlws.FILTER('Input_Claims Data'!H$11:H$500,('Input_Claims Data'!$A$11:$A$500='Cal_Claims Experience'!$A225)*('Input_Claims Data'!$B$11:$B$500='Cal_Claims Experience'!$B225)*('Input_Claims Data'!$C$11:$C$500='Cal_Claims Experience'!$C225)*('Input_Claims Data'!$D$11:$D$500='Cal_Claims Experience'!$D225)))</f>
        <v/>
      </c>
      <c r="I225" s="1" t="str" cm="1">
        <f t="array" ref="I225">IF(A225="","",_xlfn._xlws.FILTER('Input_Claims Data'!I$11:I$500,('Input_Claims Data'!$A$11:$A$500='Cal_Claims Experience'!$A225)*('Input_Claims Data'!$B$11:$B$500='Cal_Claims Experience'!$B225)*('Input_Claims Data'!$C$11:$C$500='Cal_Claims Experience'!$C225)*('Input_Claims Data'!$D$11:$D$500='Cal_Claims Experience'!$D225)))</f>
        <v/>
      </c>
      <c r="J225" s="1" t="str" cm="1">
        <f t="array" ref="J225">IF(A225="","",_xlfn._xlws.FILTER('Input_Claims Data'!J$11:J$500,('Input_Claims Data'!$A$11:$A$500='Cal_Claims Experience'!$A225)*('Input_Claims Data'!$B$11:$B$500='Cal_Claims Experience'!$B225)*('Input_Claims Data'!$C$11:$C$500='Cal_Claims Experience'!$C225)*('Input_Claims Data'!$D$11:$D$500='Cal_Claims Experience'!$D225)))</f>
        <v/>
      </c>
      <c r="K225" s="1" t="str" cm="1">
        <f t="array" ref="K225">IF(A225="","",_xlfn._xlws.FILTER('Input_Claims Data'!K$11:K$500,('Input_Claims Data'!$A$11:$A$500='Cal_Claims Experience'!$A225)*('Input_Claims Data'!$B$11:$B$500='Cal_Claims Experience'!$B225)*('Input_Claims Data'!$C$11:$C$500='Cal_Claims Experience'!$C225)*('Input_Claims Data'!$D$11:$D$500='Cal_Claims Experience'!$D225)))</f>
        <v/>
      </c>
      <c r="L225" s="1" t="str" cm="1">
        <f t="array" ref="L225">IF(B225="","",_xlfn._xlws.FILTER('Input_Claims Data'!L$11:L$500,('Input_Claims Data'!$A$11:$A$500='Cal_Claims Experience'!$A225)*('Input_Claims Data'!$B$11:$B$500='Cal_Claims Experience'!$B225)*('Input_Claims Data'!$C$11:$C$500='Cal_Claims Experience'!$C225)*('Input_Claims Data'!$D$11:$D$500='Cal_Claims Experience'!$D225)))</f>
        <v/>
      </c>
      <c r="M225" s="1" t="str" cm="1">
        <f t="array" ref="M225">IF(C225="","",_xlfn._xlws.FILTER('Input_Claims Data'!M$11:M$500,('Input_Claims Data'!$A$11:$A$500='Cal_Claims Experience'!$A225)*('Input_Claims Data'!$B$11:$B$500='Cal_Claims Experience'!$B225)*('Input_Claims Data'!$C$11:$C$500='Cal_Claims Experience'!$C225)*('Input_Claims Data'!$D$11:$D$500='Cal_Claims Experience'!$D225)))</f>
        <v/>
      </c>
      <c r="N225" s="1" t="str" cm="1">
        <f t="array" ref="N225">IF(D225="","",_xlfn._xlws.FILTER('Input_Claims Data'!N$11:N$500,('Input_Claims Data'!$A$11:$A$500='Cal_Claims Experience'!$A225)*('Input_Claims Data'!$B$11:$B$500='Cal_Claims Experience'!$B225)*('Input_Claims Data'!$C$11:$C$500='Cal_Claims Experience'!$C225)*('Input_Claims Data'!$D$11:$D$500='Cal_Claims Experience'!$D225)))</f>
        <v/>
      </c>
      <c r="O225" s="1" t="str">
        <f t="shared" si="30"/>
        <v/>
      </c>
      <c r="P225" s="1" t="str">
        <f t="shared" si="31"/>
        <v/>
      </c>
      <c r="Q225" s="1" t="str">
        <f t="shared" si="32"/>
        <v/>
      </c>
      <c r="R225" s="1" t="str">
        <f t="shared" si="33"/>
        <v/>
      </c>
      <c r="S225" s="1" t="str">
        <f t="shared" si="34"/>
        <v/>
      </c>
      <c r="Y225" s="1" t="str" cm="1">
        <f t="array" ref="Y225">IF(U225="","",_xlfn._xlws.FILTER('Input_Claims Data'!U$11:U$500,('Input_Claims Data'!$Q$11:$Q$500='Cal_Claims Experience'!$U225)*('Input_Claims Data'!$R$11:$R$500='Cal_Claims Experience'!$V225)*('Input_Claims Data'!$S$11:$S$500='Cal_Claims Experience'!$W225)*('Input_Claims Data'!$T$11:$T$500='Cal_Claims Experience'!$X225)))</f>
        <v/>
      </c>
      <c r="Z225" s="1" t="str" cm="1">
        <f t="array" ref="Z225">IF(V225="","",_xlfn._xlws.FILTER('Input_Claims Data'!V$11:V$500,('Input_Claims Data'!$Q$11:$Q$500='Cal_Claims Experience'!$U225)*('Input_Claims Data'!$R$11:$R$500='Cal_Claims Experience'!$V225)*('Input_Claims Data'!$S$11:$S$500='Cal_Claims Experience'!$W225)*('Input_Claims Data'!$T$11:$T$500='Cal_Claims Experience'!$X225)))</f>
        <v/>
      </c>
      <c r="AA225" s="1" t="str" cm="1">
        <f t="array" ref="AA225">IF(W225="","",_xlfn._xlws.FILTER('Input_Claims Data'!W$11:W$500,('Input_Claims Data'!$Q$11:$Q$500='Cal_Claims Experience'!$U225)*('Input_Claims Data'!$R$11:$R$500='Cal_Claims Experience'!$V225)*('Input_Claims Data'!$S$11:$S$500='Cal_Claims Experience'!$W225)*('Input_Claims Data'!$T$11:$T$500='Cal_Claims Experience'!$X225)))</f>
        <v/>
      </c>
      <c r="AB225" s="1" t="str" cm="1">
        <f t="array" ref="AB225">IF(X225="","",_xlfn._xlws.FILTER('Input_Claims Data'!X$11:X$500,('Input_Claims Data'!$Q$11:$Q$500='Cal_Claims Experience'!$U225)*('Input_Claims Data'!$R$11:$R$500='Cal_Claims Experience'!$V225)*('Input_Claims Data'!$S$11:$S$500='Cal_Claims Experience'!$W225)*('Input_Claims Data'!$T$11:$T$500='Cal_Claims Experience'!$X225)))</f>
        <v/>
      </c>
      <c r="AC225" s="1" t="str" cm="1">
        <f t="array" ref="AC225">IF(Y225="","",_xlfn._xlws.FILTER('Input_Claims Data'!Y$11:Y$500,('Input_Claims Data'!$Q$11:$Q$500='Cal_Claims Experience'!$U225)*('Input_Claims Data'!$R$11:$R$500='Cal_Claims Experience'!$V225)*('Input_Claims Data'!$S$11:$S$500='Cal_Claims Experience'!$W225)*('Input_Claims Data'!$T$11:$T$500='Cal_Claims Experience'!$X225)))</f>
        <v/>
      </c>
      <c r="AD225" s="1" t="str" cm="1">
        <f t="array" ref="AD225">IF(Z225="","",_xlfn._xlws.FILTER('Input_Claims Data'!Z$11:Z$500,('Input_Claims Data'!$Q$11:$Q$500='Cal_Claims Experience'!$U225)*('Input_Claims Data'!$R$11:$R$500='Cal_Claims Experience'!$V225)*('Input_Claims Data'!$S$11:$S$500='Cal_Claims Experience'!$W225)*('Input_Claims Data'!$T$11:$T$500='Cal_Claims Experience'!$X225)))</f>
        <v/>
      </c>
      <c r="AE225" s="1" t="str" cm="1">
        <f t="array" ref="AE225">IF(AA225="","",_xlfn._xlws.FILTER('Input_Claims Data'!AA$11:AA$500,('Input_Claims Data'!$Q$11:$Q$500='Cal_Claims Experience'!$U225)*('Input_Claims Data'!$R$11:$R$500='Cal_Claims Experience'!$V225)*('Input_Claims Data'!$S$11:$S$500='Cal_Claims Experience'!$W225)*('Input_Claims Data'!$T$11:$T$500='Cal_Claims Experience'!$X225)))</f>
        <v/>
      </c>
      <c r="AF225" s="1" t="str" cm="1">
        <f t="array" ref="AF225">IF(AB225="","",_xlfn._xlws.FILTER('Input_Claims Data'!AB$11:AB$500,('Input_Claims Data'!$Q$11:$Q$500='Cal_Claims Experience'!$U225)*('Input_Claims Data'!$R$11:$R$500='Cal_Claims Experience'!$V225)*('Input_Claims Data'!$S$11:$S$500='Cal_Claims Experience'!$W225)*('Input_Claims Data'!$T$11:$T$500='Cal_Claims Experience'!$X225)))</f>
        <v/>
      </c>
      <c r="AG225" s="1" t="str" cm="1">
        <f t="array" ref="AG225">IF(AC225="","",_xlfn._xlws.FILTER('Input_Claims Data'!AC$11:AC$500,('Input_Claims Data'!$Q$11:$Q$500='Cal_Claims Experience'!$U225)*('Input_Claims Data'!$R$11:$R$500='Cal_Claims Experience'!$V225)*('Input_Claims Data'!$S$11:$S$500='Cal_Claims Experience'!$W225)*('Input_Claims Data'!$T$11:$T$500='Cal_Claims Experience'!$X225)))</f>
        <v/>
      </c>
      <c r="AH225" s="1" t="str" cm="1">
        <f t="array" ref="AH225">IF(AD225="","",_xlfn._xlws.FILTER('Input_Claims Data'!AD$11:AD$500,('Input_Claims Data'!$Q$11:$Q$500='Cal_Claims Experience'!$U225)*('Input_Claims Data'!$R$11:$R$500='Cal_Claims Experience'!$V225)*('Input_Claims Data'!$S$11:$S$500='Cal_Claims Experience'!$W225)*('Input_Claims Data'!$T$11:$T$500='Cal_Claims Experience'!$X225)))</f>
        <v/>
      </c>
      <c r="AI225" s="1" t="str">
        <f t="shared" si="38"/>
        <v/>
      </c>
      <c r="AJ225" s="1" t="str">
        <f t="shared" si="35"/>
        <v/>
      </c>
      <c r="AK225" s="1" t="str">
        <f t="shared" si="36"/>
        <v/>
      </c>
      <c r="AL225" s="1" t="str">
        <f t="shared" si="37"/>
        <v/>
      </c>
      <c r="AM225" s="1" t="str">
        <f t="shared" si="39"/>
        <v/>
      </c>
    </row>
    <row r="226" spans="5:39">
      <c r="E226" s="1" t="str" cm="1">
        <f t="array" ref="E226">IF(A226="","",_xlfn._xlws.FILTER('Input_Claims Data'!E$11:E$500,('Input_Claims Data'!$A$11:$A$500='Cal_Claims Experience'!$A226)*('Input_Claims Data'!$B$11:$B$500='Cal_Claims Experience'!$B226)*('Input_Claims Data'!$C$11:$C$500='Cal_Claims Experience'!$C226)*('Input_Claims Data'!$D$11:$D$500='Cal_Claims Experience'!$D226)))</f>
        <v/>
      </c>
      <c r="F226" s="1" t="str" cm="1">
        <f t="array" ref="F226">IF(A226="","",_xlfn._xlws.FILTER('Input_Claims Data'!F$11:F$500,('Input_Claims Data'!$A$11:$A$500='Cal_Claims Experience'!$A226)*('Input_Claims Data'!$B$11:$B$500='Cal_Claims Experience'!$B226)*('Input_Claims Data'!$C$11:$C$500='Cal_Claims Experience'!$C226)*('Input_Claims Data'!$D$11:$D$500='Cal_Claims Experience'!$D226)))</f>
        <v/>
      </c>
      <c r="G226" s="1" t="str" cm="1">
        <f t="array" ref="G226">IF(A226="","",_xlfn._xlws.FILTER('Input_Claims Data'!G$11:G$500,('Input_Claims Data'!$A$11:$A$500='Cal_Claims Experience'!$A226)*('Input_Claims Data'!$B$11:$B$500='Cal_Claims Experience'!$B226)*('Input_Claims Data'!$C$11:$C$500='Cal_Claims Experience'!$C226)*('Input_Claims Data'!$D$11:$D$500='Cal_Claims Experience'!$D226)))</f>
        <v/>
      </c>
      <c r="H226" s="1" t="str" cm="1">
        <f t="array" ref="H226">IF(A226="","",_xlfn._xlws.FILTER('Input_Claims Data'!H$11:H$500,('Input_Claims Data'!$A$11:$A$500='Cal_Claims Experience'!$A226)*('Input_Claims Data'!$B$11:$B$500='Cal_Claims Experience'!$B226)*('Input_Claims Data'!$C$11:$C$500='Cal_Claims Experience'!$C226)*('Input_Claims Data'!$D$11:$D$500='Cal_Claims Experience'!$D226)))</f>
        <v/>
      </c>
      <c r="I226" s="1" t="str" cm="1">
        <f t="array" ref="I226">IF(A226="","",_xlfn._xlws.FILTER('Input_Claims Data'!I$11:I$500,('Input_Claims Data'!$A$11:$A$500='Cal_Claims Experience'!$A226)*('Input_Claims Data'!$B$11:$B$500='Cal_Claims Experience'!$B226)*('Input_Claims Data'!$C$11:$C$500='Cal_Claims Experience'!$C226)*('Input_Claims Data'!$D$11:$D$500='Cal_Claims Experience'!$D226)))</f>
        <v/>
      </c>
      <c r="J226" s="1" t="str" cm="1">
        <f t="array" ref="J226">IF(A226="","",_xlfn._xlws.FILTER('Input_Claims Data'!J$11:J$500,('Input_Claims Data'!$A$11:$A$500='Cal_Claims Experience'!$A226)*('Input_Claims Data'!$B$11:$B$500='Cal_Claims Experience'!$B226)*('Input_Claims Data'!$C$11:$C$500='Cal_Claims Experience'!$C226)*('Input_Claims Data'!$D$11:$D$500='Cal_Claims Experience'!$D226)))</f>
        <v/>
      </c>
      <c r="K226" s="1" t="str" cm="1">
        <f t="array" ref="K226">IF(A226="","",_xlfn._xlws.FILTER('Input_Claims Data'!K$11:K$500,('Input_Claims Data'!$A$11:$A$500='Cal_Claims Experience'!$A226)*('Input_Claims Data'!$B$11:$B$500='Cal_Claims Experience'!$B226)*('Input_Claims Data'!$C$11:$C$500='Cal_Claims Experience'!$C226)*('Input_Claims Data'!$D$11:$D$500='Cal_Claims Experience'!$D226)))</f>
        <v/>
      </c>
      <c r="L226" s="1" t="str" cm="1">
        <f t="array" ref="L226">IF(B226="","",_xlfn._xlws.FILTER('Input_Claims Data'!L$11:L$500,('Input_Claims Data'!$A$11:$A$500='Cal_Claims Experience'!$A226)*('Input_Claims Data'!$B$11:$B$500='Cal_Claims Experience'!$B226)*('Input_Claims Data'!$C$11:$C$500='Cal_Claims Experience'!$C226)*('Input_Claims Data'!$D$11:$D$500='Cal_Claims Experience'!$D226)))</f>
        <v/>
      </c>
      <c r="M226" s="1" t="str" cm="1">
        <f t="array" ref="M226">IF(C226="","",_xlfn._xlws.FILTER('Input_Claims Data'!M$11:M$500,('Input_Claims Data'!$A$11:$A$500='Cal_Claims Experience'!$A226)*('Input_Claims Data'!$B$11:$B$500='Cal_Claims Experience'!$B226)*('Input_Claims Data'!$C$11:$C$500='Cal_Claims Experience'!$C226)*('Input_Claims Data'!$D$11:$D$500='Cal_Claims Experience'!$D226)))</f>
        <v/>
      </c>
      <c r="N226" s="1" t="str" cm="1">
        <f t="array" ref="N226">IF(D226="","",_xlfn._xlws.FILTER('Input_Claims Data'!N$11:N$500,('Input_Claims Data'!$A$11:$A$500='Cal_Claims Experience'!$A226)*('Input_Claims Data'!$B$11:$B$500='Cal_Claims Experience'!$B226)*('Input_Claims Data'!$C$11:$C$500='Cal_Claims Experience'!$C226)*('Input_Claims Data'!$D$11:$D$500='Cal_Claims Experience'!$D226)))</f>
        <v/>
      </c>
      <c r="O226" s="1" t="str">
        <f t="shared" si="30"/>
        <v/>
      </c>
      <c r="P226" s="1" t="str">
        <f t="shared" si="31"/>
        <v/>
      </c>
      <c r="Q226" s="1" t="str">
        <f t="shared" si="32"/>
        <v/>
      </c>
      <c r="R226" s="1" t="str">
        <f t="shared" si="33"/>
        <v/>
      </c>
      <c r="S226" s="1" t="str">
        <f t="shared" si="34"/>
        <v/>
      </c>
      <c r="Y226" s="1" t="str" cm="1">
        <f t="array" ref="Y226">IF(U226="","",_xlfn._xlws.FILTER('Input_Claims Data'!U$11:U$500,('Input_Claims Data'!$Q$11:$Q$500='Cal_Claims Experience'!$U226)*('Input_Claims Data'!$R$11:$R$500='Cal_Claims Experience'!$V226)*('Input_Claims Data'!$S$11:$S$500='Cal_Claims Experience'!$W226)*('Input_Claims Data'!$T$11:$T$500='Cal_Claims Experience'!$X226)))</f>
        <v/>
      </c>
      <c r="Z226" s="1" t="str" cm="1">
        <f t="array" ref="Z226">IF(V226="","",_xlfn._xlws.FILTER('Input_Claims Data'!V$11:V$500,('Input_Claims Data'!$Q$11:$Q$500='Cal_Claims Experience'!$U226)*('Input_Claims Data'!$R$11:$R$500='Cal_Claims Experience'!$V226)*('Input_Claims Data'!$S$11:$S$500='Cal_Claims Experience'!$W226)*('Input_Claims Data'!$T$11:$T$500='Cal_Claims Experience'!$X226)))</f>
        <v/>
      </c>
      <c r="AA226" s="1" t="str" cm="1">
        <f t="array" ref="AA226">IF(W226="","",_xlfn._xlws.FILTER('Input_Claims Data'!W$11:W$500,('Input_Claims Data'!$Q$11:$Q$500='Cal_Claims Experience'!$U226)*('Input_Claims Data'!$R$11:$R$500='Cal_Claims Experience'!$V226)*('Input_Claims Data'!$S$11:$S$500='Cal_Claims Experience'!$W226)*('Input_Claims Data'!$T$11:$T$500='Cal_Claims Experience'!$X226)))</f>
        <v/>
      </c>
      <c r="AB226" s="1" t="str" cm="1">
        <f t="array" ref="AB226">IF(X226="","",_xlfn._xlws.FILTER('Input_Claims Data'!X$11:X$500,('Input_Claims Data'!$Q$11:$Q$500='Cal_Claims Experience'!$U226)*('Input_Claims Data'!$R$11:$R$500='Cal_Claims Experience'!$V226)*('Input_Claims Data'!$S$11:$S$500='Cal_Claims Experience'!$W226)*('Input_Claims Data'!$T$11:$T$500='Cal_Claims Experience'!$X226)))</f>
        <v/>
      </c>
      <c r="AC226" s="1" t="str" cm="1">
        <f t="array" ref="AC226">IF(Y226="","",_xlfn._xlws.FILTER('Input_Claims Data'!Y$11:Y$500,('Input_Claims Data'!$Q$11:$Q$500='Cal_Claims Experience'!$U226)*('Input_Claims Data'!$R$11:$R$500='Cal_Claims Experience'!$V226)*('Input_Claims Data'!$S$11:$S$500='Cal_Claims Experience'!$W226)*('Input_Claims Data'!$T$11:$T$500='Cal_Claims Experience'!$X226)))</f>
        <v/>
      </c>
      <c r="AD226" s="1" t="str" cm="1">
        <f t="array" ref="AD226">IF(Z226="","",_xlfn._xlws.FILTER('Input_Claims Data'!Z$11:Z$500,('Input_Claims Data'!$Q$11:$Q$500='Cal_Claims Experience'!$U226)*('Input_Claims Data'!$R$11:$R$500='Cal_Claims Experience'!$V226)*('Input_Claims Data'!$S$11:$S$500='Cal_Claims Experience'!$W226)*('Input_Claims Data'!$T$11:$T$500='Cal_Claims Experience'!$X226)))</f>
        <v/>
      </c>
      <c r="AE226" s="1" t="str" cm="1">
        <f t="array" ref="AE226">IF(AA226="","",_xlfn._xlws.FILTER('Input_Claims Data'!AA$11:AA$500,('Input_Claims Data'!$Q$11:$Q$500='Cal_Claims Experience'!$U226)*('Input_Claims Data'!$R$11:$R$500='Cal_Claims Experience'!$V226)*('Input_Claims Data'!$S$11:$S$500='Cal_Claims Experience'!$W226)*('Input_Claims Data'!$T$11:$T$500='Cal_Claims Experience'!$X226)))</f>
        <v/>
      </c>
      <c r="AF226" s="1" t="str" cm="1">
        <f t="array" ref="AF226">IF(AB226="","",_xlfn._xlws.FILTER('Input_Claims Data'!AB$11:AB$500,('Input_Claims Data'!$Q$11:$Q$500='Cal_Claims Experience'!$U226)*('Input_Claims Data'!$R$11:$R$500='Cal_Claims Experience'!$V226)*('Input_Claims Data'!$S$11:$S$500='Cal_Claims Experience'!$W226)*('Input_Claims Data'!$T$11:$T$500='Cal_Claims Experience'!$X226)))</f>
        <v/>
      </c>
      <c r="AG226" s="1" t="str" cm="1">
        <f t="array" ref="AG226">IF(AC226="","",_xlfn._xlws.FILTER('Input_Claims Data'!AC$11:AC$500,('Input_Claims Data'!$Q$11:$Q$500='Cal_Claims Experience'!$U226)*('Input_Claims Data'!$R$11:$R$500='Cal_Claims Experience'!$V226)*('Input_Claims Data'!$S$11:$S$500='Cal_Claims Experience'!$W226)*('Input_Claims Data'!$T$11:$T$500='Cal_Claims Experience'!$X226)))</f>
        <v/>
      </c>
      <c r="AH226" s="1" t="str" cm="1">
        <f t="array" ref="AH226">IF(AD226="","",_xlfn._xlws.FILTER('Input_Claims Data'!AD$11:AD$500,('Input_Claims Data'!$Q$11:$Q$500='Cal_Claims Experience'!$U226)*('Input_Claims Data'!$R$11:$R$500='Cal_Claims Experience'!$V226)*('Input_Claims Data'!$S$11:$S$500='Cal_Claims Experience'!$W226)*('Input_Claims Data'!$T$11:$T$500='Cal_Claims Experience'!$X226)))</f>
        <v/>
      </c>
      <c r="AI226" s="1" t="str">
        <f t="shared" si="38"/>
        <v/>
      </c>
      <c r="AJ226" s="1" t="str">
        <f t="shared" si="35"/>
        <v/>
      </c>
      <c r="AK226" s="1" t="str">
        <f t="shared" si="36"/>
        <v/>
      </c>
      <c r="AL226" s="1" t="str">
        <f t="shared" si="37"/>
        <v/>
      </c>
      <c r="AM226" s="1" t="str">
        <f t="shared" si="39"/>
        <v/>
      </c>
    </row>
    <row r="227" spans="5:39">
      <c r="E227" s="1" t="str" cm="1">
        <f t="array" ref="E227">IF(A227="","",_xlfn._xlws.FILTER('Input_Claims Data'!E$11:E$500,('Input_Claims Data'!$A$11:$A$500='Cal_Claims Experience'!$A227)*('Input_Claims Data'!$B$11:$B$500='Cal_Claims Experience'!$B227)*('Input_Claims Data'!$C$11:$C$500='Cal_Claims Experience'!$C227)*('Input_Claims Data'!$D$11:$D$500='Cal_Claims Experience'!$D227)))</f>
        <v/>
      </c>
      <c r="F227" s="1" t="str" cm="1">
        <f t="array" ref="F227">IF(A227="","",_xlfn._xlws.FILTER('Input_Claims Data'!F$11:F$500,('Input_Claims Data'!$A$11:$A$500='Cal_Claims Experience'!$A227)*('Input_Claims Data'!$B$11:$B$500='Cal_Claims Experience'!$B227)*('Input_Claims Data'!$C$11:$C$500='Cal_Claims Experience'!$C227)*('Input_Claims Data'!$D$11:$D$500='Cal_Claims Experience'!$D227)))</f>
        <v/>
      </c>
      <c r="G227" s="1" t="str" cm="1">
        <f t="array" ref="G227">IF(A227="","",_xlfn._xlws.FILTER('Input_Claims Data'!G$11:G$500,('Input_Claims Data'!$A$11:$A$500='Cal_Claims Experience'!$A227)*('Input_Claims Data'!$B$11:$B$500='Cal_Claims Experience'!$B227)*('Input_Claims Data'!$C$11:$C$500='Cal_Claims Experience'!$C227)*('Input_Claims Data'!$D$11:$D$500='Cal_Claims Experience'!$D227)))</f>
        <v/>
      </c>
      <c r="H227" s="1" t="str" cm="1">
        <f t="array" ref="H227">IF(A227="","",_xlfn._xlws.FILTER('Input_Claims Data'!H$11:H$500,('Input_Claims Data'!$A$11:$A$500='Cal_Claims Experience'!$A227)*('Input_Claims Data'!$B$11:$B$500='Cal_Claims Experience'!$B227)*('Input_Claims Data'!$C$11:$C$500='Cal_Claims Experience'!$C227)*('Input_Claims Data'!$D$11:$D$500='Cal_Claims Experience'!$D227)))</f>
        <v/>
      </c>
      <c r="I227" s="1" t="str" cm="1">
        <f t="array" ref="I227">IF(A227="","",_xlfn._xlws.FILTER('Input_Claims Data'!I$11:I$500,('Input_Claims Data'!$A$11:$A$500='Cal_Claims Experience'!$A227)*('Input_Claims Data'!$B$11:$B$500='Cal_Claims Experience'!$B227)*('Input_Claims Data'!$C$11:$C$500='Cal_Claims Experience'!$C227)*('Input_Claims Data'!$D$11:$D$500='Cal_Claims Experience'!$D227)))</f>
        <v/>
      </c>
      <c r="J227" s="1" t="str" cm="1">
        <f t="array" ref="J227">IF(A227="","",_xlfn._xlws.FILTER('Input_Claims Data'!J$11:J$500,('Input_Claims Data'!$A$11:$A$500='Cal_Claims Experience'!$A227)*('Input_Claims Data'!$B$11:$B$500='Cal_Claims Experience'!$B227)*('Input_Claims Data'!$C$11:$C$500='Cal_Claims Experience'!$C227)*('Input_Claims Data'!$D$11:$D$500='Cal_Claims Experience'!$D227)))</f>
        <v/>
      </c>
      <c r="K227" s="1" t="str" cm="1">
        <f t="array" ref="K227">IF(A227="","",_xlfn._xlws.FILTER('Input_Claims Data'!K$11:K$500,('Input_Claims Data'!$A$11:$A$500='Cal_Claims Experience'!$A227)*('Input_Claims Data'!$B$11:$B$500='Cal_Claims Experience'!$B227)*('Input_Claims Data'!$C$11:$C$500='Cal_Claims Experience'!$C227)*('Input_Claims Data'!$D$11:$D$500='Cal_Claims Experience'!$D227)))</f>
        <v/>
      </c>
      <c r="L227" s="1" t="str" cm="1">
        <f t="array" ref="L227">IF(B227="","",_xlfn._xlws.FILTER('Input_Claims Data'!L$11:L$500,('Input_Claims Data'!$A$11:$A$500='Cal_Claims Experience'!$A227)*('Input_Claims Data'!$B$11:$B$500='Cal_Claims Experience'!$B227)*('Input_Claims Data'!$C$11:$C$500='Cal_Claims Experience'!$C227)*('Input_Claims Data'!$D$11:$D$500='Cal_Claims Experience'!$D227)))</f>
        <v/>
      </c>
      <c r="M227" s="1" t="str" cm="1">
        <f t="array" ref="M227">IF(C227="","",_xlfn._xlws.FILTER('Input_Claims Data'!M$11:M$500,('Input_Claims Data'!$A$11:$A$500='Cal_Claims Experience'!$A227)*('Input_Claims Data'!$B$11:$B$500='Cal_Claims Experience'!$B227)*('Input_Claims Data'!$C$11:$C$500='Cal_Claims Experience'!$C227)*('Input_Claims Data'!$D$11:$D$500='Cal_Claims Experience'!$D227)))</f>
        <v/>
      </c>
      <c r="N227" s="1" t="str" cm="1">
        <f t="array" ref="N227">IF(D227="","",_xlfn._xlws.FILTER('Input_Claims Data'!N$11:N$500,('Input_Claims Data'!$A$11:$A$500='Cal_Claims Experience'!$A227)*('Input_Claims Data'!$B$11:$B$500='Cal_Claims Experience'!$B227)*('Input_Claims Data'!$C$11:$C$500='Cal_Claims Experience'!$C227)*('Input_Claims Data'!$D$11:$D$500='Cal_Claims Experience'!$D227)))</f>
        <v/>
      </c>
      <c r="O227" s="1" t="str">
        <f t="shared" si="30"/>
        <v/>
      </c>
      <c r="P227" s="1" t="str">
        <f t="shared" si="31"/>
        <v/>
      </c>
      <c r="Q227" s="1" t="str">
        <f t="shared" si="32"/>
        <v/>
      </c>
      <c r="R227" s="1" t="str">
        <f t="shared" si="33"/>
        <v/>
      </c>
      <c r="S227" s="1" t="str">
        <f t="shared" si="34"/>
        <v/>
      </c>
      <c r="Y227" s="1" t="str" cm="1">
        <f t="array" ref="Y227">IF(U227="","",_xlfn._xlws.FILTER('Input_Claims Data'!U$11:U$500,('Input_Claims Data'!$Q$11:$Q$500='Cal_Claims Experience'!$U227)*('Input_Claims Data'!$R$11:$R$500='Cal_Claims Experience'!$V227)*('Input_Claims Data'!$S$11:$S$500='Cal_Claims Experience'!$W227)*('Input_Claims Data'!$T$11:$T$500='Cal_Claims Experience'!$X227)))</f>
        <v/>
      </c>
      <c r="Z227" s="1" t="str" cm="1">
        <f t="array" ref="Z227">IF(V227="","",_xlfn._xlws.FILTER('Input_Claims Data'!V$11:V$500,('Input_Claims Data'!$Q$11:$Q$500='Cal_Claims Experience'!$U227)*('Input_Claims Data'!$R$11:$R$500='Cal_Claims Experience'!$V227)*('Input_Claims Data'!$S$11:$S$500='Cal_Claims Experience'!$W227)*('Input_Claims Data'!$T$11:$T$500='Cal_Claims Experience'!$X227)))</f>
        <v/>
      </c>
      <c r="AA227" s="1" t="str" cm="1">
        <f t="array" ref="AA227">IF(W227="","",_xlfn._xlws.FILTER('Input_Claims Data'!W$11:W$500,('Input_Claims Data'!$Q$11:$Q$500='Cal_Claims Experience'!$U227)*('Input_Claims Data'!$R$11:$R$500='Cal_Claims Experience'!$V227)*('Input_Claims Data'!$S$11:$S$500='Cal_Claims Experience'!$W227)*('Input_Claims Data'!$T$11:$T$500='Cal_Claims Experience'!$X227)))</f>
        <v/>
      </c>
      <c r="AB227" s="1" t="str" cm="1">
        <f t="array" ref="AB227">IF(X227="","",_xlfn._xlws.FILTER('Input_Claims Data'!X$11:X$500,('Input_Claims Data'!$Q$11:$Q$500='Cal_Claims Experience'!$U227)*('Input_Claims Data'!$R$11:$R$500='Cal_Claims Experience'!$V227)*('Input_Claims Data'!$S$11:$S$500='Cal_Claims Experience'!$W227)*('Input_Claims Data'!$T$11:$T$500='Cal_Claims Experience'!$X227)))</f>
        <v/>
      </c>
      <c r="AC227" s="1" t="str" cm="1">
        <f t="array" ref="AC227">IF(Y227="","",_xlfn._xlws.FILTER('Input_Claims Data'!Y$11:Y$500,('Input_Claims Data'!$Q$11:$Q$500='Cal_Claims Experience'!$U227)*('Input_Claims Data'!$R$11:$R$500='Cal_Claims Experience'!$V227)*('Input_Claims Data'!$S$11:$S$500='Cal_Claims Experience'!$W227)*('Input_Claims Data'!$T$11:$T$500='Cal_Claims Experience'!$X227)))</f>
        <v/>
      </c>
      <c r="AD227" s="1" t="str" cm="1">
        <f t="array" ref="AD227">IF(Z227="","",_xlfn._xlws.FILTER('Input_Claims Data'!Z$11:Z$500,('Input_Claims Data'!$Q$11:$Q$500='Cal_Claims Experience'!$U227)*('Input_Claims Data'!$R$11:$R$500='Cal_Claims Experience'!$V227)*('Input_Claims Data'!$S$11:$S$500='Cal_Claims Experience'!$W227)*('Input_Claims Data'!$T$11:$T$500='Cal_Claims Experience'!$X227)))</f>
        <v/>
      </c>
      <c r="AE227" s="1" t="str" cm="1">
        <f t="array" ref="AE227">IF(AA227="","",_xlfn._xlws.FILTER('Input_Claims Data'!AA$11:AA$500,('Input_Claims Data'!$Q$11:$Q$500='Cal_Claims Experience'!$U227)*('Input_Claims Data'!$R$11:$R$500='Cal_Claims Experience'!$V227)*('Input_Claims Data'!$S$11:$S$500='Cal_Claims Experience'!$W227)*('Input_Claims Data'!$T$11:$T$500='Cal_Claims Experience'!$X227)))</f>
        <v/>
      </c>
      <c r="AF227" s="1" t="str" cm="1">
        <f t="array" ref="AF227">IF(AB227="","",_xlfn._xlws.FILTER('Input_Claims Data'!AB$11:AB$500,('Input_Claims Data'!$Q$11:$Q$500='Cal_Claims Experience'!$U227)*('Input_Claims Data'!$R$11:$R$500='Cal_Claims Experience'!$V227)*('Input_Claims Data'!$S$11:$S$500='Cal_Claims Experience'!$W227)*('Input_Claims Data'!$T$11:$T$500='Cal_Claims Experience'!$X227)))</f>
        <v/>
      </c>
      <c r="AG227" s="1" t="str" cm="1">
        <f t="array" ref="AG227">IF(AC227="","",_xlfn._xlws.FILTER('Input_Claims Data'!AC$11:AC$500,('Input_Claims Data'!$Q$11:$Q$500='Cal_Claims Experience'!$U227)*('Input_Claims Data'!$R$11:$R$500='Cal_Claims Experience'!$V227)*('Input_Claims Data'!$S$11:$S$500='Cal_Claims Experience'!$W227)*('Input_Claims Data'!$T$11:$T$500='Cal_Claims Experience'!$X227)))</f>
        <v/>
      </c>
      <c r="AH227" s="1" t="str" cm="1">
        <f t="array" ref="AH227">IF(AD227="","",_xlfn._xlws.FILTER('Input_Claims Data'!AD$11:AD$500,('Input_Claims Data'!$Q$11:$Q$500='Cal_Claims Experience'!$U227)*('Input_Claims Data'!$R$11:$R$500='Cal_Claims Experience'!$V227)*('Input_Claims Data'!$S$11:$S$500='Cal_Claims Experience'!$W227)*('Input_Claims Data'!$T$11:$T$500='Cal_Claims Experience'!$X227)))</f>
        <v/>
      </c>
      <c r="AI227" s="1" t="str">
        <f t="shared" si="38"/>
        <v/>
      </c>
      <c r="AJ227" s="1" t="str">
        <f t="shared" si="35"/>
        <v/>
      </c>
      <c r="AK227" s="1" t="str">
        <f t="shared" si="36"/>
        <v/>
      </c>
      <c r="AL227" s="1" t="str">
        <f t="shared" si="37"/>
        <v/>
      </c>
      <c r="AM227" s="1" t="str">
        <f t="shared" si="39"/>
        <v/>
      </c>
    </row>
    <row r="228" spans="5:39">
      <c r="E228" s="1" t="str" cm="1">
        <f t="array" ref="E228">IF(A228="","",_xlfn._xlws.FILTER('Input_Claims Data'!E$11:E$500,('Input_Claims Data'!$A$11:$A$500='Cal_Claims Experience'!$A228)*('Input_Claims Data'!$B$11:$B$500='Cal_Claims Experience'!$B228)*('Input_Claims Data'!$C$11:$C$500='Cal_Claims Experience'!$C228)*('Input_Claims Data'!$D$11:$D$500='Cal_Claims Experience'!$D228)))</f>
        <v/>
      </c>
      <c r="F228" s="1" t="str" cm="1">
        <f t="array" ref="F228">IF(A228="","",_xlfn._xlws.FILTER('Input_Claims Data'!F$11:F$500,('Input_Claims Data'!$A$11:$A$500='Cal_Claims Experience'!$A228)*('Input_Claims Data'!$B$11:$B$500='Cal_Claims Experience'!$B228)*('Input_Claims Data'!$C$11:$C$500='Cal_Claims Experience'!$C228)*('Input_Claims Data'!$D$11:$D$500='Cal_Claims Experience'!$D228)))</f>
        <v/>
      </c>
      <c r="G228" s="1" t="str" cm="1">
        <f t="array" ref="G228">IF(A228="","",_xlfn._xlws.FILTER('Input_Claims Data'!G$11:G$500,('Input_Claims Data'!$A$11:$A$500='Cal_Claims Experience'!$A228)*('Input_Claims Data'!$B$11:$B$500='Cal_Claims Experience'!$B228)*('Input_Claims Data'!$C$11:$C$500='Cal_Claims Experience'!$C228)*('Input_Claims Data'!$D$11:$D$500='Cal_Claims Experience'!$D228)))</f>
        <v/>
      </c>
      <c r="H228" s="1" t="str" cm="1">
        <f t="array" ref="H228">IF(A228="","",_xlfn._xlws.FILTER('Input_Claims Data'!H$11:H$500,('Input_Claims Data'!$A$11:$A$500='Cal_Claims Experience'!$A228)*('Input_Claims Data'!$B$11:$B$500='Cal_Claims Experience'!$B228)*('Input_Claims Data'!$C$11:$C$500='Cal_Claims Experience'!$C228)*('Input_Claims Data'!$D$11:$D$500='Cal_Claims Experience'!$D228)))</f>
        <v/>
      </c>
      <c r="I228" s="1" t="str" cm="1">
        <f t="array" ref="I228">IF(A228="","",_xlfn._xlws.FILTER('Input_Claims Data'!I$11:I$500,('Input_Claims Data'!$A$11:$A$500='Cal_Claims Experience'!$A228)*('Input_Claims Data'!$B$11:$B$500='Cal_Claims Experience'!$B228)*('Input_Claims Data'!$C$11:$C$500='Cal_Claims Experience'!$C228)*('Input_Claims Data'!$D$11:$D$500='Cal_Claims Experience'!$D228)))</f>
        <v/>
      </c>
      <c r="J228" s="1" t="str" cm="1">
        <f t="array" ref="J228">IF(A228="","",_xlfn._xlws.FILTER('Input_Claims Data'!J$11:J$500,('Input_Claims Data'!$A$11:$A$500='Cal_Claims Experience'!$A228)*('Input_Claims Data'!$B$11:$B$500='Cal_Claims Experience'!$B228)*('Input_Claims Data'!$C$11:$C$500='Cal_Claims Experience'!$C228)*('Input_Claims Data'!$D$11:$D$500='Cal_Claims Experience'!$D228)))</f>
        <v/>
      </c>
      <c r="K228" s="1" t="str" cm="1">
        <f t="array" ref="K228">IF(A228="","",_xlfn._xlws.FILTER('Input_Claims Data'!K$11:K$500,('Input_Claims Data'!$A$11:$A$500='Cal_Claims Experience'!$A228)*('Input_Claims Data'!$B$11:$B$500='Cal_Claims Experience'!$B228)*('Input_Claims Data'!$C$11:$C$500='Cal_Claims Experience'!$C228)*('Input_Claims Data'!$D$11:$D$500='Cal_Claims Experience'!$D228)))</f>
        <v/>
      </c>
      <c r="L228" s="1" t="str" cm="1">
        <f t="array" ref="L228">IF(B228="","",_xlfn._xlws.FILTER('Input_Claims Data'!L$11:L$500,('Input_Claims Data'!$A$11:$A$500='Cal_Claims Experience'!$A228)*('Input_Claims Data'!$B$11:$B$500='Cal_Claims Experience'!$B228)*('Input_Claims Data'!$C$11:$C$500='Cal_Claims Experience'!$C228)*('Input_Claims Data'!$D$11:$D$500='Cal_Claims Experience'!$D228)))</f>
        <v/>
      </c>
      <c r="M228" s="1" t="str" cm="1">
        <f t="array" ref="M228">IF(C228="","",_xlfn._xlws.FILTER('Input_Claims Data'!M$11:M$500,('Input_Claims Data'!$A$11:$A$500='Cal_Claims Experience'!$A228)*('Input_Claims Data'!$B$11:$B$500='Cal_Claims Experience'!$B228)*('Input_Claims Data'!$C$11:$C$500='Cal_Claims Experience'!$C228)*('Input_Claims Data'!$D$11:$D$500='Cal_Claims Experience'!$D228)))</f>
        <v/>
      </c>
      <c r="N228" s="1" t="str" cm="1">
        <f t="array" ref="N228">IF(D228="","",_xlfn._xlws.FILTER('Input_Claims Data'!N$11:N$500,('Input_Claims Data'!$A$11:$A$500='Cal_Claims Experience'!$A228)*('Input_Claims Data'!$B$11:$B$500='Cal_Claims Experience'!$B228)*('Input_Claims Data'!$C$11:$C$500='Cal_Claims Experience'!$C228)*('Input_Claims Data'!$D$11:$D$500='Cal_Claims Experience'!$D228)))</f>
        <v/>
      </c>
      <c r="O228" s="1" t="str">
        <f t="shared" si="30"/>
        <v/>
      </c>
      <c r="P228" s="1" t="str">
        <f t="shared" si="31"/>
        <v/>
      </c>
      <c r="Q228" s="1" t="str">
        <f t="shared" si="32"/>
        <v/>
      </c>
      <c r="R228" s="1" t="str">
        <f t="shared" si="33"/>
        <v/>
      </c>
      <c r="S228" s="1" t="str">
        <f t="shared" si="34"/>
        <v/>
      </c>
      <c r="Y228" s="1" t="str" cm="1">
        <f t="array" ref="Y228">IF(U228="","",_xlfn._xlws.FILTER('Input_Claims Data'!U$11:U$500,('Input_Claims Data'!$Q$11:$Q$500='Cal_Claims Experience'!$U228)*('Input_Claims Data'!$R$11:$R$500='Cal_Claims Experience'!$V228)*('Input_Claims Data'!$S$11:$S$500='Cal_Claims Experience'!$W228)*('Input_Claims Data'!$T$11:$T$500='Cal_Claims Experience'!$X228)))</f>
        <v/>
      </c>
      <c r="Z228" s="1" t="str" cm="1">
        <f t="array" ref="Z228">IF(V228="","",_xlfn._xlws.FILTER('Input_Claims Data'!V$11:V$500,('Input_Claims Data'!$Q$11:$Q$500='Cal_Claims Experience'!$U228)*('Input_Claims Data'!$R$11:$R$500='Cal_Claims Experience'!$V228)*('Input_Claims Data'!$S$11:$S$500='Cal_Claims Experience'!$W228)*('Input_Claims Data'!$T$11:$T$500='Cal_Claims Experience'!$X228)))</f>
        <v/>
      </c>
      <c r="AA228" s="1" t="str" cm="1">
        <f t="array" ref="AA228">IF(W228="","",_xlfn._xlws.FILTER('Input_Claims Data'!W$11:W$500,('Input_Claims Data'!$Q$11:$Q$500='Cal_Claims Experience'!$U228)*('Input_Claims Data'!$R$11:$R$500='Cal_Claims Experience'!$V228)*('Input_Claims Data'!$S$11:$S$500='Cal_Claims Experience'!$W228)*('Input_Claims Data'!$T$11:$T$500='Cal_Claims Experience'!$X228)))</f>
        <v/>
      </c>
      <c r="AB228" s="1" t="str" cm="1">
        <f t="array" ref="AB228">IF(X228="","",_xlfn._xlws.FILTER('Input_Claims Data'!X$11:X$500,('Input_Claims Data'!$Q$11:$Q$500='Cal_Claims Experience'!$U228)*('Input_Claims Data'!$R$11:$R$500='Cal_Claims Experience'!$V228)*('Input_Claims Data'!$S$11:$S$500='Cal_Claims Experience'!$W228)*('Input_Claims Data'!$T$11:$T$500='Cal_Claims Experience'!$X228)))</f>
        <v/>
      </c>
      <c r="AC228" s="1" t="str" cm="1">
        <f t="array" ref="AC228">IF(Y228="","",_xlfn._xlws.FILTER('Input_Claims Data'!Y$11:Y$500,('Input_Claims Data'!$Q$11:$Q$500='Cal_Claims Experience'!$U228)*('Input_Claims Data'!$R$11:$R$500='Cal_Claims Experience'!$V228)*('Input_Claims Data'!$S$11:$S$500='Cal_Claims Experience'!$W228)*('Input_Claims Data'!$T$11:$T$500='Cal_Claims Experience'!$X228)))</f>
        <v/>
      </c>
      <c r="AD228" s="1" t="str" cm="1">
        <f t="array" ref="AD228">IF(Z228="","",_xlfn._xlws.FILTER('Input_Claims Data'!Z$11:Z$500,('Input_Claims Data'!$Q$11:$Q$500='Cal_Claims Experience'!$U228)*('Input_Claims Data'!$R$11:$R$500='Cal_Claims Experience'!$V228)*('Input_Claims Data'!$S$11:$S$500='Cal_Claims Experience'!$W228)*('Input_Claims Data'!$T$11:$T$500='Cal_Claims Experience'!$X228)))</f>
        <v/>
      </c>
      <c r="AE228" s="1" t="str" cm="1">
        <f t="array" ref="AE228">IF(AA228="","",_xlfn._xlws.FILTER('Input_Claims Data'!AA$11:AA$500,('Input_Claims Data'!$Q$11:$Q$500='Cal_Claims Experience'!$U228)*('Input_Claims Data'!$R$11:$R$500='Cal_Claims Experience'!$V228)*('Input_Claims Data'!$S$11:$S$500='Cal_Claims Experience'!$W228)*('Input_Claims Data'!$T$11:$T$500='Cal_Claims Experience'!$X228)))</f>
        <v/>
      </c>
      <c r="AF228" s="1" t="str" cm="1">
        <f t="array" ref="AF228">IF(AB228="","",_xlfn._xlws.FILTER('Input_Claims Data'!AB$11:AB$500,('Input_Claims Data'!$Q$11:$Q$500='Cal_Claims Experience'!$U228)*('Input_Claims Data'!$R$11:$R$500='Cal_Claims Experience'!$V228)*('Input_Claims Data'!$S$11:$S$500='Cal_Claims Experience'!$W228)*('Input_Claims Data'!$T$11:$T$500='Cal_Claims Experience'!$X228)))</f>
        <v/>
      </c>
      <c r="AG228" s="1" t="str" cm="1">
        <f t="array" ref="AG228">IF(AC228="","",_xlfn._xlws.FILTER('Input_Claims Data'!AC$11:AC$500,('Input_Claims Data'!$Q$11:$Q$500='Cal_Claims Experience'!$U228)*('Input_Claims Data'!$R$11:$R$500='Cal_Claims Experience'!$V228)*('Input_Claims Data'!$S$11:$S$500='Cal_Claims Experience'!$W228)*('Input_Claims Data'!$T$11:$T$500='Cal_Claims Experience'!$X228)))</f>
        <v/>
      </c>
      <c r="AH228" s="1" t="str" cm="1">
        <f t="array" ref="AH228">IF(AD228="","",_xlfn._xlws.FILTER('Input_Claims Data'!AD$11:AD$500,('Input_Claims Data'!$Q$11:$Q$500='Cal_Claims Experience'!$U228)*('Input_Claims Data'!$R$11:$R$500='Cal_Claims Experience'!$V228)*('Input_Claims Data'!$S$11:$S$500='Cal_Claims Experience'!$W228)*('Input_Claims Data'!$T$11:$T$500='Cal_Claims Experience'!$X228)))</f>
        <v/>
      </c>
      <c r="AI228" s="1" t="str">
        <f t="shared" si="38"/>
        <v/>
      </c>
      <c r="AJ228" s="1" t="str">
        <f t="shared" si="35"/>
        <v/>
      </c>
      <c r="AK228" s="1" t="str">
        <f t="shared" si="36"/>
        <v/>
      </c>
      <c r="AL228" s="1" t="str">
        <f t="shared" si="37"/>
        <v/>
      </c>
      <c r="AM228" s="1" t="str">
        <f t="shared" si="39"/>
        <v/>
      </c>
    </row>
    <row r="229" spans="5:39">
      <c r="E229" s="1" t="str" cm="1">
        <f t="array" ref="E229">IF(A229="","",_xlfn._xlws.FILTER('Input_Claims Data'!E$11:E$500,('Input_Claims Data'!$A$11:$A$500='Cal_Claims Experience'!$A229)*('Input_Claims Data'!$B$11:$B$500='Cal_Claims Experience'!$B229)*('Input_Claims Data'!$C$11:$C$500='Cal_Claims Experience'!$C229)*('Input_Claims Data'!$D$11:$D$500='Cal_Claims Experience'!$D229)))</f>
        <v/>
      </c>
      <c r="F229" s="1" t="str" cm="1">
        <f t="array" ref="F229">IF(A229="","",_xlfn._xlws.FILTER('Input_Claims Data'!F$11:F$500,('Input_Claims Data'!$A$11:$A$500='Cal_Claims Experience'!$A229)*('Input_Claims Data'!$B$11:$B$500='Cal_Claims Experience'!$B229)*('Input_Claims Data'!$C$11:$C$500='Cal_Claims Experience'!$C229)*('Input_Claims Data'!$D$11:$D$500='Cal_Claims Experience'!$D229)))</f>
        <v/>
      </c>
      <c r="G229" s="1" t="str" cm="1">
        <f t="array" ref="G229">IF(A229="","",_xlfn._xlws.FILTER('Input_Claims Data'!G$11:G$500,('Input_Claims Data'!$A$11:$A$500='Cal_Claims Experience'!$A229)*('Input_Claims Data'!$B$11:$B$500='Cal_Claims Experience'!$B229)*('Input_Claims Data'!$C$11:$C$500='Cal_Claims Experience'!$C229)*('Input_Claims Data'!$D$11:$D$500='Cal_Claims Experience'!$D229)))</f>
        <v/>
      </c>
      <c r="H229" s="1" t="str" cm="1">
        <f t="array" ref="H229">IF(A229="","",_xlfn._xlws.FILTER('Input_Claims Data'!H$11:H$500,('Input_Claims Data'!$A$11:$A$500='Cal_Claims Experience'!$A229)*('Input_Claims Data'!$B$11:$B$500='Cal_Claims Experience'!$B229)*('Input_Claims Data'!$C$11:$C$500='Cal_Claims Experience'!$C229)*('Input_Claims Data'!$D$11:$D$500='Cal_Claims Experience'!$D229)))</f>
        <v/>
      </c>
      <c r="I229" s="1" t="str" cm="1">
        <f t="array" ref="I229">IF(A229="","",_xlfn._xlws.FILTER('Input_Claims Data'!I$11:I$500,('Input_Claims Data'!$A$11:$A$500='Cal_Claims Experience'!$A229)*('Input_Claims Data'!$B$11:$B$500='Cal_Claims Experience'!$B229)*('Input_Claims Data'!$C$11:$C$500='Cal_Claims Experience'!$C229)*('Input_Claims Data'!$D$11:$D$500='Cal_Claims Experience'!$D229)))</f>
        <v/>
      </c>
      <c r="J229" s="1" t="str" cm="1">
        <f t="array" ref="J229">IF(A229="","",_xlfn._xlws.FILTER('Input_Claims Data'!J$11:J$500,('Input_Claims Data'!$A$11:$A$500='Cal_Claims Experience'!$A229)*('Input_Claims Data'!$B$11:$B$500='Cal_Claims Experience'!$B229)*('Input_Claims Data'!$C$11:$C$500='Cal_Claims Experience'!$C229)*('Input_Claims Data'!$D$11:$D$500='Cal_Claims Experience'!$D229)))</f>
        <v/>
      </c>
      <c r="K229" s="1" t="str" cm="1">
        <f t="array" ref="K229">IF(A229="","",_xlfn._xlws.FILTER('Input_Claims Data'!K$11:K$500,('Input_Claims Data'!$A$11:$A$500='Cal_Claims Experience'!$A229)*('Input_Claims Data'!$B$11:$B$500='Cal_Claims Experience'!$B229)*('Input_Claims Data'!$C$11:$C$500='Cal_Claims Experience'!$C229)*('Input_Claims Data'!$D$11:$D$500='Cal_Claims Experience'!$D229)))</f>
        <v/>
      </c>
      <c r="L229" s="1" t="str" cm="1">
        <f t="array" ref="L229">IF(B229="","",_xlfn._xlws.FILTER('Input_Claims Data'!L$11:L$500,('Input_Claims Data'!$A$11:$A$500='Cal_Claims Experience'!$A229)*('Input_Claims Data'!$B$11:$B$500='Cal_Claims Experience'!$B229)*('Input_Claims Data'!$C$11:$C$500='Cal_Claims Experience'!$C229)*('Input_Claims Data'!$D$11:$D$500='Cal_Claims Experience'!$D229)))</f>
        <v/>
      </c>
      <c r="M229" s="1" t="str" cm="1">
        <f t="array" ref="M229">IF(C229="","",_xlfn._xlws.FILTER('Input_Claims Data'!M$11:M$500,('Input_Claims Data'!$A$11:$A$500='Cal_Claims Experience'!$A229)*('Input_Claims Data'!$B$11:$B$500='Cal_Claims Experience'!$B229)*('Input_Claims Data'!$C$11:$C$500='Cal_Claims Experience'!$C229)*('Input_Claims Data'!$D$11:$D$500='Cal_Claims Experience'!$D229)))</f>
        <v/>
      </c>
      <c r="N229" s="1" t="str" cm="1">
        <f t="array" ref="N229">IF(D229="","",_xlfn._xlws.FILTER('Input_Claims Data'!N$11:N$500,('Input_Claims Data'!$A$11:$A$500='Cal_Claims Experience'!$A229)*('Input_Claims Data'!$B$11:$B$500='Cal_Claims Experience'!$B229)*('Input_Claims Data'!$C$11:$C$500='Cal_Claims Experience'!$C229)*('Input_Claims Data'!$D$11:$D$500='Cal_Claims Experience'!$D229)))</f>
        <v/>
      </c>
      <c r="O229" s="1" t="str">
        <f t="shared" si="30"/>
        <v/>
      </c>
      <c r="P229" s="1" t="str">
        <f t="shared" si="31"/>
        <v/>
      </c>
      <c r="Q229" s="1" t="str">
        <f t="shared" si="32"/>
        <v/>
      </c>
      <c r="R229" s="1" t="str">
        <f t="shared" si="33"/>
        <v/>
      </c>
      <c r="S229" s="1" t="str">
        <f t="shared" si="34"/>
        <v/>
      </c>
      <c r="Y229" s="1" t="str" cm="1">
        <f t="array" ref="Y229">IF(U229="","",_xlfn._xlws.FILTER('Input_Claims Data'!U$11:U$500,('Input_Claims Data'!$Q$11:$Q$500='Cal_Claims Experience'!$U229)*('Input_Claims Data'!$R$11:$R$500='Cal_Claims Experience'!$V229)*('Input_Claims Data'!$S$11:$S$500='Cal_Claims Experience'!$W229)*('Input_Claims Data'!$T$11:$T$500='Cal_Claims Experience'!$X229)))</f>
        <v/>
      </c>
      <c r="Z229" s="1" t="str" cm="1">
        <f t="array" ref="Z229">IF(V229="","",_xlfn._xlws.FILTER('Input_Claims Data'!V$11:V$500,('Input_Claims Data'!$Q$11:$Q$500='Cal_Claims Experience'!$U229)*('Input_Claims Data'!$R$11:$R$500='Cal_Claims Experience'!$V229)*('Input_Claims Data'!$S$11:$S$500='Cal_Claims Experience'!$W229)*('Input_Claims Data'!$T$11:$T$500='Cal_Claims Experience'!$X229)))</f>
        <v/>
      </c>
      <c r="AA229" s="1" t="str" cm="1">
        <f t="array" ref="AA229">IF(W229="","",_xlfn._xlws.FILTER('Input_Claims Data'!W$11:W$500,('Input_Claims Data'!$Q$11:$Q$500='Cal_Claims Experience'!$U229)*('Input_Claims Data'!$R$11:$R$500='Cal_Claims Experience'!$V229)*('Input_Claims Data'!$S$11:$S$500='Cal_Claims Experience'!$W229)*('Input_Claims Data'!$T$11:$T$500='Cal_Claims Experience'!$X229)))</f>
        <v/>
      </c>
      <c r="AB229" s="1" t="str" cm="1">
        <f t="array" ref="AB229">IF(X229="","",_xlfn._xlws.FILTER('Input_Claims Data'!X$11:X$500,('Input_Claims Data'!$Q$11:$Q$500='Cal_Claims Experience'!$U229)*('Input_Claims Data'!$R$11:$R$500='Cal_Claims Experience'!$V229)*('Input_Claims Data'!$S$11:$S$500='Cal_Claims Experience'!$W229)*('Input_Claims Data'!$T$11:$T$500='Cal_Claims Experience'!$X229)))</f>
        <v/>
      </c>
      <c r="AC229" s="1" t="str" cm="1">
        <f t="array" ref="AC229">IF(Y229="","",_xlfn._xlws.FILTER('Input_Claims Data'!Y$11:Y$500,('Input_Claims Data'!$Q$11:$Q$500='Cal_Claims Experience'!$U229)*('Input_Claims Data'!$R$11:$R$500='Cal_Claims Experience'!$V229)*('Input_Claims Data'!$S$11:$S$500='Cal_Claims Experience'!$W229)*('Input_Claims Data'!$T$11:$T$500='Cal_Claims Experience'!$X229)))</f>
        <v/>
      </c>
      <c r="AD229" s="1" t="str" cm="1">
        <f t="array" ref="AD229">IF(Z229="","",_xlfn._xlws.FILTER('Input_Claims Data'!Z$11:Z$500,('Input_Claims Data'!$Q$11:$Q$500='Cal_Claims Experience'!$U229)*('Input_Claims Data'!$R$11:$R$500='Cal_Claims Experience'!$V229)*('Input_Claims Data'!$S$11:$S$500='Cal_Claims Experience'!$W229)*('Input_Claims Data'!$T$11:$T$500='Cal_Claims Experience'!$X229)))</f>
        <v/>
      </c>
      <c r="AE229" s="1" t="str" cm="1">
        <f t="array" ref="AE229">IF(AA229="","",_xlfn._xlws.FILTER('Input_Claims Data'!AA$11:AA$500,('Input_Claims Data'!$Q$11:$Q$500='Cal_Claims Experience'!$U229)*('Input_Claims Data'!$R$11:$R$500='Cal_Claims Experience'!$V229)*('Input_Claims Data'!$S$11:$S$500='Cal_Claims Experience'!$W229)*('Input_Claims Data'!$T$11:$T$500='Cal_Claims Experience'!$X229)))</f>
        <v/>
      </c>
      <c r="AF229" s="1" t="str" cm="1">
        <f t="array" ref="AF229">IF(AB229="","",_xlfn._xlws.FILTER('Input_Claims Data'!AB$11:AB$500,('Input_Claims Data'!$Q$11:$Q$500='Cal_Claims Experience'!$U229)*('Input_Claims Data'!$R$11:$R$500='Cal_Claims Experience'!$V229)*('Input_Claims Data'!$S$11:$S$500='Cal_Claims Experience'!$W229)*('Input_Claims Data'!$T$11:$T$500='Cal_Claims Experience'!$X229)))</f>
        <v/>
      </c>
      <c r="AG229" s="1" t="str" cm="1">
        <f t="array" ref="AG229">IF(AC229="","",_xlfn._xlws.FILTER('Input_Claims Data'!AC$11:AC$500,('Input_Claims Data'!$Q$11:$Q$500='Cal_Claims Experience'!$U229)*('Input_Claims Data'!$R$11:$R$500='Cal_Claims Experience'!$V229)*('Input_Claims Data'!$S$11:$S$500='Cal_Claims Experience'!$W229)*('Input_Claims Data'!$T$11:$T$500='Cal_Claims Experience'!$X229)))</f>
        <v/>
      </c>
      <c r="AH229" s="1" t="str" cm="1">
        <f t="array" ref="AH229">IF(AD229="","",_xlfn._xlws.FILTER('Input_Claims Data'!AD$11:AD$500,('Input_Claims Data'!$Q$11:$Q$500='Cal_Claims Experience'!$U229)*('Input_Claims Data'!$R$11:$R$500='Cal_Claims Experience'!$V229)*('Input_Claims Data'!$S$11:$S$500='Cal_Claims Experience'!$W229)*('Input_Claims Data'!$T$11:$T$500='Cal_Claims Experience'!$X229)))</f>
        <v/>
      </c>
      <c r="AI229" s="1" t="str">
        <f t="shared" si="38"/>
        <v/>
      </c>
      <c r="AJ229" s="1" t="str">
        <f t="shared" si="35"/>
        <v/>
      </c>
      <c r="AK229" s="1" t="str">
        <f t="shared" si="36"/>
        <v/>
      </c>
      <c r="AL229" s="1" t="str">
        <f t="shared" si="37"/>
        <v/>
      </c>
      <c r="AM229" s="1" t="str">
        <f t="shared" si="39"/>
        <v/>
      </c>
    </row>
    <row r="230" spans="5:39">
      <c r="E230" s="1" t="str" cm="1">
        <f t="array" ref="E230">IF(A230="","",_xlfn._xlws.FILTER('Input_Claims Data'!E$11:E$500,('Input_Claims Data'!$A$11:$A$500='Cal_Claims Experience'!$A230)*('Input_Claims Data'!$B$11:$B$500='Cal_Claims Experience'!$B230)*('Input_Claims Data'!$C$11:$C$500='Cal_Claims Experience'!$C230)*('Input_Claims Data'!$D$11:$D$500='Cal_Claims Experience'!$D230)))</f>
        <v/>
      </c>
      <c r="F230" s="1" t="str" cm="1">
        <f t="array" ref="F230">IF(A230="","",_xlfn._xlws.FILTER('Input_Claims Data'!F$11:F$500,('Input_Claims Data'!$A$11:$A$500='Cal_Claims Experience'!$A230)*('Input_Claims Data'!$B$11:$B$500='Cal_Claims Experience'!$B230)*('Input_Claims Data'!$C$11:$C$500='Cal_Claims Experience'!$C230)*('Input_Claims Data'!$D$11:$D$500='Cal_Claims Experience'!$D230)))</f>
        <v/>
      </c>
      <c r="G230" s="1" t="str" cm="1">
        <f t="array" ref="G230">IF(A230="","",_xlfn._xlws.FILTER('Input_Claims Data'!G$11:G$500,('Input_Claims Data'!$A$11:$A$500='Cal_Claims Experience'!$A230)*('Input_Claims Data'!$B$11:$B$500='Cal_Claims Experience'!$B230)*('Input_Claims Data'!$C$11:$C$500='Cal_Claims Experience'!$C230)*('Input_Claims Data'!$D$11:$D$500='Cal_Claims Experience'!$D230)))</f>
        <v/>
      </c>
      <c r="H230" s="1" t="str" cm="1">
        <f t="array" ref="H230">IF(A230="","",_xlfn._xlws.FILTER('Input_Claims Data'!H$11:H$500,('Input_Claims Data'!$A$11:$A$500='Cal_Claims Experience'!$A230)*('Input_Claims Data'!$B$11:$B$500='Cal_Claims Experience'!$B230)*('Input_Claims Data'!$C$11:$C$500='Cal_Claims Experience'!$C230)*('Input_Claims Data'!$D$11:$D$500='Cal_Claims Experience'!$D230)))</f>
        <v/>
      </c>
      <c r="I230" s="1" t="str" cm="1">
        <f t="array" ref="I230">IF(A230="","",_xlfn._xlws.FILTER('Input_Claims Data'!I$11:I$500,('Input_Claims Data'!$A$11:$A$500='Cal_Claims Experience'!$A230)*('Input_Claims Data'!$B$11:$B$500='Cal_Claims Experience'!$B230)*('Input_Claims Data'!$C$11:$C$500='Cal_Claims Experience'!$C230)*('Input_Claims Data'!$D$11:$D$500='Cal_Claims Experience'!$D230)))</f>
        <v/>
      </c>
      <c r="J230" s="1" t="str" cm="1">
        <f t="array" ref="J230">IF(A230="","",_xlfn._xlws.FILTER('Input_Claims Data'!J$11:J$500,('Input_Claims Data'!$A$11:$A$500='Cal_Claims Experience'!$A230)*('Input_Claims Data'!$B$11:$B$500='Cal_Claims Experience'!$B230)*('Input_Claims Data'!$C$11:$C$500='Cal_Claims Experience'!$C230)*('Input_Claims Data'!$D$11:$D$500='Cal_Claims Experience'!$D230)))</f>
        <v/>
      </c>
      <c r="K230" s="1" t="str" cm="1">
        <f t="array" ref="K230">IF(A230="","",_xlfn._xlws.FILTER('Input_Claims Data'!K$11:K$500,('Input_Claims Data'!$A$11:$A$500='Cal_Claims Experience'!$A230)*('Input_Claims Data'!$B$11:$B$500='Cal_Claims Experience'!$B230)*('Input_Claims Data'!$C$11:$C$500='Cal_Claims Experience'!$C230)*('Input_Claims Data'!$D$11:$D$500='Cal_Claims Experience'!$D230)))</f>
        <v/>
      </c>
      <c r="L230" s="1" t="str" cm="1">
        <f t="array" ref="L230">IF(B230="","",_xlfn._xlws.FILTER('Input_Claims Data'!L$11:L$500,('Input_Claims Data'!$A$11:$A$500='Cal_Claims Experience'!$A230)*('Input_Claims Data'!$B$11:$B$500='Cal_Claims Experience'!$B230)*('Input_Claims Data'!$C$11:$C$500='Cal_Claims Experience'!$C230)*('Input_Claims Data'!$D$11:$D$500='Cal_Claims Experience'!$D230)))</f>
        <v/>
      </c>
      <c r="M230" s="1" t="str" cm="1">
        <f t="array" ref="M230">IF(C230="","",_xlfn._xlws.FILTER('Input_Claims Data'!M$11:M$500,('Input_Claims Data'!$A$11:$A$500='Cal_Claims Experience'!$A230)*('Input_Claims Data'!$B$11:$B$500='Cal_Claims Experience'!$B230)*('Input_Claims Data'!$C$11:$C$500='Cal_Claims Experience'!$C230)*('Input_Claims Data'!$D$11:$D$500='Cal_Claims Experience'!$D230)))</f>
        <v/>
      </c>
      <c r="N230" s="1" t="str" cm="1">
        <f t="array" ref="N230">IF(D230="","",_xlfn._xlws.FILTER('Input_Claims Data'!N$11:N$500,('Input_Claims Data'!$A$11:$A$500='Cal_Claims Experience'!$A230)*('Input_Claims Data'!$B$11:$B$500='Cal_Claims Experience'!$B230)*('Input_Claims Data'!$C$11:$C$500='Cal_Claims Experience'!$C230)*('Input_Claims Data'!$D$11:$D$500='Cal_Claims Experience'!$D230)))</f>
        <v/>
      </c>
      <c r="O230" s="1" t="str">
        <f t="shared" si="30"/>
        <v/>
      </c>
      <c r="P230" s="1" t="str">
        <f t="shared" si="31"/>
        <v/>
      </c>
      <c r="Q230" s="1" t="str">
        <f t="shared" si="32"/>
        <v/>
      </c>
      <c r="R230" s="1" t="str">
        <f t="shared" si="33"/>
        <v/>
      </c>
      <c r="S230" s="1" t="str">
        <f t="shared" si="34"/>
        <v/>
      </c>
      <c r="Y230" s="1" t="str" cm="1">
        <f t="array" ref="Y230">IF(U230="","",_xlfn._xlws.FILTER('Input_Claims Data'!U$11:U$500,('Input_Claims Data'!$Q$11:$Q$500='Cal_Claims Experience'!$U230)*('Input_Claims Data'!$R$11:$R$500='Cal_Claims Experience'!$V230)*('Input_Claims Data'!$S$11:$S$500='Cal_Claims Experience'!$W230)*('Input_Claims Data'!$T$11:$T$500='Cal_Claims Experience'!$X230)))</f>
        <v/>
      </c>
      <c r="Z230" s="1" t="str" cm="1">
        <f t="array" ref="Z230">IF(V230="","",_xlfn._xlws.FILTER('Input_Claims Data'!V$11:V$500,('Input_Claims Data'!$Q$11:$Q$500='Cal_Claims Experience'!$U230)*('Input_Claims Data'!$R$11:$R$500='Cal_Claims Experience'!$V230)*('Input_Claims Data'!$S$11:$S$500='Cal_Claims Experience'!$W230)*('Input_Claims Data'!$T$11:$T$500='Cal_Claims Experience'!$X230)))</f>
        <v/>
      </c>
      <c r="AA230" s="1" t="str" cm="1">
        <f t="array" ref="AA230">IF(W230="","",_xlfn._xlws.FILTER('Input_Claims Data'!W$11:W$500,('Input_Claims Data'!$Q$11:$Q$500='Cal_Claims Experience'!$U230)*('Input_Claims Data'!$R$11:$R$500='Cal_Claims Experience'!$V230)*('Input_Claims Data'!$S$11:$S$500='Cal_Claims Experience'!$W230)*('Input_Claims Data'!$T$11:$T$500='Cal_Claims Experience'!$X230)))</f>
        <v/>
      </c>
      <c r="AB230" s="1" t="str" cm="1">
        <f t="array" ref="AB230">IF(X230="","",_xlfn._xlws.FILTER('Input_Claims Data'!X$11:X$500,('Input_Claims Data'!$Q$11:$Q$500='Cal_Claims Experience'!$U230)*('Input_Claims Data'!$R$11:$R$500='Cal_Claims Experience'!$V230)*('Input_Claims Data'!$S$11:$S$500='Cal_Claims Experience'!$W230)*('Input_Claims Data'!$T$11:$T$500='Cal_Claims Experience'!$X230)))</f>
        <v/>
      </c>
      <c r="AC230" s="1" t="str" cm="1">
        <f t="array" ref="AC230">IF(Y230="","",_xlfn._xlws.FILTER('Input_Claims Data'!Y$11:Y$500,('Input_Claims Data'!$Q$11:$Q$500='Cal_Claims Experience'!$U230)*('Input_Claims Data'!$R$11:$R$500='Cal_Claims Experience'!$V230)*('Input_Claims Data'!$S$11:$S$500='Cal_Claims Experience'!$W230)*('Input_Claims Data'!$T$11:$T$500='Cal_Claims Experience'!$X230)))</f>
        <v/>
      </c>
      <c r="AD230" s="1" t="str" cm="1">
        <f t="array" ref="AD230">IF(Z230="","",_xlfn._xlws.FILTER('Input_Claims Data'!Z$11:Z$500,('Input_Claims Data'!$Q$11:$Q$500='Cal_Claims Experience'!$U230)*('Input_Claims Data'!$R$11:$R$500='Cal_Claims Experience'!$V230)*('Input_Claims Data'!$S$11:$S$500='Cal_Claims Experience'!$W230)*('Input_Claims Data'!$T$11:$T$500='Cal_Claims Experience'!$X230)))</f>
        <v/>
      </c>
      <c r="AE230" s="1" t="str" cm="1">
        <f t="array" ref="AE230">IF(AA230="","",_xlfn._xlws.FILTER('Input_Claims Data'!AA$11:AA$500,('Input_Claims Data'!$Q$11:$Q$500='Cal_Claims Experience'!$U230)*('Input_Claims Data'!$R$11:$R$500='Cal_Claims Experience'!$V230)*('Input_Claims Data'!$S$11:$S$500='Cal_Claims Experience'!$W230)*('Input_Claims Data'!$T$11:$T$500='Cal_Claims Experience'!$X230)))</f>
        <v/>
      </c>
      <c r="AF230" s="1" t="str" cm="1">
        <f t="array" ref="AF230">IF(AB230="","",_xlfn._xlws.FILTER('Input_Claims Data'!AB$11:AB$500,('Input_Claims Data'!$Q$11:$Q$500='Cal_Claims Experience'!$U230)*('Input_Claims Data'!$R$11:$R$500='Cal_Claims Experience'!$V230)*('Input_Claims Data'!$S$11:$S$500='Cal_Claims Experience'!$W230)*('Input_Claims Data'!$T$11:$T$500='Cal_Claims Experience'!$X230)))</f>
        <v/>
      </c>
      <c r="AG230" s="1" t="str" cm="1">
        <f t="array" ref="AG230">IF(AC230="","",_xlfn._xlws.FILTER('Input_Claims Data'!AC$11:AC$500,('Input_Claims Data'!$Q$11:$Q$500='Cal_Claims Experience'!$U230)*('Input_Claims Data'!$R$11:$R$500='Cal_Claims Experience'!$V230)*('Input_Claims Data'!$S$11:$S$500='Cal_Claims Experience'!$W230)*('Input_Claims Data'!$T$11:$T$500='Cal_Claims Experience'!$X230)))</f>
        <v/>
      </c>
      <c r="AH230" s="1" t="str" cm="1">
        <f t="array" ref="AH230">IF(AD230="","",_xlfn._xlws.FILTER('Input_Claims Data'!AD$11:AD$500,('Input_Claims Data'!$Q$11:$Q$500='Cal_Claims Experience'!$U230)*('Input_Claims Data'!$R$11:$R$500='Cal_Claims Experience'!$V230)*('Input_Claims Data'!$S$11:$S$500='Cal_Claims Experience'!$W230)*('Input_Claims Data'!$T$11:$T$500='Cal_Claims Experience'!$X230)))</f>
        <v/>
      </c>
      <c r="AI230" s="1" t="str">
        <f t="shared" si="38"/>
        <v/>
      </c>
      <c r="AJ230" s="1" t="str">
        <f t="shared" si="35"/>
        <v/>
      </c>
      <c r="AK230" s="1" t="str">
        <f t="shared" si="36"/>
        <v/>
      </c>
      <c r="AL230" s="1" t="str">
        <f t="shared" si="37"/>
        <v/>
      </c>
      <c r="AM230" s="1" t="str">
        <f t="shared" si="39"/>
        <v/>
      </c>
    </row>
    <row r="231" spans="5:39">
      <c r="E231" s="1" t="str" cm="1">
        <f t="array" ref="E231">IF(A231="","",_xlfn._xlws.FILTER('Input_Claims Data'!E$11:E$500,('Input_Claims Data'!$A$11:$A$500='Cal_Claims Experience'!$A231)*('Input_Claims Data'!$B$11:$B$500='Cal_Claims Experience'!$B231)*('Input_Claims Data'!$C$11:$C$500='Cal_Claims Experience'!$C231)*('Input_Claims Data'!$D$11:$D$500='Cal_Claims Experience'!$D231)))</f>
        <v/>
      </c>
      <c r="F231" s="1" t="str" cm="1">
        <f t="array" ref="F231">IF(A231="","",_xlfn._xlws.FILTER('Input_Claims Data'!F$11:F$500,('Input_Claims Data'!$A$11:$A$500='Cal_Claims Experience'!$A231)*('Input_Claims Data'!$B$11:$B$500='Cal_Claims Experience'!$B231)*('Input_Claims Data'!$C$11:$C$500='Cal_Claims Experience'!$C231)*('Input_Claims Data'!$D$11:$D$500='Cal_Claims Experience'!$D231)))</f>
        <v/>
      </c>
      <c r="G231" s="1" t="str" cm="1">
        <f t="array" ref="G231">IF(A231="","",_xlfn._xlws.FILTER('Input_Claims Data'!G$11:G$500,('Input_Claims Data'!$A$11:$A$500='Cal_Claims Experience'!$A231)*('Input_Claims Data'!$B$11:$B$500='Cal_Claims Experience'!$B231)*('Input_Claims Data'!$C$11:$C$500='Cal_Claims Experience'!$C231)*('Input_Claims Data'!$D$11:$D$500='Cal_Claims Experience'!$D231)))</f>
        <v/>
      </c>
      <c r="H231" s="1" t="str" cm="1">
        <f t="array" ref="H231">IF(A231="","",_xlfn._xlws.FILTER('Input_Claims Data'!H$11:H$500,('Input_Claims Data'!$A$11:$A$500='Cal_Claims Experience'!$A231)*('Input_Claims Data'!$B$11:$B$500='Cal_Claims Experience'!$B231)*('Input_Claims Data'!$C$11:$C$500='Cal_Claims Experience'!$C231)*('Input_Claims Data'!$D$11:$D$500='Cal_Claims Experience'!$D231)))</f>
        <v/>
      </c>
      <c r="I231" s="1" t="str" cm="1">
        <f t="array" ref="I231">IF(A231="","",_xlfn._xlws.FILTER('Input_Claims Data'!I$11:I$500,('Input_Claims Data'!$A$11:$A$500='Cal_Claims Experience'!$A231)*('Input_Claims Data'!$B$11:$B$500='Cal_Claims Experience'!$B231)*('Input_Claims Data'!$C$11:$C$500='Cal_Claims Experience'!$C231)*('Input_Claims Data'!$D$11:$D$500='Cal_Claims Experience'!$D231)))</f>
        <v/>
      </c>
      <c r="J231" s="1" t="str" cm="1">
        <f t="array" ref="J231">IF(A231="","",_xlfn._xlws.FILTER('Input_Claims Data'!J$11:J$500,('Input_Claims Data'!$A$11:$A$500='Cal_Claims Experience'!$A231)*('Input_Claims Data'!$B$11:$B$500='Cal_Claims Experience'!$B231)*('Input_Claims Data'!$C$11:$C$500='Cal_Claims Experience'!$C231)*('Input_Claims Data'!$D$11:$D$500='Cal_Claims Experience'!$D231)))</f>
        <v/>
      </c>
      <c r="K231" s="1" t="str" cm="1">
        <f t="array" ref="K231">IF(A231="","",_xlfn._xlws.FILTER('Input_Claims Data'!K$11:K$500,('Input_Claims Data'!$A$11:$A$500='Cal_Claims Experience'!$A231)*('Input_Claims Data'!$B$11:$B$500='Cal_Claims Experience'!$B231)*('Input_Claims Data'!$C$11:$C$500='Cal_Claims Experience'!$C231)*('Input_Claims Data'!$D$11:$D$500='Cal_Claims Experience'!$D231)))</f>
        <v/>
      </c>
      <c r="L231" s="1" t="str" cm="1">
        <f t="array" ref="L231">IF(B231="","",_xlfn._xlws.FILTER('Input_Claims Data'!L$11:L$500,('Input_Claims Data'!$A$11:$A$500='Cal_Claims Experience'!$A231)*('Input_Claims Data'!$B$11:$B$500='Cal_Claims Experience'!$B231)*('Input_Claims Data'!$C$11:$C$500='Cal_Claims Experience'!$C231)*('Input_Claims Data'!$D$11:$D$500='Cal_Claims Experience'!$D231)))</f>
        <v/>
      </c>
      <c r="M231" s="1" t="str" cm="1">
        <f t="array" ref="M231">IF(C231="","",_xlfn._xlws.FILTER('Input_Claims Data'!M$11:M$500,('Input_Claims Data'!$A$11:$A$500='Cal_Claims Experience'!$A231)*('Input_Claims Data'!$B$11:$B$500='Cal_Claims Experience'!$B231)*('Input_Claims Data'!$C$11:$C$500='Cal_Claims Experience'!$C231)*('Input_Claims Data'!$D$11:$D$500='Cal_Claims Experience'!$D231)))</f>
        <v/>
      </c>
      <c r="N231" s="1" t="str" cm="1">
        <f t="array" ref="N231">IF(D231="","",_xlfn._xlws.FILTER('Input_Claims Data'!N$11:N$500,('Input_Claims Data'!$A$11:$A$500='Cal_Claims Experience'!$A231)*('Input_Claims Data'!$B$11:$B$500='Cal_Claims Experience'!$B231)*('Input_Claims Data'!$C$11:$C$500='Cal_Claims Experience'!$C231)*('Input_Claims Data'!$D$11:$D$500='Cal_Claims Experience'!$D231)))</f>
        <v/>
      </c>
      <c r="O231" s="1" t="str">
        <f t="shared" si="30"/>
        <v/>
      </c>
      <c r="P231" s="1" t="str">
        <f t="shared" si="31"/>
        <v/>
      </c>
      <c r="Q231" s="1" t="str">
        <f t="shared" si="32"/>
        <v/>
      </c>
      <c r="R231" s="1" t="str">
        <f t="shared" si="33"/>
        <v/>
      </c>
      <c r="S231" s="1" t="str">
        <f t="shared" si="34"/>
        <v/>
      </c>
      <c r="Y231" s="1" t="str" cm="1">
        <f t="array" ref="Y231">IF(U231="","",_xlfn._xlws.FILTER('Input_Claims Data'!U$11:U$500,('Input_Claims Data'!$Q$11:$Q$500='Cal_Claims Experience'!$U231)*('Input_Claims Data'!$R$11:$R$500='Cal_Claims Experience'!$V231)*('Input_Claims Data'!$S$11:$S$500='Cal_Claims Experience'!$W231)*('Input_Claims Data'!$T$11:$T$500='Cal_Claims Experience'!$X231)))</f>
        <v/>
      </c>
      <c r="Z231" s="1" t="str" cm="1">
        <f t="array" ref="Z231">IF(V231="","",_xlfn._xlws.FILTER('Input_Claims Data'!V$11:V$500,('Input_Claims Data'!$Q$11:$Q$500='Cal_Claims Experience'!$U231)*('Input_Claims Data'!$R$11:$R$500='Cal_Claims Experience'!$V231)*('Input_Claims Data'!$S$11:$S$500='Cal_Claims Experience'!$W231)*('Input_Claims Data'!$T$11:$T$500='Cal_Claims Experience'!$X231)))</f>
        <v/>
      </c>
      <c r="AA231" s="1" t="str" cm="1">
        <f t="array" ref="AA231">IF(W231="","",_xlfn._xlws.FILTER('Input_Claims Data'!W$11:W$500,('Input_Claims Data'!$Q$11:$Q$500='Cal_Claims Experience'!$U231)*('Input_Claims Data'!$R$11:$R$500='Cal_Claims Experience'!$V231)*('Input_Claims Data'!$S$11:$S$500='Cal_Claims Experience'!$W231)*('Input_Claims Data'!$T$11:$T$500='Cal_Claims Experience'!$X231)))</f>
        <v/>
      </c>
      <c r="AB231" s="1" t="str" cm="1">
        <f t="array" ref="AB231">IF(X231="","",_xlfn._xlws.FILTER('Input_Claims Data'!X$11:X$500,('Input_Claims Data'!$Q$11:$Q$500='Cal_Claims Experience'!$U231)*('Input_Claims Data'!$R$11:$R$500='Cal_Claims Experience'!$V231)*('Input_Claims Data'!$S$11:$S$500='Cal_Claims Experience'!$W231)*('Input_Claims Data'!$T$11:$T$500='Cal_Claims Experience'!$X231)))</f>
        <v/>
      </c>
      <c r="AC231" s="1" t="str" cm="1">
        <f t="array" ref="AC231">IF(Y231="","",_xlfn._xlws.FILTER('Input_Claims Data'!Y$11:Y$500,('Input_Claims Data'!$Q$11:$Q$500='Cal_Claims Experience'!$U231)*('Input_Claims Data'!$R$11:$R$500='Cal_Claims Experience'!$V231)*('Input_Claims Data'!$S$11:$S$500='Cal_Claims Experience'!$W231)*('Input_Claims Data'!$T$11:$T$500='Cal_Claims Experience'!$X231)))</f>
        <v/>
      </c>
      <c r="AD231" s="1" t="str" cm="1">
        <f t="array" ref="AD231">IF(Z231="","",_xlfn._xlws.FILTER('Input_Claims Data'!Z$11:Z$500,('Input_Claims Data'!$Q$11:$Q$500='Cal_Claims Experience'!$U231)*('Input_Claims Data'!$R$11:$R$500='Cal_Claims Experience'!$V231)*('Input_Claims Data'!$S$11:$S$500='Cal_Claims Experience'!$W231)*('Input_Claims Data'!$T$11:$T$500='Cal_Claims Experience'!$X231)))</f>
        <v/>
      </c>
      <c r="AE231" s="1" t="str" cm="1">
        <f t="array" ref="AE231">IF(AA231="","",_xlfn._xlws.FILTER('Input_Claims Data'!AA$11:AA$500,('Input_Claims Data'!$Q$11:$Q$500='Cal_Claims Experience'!$U231)*('Input_Claims Data'!$R$11:$R$500='Cal_Claims Experience'!$V231)*('Input_Claims Data'!$S$11:$S$500='Cal_Claims Experience'!$W231)*('Input_Claims Data'!$T$11:$T$500='Cal_Claims Experience'!$X231)))</f>
        <v/>
      </c>
      <c r="AF231" s="1" t="str" cm="1">
        <f t="array" ref="AF231">IF(AB231="","",_xlfn._xlws.FILTER('Input_Claims Data'!AB$11:AB$500,('Input_Claims Data'!$Q$11:$Q$500='Cal_Claims Experience'!$U231)*('Input_Claims Data'!$R$11:$R$500='Cal_Claims Experience'!$V231)*('Input_Claims Data'!$S$11:$S$500='Cal_Claims Experience'!$W231)*('Input_Claims Data'!$T$11:$T$500='Cal_Claims Experience'!$X231)))</f>
        <v/>
      </c>
      <c r="AG231" s="1" t="str" cm="1">
        <f t="array" ref="AG231">IF(AC231="","",_xlfn._xlws.FILTER('Input_Claims Data'!AC$11:AC$500,('Input_Claims Data'!$Q$11:$Q$500='Cal_Claims Experience'!$U231)*('Input_Claims Data'!$R$11:$R$500='Cal_Claims Experience'!$V231)*('Input_Claims Data'!$S$11:$S$500='Cal_Claims Experience'!$W231)*('Input_Claims Data'!$T$11:$T$500='Cal_Claims Experience'!$X231)))</f>
        <v/>
      </c>
      <c r="AH231" s="1" t="str" cm="1">
        <f t="array" ref="AH231">IF(AD231="","",_xlfn._xlws.FILTER('Input_Claims Data'!AD$11:AD$500,('Input_Claims Data'!$Q$11:$Q$500='Cal_Claims Experience'!$U231)*('Input_Claims Data'!$R$11:$R$500='Cal_Claims Experience'!$V231)*('Input_Claims Data'!$S$11:$S$500='Cal_Claims Experience'!$W231)*('Input_Claims Data'!$T$11:$T$500='Cal_Claims Experience'!$X231)))</f>
        <v/>
      </c>
      <c r="AI231" s="1" t="str">
        <f t="shared" si="38"/>
        <v/>
      </c>
      <c r="AJ231" s="1" t="str">
        <f t="shared" si="35"/>
        <v/>
      </c>
      <c r="AK231" s="1" t="str">
        <f t="shared" si="36"/>
        <v/>
      </c>
      <c r="AL231" s="1" t="str">
        <f t="shared" si="37"/>
        <v/>
      </c>
      <c r="AM231" s="1" t="str">
        <f t="shared" si="39"/>
        <v/>
      </c>
    </row>
    <row r="232" spans="5:39">
      <c r="E232" s="1" t="str" cm="1">
        <f t="array" ref="E232">IF(A232="","",_xlfn._xlws.FILTER('Input_Claims Data'!E$11:E$500,('Input_Claims Data'!$A$11:$A$500='Cal_Claims Experience'!$A232)*('Input_Claims Data'!$B$11:$B$500='Cal_Claims Experience'!$B232)*('Input_Claims Data'!$C$11:$C$500='Cal_Claims Experience'!$C232)*('Input_Claims Data'!$D$11:$D$500='Cal_Claims Experience'!$D232)))</f>
        <v/>
      </c>
      <c r="F232" s="1" t="str" cm="1">
        <f t="array" ref="F232">IF(A232="","",_xlfn._xlws.FILTER('Input_Claims Data'!F$11:F$500,('Input_Claims Data'!$A$11:$A$500='Cal_Claims Experience'!$A232)*('Input_Claims Data'!$B$11:$B$500='Cal_Claims Experience'!$B232)*('Input_Claims Data'!$C$11:$C$500='Cal_Claims Experience'!$C232)*('Input_Claims Data'!$D$11:$D$500='Cal_Claims Experience'!$D232)))</f>
        <v/>
      </c>
      <c r="G232" s="1" t="str" cm="1">
        <f t="array" ref="G232">IF(A232="","",_xlfn._xlws.FILTER('Input_Claims Data'!G$11:G$500,('Input_Claims Data'!$A$11:$A$500='Cal_Claims Experience'!$A232)*('Input_Claims Data'!$B$11:$B$500='Cal_Claims Experience'!$B232)*('Input_Claims Data'!$C$11:$C$500='Cal_Claims Experience'!$C232)*('Input_Claims Data'!$D$11:$D$500='Cal_Claims Experience'!$D232)))</f>
        <v/>
      </c>
      <c r="H232" s="1" t="str" cm="1">
        <f t="array" ref="H232">IF(A232="","",_xlfn._xlws.FILTER('Input_Claims Data'!H$11:H$500,('Input_Claims Data'!$A$11:$A$500='Cal_Claims Experience'!$A232)*('Input_Claims Data'!$B$11:$B$500='Cal_Claims Experience'!$B232)*('Input_Claims Data'!$C$11:$C$500='Cal_Claims Experience'!$C232)*('Input_Claims Data'!$D$11:$D$500='Cal_Claims Experience'!$D232)))</f>
        <v/>
      </c>
      <c r="I232" s="1" t="str" cm="1">
        <f t="array" ref="I232">IF(A232="","",_xlfn._xlws.FILTER('Input_Claims Data'!I$11:I$500,('Input_Claims Data'!$A$11:$A$500='Cal_Claims Experience'!$A232)*('Input_Claims Data'!$B$11:$B$500='Cal_Claims Experience'!$B232)*('Input_Claims Data'!$C$11:$C$500='Cal_Claims Experience'!$C232)*('Input_Claims Data'!$D$11:$D$500='Cal_Claims Experience'!$D232)))</f>
        <v/>
      </c>
      <c r="J232" s="1" t="str" cm="1">
        <f t="array" ref="J232">IF(A232="","",_xlfn._xlws.FILTER('Input_Claims Data'!J$11:J$500,('Input_Claims Data'!$A$11:$A$500='Cal_Claims Experience'!$A232)*('Input_Claims Data'!$B$11:$B$500='Cal_Claims Experience'!$B232)*('Input_Claims Data'!$C$11:$C$500='Cal_Claims Experience'!$C232)*('Input_Claims Data'!$D$11:$D$500='Cal_Claims Experience'!$D232)))</f>
        <v/>
      </c>
      <c r="K232" s="1" t="str" cm="1">
        <f t="array" ref="K232">IF(A232="","",_xlfn._xlws.FILTER('Input_Claims Data'!K$11:K$500,('Input_Claims Data'!$A$11:$A$500='Cal_Claims Experience'!$A232)*('Input_Claims Data'!$B$11:$B$500='Cal_Claims Experience'!$B232)*('Input_Claims Data'!$C$11:$C$500='Cal_Claims Experience'!$C232)*('Input_Claims Data'!$D$11:$D$500='Cal_Claims Experience'!$D232)))</f>
        <v/>
      </c>
      <c r="L232" s="1" t="str" cm="1">
        <f t="array" ref="L232">IF(B232="","",_xlfn._xlws.FILTER('Input_Claims Data'!L$11:L$500,('Input_Claims Data'!$A$11:$A$500='Cal_Claims Experience'!$A232)*('Input_Claims Data'!$B$11:$B$500='Cal_Claims Experience'!$B232)*('Input_Claims Data'!$C$11:$C$500='Cal_Claims Experience'!$C232)*('Input_Claims Data'!$D$11:$D$500='Cal_Claims Experience'!$D232)))</f>
        <v/>
      </c>
      <c r="M232" s="1" t="str" cm="1">
        <f t="array" ref="M232">IF(C232="","",_xlfn._xlws.FILTER('Input_Claims Data'!M$11:M$500,('Input_Claims Data'!$A$11:$A$500='Cal_Claims Experience'!$A232)*('Input_Claims Data'!$B$11:$B$500='Cal_Claims Experience'!$B232)*('Input_Claims Data'!$C$11:$C$500='Cal_Claims Experience'!$C232)*('Input_Claims Data'!$D$11:$D$500='Cal_Claims Experience'!$D232)))</f>
        <v/>
      </c>
      <c r="N232" s="1" t="str" cm="1">
        <f t="array" ref="N232">IF(D232="","",_xlfn._xlws.FILTER('Input_Claims Data'!N$11:N$500,('Input_Claims Data'!$A$11:$A$500='Cal_Claims Experience'!$A232)*('Input_Claims Data'!$B$11:$B$500='Cal_Claims Experience'!$B232)*('Input_Claims Data'!$C$11:$C$500='Cal_Claims Experience'!$C232)*('Input_Claims Data'!$D$11:$D$500='Cal_Claims Experience'!$D232)))</f>
        <v/>
      </c>
      <c r="O232" s="1" t="str">
        <f t="shared" si="30"/>
        <v/>
      </c>
      <c r="P232" s="1" t="str">
        <f t="shared" si="31"/>
        <v/>
      </c>
      <c r="Q232" s="1" t="str">
        <f t="shared" si="32"/>
        <v/>
      </c>
      <c r="R232" s="1" t="str">
        <f t="shared" si="33"/>
        <v/>
      </c>
      <c r="S232" s="1" t="str">
        <f t="shared" si="34"/>
        <v/>
      </c>
      <c r="Y232" s="1" t="str" cm="1">
        <f t="array" ref="Y232">IF(U232="","",_xlfn._xlws.FILTER('Input_Claims Data'!U$11:U$500,('Input_Claims Data'!$Q$11:$Q$500='Cal_Claims Experience'!$U232)*('Input_Claims Data'!$R$11:$R$500='Cal_Claims Experience'!$V232)*('Input_Claims Data'!$S$11:$S$500='Cal_Claims Experience'!$W232)*('Input_Claims Data'!$T$11:$T$500='Cal_Claims Experience'!$X232)))</f>
        <v/>
      </c>
      <c r="Z232" s="1" t="str" cm="1">
        <f t="array" ref="Z232">IF(V232="","",_xlfn._xlws.FILTER('Input_Claims Data'!V$11:V$500,('Input_Claims Data'!$Q$11:$Q$500='Cal_Claims Experience'!$U232)*('Input_Claims Data'!$R$11:$R$500='Cal_Claims Experience'!$V232)*('Input_Claims Data'!$S$11:$S$500='Cal_Claims Experience'!$W232)*('Input_Claims Data'!$T$11:$T$500='Cal_Claims Experience'!$X232)))</f>
        <v/>
      </c>
      <c r="AA232" s="1" t="str" cm="1">
        <f t="array" ref="AA232">IF(W232="","",_xlfn._xlws.FILTER('Input_Claims Data'!W$11:W$500,('Input_Claims Data'!$Q$11:$Q$500='Cal_Claims Experience'!$U232)*('Input_Claims Data'!$R$11:$R$500='Cal_Claims Experience'!$V232)*('Input_Claims Data'!$S$11:$S$500='Cal_Claims Experience'!$W232)*('Input_Claims Data'!$T$11:$T$500='Cal_Claims Experience'!$X232)))</f>
        <v/>
      </c>
      <c r="AB232" s="1" t="str" cm="1">
        <f t="array" ref="AB232">IF(X232="","",_xlfn._xlws.FILTER('Input_Claims Data'!X$11:X$500,('Input_Claims Data'!$Q$11:$Q$500='Cal_Claims Experience'!$U232)*('Input_Claims Data'!$R$11:$R$500='Cal_Claims Experience'!$V232)*('Input_Claims Data'!$S$11:$S$500='Cal_Claims Experience'!$W232)*('Input_Claims Data'!$T$11:$T$500='Cal_Claims Experience'!$X232)))</f>
        <v/>
      </c>
      <c r="AC232" s="1" t="str" cm="1">
        <f t="array" ref="AC232">IF(Y232="","",_xlfn._xlws.FILTER('Input_Claims Data'!Y$11:Y$500,('Input_Claims Data'!$Q$11:$Q$500='Cal_Claims Experience'!$U232)*('Input_Claims Data'!$R$11:$R$500='Cal_Claims Experience'!$V232)*('Input_Claims Data'!$S$11:$S$500='Cal_Claims Experience'!$W232)*('Input_Claims Data'!$T$11:$T$500='Cal_Claims Experience'!$X232)))</f>
        <v/>
      </c>
      <c r="AD232" s="1" t="str" cm="1">
        <f t="array" ref="AD232">IF(Z232="","",_xlfn._xlws.FILTER('Input_Claims Data'!Z$11:Z$500,('Input_Claims Data'!$Q$11:$Q$500='Cal_Claims Experience'!$U232)*('Input_Claims Data'!$R$11:$R$500='Cal_Claims Experience'!$V232)*('Input_Claims Data'!$S$11:$S$500='Cal_Claims Experience'!$W232)*('Input_Claims Data'!$T$11:$T$500='Cal_Claims Experience'!$X232)))</f>
        <v/>
      </c>
      <c r="AE232" s="1" t="str" cm="1">
        <f t="array" ref="AE232">IF(AA232="","",_xlfn._xlws.FILTER('Input_Claims Data'!AA$11:AA$500,('Input_Claims Data'!$Q$11:$Q$500='Cal_Claims Experience'!$U232)*('Input_Claims Data'!$R$11:$R$500='Cal_Claims Experience'!$V232)*('Input_Claims Data'!$S$11:$S$500='Cal_Claims Experience'!$W232)*('Input_Claims Data'!$T$11:$T$500='Cal_Claims Experience'!$X232)))</f>
        <v/>
      </c>
      <c r="AF232" s="1" t="str" cm="1">
        <f t="array" ref="AF232">IF(AB232="","",_xlfn._xlws.FILTER('Input_Claims Data'!AB$11:AB$500,('Input_Claims Data'!$Q$11:$Q$500='Cal_Claims Experience'!$U232)*('Input_Claims Data'!$R$11:$R$500='Cal_Claims Experience'!$V232)*('Input_Claims Data'!$S$11:$S$500='Cal_Claims Experience'!$W232)*('Input_Claims Data'!$T$11:$T$500='Cal_Claims Experience'!$X232)))</f>
        <v/>
      </c>
      <c r="AG232" s="1" t="str" cm="1">
        <f t="array" ref="AG232">IF(AC232="","",_xlfn._xlws.FILTER('Input_Claims Data'!AC$11:AC$500,('Input_Claims Data'!$Q$11:$Q$500='Cal_Claims Experience'!$U232)*('Input_Claims Data'!$R$11:$R$500='Cal_Claims Experience'!$V232)*('Input_Claims Data'!$S$11:$S$500='Cal_Claims Experience'!$W232)*('Input_Claims Data'!$T$11:$T$500='Cal_Claims Experience'!$X232)))</f>
        <v/>
      </c>
      <c r="AH232" s="1" t="str" cm="1">
        <f t="array" ref="AH232">IF(AD232="","",_xlfn._xlws.FILTER('Input_Claims Data'!AD$11:AD$500,('Input_Claims Data'!$Q$11:$Q$500='Cal_Claims Experience'!$U232)*('Input_Claims Data'!$R$11:$R$500='Cal_Claims Experience'!$V232)*('Input_Claims Data'!$S$11:$S$500='Cal_Claims Experience'!$W232)*('Input_Claims Data'!$T$11:$T$500='Cal_Claims Experience'!$X232)))</f>
        <v/>
      </c>
      <c r="AI232" s="1" t="str">
        <f t="shared" si="38"/>
        <v/>
      </c>
      <c r="AJ232" s="1" t="str">
        <f t="shared" si="35"/>
        <v/>
      </c>
      <c r="AK232" s="1" t="str">
        <f t="shared" si="36"/>
        <v/>
      </c>
      <c r="AL232" s="1" t="str">
        <f t="shared" si="37"/>
        <v/>
      </c>
      <c r="AM232" s="1" t="str">
        <f t="shared" si="39"/>
        <v/>
      </c>
    </row>
    <row r="233" spans="5:39">
      <c r="E233" s="1" t="str" cm="1">
        <f t="array" ref="E233">IF(A233="","",_xlfn._xlws.FILTER('Input_Claims Data'!E$11:E$500,('Input_Claims Data'!$A$11:$A$500='Cal_Claims Experience'!$A233)*('Input_Claims Data'!$B$11:$B$500='Cal_Claims Experience'!$B233)*('Input_Claims Data'!$C$11:$C$500='Cal_Claims Experience'!$C233)*('Input_Claims Data'!$D$11:$D$500='Cal_Claims Experience'!$D233)))</f>
        <v/>
      </c>
      <c r="F233" s="1" t="str" cm="1">
        <f t="array" ref="F233">IF(A233="","",_xlfn._xlws.FILTER('Input_Claims Data'!F$11:F$500,('Input_Claims Data'!$A$11:$A$500='Cal_Claims Experience'!$A233)*('Input_Claims Data'!$B$11:$B$500='Cal_Claims Experience'!$B233)*('Input_Claims Data'!$C$11:$C$500='Cal_Claims Experience'!$C233)*('Input_Claims Data'!$D$11:$D$500='Cal_Claims Experience'!$D233)))</f>
        <v/>
      </c>
      <c r="G233" s="1" t="str" cm="1">
        <f t="array" ref="G233">IF(A233="","",_xlfn._xlws.FILTER('Input_Claims Data'!G$11:G$500,('Input_Claims Data'!$A$11:$A$500='Cal_Claims Experience'!$A233)*('Input_Claims Data'!$B$11:$B$500='Cal_Claims Experience'!$B233)*('Input_Claims Data'!$C$11:$C$500='Cal_Claims Experience'!$C233)*('Input_Claims Data'!$D$11:$D$500='Cal_Claims Experience'!$D233)))</f>
        <v/>
      </c>
      <c r="H233" s="1" t="str" cm="1">
        <f t="array" ref="H233">IF(A233="","",_xlfn._xlws.FILTER('Input_Claims Data'!H$11:H$500,('Input_Claims Data'!$A$11:$A$500='Cal_Claims Experience'!$A233)*('Input_Claims Data'!$B$11:$B$500='Cal_Claims Experience'!$B233)*('Input_Claims Data'!$C$11:$C$500='Cal_Claims Experience'!$C233)*('Input_Claims Data'!$D$11:$D$500='Cal_Claims Experience'!$D233)))</f>
        <v/>
      </c>
      <c r="I233" s="1" t="str" cm="1">
        <f t="array" ref="I233">IF(A233="","",_xlfn._xlws.FILTER('Input_Claims Data'!I$11:I$500,('Input_Claims Data'!$A$11:$A$500='Cal_Claims Experience'!$A233)*('Input_Claims Data'!$B$11:$B$500='Cal_Claims Experience'!$B233)*('Input_Claims Data'!$C$11:$C$500='Cal_Claims Experience'!$C233)*('Input_Claims Data'!$D$11:$D$500='Cal_Claims Experience'!$D233)))</f>
        <v/>
      </c>
      <c r="J233" s="1" t="str" cm="1">
        <f t="array" ref="J233">IF(A233="","",_xlfn._xlws.FILTER('Input_Claims Data'!J$11:J$500,('Input_Claims Data'!$A$11:$A$500='Cal_Claims Experience'!$A233)*('Input_Claims Data'!$B$11:$B$500='Cal_Claims Experience'!$B233)*('Input_Claims Data'!$C$11:$C$500='Cal_Claims Experience'!$C233)*('Input_Claims Data'!$D$11:$D$500='Cal_Claims Experience'!$D233)))</f>
        <v/>
      </c>
      <c r="K233" s="1" t="str" cm="1">
        <f t="array" ref="K233">IF(A233="","",_xlfn._xlws.FILTER('Input_Claims Data'!K$11:K$500,('Input_Claims Data'!$A$11:$A$500='Cal_Claims Experience'!$A233)*('Input_Claims Data'!$B$11:$B$500='Cal_Claims Experience'!$B233)*('Input_Claims Data'!$C$11:$C$500='Cal_Claims Experience'!$C233)*('Input_Claims Data'!$D$11:$D$500='Cal_Claims Experience'!$D233)))</f>
        <v/>
      </c>
      <c r="L233" s="1" t="str" cm="1">
        <f t="array" ref="L233">IF(B233="","",_xlfn._xlws.FILTER('Input_Claims Data'!L$11:L$500,('Input_Claims Data'!$A$11:$A$500='Cal_Claims Experience'!$A233)*('Input_Claims Data'!$B$11:$B$500='Cal_Claims Experience'!$B233)*('Input_Claims Data'!$C$11:$C$500='Cal_Claims Experience'!$C233)*('Input_Claims Data'!$D$11:$D$500='Cal_Claims Experience'!$D233)))</f>
        <v/>
      </c>
      <c r="M233" s="1" t="str" cm="1">
        <f t="array" ref="M233">IF(C233="","",_xlfn._xlws.FILTER('Input_Claims Data'!M$11:M$500,('Input_Claims Data'!$A$11:$A$500='Cal_Claims Experience'!$A233)*('Input_Claims Data'!$B$11:$B$500='Cal_Claims Experience'!$B233)*('Input_Claims Data'!$C$11:$C$500='Cal_Claims Experience'!$C233)*('Input_Claims Data'!$D$11:$D$500='Cal_Claims Experience'!$D233)))</f>
        <v/>
      </c>
      <c r="N233" s="1" t="str" cm="1">
        <f t="array" ref="N233">IF(D233="","",_xlfn._xlws.FILTER('Input_Claims Data'!N$11:N$500,('Input_Claims Data'!$A$11:$A$500='Cal_Claims Experience'!$A233)*('Input_Claims Data'!$B$11:$B$500='Cal_Claims Experience'!$B233)*('Input_Claims Data'!$C$11:$C$500='Cal_Claims Experience'!$C233)*('Input_Claims Data'!$D$11:$D$500='Cal_Claims Experience'!$D233)))</f>
        <v/>
      </c>
      <c r="O233" s="1" t="str">
        <f t="shared" si="30"/>
        <v/>
      </c>
      <c r="P233" s="1" t="str">
        <f t="shared" si="31"/>
        <v/>
      </c>
      <c r="Q233" s="1" t="str">
        <f t="shared" si="32"/>
        <v/>
      </c>
      <c r="R233" s="1" t="str">
        <f t="shared" si="33"/>
        <v/>
      </c>
      <c r="S233" s="1" t="str">
        <f t="shared" si="34"/>
        <v/>
      </c>
      <c r="Y233" s="1" t="str" cm="1">
        <f t="array" ref="Y233">IF(U233="","",_xlfn._xlws.FILTER('Input_Claims Data'!U$11:U$500,('Input_Claims Data'!$Q$11:$Q$500='Cal_Claims Experience'!$U233)*('Input_Claims Data'!$R$11:$R$500='Cal_Claims Experience'!$V233)*('Input_Claims Data'!$S$11:$S$500='Cal_Claims Experience'!$W233)*('Input_Claims Data'!$T$11:$T$500='Cal_Claims Experience'!$X233)))</f>
        <v/>
      </c>
      <c r="Z233" s="1" t="str" cm="1">
        <f t="array" ref="Z233">IF(V233="","",_xlfn._xlws.FILTER('Input_Claims Data'!V$11:V$500,('Input_Claims Data'!$Q$11:$Q$500='Cal_Claims Experience'!$U233)*('Input_Claims Data'!$R$11:$R$500='Cal_Claims Experience'!$V233)*('Input_Claims Data'!$S$11:$S$500='Cal_Claims Experience'!$W233)*('Input_Claims Data'!$T$11:$T$500='Cal_Claims Experience'!$X233)))</f>
        <v/>
      </c>
      <c r="AA233" s="1" t="str" cm="1">
        <f t="array" ref="AA233">IF(W233="","",_xlfn._xlws.FILTER('Input_Claims Data'!W$11:W$500,('Input_Claims Data'!$Q$11:$Q$500='Cal_Claims Experience'!$U233)*('Input_Claims Data'!$R$11:$R$500='Cal_Claims Experience'!$V233)*('Input_Claims Data'!$S$11:$S$500='Cal_Claims Experience'!$W233)*('Input_Claims Data'!$T$11:$T$500='Cal_Claims Experience'!$X233)))</f>
        <v/>
      </c>
      <c r="AB233" s="1" t="str" cm="1">
        <f t="array" ref="AB233">IF(X233="","",_xlfn._xlws.FILTER('Input_Claims Data'!X$11:X$500,('Input_Claims Data'!$Q$11:$Q$500='Cal_Claims Experience'!$U233)*('Input_Claims Data'!$R$11:$R$500='Cal_Claims Experience'!$V233)*('Input_Claims Data'!$S$11:$S$500='Cal_Claims Experience'!$W233)*('Input_Claims Data'!$T$11:$T$500='Cal_Claims Experience'!$X233)))</f>
        <v/>
      </c>
      <c r="AC233" s="1" t="str" cm="1">
        <f t="array" ref="AC233">IF(Y233="","",_xlfn._xlws.FILTER('Input_Claims Data'!Y$11:Y$500,('Input_Claims Data'!$Q$11:$Q$500='Cal_Claims Experience'!$U233)*('Input_Claims Data'!$R$11:$R$500='Cal_Claims Experience'!$V233)*('Input_Claims Data'!$S$11:$S$500='Cal_Claims Experience'!$W233)*('Input_Claims Data'!$T$11:$T$500='Cal_Claims Experience'!$X233)))</f>
        <v/>
      </c>
      <c r="AD233" s="1" t="str" cm="1">
        <f t="array" ref="AD233">IF(Z233="","",_xlfn._xlws.FILTER('Input_Claims Data'!Z$11:Z$500,('Input_Claims Data'!$Q$11:$Q$500='Cal_Claims Experience'!$U233)*('Input_Claims Data'!$R$11:$R$500='Cal_Claims Experience'!$V233)*('Input_Claims Data'!$S$11:$S$500='Cal_Claims Experience'!$W233)*('Input_Claims Data'!$T$11:$T$500='Cal_Claims Experience'!$X233)))</f>
        <v/>
      </c>
      <c r="AE233" s="1" t="str" cm="1">
        <f t="array" ref="AE233">IF(AA233="","",_xlfn._xlws.FILTER('Input_Claims Data'!AA$11:AA$500,('Input_Claims Data'!$Q$11:$Q$500='Cal_Claims Experience'!$U233)*('Input_Claims Data'!$R$11:$R$500='Cal_Claims Experience'!$V233)*('Input_Claims Data'!$S$11:$S$500='Cal_Claims Experience'!$W233)*('Input_Claims Data'!$T$11:$T$500='Cal_Claims Experience'!$X233)))</f>
        <v/>
      </c>
      <c r="AF233" s="1" t="str" cm="1">
        <f t="array" ref="AF233">IF(AB233="","",_xlfn._xlws.FILTER('Input_Claims Data'!AB$11:AB$500,('Input_Claims Data'!$Q$11:$Q$500='Cal_Claims Experience'!$U233)*('Input_Claims Data'!$R$11:$R$500='Cal_Claims Experience'!$V233)*('Input_Claims Data'!$S$11:$S$500='Cal_Claims Experience'!$W233)*('Input_Claims Data'!$T$11:$T$500='Cal_Claims Experience'!$X233)))</f>
        <v/>
      </c>
      <c r="AG233" s="1" t="str" cm="1">
        <f t="array" ref="AG233">IF(AC233="","",_xlfn._xlws.FILTER('Input_Claims Data'!AC$11:AC$500,('Input_Claims Data'!$Q$11:$Q$500='Cal_Claims Experience'!$U233)*('Input_Claims Data'!$R$11:$R$500='Cal_Claims Experience'!$V233)*('Input_Claims Data'!$S$11:$S$500='Cal_Claims Experience'!$W233)*('Input_Claims Data'!$T$11:$T$500='Cal_Claims Experience'!$X233)))</f>
        <v/>
      </c>
      <c r="AH233" s="1" t="str" cm="1">
        <f t="array" ref="AH233">IF(AD233="","",_xlfn._xlws.FILTER('Input_Claims Data'!AD$11:AD$500,('Input_Claims Data'!$Q$11:$Q$500='Cal_Claims Experience'!$U233)*('Input_Claims Data'!$R$11:$R$500='Cal_Claims Experience'!$V233)*('Input_Claims Data'!$S$11:$S$500='Cal_Claims Experience'!$W233)*('Input_Claims Data'!$T$11:$T$500='Cal_Claims Experience'!$X233)))</f>
        <v/>
      </c>
      <c r="AI233" s="1" t="str">
        <f t="shared" si="38"/>
        <v/>
      </c>
      <c r="AJ233" s="1" t="str">
        <f t="shared" si="35"/>
        <v/>
      </c>
      <c r="AK233" s="1" t="str">
        <f t="shared" si="36"/>
        <v/>
      </c>
      <c r="AL233" s="1" t="str">
        <f t="shared" si="37"/>
        <v/>
      </c>
      <c r="AM233" s="1" t="str">
        <f t="shared" si="39"/>
        <v/>
      </c>
    </row>
    <row r="234" spans="5:39">
      <c r="E234" s="1" t="str" cm="1">
        <f t="array" ref="E234">IF(A234="","",_xlfn._xlws.FILTER('Input_Claims Data'!E$11:E$500,('Input_Claims Data'!$A$11:$A$500='Cal_Claims Experience'!$A234)*('Input_Claims Data'!$B$11:$B$500='Cal_Claims Experience'!$B234)*('Input_Claims Data'!$C$11:$C$500='Cal_Claims Experience'!$C234)*('Input_Claims Data'!$D$11:$D$500='Cal_Claims Experience'!$D234)))</f>
        <v/>
      </c>
      <c r="F234" s="1" t="str" cm="1">
        <f t="array" ref="F234">IF(A234="","",_xlfn._xlws.FILTER('Input_Claims Data'!F$11:F$500,('Input_Claims Data'!$A$11:$A$500='Cal_Claims Experience'!$A234)*('Input_Claims Data'!$B$11:$B$500='Cal_Claims Experience'!$B234)*('Input_Claims Data'!$C$11:$C$500='Cal_Claims Experience'!$C234)*('Input_Claims Data'!$D$11:$D$500='Cal_Claims Experience'!$D234)))</f>
        <v/>
      </c>
      <c r="G234" s="1" t="str" cm="1">
        <f t="array" ref="G234">IF(A234="","",_xlfn._xlws.FILTER('Input_Claims Data'!G$11:G$500,('Input_Claims Data'!$A$11:$A$500='Cal_Claims Experience'!$A234)*('Input_Claims Data'!$B$11:$B$500='Cal_Claims Experience'!$B234)*('Input_Claims Data'!$C$11:$C$500='Cal_Claims Experience'!$C234)*('Input_Claims Data'!$D$11:$D$500='Cal_Claims Experience'!$D234)))</f>
        <v/>
      </c>
      <c r="H234" s="1" t="str" cm="1">
        <f t="array" ref="H234">IF(A234="","",_xlfn._xlws.FILTER('Input_Claims Data'!H$11:H$500,('Input_Claims Data'!$A$11:$A$500='Cal_Claims Experience'!$A234)*('Input_Claims Data'!$B$11:$B$500='Cal_Claims Experience'!$B234)*('Input_Claims Data'!$C$11:$C$500='Cal_Claims Experience'!$C234)*('Input_Claims Data'!$D$11:$D$500='Cal_Claims Experience'!$D234)))</f>
        <v/>
      </c>
      <c r="I234" s="1" t="str" cm="1">
        <f t="array" ref="I234">IF(A234="","",_xlfn._xlws.FILTER('Input_Claims Data'!I$11:I$500,('Input_Claims Data'!$A$11:$A$500='Cal_Claims Experience'!$A234)*('Input_Claims Data'!$B$11:$B$500='Cal_Claims Experience'!$B234)*('Input_Claims Data'!$C$11:$C$500='Cal_Claims Experience'!$C234)*('Input_Claims Data'!$D$11:$D$500='Cal_Claims Experience'!$D234)))</f>
        <v/>
      </c>
      <c r="J234" s="1" t="str" cm="1">
        <f t="array" ref="J234">IF(A234="","",_xlfn._xlws.FILTER('Input_Claims Data'!J$11:J$500,('Input_Claims Data'!$A$11:$A$500='Cal_Claims Experience'!$A234)*('Input_Claims Data'!$B$11:$B$500='Cal_Claims Experience'!$B234)*('Input_Claims Data'!$C$11:$C$500='Cal_Claims Experience'!$C234)*('Input_Claims Data'!$D$11:$D$500='Cal_Claims Experience'!$D234)))</f>
        <v/>
      </c>
      <c r="K234" s="1" t="str" cm="1">
        <f t="array" ref="K234">IF(A234="","",_xlfn._xlws.FILTER('Input_Claims Data'!K$11:K$500,('Input_Claims Data'!$A$11:$A$500='Cal_Claims Experience'!$A234)*('Input_Claims Data'!$B$11:$B$500='Cal_Claims Experience'!$B234)*('Input_Claims Data'!$C$11:$C$500='Cal_Claims Experience'!$C234)*('Input_Claims Data'!$D$11:$D$500='Cal_Claims Experience'!$D234)))</f>
        <v/>
      </c>
      <c r="L234" s="1" t="str" cm="1">
        <f t="array" ref="L234">IF(B234="","",_xlfn._xlws.FILTER('Input_Claims Data'!L$11:L$500,('Input_Claims Data'!$A$11:$A$500='Cal_Claims Experience'!$A234)*('Input_Claims Data'!$B$11:$B$500='Cal_Claims Experience'!$B234)*('Input_Claims Data'!$C$11:$C$500='Cal_Claims Experience'!$C234)*('Input_Claims Data'!$D$11:$D$500='Cal_Claims Experience'!$D234)))</f>
        <v/>
      </c>
      <c r="M234" s="1" t="str" cm="1">
        <f t="array" ref="M234">IF(C234="","",_xlfn._xlws.FILTER('Input_Claims Data'!M$11:M$500,('Input_Claims Data'!$A$11:$A$500='Cal_Claims Experience'!$A234)*('Input_Claims Data'!$B$11:$B$500='Cal_Claims Experience'!$B234)*('Input_Claims Data'!$C$11:$C$500='Cal_Claims Experience'!$C234)*('Input_Claims Data'!$D$11:$D$500='Cal_Claims Experience'!$D234)))</f>
        <v/>
      </c>
      <c r="N234" s="1" t="str" cm="1">
        <f t="array" ref="N234">IF(D234="","",_xlfn._xlws.FILTER('Input_Claims Data'!N$11:N$500,('Input_Claims Data'!$A$11:$A$500='Cal_Claims Experience'!$A234)*('Input_Claims Data'!$B$11:$B$500='Cal_Claims Experience'!$B234)*('Input_Claims Data'!$C$11:$C$500='Cal_Claims Experience'!$C234)*('Input_Claims Data'!$D$11:$D$500='Cal_Claims Experience'!$D234)))</f>
        <v/>
      </c>
      <c r="O234" s="1" t="str">
        <f t="shared" si="30"/>
        <v/>
      </c>
      <c r="P234" s="1" t="str">
        <f t="shared" si="31"/>
        <v/>
      </c>
      <c r="Q234" s="1" t="str">
        <f t="shared" si="32"/>
        <v/>
      </c>
      <c r="R234" s="1" t="str">
        <f t="shared" si="33"/>
        <v/>
      </c>
      <c r="S234" s="1" t="str">
        <f t="shared" si="34"/>
        <v/>
      </c>
      <c r="Y234" s="1" t="str" cm="1">
        <f t="array" ref="Y234">IF(U234="","",_xlfn._xlws.FILTER('Input_Claims Data'!U$11:U$500,('Input_Claims Data'!$Q$11:$Q$500='Cal_Claims Experience'!$U234)*('Input_Claims Data'!$R$11:$R$500='Cal_Claims Experience'!$V234)*('Input_Claims Data'!$S$11:$S$500='Cal_Claims Experience'!$W234)*('Input_Claims Data'!$T$11:$T$500='Cal_Claims Experience'!$X234)))</f>
        <v/>
      </c>
      <c r="Z234" s="1" t="str" cm="1">
        <f t="array" ref="Z234">IF(V234="","",_xlfn._xlws.FILTER('Input_Claims Data'!V$11:V$500,('Input_Claims Data'!$Q$11:$Q$500='Cal_Claims Experience'!$U234)*('Input_Claims Data'!$R$11:$R$500='Cal_Claims Experience'!$V234)*('Input_Claims Data'!$S$11:$S$500='Cal_Claims Experience'!$W234)*('Input_Claims Data'!$T$11:$T$500='Cal_Claims Experience'!$X234)))</f>
        <v/>
      </c>
      <c r="AA234" s="1" t="str" cm="1">
        <f t="array" ref="AA234">IF(W234="","",_xlfn._xlws.FILTER('Input_Claims Data'!W$11:W$500,('Input_Claims Data'!$Q$11:$Q$500='Cal_Claims Experience'!$U234)*('Input_Claims Data'!$R$11:$R$500='Cal_Claims Experience'!$V234)*('Input_Claims Data'!$S$11:$S$500='Cal_Claims Experience'!$W234)*('Input_Claims Data'!$T$11:$T$500='Cal_Claims Experience'!$X234)))</f>
        <v/>
      </c>
      <c r="AB234" s="1" t="str" cm="1">
        <f t="array" ref="AB234">IF(X234="","",_xlfn._xlws.FILTER('Input_Claims Data'!X$11:X$500,('Input_Claims Data'!$Q$11:$Q$500='Cal_Claims Experience'!$U234)*('Input_Claims Data'!$R$11:$R$500='Cal_Claims Experience'!$V234)*('Input_Claims Data'!$S$11:$S$500='Cal_Claims Experience'!$W234)*('Input_Claims Data'!$T$11:$T$500='Cal_Claims Experience'!$X234)))</f>
        <v/>
      </c>
      <c r="AC234" s="1" t="str" cm="1">
        <f t="array" ref="AC234">IF(Y234="","",_xlfn._xlws.FILTER('Input_Claims Data'!Y$11:Y$500,('Input_Claims Data'!$Q$11:$Q$500='Cal_Claims Experience'!$U234)*('Input_Claims Data'!$R$11:$R$500='Cal_Claims Experience'!$V234)*('Input_Claims Data'!$S$11:$S$500='Cal_Claims Experience'!$W234)*('Input_Claims Data'!$T$11:$T$500='Cal_Claims Experience'!$X234)))</f>
        <v/>
      </c>
      <c r="AD234" s="1" t="str" cm="1">
        <f t="array" ref="AD234">IF(Z234="","",_xlfn._xlws.FILTER('Input_Claims Data'!Z$11:Z$500,('Input_Claims Data'!$Q$11:$Q$500='Cal_Claims Experience'!$U234)*('Input_Claims Data'!$R$11:$R$500='Cal_Claims Experience'!$V234)*('Input_Claims Data'!$S$11:$S$500='Cal_Claims Experience'!$W234)*('Input_Claims Data'!$T$11:$T$500='Cal_Claims Experience'!$X234)))</f>
        <v/>
      </c>
      <c r="AE234" s="1" t="str" cm="1">
        <f t="array" ref="AE234">IF(AA234="","",_xlfn._xlws.FILTER('Input_Claims Data'!AA$11:AA$500,('Input_Claims Data'!$Q$11:$Q$500='Cal_Claims Experience'!$U234)*('Input_Claims Data'!$R$11:$R$500='Cal_Claims Experience'!$V234)*('Input_Claims Data'!$S$11:$S$500='Cal_Claims Experience'!$W234)*('Input_Claims Data'!$T$11:$T$500='Cal_Claims Experience'!$X234)))</f>
        <v/>
      </c>
      <c r="AF234" s="1" t="str" cm="1">
        <f t="array" ref="AF234">IF(AB234="","",_xlfn._xlws.FILTER('Input_Claims Data'!AB$11:AB$500,('Input_Claims Data'!$Q$11:$Q$500='Cal_Claims Experience'!$U234)*('Input_Claims Data'!$R$11:$R$500='Cal_Claims Experience'!$V234)*('Input_Claims Data'!$S$11:$S$500='Cal_Claims Experience'!$W234)*('Input_Claims Data'!$T$11:$T$500='Cal_Claims Experience'!$X234)))</f>
        <v/>
      </c>
      <c r="AG234" s="1" t="str" cm="1">
        <f t="array" ref="AG234">IF(AC234="","",_xlfn._xlws.FILTER('Input_Claims Data'!AC$11:AC$500,('Input_Claims Data'!$Q$11:$Q$500='Cal_Claims Experience'!$U234)*('Input_Claims Data'!$R$11:$R$500='Cal_Claims Experience'!$V234)*('Input_Claims Data'!$S$11:$S$500='Cal_Claims Experience'!$W234)*('Input_Claims Data'!$T$11:$T$500='Cal_Claims Experience'!$X234)))</f>
        <v/>
      </c>
      <c r="AH234" s="1" t="str" cm="1">
        <f t="array" ref="AH234">IF(AD234="","",_xlfn._xlws.FILTER('Input_Claims Data'!AD$11:AD$500,('Input_Claims Data'!$Q$11:$Q$500='Cal_Claims Experience'!$U234)*('Input_Claims Data'!$R$11:$R$500='Cal_Claims Experience'!$V234)*('Input_Claims Data'!$S$11:$S$500='Cal_Claims Experience'!$W234)*('Input_Claims Data'!$T$11:$T$500='Cal_Claims Experience'!$X234)))</f>
        <v/>
      </c>
      <c r="AI234" s="1" t="str">
        <f t="shared" si="38"/>
        <v/>
      </c>
      <c r="AJ234" s="1" t="str">
        <f t="shared" si="35"/>
        <v/>
      </c>
      <c r="AK234" s="1" t="str">
        <f t="shared" si="36"/>
        <v/>
      </c>
      <c r="AL234" s="1" t="str">
        <f t="shared" si="37"/>
        <v/>
      </c>
      <c r="AM234" s="1" t="str">
        <f t="shared" si="39"/>
        <v/>
      </c>
    </row>
    <row r="235" spans="5:39">
      <c r="E235" s="1" t="str" cm="1">
        <f t="array" ref="E235">IF(A235="","",_xlfn._xlws.FILTER('Input_Claims Data'!E$11:E$500,('Input_Claims Data'!$A$11:$A$500='Cal_Claims Experience'!$A235)*('Input_Claims Data'!$B$11:$B$500='Cal_Claims Experience'!$B235)*('Input_Claims Data'!$C$11:$C$500='Cal_Claims Experience'!$C235)*('Input_Claims Data'!$D$11:$D$500='Cal_Claims Experience'!$D235)))</f>
        <v/>
      </c>
      <c r="F235" s="1" t="str" cm="1">
        <f t="array" ref="F235">IF(A235="","",_xlfn._xlws.FILTER('Input_Claims Data'!F$11:F$500,('Input_Claims Data'!$A$11:$A$500='Cal_Claims Experience'!$A235)*('Input_Claims Data'!$B$11:$B$500='Cal_Claims Experience'!$B235)*('Input_Claims Data'!$C$11:$C$500='Cal_Claims Experience'!$C235)*('Input_Claims Data'!$D$11:$D$500='Cal_Claims Experience'!$D235)))</f>
        <v/>
      </c>
      <c r="G235" s="1" t="str" cm="1">
        <f t="array" ref="G235">IF(A235="","",_xlfn._xlws.FILTER('Input_Claims Data'!G$11:G$500,('Input_Claims Data'!$A$11:$A$500='Cal_Claims Experience'!$A235)*('Input_Claims Data'!$B$11:$B$500='Cal_Claims Experience'!$B235)*('Input_Claims Data'!$C$11:$C$500='Cal_Claims Experience'!$C235)*('Input_Claims Data'!$D$11:$D$500='Cal_Claims Experience'!$D235)))</f>
        <v/>
      </c>
      <c r="H235" s="1" t="str" cm="1">
        <f t="array" ref="H235">IF(A235="","",_xlfn._xlws.FILTER('Input_Claims Data'!H$11:H$500,('Input_Claims Data'!$A$11:$A$500='Cal_Claims Experience'!$A235)*('Input_Claims Data'!$B$11:$B$500='Cal_Claims Experience'!$B235)*('Input_Claims Data'!$C$11:$C$500='Cal_Claims Experience'!$C235)*('Input_Claims Data'!$D$11:$D$500='Cal_Claims Experience'!$D235)))</f>
        <v/>
      </c>
      <c r="I235" s="1" t="str" cm="1">
        <f t="array" ref="I235">IF(A235="","",_xlfn._xlws.FILTER('Input_Claims Data'!I$11:I$500,('Input_Claims Data'!$A$11:$A$500='Cal_Claims Experience'!$A235)*('Input_Claims Data'!$B$11:$B$500='Cal_Claims Experience'!$B235)*('Input_Claims Data'!$C$11:$C$500='Cal_Claims Experience'!$C235)*('Input_Claims Data'!$D$11:$D$500='Cal_Claims Experience'!$D235)))</f>
        <v/>
      </c>
      <c r="J235" s="1" t="str" cm="1">
        <f t="array" ref="J235">IF(A235="","",_xlfn._xlws.FILTER('Input_Claims Data'!J$11:J$500,('Input_Claims Data'!$A$11:$A$500='Cal_Claims Experience'!$A235)*('Input_Claims Data'!$B$11:$B$500='Cal_Claims Experience'!$B235)*('Input_Claims Data'!$C$11:$C$500='Cal_Claims Experience'!$C235)*('Input_Claims Data'!$D$11:$D$500='Cal_Claims Experience'!$D235)))</f>
        <v/>
      </c>
      <c r="K235" s="1" t="str" cm="1">
        <f t="array" ref="K235">IF(A235="","",_xlfn._xlws.FILTER('Input_Claims Data'!K$11:K$500,('Input_Claims Data'!$A$11:$A$500='Cal_Claims Experience'!$A235)*('Input_Claims Data'!$B$11:$B$500='Cal_Claims Experience'!$B235)*('Input_Claims Data'!$C$11:$C$500='Cal_Claims Experience'!$C235)*('Input_Claims Data'!$D$11:$D$500='Cal_Claims Experience'!$D235)))</f>
        <v/>
      </c>
      <c r="L235" s="1" t="str" cm="1">
        <f t="array" ref="L235">IF(B235="","",_xlfn._xlws.FILTER('Input_Claims Data'!L$11:L$500,('Input_Claims Data'!$A$11:$A$500='Cal_Claims Experience'!$A235)*('Input_Claims Data'!$B$11:$B$500='Cal_Claims Experience'!$B235)*('Input_Claims Data'!$C$11:$C$500='Cal_Claims Experience'!$C235)*('Input_Claims Data'!$D$11:$D$500='Cal_Claims Experience'!$D235)))</f>
        <v/>
      </c>
      <c r="M235" s="1" t="str" cm="1">
        <f t="array" ref="M235">IF(C235="","",_xlfn._xlws.FILTER('Input_Claims Data'!M$11:M$500,('Input_Claims Data'!$A$11:$A$500='Cal_Claims Experience'!$A235)*('Input_Claims Data'!$B$11:$B$500='Cal_Claims Experience'!$B235)*('Input_Claims Data'!$C$11:$C$500='Cal_Claims Experience'!$C235)*('Input_Claims Data'!$D$11:$D$500='Cal_Claims Experience'!$D235)))</f>
        <v/>
      </c>
      <c r="N235" s="1" t="str" cm="1">
        <f t="array" ref="N235">IF(D235="","",_xlfn._xlws.FILTER('Input_Claims Data'!N$11:N$500,('Input_Claims Data'!$A$11:$A$500='Cal_Claims Experience'!$A235)*('Input_Claims Data'!$B$11:$B$500='Cal_Claims Experience'!$B235)*('Input_Claims Data'!$C$11:$C$500='Cal_Claims Experience'!$C235)*('Input_Claims Data'!$D$11:$D$500='Cal_Claims Experience'!$D235)))</f>
        <v/>
      </c>
      <c r="O235" s="1" t="str">
        <f t="shared" si="30"/>
        <v/>
      </c>
      <c r="P235" s="1" t="str">
        <f t="shared" si="31"/>
        <v/>
      </c>
      <c r="Q235" s="1" t="str">
        <f t="shared" si="32"/>
        <v/>
      </c>
      <c r="R235" s="1" t="str">
        <f t="shared" si="33"/>
        <v/>
      </c>
      <c r="S235" s="1" t="str">
        <f t="shared" si="34"/>
        <v/>
      </c>
      <c r="Y235" s="1" t="str" cm="1">
        <f t="array" ref="Y235">IF(U235="","",_xlfn._xlws.FILTER('Input_Claims Data'!U$11:U$500,('Input_Claims Data'!$Q$11:$Q$500='Cal_Claims Experience'!$U235)*('Input_Claims Data'!$R$11:$R$500='Cal_Claims Experience'!$V235)*('Input_Claims Data'!$S$11:$S$500='Cal_Claims Experience'!$W235)*('Input_Claims Data'!$T$11:$T$500='Cal_Claims Experience'!$X235)))</f>
        <v/>
      </c>
      <c r="Z235" s="1" t="str" cm="1">
        <f t="array" ref="Z235">IF(V235="","",_xlfn._xlws.FILTER('Input_Claims Data'!V$11:V$500,('Input_Claims Data'!$Q$11:$Q$500='Cal_Claims Experience'!$U235)*('Input_Claims Data'!$R$11:$R$500='Cal_Claims Experience'!$V235)*('Input_Claims Data'!$S$11:$S$500='Cal_Claims Experience'!$W235)*('Input_Claims Data'!$T$11:$T$500='Cal_Claims Experience'!$X235)))</f>
        <v/>
      </c>
      <c r="AA235" s="1" t="str" cm="1">
        <f t="array" ref="AA235">IF(W235="","",_xlfn._xlws.FILTER('Input_Claims Data'!W$11:W$500,('Input_Claims Data'!$Q$11:$Q$500='Cal_Claims Experience'!$U235)*('Input_Claims Data'!$R$11:$R$500='Cal_Claims Experience'!$V235)*('Input_Claims Data'!$S$11:$S$500='Cal_Claims Experience'!$W235)*('Input_Claims Data'!$T$11:$T$500='Cal_Claims Experience'!$X235)))</f>
        <v/>
      </c>
      <c r="AB235" s="1" t="str" cm="1">
        <f t="array" ref="AB235">IF(X235="","",_xlfn._xlws.FILTER('Input_Claims Data'!X$11:X$500,('Input_Claims Data'!$Q$11:$Q$500='Cal_Claims Experience'!$U235)*('Input_Claims Data'!$R$11:$R$500='Cal_Claims Experience'!$V235)*('Input_Claims Data'!$S$11:$S$500='Cal_Claims Experience'!$W235)*('Input_Claims Data'!$T$11:$T$500='Cal_Claims Experience'!$X235)))</f>
        <v/>
      </c>
      <c r="AC235" s="1" t="str" cm="1">
        <f t="array" ref="AC235">IF(Y235="","",_xlfn._xlws.FILTER('Input_Claims Data'!Y$11:Y$500,('Input_Claims Data'!$Q$11:$Q$500='Cal_Claims Experience'!$U235)*('Input_Claims Data'!$R$11:$R$500='Cal_Claims Experience'!$V235)*('Input_Claims Data'!$S$11:$S$500='Cal_Claims Experience'!$W235)*('Input_Claims Data'!$T$11:$T$500='Cal_Claims Experience'!$X235)))</f>
        <v/>
      </c>
      <c r="AD235" s="1" t="str" cm="1">
        <f t="array" ref="AD235">IF(Z235="","",_xlfn._xlws.FILTER('Input_Claims Data'!Z$11:Z$500,('Input_Claims Data'!$Q$11:$Q$500='Cal_Claims Experience'!$U235)*('Input_Claims Data'!$R$11:$R$500='Cal_Claims Experience'!$V235)*('Input_Claims Data'!$S$11:$S$500='Cal_Claims Experience'!$W235)*('Input_Claims Data'!$T$11:$T$500='Cal_Claims Experience'!$X235)))</f>
        <v/>
      </c>
      <c r="AE235" s="1" t="str" cm="1">
        <f t="array" ref="AE235">IF(AA235="","",_xlfn._xlws.FILTER('Input_Claims Data'!AA$11:AA$500,('Input_Claims Data'!$Q$11:$Q$500='Cal_Claims Experience'!$U235)*('Input_Claims Data'!$R$11:$R$500='Cal_Claims Experience'!$V235)*('Input_Claims Data'!$S$11:$S$500='Cal_Claims Experience'!$W235)*('Input_Claims Data'!$T$11:$T$500='Cal_Claims Experience'!$X235)))</f>
        <v/>
      </c>
      <c r="AF235" s="1" t="str" cm="1">
        <f t="array" ref="AF235">IF(AB235="","",_xlfn._xlws.FILTER('Input_Claims Data'!AB$11:AB$500,('Input_Claims Data'!$Q$11:$Q$500='Cal_Claims Experience'!$U235)*('Input_Claims Data'!$R$11:$R$500='Cal_Claims Experience'!$V235)*('Input_Claims Data'!$S$11:$S$500='Cal_Claims Experience'!$W235)*('Input_Claims Data'!$T$11:$T$500='Cal_Claims Experience'!$X235)))</f>
        <v/>
      </c>
      <c r="AG235" s="1" t="str" cm="1">
        <f t="array" ref="AG235">IF(AC235="","",_xlfn._xlws.FILTER('Input_Claims Data'!AC$11:AC$500,('Input_Claims Data'!$Q$11:$Q$500='Cal_Claims Experience'!$U235)*('Input_Claims Data'!$R$11:$R$500='Cal_Claims Experience'!$V235)*('Input_Claims Data'!$S$11:$S$500='Cal_Claims Experience'!$W235)*('Input_Claims Data'!$T$11:$T$500='Cal_Claims Experience'!$X235)))</f>
        <v/>
      </c>
      <c r="AH235" s="1" t="str" cm="1">
        <f t="array" ref="AH235">IF(AD235="","",_xlfn._xlws.FILTER('Input_Claims Data'!AD$11:AD$500,('Input_Claims Data'!$Q$11:$Q$500='Cal_Claims Experience'!$U235)*('Input_Claims Data'!$R$11:$R$500='Cal_Claims Experience'!$V235)*('Input_Claims Data'!$S$11:$S$500='Cal_Claims Experience'!$W235)*('Input_Claims Data'!$T$11:$T$500='Cal_Claims Experience'!$X235)))</f>
        <v/>
      </c>
      <c r="AI235" s="1" t="str">
        <f t="shared" si="38"/>
        <v/>
      </c>
      <c r="AJ235" s="1" t="str">
        <f t="shared" si="35"/>
        <v/>
      </c>
      <c r="AK235" s="1" t="str">
        <f t="shared" si="36"/>
        <v/>
      </c>
      <c r="AL235" s="1" t="str">
        <f t="shared" si="37"/>
        <v/>
      </c>
      <c r="AM235" s="1" t="str">
        <f t="shared" si="39"/>
        <v/>
      </c>
    </row>
    <row r="236" spans="5:39">
      <c r="E236" s="1" t="str" cm="1">
        <f t="array" ref="E236">IF(A236="","",_xlfn._xlws.FILTER('Input_Claims Data'!E$11:E$500,('Input_Claims Data'!$A$11:$A$500='Cal_Claims Experience'!$A236)*('Input_Claims Data'!$B$11:$B$500='Cal_Claims Experience'!$B236)*('Input_Claims Data'!$C$11:$C$500='Cal_Claims Experience'!$C236)*('Input_Claims Data'!$D$11:$D$500='Cal_Claims Experience'!$D236)))</f>
        <v/>
      </c>
      <c r="F236" s="1" t="str" cm="1">
        <f t="array" ref="F236">IF(A236="","",_xlfn._xlws.FILTER('Input_Claims Data'!F$11:F$500,('Input_Claims Data'!$A$11:$A$500='Cal_Claims Experience'!$A236)*('Input_Claims Data'!$B$11:$B$500='Cal_Claims Experience'!$B236)*('Input_Claims Data'!$C$11:$C$500='Cal_Claims Experience'!$C236)*('Input_Claims Data'!$D$11:$D$500='Cal_Claims Experience'!$D236)))</f>
        <v/>
      </c>
      <c r="G236" s="1" t="str" cm="1">
        <f t="array" ref="G236">IF(A236="","",_xlfn._xlws.FILTER('Input_Claims Data'!G$11:G$500,('Input_Claims Data'!$A$11:$A$500='Cal_Claims Experience'!$A236)*('Input_Claims Data'!$B$11:$B$500='Cal_Claims Experience'!$B236)*('Input_Claims Data'!$C$11:$C$500='Cal_Claims Experience'!$C236)*('Input_Claims Data'!$D$11:$D$500='Cal_Claims Experience'!$D236)))</f>
        <v/>
      </c>
      <c r="H236" s="1" t="str" cm="1">
        <f t="array" ref="H236">IF(A236="","",_xlfn._xlws.FILTER('Input_Claims Data'!H$11:H$500,('Input_Claims Data'!$A$11:$A$500='Cal_Claims Experience'!$A236)*('Input_Claims Data'!$B$11:$B$500='Cal_Claims Experience'!$B236)*('Input_Claims Data'!$C$11:$C$500='Cal_Claims Experience'!$C236)*('Input_Claims Data'!$D$11:$D$500='Cal_Claims Experience'!$D236)))</f>
        <v/>
      </c>
      <c r="I236" s="1" t="str" cm="1">
        <f t="array" ref="I236">IF(A236="","",_xlfn._xlws.FILTER('Input_Claims Data'!I$11:I$500,('Input_Claims Data'!$A$11:$A$500='Cal_Claims Experience'!$A236)*('Input_Claims Data'!$B$11:$B$500='Cal_Claims Experience'!$B236)*('Input_Claims Data'!$C$11:$C$500='Cal_Claims Experience'!$C236)*('Input_Claims Data'!$D$11:$D$500='Cal_Claims Experience'!$D236)))</f>
        <v/>
      </c>
      <c r="J236" s="1" t="str" cm="1">
        <f t="array" ref="J236">IF(A236="","",_xlfn._xlws.FILTER('Input_Claims Data'!J$11:J$500,('Input_Claims Data'!$A$11:$A$500='Cal_Claims Experience'!$A236)*('Input_Claims Data'!$B$11:$B$500='Cal_Claims Experience'!$B236)*('Input_Claims Data'!$C$11:$C$500='Cal_Claims Experience'!$C236)*('Input_Claims Data'!$D$11:$D$500='Cal_Claims Experience'!$D236)))</f>
        <v/>
      </c>
      <c r="K236" s="1" t="str" cm="1">
        <f t="array" ref="K236">IF(A236="","",_xlfn._xlws.FILTER('Input_Claims Data'!K$11:K$500,('Input_Claims Data'!$A$11:$A$500='Cal_Claims Experience'!$A236)*('Input_Claims Data'!$B$11:$B$500='Cal_Claims Experience'!$B236)*('Input_Claims Data'!$C$11:$C$500='Cal_Claims Experience'!$C236)*('Input_Claims Data'!$D$11:$D$500='Cal_Claims Experience'!$D236)))</f>
        <v/>
      </c>
      <c r="L236" s="1" t="str" cm="1">
        <f t="array" ref="L236">IF(B236="","",_xlfn._xlws.FILTER('Input_Claims Data'!L$11:L$500,('Input_Claims Data'!$A$11:$A$500='Cal_Claims Experience'!$A236)*('Input_Claims Data'!$B$11:$B$500='Cal_Claims Experience'!$B236)*('Input_Claims Data'!$C$11:$C$500='Cal_Claims Experience'!$C236)*('Input_Claims Data'!$D$11:$D$500='Cal_Claims Experience'!$D236)))</f>
        <v/>
      </c>
      <c r="M236" s="1" t="str" cm="1">
        <f t="array" ref="M236">IF(C236="","",_xlfn._xlws.FILTER('Input_Claims Data'!M$11:M$500,('Input_Claims Data'!$A$11:$A$500='Cal_Claims Experience'!$A236)*('Input_Claims Data'!$B$11:$B$500='Cal_Claims Experience'!$B236)*('Input_Claims Data'!$C$11:$C$500='Cal_Claims Experience'!$C236)*('Input_Claims Data'!$D$11:$D$500='Cal_Claims Experience'!$D236)))</f>
        <v/>
      </c>
      <c r="N236" s="1" t="str" cm="1">
        <f t="array" ref="N236">IF(D236="","",_xlfn._xlws.FILTER('Input_Claims Data'!N$11:N$500,('Input_Claims Data'!$A$11:$A$500='Cal_Claims Experience'!$A236)*('Input_Claims Data'!$B$11:$B$500='Cal_Claims Experience'!$B236)*('Input_Claims Data'!$C$11:$C$500='Cal_Claims Experience'!$C236)*('Input_Claims Data'!$D$11:$D$500='Cal_Claims Experience'!$D236)))</f>
        <v/>
      </c>
      <c r="O236" s="1" t="str">
        <f t="shared" si="30"/>
        <v/>
      </c>
      <c r="P236" s="1" t="str">
        <f t="shared" si="31"/>
        <v/>
      </c>
      <c r="Q236" s="1" t="str">
        <f t="shared" si="32"/>
        <v/>
      </c>
      <c r="R236" s="1" t="str">
        <f t="shared" si="33"/>
        <v/>
      </c>
      <c r="S236" s="1" t="str">
        <f t="shared" si="34"/>
        <v/>
      </c>
      <c r="Y236" s="1" t="str" cm="1">
        <f t="array" ref="Y236">IF(U236="","",_xlfn._xlws.FILTER('Input_Claims Data'!U$11:U$500,('Input_Claims Data'!$Q$11:$Q$500='Cal_Claims Experience'!$U236)*('Input_Claims Data'!$R$11:$R$500='Cal_Claims Experience'!$V236)*('Input_Claims Data'!$S$11:$S$500='Cal_Claims Experience'!$W236)*('Input_Claims Data'!$T$11:$T$500='Cal_Claims Experience'!$X236)))</f>
        <v/>
      </c>
      <c r="Z236" s="1" t="str" cm="1">
        <f t="array" ref="Z236">IF(V236="","",_xlfn._xlws.FILTER('Input_Claims Data'!V$11:V$500,('Input_Claims Data'!$Q$11:$Q$500='Cal_Claims Experience'!$U236)*('Input_Claims Data'!$R$11:$R$500='Cal_Claims Experience'!$V236)*('Input_Claims Data'!$S$11:$S$500='Cal_Claims Experience'!$W236)*('Input_Claims Data'!$T$11:$T$500='Cal_Claims Experience'!$X236)))</f>
        <v/>
      </c>
      <c r="AA236" s="1" t="str" cm="1">
        <f t="array" ref="AA236">IF(W236="","",_xlfn._xlws.FILTER('Input_Claims Data'!W$11:W$500,('Input_Claims Data'!$Q$11:$Q$500='Cal_Claims Experience'!$U236)*('Input_Claims Data'!$R$11:$R$500='Cal_Claims Experience'!$V236)*('Input_Claims Data'!$S$11:$S$500='Cal_Claims Experience'!$W236)*('Input_Claims Data'!$T$11:$T$500='Cal_Claims Experience'!$X236)))</f>
        <v/>
      </c>
      <c r="AB236" s="1" t="str" cm="1">
        <f t="array" ref="AB236">IF(X236="","",_xlfn._xlws.FILTER('Input_Claims Data'!X$11:X$500,('Input_Claims Data'!$Q$11:$Q$500='Cal_Claims Experience'!$U236)*('Input_Claims Data'!$R$11:$R$500='Cal_Claims Experience'!$V236)*('Input_Claims Data'!$S$11:$S$500='Cal_Claims Experience'!$W236)*('Input_Claims Data'!$T$11:$T$500='Cal_Claims Experience'!$X236)))</f>
        <v/>
      </c>
      <c r="AC236" s="1" t="str" cm="1">
        <f t="array" ref="AC236">IF(Y236="","",_xlfn._xlws.FILTER('Input_Claims Data'!Y$11:Y$500,('Input_Claims Data'!$Q$11:$Q$500='Cal_Claims Experience'!$U236)*('Input_Claims Data'!$R$11:$R$500='Cal_Claims Experience'!$V236)*('Input_Claims Data'!$S$11:$S$500='Cal_Claims Experience'!$W236)*('Input_Claims Data'!$T$11:$T$500='Cal_Claims Experience'!$X236)))</f>
        <v/>
      </c>
      <c r="AD236" s="1" t="str" cm="1">
        <f t="array" ref="AD236">IF(Z236="","",_xlfn._xlws.FILTER('Input_Claims Data'!Z$11:Z$500,('Input_Claims Data'!$Q$11:$Q$500='Cal_Claims Experience'!$U236)*('Input_Claims Data'!$R$11:$R$500='Cal_Claims Experience'!$V236)*('Input_Claims Data'!$S$11:$S$500='Cal_Claims Experience'!$W236)*('Input_Claims Data'!$T$11:$T$500='Cal_Claims Experience'!$X236)))</f>
        <v/>
      </c>
      <c r="AE236" s="1" t="str" cm="1">
        <f t="array" ref="AE236">IF(AA236="","",_xlfn._xlws.FILTER('Input_Claims Data'!AA$11:AA$500,('Input_Claims Data'!$Q$11:$Q$500='Cal_Claims Experience'!$U236)*('Input_Claims Data'!$R$11:$R$500='Cal_Claims Experience'!$V236)*('Input_Claims Data'!$S$11:$S$500='Cal_Claims Experience'!$W236)*('Input_Claims Data'!$T$11:$T$500='Cal_Claims Experience'!$X236)))</f>
        <v/>
      </c>
      <c r="AF236" s="1" t="str" cm="1">
        <f t="array" ref="AF236">IF(AB236="","",_xlfn._xlws.FILTER('Input_Claims Data'!AB$11:AB$500,('Input_Claims Data'!$Q$11:$Q$500='Cal_Claims Experience'!$U236)*('Input_Claims Data'!$R$11:$R$500='Cal_Claims Experience'!$V236)*('Input_Claims Data'!$S$11:$S$500='Cal_Claims Experience'!$W236)*('Input_Claims Data'!$T$11:$T$500='Cal_Claims Experience'!$X236)))</f>
        <v/>
      </c>
      <c r="AG236" s="1" t="str" cm="1">
        <f t="array" ref="AG236">IF(AC236="","",_xlfn._xlws.FILTER('Input_Claims Data'!AC$11:AC$500,('Input_Claims Data'!$Q$11:$Q$500='Cal_Claims Experience'!$U236)*('Input_Claims Data'!$R$11:$R$500='Cal_Claims Experience'!$V236)*('Input_Claims Data'!$S$11:$S$500='Cal_Claims Experience'!$W236)*('Input_Claims Data'!$T$11:$T$500='Cal_Claims Experience'!$X236)))</f>
        <v/>
      </c>
      <c r="AH236" s="1" t="str" cm="1">
        <f t="array" ref="AH236">IF(AD236="","",_xlfn._xlws.FILTER('Input_Claims Data'!AD$11:AD$500,('Input_Claims Data'!$Q$11:$Q$500='Cal_Claims Experience'!$U236)*('Input_Claims Data'!$R$11:$R$500='Cal_Claims Experience'!$V236)*('Input_Claims Data'!$S$11:$S$500='Cal_Claims Experience'!$W236)*('Input_Claims Data'!$T$11:$T$500='Cal_Claims Experience'!$X236)))</f>
        <v/>
      </c>
      <c r="AI236" s="1" t="str">
        <f t="shared" si="38"/>
        <v/>
      </c>
      <c r="AJ236" s="1" t="str">
        <f t="shared" si="35"/>
        <v/>
      </c>
      <c r="AK236" s="1" t="str">
        <f t="shared" si="36"/>
        <v/>
      </c>
      <c r="AL236" s="1" t="str">
        <f t="shared" si="37"/>
        <v/>
      </c>
      <c r="AM236" s="1" t="str">
        <f t="shared" si="39"/>
        <v/>
      </c>
    </row>
    <row r="237" spans="5:39">
      <c r="E237" s="1" t="str" cm="1">
        <f t="array" ref="E237">IF(A237="","",_xlfn._xlws.FILTER('Input_Claims Data'!E$11:E$500,('Input_Claims Data'!$A$11:$A$500='Cal_Claims Experience'!$A237)*('Input_Claims Data'!$B$11:$B$500='Cal_Claims Experience'!$B237)*('Input_Claims Data'!$C$11:$C$500='Cal_Claims Experience'!$C237)*('Input_Claims Data'!$D$11:$D$500='Cal_Claims Experience'!$D237)))</f>
        <v/>
      </c>
      <c r="F237" s="1" t="str" cm="1">
        <f t="array" ref="F237">IF(A237="","",_xlfn._xlws.FILTER('Input_Claims Data'!F$11:F$500,('Input_Claims Data'!$A$11:$A$500='Cal_Claims Experience'!$A237)*('Input_Claims Data'!$B$11:$B$500='Cal_Claims Experience'!$B237)*('Input_Claims Data'!$C$11:$C$500='Cal_Claims Experience'!$C237)*('Input_Claims Data'!$D$11:$D$500='Cal_Claims Experience'!$D237)))</f>
        <v/>
      </c>
      <c r="G237" s="1" t="str" cm="1">
        <f t="array" ref="G237">IF(A237="","",_xlfn._xlws.FILTER('Input_Claims Data'!G$11:G$500,('Input_Claims Data'!$A$11:$A$500='Cal_Claims Experience'!$A237)*('Input_Claims Data'!$B$11:$B$500='Cal_Claims Experience'!$B237)*('Input_Claims Data'!$C$11:$C$500='Cal_Claims Experience'!$C237)*('Input_Claims Data'!$D$11:$D$500='Cal_Claims Experience'!$D237)))</f>
        <v/>
      </c>
      <c r="H237" s="1" t="str" cm="1">
        <f t="array" ref="H237">IF(A237="","",_xlfn._xlws.FILTER('Input_Claims Data'!H$11:H$500,('Input_Claims Data'!$A$11:$A$500='Cal_Claims Experience'!$A237)*('Input_Claims Data'!$B$11:$B$500='Cal_Claims Experience'!$B237)*('Input_Claims Data'!$C$11:$C$500='Cal_Claims Experience'!$C237)*('Input_Claims Data'!$D$11:$D$500='Cal_Claims Experience'!$D237)))</f>
        <v/>
      </c>
      <c r="I237" s="1" t="str" cm="1">
        <f t="array" ref="I237">IF(A237="","",_xlfn._xlws.FILTER('Input_Claims Data'!I$11:I$500,('Input_Claims Data'!$A$11:$A$500='Cal_Claims Experience'!$A237)*('Input_Claims Data'!$B$11:$B$500='Cal_Claims Experience'!$B237)*('Input_Claims Data'!$C$11:$C$500='Cal_Claims Experience'!$C237)*('Input_Claims Data'!$D$11:$D$500='Cal_Claims Experience'!$D237)))</f>
        <v/>
      </c>
      <c r="J237" s="1" t="str" cm="1">
        <f t="array" ref="J237">IF(A237="","",_xlfn._xlws.FILTER('Input_Claims Data'!J$11:J$500,('Input_Claims Data'!$A$11:$A$500='Cal_Claims Experience'!$A237)*('Input_Claims Data'!$B$11:$B$500='Cal_Claims Experience'!$B237)*('Input_Claims Data'!$C$11:$C$500='Cal_Claims Experience'!$C237)*('Input_Claims Data'!$D$11:$D$500='Cal_Claims Experience'!$D237)))</f>
        <v/>
      </c>
      <c r="K237" s="1" t="str" cm="1">
        <f t="array" ref="K237">IF(A237="","",_xlfn._xlws.FILTER('Input_Claims Data'!K$11:K$500,('Input_Claims Data'!$A$11:$A$500='Cal_Claims Experience'!$A237)*('Input_Claims Data'!$B$11:$B$500='Cal_Claims Experience'!$B237)*('Input_Claims Data'!$C$11:$C$500='Cal_Claims Experience'!$C237)*('Input_Claims Data'!$D$11:$D$500='Cal_Claims Experience'!$D237)))</f>
        <v/>
      </c>
      <c r="L237" s="1" t="str" cm="1">
        <f t="array" ref="L237">IF(B237="","",_xlfn._xlws.FILTER('Input_Claims Data'!L$11:L$500,('Input_Claims Data'!$A$11:$A$500='Cal_Claims Experience'!$A237)*('Input_Claims Data'!$B$11:$B$500='Cal_Claims Experience'!$B237)*('Input_Claims Data'!$C$11:$C$500='Cal_Claims Experience'!$C237)*('Input_Claims Data'!$D$11:$D$500='Cal_Claims Experience'!$D237)))</f>
        <v/>
      </c>
      <c r="M237" s="1" t="str" cm="1">
        <f t="array" ref="M237">IF(C237="","",_xlfn._xlws.FILTER('Input_Claims Data'!M$11:M$500,('Input_Claims Data'!$A$11:$A$500='Cal_Claims Experience'!$A237)*('Input_Claims Data'!$B$11:$B$500='Cal_Claims Experience'!$B237)*('Input_Claims Data'!$C$11:$C$500='Cal_Claims Experience'!$C237)*('Input_Claims Data'!$D$11:$D$500='Cal_Claims Experience'!$D237)))</f>
        <v/>
      </c>
      <c r="N237" s="1" t="str" cm="1">
        <f t="array" ref="N237">IF(D237="","",_xlfn._xlws.FILTER('Input_Claims Data'!N$11:N$500,('Input_Claims Data'!$A$11:$A$500='Cal_Claims Experience'!$A237)*('Input_Claims Data'!$B$11:$B$500='Cal_Claims Experience'!$B237)*('Input_Claims Data'!$C$11:$C$500='Cal_Claims Experience'!$C237)*('Input_Claims Data'!$D$11:$D$500='Cal_Claims Experience'!$D237)))</f>
        <v/>
      </c>
      <c r="O237" s="1" t="str">
        <f t="shared" si="30"/>
        <v/>
      </c>
      <c r="P237" s="1" t="str">
        <f t="shared" si="31"/>
        <v/>
      </c>
      <c r="Q237" s="1" t="str">
        <f t="shared" si="32"/>
        <v/>
      </c>
      <c r="R237" s="1" t="str">
        <f t="shared" si="33"/>
        <v/>
      </c>
      <c r="S237" s="1" t="str">
        <f t="shared" si="34"/>
        <v/>
      </c>
      <c r="Y237" s="1" t="str" cm="1">
        <f t="array" ref="Y237">IF(U237="","",_xlfn._xlws.FILTER('Input_Claims Data'!U$11:U$500,('Input_Claims Data'!$Q$11:$Q$500='Cal_Claims Experience'!$U237)*('Input_Claims Data'!$R$11:$R$500='Cal_Claims Experience'!$V237)*('Input_Claims Data'!$S$11:$S$500='Cal_Claims Experience'!$W237)*('Input_Claims Data'!$T$11:$T$500='Cal_Claims Experience'!$X237)))</f>
        <v/>
      </c>
      <c r="Z237" s="1" t="str" cm="1">
        <f t="array" ref="Z237">IF(V237="","",_xlfn._xlws.FILTER('Input_Claims Data'!V$11:V$500,('Input_Claims Data'!$Q$11:$Q$500='Cal_Claims Experience'!$U237)*('Input_Claims Data'!$R$11:$R$500='Cal_Claims Experience'!$V237)*('Input_Claims Data'!$S$11:$S$500='Cal_Claims Experience'!$W237)*('Input_Claims Data'!$T$11:$T$500='Cal_Claims Experience'!$X237)))</f>
        <v/>
      </c>
      <c r="AA237" s="1" t="str" cm="1">
        <f t="array" ref="AA237">IF(W237="","",_xlfn._xlws.FILTER('Input_Claims Data'!W$11:W$500,('Input_Claims Data'!$Q$11:$Q$500='Cal_Claims Experience'!$U237)*('Input_Claims Data'!$R$11:$R$500='Cal_Claims Experience'!$V237)*('Input_Claims Data'!$S$11:$S$500='Cal_Claims Experience'!$W237)*('Input_Claims Data'!$T$11:$T$500='Cal_Claims Experience'!$X237)))</f>
        <v/>
      </c>
      <c r="AB237" s="1" t="str" cm="1">
        <f t="array" ref="AB237">IF(X237="","",_xlfn._xlws.FILTER('Input_Claims Data'!X$11:X$500,('Input_Claims Data'!$Q$11:$Q$500='Cal_Claims Experience'!$U237)*('Input_Claims Data'!$R$11:$R$500='Cal_Claims Experience'!$V237)*('Input_Claims Data'!$S$11:$S$500='Cal_Claims Experience'!$W237)*('Input_Claims Data'!$T$11:$T$500='Cal_Claims Experience'!$X237)))</f>
        <v/>
      </c>
      <c r="AC237" s="1" t="str" cm="1">
        <f t="array" ref="AC237">IF(Y237="","",_xlfn._xlws.FILTER('Input_Claims Data'!Y$11:Y$500,('Input_Claims Data'!$Q$11:$Q$500='Cal_Claims Experience'!$U237)*('Input_Claims Data'!$R$11:$R$500='Cal_Claims Experience'!$V237)*('Input_Claims Data'!$S$11:$S$500='Cal_Claims Experience'!$W237)*('Input_Claims Data'!$T$11:$T$500='Cal_Claims Experience'!$X237)))</f>
        <v/>
      </c>
      <c r="AD237" s="1" t="str" cm="1">
        <f t="array" ref="AD237">IF(Z237="","",_xlfn._xlws.FILTER('Input_Claims Data'!Z$11:Z$500,('Input_Claims Data'!$Q$11:$Q$500='Cal_Claims Experience'!$U237)*('Input_Claims Data'!$R$11:$R$500='Cal_Claims Experience'!$V237)*('Input_Claims Data'!$S$11:$S$500='Cal_Claims Experience'!$W237)*('Input_Claims Data'!$T$11:$T$500='Cal_Claims Experience'!$X237)))</f>
        <v/>
      </c>
      <c r="AE237" s="1" t="str" cm="1">
        <f t="array" ref="AE237">IF(AA237="","",_xlfn._xlws.FILTER('Input_Claims Data'!AA$11:AA$500,('Input_Claims Data'!$Q$11:$Q$500='Cal_Claims Experience'!$U237)*('Input_Claims Data'!$R$11:$R$500='Cal_Claims Experience'!$V237)*('Input_Claims Data'!$S$11:$S$500='Cal_Claims Experience'!$W237)*('Input_Claims Data'!$T$11:$T$500='Cal_Claims Experience'!$X237)))</f>
        <v/>
      </c>
      <c r="AF237" s="1" t="str" cm="1">
        <f t="array" ref="AF237">IF(AB237="","",_xlfn._xlws.FILTER('Input_Claims Data'!AB$11:AB$500,('Input_Claims Data'!$Q$11:$Q$500='Cal_Claims Experience'!$U237)*('Input_Claims Data'!$R$11:$R$500='Cal_Claims Experience'!$V237)*('Input_Claims Data'!$S$11:$S$500='Cal_Claims Experience'!$W237)*('Input_Claims Data'!$T$11:$T$500='Cal_Claims Experience'!$X237)))</f>
        <v/>
      </c>
      <c r="AG237" s="1" t="str" cm="1">
        <f t="array" ref="AG237">IF(AC237="","",_xlfn._xlws.FILTER('Input_Claims Data'!AC$11:AC$500,('Input_Claims Data'!$Q$11:$Q$500='Cal_Claims Experience'!$U237)*('Input_Claims Data'!$R$11:$R$500='Cal_Claims Experience'!$V237)*('Input_Claims Data'!$S$11:$S$500='Cal_Claims Experience'!$W237)*('Input_Claims Data'!$T$11:$T$500='Cal_Claims Experience'!$X237)))</f>
        <v/>
      </c>
      <c r="AH237" s="1" t="str" cm="1">
        <f t="array" ref="AH237">IF(AD237="","",_xlfn._xlws.FILTER('Input_Claims Data'!AD$11:AD$500,('Input_Claims Data'!$Q$11:$Q$500='Cal_Claims Experience'!$U237)*('Input_Claims Data'!$R$11:$R$500='Cal_Claims Experience'!$V237)*('Input_Claims Data'!$S$11:$S$500='Cal_Claims Experience'!$W237)*('Input_Claims Data'!$T$11:$T$500='Cal_Claims Experience'!$X237)))</f>
        <v/>
      </c>
      <c r="AI237" s="1" t="str">
        <f t="shared" si="38"/>
        <v/>
      </c>
      <c r="AJ237" s="1" t="str">
        <f t="shared" si="35"/>
        <v/>
      </c>
      <c r="AK237" s="1" t="str">
        <f t="shared" si="36"/>
        <v/>
      </c>
      <c r="AL237" s="1" t="str">
        <f t="shared" si="37"/>
        <v/>
      </c>
      <c r="AM237" s="1" t="str">
        <f t="shared" si="39"/>
        <v/>
      </c>
    </row>
    <row r="238" spans="5:39">
      <c r="E238" s="1" t="str" cm="1">
        <f t="array" ref="E238">IF(A238="","",_xlfn._xlws.FILTER('Input_Claims Data'!E$11:E$500,('Input_Claims Data'!$A$11:$A$500='Cal_Claims Experience'!$A238)*('Input_Claims Data'!$B$11:$B$500='Cal_Claims Experience'!$B238)*('Input_Claims Data'!$C$11:$C$500='Cal_Claims Experience'!$C238)*('Input_Claims Data'!$D$11:$D$500='Cal_Claims Experience'!$D238)))</f>
        <v/>
      </c>
      <c r="F238" s="1" t="str" cm="1">
        <f t="array" ref="F238">IF(A238="","",_xlfn._xlws.FILTER('Input_Claims Data'!F$11:F$500,('Input_Claims Data'!$A$11:$A$500='Cal_Claims Experience'!$A238)*('Input_Claims Data'!$B$11:$B$500='Cal_Claims Experience'!$B238)*('Input_Claims Data'!$C$11:$C$500='Cal_Claims Experience'!$C238)*('Input_Claims Data'!$D$11:$D$500='Cal_Claims Experience'!$D238)))</f>
        <v/>
      </c>
      <c r="G238" s="1" t="str" cm="1">
        <f t="array" ref="G238">IF(A238="","",_xlfn._xlws.FILTER('Input_Claims Data'!G$11:G$500,('Input_Claims Data'!$A$11:$A$500='Cal_Claims Experience'!$A238)*('Input_Claims Data'!$B$11:$B$500='Cal_Claims Experience'!$B238)*('Input_Claims Data'!$C$11:$C$500='Cal_Claims Experience'!$C238)*('Input_Claims Data'!$D$11:$D$500='Cal_Claims Experience'!$D238)))</f>
        <v/>
      </c>
      <c r="H238" s="1" t="str" cm="1">
        <f t="array" ref="H238">IF(A238="","",_xlfn._xlws.FILTER('Input_Claims Data'!H$11:H$500,('Input_Claims Data'!$A$11:$A$500='Cal_Claims Experience'!$A238)*('Input_Claims Data'!$B$11:$B$500='Cal_Claims Experience'!$B238)*('Input_Claims Data'!$C$11:$C$500='Cal_Claims Experience'!$C238)*('Input_Claims Data'!$D$11:$D$500='Cal_Claims Experience'!$D238)))</f>
        <v/>
      </c>
      <c r="I238" s="1" t="str" cm="1">
        <f t="array" ref="I238">IF(A238="","",_xlfn._xlws.FILTER('Input_Claims Data'!I$11:I$500,('Input_Claims Data'!$A$11:$A$500='Cal_Claims Experience'!$A238)*('Input_Claims Data'!$B$11:$B$500='Cal_Claims Experience'!$B238)*('Input_Claims Data'!$C$11:$C$500='Cal_Claims Experience'!$C238)*('Input_Claims Data'!$D$11:$D$500='Cal_Claims Experience'!$D238)))</f>
        <v/>
      </c>
      <c r="J238" s="1" t="str" cm="1">
        <f t="array" ref="J238">IF(A238="","",_xlfn._xlws.FILTER('Input_Claims Data'!J$11:J$500,('Input_Claims Data'!$A$11:$A$500='Cal_Claims Experience'!$A238)*('Input_Claims Data'!$B$11:$B$500='Cal_Claims Experience'!$B238)*('Input_Claims Data'!$C$11:$C$500='Cal_Claims Experience'!$C238)*('Input_Claims Data'!$D$11:$D$500='Cal_Claims Experience'!$D238)))</f>
        <v/>
      </c>
      <c r="K238" s="1" t="str" cm="1">
        <f t="array" ref="K238">IF(A238="","",_xlfn._xlws.FILTER('Input_Claims Data'!K$11:K$500,('Input_Claims Data'!$A$11:$A$500='Cal_Claims Experience'!$A238)*('Input_Claims Data'!$B$11:$B$500='Cal_Claims Experience'!$B238)*('Input_Claims Data'!$C$11:$C$500='Cal_Claims Experience'!$C238)*('Input_Claims Data'!$D$11:$D$500='Cal_Claims Experience'!$D238)))</f>
        <v/>
      </c>
      <c r="L238" s="1" t="str" cm="1">
        <f t="array" ref="L238">IF(B238="","",_xlfn._xlws.FILTER('Input_Claims Data'!L$11:L$500,('Input_Claims Data'!$A$11:$A$500='Cal_Claims Experience'!$A238)*('Input_Claims Data'!$B$11:$B$500='Cal_Claims Experience'!$B238)*('Input_Claims Data'!$C$11:$C$500='Cal_Claims Experience'!$C238)*('Input_Claims Data'!$D$11:$D$500='Cal_Claims Experience'!$D238)))</f>
        <v/>
      </c>
      <c r="M238" s="1" t="str" cm="1">
        <f t="array" ref="M238">IF(C238="","",_xlfn._xlws.FILTER('Input_Claims Data'!M$11:M$500,('Input_Claims Data'!$A$11:$A$500='Cal_Claims Experience'!$A238)*('Input_Claims Data'!$B$11:$B$500='Cal_Claims Experience'!$B238)*('Input_Claims Data'!$C$11:$C$500='Cal_Claims Experience'!$C238)*('Input_Claims Data'!$D$11:$D$500='Cal_Claims Experience'!$D238)))</f>
        <v/>
      </c>
      <c r="N238" s="1" t="str" cm="1">
        <f t="array" ref="N238">IF(D238="","",_xlfn._xlws.FILTER('Input_Claims Data'!N$11:N$500,('Input_Claims Data'!$A$11:$A$500='Cal_Claims Experience'!$A238)*('Input_Claims Data'!$B$11:$B$500='Cal_Claims Experience'!$B238)*('Input_Claims Data'!$C$11:$C$500='Cal_Claims Experience'!$C238)*('Input_Claims Data'!$D$11:$D$500='Cal_Claims Experience'!$D238)))</f>
        <v/>
      </c>
      <c r="O238" s="1" t="str">
        <f t="shared" si="30"/>
        <v/>
      </c>
      <c r="P238" s="1" t="str">
        <f t="shared" si="31"/>
        <v/>
      </c>
      <c r="Q238" s="1" t="str">
        <f t="shared" si="32"/>
        <v/>
      </c>
      <c r="R238" s="1" t="str">
        <f t="shared" si="33"/>
        <v/>
      </c>
      <c r="S238" s="1" t="str">
        <f t="shared" si="34"/>
        <v/>
      </c>
      <c r="Y238" s="1" t="str" cm="1">
        <f t="array" ref="Y238">IF(U238="","",_xlfn._xlws.FILTER('Input_Claims Data'!U$11:U$500,('Input_Claims Data'!$Q$11:$Q$500='Cal_Claims Experience'!$U238)*('Input_Claims Data'!$R$11:$R$500='Cal_Claims Experience'!$V238)*('Input_Claims Data'!$S$11:$S$500='Cal_Claims Experience'!$W238)*('Input_Claims Data'!$T$11:$T$500='Cal_Claims Experience'!$X238)))</f>
        <v/>
      </c>
      <c r="Z238" s="1" t="str" cm="1">
        <f t="array" ref="Z238">IF(V238="","",_xlfn._xlws.FILTER('Input_Claims Data'!V$11:V$500,('Input_Claims Data'!$Q$11:$Q$500='Cal_Claims Experience'!$U238)*('Input_Claims Data'!$R$11:$R$500='Cal_Claims Experience'!$V238)*('Input_Claims Data'!$S$11:$S$500='Cal_Claims Experience'!$W238)*('Input_Claims Data'!$T$11:$T$500='Cal_Claims Experience'!$X238)))</f>
        <v/>
      </c>
      <c r="AA238" s="1" t="str" cm="1">
        <f t="array" ref="AA238">IF(W238="","",_xlfn._xlws.FILTER('Input_Claims Data'!W$11:W$500,('Input_Claims Data'!$Q$11:$Q$500='Cal_Claims Experience'!$U238)*('Input_Claims Data'!$R$11:$R$500='Cal_Claims Experience'!$V238)*('Input_Claims Data'!$S$11:$S$500='Cal_Claims Experience'!$W238)*('Input_Claims Data'!$T$11:$T$500='Cal_Claims Experience'!$X238)))</f>
        <v/>
      </c>
      <c r="AB238" s="1" t="str" cm="1">
        <f t="array" ref="AB238">IF(X238="","",_xlfn._xlws.FILTER('Input_Claims Data'!X$11:X$500,('Input_Claims Data'!$Q$11:$Q$500='Cal_Claims Experience'!$U238)*('Input_Claims Data'!$R$11:$R$500='Cal_Claims Experience'!$V238)*('Input_Claims Data'!$S$11:$S$500='Cal_Claims Experience'!$W238)*('Input_Claims Data'!$T$11:$T$500='Cal_Claims Experience'!$X238)))</f>
        <v/>
      </c>
      <c r="AC238" s="1" t="str" cm="1">
        <f t="array" ref="AC238">IF(Y238="","",_xlfn._xlws.FILTER('Input_Claims Data'!Y$11:Y$500,('Input_Claims Data'!$Q$11:$Q$500='Cal_Claims Experience'!$U238)*('Input_Claims Data'!$R$11:$R$500='Cal_Claims Experience'!$V238)*('Input_Claims Data'!$S$11:$S$500='Cal_Claims Experience'!$W238)*('Input_Claims Data'!$T$11:$T$500='Cal_Claims Experience'!$X238)))</f>
        <v/>
      </c>
      <c r="AD238" s="1" t="str" cm="1">
        <f t="array" ref="AD238">IF(Z238="","",_xlfn._xlws.FILTER('Input_Claims Data'!Z$11:Z$500,('Input_Claims Data'!$Q$11:$Q$500='Cal_Claims Experience'!$U238)*('Input_Claims Data'!$R$11:$R$500='Cal_Claims Experience'!$V238)*('Input_Claims Data'!$S$11:$S$500='Cal_Claims Experience'!$W238)*('Input_Claims Data'!$T$11:$T$500='Cal_Claims Experience'!$X238)))</f>
        <v/>
      </c>
      <c r="AE238" s="1" t="str" cm="1">
        <f t="array" ref="AE238">IF(AA238="","",_xlfn._xlws.FILTER('Input_Claims Data'!AA$11:AA$500,('Input_Claims Data'!$Q$11:$Q$500='Cal_Claims Experience'!$U238)*('Input_Claims Data'!$R$11:$R$500='Cal_Claims Experience'!$V238)*('Input_Claims Data'!$S$11:$S$500='Cal_Claims Experience'!$W238)*('Input_Claims Data'!$T$11:$T$500='Cal_Claims Experience'!$X238)))</f>
        <v/>
      </c>
      <c r="AF238" s="1" t="str" cm="1">
        <f t="array" ref="AF238">IF(AB238="","",_xlfn._xlws.FILTER('Input_Claims Data'!AB$11:AB$500,('Input_Claims Data'!$Q$11:$Q$500='Cal_Claims Experience'!$U238)*('Input_Claims Data'!$R$11:$R$500='Cal_Claims Experience'!$V238)*('Input_Claims Data'!$S$11:$S$500='Cal_Claims Experience'!$W238)*('Input_Claims Data'!$T$11:$T$500='Cal_Claims Experience'!$X238)))</f>
        <v/>
      </c>
      <c r="AG238" s="1" t="str" cm="1">
        <f t="array" ref="AG238">IF(AC238="","",_xlfn._xlws.FILTER('Input_Claims Data'!AC$11:AC$500,('Input_Claims Data'!$Q$11:$Q$500='Cal_Claims Experience'!$U238)*('Input_Claims Data'!$R$11:$R$500='Cal_Claims Experience'!$V238)*('Input_Claims Data'!$S$11:$S$500='Cal_Claims Experience'!$W238)*('Input_Claims Data'!$T$11:$T$500='Cal_Claims Experience'!$X238)))</f>
        <v/>
      </c>
      <c r="AH238" s="1" t="str" cm="1">
        <f t="array" ref="AH238">IF(AD238="","",_xlfn._xlws.FILTER('Input_Claims Data'!AD$11:AD$500,('Input_Claims Data'!$Q$11:$Q$500='Cal_Claims Experience'!$U238)*('Input_Claims Data'!$R$11:$R$500='Cal_Claims Experience'!$V238)*('Input_Claims Data'!$S$11:$S$500='Cal_Claims Experience'!$W238)*('Input_Claims Data'!$T$11:$T$500='Cal_Claims Experience'!$X238)))</f>
        <v/>
      </c>
      <c r="AI238" s="1" t="str">
        <f t="shared" si="38"/>
        <v/>
      </c>
      <c r="AJ238" s="1" t="str">
        <f t="shared" si="35"/>
        <v/>
      </c>
      <c r="AK238" s="1" t="str">
        <f t="shared" si="36"/>
        <v/>
      </c>
      <c r="AL238" s="1" t="str">
        <f t="shared" si="37"/>
        <v/>
      </c>
      <c r="AM238" s="1" t="str">
        <f t="shared" si="39"/>
        <v/>
      </c>
    </row>
    <row r="239" spans="5:39">
      <c r="E239" s="1" t="str" cm="1">
        <f t="array" ref="E239">IF(A239="","",_xlfn._xlws.FILTER('Input_Claims Data'!E$11:E$500,('Input_Claims Data'!$A$11:$A$500='Cal_Claims Experience'!$A239)*('Input_Claims Data'!$B$11:$B$500='Cal_Claims Experience'!$B239)*('Input_Claims Data'!$C$11:$C$500='Cal_Claims Experience'!$C239)*('Input_Claims Data'!$D$11:$D$500='Cal_Claims Experience'!$D239)))</f>
        <v/>
      </c>
      <c r="F239" s="1" t="str" cm="1">
        <f t="array" ref="F239">IF(A239="","",_xlfn._xlws.FILTER('Input_Claims Data'!F$11:F$500,('Input_Claims Data'!$A$11:$A$500='Cal_Claims Experience'!$A239)*('Input_Claims Data'!$B$11:$B$500='Cal_Claims Experience'!$B239)*('Input_Claims Data'!$C$11:$C$500='Cal_Claims Experience'!$C239)*('Input_Claims Data'!$D$11:$D$500='Cal_Claims Experience'!$D239)))</f>
        <v/>
      </c>
      <c r="G239" s="1" t="str" cm="1">
        <f t="array" ref="G239">IF(A239="","",_xlfn._xlws.FILTER('Input_Claims Data'!G$11:G$500,('Input_Claims Data'!$A$11:$A$500='Cal_Claims Experience'!$A239)*('Input_Claims Data'!$B$11:$B$500='Cal_Claims Experience'!$B239)*('Input_Claims Data'!$C$11:$C$500='Cal_Claims Experience'!$C239)*('Input_Claims Data'!$D$11:$D$500='Cal_Claims Experience'!$D239)))</f>
        <v/>
      </c>
      <c r="H239" s="1" t="str" cm="1">
        <f t="array" ref="H239">IF(A239="","",_xlfn._xlws.FILTER('Input_Claims Data'!H$11:H$500,('Input_Claims Data'!$A$11:$A$500='Cal_Claims Experience'!$A239)*('Input_Claims Data'!$B$11:$B$500='Cal_Claims Experience'!$B239)*('Input_Claims Data'!$C$11:$C$500='Cal_Claims Experience'!$C239)*('Input_Claims Data'!$D$11:$D$500='Cal_Claims Experience'!$D239)))</f>
        <v/>
      </c>
      <c r="I239" s="1" t="str" cm="1">
        <f t="array" ref="I239">IF(A239="","",_xlfn._xlws.FILTER('Input_Claims Data'!I$11:I$500,('Input_Claims Data'!$A$11:$A$500='Cal_Claims Experience'!$A239)*('Input_Claims Data'!$B$11:$B$500='Cal_Claims Experience'!$B239)*('Input_Claims Data'!$C$11:$C$500='Cal_Claims Experience'!$C239)*('Input_Claims Data'!$D$11:$D$500='Cal_Claims Experience'!$D239)))</f>
        <v/>
      </c>
      <c r="J239" s="1" t="str" cm="1">
        <f t="array" ref="J239">IF(A239="","",_xlfn._xlws.FILTER('Input_Claims Data'!J$11:J$500,('Input_Claims Data'!$A$11:$A$500='Cal_Claims Experience'!$A239)*('Input_Claims Data'!$B$11:$B$500='Cal_Claims Experience'!$B239)*('Input_Claims Data'!$C$11:$C$500='Cal_Claims Experience'!$C239)*('Input_Claims Data'!$D$11:$D$500='Cal_Claims Experience'!$D239)))</f>
        <v/>
      </c>
      <c r="K239" s="1" t="str" cm="1">
        <f t="array" ref="K239">IF(A239="","",_xlfn._xlws.FILTER('Input_Claims Data'!K$11:K$500,('Input_Claims Data'!$A$11:$A$500='Cal_Claims Experience'!$A239)*('Input_Claims Data'!$B$11:$B$500='Cal_Claims Experience'!$B239)*('Input_Claims Data'!$C$11:$C$500='Cal_Claims Experience'!$C239)*('Input_Claims Data'!$D$11:$D$500='Cal_Claims Experience'!$D239)))</f>
        <v/>
      </c>
      <c r="L239" s="1" t="str" cm="1">
        <f t="array" ref="L239">IF(B239="","",_xlfn._xlws.FILTER('Input_Claims Data'!L$11:L$500,('Input_Claims Data'!$A$11:$A$500='Cal_Claims Experience'!$A239)*('Input_Claims Data'!$B$11:$B$500='Cal_Claims Experience'!$B239)*('Input_Claims Data'!$C$11:$C$500='Cal_Claims Experience'!$C239)*('Input_Claims Data'!$D$11:$D$500='Cal_Claims Experience'!$D239)))</f>
        <v/>
      </c>
      <c r="M239" s="1" t="str" cm="1">
        <f t="array" ref="M239">IF(C239="","",_xlfn._xlws.FILTER('Input_Claims Data'!M$11:M$500,('Input_Claims Data'!$A$11:$A$500='Cal_Claims Experience'!$A239)*('Input_Claims Data'!$B$11:$B$500='Cal_Claims Experience'!$B239)*('Input_Claims Data'!$C$11:$C$500='Cal_Claims Experience'!$C239)*('Input_Claims Data'!$D$11:$D$500='Cal_Claims Experience'!$D239)))</f>
        <v/>
      </c>
      <c r="N239" s="1" t="str" cm="1">
        <f t="array" ref="N239">IF(D239="","",_xlfn._xlws.FILTER('Input_Claims Data'!N$11:N$500,('Input_Claims Data'!$A$11:$A$500='Cal_Claims Experience'!$A239)*('Input_Claims Data'!$B$11:$B$500='Cal_Claims Experience'!$B239)*('Input_Claims Data'!$C$11:$C$500='Cal_Claims Experience'!$C239)*('Input_Claims Data'!$D$11:$D$500='Cal_Claims Experience'!$D239)))</f>
        <v/>
      </c>
      <c r="O239" s="1" t="str">
        <f t="shared" si="30"/>
        <v/>
      </c>
      <c r="P239" s="1" t="str">
        <f t="shared" si="31"/>
        <v/>
      </c>
      <c r="Q239" s="1" t="str">
        <f t="shared" si="32"/>
        <v/>
      </c>
      <c r="R239" s="1" t="str">
        <f t="shared" si="33"/>
        <v/>
      </c>
      <c r="S239" s="1" t="str">
        <f t="shared" si="34"/>
        <v/>
      </c>
      <c r="Y239" s="1" t="str" cm="1">
        <f t="array" ref="Y239">IF(U239="","",_xlfn._xlws.FILTER('Input_Claims Data'!U$11:U$500,('Input_Claims Data'!$Q$11:$Q$500='Cal_Claims Experience'!$U239)*('Input_Claims Data'!$R$11:$R$500='Cal_Claims Experience'!$V239)*('Input_Claims Data'!$S$11:$S$500='Cal_Claims Experience'!$W239)*('Input_Claims Data'!$T$11:$T$500='Cal_Claims Experience'!$X239)))</f>
        <v/>
      </c>
      <c r="Z239" s="1" t="str" cm="1">
        <f t="array" ref="Z239">IF(V239="","",_xlfn._xlws.FILTER('Input_Claims Data'!V$11:V$500,('Input_Claims Data'!$Q$11:$Q$500='Cal_Claims Experience'!$U239)*('Input_Claims Data'!$R$11:$R$500='Cal_Claims Experience'!$V239)*('Input_Claims Data'!$S$11:$S$500='Cal_Claims Experience'!$W239)*('Input_Claims Data'!$T$11:$T$500='Cal_Claims Experience'!$X239)))</f>
        <v/>
      </c>
      <c r="AA239" s="1" t="str" cm="1">
        <f t="array" ref="AA239">IF(W239="","",_xlfn._xlws.FILTER('Input_Claims Data'!W$11:W$500,('Input_Claims Data'!$Q$11:$Q$500='Cal_Claims Experience'!$U239)*('Input_Claims Data'!$R$11:$R$500='Cal_Claims Experience'!$V239)*('Input_Claims Data'!$S$11:$S$500='Cal_Claims Experience'!$W239)*('Input_Claims Data'!$T$11:$T$500='Cal_Claims Experience'!$X239)))</f>
        <v/>
      </c>
      <c r="AB239" s="1" t="str" cm="1">
        <f t="array" ref="AB239">IF(X239="","",_xlfn._xlws.FILTER('Input_Claims Data'!X$11:X$500,('Input_Claims Data'!$Q$11:$Q$500='Cal_Claims Experience'!$U239)*('Input_Claims Data'!$R$11:$R$500='Cal_Claims Experience'!$V239)*('Input_Claims Data'!$S$11:$S$500='Cal_Claims Experience'!$W239)*('Input_Claims Data'!$T$11:$T$500='Cal_Claims Experience'!$X239)))</f>
        <v/>
      </c>
      <c r="AC239" s="1" t="str" cm="1">
        <f t="array" ref="AC239">IF(Y239="","",_xlfn._xlws.FILTER('Input_Claims Data'!Y$11:Y$500,('Input_Claims Data'!$Q$11:$Q$500='Cal_Claims Experience'!$U239)*('Input_Claims Data'!$R$11:$R$500='Cal_Claims Experience'!$V239)*('Input_Claims Data'!$S$11:$S$500='Cal_Claims Experience'!$W239)*('Input_Claims Data'!$T$11:$T$500='Cal_Claims Experience'!$X239)))</f>
        <v/>
      </c>
      <c r="AD239" s="1" t="str" cm="1">
        <f t="array" ref="AD239">IF(Z239="","",_xlfn._xlws.FILTER('Input_Claims Data'!Z$11:Z$500,('Input_Claims Data'!$Q$11:$Q$500='Cal_Claims Experience'!$U239)*('Input_Claims Data'!$R$11:$R$500='Cal_Claims Experience'!$V239)*('Input_Claims Data'!$S$11:$S$500='Cal_Claims Experience'!$W239)*('Input_Claims Data'!$T$11:$T$500='Cal_Claims Experience'!$X239)))</f>
        <v/>
      </c>
      <c r="AE239" s="1" t="str" cm="1">
        <f t="array" ref="AE239">IF(AA239="","",_xlfn._xlws.FILTER('Input_Claims Data'!AA$11:AA$500,('Input_Claims Data'!$Q$11:$Q$500='Cal_Claims Experience'!$U239)*('Input_Claims Data'!$R$11:$R$500='Cal_Claims Experience'!$V239)*('Input_Claims Data'!$S$11:$S$500='Cal_Claims Experience'!$W239)*('Input_Claims Data'!$T$11:$T$500='Cal_Claims Experience'!$X239)))</f>
        <v/>
      </c>
      <c r="AF239" s="1" t="str" cm="1">
        <f t="array" ref="AF239">IF(AB239="","",_xlfn._xlws.FILTER('Input_Claims Data'!AB$11:AB$500,('Input_Claims Data'!$Q$11:$Q$500='Cal_Claims Experience'!$U239)*('Input_Claims Data'!$R$11:$R$500='Cal_Claims Experience'!$V239)*('Input_Claims Data'!$S$11:$S$500='Cal_Claims Experience'!$W239)*('Input_Claims Data'!$T$11:$T$500='Cal_Claims Experience'!$X239)))</f>
        <v/>
      </c>
      <c r="AG239" s="1" t="str" cm="1">
        <f t="array" ref="AG239">IF(AC239="","",_xlfn._xlws.FILTER('Input_Claims Data'!AC$11:AC$500,('Input_Claims Data'!$Q$11:$Q$500='Cal_Claims Experience'!$U239)*('Input_Claims Data'!$R$11:$R$500='Cal_Claims Experience'!$V239)*('Input_Claims Data'!$S$11:$S$500='Cal_Claims Experience'!$W239)*('Input_Claims Data'!$T$11:$T$500='Cal_Claims Experience'!$X239)))</f>
        <v/>
      </c>
      <c r="AH239" s="1" t="str" cm="1">
        <f t="array" ref="AH239">IF(AD239="","",_xlfn._xlws.FILTER('Input_Claims Data'!AD$11:AD$500,('Input_Claims Data'!$Q$11:$Q$500='Cal_Claims Experience'!$U239)*('Input_Claims Data'!$R$11:$R$500='Cal_Claims Experience'!$V239)*('Input_Claims Data'!$S$11:$S$500='Cal_Claims Experience'!$W239)*('Input_Claims Data'!$T$11:$T$500='Cal_Claims Experience'!$X239)))</f>
        <v/>
      </c>
      <c r="AI239" s="1" t="str">
        <f t="shared" si="38"/>
        <v/>
      </c>
      <c r="AJ239" s="1" t="str">
        <f t="shared" si="35"/>
        <v/>
      </c>
      <c r="AK239" s="1" t="str">
        <f t="shared" si="36"/>
        <v/>
      </c>
      <c r="AL239" s="1" t="str">
        <f t="shared" si="37"/>
        <v/>
      </c>
      <c r="AM239" s="1" t="str">
        <f t="shared" si="39"/>
        <v/>
      </c>
    </row>
    <row r="240" spans="5:39">
      <c r="E240" s="1" t="str" cm="1">
        <f t="array" ref="E240">IF(A240="","",_xlfn._xlws.FILTER('Input_Claims Data'!E$11:E$500,('Input_Claims Data'!$A$11:$A$500='Cal_Claims Experience'!$A240)*('Input_Claims Data'!$B$11:$B$500='Cal_Claims Experience'!$B240)*('Input_Claims Data'!$C$11:$C$500='Cal_Claims Experience'!$C240)*('Input_Claims Data'!$D$11:$D$500='Cal_Claims Experience'!$D240)))</f>
        <v/>
      </c>
      <c r="F240" s="1" t="str" cm="1">
        <f t="array" ref="F240">IF(A240="","",_xlfn._xlws.FILTER('Input_Claims Data'!F$11:F$500,('Input_Claims Data'!$A$11:$A$500='Cal_Claims Experience'!$A240)*('Input_Claims Data'!$B$11:$B$500='Cal_Claims Experience'!$B240)*('Input_Claims Data'!$C$11:$C$500='Cal_Claims Experience'!$C240)*('Input_Claims Data'!$D$11:$D$500='Cal_Claims Experience'!$D240)))</f>
        <v/>
      </c>
      <c r="G240" s="1" t="str" cm="1">
        <f t="array" ref="G240">IF(A240="","",_xlfn._xlws.FILTER('Input_Claims Data'!G$11:G$500,('Input_Claims Data'!$A$11:$A$500='Cal_Claims Experience'!$A240)*('Input_Claims Data'!$B$11:$B$500='Cal_Claims Experience'!$B240)*('Input_Claims Data'!$C$11:$C$500='Cal_Claims Experience'!$C240)*('Input_Claims Data'!$D$11:$D$500='Cal_Claims Experience'!$D240)))</f>
        <v/>
      </c>
      <c r="H240" s="1" t="str" cm="1">
        <f t="array" ref="H240">IF(A240="","",_xlfn._xlws.FILTER('Input_Claims Data'!H$11:H$500,('Input_Claims Data'!$A$11:$A$500='Cal_Claims Experience'!$A240)*('Input_Claims Data'!$B$11:$B$500='Cal_Claims Experience'!$B240)*('Input_Claims Data'!$C$11:$C$500='Cal_Claims Experience'!$C240)*('Input_Claims Data'!$D$11:$D$500='Cal_Claims Experience'!$D240)))</f>
        <v/>
      </c>
      <c r="I240" s="1" t="str" cm="1">
        <f t="array" ref="I240">IF(A240="","",_xlfn._xlws.FILTER('Input_Claims Data'!I$11:I$500,('Input_Claims Data'!$A$11:$A$500='Cal_Claims Experience'!$A240)*('Input_Claims Data'!$B$11:$B$500='Cal_Claims Experience'!$B240)*('Input_Claims Data'!$C$11:$C$500='Cal_Claims Experience'!$C240)*('Input_Claims Data'!$D$11:$D$500='Cal_Claims Experience'!$D240)))</f>
        <v/>
      </c>
      <c r="J240" s="1" t="str" cm="1">
        <f t="array" ref="J240">IF(A240="","",_xlfn._xlws.FILTER('Input_Claims Data'!J$11:J$500,('Input_Claims Data'!$A$11:$A$500='Cal_Claims Experience'!$A240)*('Input_Claims Data'!$B$11:$B$500='Cal_Claims Experience'!$B240)*('Input_Claims Data'!$C$11:$C$500='Cal_Claims Experience'!$C240)*('Input_Claims Data'!$D$11:$D$500='Cal_Claims Experience'!$D240)))</f>
        <v/>
      </c>
      <c r="K240" s="1" t="str" cm="1">
        <f t="array" ref="K240">IF(A240="","",_xlfn._xlws.FILTER('Input_Claims Data'!K$11:K$500,('Input_Claims Data'!$A$11:$A$500='Cal_Claims Experience'!$A240)*('Input_Claims Data'!$B$11:$B$500='Cal_Claims Experience'!$B240)*('Input_Claims Data'!$C$11:$C$500='Cal_Claims Experience'!$C240)*('Input_Claims Data'!$D$11:$D$500='Cal_Claims Experience'!$D240)))</f>
        <v/>
      </c>
      <c r="L240" s="1" t="str" cm="1">
        <f t="array" ref="L240">IF(B240="","",_xlfn._xlws.FILTER('Input_Claims Data'!L$11:L$500,('Input_Claims Data'!$A$11:$A$500='Cal_Claims Experience'!$A240)*('Input_Claims Data'!$B$11:$B$500='Cal_Claims Experience'!$B240)*('Input_Claims Data'!$C$11:$C$500='Cal_Claims Experience'!$C240)*('Input_Claims Data'!$D$11:$D$500='Cal_Claims Experience'!$D240)))</f>
        <v/>
      </c>
      <c r="M240" s="1" t="str" cm="1">
        <f t="array" ref="M240">IF(C240="","",_xlfn._xlws.FILTER('Input_Claims Data'!M$11:M$500,('Input_Claims Data'!$A$11:$A$500='Cal_Claims Experience'!$A240)*('Input_Claims Data'!$B$11:$B$500='Cal_Claims Experience'!$B240)*('Input_Claims Data'!$C$11:$C$500='Cal_Claims Experience'!$C240)*('Input_Claims Data'!$D$11:$D$500='Cal_Claims Experience'!$D240)))</f>
        <v/>
      </c>
      <c r="N240" s="1" t="str" cm="1">
        <f t="array" ref="N240">IF(D240="","",_xlfn._xlws.FILTER('Input_Claims Data'!N$11:N$500,('Input_Claims Data'!$A$11:$A$500='Cal_Claims Experience'!$A240)*('Input_Claims Data'!$B$11:$B$500='Cal_Claims Experience'!$B240)*('Input_Claims Data'!$C$11:$C$500='Cal_Claims Experience'!$C240)*('Input_Claims Data'!$D$11:$D$500='Cal_Claims Experience'!$D240)))</f>
        <v/>
      </c>
      <c r="O240" s="1" t="str">
        <f t="shared" si="30"/>
        <v/>
      </c>
      <c r="P240" s="1" t="str">
        <f t="shared" si="31"/>
        <v/>
      </c>
      <c r="Q240" s="1" t="str">
        <f t="shared" si="32"/>
        <v/>
      </c>
      <c r="R240" s="1" t="str">
        <f t="shared" si="33"/>
        <v/>
      </c>
      <c r="S240" s="1" t="str">
        <f t="shared" si="34"/>
        <v/>
      </c>
      <c r="Y240" s="1" t="str" cm="1">
        <f t="array" ref="Y240">IF(U240="","",_xlfn._xlws.FILTER('Input_Claims Data'!U$11:U$500,('Input_Claims Data'!$Q$11:$Q$500='Cal_Claims Experience'!$U240)*('Input_Claims Data'!$R$11:$R$500='Cal_Claims Experience'!$V240)*('Input_Claims Data'!$S$11:$S$500='Cal_Claims Experience'!$W240)*('Input_Claims Data'!$T$11:$T$500='Cal_Claims Experience'!$X240)))</f>
        <v/>
      </c>
      <c r="Z240" s="1" t="str" cm="1">
        <f t="array" ref="Z240">IF(V240="","",_xlfn._xlws.FILTER('Input_Claims Data'!V$11:V$500,('Input_Claims Data'!$Q$11:$Q$500='Cal_Claims Experience'!$U240)*('Input_Claims Data'!$R$11:$R$500='Cal_Claims Experience'!$V240)*('Input_Claims Data'!$S$11:$S$500='Cal_Claims Experience'!$W240)*('Input_Claims Data'!$T$11:$T$500='Cal_Claims Experience'!$X240)))</f>
        <v/>
      </c>
      <c r="AA240" s="1" t="str" cm="1">
        <f t="array" ref="AA240">IF(W240="","",_xlfn._xlws.FILTER('Input_Claims Data'!W$11:W$500,('Input_Claims Data'!$Q$11:$Q$500='Cal_Claims Experience'!$U240)*('Input_Claims Data'!$R$11:$R$500='Cal_Claims Experience'!$V240)*('Input_Claims Data'!$S$11:$S$500='Cal_Claims Experience'!$W240)*('Input_Claims Data'!$T$11:$T$500='Cal_Claims Experience'!$X240)))</f>
        <v/>
      </c>
      <c r="AB240" s="1" t="str" cm="1">
        <f t="array" ref="AB240">IF(X240="","",_xlfn._xlws.FILTER('Input_Claims Data'!X$11:X$500,('Input_Claims Data'!$Q$11:$Q$500='Cal_Claims Experience'!$U240)*('Input_Claims Data'!$R$11:$R$500='Cal_Claims Experience'!$V240)*('Input_Claims Data'!$S$11:$S$500='Cal_Claims Experience'!$W240)*('Input_Claims Data'!$T$11:$T$500='Cal_Claims Experience'!$X240)))</f>
        <v/>
      </c>
      <c r="AC240" s="1" t="str" cm="1">
        <f t="array" ref="AC240">IF(Y240="","",_xlfn._xlws.FILTER('Input_Claims Data'!Y$11:Y$500,('Input_Claims Data'!$Q$11:$Q$500='Cal_Claims Experience'!$U240)*('Input_Claims Data'!$R$11:$R$500='Cal_Claims Experience'!$V240)*('Input_Claims Data'!$S$11:$S$500='Cal_Claims Experience'!$W240)*('Input_Claims Data'!$T$11:$T$500='Cal_Claims Experience'!$X240)))</f>
        <v/>
      </c>
      <c r="AD240" s="1" t="str" cm="1">
        <f t="array" ref="AD240">IF(Z240="","",_xlfn._xlws.FILTER('Input_Claims Data'!Z$11:Z$500,('Input_Claims Data'!$Q$11:$Q$500='Cal_Claims Experience'!$U240)*('Input_Claims Data'!$R$11:$R$500='Cal_Claims Experience'!$V240)*('Input_Claims Data'!$S$11:$S$500='Cal_Claims Experience'!$W240)*('Input_Claims Data'!$T$11:$T$500='Cal_Claims Experience'!$X240)))</f>
        <v/>
      </c>
      <c r="AE240" s="1" t="str" cm="1">
        <f t="array" ref="AE240">IF(AA240="","",_xlfn._xlws.FILTER('Input_Claims Data'!AA$11:AA$500,('Input_Claims Data'!$Q$11:$Q$500='Cal_Claims Experience'!$U240)*('Input_Claims Data'!$R$11:$R$500='Cal_Claims Experience'!$V240)*('Input_Claims Data'!$S$11:$S$500='Cal_Claims Experience'!$W240)*('Input_Claims Data'!$T$11:$T$500='Cal_Claims Experience'!$X240)))</f>
        <v/>
      </c>
      <c r="AF240" s="1" t="str" cm="1">
        <f t="array" ref="AF240">IF(AB240="","",_xlfn._xlws.FILTER('Input_Claims Data'!AB$11:AB$500,('Input_Claims Data'!$Q$11:$Q$500='Cal_Claims Experience'!$U240)*('Input_Claims Data'!$R$11:$R$500='Cal_Claims Experience'!$V240)*('Input_Claims Data'!$S$11:$S$500='Cal_Claims Experience'!$W240)*('Input_Claims Data'!$T$11:$T$500='Cal_Claims Experience'!$X240)))</f>
        <v/>
      </c>
      <c r="AG240" s="1" t="str" cm="1">
        <f t="array" ref="AG240">IF(AC240="","",_xlfn._xlws.FILTER('Input_Claims Data'!AC$11:AC$500,('Input_Claims Data'!$Q$11:$Q$500='Cal_Claims Experience'!$U240)*('Input_Claims Data'!$R$11:$R$500='Cal_Claims Experience'!$V240)*('Input_Claims Data'!$S$11:$S$500='Cal_Claims Experience'!$W240)*('Input_Claims Data'!$T$11:$T$500='Cal_Claims Experience'!$X240)))</f>
        <v/>
      </c>
      <c r="AH240" s="1" t="str" cm="1">
        <f t="array" ref="AH240">IF(AD240="","",_xlfn._xlws.FILTER('Input_Claims Data'!AD$11:AD$500,('Input_Claims Data'!$Q$11:$Q$500='Cal_Claims Experience'!$U240)*('Input_Claims Data'!$R$11:$R$500='Cal_Claims Experience'!$V240)*('Input_Claims Data'!$S$11:$S$500='Cal_Claims Experience'!$W240)*('Input_Claims Data'!$T$11:$T$500='Cal_Claims Experience'!$X240)))</f>
        <v/>
      </c>
      <c r="AI240" s="1" t="str">
        <f t="shared" si="38"/>
        <v/>
      </c>
      <c r="AJ240" s="1" t="str">
        <f t="shared" si="35"/>
        <v/>
      </c>
      <c r="AK240" s="1" t="str">
        <f t="shared" si="36"/>
        <v/>
      </c>
      <c r="AL240" s="1" t="str">
        <f t="shared" si="37"/>
        <v/>
      </c>
      <c r="AM240" s="1" t="str">
        <f t="shared" si="39"/>
        <v/>
      </c>
    </row>
    <row r="241" spans="5:39">
      <c r="E241" s="1" t="str" cm="1">
        <f t="array" ref="E241">IF(A241="","",_xlfn._xlws.FILTER('Input_Claims Data'!E$11:E$500,('Input_Claims Data'!$A$11:$A$500='Cal_Claims Experience'!$A241)*('Input_Claims Data'!$B$11:$B$500='Cal_Claims Experience'!$B241)*('Input_Claims Data'!$C$11:$C$500='Cal_Claims Experience'!$C241)*('Input_Claims Data'!$D$11:$D$500='Cal_Claims Experience'!$D241)))</f>
        <v/>
      </c>
      <c r="F241" s="1" t="str" cm="1">
        <f t="array" ref="F241">IF(A241="","",_xlfn._xlws.FILTER('Input_Claims Data'!F$11:F$500,('Input_Claims Data'!$A$11:$A$500='Cal_Claims Experience'!$A241)*('Input_Claims Data'!$B$11:$B$500='Cal_Claims Experience'!$B241)*('Input_Claims Data'!$C$11:$C$500='Cal_Claims Experience'!$C241)*('Input_Claims Data'!$D$11:$D$500='Cal_Claims Experience'!$D241)))</f>
        <v/>
      </c>
      <c r="G241" s="1" t="str" cm="1">
        <f t="array" ref="G241">IF(A241="","",_xlfn._xlws.FILTER('Input_Claims Data'!G$11:G$500,('Input_Claims Data'!$A$11:$A$500='Cal_Claims Experience'!$A241)*('Input_Claims Data'!$B$11:$B$500='Cal_Claims Experience'!$B241)*('Input_Claims Data'!$C$11:$C$500='Cal_Claims Experience'!$C241)*('Input_Claims Data'!$D$11:$D$500='Cal_Claims Experience'!$D241)))</f>
        <v/>
      </c>
      <c r="H241" s="1" t="str" cm="1">
        <f t="array" ref="H241">IF(A241="","",_xlfn._xlws.FILTER('Input_Claims Data'!H$11:H$500,('Input_Claims Data'!$A$11:$A$500='Cal_Claims Experience'!$A241)*('Input_Claims Data'!$B$11:$B$500='Cal_Claims Experience'!$B241)*('Input_Claims Data'!$C$11:$C$500='Cal_Claims Experience'!$C241)*('Input_Claims Data'!$D$11:$D$500='Cal_Claims Experience'!$D241)))</f>
        <v/>
      </c>
      <c r="I241" s="1" t="str" cm="1">
        <f t="array" ref="I241">IF(A241="","",_xlfn._xlws.FILTER('Input_Claims Data'!I$11:I$500,('Input_Claims Data'!$A$11:$A$500='Cal_Claims Experience'!$A241)*('Input_Claims Data'!$B$11:$B$500='Cal_Claims Experience'!$B241)*('Input_Claims Data'!$C$11:$C$500='Cal_Claims Experience'!$C241)*('Input_Claims Data'!$D$11:$D$500='Cal_Claims Experience'!$D241)))</f>
        <v/>
      </c>
      <c r="J241" s="1" t="str" cm="1">
        <f t="array" ref="J241">IF(A241="","",_xlfn._xlws.FILTER('Input_Claims Data'!J$11:J$500,('Input_Claims Data'!$A$11:$A$500='Cal_Claims Experience'!$A241)*('Input_Claims Data'!$B$11:$B$500='Cal_Claims Experience'!$B241)*('Input_Claims Data'!$C$11:$C$500='Cal_Claims Experience'!$C241)*('Input_Claims Data'!$D$11:$D$500='Cal_Claims Experience'!$D241)))</f>
        <v/>
      </c>
      <c r="K241" s="1" t="str" cm="1">
        <f t="array" ref="K241">IF(A241="","",_xlfn._xlws.FILTER('Input_Claims Data'!K$11:K$500,('Input_Claims Data'!$A$11:$A$500='Cal_Claims Experience'!$A241)*('Input_Claims Data'!$B$11:$B$500='Cal_Claims Experience'!$B241)*('Input_Claims Data'!$C$11:$C$500='Cal_Claims Experience'!$C241)*('Input_Claims Data'!$D$11:$D$500='Cal_Claims Experience'!$D241)))</f>
        <v/>
      </c>
      <c r="L241" s="1" t="str" cm="1">
        <f t="array" ref="L241">IF(B241="","",_xlfn._xlws.FILTER('Input_Claims Data'!L$11:L$500,('Input_Claims Data'!$A$11:$A$500='Cal_Claims Experience'!$A241)*('Input_Claims Data'!$B$11:$B$500='Cal_Claims Experience'!$B241)*('Input_Claims Data'!$C$11:$C$500='Cal_Claims Experience'!$C241)*('Input_Claims Data'!$D$11:$D$500='Cal_Claims Experience'!$D241)))</f>
        <v/>
      </c>
      <c r="M241" s="1" t="str" cm="1">
        <f t="array" ref="M241">IF(C241="","",_xlfn._xlws.FILTER('Input_Claims Data'!M$11:M$500,('Input_Claims Data'!$A$11:$A$500='Cal_Claims Experience'!$A241)*('Input_Claims Data'!$B$11:$B$500='Cal_Claims Experience'!$B241)*('Input_Claims Data'!$C$11:$C$500='Cal_Claims Experience'!$C241)*('Input_Claims Data'!$D$11:$D$500='Cal_Claims Experience'!$D241)))</f>
        <v/>
      </c>
      <c r="N241" s="1" t="str" cm="1">
        <f t="array" ref="N241">IF(D241="","",_xlfn._xlws.FILTER('Input_Claims Data'!N$11:N$500,('Input_Claims Data'!$A$11:$A$500='Cal_Claims Experience'!$A241)*('Input_Claims Data'!$B$11:$B$500='Cal_Claims Experience'!$B241)*('Input_Claims Data'!$C$11:$C$500='Cal_Claims Experience'!$C241)*('Input_Claims Data'!$D$11:$D$500='Cal_Claims Experience'!$D241)))</f>
        <v/>
      </c>
      <c r="O241" s="1" t="str">
        <f t="shared" si="30"/>
        <v/>
      </c>
      <c r="P241" s="1" t="str">
        <f t="shared" si="31"/>
        <v/>
      </c>
      <c r="Q241" s="1" t="str">
        <f t="shared" si="32"/>
        <v/>
      </c>
      <c r="R241" s="1" t="str">
        <f t="shared" si="33"/>
        <v/>
      </c>
      <c r="S241" s="1" t="str">
        <f t="shared" si="34"/>
        <v/>
      </c>
      <c r="Y241" s="1" t="str" cm="1">
        <f t="array" ref="Y241">IF(U241="","",_xlfn._xlws.FILTER('Input_Claims Data'!U$11:U$500,('Input_Claims Data'!$Q$11:$Q$500='Cal_Claims Experience'!$U241)*('Input_Claims Data'!$R$11:$R$500='Cal_Claims Experience'!$V241)*('Input_Claims Data'!$S$11:$S$500='Cal_Claims Experience'!$W241)*('Input_Claims Data'!$T$11:$T$500='Cal_Claims Experience'!$X241)))</f>
        <v/>
      </c>
      <c r="Z241" s="1" t="str" cm="1">
        <f t="array" ref="Z241">IF(V241="","",_xlfn._xlws.FILTER('Input_Claims Data'!V$11:V$500,('Input_Claims Data'!$Q$11:$Q$500='Cal_Claims Experience'!$U241)*('Input_Claims Data'!$R$11:$R$500='Cal_Claims Experience'!$V241)*('Input_Claims Data'!$S$11:$S$500='Cal_Claims Experience'!$W241)*('Input_Claims Data'!$T$11:$T$500='Cal_Claims Experience'!$X241)))</f>
        <v/>
      </c>
      <c r="AA241" s="1" t="str" cm="1">
        <f t="array" ref="AA241">IF(W241="","",_xlfn._xlws.FILTER('Input_Claims Data'!W$11:W$500,('Input_Claims Data'!$Q$11:$Q$500='Cal_Claims Experience'!$U241)*('Input_Claims Data'!$R$11:$R$500='Cal_Claims Experience'!$V241)*('Input_Claims Data'!$S$11:$S$500='Cal_Claims Experience'!$W241)*('Input_Claims Data'!$T$11:$T$500='Cal_Claims Experience'!$X241)))</f>
        <v/>
      </c>
      <c r="AB241" s="1" t="str" cm="1">
        <f t="array" ref="AB241">IF(X241="","",_xlfn._xlws.FILTER('Input_Claims Data'!X$11:X$500,('Input_Claims Data'!$Q$11:$Q$500='Cal_Claims Experience'!$U241)*('Input_Claims Data'!$R$11:$R$500='Cal_Claims Experience'!$V241)*('Input_Claims Data'!$S$11:$S$500='Cal_Claims Experience'!$W241)*('Input_Claims Data'!$T$11:$T$500='Cal_Claims Experience'!$X241)))</f>
        <v/>
      </c>
      <c r="AC241" s="1" t="str" cm="1">
        <f t="array" ref="AC241">IF(Y241="","",_xlfn._xlws.FILTER('Input_Claims Data'!Y$11:Y$500,('Input_Claims Data'!$Q$11:$Q$500='Cal_Claims Experience'!$U241)*('Input_Claims Data'!$R$11:$R$500='Cal_Claims Experience'!$V241)*('Input_Claims Data'!$S$11:$S$500='Cal_Claims Experience'!$W241)*('Input_Claims Data'!$T$11:$T$500='Cal_Claims Experience'!$X241)))</f>
        <v/>
      </c>
      <c r="AD241" s="1" t="str" cm="1">
        <f t="array" ref="AD241">IF(Z241="","",_xlfn._xlws.FILTER('Input_Claims Data'!Z$11:Z$500,('Input_Claims Data'!$Q$11:$Q$500='Cal_Claims Experience'!$U241)*('Input_Claims Data'!$R$11:$R$500='Cal_Claims Experience'!$V241)*('Input_Claims Data'!$S$11:$S$500='Cal_Claims Experience'!$W241)*('Input_Claims Data'!$T$11:$T$500='Cal_Claims Experience'!$X241)))</f>
        <v/>
      </c>
      <c r="AE241" s="1" t="str" cm="1">
        <f t="array" ref="AE241">IF(AA241="","",_xlfn._xlws.FILTER('Input_Claims Data'!AA$11:AA$500,('Input_Claims Data'!$Q$11:$Q$500='Cal_Claims Experience'!$U241)*('Input_Claims Data'!$R$11:$R$500='Cal_Claims Experience'!$V241)*('Input_Claims Data'!$S$11:$S$500='Cal_Claims Experience'!$W241)*('Input_Claims Data'!$T$11:$T$500='Cal_Claims Experience'!$X241)))</f>
        <v/>
      </c>
      <c r="AF241" s="1" t="str" cm="1">
        <f t="array" ref="AF241">IF(AB241="","",_xlfn._xlws.FILTER('Input_Claims Data'!AB$11:AB$500,('Input_Claims Data'!$Q$11:$Q$500='Cal_Claims Experience'!$U241)*('Input_Claims Data'!$R$11:$R$500='Cal_Claims Experience'!$V241)*('Input_Claims Data'!$S$11:$S$500='Cal_Claims Experience'!$W241)*('Input_Claims Data'!$T$11:$T$500='Cal_Claims Experience'!$X241)))</f>
        <v/>
      </c>
      <c r="AG241" s="1" t="str" cm="1">
        <f t="array" ref="AG241">IF(AC241="","",_xlfn._xlws.FILTER('Input_Claims Data'!AC$11:AC$500,('Input_Claims Data'!$Q$11:$Q$500='Cal_Claims Experience'!$U241)*('Input_Claims Data'!$R$11:$R$500='Cal_Claims Experience'!$V241)*('Input_Claims Data'!$S$11:$S$500='Cal_Claims Experience'!$W241)*('Input_Claims Data'!$T$11:$T$500='Cal_Claims Experience'!$X241)))</f>
        <v/>
      </c>
      <c r="AH241" s="1" t="str" cm="1">
        <f t="array" ref="AH241">IF(AD241="","",_xlfn._xlws.FILTER('Input_Claims Data'!AD$11:AD$500,('Input_Claims Data'!$Q$11:$Q$500='Cal_Claims Experience'!$U241)*('Input_Claims Data'!$R$11:$R$500='Cal_Claims Experience'!$V241)*('Input_Claims Data'!$S$11:$S$500='Cal_Claims Experience'!$W241)*('Input_Claims Data'!$T$11:$T$500='Cal_Claims Experience'!$X241)))</f>
        <v/>
      </c>
      <c r="AI241" s="1" t="str">
        <f t="shared" si="38"/>
        <v/>
      </c>
      <c r="AJ241" s="1" t="str">
        <f t="shared" si="35"/>
        <v/>
      </c>
      <c r="AK241" s="1" t="str">
        <f t="shared" si="36"/>
        <v/>
      </c>
      <c r="AL241" s="1" t="str">
        <f t="shared" si="37"/>
        <v/>
      </c>
      <c r="AM241" s="1" t="str">
        <f t="shared" si="39"/>
        <v/>
      </c>
    </row>
    <row r="242" spans="5:39">
      <c r="E242" s="1" t="str" cm="1">
        <f t="array" ref="E242">IF(A242="","",_xlfn._xlws.FILTER('Input_Claims Data'!E$11:E$500,('Input_Claims Data'!$A$11:$A$500='Cal_Claims Experience'!$A242)*('Input_Claims Data'!$B$11:$B$500='Cal_Claims Experience'!$B242)*('Input_Claims Data'!$C$11:$C$500='Cal_Claims Experience'!$C242)*('Input_Claims Data'!$D$11:$D$500='Cal_Claims Experience'!$D242)))</f>
        <v/>
      </c>
      <c r="F242" s="1" t="str" cm="1">
        <f t="array" ref="F242">IF(A242="","",_xlfn._xlws.FILTER('Input_Claims Data'!F$11:F$500,('Input_Claims Data'!$A$11:$A$500='Cal_Claims Experience'!$A242)*('Input_Claims Data'!$B$11:$B$500='Cal_Claims Experience'!$B242)*('Input_Claims Data'!$C$11:$C$500='Cal_Claims Experience'!$C242)*('Input_Claims Data'!$D$11:$D$500='Cal_Claims Experience'!$D242)))</f>
        <v/>
      </c>
      <c r="G242" s="1" t="str" cm="1">
        <f t="array" ref="G242">IF(A242="","",_xlfn._xlws.FILTER('Input_Claims Data'!G$11:G$500,('Input_Claims Data'!$A$11:$A$500='Cal_Claims Experience'!$A242)*('Input_Claims Data'!$B$11:$B$500='Cal_Claims Experience'!$B242)*('Input_Claims Data'!$C$11:$C$500='Cal_Claims Experience'!$C242)*('Input_Claims Data'!$D$11:$D$500='Cal_Claims Experience'!$D242)))</f>
        <v/>
      </c>
      <c r="H242" s="1" t="str" cm="1">
        <f t="array" ref="H242">IF(A242="","",_xlfn._xlws.FILTER('Input_Claims Data'!H$11:H$500,('Input_Claims Data'!$A$11:$A$500='Cal_Claims Experience'!$A242)*('Input_Claims Data'!$B$11:$B$500='Cal_Claims Experience'!$B242)*('Input_Claims Data'!$C$11:$C$500='Cal_Claims Experience'!$C242)*('Input_Claims Data'!$D$11:$D$500='Cal_Claims Experience'!$D242)))</f>
        <v/>
      </c>
      <c r="I242" s="1" t="str" cm="1">
        <f t="array" ref="I242">IF(A242="","",_xlfn._xlws.FILTER('Input_Claims Data'!I$11:I$500,('Input_Claims Data'!$A$11:$A$500='Cal_Claims Experience'!$A242)*('Input_Claims Data'!$B$11:$B$500='Cal_Claims Experience'!$B242)*('Input_Claims Data'!$C$11:$C$500='Cal_Claims Experience'!$C242)*('Input_Claims Data'!$D$11:$D$500='Cal_Claims Experience'!$D242)))</f>
        <v/>
      </c>
      <c r="J242" s="1" t="str" cm="1">
        <f t="array" ref="J242">IF(A242="","",_xlfn._xlws.FILTER('Input_Claims Data'!J$11:J$500,('Input_Claims Data'!$A$11:$A$500='Cal_Claims Experience'!$A242)*('Input_Claims Data'!$B$11:$B$500='Cal_Claims Experience'!$B242)*('Input_Claims Data'!$C$11:$C$500='Cal_Claims Experience'!$C242)*('Input_Claims Data'!$D$11:$D$500='Cal_Claims Experience'!$D242)))</f>
        <v/>
      </c>
      <c r="K242" s="1" t="str" cm="1">
        <f t="array" ref="K242">IF(A242="","",_xlfn._xlws.FILTER('Input_Claims Data'!K$11:K$500,('Input_Claims Data'!$A$11:$A$500='Cal_Claims Experience'!$A242)*('Input_Claims Data'!$B$11:$B$500='Cal_Claims Experience'!$B242)*('Input_Claims Data'!$C$11:$C$500='Cal_Claims Experience'!$C242)*('Input_Claims Data'!$D$11:$D$500='Cal_Claims Experience'!$D242)))</f>
        <v/>
      </c>
      <c r="L242" s="1" t="str" cm="1">
        <f t="array" ref="L242">IF(B242="","",_xlfn._xlws.FILTER('Input_Claims Data'!L$11:L$500,('Input_Claims Data'!$A$11:$A$500='Cal_Claims Experience'!$A242)*('Input_Claims Data'!$B$11:$B$500='Cal_Claims Experience'!$B242)*('Input_Claims Data'!$C$11:$C$500='Cal_Claims Experience'!$C242)*('Input_Claims Data'!$D$11:$D$500='Cal_Claims Experience'!$D242)))</f>
        <v/>
      </c>
      <c r="M242" s="1" t="str" cm="1">
        <f t="array" ref="M242">IF(C242="","",_xlfn._xlws.FILTER('Input_Claims Data'!M$11:M$500,('Input_Claims Data'!$A$11:$A$500='Cal_Claims Experience'!$A242)*('Input_Claims Data'!$B$11:$B$500='Cal_Claims Experience'!$B242)*('Input_Claims Data'!$C$11:$C$500='Cal_Claims Experience'!$C242)*('Input_Claims Data'!$D$11:$D$500='Cal_Claims Experience'!$D242)))</f>
        <v/>
      </c>
      <c r="N242" s="1" t="str" cm="1">
        <f t="array" ref="N242">IF(D242="","",_xlfn._xlws.FILTER('Input_Claims Data'!N$11:N$500,('Input_Claims Data'!$A$11:$A$500='Cal_Claims Experience'!$A242)*('Input_Claims Data'!$B$11:$B$500='Cal_Claims Experience'!$B242)*('Input_Claims Data'!$C$11:$C$500='Cal_Claims Experience'!$C242)*('Input_Claims Data'!$D$11:$D$500='Cal_Claims Experience'!$D242)))</f>
        <v/>
      </c>
      <c r="O242" s="1" t="str">
        <f t="shared" si="30"/>
        <v/>
      </c>
      <c r="P242" s="1" t="str">
        <f t="shared" si="31"/>
        <v/>
      </c>
      <c r="Q242" s="1" t="str">
        <f t="shared" si="32"/>
        <v/>
      </c>
      <c r="R242" s="1" t="str">
        <f t="shared" si="33"/>
        <v/>
      </c>
      <c r="S242" s="1" t="str">
        <f t="shared" si="34"/>
        <v/>
      </c>
      <c r="Y242" s="1" t="str" cm="1">
        <f t="array" ref="Y242">IF(U242="","",_xlfn._xlws.FILTER('Input_Claims Data'!U$11:U$500,('Input_Claims Data'!$Q$11:$Q$500='Cal_Claims Experience'!$U242)*('Input_Claims Data'!$R$11:$R$500='Cal_Claims Experience'!$V242)*('Input_Claims Data'!$S$11:$S$500='Cal_Claims Experience'!$W242)*('Input_Claims Data'!$T$11:$T$500='Cal_Claims Experience'!$X242)))</f>
        <v/>
      </c>
      <c r="Z242" s="1" t="str" cm="1">
        <f t="array" ref="Z242">IF(V242="","",_xlfn._xlws.FILTER('Input_Claims Data'!V$11:V$500,('Input_Claims Data'!$Q$11:$Q$500='Cal_Claims Experience'!$U242)*('Input_Claims Data'!$R$11:$R$500='Cal_Claims Experience'!$V242)*('Input_Claims Data'!$S$11:$S$500='Cal_Claims Experience'!$W242)*('Input_Claims Data'!$T$11:$T$500='Cal_Claims Experience'!$X242)))</f>
        <v/>
      </c>
      <c r="AA242" s="1" t="str" cm="1">
        <f t="array" ref="AA242">IF(W242="","",_xlfn._xlws.FILTER('Input_Claims Data'!W$11:W$500,('Input_Claims Data'!$Q$11:$Q$500='Cal_Claims Experience'!$U242)*('Input_Claims Data'!$R$11:$R$500='Cal_Claims Experience'!$V242)*('Input_Claims Data'!$S$11:$S$500='Cal_Claims Experience'!$W242)*('Input_Claims Data'!$T$11:$T$500='Cal_Claims Experience'!$X242)))</f>
        <v/>
      </c>
      <c r="AB242" s="1" t="str" cm="1">
        <f t="array" ref="AB242">IF(X242="","",_xlfn._xlws.FILTER('Input_Claims Data'!X$11:X$500,('Input_Claims Data'!$Q$11:$Q$500='Cal_Claims Experience'!$U242)*('Input_Claims Data'!$R$11:$R$500='Cal_Claims Experience'!$V242)*('Input_Claims Data'!$S$11:$S$500='Cal_Claims Experience'!$W242)*('Input_Claims Data'!$T$11:$T$500='Cal_Claims Experience'!$X242)))</f>
        <v/>
      </c>
      <c r="AC242" s="1" t="str" cm="1">
        <f t="array" ref="AC242">IF(Y242="","",_xlfn._xlws.FILTER('Input_Claims Data'!Y$11:Y$500,('Input_Claims Data'!$Q$11:$Q$500='Cal_Claims Experience'!$U242)*('Input_Claims Data'!$R$11:$R$500='Cal_Claims Experience'!$V242)*('Input_Claims Data'!$S$11:$S$500='Cal_Claims Experience'!$W242)*('Input_Claims Data'!$T$11:$T$500='Cal_Claims Experience'!$X242)))</f>
        <v/>
      </c>
      <c r="AD242" s="1" t="str" cm="1">
        <f t="array" ref="AD242">IF(Z242="","",_xlfn._xlws.FILTER('Input_Claims Data'!Z$11:Z$500,('Input_Claims Data'!$Q$11:$Q$500='Cal_Claims Experience'!$U242)*('Input_Claims Data'!$R$11:$R$500='Cal_Claims Experience'!$V242)*('Input_Claims Data'!$S$11:$S$500='Cal_Claims Experience'!$W242)*('Input_Claims Data'!$T$11:$T$500='Cal_Claims Experience'!$X242)))</f>
        <v/>
      </c>
      <c r="AE242" s="1" t="str" cm="1">
        <f t="array" ref="AE242">IF(AA242="","",_xlfn._xlws.FILTER('Input_Claims Data'!AA$11:AA$500,('Input_Claims Data'!$Q$11:$Q$500='Cal_Claims Experience'!$U242)*('Input_Claims Data'!$R$11:$R$500='Cal_Claims Experience'!$V242)*('Input_Claims Data'!$S$11:$S$500='Cal_Claims Experience'!$W242)*('Input_Claims Data'!$T$11:$T$500='Cal_Claims Experience'!$X242)))</f>
        <v/>
      </c>
      <c r="AF242" s="1" t="str" cm="1">
        <f t="array" ref="AF242">IF(AB242="","",_xlfn._xlws.FILTER('Input_Claims Data'!AB$11:AB$500,('Input_Claims Data'!$Q$11:$Q$500='Cal_Claims Experience'!$U242)*('Input_Claims Data'!$R$11:$R$500='Cal_Claims Experience'!$V242)*('Input_Claims Data'!$S$11:$S$500='Cal_Claims Experience'!$W242)*('Input_Claims Data'!$T$11:$T$500='Cal_Claims Experience'!$X242)))</f>
        <v/>
      </c>
      <c r="AG242" s="1" t="str" cm="1">
        <f t="array" ref="AG242">IF(AC242="","",_xlfn._xlws.FILTER('Input_Claims Data'!AC$11:AC$500,('Input_Claims Data'!$Q$11:$Q$500='Cal_Claims Experience'!$U242)*('Input_Claims Data'!$R$11:$R$500='Cal_Claims Experience'!$V242)*('Input_Claims Data'!$S$11:$S$500='Cal_Claims Experience'!$W242)*('Input_Claims Data'!$T$11:$T$500='Cal_Claims Experience'!$X242)))</f>
        <v/>
      </c>
      <c r="AH242" s="1" t="str" cm="1">
        <f t="array" ref="AH242">IF(AD242="","",_xlfn._xlws.FILTER('Input_Claims Data'!AD$11:AD$500,('Input_Claims Data'!$Q$11:$Q$500='Cal_Claims Experience'!$U242)*('Input_Claims Data'!$R$11:$R$500='Cal_Claims Experience'!$V242)*('Input_Claims Data'!$S$11:$S$500='Cal_Claims Experience'!$W242)*('Input_Claims Data'!$T$11:$T$500='Cal_Claims Experience'!$X242)))</f>
        <v/>
      </c>
      <c r="AI242" s="1" t="str">
        <f t="shared" si="38"/>
        <v/>
      </c>
      <c r="AJ242" s="1" t="str">
        <f t="shared" si="35"/>
        <v/>
      </c>
      <c r="AK242" s="1" t="str">
        <f t="shared" si="36"/>
        <v/>
      </c>
      <c r="AL242" s="1" t="str">
        <f t="shared" si="37"/>
        <v/>
      </c>
      <c r="AM242" s="1" t="str">
        <f t="shared" si="39"/>
        <v/>
      </c>
    </row>
    <row r="243" spans="5:39">
      <c r="E243" s="1" t="str" cm="1">
        <f t="array" ref="E243">IF(A243="","",_xlfn._xlws.FILTER('Input_Claims Data'!E$11:E$500,('Input_Claims Data'!$A$11:$A$500='Cal_Claims Experience'!$A243)*('Input_Claims Data'!$B$11:$B$500='Cal_Claims Experience'!$B243)*('Input_Claims Data'!$C$11:$C$500='Cal_Claims Experience'!$C243)*('Input_Claims Data'!$D$11:$D$500='Cal_Claims Experience'!$D243)))</f>
        <v/>
      </c>
      <c r="F243" s="1" t="str" cm="1">
        <f t="array" ref="F243">IF(A243="","",_xlfn._xlws.FILTER('Input_Claims Data'!F$11:F$500,('Input_Claims Data'!$A$11:$A$500='Cal_Claims Experience'!$A243)*('Input_Claims Data'!$B$11:$B$500='Cal_Claims Experience'!$B243)*('Input_Claims Data'!$C$11:$C$500='Cal_Claims Experience'!$C243)*('Input_Claims Data'!$D$11:$D$500='Cal_Claims Experience'!$D243)))</f>
        <v/>
      </c>
      <c r="G243" s="1" t="str" cm="1">
        <f t="array" ref="G243">IF(A243="","",_xlfn._xlws.FILTER('Input_Claims Data'!G$11:G$500,('Input_Claims Data'!$A$11:$A$500='Cal_Claims Experience'!$A243)*('Input_Claims Data'!$B$11:$B$500='Cal_Claims Experience'!$B243)*('Input_Claims Data'!$C$11:$C$500='Cal_Claims Experience'!$C243)*('Input_Claims Data'!$D$11:$D$500='Cal_Claims Experience'!$D243)))</f>
        <v/>
      </c>
      <c r="H243" s="1" t="str" cm="1">
        <f t="array" ref="H243">IF(A243="","",_xlfn._xlws.FILTER('Input_Claims Data'!H$11:H$500,('Input_Claims Data'!$A$11:$A$500='Cal_Claims Experience'!$A243)*('Input_Claims Data'!$B$11:$B$500='Cal_Claims Experience'!$B243)*('Input_Claims Data'!$C$11:$C$500='Cal_Claims Experience'!$C243)*('Input_Claims Data'!$D$11:$D$500='Cal_Claims Experience'!$D243)))</f>
        <v/>
      </c>
      <c r="I243" s="1" t="str" cm="1">
        <f t="array" ref="I243">IF(A243="","",_xlfn._xlws.FILTER('Input_Claims Data'!I$11:I$500,('Input_Claims Data'!$A$11:$A$500='Cal_Claims Experience'!$A243)*('Input_Claims Data'!$B$11:$B$500='Cal_Claims Experience'!$B243)*('Input_Claims Data'!$C$11:$C$500='Cal_Claims Experience'!$C243)*('Input_Claims Data'!$D$11:$D$500='Cal_Claims Experience'!$D243)))</f>
        <v/>
      </c>
      <c r="J243" s="1" t="str" cm="1">
        <f t="array" ref="J243">IF(A243="","",_xlfn._xlws.FILTER('Input_Claims Data'!J$11:J$500,('Input_Claims Data'!$A$11:$A$500='Cal_Claims Experience'!$A243)*('Input_Claims Data'!$B$11:$B$500='Cal_Claims Experience'!$B243)*('Input_Claims Data'!$C$11:$C$500='Cal_Claims Experience'!$C243)*('Input_Claims Data'!$D$11:$D$500='Cal_Claims Experience'!$D243)))</f>
        <v/>
      </c>
      <c r="K243" s="1" t="str" cm="1">
        <f t="array" ref="K243">IF(A243="","",_xlfn._xlws.FILTER('Input_Claims Data'!K$11:K$500,('Input_Claims Data'!$A$11:$A$500='Cal_Claims Experience'!$A243)*('Input_Claims Data'!$B$11:$B$500='Cal_Claims Experience'!$B243)*('Input_Claims Data'!$C$11:$C$500='Cal_Claims Experience'!$C243)*('Input_Claims Data'!$D$11:$D$500='Cal_Claims Experience'!$D243)))</f>
        <v/>
      </c>
      <c r="L243" s="1" t="str" cm="1">
        <f t="array" ref="L243">IF(B243="","",_xlfn._xlws.FILTER('Input_Claims Data'!L$11:L$500,('Input_Claims Data'!$A$11:$A$500='Cal_Claims Experience'!$A243)*('Input_Claims Data'!$B$11:$B$500='Cal_Claims Experience'!$B243)*('Input_Claims Data'!$C$11:$C$500='Cal_Claims Experience'!$C243)*('Input_Claims Data'!$D$11:$D$500='Cal_Claims Experience'!$D243)))</f>
        <v/>
      </c>
      <c r="M243" s="1" t="str" cm="1">
        <f t="array" ref="M243">IF(C243="","",_xlfn._xlws.FILTER('Input_Claims Data'!M$11:M$500,('Input_Claims Data'!$A$11:$A$500='Cal_Claims Experience'!$A243)*('Input_Claims Data'!$B$11:$B$500='Cal_Claims Experience'!$B243)*('Input_Claims Data'!$C$11:$C$500='Cal_Claims Experience'!$C243)*('Input_Claims Data'!$D$11:$D$500='Cal_Claims Experience'!$D243)))</f>
        <v/>
      </c>
      <c r="N243" s="1" t="str" cm="1">
        <f t="array" ref="N243">IF(D243="","",_xlfn._xlws.FILTER('Input_Claims Data'!N$11:N$500,('Input_Claims Data'!$A$11:$A$500='Cal_Claims Experience'!$A243)*('Input_Claims Data'!$B$11:$B$500='Cal_Claims Experience'!$B243)*('Input_Claims Data'!$C$11:$C$500='Cal_Claims Experience'!$C243)*('Input_Claims Data'!$D$11:$D$500='Cal_Claims Experience'!$D243)))</f>
        <v/>
      </c>
      <c r="O243" s="1" t="str">
        <f t="shared" si="30"/>
        <v/>
      </c>
      <c r="P243" s="1" t="str">
        <f t="shared" si="31"/>
        <v/>
      </c>
      <c r="Q243" s="1" t="str">
        <f t="shared" si="32"/>
        <v/>
      </c>
      <c r="R243" s="1" t="str">
        <f t="shared" si="33"/>
        <v/>
      </c>
      <c r="S243" s="1" t="str">
        <f t="shared" si="34"/>
        <v/>
      </c>
      <c r="Y243" s="1" t="str" cm="1">
        <f t="array" ref="Y243">IF(U243="","",_xlfn._xlws.FILTER('Input_Claims Data'!U$11:U$500,('Input_Claims Data'!$Q$11:$Q$500='Cal_Claims Experience'!$U243)*('Input_Claims Data'!$R$11:$R$500='Cal_Claims Experience'!$V243)*('Input_Claims Data'!$S$11:$S$500='Cal_Claims Experience'!$W243)*('Input_Claims Data'!$T$11:$T$500='Cal_Claims Experience'!$X243)))</f>
        <v/>
      </c>
      <c r="Z243" s="1" t="str" cm="1">
        <f t="array" ref="Z243">IF(V243="","",_xlfn._xlws.FILTER('Input_Claims Data'!V$11:V$500,('Input_Claims Data'!$Q$11:$Q$500='Cal_Claims Experience'!$U243)*('Input_Claims Data'!$R$11:$R$500='Cal_Claims Experience'!$V243)*('Input_Claims Data'!$S$11:$S$500='Cal_Claims Experience'!$W243)*('Input_Claims Data'!$T$11:$T$500='Cal_Claims Experience'!$X243)))</f>
        <v/>
      </c>
      <c r="AA243" s="1" t="str" cm="1">
        <f t="array" ref="AA243">IF(W243="","",_xlfn._xlws.FILTER('Input_Claims Data'!W$11:W$500,('Input_Claims Data'!$Q$11:$Q$500='Cal_Claims Experience'!$U243)*('Input_Claims Data'!$R$11:$R$500='Cal_Claims Experience'!$V243)*('Input_Claims Data'!$S$11:$S$500='Cal_Claims Experience'!$W243)*('Input_Claims Data'!$T$11:$T$500='Cal_Claims Experience'!$X243)))</f>
        <v/>
      </c>
      <c r="AB243" s="1" t="str" cm="1">
        <f t="array" ref="AB243">IF(X243="","",_xlfn._xlws.FILTER('Input_Claims Data'!X$11:X$500,('Input_Claims Data'!$Q$11:$Q$500='Cal_Claims Experience'!$U243)*('Input_Claims Data'!$R$11:$R$500='Cal_Claims Experience'!$V243)*('Input_Claims Data'!$S$11:$S$500='Cal_Claims Experience'!$W243)*('Input_Claims Data'!$T$11:$T$500='Cal_Claims Experience'!$X243)))</f>
        <v/>
      </c>
      <c r="AC243" s="1" t="str" cm="1">
        <f t="array" ref="AC243">IF(Y243="","",_xlfn._xlws.FILTER('Input_Claims Data'!Y$11:Y$500,('Input_Claims Data'!$Q$11:$Q$500='Cal_Claims Experience'!$U243)*('Input_Claims Data'!$R$11:$R$500='Cal_Claims Experience'!$V243)*('Input_Claims Data'!$S$11:$S$500='Cal_Claims Experience'!$W243)*('Input_Claims Data'!$T$11:$T$500='Cal_Claims Experience'!$X243)))</f>
        <v/>
      </c>
      <c r="AD243" s="1" t="str" cm="1">
        <f t="array" ref="AD243">IF(Z243="","",_xlfn._xlws.FILTER('Input_Claims Data'!Z$11:Z$500,('Input_Claims Data'!$Q$11:$Q$500='Cal_Claims Experience'!$U243)*('Input_Claims Data'!$R$11:$R$500='Cal_Claims Experience'!$V243)*('Input_Claims Data'!$S$11:$S$500='Cal_Claims Experience'!$W243)*('Input_Claims Data'!$T$11:$T$500='Cal_Claims Experience'!$X243)))</f>
        <v/>
      </c>
      <c r="AE243" s="1" t="str" cm="1">
        <f t="array" ref="AE243">IF(AA243="","",_xlfn._xlws.FILTER('Input_Claims Data'!AA$11:AA$500,('Input_Claims Data'!$Q$11:$Q$500='Cal_Claims Experience'!$U243)*('Input_Claims Data'!$R$11:$R$500='Cal_Claims Experience'!$V243)*('Input_Claims Data'!$S$11:$S$500='Cal_Claims Experience'!$W243)*('Input_Claims Data'!$T$11:$T$500='Cal_Claims Experience'!$X243)))</f>
        <v/>
      </c>
      <c r="AF243" s="1" t="str" cm="1">
        <f t="array" ref="AF243">IF(AB243="","",_xlfn._xlws.FILTER('Input_Claims Data'!AB$11:AB$500,('Input_Claims Data'!$Q$11:$Q$500='Cal_Claims Experience'!$U243)*('Input_Claims Data'!$R$11:$R$500='Cal_Claims Experience'!$V243)*('Input_Claims Data'!$S$11:$S$500='Cal_Claims Experience'!$W243)*('Input_Claims Data'!$T$11:$T$500='Cal_Claims Experience'!$X243)))</f>
        <v/>
      </c>
      <c r="AG243" s="1" t="str" cm="1">
        <f t="array" ref="AG243">IF(AC243="","",_xlfn._xlws.FILTER('Input_Claims Data'!AC$11:AC$500,('Input_Claims Data'!$Q$11:$Q$500='Cal_Claims Experience'!$U243)*('Input_Claims Data'!$R$11:$R$500='Cal_Claims Experience'!$V243)*('Input_Claims Data'!$S$11:$S$500='Cal_Claims Experience'!$W243)*('Input_Claims Data'!$T$11:$T$500='Cal_Claims Experience'!$X243)))</f>
        <v/>
      </c>
      <c r="AH243" s="1" t="str" cm="1">
        <f t="array" ref="AH243">IF(AD243="","",_xlfn._xlws.FILTER('Input_Claims Data'!AD$11:AD$500,('Input_Claims Data'!$Q$11:$Q$500='Cal_Claims Experience'!$U243)*('Input_Claims Data'!$R$11:$R$500='Cal_Claims Experience'!$V243)*('Input_Claims Data'!$S$11:$S$500='Cal_Claims Experience'!$W243)*('Input_Claims Data'!$T$11:$T$500='Cal_Claims Experience'!$X243)))</f>
        <v/>
      </c>
      <c r="AI243" s="1" t="str">
        <f t="shared" si="38"/>
        <v/>
      </c>
      <c r="AJ243" s="1" t="str">
        <f t="shared" si="35"/>
        <v/>
      </c>
      <c r="AK243" s="1" t="str">
        <f t="shared" si="36"/>
        <v/>
      </c>
      <c r="AL243" s="1" t="str">
        <f t="shared" si="37"/>
        <v/>
      </c>
      <c r="AM243" s="1" t="str">
        <f t="shared" si="39"/>
        <v/>
      </c>
    </row>
    <row r="244" spans="5:39">
      <c r="E244" s="1" t="str" cm="1">
        <f t="array" ref="E244">IF(A244="","",_xlfn._xlws.FILTER('Input_Claims Data'!E$11:E$500,('Input_Claims Data'!$A$11:$A$500='Cal_Claims Experience'!$A244)*('Input_Claims Data'!$B$11:$B$500='Cal_Claims Experience'!$B244)*('Input_Claims Data'!$C$11:$C$500='Cal_Claims Experience'!$C244)*('Input_Claims Data'!$D$11:$D$500='Cal_Claims Experience'!$D244)))</f>
        <v/>
      </c>
      <c r="F244" s="1" t="str" cm="1">
        <f t="array" ref="F244">IF(A244="","",_xlfn._xlws.FILTER('Input_Claims Data'!F$11:F$500,('Input_Claims Data'!$A$11:$A$500='Cal_Claims Experience'!$A244)*('Input_Claims Data'!$B$11:$B$500='Cal_Claims Experience'!$B244)*('Input_Claims Data'!$C$11:$C$500='Cal_Claims Experience'!$C244)*('Input_Claims Data'!$D$11:$D$500='Cal_Claims Experience'!$D244)))</f>
        <v/>
      </c>
      <c r="G244" s="1" t="str" cm="1">
        <f t="array" ref="G244">IF(A244="","",_xlfn._xlws.FILTER('Input_Claims Data'!G$11:G$500,('Input_Claims Data'!$A$11:$A$500='Cal_Claims Experience'!$A244)*('Input_Claims Data'!$B$11:$B$500='Cal_Claims Experience'!$B244)*('Input_Claims Data'!$C$11:$C$500='Cal_Claims Experience'!$C244)*('Input_Claims Data'!$D$11:$D$500='Cal_Claims Experience'!$D244)))</f>
        <v/>
      </c>
      <c r="H244" s="1" t="str" cm="1">
        <f t="array" ref="H244">IF(A244="","",_xlfn._xlws.FILTER('Input_Claims Data'!H$11:H$500,('Input_Claims Data'!$A$11:$A$500='Cal_Claims Experience'!$A244)*('Input_Claims Data'!$B$11:$B$500='Cal_Claims Experience'!$B244)*('Input_Claims Data'!$C$11:$C$500='Cal_Claims Experience'!$C244)*('Input_Claims Data'!$D$11:$D$500='Cal_Claims Experience'!$D244)))</f>
        <v/>
      </c>
      <c r="I244" s="1" t="str" cm="1">
        <f t="array" ref="I244">IF(A244="","",_xlfn._xlws.FILTER('Input_Claims Data'!I$11:I$500,('Input_Claims Data'!$A$11:$A$500='Cal_Claims Experience'!$A244)*('Input_Claims Data'!$B$11:$B$500='Cal_Claims Experience'!$B244)*('Input_Claims Data'!$C$11:$C$500='Cal_Claims Experience'!$C244)*('Input_Claims Data'!$D$11:$D$500='Cal_Claims Experience'!$D244)))</f>
        <v/>
      </c>
      <c r="J244" s="1" t="str" cm="1">
        <f t="array" ref="J244">IF(A244="","",_xlfn._xlws.FILTER('Input_Claims Data'!J$11:J$500,('Input_Claims Data'!$A$11:$A$500='Cal_Claims Experience'!$A244)*('Input_Claims Data'!$B$11:$B$500='Cal_Claims Experience'!$B244)*('Input_Claims Data'!$C$11:$C$500='Cal_Claims Experience'!$C244)*('Input_Claims Data'!$D$11:$D$500='Cal_Claims Experience'!$D244)))</f>
        <v/>
      </c>
      <c r="K244" s="1" t="str" cm="1">
        <f t="array" ref="K244">IF(A244="","",_xlfn._xlws.FILTER('Input_Claims Data'!K$11:K$500,('Input_Claims Data'!$A$11:$A$500='Cal_Claims Experience'!$A244)*('Input_Claims Data'!$B$11:$B$500='Cal_Claims Experience'!$B244)*('Input_Claims Data'!$C$11:$C$500='Cal_Claims Experience'!$C244)*('Input_Claims Data'!$D$11:$D$500='Cal_Claims Experience'!$D244)))</f>
        <v/>
      </c>
      <c r="L244" s="1" t="str" cm="1">
        <f t="array" ref="L244">IF(B244="","",_xlfn._xlws.FILTER('Input_Claims Data'!L$11:L$500,('Input_Claims Data'!$A$11:$A$500='Cal_Claims Experience'!$A244)*('Input_Claims Data'!$B$11:$B$500='Cal_Claims Experience'!$B244)*('Input_Claims Data'!$C$11:$C$500='Cal_Claims Experience'!$C244)*('Input_Claims Data'!$D$11:$D$500='Cal_Claims Experience'!$D244)))</f>
        <v/>
      </c>
      <c r="M244" s="1" t="str" cm="1">
        <f t="array" ref="M244">IF(C244="","",_xlfn._xlws.FILTER('Input_Claims Data'!M$11:M$500,('Input_Claims Data'!$A$11:$A$500='Cal_Claims Experience'!$A244)*('Input_Claims Data'!$B$11:$B$500='Cal_Claims Experience'!$B244)*('Input_Claims Data'!$C$11:$C$500='Cal_Claims Experience'!$C244)*('Input_Claims Data'!$D$11:$D$500='Cal_Claims Experience'!$D244)))</f>
        <v/>
      </c>
      <c r="N244" s="1" t="str" cm="1">
        <f t="array" ref="N244">IF(D244="","",_xlfn._xlws.FILTER('Input_Claims Data'!N$11:N$500,('Input_Claims Data'!$A$11:$A$500='Cal_Claims Experience'!$A244)*('Input_Claims Data'!$B$11:$B$500='Cal_Claims Experience'!$B244)*('Input_Claims Data'!$C$11:$C$500='Cal_Claims Experience'!$C244)*('Input_Claims Data'!$D$11:$D$500='Cal_Claims Experience'!$D244)))</f>
        <v/>
      </c>
      <c r="O244" s="1" t="str">
        <f t="shared" si="30"/>
        <v/>
      </c>
      <c r="P244" s="1" t="str">
        <f t="shared" si="31"/>
        <v/>
      </c>
      <c r="Q244" s="1" t="str">
        <f t="shared" si="32"/>
        <v/>
      </c>
      <c r="R244" s="1" t="str">
        <f t="shared" si="33"/>
        <v/>
      </c>
      <c r="S244" s="1" t="str">
        <f t="shared" si="34"/>
        <v/>
      </c>
      <c r="Y244" s="1" t="str" cm="1">
        <f t="array" ref="Y244">IF(U244="","",_xlfn._xlws.FILTER('Input_Claims Data'!U$11:U$500,('Input_Claims Data'!$Q$11:$Q$500='Cal_Claims Experience'!$U244)*('Input_Claims Data'!$R$11:$R$500='Cal_Claims Experience'!$V244)*('Input_Claims Data'!$S$11:$S$500='Cal_Claims Experience'!$W244)*('Input_Claims Data'!$T$11:$T$500='Cal_Claims Experience'!$X244)))</f>
        <v/>
      </c>
      <c r="Z244" s="1" t="str" cm="1">
        <f t="array" ref="Z244">IF(V244="","",_xlfn._xlws.FILTER('Input_Claims Data'!V$11:V$500,('Input_Claims Data'!$Q$11:$Q$500='Cal_Claims Experience'!$U244)*('Input_Claims Data'!$R$11:$R$500='Cal_Claims Experience'!$V244)*('Input_Claims Data'!$S$11:$S$500='Cal_Claims Experience'!$W244)*('Input_Claims Data'!$T$11:$T$500='Cal_Claims Experience'!$X244)))</f>
        <v/>
      </c>
      <c r="AA244" s="1" t="str" cm="1">
        <f t="array" ref="AA244">IF(W244="","",_xlfn._xlws.FILTER('Input_Claims Data'!W$11:W$500,('Input_Claims Data'!$Q$11:$Q$500='Cal_Claims Experience'!$U244)*('Input_Claims Data'!$R$11:$R$500='Cal_Claims Experience'!$V244)*('Input_Claims Data'!$S$11:$S$500='Cal_Claims Experience'!$W244)*('Input_Claims Data'!$T$11:$T$500='Cal_Claims Experience'!$X244)))</f>
        <v/>
      </c>
      <c r="AB244" s="1" t="str" cm="1">
        <f t="array" ref="AB244">IF(X244="","",_xlfn._xlws.FILTER('Input_Claims Data'!X$11:X$500,('Input_Claims Data'!$Q$11:$Q$500='Cal_Claims Experience'!$U244)*('Input_Claims Data'!$R$11:$R$500='Cal_Claims Experience'!$V244)*('Input_Claims Data'!$S$11:$S$500='Cal_Claims Experience'!$W244)*('Input_Claims Data'!$T$11:$T$500='Cal_Claims Experience'!$X244)))</f>
        <v/>
      </c>
      <c r="AC244" s="1" t="str" cm="1">
        <f t="array" ref="AC244">IF(Y244="","",_xlfn._xlws.FILTER('Input_Claims Data'!Y$11:Y$500,('Input_Claims Data'!$Q$11:$Q$500='Cal_Claims Experience'!$U244)*('Input_Claims Data'!$R$11:$R$500='Cal_Claims Experience'!$V244)*('Input_Claims Data'!$S$11:$S$500='Cal_Claims Experience'!$W244)*('Input_Claims Data'!$T$11:$T$500='Cal_Claims Experience'!$X244)))</f>
        <v/>
      </c>
      <c r="AD244" s="1" t="str" cm="1">
        <f t="array" ref="AD244">IF(Z244="","",_xlfn._xlws.FILTER('Input_Claims Data'!Z$11:Z$500,('Input_Claims Data'!$Q$11:$Q$500='Cal_Claims Experience'!$U244)*('Input_Claims Data'!$R$11:$R$500='Cal_Claims Experience'!$V244)*('Input_Claims Data'!$S$11:$S$500='Cal_Claims Experience'!$W244)*('Input_Claims Data'!$T$11:$T$500='Cal_Claims Experience'!$X244)))</f>
        <v/>
      </c>
      <c r="AE244" s="1" t="str" cm="1">
        <f t="array" ref="AE244">IF(AA244="","",_xlfn._xlws.FILTER('Input_Claims Data'!AA$11:AA$500,('Input_Claims Data'!$Q$11:$Q$500='Cal_Claims Experience'!$U244)*('Input_Claims Data'!$R$11:$R$500='Cal_Claims Experience'!$V244)*('Input_Claims Data'!$S$11:$S$500='Cal_Claims Experience'!$W244)*('Input_Claims Data'!$T$11:$T$500='Cal_Claims Experience'!$X244)))</f>
        <v/>
      </c>
      <c r="AF244" s="1" t="str" cm="1">
        <f t="array" ref="AF244">IF(AB244="","",_xlfn._xlws.FILTER('Input_Claims Data'!AB$11:AB$500,('Input_Claims Data'!$Q$11:$Q$500='Cal_Claims Experience'!$U244)*('Input_Claims Data'!$R$11:$R$500='Cal_Claims Experience'!$V244)*('Input_Claims Data'!$S$11:$S$500='Cal_Claims Experience'!$W244)*('Input_Claims Data'!$T$11:$T$500='Cal_Claims Experience'!$X244)))</f>
        <v/>
      </c>
      <c r="AG244" s="1" t="str" cm="1">
        <f t="array" ref="AG244">IF(AC244="","",_xlfn._xlws.FILTER('Input_Claims Data'!AC$11:AC$500,('Input_Claims Data'!$Q$11:$Q$500='Cal_Claims Experience'!$U244)*('Input_Claims Data'!$R$11:$R$500='Cal_Claims Experience'!$V244)*('Input_Claims Data'!$S$11:$S$500='Cal_Claims Experience'!$W244)*('Input_Claims Data'!$T$11:$T$500='Cal_Claims Experience'!$X244)))</f>
        <v/>
      </c>
      <c r="AH244" s="1" t="str" cm="1">
        <f t="array" ref="AH244">IF(AD244="","",_xlfn._xlws.FILTER('Input_Claims Data'!AD$11:AD$500,('Input_Claims Data'!$Q$11:$Q$500='Cal_Claims Experience'!$U244)*('Input_Claims Data'!$R$11:$R$500='Cal_Claims Experience'!$V244)*('Input_Claims Data'!$S$11:$S$500='Cal_Claims Experience'!$W244)*('Input_Claims Data'!$T$11:$T$500='Cal_Claims Experience'!$X244)))</f>
        <v/>
      </c>
      <c r="AI244" s="1" t="str">
        <f t="shared" si="38"/>
        <v/>
      </c>
      <c r="AJ244" s="1" t="str">
        <f t="shared" si="35"/>
        <v/>
      </c>
      <c r="AK244" s="1" t="str">
        <f t="shared" si="36"/>
        <v/>
      </c>
      <c r="AL244" s="1" t="str">
        <f t="shared" si="37"/>
        <v/>
      </c>
      <c r="AM244" s="1" t="str">
        <f t="shared" si="39"/>
        <v/>
      </c>
    </row>
    <row r="245" spans="5:39">
      <c r="E245" s="1" t="str" cm="1">
        <f t="array" ref="E245">IF(A245="","",_xlfn._xlws.FILTER('Input_Claims Data'!E$11:E$500,('Input_Claims Data'!$A$11:$A$500='Cal_Claims Experience'!$A245)*('Input_Claims Data'!$B$11:$B$500='Cal_Claims Experience'!$B245)*('Input_Claims Data'!$C$11:$C$500='Cal_Claims Experience'!$C245)*('Input_Claims Data'!$D$11:$D$500='Cal_Claims Experience'!$D245)))</f>
        <v/>
      </c>
      <c r="F245" s="1" t="str" cm="1">
        <f t="array" ref="F245">IF(A245="","",_xlfn._xlws.FILTER('Input_Claims Data'!F$11:F$500,('Input_Claims Data'!$A$11:$A$500='Cal_Claims Experience'!$A245)*('Input_Claims Data'!$B$11:$B$500='Cal_Claims Experience'!$B245)*('Input_Claims Data'!$C$11:$C$500='Cal_Claims Experience'!$C245)*('Input_Claims Data'!$D$11:$D$500='Cal_Claims Experience'!$D245)))</f>
        <v/>
      </c>
      <c r="G245" s="1" t="str" cm="1">
        <f t="array" ref="G245">IF(A245="","",_xlfn._xlws.FILTER('Input_Claims Data'!G$11:G$500,('Input_Claims Data'!$A$11:$A$500='Cal_Claims Experience'!$A245)*('Input_Claims Data'!$B$11:$B$500='Cal_Claims Experience'!$B245)*('Input_Claims Data'!$C$11:$C$500='Cal_Claims Experience'!$C245)*('Input_Claims Data'!$D$11:$D$500='Cal_Claims Experience'!$D245)))</f>
        <v/>
      </c>
      <c r="H245" s="1" t="str" cm="1">
        <f t="array" ref="H245">IF(A245="","",_xlfn._xlws.FILTER('Input_Claims Data'!H$11:H$500,('Input_Claims Data'!$A$11:$A$500='Cal_Claims Experience'!$A245)*('Input_Claims Data'!$B$11:$B$500='Cal_Claims Experience'!$B245)*('Input_Claims Data'!$C$11:$C$500='Cal_Claims Experience'!$C245)*('Input_Claims Data'!$D$11:$D$500='Cal_Claims Experience'!$D245)))</f>
        <v/>
      </c>
      <c r="I245" s="1" t="str" cm="1">
        <f t="array" ref="I245">IF(A245="","",_xlfn._xlws.FILTER('Input_Claims Data'!I$11:I$500,('Input_Claims Data'!$A$11:$A$500='Cal_Claims Experience'!$A245)*('Input_Claims Data'!$B$11:$B$500='Cal_Claims Experience'!$B245)*('Input_Claims Data'!$C$11:$C$500='Cal_Claims Experience'!$C245)*('Input_Claims Data'!$D$11:$D$500='Cal_Claims Experience'!$D245)))</f>
        <v/>
      </c>
      <c r="J245" s="1" t="str" cm="1">
        <f t="array" ref="J245">IF(A245="","",_xlfn._xlws.FILTER('Input_Claims Data'!J$11:J$500,('Input_Claims Data'!$A$11:$A$500='Cal_Claims Experience'!$A245)*('Input_Claims Data'!$B$11:$B$500='Cal_Claims Experience'!$B245)*('Input_Claims Data'!$C$11:$C$500='Cal_Claims Experience'!$C245)*('Input_Claims Data'!$D$11:$D$500='Cal_Claims Experience'!$D245)))</f>
        <v/>
      </c>
      <c r="K245" s="1" t="str" cm="1">
        <f t="array" ref="K245">IF(A245="","",_xlfn._xlws.FILTER('Input_Claims Data'!K$11:K$500,('Input_Claims Data'!$A$11:$A$500='Cal_Claims Experience'!$A245)*('Input_Claims Data'!$B$11:$B$500='Cal_Claims Experience'!$B245)*('Input_Claims Data'!$C$11:$C$500='Cal_Claims Experience'!$C245)*('Input_Claims Data'!$D$11:$D$500='Cal_Claims Experience'!$D245)))</f>
        <v/>
      </c>
      <c r="L245" s="1" t="str" cm="1">
        <f t="array" ref="L245">IF(B245="","",_xlfn._xlws.FILTER('Input_Claims Data'!L$11:L$500,('Input_Claims Data'!$A$11:$A$500='Cal_Claims Experience'!$A245)*('Input_Claims Data'!$B$11:$B$500='Cal_Claims Experience'!$B245)*('Input_Claims Data'!$C$11:$C$500='Cal_Claims Experience'!$C245)*('Input_Claims Data'!$D$11:$D$500='Cal_Claims Experience'!$D245)))</f>
        <v/>
      </c>
      <c r="M245" s="1" t="str" cm="1">
        <f t="array" ref="M245">IF(C245="","",_xlfn._xlws.FILTER('Input_Claims Data'!M$11:M$500,('Input_Claims Data'!$A$11:$A$500='Cal_Claims Experience'!$A245)*('Input_Claims Data'!$B$11:$B$500='Cal_Claims Experience'!$B245)*('Input_Claims Data'!$C$11:$C$500='Cal_Claims Experience'!$C245)*('Input_Claims Data'!$D$11:$D$500='Cal_Claims Experience'!$D245)))</f>
        <v/>
      </c>
      <c r="N245" s="1" t="str" cm="1">
        <f t="array" ref="N245">IF(D245="","",_xlfn._xlws.FILTER('Input_Claims Data'!N$11:N$500,('Input_Claims Data'!$A$11:$A$500='Cal_Claims Experience'!$A245)*('Input_Claims Data'!$B$11:$B$500='Cal_Claims Experience'!$B245)*('Input_Claims Data'!$C$11:$C$500='Cal_Claims Experience'!$C245)*('Input_Claims Data'!$D$11:$D$500='Cal_Claims Experience'!$D245)))</f>
        <v/>
      </c>
      <c r="O245" s="1" t="str">
        <f t="shared" si="30"/>
        <v/>
      </c>
      <c r="P245" s="1" t="str">
        <f t="shared" si="31"/>
        <v/>
      </c>
      <c r="Q245" s="1" t="str">
        <f t="shared" si="32"/>
        <v/>
      </c>
      <c r="R245" s="1" t="str">
        <f t="shared" si="33"/>
        <v/>
      </c>
      <c r="S245" s="1" t="str">
        <f t="shared" si="34"/>
        <v/>
      </c>
      <c r="Y245" s="1" t="str" cm="1">
        <f t="array" ref="Y245">IF(U245="","",_xlfn._xlws.FILTER('Input_Claims Data'!U$11:U$500,('Input_Claims Data'!$Q$11:$Q$500='Cal_Claims Experience'!$U245)*('Input_Claims Data'!$R$11:$R$500='Cal_Claims Experience'!$V245)*('Input_Claims Data'!$S$11:$S$500='Cal_Claims Experience'!$W245)*('Input_Claims Data'!$T$11:$T$500='Cal_Claims Experience'!$X245)))</f>
        <v/>
      </c>
      <c r="Z245" s="1" t="str" cm="1">
        <f t="array" ref="Z245">IF(V245="","",_xlfn._xlws.FILTER('Input_Claims Data'!V$11:V$500,('Input_Claims Data'!$Q$11:$Q$500='Cal_Claims Experience'!$U245)*('Input_Claims Data'!$R$11:$R$500='Cal_Claims Experience'!$V245)*('Input_Claims Data'!$S$11:$S$500='Cal_Claims Experience'!$W245)*('Input_Claims Data'!$T$11:$T$500='Cal_Claims Experience'!$X245)))</f>
        <v/>
      </c>
      <c r="AA245" s="1" t="str" cm="1">
        <f t="array" ref="AA245">IF(W245="","",_xlfn._xlws.FILTER('Input_Claims Data'!W$11:W$500,('Input_Claims Data'!$Q$11:$Q$500='Cal_Claims Experience'!$U245)*('Input_Claims Data'!$R$11:$R$500='Cal_Claims Experience'!$V245)*('Input_Claims Data'!$S$11:$S$500='Cal_Claims Experience'!$W245)*('Input_Claims Data'!$T$11:$T$500='Cal_Claims Experience'!$X245)))</f>
        <v/>
      </c>
      <c r="AB245" s="1" t="str" cm="1">
        <f t="array" ref="AB245">IF(X245="","",_xlfn._xlws.FILTER('Input_Claims Data'!X$11:X$500,('Input_Claims Data'!$Q$11:$Q$500='Cal_Claims Experience'!$U245)*('Input_Claims Data'!$R$11:$R$500='Cal_Claims Experience'!$V245)*('Input_Claims Data'!$S$11:$S$500='Cal_Claims Experience'!$W245)*('Input_Claims Data'!$T$11:$T$500='Cal_Claims Experience'!$X245)))</f>
        <v/>
      </c>
      <c r="AC245" s="1" t="str" cm="1">
        <f t="array" ref="AC245">IF(Y245="","",_xlfn._xlws.FILTER('Input_Claims Data'!Y$11:Y$500,('Input_Claims Data'!$Q$11:$Q$500='Cal_Claims Experience'!$U245)*('Input_Claims Data'!$R$11:$R$500='Cal_Claims Experience'!$V245)*('Input_Claims Data'!$S$11:$S$500='Cal_Claims Experience'!$W245)*('Input_Claims Data'!$T$11:$T$500='Cal_Claims Experience'!$X245)))</f>
        <v/>
      </c>
      <c r="AD245" s="1" t="str" cm="1">
        <f t="array" ref="AD245">IF(Z245="","",_xlfn._xlws.FILTER('Input_Claims Data'!Z$11:Z$500,('Input_Claims Data'!$Q$11:$Q$500='Cal_Claims Experience'!$U245)*('Input_Claims Data'!$R$11:$R$500='Cal_Claims Experience'!$V245)*('Input_Claims Data'!$S$11:$S$500='Cal_Claims Experience'!$W245)*('Input_Claims Data'!$T$11:$T$500='Cal_Claims Experience'!$X245)))</f>
        <v/>
      </c>
      <c r="AE245" s="1" t="str" cm="1">
        <f t="array" ref="AE245">IF(AA245="","",_xlfn._xlws.FILTER('Input_Claims Data'!AA$11:AA$500,('Input_Claims Data'!$Q$11:$Q$500='Cal_Claims Experience'!$U245)*('Input_Claims Data'!$R$11:$R$500='Cal_Claims Experience'!$V245)*('Input_Claims Data'!$S$11:$S$500='Cal_Claims Experience'!$W245)*('Input_Claims Data'!$T$11:$T$500='Cal_Claims Experience'!$X245)))</f>
        <v/>
      </c>
      <c r="AF245" s="1" t="str" cm="1">
        <f t="array" ref="AF245">IF(AB245="","",_xlfn._xlws.FILTER('Input_Claims Data'!AB$11:AB$500,('Input_Claims Data'!$Q$11:$Q$500='Cal_Claims Experience'!$U245)*('Input_Claims Data'!$R$11:$R$500='Cal_Claims Experience'!$V245)*('Input_Claims Data'!$S$11:$S$500='Cal_Claims Experience'!$W245)*('Input_Claims Data'!$T$11:$T$500='Cal_Claims Experience'!$X245)))</f>
        <v/>
      </c>
      <c r="AG245" s="1" t="str" cm="1">
        <f t="array" ref="AG245">IF(AC245="","",_xlfn._xlws.FILTER('Input_Claims Data'!AC$11:AC$500,('Input_Claims Data'!$Q$11:$Q$500='Cal_Claims Experience'!$U245)*('Input_Claims Data'!$R$11:$R$500='Cal_Claims Experience'!$V245)*('Input_Claims Data'!$S$11:$S$500='Cal_Claims Experience'!$W245)*('Input_Claims Data'!$T$11:$T$500='Cal_Claims Experience'!$X245)))</f>
        <v/>
      </c>
      <c r="AH245" s="1" t="str" cm="1">
        <f t="array" ref="AH245">IF(AD245="","",_xlfn._xlws.FILTER('Input_Claims Data'!AD$11:AD$500,('Input_Claims Data'!$Q$11:$Q$500='Cal_Claims Experience'!$U245)*('Input_Claims Data'!$R$11:$R$500='Cal_Claims Experience'!$V245)*('Input_Claims Data'!$S$11:$S$500='Cal_Claims Experience'!$W245)*('Input_Claims Data'!$T$11:$T$500='Cal_Claims Experience'!$X245)))</f>
        <v/>
      </c>
      <c r="AI245" s="1" t="str">
        <f t="shared" si="38"/>
        <v/>
      </c>
      <c r="AJ245" s="1" t="str">
        <f t="shared" si="35"/>
        <v/>
      </c>
      <c r="AK245" s="1" t="str">
        <f t="shared" si="36"/>
        <v/>
      </c>
      <c r="AL245" s="1" t="str">
        <f t="shared" si="37"/>
        <v/>
      </c>
      <c r="AM245" s="1" t="str">
        <f t="shared" si="39"/>
        <v/>
      </c>
    </row>
    <row r="246" spans="5:39">
      <c r="E246" s="1" t="str" cm="1">
        <f t="array" ref="E246">IF(A246="","",_xlfn._xlws.FILTER('Input_Claims Data'!E$11:E$500,('Input_Claims Data'!$A$11:$A$500='Cal_Claims Experience'!$A246)*('Input_Claims Data'!$B$11:$B$500='Cal_Claims Experience'!$B246)*('Input_Claims Data'!$C$11:$C$500='Cal_Claims Experience'!$C246)*('Input_Claims Data'!$D$11:$D$500='Cal_Claims Experience'!$D246)))</f>
        <v/>
      </c>
      <c r="F246" s="1" t="str" cm="1">
        <f t="array" ref="F246">IF(A246="","",_xlfn._xlws.FILTER('Input_Claims Data'!F$11:F$500,('Input_Claims Data'!$A$11:$A$500='Cal_Claims Experience'!$A246)*('Input_Claims Data'!$B$11:$B$500='Cal_Claims Experience'!$B246)*('Input_Claims Data'!$C$11:$C$500='Cal_Claims Experience'!$C246)*('Input_Claims Data'!$D$11:$D$500='Cal_Claims Experience'!$D246)))</f>
        <v/>
      </c>
      <c r="G246" s="1" t="str" cm="1">
        <f t="array" ref="G246">IF(A246="","",_xlfn._xlws.FILTER('Input_Claims Data'!G$11:G$500,('Input_Claims Data'!$A$11:$A$500='Cal_Claims Experience'!$A246)*('Input_Claims Data'!$B$11:$B$500='Cal_Claims Experience'!$B246)*('Input_Claims Data'!$C$11:$C$500='Cal_Claims Experience'!$C246)*('Input_Claims Data'!$D$11:$D$500='Cal_Claims Experience'!$D246)))</f>
        <v/>
      </c>
      <c r="H246" s="1" t="str" cm="1">
        <f t="array" ref="H246">IF(A246="","",_xlfn._xlws.FILTER('Input_Claims Data'!H$11:H$500,('Input_Claims Data'!$A$11:$A$500='Cal_Claims Experience'!$A246)*('Input_Claims Data'!$B$11:$B$500='Cal_Claims Experience'!$B246)*('Input_Claims Data'!$C$11:$C$500='Cal_Claims Experience'!$C246)*('Input_Claims Data'!$D$11:$D$500='Cal_Claims Experience'!$D246)))</f>
        <v/>
      </c>
      <c r="I246" s="1" t="str" cm="1">
        <f t="array" ref="I246">IF(A246="","",_xlfn._xlws.FILTER('Input_Claims Data'!I$11:I$500,('Input_Claims Data'!$A$11:$A$500='Cal_Claims Experience'!$A246)*('Input_Claims Data'!$B$11:$B$500='Cal_Claims Experience'!$B246)*('Input_Claims Data'!$C$11:$C$500='Cal_Claims Experience'!$C246)*('Input_Claims Data'!$D$11:$D$500='Cal_Claims Experience'!$D246)))</f>
        <v/>
      </c>
      <c r="J246" s="1" t="str" cm="1">
        <f t="array" ref="J246">IF(A246="","",_xlfn._xlws.FILTER('Input_Claims Data'!J$11:J$500,('Input_Claims Data'!$A$11:$A$500='Cal_Claims Experience'!$A246)*('Input_Claims Data'!$B$11:$B$500='Cal_Claims Experience'!$B246)*('Input_Claims Data'!$C$11:$C$500='Cal_Claims Experience'!$C246)*('Input_Claims Data'!$D$11:$D$500='Cal_Claims Experience'!$D246)))</f>
        <v/>
      </c>
      <c r="K246" s="1" t="str" cm="1">
        <f t="array" ref="K246">IF(A246="","",_xlfn._xlws.FILTER('Input_Claims Data'!K$11:K$500,('Input_Claims Data'!$A$11:$A$500='Cal_Claims Experience'!$A246)*('Input_Claims Data'!$B$11:$B$500='Cal_Claims Experience'!$B246)*('Input_Claims Data'!$C$11:$C$500='Cal_Claims Experience'!$C246)*('Input_Claims Data'!$D$11:$D$500='Cal_Claims Experience'!$D246)))</f>
        <v/>
      </c>
      <c r="L246" s="1" t="str" cm="1">
        <f t="array" ref="L246">IF(B246="","",_xlfn._xlws.FILTER('Input_Claims Data'!L$11:L$500,('Input_Claims Data'!$A$11:$A$500='Cal_Claims Experience'!$A246)*('Input_Claims Data'!$B$11:$B$500='Cal_Claims Experience'!$B246)*('Input_Claims Data'!$C$11:$C$500='Cal_Claims Experience'!$C246)*('Input_Claims Data'!$D$11:$D$500='Cal_Claims Experience'!$D246)))</f>
        <v/>
      </c>
      <c r="M246" s="1" t="str" cm="1">
        <f t="array" ref="M246">IF(C246="","",_xlfn._xlws.FILTER('Input_Claims Data'!M$11:M$500,('Input_Claims Data'!$A$11:$A$500='Cal_Claims Experience'!$A246)*('Input_Claims Data'!$B$11:$B$500='Cal_Claims Experience'!$B246)*('Input_Claims Data'!$C$11:$C$500='Cal_Claims Experience'!$C246)*('Input_Claims Data'!$D$11:$D$500='Cal_Claims Experience'!$D246)))</f>
        <v/>
      </c>
      <c r="N246" s="1" t="str" cm="1">
        <f t="array" ref="N246">IF(D246="","",_xlfn._xlws.FILTER('Input_Claims Data'!N$11:N$500,('Input_Claims Data'!$A$11:$A$500='Cal_Claims Experience'!$A246)*('Input_Claims Data'!$B$11:$B$500='Cal_Claims Experience'!$B246)*('Input_Claims Data'!$C$11:$C$500='Cal_Claims Experience'!$C246)*('Input_Claims Data'!$D$11:$D$500='Cal_Claims Experience'!$D246)))</f>
        <v/>
      </c>
      <c r="O246" s="1" t="str">
        <f t="shared" si="30"/>
        <v/>
      </c>
      <c r="P246" s="1" t="str">
        <f t="shared" si="31"/>
        <v/>
      </c>
      <c r="Q246" s="1" t="str">
        <f t="shared" si="32"/>
        <v/>
      </c>
      <c r="R246" s="1" t="str">
        <f t="shared" si="33"/>
        <v/>
      </c>
      <c r="S246" s="1" t="str">
        <f t="shared" si="34"/>
        <v/>
      </c>
      <c r="Y246" s="1" t="str" cm="1">
        <f t="array" ref="Y246">IF(U246="","",_xlfn._xlws.FILTER('Input_Claims Data'!U$11:U$500,('Input_Claims Data'!$Q$11:$Q$500='Cal_Claims Experience'!$U246)*('Input_Claims Data'!$R$11:$R$500='Cal_Claims Experience'!$V246)*('Input_Claims Data'!$S$11:$S$500='Cal_Claims Experience'!$W246)*('Input_Claims Data'!$T$11:$T$500='Cal_Claims Experience'!$X246)))</f>
        <v/>
      </c>
      <c r="Z246" s="1" t="str" cm="1">
        <f t="array" ref="Z246">IF(V246="","",_xlfn._xlws.FILTER('Input_Claims Data'!V$11:V$500,('Input_Claims Data'!$Q$11:$Q$500='Cal_Claims Experience'!$U246)*('Input_Claims Data'!$R$11:$R$500='Cal_Claims Experience'!$V246)*('Input_Claims Data'!$S$11:$S$500='Cal_Claims Experience'!$W246)*('Input_Claims Data'!$T$11:$T$500='Cal_Claims Experience'!$X246)))</f>
        <v/>
      </c>
      <c r="AA246" s="1" t="str" cm="1">
        <f t="array" ref="AA246">IF(W246="","",_xlfn._xlws.FILTER('Input_Claims Data'!W$11:W$500,('Input_Claims Data'!$Q$11:$Q$500='Cal_Claims Experience'!$U246)*('Input_Claims Data'!$R$11:$R$500='Cal_Claims Experience'!$V246)*('Input_Claims Data'!$S$11:$S$500='Cal_Claims Experience'!$W246)*('Input_Claims Data'!$T$11:$T$500='Cal_Claims Experience'!$X246)))</f>
        <v/>
      </c>
      <c r="AB246" s="1" t="str" cm="1">
        <f t="array" ref="AB246">IF(X246="","",_xlfn._xlws.FILTER('Input_Claims Data'!X$11:X$500,('Input_Claims Data'!$Q$11:$Q$500='Cal_Claims Experience'!$U246)*('Input_Claims Data'!$R$11:$R$500='Cal_Claims Experience'!$V246)*('Input_Claims Data'!$S$11:$S$500='Cal_Claims Experience'!$W246)*('Input_Claims Data'!$T$11:$T$500='Cal_Claims Experience'!$X246)))</f>
        <v/>
      </c>
      <c r="AC246" s="1" t="str" cm="1">
        <f t="array" ref="AC246">IF(Y246="","",_xlfn._xlws.FILTER('Input_Claims Data'!Y$11:Y$500,('Input_Claims Data'!$Q$11:$Q$500='Cal_Claims Experience'!$U246)*('Input_Claims Data'!$R$11:$R$500='Cal_Claims Experience'!$V246)*('Input_Claims Data'!$S$11:$S$500='Cal_Claims Experience'!$W246)*('Input_Claims Data'!$T$11:$T$500='Cal_Claims Experience'!$X246)))</f>
        <v/>
      </c>
      <c r="AD246" s="1" t="str" cm="1">
        <f t="array" ref="AD246">IF(Z246="","",_xlfn._xlws.FILTER('Input_Claims Data'!Z$11:Z$500,('Input_Claims Data'!$Q$11:$Q$500='Cal_Claims Experience'!$U246)*('Input_Claims Data'!$R$11:$R$500='Cal_Claims Experience'!$V246)*('Input_Claims Data'!$S$11:$S$500='Cal_Claims Experience'!$W246)*('Input_Claims Data'!$T$11:$T$500='Cal_Claims Experience'!$X246)))</f>
        <v/>
      </c>
      <c r="AE246" s="1" t="str" cm="1">
        <f t="array" ref="AE246">IF(AA246="","",_xlfn._xlws.FILTER('Input_Claims Data'!AA$11:AA$500,('Input_Claims Data'!$Q$11:$Q$500='Cal_Claims Experience'!$U246)*('Input_Claims Data'!$R$11:$R$500='Cal_Claims Experience'!$V246)*('Input_Claims Data'!$S$11:$S$500='Cal_Claims Experience'!$W246)*('Input_Claims Data'!$T$11:$T$500='Cal_Claims Experience'!$X246)))</f>
        <v/>
      </c>
      <c r="AF246" s="1" t="str" cm="1">
        <f t="array" ref="AF246">IF(AB246="","",_xlfn._xlws.FILTER('Input_Claims Data'!AB$11:AB$500,('Input_Claims Data'!$Q$11:$Q$500='Cal_Claims Experience'!$U246)*('Input_Claims Data'!$R$11:$R$500='Cal_Claims Experience'!$V246)*('Input_Claims Data'!$S$11:$S$500='Cal_Claims Experience'!$W246)*('Input_Claims Data'!$T$11:$T$500='Cal_Claims Experience'!$X246)))</f>
        <v/>
      </c>
      <c r="AG246" s="1" t="str" cm="1">
        <f t="array" ref="AG246">IF(AC246="","",_xlfn._xlws.FILTER('Input_Claims Data'!AC$11:AC$500,('Input_Claims Data'!$Q$11:$Q$500='Cal_Claims Experience'!$U246)*('Input_Claims Data'!$R$11:$R$500='Cal_Claims Experience'!$V246)*('Input_Claims Data'!$S$11:$S$500='Cal_Claims Experience'!$W246)*('Input_Claims Data'!$T$11:$T$500='Cal_Claims Experience'!$X246)))</f>
        <v/>
      </c>
      <c r="AH246" s="1" t="str" cm="1">
        <f t="array" ref="AH246">IF(AD246="","",_xlfn._xlws.FILTER('Input_Claims Data'!AD$11:AD$500,('Input_Claims Data'!$Q$11:$Q$500='Cal_Claims Experience'!$U246)*('Input_Claims Data'!$R$11:$R$500='Cal_Claims Experience'!$V246)*('Input_Claims Data'!$S$11:$S$500='Cal_Claims Experience'!$W246)*('Input_Claims Data'!$T$11:$T$500='Cal_Claims Experience'!$X246)))</f>
        <v/>
      </c>
      <c r="AI246" s="1" t="str">
        <f t="shared" si="38"/>
        <v/>
      </c>
      <c r="AJ246" s="1" t="str">
        <f t="shared" si="35"/>
        <v/>
      </c>
      <c r="AK246" s="1" t="str">
        <f t="shared" si="36"/>
        <v/>
      </c>
      <c r="AL246" s="1" t="str">
        <f t="shared" si="37"/>
        <v/>
      </c>
      <c r="AM246" s="1" t="str">
        <f t="shared" si="39"/>
        <v/>
      </c>
    </row>
    <row r="247" spans="5:39">
      <c r="E247" s="1" t="str" cm="1">
        <f t="array" ref="E247">IF(A247="","",_xlfn._xlws.FILTER('Input_Claims Data'!E$11:E$500,('Input_Claims Data'!$A$11:$A$500='Cal_Claims Experience'!$A247)*('Input_Claims Data'!$B$11:$B$500='Cal_Claims Experience'!$B247)*('Input_Claims Data'!$C$11:$C$500='Cal_Claims Experience'!$C247)*('Input_Claims Data'!$D$11:$D$500='Cal_Claims Experience'!$D247)))</f>
        <v/>
      </c>
      <c r="F247" s="1" t="str" cm="1">
        <f t="array" ref="F247">IF(A247="","",_xlfn._xlws.FILTER('Input_Claims Data'!F$11:F$500,('Input_Claims Data'!$A$11:$A$500='Cal_Claims Experience'!$A247)*('Input_Claims Data'!$B$11:$B$500='Cal_Claims Experience'!$B247)*('Input_Claims Data'!$C$11:$C$500='Cal_Claims Experience'!$C247)*('Input_Claims Data'!$D$11:$D$500='Cal_Claims Experience'!$D247)))</f>
        <v/>
      </c>
      <c r="G247" s="1" t="str" cm="1">
        <f t="array" ref="G247">IF(A247="","",_xlfn._xlws.FILTER('Input_Claims Data'!G$11:G$500,('Input_Claims Data'!$A$11:$A$500='Cal_Claims Experience'!$A247)*('Input_Claims Data'!$B$11:$B$500='Cal_Claims Experience'!$B247)*('Input_Claims Data'!$C$11:$C$500='Cal_Claims Experience'!$C247)*('Input_Claims Data'!$D$11:$D$500='Cal_Claims Experience'!$D247)))</f>
        <v/>
      </c>
      <c r="H247" s="1" t="str" cm="1">
        <f t="array" ref="H247">IF(A247="","",_xlfn._xlws.FILTER('Input_Claims Data'!H$11:H$500,('Input_Claims Data'!$A$11:$A$500='Cal_Claims Experience'!$A247)*('Input_Claims Data'!$B$11:$B$500='Cal_Claims Experience'!$B247)*('Input_Claims Data'!$C$11:$C$500='Cal_Claims Experience'!$C247)*('Input_Claims Data'!$D$11:$D$500='Cal_Claims Experience'!$D247)))</f>
        <v/>
      </c>
      <c r="I247" s="1" t="str" cm="1">
        <f t="array" ref="I247">IF(A247="","",_xlfn._xlws.FILTER('Input_Claims Data'!I$11:I$500,('Input_Claims Data'!$A$11:$A$500='Cal_Claims Experience'!$A247)*('Input_Claims Data'!$B$11:$B$500='Cal_Claims Experience'!$B247)*('Input_Claims Data'!$C$11:$C$500='Cal_Claims Experience'!$C247)*('Input_Claims Data'!$D$11:$D$500='Cal_Claims Experience'!$D247)))</f>
        <v/>
      </c>
      <c r="J247" s="1" t="str" cm="1">
        <f t="array" ref="J247">IF(A247="","",_xlfn._xlws.FILTER('Input_Claims Data'!J$11:J$500,('Input_Claims Data'!$A$11:$A$500='Cal_Claims Experience'!$A247)*('Input_Claims Data'!$B$11:$B$500='Cal_Claims Experience'!$B247)*('Input_Claims Data'!$C$11:$C$500='Cal_Claims Experience'!$C247)*('Input_Claims Data'!$D$11:$D$500='Cal_Claims Experience'!$D247)))</f>
        <v/>
      </c>
      <c r="K247" s="1" t="str" cm="1">
        <f t="array" ref="K247">IF(A247="","",_xlfn._xlws.FILTER('Input_Claims Data'!K$11:K$500,('Input_Claims Data'!$A$11:$A$500='Cal_Claims Experience'!$A247)*('Input_Claims Data'!$B$11:$B$500='Cal_Claims Experience'!$B247)*('Input_Claims Data'!$C$11:$C$500='Cal_Claims Experience'!$C247)*('Input_Claims Data'!$D$11:$D$500='Cal_Claims Experience'!$D247)))</f>
        <v/>
      </c>
      <c r="L247" s="1" t="str" cm="1">
        <f t="array" ref="L247">IF(B247="","",_xlfn._xlws.FILTER('Input_Claims Data'!L$11:L$500,('Input_Claims Data'!$A$11:$A$500='Cal_Claims Experience'!$A247)*('Input_Claims Data'!$B$11:$B$500='Cal_Claims Experience'!$B247)*('Input_Claims Data'!$C$11:$C$500='Cal_Claims Experience'!$C247)*('Input_Claims Data'!$D$11:$D$500='Cal_Claims Experience'!$D247)))</f>
        <v/>
      </c>
      <c r="M247" s="1" t="str" cm="1">
        <f t="array" ref="M247">IF(C247="","",_xlfn._xlws.FILTER('Input_Claims Data'!M$11:M$500,('Input_Claims Data'!$A$11:$A$500='Cal_Claims Experience'!$A247)*('Input_Claims Data'!$B$11:$B$500='Cal_Claims Experience'!$B247)*('Input_Claims Data'!$C$11:$C$500='Cal_Claims Experience'!$C247)*('Input_Claims Data'!$D$11:$D$500='Cal_Claims Experience'!$D247)))</f>
        <v/>
      </c>
      <c r="N247" s="1" t="str" cm="1">
        <f t="array" ref="N247">IF(D247="","",_xlfn._xlws.FILTER('Input_Claims Data'!N$11:N$500,('Input_Claims Data'!$A$11:$A$500='Cal_Claims Experience'!$A247)*('Input_Claims Data'!$B$11:$B$500='Cal_Claims Experience'!$B247)*('Input_Claims Data'!$C$11:$C$500='Cal_Claims Experience'!$C247)*('Input_Claims Data'!$D$11:$D$500='Cal_Claims Experience'!$D247)))</f>
        <v/>
      </c>
      <c r="O247" s="1" t="str">
        <f t="shared" si="30"/>
        <v/>
      </c>
      <c r="P247" s="1" t="str">
        <f t="shared" si="31"/>
        <v/>
      </c>
      <c r="Q247" s="1" t="str">
        <f t="shared" si="32"/>
        <v/>
      </c>
      <c r="R247" s="1" t="str">
        <f t="shared" si="33"/>
        <v/>
      </c>
      <c r="S247" s="1" t="str">
        <f t="shared" si="34"/>
        <v/>
      </c>
      <c r="Y247" s="1" t="str" cm="1">
        <f t="array" ref="Y247">IF(U247="","",_xlfn._xlws.FILTER('Input_Claims Data'!U$11:U$500,('Input_Claims Data'!$Q$11:$Q$500='Cal_Claims Experience'!$U247)*('Input_Claims Data'!$R$11:$R$500='Cal_Claims Experience'!$V247)*('Input_Claims Data'!$S$11:$S$500='Cal_Claims Experience'!$W247)*('Input_Claims Data'!$T$11:$T$500='Cal_Claims Experience'!$X247)))</f>
        <v/>
      </c>
      <c r="Z247" s="1" t="str" cm="1">
        <f t="array" ref="Z247">IF(V247="","",_xlfn._xlws.FILTER('Input_Claims Data'!V$11:V$500,('Input_Claims Data'!$Q$11:$Q$500='Cal_Claims Experience'!$U247)*('Input_Claims Data'!$R$11:$R$500='Cal_Claims Experience'!$V247)*('Input_Claims Data'!$S$11:$S$500='Cal_Claims Experience'!$W247)*('Input_Claims Data'!$T$11:$T$500='Cal_Claims Experience'!$X247)))</f>
        <v/>
      </c>
      <c r="AA247" s="1" t="str" cm="1">
        <f t="array" ref="AA247">IF(W247="","",_xlfn._xlws.FILTER('Input_Claims Data'!W$11:W$500,('Input_Claims Data'!$Q$11:$Q$500='Cal_Claims Experience'!$U247)*('Input_Claims Data'!$R$11:$R$500='Cal_Claims Experience'!$V247)*('Input_Claims Data'!$S$11:$S$500='Cal_Claims Experience'!$W247)*('Input_Claims Data'!$T$11:$T$500='Cal_Claims Experience'!$X247)))</f>
        <v/>
      </c>
      <c r="AB247" s="1" t="str" cm="1">
        <f t="array" ref="AB247">IF(X247="","",_xlfn._xlws.FILTER('Input_Claims Data'!X$11:X$500,('Input_Claims Data'!$Q$11:$Q$500='Cal_Claims Experience'!$U247)*('Input_Claims Data'!$R$11:$R$500='Cal_Claims Experience'!$V247)*('Input_Claims Data'!$S$11:$S$500='Cal_Claims Experience'!$W247)*('Input_Claims Data'!$T$11:$T$500='Cal_Claims Experience'!$X247)))</f>
        <v/>
      </c>
      <c r="AC247" s="1" t="str" cm="1">
        <f t="array" ref="AC247">IF(Y247="","",_xlfn._xlws.FILTER('Input_Claims Data'!Y$11:Y$500,('Input_Claims Data'!$Q$11:$Q$500='Cal_Claims Experience'!$U247)*('Input_Claims Data'!$R$11:$R$500='Cal_Claims Experience'!$V247)*('Input_Claims Data'!$S$11:$S$500='Cal_Claims Experience'!$W247)*('Input_Claims Data'!$T$11:$T$500='Cal_Claims Experience'!$X247)))</f>
        <v/>
      </c>
      <c r="AD247" s="1" t="str" cm="1">
        <f t="array" ref="AD247">IF(Z247="","",_xlfn._xlws.FILTER('Input_Claims Data'!Z$11:Z$500,('Input_Claims Data'!$Q$11:$Q$500='Cal_Claims Experience'!$U247)*('Input_Claims Data'!$R$11:$R$500='Cal_Claims Experience'!$V247)*('Input_Claims Data'!$S$11:$S$500='Cal_Claims Experience'!$W247)*('Input_Claims Data'!$T$11:$T$500='Cal_Claims Experience'!$X247)))</f>
        <v/>
      </c>
      <c r="AE247" s="1" t="str" cm="1">
        <f t="array" ref="AE247">IF(AA247="","",_xlfn._xlws.FILTER('Input_Claims Data'!AA$11:AA$500,('Input_Claims Data'!$Q$11:$Q$500='Cal_Claims Experience'!$U247)*('Input_Claims Data'!$R$11:$R$500='Cal_Claims Experience'!$V247)*('Input_Claims Data'!$S$11:$S$500='Cal_Claims Experience'!$W247)*('Input_Claims Data'!$T$11:$T$500='Cal_Claims Experience'!$X247)))</f>
        <v/>
      </c>
      <c r="AF247" s="1" t="str" cm="1">
        <f t="array" ref="AF247">IF(AB247="","",_xlfn._xlws.FILTER('Input_Claims Data'!AB$11:AB$500,('Input_Claims Data'!$Q$11:$Q$500='Cal_Claims Experience'!$U247)*('Input_Claims Data'!$R$11:$R$500='Cal_Claims Experience'!$V247)*('Input_Claims Data'!$S$11:$S$500='Cal_Claims Experience'!$W247)*('Input_Claims Data'!$T$11:$T$500='Cal_Claims Experience'!$X247)))</f>
        <v/>
      </c>
      <c r="AG247" s="1" t="str" cm="1">
        <f t="array" ref="AG247">IF(AC247="","",_xlfn._xlws.FILTER('Input_Claims Data'!AC$11:AC$500,('Input_Claims Data'!$Q$11:$Q$500='Cal_Claims Experience'!$U247)*('Input_Claims Data'!$R$11:$R$500='Cal_Claims Experience'!$V247)*('Input_Claims Data'!$S$11:$S$500='Cal_Claims Experience'!$W247)*('Input_Claims Data'!$T$11:$T$500='Cal_Claims Experience'!$X247)))</f>
        <v/>
      </c>
      <c r="AH247" s="1" t="str" cm="1">
        <f t="array" ref="AH247">IF(AD247="","",_xlfn._xlws.FILTER('Input_Claims Data'!AD$11:AD$500,('Input_Claims Data'!$Q$11:$Q$500='Cal_Claims Experience'!$U247)*('Input_Claims Data'!$R$11:$R$500='Cal_Claims Experience'!$V247)*('Input_Claims Data'!$S$11:$S$500='Cal_Claims Experience'!$W247)*('Input_Claims Data'!$T$11:$T$500='Cal_Claims Experience'!$X247)))</f>
        <v/>
      </c>
      <c r="AI247" s="1" t="str">
        <f t="shared" si="38"/>
        <v/>
      </c>
      <c r="AJ247" s="1" t="str">
        <f t="shared" si="35"/>
        <v/>
      </c>
      <c r="AK247" s="1" t="str">
        <f t="shared" si="36"/>
        <v/>
      </c>
      <c r="AL247" s="1" t="str">
        <f t="shared" si="37"/>
        <v/>
      </c>
      <c r="AM247" s="1" t="str">
        <f t="shared" si="39"/>
        <v/>
      </c>
    </row>
    <row r="248" spans="5:39">
      <c r="E248" s="1" t="str" cm="1">
        <f t="array" ref="E248">IF(A248="","",_xlfn._xlws.FILTER('Input_Claims Data'!E$11:E$500,('Input_Claims Data'!$A$11:$A$500='Cal_Claims Experience'!$A248)*('Input_Claims Data'!$B$11:$B$500='Cal_Claims Experience'!$B248)*('Input_Claims Data'!$C$11:$C$500='Cal_Claims Experience'!$C248)*('Input_Claims Data'!$D$11:$D$500='Cal_Claims Experience'!$D248)))</f>
        <v/>
      </c>
      <c r="F248" s="1" t="str" cm="1">
        <f t="array" ref="F248">IF(A248="","",_xlfn._xlws.FILTER('Input_Claims Data'!F$11:F$500,('Input_Claims Data'!$A$11:$A$500='Cal_Claims Experience'!$A248)*('Input_Claims Data'!$B$11:$B$500='Cal_Claims Experience'!$B248)*('Input_Claims Data'!$C$11:$C$500='Cal_Claims Experience'!$C248)*('Input_Claims Data'!$D$11:$D$500='Cal_Claims Experience'!$D248)))</f>
        <v/>
      </c>
      <c r="G248" s="1" t="str" cm="1">
        <f t="array" ref="G248">IF(A248="","",_xlfn._xlws.FILTER('Input_Claims Data'!G$11:G$500,('Input_Claims Data'!$A$11:$A$500='Cal_Claims Experience'!$A248)*('Input_Claims Data'!$B$11:$B$500='Cal_Claims Experience'!$B248)*('Input_Claims Data'!$C$11:$C$500='Cal_Claims Experience'!$C248)*('Input_Claims Data'!$D$11:$D$500='Cal_Claims Experience'!$D248)))</f>
        <v/>
      </c>
      <c r="H248" s="1" t="str" cm="1">
        <f t="array" ref="H248">IF(A248="","",_xlfn._xlws.FILTER('Input_Claims Data'!H$11:H$500,('Input_Claims Data'!$A$11:$A$500='Cal_Claims Experience'!$A248)*('Input_Claims Data'!$B$11:$B$500='Cal_Claims Experience'!$B248)*('Input_Claims Data'!$C$11:$C$500='Cal_Claims Experience'!$C248)*('Input_Claims Data'!$D$11:$D$500='Cal_Claims Experience'!$D248)))</f>
        <v/>
      </c>
      <c r="I248" s="1" t="str" cm="1">
        <f t="array" ref="I248">IF(A248="","",_xlfn._xlws.FILTER('Input_Claims Data'!I$11:I$500,('Input_Claims Data'!$A$11:$A$500='Cal_Claims Experience'!$A248)*('Input_Claims Data'!$B$11:$B$500='Cal_Claims Experience'!$B248)*('Input_Claims Data'!$C$11:$C$500='Cal_Claims Experience'!$C248)*('Input_Claims Data'!$D$11:$D$500='Cal_Claims Experience'!$D248)))</f>
        <v/>
      </c>
      <c r="J248" s="1" t="str" cm="1">
        <f t="array" ref="J248">IF(A248="","",_xlfn._xlws.FILTER('Input_Claims Data'!J$11:J$500,('Input_Claims Data'!$A$11:$A$500='Cal_Claims Experience'!$A248)*('Input_Claims Data'!$B$11:$B$500='Cal_Claims Experience'!$B248)*('Input_Claims Data'!$C$11:$C$500='Cal_Claims Experience'!$C248)*('Input_Claims Data'!$D$11:$D$500='Cal_Claims Experience'!$D248)))</f>
        <v/>
      </c>
      <c r="K248" s="1" t="str" cm="1">
        <f t="array" ref="K248">IF(A248="","",_xlfn._xlws.FILTER('Input_Claims Data'!K$11:K$500,('Input_Claims Data'!$A$11:$A$500='Cal_Claims Experience'!$A248)*('Input_Claims Data'!$B$11:$B$500='Cal_Claims Experience'!$B248)*('Input_Claims Data'!$C$11:$C$500='Cal_Claims Experience'!$C248)*('Input_Claims Data'!$D$11:$D$500='Cal_Claims Experience'!$D248)))</f>
        <v/>
      </c>
      <c r="L248" s="1" t="str" cm="1">
        <f t="array" ref="L248">IF(B248="","",_xlfn._xlws.FILTER('Input_Claims Data'!L$11:L$500,('Input_Claims Data'!$A$11:$A$500='Cal_Claims Experience'!$A248)*('Input_Claims Data'!$B$11:$B$500='Cal_Claims Experience'!$B248)*('Input_Claims Data'!$C$11:$C$500='Cal_Claims Experience'!$C248)*('Input_Claims Data'!$D$11:$D$500='Cal_Claims Experience'!$D248)))</f>
        <v/>
      </c>
      <c r="M248" s="1" t="str" cm="1">
        <f t="array" ref="M248">IF(C248="","",_xlfn._xlws.FILTER('Input_Claims Data'!M$11:M$500,('Input_Claims Data'!$A$11:$A$500='Cal_Claims Experience'!$A248)*('Input_Claims Data'!$B$11:$B$500='Cal_Claims Experience'!$B248)*('Input_Claims Data'!$C$11:$C$500='Cal_Claims Experience'!$C248)*('Input_Claims Data'!$D$11:$D$500='Cal_Claims Experience'!$D248)))</f>
        <v/>
      </c>
      <c r="N248" s="1" t="str" cm="1">
        <f t="array" ref="N248">IF(D248="","",_xlfn._xlws.FILTER('Input_Claims Data'!N$11:N$500,('Input_Claims Data'!$A$11:$A$500='Cal_Claims Experience'!$A248)*('Input_Claims Data'!$B$11:$B$500='Cal_Claims Experience'!$B248)*('Input_Claims Data'!$C$11:$C$500='Cal_Claims Experience'!$C248)*('Input_Claims Data'!$D$11:$D$500='Cal_Claims Experience'!$D248)))</f>
        <v/>
      </c>
      <c r="O248" s="1" t="str">
        <f t="shared" si="30"/>
        <v/>
      </c>
      <c r="P248" s="1" t="str">
        <f t="shared" si="31"/>
        <v/>
      </c>
      <c r="Q248" s="1" t="str">
        <f t="shared" si="32"/>
        <v/>
      </c>
      <c r="R248" s="1" t="str">
        <f t="shared" si="33"/>
        <v/>
      </c>
      <c r="S248" s="1" t="str">
        <f t="shared" si="34"/>
        <v/>
      </c>
      <c r="Y248" s="1" t="str" cm="1">
        <f t="array" ref="Y248">IF(U248="","",_xlfn._xlws.FILTER('Input_Claims Data'!U$11:U$500,('Input_Claims Data'!$Q$11:$Q$500='Cal_Claims Experience'!$U248)*('Input_Claims Data'!$R$11:$R$500='Cal_Claims Experience'!$V248)*('Input_Claims Data'!$S$11:$S$500='Cal_Claims Experience'!$W248)*('Input_Claims Data'!$T$11:$T$500='Cal_Claims Experience'!$X248)))</f>
        <v/>
      </c>
      <c r="Z248" s="1" t="str" cm="1">
        <f t="array" ref="Z248">IF(V248="","",_xlfn._xlws.FILTER('Input_Claims Data'!V$11:V$500,('Input_Claims Data'!$Q$11:$Q$500='Cal_Claims Experience'!$U248)*('Input_Claims Data'!$R$11:$R$500='Cal_Claims Experience'!$V248)*('Input_Claims Data'!$S$11:$S$500='Cal_Claims Experience'!$W248)*('Input_Claims Data'!$T$11:$T$500='Cal_Claims Experience'!$X248)))</f>
        <v/>
      </c>
      <c r="AA248" s="1" t="str" cm="1">
        <f t="array" ref="AA248">IF(W248="","",_xlfn._xlws.FILTER('Input_Claims Data'!W$11:W$500,('Input_Claims Data'!$Q$11:$Q$500='Cal_Claims Experience'!$U248)*('Input_Claims Data'!$R$11:$R$500='Cal_Claims Experience'!$V248)*('Input_Claims Data'!$S$11:$S$500='Cal_Claims Experience'!$W248)*('Input_Claims Data'!$T$11:$T$500='Cal_Claims Experience'!$X248)))</f>
        <v/>
      </c>
      <c r="AB248" s="1" t="str" cm="1">
        <f t="array" ref="AB248">IF(X248="","",_xlfn._xlws.FILTER('Input_Claims Data'!X$11:X$500,('Input_Claims Data'!$Q$11:$Q$500='Cal_Claims Experience'!$U248)*('Input_Claims Data'!$R$11:$R$500='Cal_Claims Experience'!$V248)*('Input_Claims Data'!$S$11:$S$500='Cal_Claims Experience'!$W248)*('Input_Claims Data'!$T$11:$T$500='Cal_Claims Experience'!$X248)))</f>
        <v/>
      </c>
      <c r="AC248" s="1" t="str" cm="1">
        <f t="array" ref="AC248">IF(Y248="","",_xlfn._xlws.FILTER('Input_Claims Data'!Y$11:Y$500,('Input_Claims Data'!$Q$11:$Q$500='Cal_Claims Experience'!$U248)*('Input_Claims Data'!$R$11:$R$500='Cal_Claims Experience'!$V248)*('Input_Claims Data'!$S$11:$S$500='Cal_Claims Experience'!$W248)*('Input_Claims Data'!$T$11:$T$500='Cal_Claims Experience'!$X248)))</f>
        <v/>
      </c>
      <c r="AD248" s="1" t="str" cm="1">
        <f t="array" ref="AD248">IF(Z248="","",_xlfn._xlws.FILTER('Input_Claims Data'!Z$11:Z$500,('Input_Claims Data'!$Q$11:$Q$500='Cal_Claims Experience'!$U248)*('Input_Claims Data'!$R$11:$R$500='Cal_Claims Experience'!$V248)*('Input_Claims Data'!$S$11:$S$500='Cal_Claims Experience'!$W248)*('Input_Claims Data'!$T$11:$T$500='Cal_Claims Experience'!$X248)))</f>
        <v/>
      </c>
      <c r="AE248" s="1" t="str" cm="1">
        <f t="array" ref="AE248">IF(AA248="","",_xlfn._xlws.FILTER('Input_Claims Data'!AA$11:AA$500,('Input_Claims Data'!$Q$11:$Q$500='Cal_Claims Experience'!$U248)*('Input_Claims Data'!$R$11:$R$500='Cal_Claims Experience'!$V248)*('Input_Claims Data'!$S$11:$S$500='Cal_Claims Experience'!$W248)*('Input_Claims Data'!$T$11:$T$500='Cal_Claims Experience'!$X248)))</f>
        <v/>
      </c>
      <c r="AF248" s="1" t="str" cm="1">
        <f t="array" ref="AF248">IF(AB248="","",_xlfn._xlws.FILTER('Input_Claims Data'!AB$11:AB$500,('Input_Claims Data'!$Q$11:$Q$500='Cal_Claims Experience'!$U248)*('Input_Claims Data'!$R$11:$R$500='Cal_Claims Experience'!$V248)*('Input_Claims Data'!$S$11:$S$500='Cal_Claims Experience'!$W248)*('Input_Claims Data'!$T$11:$T$500='Cal_Claims Experience'!$X248)))</f>
        <v/>
      </c>
      <c r="AG248" s="1" t="str" cm="1">
        <f t="array" ref="AG248">IF(AC248="","",_xlfn._xlws.FILTER('Input_Claims Data'!AC$11:AC$500,('Input_Claims Data'!$Q$11:$Q$500='Cal_Claims Experience'!$U248)*('Input_Claims Data'!$R$11:$R$500='Cal_Claims Experience'!$V248)*('Input_Claims Data'!$S$11:$S$500='Cal_Claims Experience'!$W248)*('Input_Claims Data'!$T$11:$T$500='Cal_Claims Experience'!$X248)))</f>
        <v/>
      </c>
      <c r="AH248" s="1" t="str" cm="1">
        <f t="array" ref="AH248">IF(AD248="","",_xlfn._xlws.FILTER('Input_Claims Data'!AD$11:AD$500,('Input_Claims Data'!$Q$11:$Q$500='Cal_Claims Experience'!$U248)*('Input_Claims Data'!$R$11:$R$500='Cal_Claims Experience'!$V248)*('Input_Claims Data'!$S$11:$S$500='Cal_Claims Experience'!$W248)*('Input_Claims Data'!$T$11:$T$500='Cal_Claims Experience'!$X248)))</f>
        <v/>
      </c>
      <c r="AI248" s="1" t="str">
        <f t="shared" si="38"/>
        <v/>
      </c>
      <c r="AJ248" s="1" t="str">
        <f t="shared" si="35"/>
        <v/>
      </c>
      <c r="AK248" s="1" t="str">
        <f t="shared" si="36"/>
        <v/>
      </c>
      <c r="AL248" s="1" t="str">
        <f t="shared" si="37"/>
        <v/>
      </c>
      <c r="AM248" s="1" t="str">
        <f t="shared" si="39"/>
        <v/>
      </c>
    </row>
    <row r="249" spans="5:39">
      <c r="E249" s="1" t="str" cm="1">
        <f t="array" ref="E249">IF(A249="","",_xlfn._xlws.FILTER('Input_Claims Data'!E$11:E$500,('Input_Claims Data'!$A$11:$A$500='Cal_Claims Experience'!$A249)*('Input_Claims Data'!$B$11:$B$500='Cal_Claims Experience'!$B249)*('Input_Claims Data'!$C$11:$C$500='Cal_Claims Experience'!$C249)*('Input_Claims Data'!$D$11:$D$500='Cal_Claims Experience'!$D249)))</f>
        <v/>
      </c>
      <c r="F249" s="1" t="str" cm="1">
        <f t="array" ref="F249">IF(A249="","",_xlfn._xlws.FILTER('Input_Claims Data'!F$11:F$500,('Input_Claims Data'!$A$11:$A$500='Cal_Claims Experience'!$A249)*('Input_Claims Data'!$B$11:$B$500='Cal_Claims Experience'!$B249)*('Input_Claims Data'!$C$11:$C$500='Cal_Claims Experience'!$C249)*('Input_Claims Data'!$D$11:$D$500='Cal_Claims Experience'!$D249)))</f>
        <v/>
      </c>
      <c r="G249" s="1" t="str" cm="1">
        <f t="array" ref="G249">IF(A249="","",_xlfn._xlws.FILTER('Input_Claims Data'!G$11:G$500,('Input_Claims Data'!$A$11:$A$500='Cal_Claims Experience'!$A249)*('Input_Claims Data'!$B$11:$B$500='Cal_Claims Experience'!$B249)*('Input_Claims Data'!$C$11:$C$500='Cal_Claims Experience'!$C249)*('Input_Claims Data'!$D$11:$D$500='Cal_Claims Experience'!$D249)))</f>
        <v/>
      </c>
      <c r="H249" s="1" t="str" cm="1">
        <f t="array" ref="H249">IF(A249="","",_xlfn._xlws.FILTER('Input_Claims Data'!H$11:H$500,('Input_Claims Data'!$A$11:$A$500='Cal_Claims Experience'!$A249)*('Input_Claims Data'!$B$11:$B$500='Cal_Claims Experience'!$B249)*('Input_Claims Data'!$C$11:$C$500='Cal_Claims Experience'!$C249)*('Input_Claims Data'!$D$11:$D$500='Cal_Claims Experience'!$D249)))</f>
        <v/>
      </c>
      <c r="I249" s="1" t="str" cm="1">
        <f t="array" ref="I249">IF(A249="","",_xlfn._xlws.FILTER('Input_Claims Data'!I$11:I$500,('Input_Claims Data'!$A$11:$A$500='Cal_Claims Experience'!$A249)*('Input_Claims Data'!$B$11:$B$500='Cal_Claims Experience'!$B249)*('Input_Claims Data'!$C$11:$C$500='Cal_Claims Experience'!$C249)*('Input_Claims Data'!$D$11:$D$500='Cal_Claims Experience'!$D249)))</f>
        <v/>
      </c>
      <c r="J249" s="1" t="str" cm="1">
        <f t="array" ref="J249">IF(A249="","",_xlfn._xlws.FILTER('Input_Claims Data'!J$11:J$500,('Input_Claims Data'!$A$11:$A$500='Cal_Claims Experience'!$A249)*('Input_Claims Data'!$B$11:$B$500='Cal_Claims Experience'!$B249)*('Input_Claims Data'!$C$11:$C$500='Cal_Claims Experience'!$C249)*('Input_Claims Data'!$D$11:$D$500='Cal_Claims Experience'!$D249)))</f>
        <v/>
      </c>
      <c r="K249" s="1" t="str" cm="1">
        <f t="array" ref="K249">IF(A249="","",_xlfn._xlws.FILTER('Input_Claims Data'!K$11:K$500,('Input_Claims Data'!$A$11:$A$500='Cal_Claims Experience'!$A249)*('Input_Claims Data'!$B$11:$B$500='Cal_Claims Experience'!$B249)*('Input_Claims Data'!$C$11:$C$500='Cal_Claims Experience'!$C249)*('Input_Claims Data'!$D$11:$D$500='Cal_Claims Experience'!$D249)))</f>
        <v/>
      </c>
      <c r="L249" s="1" t="str" cm="1">
        <f t="array" ref="L249">IF(B249="","",_xlfn._xlws.FILTER('Input_Claims Data'!L$11:L$500,('Input_Claims Data'!$A$11:$A$500='Cal_Claims Experience'!$A249)*('Input_Claims Data'!$B$11:$B$500='Cal_Claims Experience'!$B249)*('Input_Claims Data'!$C$11:$C$500='Cal_Claims Experience'!$C249)*('Input_Claims Data'!$D$11:$D$500='Cal_Claims Experience'!$D249)))</f>
        <v/>
      </c>
      <c r="M249" s="1" t="str" cm="1">
        <f t="array" ref="M249">IF(C249="","",_xlfn._xlws.FILTER('Input_Claims Data'!M$11:M$500,('Input_Claims Data'!$A$11:$A$500='Cal_Claims Experience'!$A249)*('Input_Claims Data'!$B$11:$B$500='Cal_Claims Experience'!$B249)*('Input_Claims Data'!$C$11:$C$500='Cal_Claims Experience'!$C249)*('Input_Claims Data'!$D$11:$D$500='Cal_Claims Experience'!$D249)))</f>
        <v/>
      </c>
      <c r="N249" s="1" t="str" cm="1">
        <f t="array" ref="N249">IF(D249="","",_xlfn._xlws.FILTER('Input_Claims Data'!N$11:N$500,('Input_Claims Data'!$A$11:$A$500='Cal_Claims Experience'!$A249)*('Input_Claims Data'!$B$11:$B$500='Cal_Claims Experience'!$B249)*('Input_Claims Data'!$C$11:$C$500='Cal_Claims Experience'!$C249)*('Input_Claims Data'!$D$11:$D$500='Cal_Claims Experience'!$D249)))</f>
        <v/>
      </c>
      <c r="O249" s="1" t="str">
        <f t="shared" si="30"/>
        <v/>
      </c>
      <c r="P249" s="1" t="str">
        <f t="shared" si="31"/>
        <v/>
      </c>
      <c r="Q249" s="1" t="str">
        <f t="shared" si="32"/>
        <v/>
      </c>
      <c r="R249" s="1" t="str">
        <f t="shared" si="33"/>
        <v/>
      </c>
      <c r="S249" s="1" t="str">
        <f t="shared" si="34"/>
        <v/>
      </c>
      <c r="Y249" s="1" t="str" cm="1">
        <f t="array" ref="Y249">IF(U249="","",_xlfn._xlws.FILTER('Input_Claims Data'!U$11:U$500,('Input_Claims Data'!$Q$11:$Q$500='Cal_Claims Experience'!$U249)*('Input_Claims Data'!$R$11:$R$500='Cal_Claims Experience'!$V249)*('Input_Claims Data'!$S$11:$S$500='Cal_Claims Experience'!$W249)*('Input_Claims Data'!$T$11:$T$500='Cal_Claims Experience'!$X249)))</f>
        <v/>
      </c>
      <c r="Z249" s="1" t="str" cm="1">
        <f t="array" ref="Z249">IF(V249="","",_xlfn._xlws.FILTER('Input_Claims Data'!V$11:V$500,('Input_Claims Data'!$Q$11:$Q$500='Cal_Claims Experience'!$U249)*('Input_Claims Data'!$R$11:$R$500='Cal_Claims Experience'!$V249)*('Input_Claims Data'!$S$11:$S$500='Cal_Claims Experience'!$W249)*('Input_Claims Data'!$T$11:$T$500='Cal_Claims Experience'!$X249)))</f>
        <v/>
      </c>
      <c r="AA249" s="1" t="str" cm="1">
        <f t="array" ref="AA249">IF(W249="","",_xlfn._xlws.FILTER('Input_Claims Data'!W$11:W$500,('Input_Claims Data'!$Q$11:$Q$500='Cal_Claims Experience'!$U249)*('Input_Claims Data'!$R$11:$R$500='Cal_Claims Experience'!$V249)*('Input_Claims Data'!$S$11:$S$500='Cal_Claims Experience'!$W249)*('Input_Claims Data'!$T$11:$T$500='Cal_Claims Experience'!$X249)))</f>
        <v/>
      </c>
      <c r="AB249" s="1" t="str" cm="1">
        <f t="array" ref="AB249">IF(X249="","",_xlfn._xlws.FILTER('Input_Claims Data'!X$11:X$500,('Input_Claims Data'!$Q$11:$Q$500='Cal_Claims Experience'!$U249)*('Input_Claims Data'!$R$11:$R$500='Cal_Claims Experience'!$V249)*('Input_Claims Data'!$S$11:$S$500='Cal_Claims Experience'!$W249)*('Input_Claims Data'!$T$11:$T$500='Cal_Claims Experience'!$X249)))</f>
        <v/>
      </c>
      <c r="AC249" s="1" t="str" cm="1">
        <f t="array" ref="AC249">IF(Y249="","",_xlfn._xlws.FILTER('Input_Claims Data'!Y$11:Y$500,('Input_Claims Data'!$Q$11:$Q$500='Cal_Claims Experience'!$U249)*('Input_Claims Data'!$R$11:$R$500='Cal_Claims Experience'!$V249)*('Input_Claims Data'!$S$11:$S$500='Cal_Claims Experience'!$W249)*('Input_Claims Data'!$T$11:$T$500='Cal_Claims Experience'!$X249)))</f>
        <v/>
      </c>
      <c r="AD249" s="1" t="str" cm="1">
        <f t="array" ref="AD249">IF(Z249="","",_xlfn._xlws.FILTER('Input_Claims Data'!Z$11:Z$500,('Input_Claims Data'!$Q$11:$Q$500='Cal_Claims Experience'!$U249)*('Input_Claims Data'!$R$11:$R$500='Cal_Claims Experience'!$V249)*('Input_Claims Data'!$S$11:$S$500='Cal_Claims Experience'!$W249)*('Input_Claims Data'!$T$11:$T$500='Cal_Claims Experience'!$X249)))</f>
        <v/>
      </c>
      <c r="AE249" s="1" t="str" cm="1">
        <f t="array" ref="AE249">IF(AA249="","",_xlfn._xlws.FILTER('Input_Claims Data'!AA$11:AA$500,('Input_Claims Data'!$Q$11:$Q$500='Cal_Claims Experience'!$U249)*('Input_Claims Data'!$R$11:$R$500='Cal_Claims Experience'!$V249)*('Input_Claims Data'!$S$11:$S$500='Cal_Claims Experience'!$W249)*('Input_Claims Data'!$T$11:$T$500='Cal_Claims Experience'!$X249)))</f>
        <v/>
      </c>
      <c r="AF249" s="1" t="str" cm="1">
        <f t="array" ref="AF249">IF(AB249="","",_xlfn._xlws.FILTER('Input_Claims Data'!AB$11:AB$500,('Input_Claims Data'!$Q$11:$Q$500='Cal_Claims Experience'!$U249)*('Input_Claims Data'!$R$11:$R$500='Cal_Claims Experience'!$V249)*('Input_Claims Data'!$S$11:$S$500='Cal_Claims Experience'!$W249)*('Input_Claims Data'!$T$11:$T$500='Cal_Claims Experience'!$X249)))</f>
        <v/>
      </c>
      <c r="AG249" s="1" t="str" cm="1">
        <f t="array" ref="AG249">IF(AC249="","",_xlfn._xlws.FILTER('Input_Claims Data'!AC$11:AC$500,('Input_Claims Data'!$Q$11:$Q$500='Cal_Claims Experience'!$U249)*('Input_Claims Data'!$R$11:$R$500='Cal_Claims Experience'!$V249)*('Input_Claims Data'!$S$11:$S$500='Cal_Claims Experience'!$W249)*('Input_Claims Data'!$T$11:$T$500='Cal_Claims Experience'!$X249)))</f>
        <v/>
      </c>
      <c r="AH249" s="1" t="str" cm="1">
        <f t="array" ref="AH249">IF(AD249="","",_xlfn._xlws.FILTER('Input_Claims Data'!AD$11:AD$500,('Input_Claims Data'!$Q$11:$Q$500='Cal_Claims Experience'!$U249)*('Input_Claims Data'!$R$11:$R$500='Cal_Claims Experience'!$V249)*('Input_Claims Data'!$S$11:$S$500='Cal_Claims Experience'!$W249)*('Input_Claims Data'!$T$11:$T$500='Cal_Claims Experience'!$X249)))</f>
        <v/>
      </c>
      <c r="AI249" s="1" t="str">
        <f t="shared" si="38"/>
        <v/>
      </c>
      <c r="AJ249" s="1" t="str">
        <f t="shared" si="35"/>
        <v/>
      </c>
      <c r="AK249" s="1" t="str">
        <f t="shared" si="36"/>
        <v/>
      </c>
      <c r="AL249" s="1" t="str">
        <f t="shared" si="37"/>
        <v/>
      </c>
      <c r="AM249" s="1" t="str">
        <f t="shared" si="39"/>
        <v/>
      </c>
    </row>
    <row r="250" spans="5:39">
      <c r="E250" s="1" t="str" cm="1">
        <f t="array" ref="E250">IF(A250="","",_xlfn._xlws.FILTER('Input_Claims Data'!E$11:E$500,('Input_Claims Data'!$A$11:$A$500='Cal_Claims Experience'!$A250)*('Input_Claims Data'!$B$11:$B$500='Cal_Claims Experience'!$B250)*('Input_Claims Data'!$C$11:$C$500='Cal_Claims Experience'!$C250)*('Input_Claims Data'!$D$11:$D$500='Cal_Claims Experience'!$D250)))</f>
        <v/>
      </c>
      <c r="F250" s="1" t="str" cm="1">
        <f t="array" ref="F250">IF(A250="","",_xlfn._xlws.FILTER('Input_Claims Data'!F$11:F$500,('Input_Claims Data'!$A$11:$A$500='Cal_Claims Experience'!$A250)*('Input_Claims Data'!$B$11:$B$500='Cal_Claims Experience'!$B250)*('Input_Claims Data'!$C$11:$C$500='Cal_Claims Experience'!$C250)*('Input_Claims Data'!$D$11:$D$500='Cal_Claims Experience'!$D250)))</f>
        <v/>
      </c>
      <c r="G250" s="1" t="str" cm="1">
        <f t="array" ref="G250">IF(A250="","",_xlfn._xlws.FILTER('Input_Claims Data'!G$11:G$500,('Input_Claims Data'!$A$11:$A$500='Cal_Claims Experience'!$A250)*('Input_Claims Data'!$B$11:$B$500='Cal_Claims Experience'!$B250)*('Input_Claims Data'!$C$11:$C$500='Cal_Claims Experience'!$C250)*('Input_Claims Data'!$D$11:$D$500='Cal_Claims Experience'!$D250)))</f>
        <v/>
      </c>
      <c r="H250" s="1" t="str" cm="1">
        <f t="array" ref="H250">IF(A250="","",_xlfn._xlws.FILTER('Input_Claims Data'!H$11:H$500,('Input_Claims Data'!$A$11:$A$500='Cal_Claims Experience'!$A250)*('Input_Claims Data'!$B$11:$B$500='Cal_Claims Experience'!$B250)*('Input_Claims Data'!$C$11:$C$500='Cal_Claims Experience'!$C250)*('Input_Claims Data'!$D$11:$D$500='Cal_Claims Experience'!$D250)))</f>
        <v/>
      </c>
      <c r="I250" s="1" t="str" cm="1">
        <f t="array" ref="I250">IF(A250="","",_xlfn._xlws.FILTER('Input_Claims Data'!I$11:I$500,('Input_Claims Data'!$A$11:$A$500='Cal_Claims Experience'!$A250)*('Input_Claims Data'!$B$11:$B$500='Cal_Claims Experience'!$B250)*('Input_Claims Data'!$C$11:$C$500='Cal_Claims Experience'!$C250)*('Input_Claims Data'!$D$11:$D$500='Cal_Claims Experience'!$D250)))</f>
        <v/>
      </c>
      <c r="J250" s="1" t="str" cm="1">
        <f t="array" ref="J250">IF(A250="","",_xlfn._xlws.FILTER('Input_Claims Data'!J$11:J$500,('Input_Claims Data'!$A$11:$A$500='Cal_Claims Experience'!$A250)*('Input_Claims Data'!$B$11:$B$500='Cal_Claims Experience'!$B250)*('Input_Claims Data'!$C$11:$C$500='Cal_Claims Experience'!$C250)*('Input_Claims Data'!$D$11:$D$500='Cal_Claims Experience'!$D250)))</f>
        <v/>
      </c>
      <c r="K250" s="1" t="str" cm="1">
        <f t="array" ref="K250">IF(A250="","",_xlfn._xlws.FILTER('Input_Claims Data'!K$11:K$500,('Input_Claims Data'!$A$11:$A$500='Cal_Claims Experience'!$A250)*('Input_Claims Data'!$B$11:$B$500='Cal_Claims Experience'!$B250)*('Input_Claims Data'!$C$11:$C$500='Cal_Claims Experience'!$C250)*('Input_Claims Data'!$D$11:$D$500='Cal_Claims Experience'!$D250)))</f>
        <v/>
      </c>
      <c r="L250" s="1" t="str" cm="1">
        <f t="array" ref="L250">IF(B250="","",_xlfn._xlws.FILTER('Input_Claims Data'!L$11:L$500,('Input_Claims Data'!$A$11:$A$500='Cal_Claims Experience'!$A250)*('Input_Claims Data'!$B$11:$B$500='Cal_Claims Experience'!$B250)*('Input_Claims Data'!$C$11:$C$500='Cal_Claims Experience'!$C250)*('Input_Claims Data'!$D$11:$D$500='Cal_Claims Experience'!$D250)))</f>
        <v/>
      </c>
      <c r="M250" s="1" t="str" cm="1">
        <f t="array" ref="M250">IF(C250="","",_xlfn._xlws.FILTER('Input_Claims Data'!M$11:M$500,('Input_Claims Data'!$A$11:$A$500='Cal_Claims Experience'!$A250)*('Input_Claims Data'!$B$11:$B$500='Cal_Claims Experience'!$B250)*('Input_Claims Data'!$C$11:$C$500='Cal_Claims Experience'!$C250)*('Input_Claims Data'!$D$11:$D$500='Cal_Claims Experience'!$D250)))</f>
        <v/>
      </c>
      <c r="N250" s="1" t="str" cm="1">
        <f t="array" ref="N250">IF(D250="","",_xlfn._xlws.FILTER('Input_Claims Data'!N$11:N$500,('Input_Claims Data'!$A$11:$A$500='Cal_Claims Experience'!$A250)*('Input_Claims Data'!$B$11:$B$500='Cal_Claims Experience'!$B250)*('Input_Claims Data'!$C$11:$C$500='Cal_Claims Experience'!$C250)*('Input_Claims Data'!$D$11:$D$500='Cal_Claims Experience'!$D250)))</f>
        <v/>
      </c>
      <c r="O250" s="1" t="str">
        <f t="shared" si="30"/>
        <v/>
      </c>
      <c r="P250" s="1" t="str">
        <f t="shared" si="31"/>
        <v/>
      </c>
      <c r="Q250" s="1" t="str">
        <f t="shared" si="32"/>
        <v/>
      </c>
      <c r="R250" s="1" t="str">
        <f t="shared" si="33"/>
        <v/>
      </c>
      <c r="S250" s="1" t="str">
        <f t="shared" si="34"/>
        <v/>
      </c>
      <c r="Y250" s="1" t="str" cm="1">
        <f t="array" ref="Y250">IF(U250="","",_xlfn._xlws.FILTER('Input_Claims Data'!U$11:U$500,('Input_Claims Data'!$Q$11:$Q$500='Cal_Claims Experience'!$U250)*('Input_Claims Data'!$R$11:$R$500='Cal_Claims Experience'!$V250)*('Input_Claims Data'!$S$11:$S$500='Cal_Claims Experience'!$W250)*('Input_Claims Data'!$T$11:$T$500='Cal_Claims Experience'!$X250)))</f>
        <v/>
      </c>
      <c r="Z250" s="1" t="str" cm="1">
        <f t="array" ref="Z250">IF(V250="","",_xlfn._xlws.FILTER('Input_Claims Data'!V$11:V$500,('Input_Claims Data'!$Q$11:$Q$500='Cal_Claims Experience'!$U250)*('Input_Claims Data'!$R$11:$R$500='Cal_Claims Experience'!$V250)*('Input_Claims Data'!$S$11:$S$500='Cal_Claims Experience'!$W250)*('Input_Claims Data'!$T$11:$T$500='Cal_Claims Experience'!$X250)))</f>
        <v/>
      </c>
      <c r="AA250" s="1" t="str" cm="1">
        <f t="array" ref="AA250">IF(W250="","",_xlfn._xlws.FILTER('Input_Claims Data'!W$11:W$500,('Input_Claims Data'!$Q$11:$Q$500='Cal_Claims Experience'!$U250)*('Input_Claims Data'!$R$11:$R$500='Cal_Claims Experience'!$V250)*('Input_Claims Data'!$S$11:$S$500='Cal_Claims Experience'!$W250)*('Input_Claims Data'!$T$11:$T$500='Cal_Claims Experience'!$X250)))</f>
        <v/>
      </c>
      <c r="AB250" s="1" t="str" cm="1">
        <f t="array" ref="AB250">IF(X250="","",_xlfn._xlws.FILTER('Input_Claims Data'!X$11:X$500,('Input_Claims Data'!$Q$11:$Q$500='Cal_Claims Experience'!$U250)*('Input_Claims Data'!$R$11:$R$500='Cal_Claims Experience'!$V250)*('Input_Claims Data'!$S$11:$S$500='Cal_Claims Experience'!$W250)*('Input_Claims Data'!$T$11:$T$500='Cal_Claims Experience'!$X250)))</f>
        <v/>
      </c>
      <c r="AC250" s="1" t="str" cm="1">
        <f t="array" ref="AC250">IF(Y250="","",_xlfn._xlws.FILTER('Input_Claims Data'!Y$11:Y$500,('Input_Claims Data'!$Q$11:$Q$500='Cal_Claims Experience'!$U250)*('Input_Claims Data'!$R$11:$R$500='Cal_Claims Experience'!$V250)*('Input_Claims Data'!$S$11:$S$500='Cal_Claims Experience'!$W250)*('Input_Claims Data'!$T$11:$T$500='Cal_Claims Experience'!$X250)))</f>
        <v/>
      </c>
      <c r="AD250" s="1" t="str" cm="1">
        <f t="array" ref="AD250">IF(Z250="","",_xlfn._xlws.FILTER('Input_Claims Data'!Z$11:Z$500,('Input_Claims Data'!$Q$11:$Q$500='Cal_Claims Experience'!$U250)*('Input_Claims Data'!$R$11:$R$500='Cal_Claims Experience'!$V250)*('Input_Claims Data'!$S$11:$S$500='Cal_Claims Experience'!$W250)*('Input_Claims Data'!$T$11:$T$500='Cal_Claims Experience'!$X250)))</f>
        <v/>
      </c>
      <c r="AE250" s="1" t="str" cm="1">
        <f t="array" ref="AE250">IF(AA250="","",_xlfn._xlws.FILTER('Input_Claims Data'!AA$11:AA$500,('Input_Claims Data'!$Q$11:$Q$500='Cal_Claims Experience'!$U250)*('Input_Claims Data'!$R$11:$R$500='Cal_Claims Experience'!$V250)*('Input_Claims Data'!$S$11:$S$500='Cal_Claims Experience'!$W250)*('Input_Claims Data'!$T$11:$T$500='Cal_Claims Experience'!$X250)))</f>
        <v/>
      </c>
      <c r="AF250" s="1" t="str" cm="1">
        <f t="array" ref="AF250">IF(AB250="","",_xlfn._xlws.FILTER('Input_Claims Data'!AB$11:AB$500,('Input_Claims Data'!$Q$11:$Q$500='Cal_Claims Experience'!$U250)*('Input_Claims Data'!$R$11:$R$500='Cal_Claims Experience'!$V250)*('Input_Claims Data'!$S$11:$S$500='Cal_Claims Experience'!$W250)*('Input_Claims Data'!$T$11:$T$500='Cal_Claims Experience'!$X250)))</f>
        <v/>
      </c>
      <c r="AG250" s="1" t="str" cm="1">
        <f t="array" ref="AG250">IF(AC250="","",_xlfn._xlws.FILTER('Input_Claims Data'!AC$11:AC$500,('Input_Claims Data'!$Q$11:$Q$500='Cal_Claims Experience'!$U250)*('Input_Claims Data'!$R$11:$R$500='Cal_Claims Experience'!$V250)*('Input_Claims Data'!$S$11:$S$500='Cal_Claims Experience'!$W250)*('Input_Claims Data'!$T$11:$T$500='Cal_Claims Experience'!$X250)))</f>
        <v/>
      </c>
      <c r="AH250" s="1" t="str" cm="1">
        <f t="array" ref="AH250">IF(AD250="","",_xlfn._xlws.FILTER('Input_Claims Data'!AD$11:AD$500,('Input_Claims Data'!$Q$11:$Q$500='Cal_Claims Experience'!$U250)*('Input_Claims Data'!$R$11:$R$500='Cal_Claims Experience'!$V250)*('Input_Claims Data'!$S$11:$S$500='Cal_Claims Experience'!$W250)*('Input_Claims Data'!$T$11:$T$500='Cal_Claims Experience'!$X250)))</f>
        <v/>
      </c>
      <c r="AI250" s="1" t="str">
        <f t="shared" si="38"/>
        <v/>
      </c>
      <c r="AJ250" s="1" t="str">
        <f t="shared" si="35"/>
        <v/>
      </c>
      <c r="AK250" s="1" t="str">
        <f t="shared" si="36"/>
        <v/>
      </c>
      <c r="AL250" s="1" t="str">
        <f t="shared" si="37"/>
        <v/>
      </c>
      <c r="AM250" s="1" t="str">
        <f t="shared" si="39"/>
        <v/>
      </c>
    </row>
    <row r="251" spans="5:39">
      <c r="E251" s="1" t="str" cm="1">
        <f t="array" ref="E251">IF(A251="","",_xlfn._xlws.FILTER('Input_Claims Data'!E$11:E$500,('Input_Claims Data'!$A$11:$A$500='Cal_Claims Experience'!$A251)*('Input_Claims Data'!$B$11:$B$500='Cal_Claims Experience'!$B251)*('Input_Claims Data'!$C$11:$C$500='Cal_Claims Experience'!$C251)*('Input_Claims Data'!$D$11:$D$500='Cal_Claims Experience'!$D251)))</f>
        <v/>
      </c>
      <c r="F251" s="1" t="str" cm="1">
        <f t="array" ref="F251">IF(A251="","",_xlfn._xlws.FILTER('Input_Claims Data'!F$11:F$500,('Input_Claims Data'!$A$11:$A$500='Cal_Claims Experience'!$A251)*('Input_Claims Data'!$B$11:$B$500='Cal_Claims Experience'!$B251)*('Input_Claims Data'!$C$11:$C$500='Cal_Claims Experience'!$C251)*('Input_Claims Data'!$D$11:$D$500='Cal_Claims Experience'!$D251)))</f>
        <v/>
      </c>
      <c r="G251" s="1" t="str" cm="1">
        <f t="array" ref="G251">IF(A251="","",_xlfn._xlws.FILTER('Input_Claims Data'!G$11:G$500,('Input_Claims Data'!$A$11:$A$500='Cal_Claims Experience'!$A251)*('Input_Claims Data'!$B$11:$B$500='Cal_Claims Experience'!$B251)*('Input_Claims Data'!$C$11:$C$500='Cal_Claims Experience'!$C251)*('Input_Claims Data'!$D$11:$D$500='Cal_Claims Experience'!$D251)))</f>
        <v/>
      </c>
      <c r="H251" s="1" t="str" cm="1">
        <f t="array" ref="H251">IF(A251="","",_xlfn._xlws.FILTER('Input_Claims Data'!H$11:H$500,('Input_Claims Data'!$A$11:$A$500='Cal_Claims Experience'!$A251)*('Input_Claims Data'!$B$11:$B$500='Cal_Claims Experience'!$B251)*('Input_Claims Data'!$C$11:$C$500='Cal_Claims Experience'!$C251)*('Input_Claims Data'!$D$11:$D$500='Cal_Claims Experience'!$D251)))</f>
        <v/>
      </c>
      <c r="I251" s="1" t="str" cm="1">
        <f t="array" ref="I251">IF(A251="","",_xlfn._xlws.FILTER('Input_Claims Data'!I$11:I$500,('Input_Claims Data'!$A$11:$A$500='Cal_Claims Experience'!$A251)*('Input_Claims Data'!$B$11:$B$500='Cal_Claims Experience'!$B251)*('Input_Claims Data'!$C$11:$C$500='Cal_Claims Experience'!$C251)*('Input_Claims Data'!$D$11:$D$500='Cal_Claims Experience'!$D251)))</f>
        <v/>
      </c>
      <c r="J251" s="1" t="str" cm="1">
        <f t="array" ref="J251">IF(A251="","",_xlfn._xlws.FILTER('Input_Claims Data'!J$11:J$500,('Input_Claims Data'!$A$11:$A$500='Cal_Claims Experience'!$A251)*('Input_Claims Data'!$B$11:$B$500='Cal_Claims Experience'!$B251)*('Input_Claims Data'!$C$11:$C$500='Cal_Claims Experience'!$C251)*('Input_Claims Data'!$D$11:$D$500='Cal_Claims Experience'!$D251)))</f>
        <v/>
      </c>
      <c r="K251" s="1" t="str" cm="1">
        <f t="array" ref="K251">IF(A251="","",_xlfn._xlws.FILTER('Input_Claims Data'!K$11:K$500,('Input_Claims Data'!$A$11:$A$500='Cal_Claims Experience'!$A251)*('Input_Claims Data'!$B$11:$B$500='Cal_Claims Experience'!$B251)*('Input_Claims Data'!$C$11:$C$500='Cal_Claims Experience'!$C251)*('Input_Claims Data'!$D$11:$D$500='Cal_Claims Experience'!$D251)))</f>
        <v/>
      </c>
      <c r="L251" s="1" t="str" cm="1">
        <f t="array" ref="L251">IF(B251="","",_xlfn._xlws.FILTER('Input_Claims Data'!L$11:L$500,('Input_Claims Data'!$A$11:$A$500='Cal_Claims Experience'!$A251)*('Input_Claims Data'!$B$11:$B$500='Cal_Claims Experience'!$B251)*('Input_Claims Data'!$C$11:$C$500='Cal_Claims Experience'!$C251)*('Input_Claims Data'!$D$11:$D$500='Cal_Claims Experience'!$D251)))</f>
        <v/>
      </c>
      <c r="M251" s="1" t="str" cm="1">
        <f t="array" ref="M251">IF(C251="","",_xlfn._xlws.FILTER('Input_Claims Data'!M$11:M$500,('Input_Claims Data'!$A$11:$A$500='Cal_Claims Experience'!$A251)*('Input_Claims Data'!$B$11:$B$500='Cal_Claims Experience'!$B251)*('Input_Claims Data'!$C$11:$C$500='Cal_Claims Experience'!$C251)*('Input_Claims Data'!$D$11:$D$500='Cal_Claims Experience'!$D251)))</f>
        <v/>
      </c>
      <c r="N251" s="1" t="str" cm="1">
        <f t="array" ref="N251">IF(D251="","",_xlfn._xlws.FILTER('Input_Claims Data'!N$11:N$500,('Input_Claims Data'!$A$11:$A$500='Cal_Claims Experience'!$A251)*('Input_Claims Data'!$B$11:$B$500='Cal_Claims Experience'!$B251)*('Input_Claims Data'!$C$11:$C$500='Cal_Claims Experience'!$C251)*('Input_Claims Data'!$D$11:$D$500='Cal_Claims Experience'!$D251)))</f>
        <v/>
      </c>
      <c r="O251" s="1" t="str">
        <f t="shared" si="30"/>
        <v/>
      </c>
      <c r="P251" s="1" t="str">
        <f t="shared" si="31"/>
        <v/>
      </c>
      <c r="Q251" s="1" t="str">
        <f t="shared" si="32"/>
        <v/>
      </c>
      <c r="R251" s="1" t="str">
        <f t="shared" si="33"/>
        <v/>
      </c>
      <c r="S251" s="1" t="str">
        <f t="shared" si="34"/>
        <v/>
      </c>
      <c r="Y251" s="1" t="str" cm="1">
        <f t="array" ref="Y251">IF(U251="","",_xlfn._xlws.FILTER('Input_Claims Data'!U$11:U$500,('Input_Claims Data'!$Q$11:$Q$500='Cal_Claims Experience'!$U251)*('Input_Claims Data'!$R$11:$R$500='Cal_Claims Experience'!$V251)*('Input_Claims Data'!$S$11:$S$500='Cal_Claims Experience'!$W251)*('Input_Claims Data'!$T$11:$T$500='Cal_Claims Experience'!$X251)))</f>
        <v/>
      </c>
      <c r="Z251" s="1" t="str" cm="1">
        <f t="array" ref="Z251">IF(V251="","",_xlfn._xlws.FILTER('Input_Claims Data'!V$11:V$500,('Input_Claims Data'!$Q$11:$Q$500='Cal_Claims Experience'!$U251)*('Input_Claims Data'!$R$11:$R$500='Cal_Claims Experience'!$V251)*('Input_Claims Data'!$S$11:$S$500='Cal_Claims Experience'!$W251)*('Input_Claims Data'!$T$11:$T$500='Cal_Claims Experience'!$X251)))</f>
        <v/>
      </c>
      <c r="AA251" s="1" t="str" cm="1">
        <f t="array" ref="AA251">IF(W251="","",_xlfn._xlws.FILTER('Input_Claims Data'!W$11:W$500,('Input_Claims Data'!$Q$11:$Q$500='Cal_Claims Experience'!$U251)*('Input_Claims Data'!$R$11:$R$500='Cal_Claims Experience'!$V251)*('Input_Claims Data'!$S$11:$S$500='Cal_Claims Experience'!$W251)*('Input_Claims Data'!$T$11:$T$500='Cal_Claims Experience'!$X251)))</f>
        <v/>
      </c>
      <c r="AB251" s="1" t="str" cm="1">
        <f t="array" ref="AB251">IF(X251="","",_xlfn._xlws.FILTER('Input_Claims Data'!X$11:X$500,('Input_Claims Data'!$Q$11:$Q$500='Cal_Claims Experience'!$U251)*('Input_Claims Data'!$R$11:$R$500='Cal_Claims Experience'!$V251)*('Input_Claims Data'!$S$11:$S$500='Cal_Claims Experience'!$W251)*('Input_Claims Data'!$T$11:$T$500='Cal_Claims Experience'!$X251)))</f>
        <v/>
      </c>
      <c r="AC251" s="1" t="str" cm="1">
        <f t="array" ref="AC251">IF(Y251="","",_xlfn._xlws.FILTER('Input_Claims Data'!Y$11:Y$500,('Input_Claims Data'!$Q$11:$Q$500='Cal_Claims Experience'!$U251)*('Input_Claims Data'!$R$11:$R$500='Cal_Claims Experience'!$V251)*('Input_Claims Data'!$S$11:$S$500='Cal_Claims Experience'!$W251)*('Input_Claims Data'!$T$11:$T$500='Cal_Claims Experience'!$X251)))</f>
        <v/>
      </c>
      <c r="AD251" s="1" t="str" cm="1">
        <f t="array" ref="AD251">IF(Z251="","",_xlfn._xlws.FILTER('Input_Claims Data'!Z$11:Z$500,('Input_Claims Data'!$Q$11:$Q$500='Cal_Claims Experience'!$U251)*('Input_Claims Data'!$R$11:$R$500='Cal_Claims Experience'!$V251)*('Input_Claims Data'!$S$11:$S$500='Cal_Claims Experience'!$W251)*('Input_Claims Data'!$T$11:$T$500='Cal_Claims Experience'!$X251)))</f>
        <v/>
      </c>
      <c r="AE251" s="1" t="str" cm="1">
        <f t="array" ref="AE251">IF(AA251="","",_xlfn._xlws.FILTER('Input_Claims Data'!AA$11:AA$500,('Input_Claims Data'!$Q$11:$Q$500='Cal_Claims Experience'!$U251)*('Input_Claims Data'!$R$11:$R$500='Cal_Claims Experience'!$V251)*('Input_Claims Data'!$S$11:$S$500='Cal_Claims Experience'!$W251)*('Input_Claims Data'!$T$11:$T$500='Cal_Claims Experience'!$X251)))</f>
        <v/>
      </c>
      <c r="AF251" s="1" t="str" cm="1">
        <f t="array" ref="AF251">IF(AB251="","",_xlfn._xlws.FILTER('Input_Claims Data'!AB$11:AB$500,('Input_Claims Data'!$Q$11:$Q$500='Cal_Claims Experience'!$U251)*('Input_Claims Data'!$R$11:$R$500='Cal_Claims Experience'!$V251)*('Input_Claims Data'!$S$11:$S$500='Cal_Claims Experience'!$W251)*('Input_Claims Data'!$T$11:$T$500='Cal_Claims Experience'!$X251)))</f>
        <v/>
      </c>
      <c r="AG251" s="1" t="str" cm="1">
        <f t="array" ref="AG251">IF(AC251="","",_xlfn._xlws.FILTER('Input_Claims Data'!AC$11:AC$500,('Input_Claims Data'!$Q$11:$Q$500='Cal_Claims Experience'!$U251)*('Input_Claims Data'!$R$11:$R$500='Cal_Claims Experience'!$V251)*('Input_Claims Data'!$S$11:$S$500='Cal_Claims Experience'!$W251)*('Input_Claims Data'!$T$11:$T$500='Cal_Claims Experience'!$X251)))</f>
        <v/>
      </c>
      <c r="AH251" s="1" t="str" cm="1">
        <f t="array" ref="AH251">IF(AD251="","",_xlfn._xlws.FILTER('Input_Claims Data'!AD$11:AD$500,('Input_Claims Data'!$Q$11:$Q$500='Cal_Claims Experience'!$U251)*('Input_Claims Data'!$R$11:$R$500='Cal_Claims Experience'!$V251)*('Input_Claims Data'!$S$11:$S$500='Cal_Claims Experience'!$W251)*('Input_Claims Data'!$T$11:$T$500='Cal_Claims Experience'!$X251)))</f>
        <v/>
      </c>
      <c r="AI251" s="1" t="str">
        <f t="shared" si="38"/>
        <v/>
      </c>
      <c r="AJ251" s="1" t="str">
        <f t="shared" si="35"/>
        <v/>
      </c>
      <c r="AK251" s="1" t="str">
        <f t="shared" si="36"/>
        <v/>
      </c>
      <c r="AL251" s="1" t="str">
        <f t="shared" si="37"/>
        <v/>
      </c>
      <c r="AM251" s="1" t="str">
        <f t="shared" si="39"/>
        <v/>
      </c>
    </row>
    <row r="252" spans="5:39">
      <c r="E252" s="1" t="str" cm="1">
        <f t="array" ref="E252">IF(A252="","",_xlfn._xlws.FILTER('Input_Claims Data'!E$11:E$500,('Input_Claims Data'!$A$11:$A$500='Cal_Claims Experience'!$A252)*('Input_Claims Data'!$B$11:$B$500='Cal_Claims Experience'!$B252)*('Input_Claims Data'!$C$11:$C$500='Cal_Claims Experience'!$C252)*('Input_Claims Data'!$D$11:$D$500='Cal_Claims Experience'!$D252)))</f>
        <v/>
      </c>
      <c r="F252" s="1" t="str" cm="1">
        <f t="array" ref="F252">IF(A252="","",_xlfn._xlws.FILTER('Input_Claims Data'!F$11:F$500,('Input_Claims Data'!$A$11:$A$500='Cal_Claims Experience'!$A252)*('Input_Claims Data'!$B$11:$B$500='Cal_Claims Experience'!$B252)*('Input_Claims Data'!$C$11:$C$500='Cal_Claims Experience'!$C252)*('Input_Claims Data'!$D$11:$D$500='Cal_Claims Experience'!$D252)))</f>
        <v/>
      </c>
      <c r="G252" s="1" t="str" cm="1">
        <f t="array" ref="G252">IF(A252="","",_xlfn._xlws.FILTER('Input_Claims Data'!G$11:G$500,('Input_Claims Data'!$A$11:$A$500='Cal_Claims Experience'!$A252)*('Input_Claims Data'!$B$11:$B$500='Cal_Claims Experience'!$B252)*('Input_Claims Data'!$C$11:$C$500='Cal_Claims Experience'!$C252)*('Input_Claims Data'!$D$11:$D$500='Cal_Claims Experience'!$D252)))</f>
        <v/>
      </c>
      <c r="H252" s="1" t="str" cm="1">
        <f t="array" ref="H252">IF(A252="","",_xlfn._xlws.FILTER('Input_Claims Data'!H$11:H$500,('Input_Claims Data'!$A$11:$A$500='Cal_Claims Experience'!$A252)*('Input_Claims Data'!$B$11:$B$500='Cal_Claims Experience'!$B252)*('Input_Claims Data'!$C$11:$C$500='Cal_Claims Experience'!$C252)*('Input_Claims Data'!$D$11:$D$500='Cal_Claims Experience'!$D252)))</f>
        <v/>
      </c>
      <c r="I252" s="1" t="str" cm="1">
        <f t="array" ref="I252">IF(A252="","",_xlfn._xlws.FILTER('Input_Claims Data'!I$11:I$500,('Input_Claims Data'!$A$11:$A$500='Cal_Claims Experience'!$A252)*('Input_Claims Data'!$B$11:$B$500='Cal_Claims Experience'!$B252)*('Input_Claims Data'!$C$11:$C$500='Cal_Claims Experience'!$C252)*('Input_Claims Data'!$D$11:$D$500='Cal_Claims Experience'!$D252)))</f>
        <v/>
      </c>
      <c r="J252" s="1" t="str" cm="1">
        <f t="array" ref="J252">IF(A252="","",_xlfn._xlws.FILTER('Input_Claims Data'!J$11:J$500,('Input_Claims Data'!$A$11:$A$500='Cal_Claims Experience'!$A252)*('Input_Claims Data'!$B$11:$B$500='Cal_Claims Experience'!$B252)*('Input_Claims Data'!$C$11:$C$500='Cal_Claims Experience'!$C252)*('Input_Claims Data'!$D$11:$D$500='Cal_Claims Experience'!$D252)))</f>
        <v/>
      </c>
      <c r="K252" s="1" t="str" cm="1">
        <f t="array" ref="K252">IF(A252="","",_xlfn._xlws.FILTER('Input_Claims Data'!K$11:K$500,('Input_Claims Data'!$A$11:$A$500='Cal_Claims Experience'!$A252)*('Input_Claims Data'!$B$11:$B$500='Cal_Claims Experience'!$B252)*('Input_Claims Data'!$C$11:$C$500='Cal_Claims Experience'!$C252)*('Input_Claims Data'!$D$11:$D$500='Cal_Claims Experience'!$D252)))</f>
        <v/>
      </c>
      <c r="L252" s="1" t="str" cm="1">
        <f t="array" ref="L252">IF(B252="","",_xlfn._xlws.FILTER('Input_Claims Data'!L$11:L$500,('Input_Claims Data'!$A$11:$A$500='Cal_Claims Experience'!$A252)*('Input_Claims Data'!$B$11:$B$500='Cal_Claims Experience'!$B252)*('Input_Claims Data'!$C$11:$C$500='Cal_Claims Experience'!$C252)*('Input_Claims Data'!$D$11:$D$500='Cal_Claims Experience'!$D252)))</f>
        <v/>
      </c>
      <c r="M252" s="1" t="str" cm="1">
        <f t="array" ref="M252">IF(C252="","",_xlfn._xlws.FILTER('Input_Claims Data'!M$11:M$500,('Input_Claims Data'!$A$11:$A$500='Cal_Claims Experience'!$A252)*('Input_Claims Data'!$B$11:$B$500='Cal_Claims Experience'!$B252)*('Input_Claims Data'!$C$11:$C$500='Cal_Claims Experience'!$C252)*('Input_Claims Data'!$D$11:$D$500='Cal_Claims Experience'!$D252)))</f>
        <v/>
      </c>
      <c r="N252" s="1" t="str" cm="1">
        <f t="array" ref="N252">IF(D252="","",_xlfn._xlws.FILTER('Input_Claims Data'!N$11:N$500,('Input_Claims Data'!$A$11:$A$500='Cal_Claims Experience'!$A252)*('Input_Claims Data'!$B$11:$B$500='Cal_Claims Experience'!$B252)*('Input_Claims Data'!$C$11:$C$500='Cal_Claims Experience'!$C252)*('Input_Claims Data'!$D$11:$D$500='Cal_Claims Experience'!$D252)))</f>
        <v/>
      </c>
      <c r="O252" s="1" t="str">
        <f t="shared" si="30"/>
        <v/>
      </c>
      <c r="P252" s="1" t="str">
        <f t="shared" si="31"/>
        <v/>
      </c>
      <c r="Q252" s="1" t="str">
        <f t="shared" si="32"/>
        <v/>
      </c>
      <c r="R252" s="1" t="str">
        <f t="shared" si="33"/>
        <v/>
      </c>
      <c r="S252" s="1" t="str">
        <f t="shared" si="34"/>
        <v/>
      </c>
      <c r="Y252" s="1" t="str" cm="1">
        <f t="array" ref="Y252">IF(U252="","",_xlfn._xlws.FILTER('Input_Claims Data'!U$11:U$500,('Input_Claims Data'!$Q$11:$Q$500='Cal_Claims Experience'!$U252)*('Input_Claims Data'!$R$11:$R$500='Cal_Claims Experience'!$V252)*('Input_Claims Data'!$S$11:$S$500='Cal_Claims Experience'!$W252)*('Input_Claims Data'!$T$11:$T$500='Cal_Claims Experience'!$X252)))</f>
        <v/>
      </c>
      <c r="Z252" s="1" t="str" cm="1">
        <f t="array" ref="Z252">IF(V252="","",_xlfn._xlws.FILTER('Input_Claims Data'!V$11:V$500,('Input_Claims Data'!$Q$11:$Q$500='Cal_Claims Experience'!$U252)*('Input_Claims Data'!$R$11:$R$500='Cal_Claims Experience'!$V252)*('Input_Claims Data'!$S$11:$S$500='Cal_Claims Experience'!$W252)*('Input_Claims Data'!$T$11:$T$500='Cal_Claims Experience'!$X252)))</f>
        <v/>
      </c>
      <c r="AA252" s="1" t="str" cm="1">
        <f t="array" ref="AA252">IF(W252="","",_xlfn._xlws.FILTER('Input_Claims Data'!W$11:W$500,('Input_Claims Data'!$Q$11:$Q$500='Cal_Claims Experience'!$U252)*('Input_Claims Data'!$R$11:$R$500='Cal_Claims Experience'!$V252)*('Input_Claims Data'!$S$11:$S$500='Cal_Claims Experience'!$W252)*('Input_Claims Data'!$T$11:$T$500='Cal_Claims Experience'!$X252)))</f>
        <v/>
      </c>
      <c r="AB252" s="1" t="str" cm="1">
        <f t="array" ref="AB252">IF(X252="","",_xlfn._xlws.FILTER('Input_Claims Data'!X$11:X$500,('Input_Claims Data'!$Q$11:$Q$500='Cal_Claims Experience'!$U252)*('Input_Claims Data'!$R$11:$R$500='Cal_Claims Experience'!$V252)*('Input_Claims Data'!$S$11:$S$500='Cal_Claims Experience'!$W252)*('Input_Claims Data'!$T$11:$T$500='Cal_Claims Experience'!$X252)))</f>
        <v/>
      </c>
      <c r="AC252" s="1" t="str" cm="1">
        <f t="array" ref="AC252">IF(Y252="","",_xlfn._xlws.FILTER('Input_Claims Data'!Y$11:Y$500,('Input_Claims Data'!$Q$11:$Q$500='Cal_Claims Experience'!$U252)*('Input_Claims Data'!$R$11:$R$500='Cal_Claims Experience'!$V252)*('Input_Claims Data'!$S$11:$S$500='Cal_Claims Experience'!$W252)*('Input_Claims Data'!$T$11:$T$500='Cal_Claims Experience'!$X252)))</f>
        <v/>
      </c>
      <c r="AD252" s="1" t="str" cm="1">
        <f t="array" ref="AD252">IF(Z252="","",_xlfn._xlws.FILTER('Input_Claims Data'!Z$11:Z$500,('Input_Claims Data'!$Q$11:$Q$500='Cal_Claims Experience'!$U252)*('Input_Claims Data'!$R$11:$R$500='Cal_Claims Experience'!$V252)*('Input_Claims Data'!$S$11:$S$500='Cal_Claims Experience'!$W252)*('Input_Claims Data'!$T$11:$T$500='Cal_Claims Experience'!$X252)))</f>
        <v/>
      </c>
      <c r="AE252" s="1" t="str" cm="1">
        <f t="array" ref="AE252">IF(AA252="","",_xlfn._xlws.FILTER('Input_Claims Data'!AA$11:AA$500,('Input_Claims Data'!$Q$11:$Q$500='Cal_Claims Experience'!$U252)*('Input_Claims Data'!$R$11:$R$500='Cal_Claims Experience'!$V252)*('Input_Claims Data'!$S$11:$S$500='Cal_Claims Experience'!$W252)*('Input_Claims Data'!$T$11:$T$500='Cal_Claims Experience'!$X252)))</f>
        <v/>
      </c>
      <c r="AF252" s="1" t="str" cm="1">
        <f t="array" ref="AF252">IF(AB252="","",_xlfn._xlws.FILTER('Input_Claims Data'!AB$11:AB$500,('Input_Claims Data'!$Q$11:$Q$500='Cal_Claims Experience'!$U252)*('Input_Claims Data'!$R$11:$R$500='Cal_Claims Experience'!$V252)*('Input_Claims Data'!$S$11:$S$500='Cal_Claims Experience'!$W252)*('Input_Claims Data'!$T$11:$T$500='Cal_Claims Experience'!$X252)))</f>
        <v/>
      </c>
      <c r="AG252" s="1" t="str" cm="1">
        <f t="array" ref="AG252">IF(AC252="","",_xlfn._xlws.FILTER('Input_Claims Data'!AC$11:AC$500,('Input_Claims Data'!$Q$11:$Q$500='Cal_Claims Experience'!$U252)*('Input_Claims Data'!$R$11:$R$500='Cal_Claims Experience'!$V252)*('Input_Claims Data'!$S$11:$S$500='Cal_Claims Experience'!$W252)*('Input_Claims Data'!$T$11:$T$500='Cal_Claims Experience'!$X252)))</f>
        <v/>
      </c>
      <c r="AH252" s="1" t="str" cm="1">
        <f t="array" ref="AH252">IF(AD252="","",_xlfn._xlws.FILTER('Input_Claims Data'!AD$11:AD$500,('Input_Claims Data'!$Q$11:$Q$500='Cal_Claims Experience'!$U252)*('Input_Claims Data'!$R$11:$R$500='Cal_Claims Experience'!$V252)*('Input_Claims Data'!$S$11:$S$500='Cal_Claims Experience'!$W252)*('Input_Claims Data'!$T$11:$T$500='Cal_Claims Experience'!$X252)))</f>
        <v/>
      </c>
      <c r="AI252" s="1" t="str">
        <f t="shared" si="38"/>
        <v/>
      </c>
      <c r="AJ252" s="1" t="str">
        <f t="shared" si="35"/>
        <v/>
      </c>
      <c r="AK252" s="1" t="str">
        <f t="shared" si="36"/>
        <v/>
      </c>
      <c r="AL252" s="1" t="str">
        <f t="shared" si="37"/>
        <v/>
      </c>
      <c r="AM252" s="1" t="str">
        <f t="shared" si="39"/>
        <v/>
      </c>
    </row>
    <row r="253" spans="5:39">
      <c r="E253" s="1" t="str" cm="1">
        <f t="array" ref="E253">IF(A253="","",_xlfn._xlws.FILTER('Input_Claims Data'!E$11:E$500,('Input_Claims Data'!$A$11:$A$500='Cal_Claims Experience'!$A253)*('Input_Claims Data'!$B$11:$B$500='Cal_Claims Experience'!$B253)*('Input_Claims Data'!$C$11:$C$500='Cal_Claims Experience'!$C253)*('Input_Claims Data'!$D$11:$D$500='Cal_Claims Experience'!$D253)))</f>
        <v/>
      </c>
      <c r="F253" s="1" t="str" cm="1">
        <f t="array" ref="F253">IF(A253="","",_xlfn._xlws.FILTER('Input_Claims Data'!F$11:F$500,('Input_Claims Data'!$A$11:$A$500='Cal_Claims Experience'!$A253)*('Input_Claims Data'!$B$11:$B$500='Cal_Claims Experience'!$B253)*('Input_Claims Data'!$C$11:$C$500='Cal_Claims Experience'!$C253)*('Input_Claims Data'!$D$11:$D$500='Cal_Claims Experience'!$D253)))</f>
        <v/>
      </c>
      <c r="G253" s="1" t="str" cm="1">
        <f t="array" ref="G253">IF(A253="","",_xlfn._xlws.FILTER('Input_Claims Data'!G$11:G$500,('Input_Claims Data'!$A$11:$A$500='Cal_Claims Experience'!$A253)*('Input_Claims Data'!$B$11:$B$500='Cal_Claims Experience'!$B253)*('Input_Claims Data'!$C$11:$C$500='Cal_Claims Experience'!$C253)*('Input_Claims Data'!$D$11:$D$500='Cal_Claims Experience'!$D253)))</f>
        <v/>
      </c>
      <c r="H253" s="1" t="str" cm="1">
        <f t="array" ref="H253">IF(A253="","",_xlfn._xlws.FILTER('Input_Claims Data'!H$11:H$500,('Input_Claims Data'!$A$11:$A$500='Cal_Claims Experience'!$A253)*('Input_Claims Data'!$B$11:$B$500='Cal_Claims Experience'!$B253)*('Input_Claims Data'!$C$11:$C$500='Cal_Claims Experience'!$C253)*('Input_Claims Data'!$D$11:$D$500='Cal_Claims Experience'!$D253)))</f>
        <v/>
      </c>
      <c r="I253" s="1" t="str" cm="1">
        <f t="array" ref="I253">IF(A253="","",_xlfn._xlws.FILTER('Input_Claims Data'!I$11:I$500,('Input_Claims Data'!$A$11:$A$500='Cal_Claims Experience'!$A253)*('Input_Claims Data'!$B$11:$B$500='Cal_Claims Experience'!$B253)*('Input_Claims Data'!$C$11:$C$500='Cal_Claims Experience'!$C253)*('Input_Claims Data'!$D$11:$D$500='Cal_Claims Experience'!$D253)))</f>
        <v/>
      </c>
      <c r="J253" s="1" t="str" cm="1">
        <f t="array" ref="J253">IF(A253="","",_xlfn._xlws.FILTER('Input_Claims Data'!J$11:J$500,('Input_Claims Data'!$A$11:$A$500='Cal_Claims Experience'!$A253)*('Input_Claims Data'!$B$11:$B$500='Cal_Claims Experience'!$B253)*('Input_Claims Data'!$C$11:$C$500='Cal_Claims Experience'!$C253)*('Input_Claims Data'!$D$11:$D$500='Cal_Claims Experience'!$D253)))</f>
        <v/>
      </c>
      <c r="K253" s="1" t="str" cm="1">
        <f t="array" ref="K253">IF(A253="","",_xlfn._xlws.FILTER('Input_Claims Data'!K$11:K$500,('Input_Claims Data'!$A$11:$A$500='Cal_Claims Experience'!$A253)*('Input_Claims Data'!$B$11:$B$500='Cal_Claims Experience'!$B253)*('Input_Claims Data'!$C$11:$C$500='Cal_Claims Experience'!$C253)*('Input_Claims Data'!$D$11:$D$500='Cal_Claims Experience'!$D253)))</f>
        <v/>
      </c>
      <c r="L253" s="1" t="str" cm="1">
        <f t="array" ref="L253">IF(B253="","",_xlfn._xlws.FILTER('Input_Claims Data'!L$11:L$500,('Input_Claims Data'!$A$11:$A$500='Cal_Claims Experience'!$A253)*('Input_Claims Data'!$B$11:$B$500='Cal_Claims Experience'!$B253)*('Input_Claims Data'!$C$11:$C$500='Cal_Claims Experience'!$C253)*('Input_Claims Data'!$D$11:$D$500='Cal_Claims Experience'!$D253)))</f>
        <v/>
      </c>
      <c r="M253" s="1" t="str" cm="1">
        <f t="array" ref="M253">IF(C253="","",_xlfn._xlws.FILTER('Input_Claims Data'!M$11:M$500,('Input_Claims Data'!$A$11:$A$500='Cal_Claims Experience'!$A253)*('Input_Claims Data'!$B$11:$B$500='Cal_Claims Experience'!$B253)*('Input_Claims Data'!$C$11:$C$500='Cal_Claims Experience'!$C253)*('Input_Claims Data'!$D$11:$D$500='Cal_Claims Experience'!$D253)))</f>
        <v/>
      </c>
      <c r="N253" s="1" t="str" cm="1">
        <f t="array" ref="N253">IF(D253="","",_xlfn._xlws.FILTER('Input_Claims Data'!N$11:N$500,('Input_Claims Data'!$A$11:$A$500='Cal_Claims Experience'!$A253)*('Input_Claims Data'!$B$11:$B$500='Cal_Claims Experience'!$B253)*('Input_Claims Data'!$C$11:$C$500='Cal_Claims Experience'!$C253)*('Input_Claims Data'!$D$11:$D$500='Cal_Claims Experience'!$D253)))</f>
        <v/>
      </c>
      <c r="O253" s="1" t="str">
        <f t="shared" si="30"/>
        <v/>
      </c>
      <c r="P253" s="1" t="str">
        <f t="shared" si="31"/>
        <v/>
      </c>
      <c r="Q253" s="1" t="str">
        <f t="shared" si="32"/>
        <v/>
      </c>
      <c r="R253" s="1" t="str">
        <f t="shared" si="33"/>
        <v/>
      </c>
      <c r="S253" s="1" t="str">
        <f t="shared" si="34"/>
        <v/>
      </c>
      <c r="Y253" s="1" t="str" cm="1">
        <f t="array" ref="Y253">IF(U253="","",_xlfn._xlws.FILTER('Input_Claims Data'!U$11:U$500,('Input_Claims Data'!$Q$11:$Q$500='Cal_Claims Experience'!$U253)*('Input_Claims Data'!$R$11:$R$500='Cal_Claims Experience'!$V253)*('Input_Claims Data'!$S$11:$S$500='Cal_Claims Experience'!$W253)*('Input_Claims Data'!$T$11:$T$500='Cal_Claims Experience'!$X253)))</f>
        <v/>
      </c>
      <c r="Z253" s="1" t="str" cm="1">
        <f t="array" ref="Z253">IF(V253="","",_xlfn._xlws.FILTER('Input_Claims Data'!V$11:V$500,('Input_Claims Data'!$Q$11:$Q$500='Cal_Claims Experience'!$U253)*('Input_Claims Data'!$R$11:$R$500='Cal_Claims Experience'!$V253)*('Input_Claims Data'!$S$11:$S$500='Cal_Claims Experience'!$W253)*('Input_Claims Data'!$T$11:$T$500='Cal_Claims Experience'!$X253)))</f>
        <v/>
      </c>
      <c r="AA253" s="1" t="str" cm="1">
        <f t="array" ref="AA253">IF(W253="","",_xlfn._xlws.FILTER('Input_Claims Data'!W$11:W$500,('Input_Claims Data'!$Q$11:$Q$500='Cal_Claims Experience'!$U253)*('Input_Claims Data'!$R$11:$R$500='Cal_Claims Experience'!$V253)*('Input_Claims Data'!$S$11:$S$500='Cal_Claims Experience'!$W253)*('Input_Claims Data'!$T$11:$T$500='Cal_Claims Experience'!$X253)))</f>
        <v/>
      </c>
      <c r="AB253" s="1" t="str" cm="1">
        <f t="array" ref="AB253">IF(X253="","",_xlfn._xlws.FILTER('Input_Claims Data'!X$11:X$500,('Input_Claims Data'!$Q$11:$Q$500='Cal_Claims Experience'!$U253)*('Input_Claims Data'!$R$11:$R$500='Cal_Claims Experience'!$V253)*('Input_Claims Data'!$S$11:$S$500='Cal_Claims Experience'!$W253)*('Input_Claims Data'!$T$11:$T$500='Cal_Claims Experience'!$X253)))</f>
        <v/>
      </c>
      <c r="AC253" s="1" t="str" cm="1">
        <f t="array" ref="AC253">IF(Y253="","",_xlfn._xlws.FILTER('Input_Claims Data'!Y$11:Y$500,('Input_Claims Data'!$Q$11:$Q$500='Cal_Claims Experience'!$U253)*('Input_Claims Data'!$R$11:$R$500='Cal_Claims Experience'!$V253)*('Input_Claims Data'!$S$11:$S$500='Cal_Claims Experience'!$W253)*('Input_Claims Data'!$T$11:$T$500='Cal_Claims Experience'!$X253)))</f>
        <v/>
      </c>
      <c r="AD253" s="1" t="str" cm="1">
        <f t="array" ref="AD253">IF(Z253="","",_xlfn._xlws.FILTER('Input_Claims Data'!Z$11:Z$500,('Input_Claims Data'!$Q$11:$Q$500='Cal_Claims Experience'!$U253)*('Input_Claims Data'!$R$11:$R$500='Cal_Claims Experience'!$V253)*('Input_Claims Data'!$S$11:$S$500='Cal_Claims Experience'!$W253)*('Input_Claims Data'!$T$11:$T$500='Cal_Claims Experience'!$X253)))</f>
        <v/>
      </c>
      <c r="AE253" s="1" t="str" cm="1">
        <f t="array" ref="AE253">IF(AA253="","",_xlfn._xlws.FILTER('Input_Claims Data'!AA$11:AA$500,('Input_Claims Data'!$Q$11:$Q$500='Cal_Claims Experience'!$U253)*('Input_Claims Data'!$R$11:$R$500='Cal_Claims Experience'!$V253)*('Input_Claims Data'!$S$11:$S$500='Cal_Claims Experience'!$W253)*('Input_Claims Data'!$T$11:$T$500='Cal_Claims Experience'!$X253)))</f>
        <v/>
      </c>
      <c r="AF253" s="1" t="str" cm="1">
        <f t="array" ref="AF253">IF(AB253="","",_xlfn._xlws.FILTER('Input_Claims Data'!AB$11:AB$500,('Input_Claims Data'!$Q$11:$Q$500='Cal_Claims Experience'!$U253)*('Input_Claims Data'!$R$11:$R$500='Cal_Claims Experience'!$V253)*('Input_Claims Data'!$S$11:$S$500='Cal_Claims Experience'!$W253)*('Input_Claims Data'!$T$11:$T$500='Cal_Claims Experience'!$X253)))</f>
        <v/>
      </c>
      <c r="AG253" s="1" t="str" cm="1">
        <f t="array" ref="AG253">IF(AC253="","",_xlfn._xlws.FILTER('Input_Claims Data'!AC$11:AC$500,('Input_Claims Data'!$Q$11:$Q$500='Cal_Claims Experience'!$U253)*('Input_Claims Data'!$R$11:$R$500='Cal_Claims Experience'!$V253)*('Input_Claims Data'!$S$11:$S$500='Cal_Claims Experience'!$W253)*('Input_Claims Data'!$T$11:$T$500='Cal_Claims Experience'!$X253)))</f>
        <v/>
      </c>
      <c r="AH253" s="1" t="str" cm="1">
        <f t="array" ref="AH253">IF(AD253="","",_xlfn._xlws.FILTER('Input_Claims Data'!AD$11:AD$500,('Input_Claims Data'!$Q$11:$Q$500='Cal_Claims Experience'!$U253)*('Input_Claims Data'!$R$11:$R$500='Cal_Claims Experience'!$V253)*('Input_Claims Data'!$S$11:$S$500='Cal_Claims Experience'!$W253)*('Input_Claims Data'!$T$11:$T$500='Cal_Claims Experience'!$X253)))</f>
        <v/>
      </c>
      <c r="AI253" s="1" t="str">
        <f t="shared" si="38"/>
        <v/>
      </c>
      <c r="AJ253" s="1" t="str">
        <f t="shared" si="35"/>
        <v/>
      </c>
      <c r="AK253" s="1" t="str">
        <f t="shared" si="36"/>
        <v/>
      </c>
      <c r="AL253" s="1" t="str">
        <f t="shared" si="37"/>
        <v/>
      </c>
      <c r="AM253" s="1" t="str">
        <f t="shared" si="39"/>
        <v/>
      </c>
    </row>
    <row r="254" spans="5:39">
      <c r="E254" s="1" t="str" cm="1">
        <f t="array" ref="E254">IF(A254="","",_xlfn._xlws.FILTER('Input_Claims Data'!E$11:E$500,('Input_Claims Data'!$A$11:$A$500='Cal_Claims Experience'!$A254)*('Input_Claims Data'!$B$11:$B$500='Cal_Claims Experience'!$B254)*('Input_Claims Data'!$C$11:$C$500='Cal_Claims Experience'!$C254)*('Input_Claims Data'!$D$11:$D$500='Cal_Claims Experience'!$D254)))</f>
        <v/>
      </c>
      <c r="F254" s="1" t="str" cm="1">
        <f t="array" ref="F254">IF(A254="","",_xlfn._xlws.FILTER('Input_Claims Data'!F$11:F$500,('Input_Claims Data'!$A$11:$A$500='Cal_Claims Experience'!$A254)*('Input_Claims Data'!$B$11:$B$500='Cal_Claims Experience'!$B254)*('Input_Claims Data'!$C$11:$C$500='Cal_Claims Experience'!$C254)*('Input_Claims Data'!$D$11:$D$500='Cal_Claims Experience'!$D254)))</f>
        <v/>
      </c>
      <c r="G254" s="1" t="str" cm="1">
        <f t="array" ref="G254">IF(A254="","",_xlfn._xlws.FILTER('Input_Claims Data'!G$11:G$500,('Input_Claims Data'!$A$11:$A$500='Cal_Claims Experience'!$A254)*('Input_Claims Data'!$B$11:$B$500='Cal_Claims Experience'!$B254)*('Input_Claims Data'!$C$11:$C$500='Cal_Claims Experience'!$C254)*('Input_Claims Data'!$D$11:$D$500='Cal_Claims Experience'!$D254)))</f>
        <v/>
      </c>
      <c r="H254" s="1" t="str" cm="1">
        <f t="array" ref="H254">IF(A254="","",_xlfn._xlws.FILTER('Input_Claims Data'!H$11:H$500,('Input_Claims Data'!$A$11:$A$500='Cal_Claims Experience'!$A254)*('Input_Claims Data'!$B$11:$B$500='Cal_Claims Experience'!$B254)*('Input_Claims Data'!$C$11:$C$500='Cal_Claims Experience'!$C254)*('Input_Claims Data'!$D$11:$D$500='Cal_Claims Experience'!$D254)))</f>
        <v/>
      </c>
      <c r="I254" s="1" t="str" cm="1">
        <f t="array" ref="I254">IF(A254="","",_xlfn._xlws.FILTER('Input_Claims Data'!I$11:I$500,('Input_Claims Data'!$A$11:$A$500='Cal_Claims Experience'!$A254)*('Input_Claims Data'!$B$11:$B$500='Cal_Claims Experience'!$B254)*('Input_Claims Data'!$C$11:$C$500='Cal_Claims Experience'!$C254)*('Input_Claims Data'!$D$11:$D$500='Cal_Claims Experience'!$D254)))</f>
        <v/>
      </c>
      <c r="J254" s="1" t="str" cm="1">
        <f t="array" ref="J254">IF(A254="","",_xlfn._xlws.FILTER('Input_Claims Data'!J$11:J$500,('Input_Claims Data'!$A$11:$A$500='Cal_Claims Experience'!$A254)*('Input_Claims Data'!$B$11:$B$500='Cal_Claims Experience'!$B254)*('Input_Claims Data'!$C$11:$C$500='Cal_Claims Experience'!$C254)*('Input_Claims Data'!$D$11:$D$500='Cal_Claims Experience'!$D254)))</f>
        <v/>
      </c>
      <c r="K254" s="1" t="str" cm="1">
        <f t="array" ref="K254">IF(A254="","",_xlfn._xlws.FILTER('Input_Claims Data'!K$11:K$500,('Input_Claims Data'!$A$11:$A$500='Cal_Claims Experience'!$A254)*('Input_Claims Data'!$B$11:$B$500='Cal_Claims Experience'!$B254)*('Input_Claims Data'!$C$11:$C$500='Cal_Claims Experience'!$C254)*('Input_Claims Data'!$D$11:$D$500='Cal_Claims Experience'!$D254)))</f>
        <v/>
      </c>
      <c r="L254" s="1" t="str" cm="1">
        <f t="array" ref="L254">IF(B254="","",_xlfn._xlws.FILTER('Input_Claims Data'!L$11:L$500,('Input_Claims Data'!$A$11:$A$500='Cal_Claims Experience'!$A254)*('Input_Claims Data'!$B$11:$B$500='Cal_Claims Experience'!$B254)*('Input_Claims Data'!$C$11:$C$500='Cal_Claims Experience'!$C254)*('Input_Claims Data'!$D$11:$D$500='Cal_Claims Experience'!$D254)))</f>
        <v/>
      </c>
      <c r="M254" s="1" t="str" cm="1">
        <f t="array" ref="M254">IF(C254="","",_xlfn._xlws.FILTER('Input_Claims Data'!M$11:M$500,('Input_Claims Data'!$A$11:$A$500='Cal_Claims Experience'!$A254)*('Input_Claims Data'!$B$11:$B$500='Cal_Claims Experience'!$B254)*('Input_Claims Data'!$C$11:$C$500='Cal_Claims Experience'!$C254)*('Input_Claims Data'!$D$11:$D$500='Cal_Claims Experience'!$D254)))</f>
        <v/>
      </c>
      <c r="N254" s="1" t="str" cm="1">
        <f t="array" ref="N254">IF(D254="","",_xlfn._xlws.FILTER('Input_Claims Data'!N$11:N$500,('Input_Claims Data'!$A$11:$A$500='Cal_Claims Experience'!$A254)*('Input_Claims Data'!$B$11:$B$500='Cal_Claims Experience'!$B254)*('Input_Claims Data'!$C$11:$C$500='Cal_Claims Experience'!$C254)*('Input_Claims Data'!$D$11:$D$500='Cal_Claims Experience'!$D254)))</f>
        <v/>
      </c>
      <c r="O254" s="1" t="str">
        <f t="shared" si="30"/>
        <v/>
      </c>
      <c r="P254" s="1" t="str">
        <f t="shared" si="31"/>
        <v/>
      </c>
      <c r="Q254" s="1" t="str">
        <f t="shared" si="32"/>
        <v/>
      </c>
      <c r="R254" s="1" t="str">
        <f t="shared" si="33"/>
        <v/>
      </c>
      <c r="S254" s="1" t="str">
        <f t="shared" si="34"/>
        <v/>
      </c>
      <c r="Y254" s="1" t="str" cm="1">
        <f t="array" ref="Y254">IF(U254="","",_xlfn._xlws.FILTER('Input_Claims Data'!U$11:U$500,('Input_Claims Data'!$Q$11:$Q$500='Cal_Claims Experience'!$U254)*('Input_Claims Data'!$R$11:$R$500='Cal_Claims Experience'!$V254)*('Input_Claims Data'!$S$11:$S$500='Cal_Claims Experience'!$W254)*('Input_Claims Data'!$T$11:$T$500='Cal_Claims Experience'!$X254)))</f>
        <v/>
      </c>
      <c r="Z254" s="1" t="str" cm="1">
        <f t="array" ref="Z254">IF(V254="","",_xlfn._xlws.FILTER('Input_Claims Data'!V$11:V$500,('Input_Claims Data'!$Q$11:$Q$500='Cal_Claims Experience'!$U254)*('Input_Claims Data'!$R$11:$R$500='Cal_Claims Experience'!$V254)*('Input_Claims Data'!$S$11:$S$500='Cal_Claims Experience'!$W254)*('Input_Claims Data'!$T$11:$T$500='Cal_Claims Experience'!$X254)))</f>
        <v/>
      </c>
      <c r="AA254" s="1" t="str" cm="1">
        <f t="array" ref="AA254">IF(W254="","",_xlfn._xlws.FILTER('Input_Claims Data'!W$11:W$500,('Input_Claims Data'!$Q$11:$Q$500='Cal_Claims Experience'!$U254)*('Input_Claims Data'!$R$11:$R$500='Cal_Claims Experience'!$V254)*('Input_Claims Data'!$S$11:$S$500='Cal_Claims Experience'!$W254)*('Input_Claims Data'!$T$11:$T$500='Cal_Claims Experience'!$X254)))</f>
        <v/>
      </c>
      <c r="AB254" s="1" t="str" cm="1">
        <f t="array" ref="AB254">IF(X254="","",_xlfn._xlws.FILTER('Input_Claims Data'!X$11:X$500,('Input_Claims Data'!$Q$11:$Q$500='Cal_Claims Experience'!$U254)*('Input_Claims Data'!$R$11:$R$500='Cal_Claims Experience'!$V254)*('Input_Claims Data'!$S$11:$S$500='Cal_Claims Experience'!$W254)*('Input_Claims Data'!$T$11:$T$500='Cal_Claims Experience'!$X254)))</f>
        <v/>
      </c>
      <c r="AC254" s="1" t="str" cm="1">
        <f t="array" ref="AC254">IF(Y254="","",_xlfn._xlws.FILTER('Input_Claims Data'!Y$11:Y$500,('Input_Claims Data'!$Q$11:$Q$500='Cal_Claims Experience'!$U254)*('Input_Claims Data'!$R$11:$R$500='Cal_Claims Experience'!$V254)*('Input_Claims Data'!$S$11:$S$500='Cal_Claims Experience'!$W254)*('Input_Claims Data'!$T$11:$T$500='Cal_Claims Experience'!$X254)))</f>
        <v/>
      </c>
      <c r="AD254" s="1" t="str" cm="1">
        <f t="array" ref="AD254">IF(Z254="","",_xlfn._xlws.FILTER('Input_Claims Data'!Z$11:Z$500,('Input_Claims Data'!$Q$11:$Q$500='Cal_Claims Experience'!$U254)*('Input_Claims Data'!$R$11:$R$500='Cal_Claims Experience'!$V254)*('Input_Claims Data'!$S$11:$S$500='Cal_Claims Experience'!$W254)*('Input_Claims Data'!$T$11:$T$500='Cal_Claims Experience'!$X254)))</f>
        <v/>
      </c>
      <c r="AE254" s="1" t="str" cm="1">
        <f t="array" ref="AE254">IF(AA254="","",_xlfn._xlws.FILTER('Input_Claims Data'!AA$11:AA$500,('Input_Claims Data'!$Q$11:$Q$500='Cal_Claims Experience'!$U254)*('Input_Claims Data'!$R$11:$R$500='Cal_Claims Experience'!$V254)*('Input_Claims Data'!$S$11:$S$500='Cal_Claims Experience'!$W254)*('Input_Claims Data'!$T$11:$T$500='Cal_Claims Experience'!$X254)))</f>
        <v/>
      </c>
      <c r="AF254" s="1" t="str" cm="1">
        <f t="array" ref="AF254">IF(AB254="","",_xlfn._xlws.FILTER('Input_Claims Data'!AB$11:AB$500,('Input_Claims Data'!$Q$11:$Q$500='Cal_Claims Experience'!$U254)*('Input_Claims Data'!$R$11:$R$500='Cal_Claims Experience'!$V254)*('Input_Claims Data'!$S$11:$S$500='Cal_Claims Experience'!$W254)*('Input_Claims Data'!$T$11:$T$500='Cal_Claims Experience'!$X254)))</f>
        <v/>
      </c>
      <c r="AG254" s="1" t="str" cm="1">
        <f t="array" ref="AG254">IF(AC254="","",_xlfn._xlws.FILTER('Input_Claims Data'!AC$11:AC$500,('Input_Claims Data'!$Q$11:$Q$500='Cal_Claims Experience'!$U254)*('Input_Claims Data'!$R$11:$R$500='Cal_Claims Experience'!$V254)*('Input_Claims Data'!$S$11:$S$500='Cal_Claims Experience'!$W254)*('Input_Claims Data'!$T$11:$T$500='Cal_Claims Experience'!$X254)))</f>
        <v/>
      </c>
      <c r="AH254" s="1" t="str" cm="1">
        <f t="array" ref="AH254">IF(AD254="","",_xlfn._xlws.FILTER('Input_Claims Data'!AD$11:AD$500,('Input_Claims Data'!$Q$11:$Q$500='Cal_Claims Experience'!$U254)*('Input_Claims Data'!$R$11:$R$500='Cal_Claims Experience'!$V254)*('Input_Claims Data'!$S$11:$S$500='Cal_Claims Experience'!$W254)*('Input_Claims Data'!$T$11:$T$500='Cal_Claims Experience'!$X254)))</f>
        <v/>
      </c>
      <c r="AI254" s="1" t="str">
        <f t="shared" si="38"/>
        <v/>
      </c>
      <c r="AJ254" s="1" t="str">
        <f t="shared" si="35"/>
        <v/>
      </c>
      <c r="AK254" s="1" t="str">
        <f t="shared" si="36"/>
        <v/>
      </c>
      <c r="AL254" s="1" t="str">
        <f t="shared" si="37"/>
        <v/>
      </c>
      <c r="AM254" s="1" t="str">
        <f t="shared" si="39"/>
        <v/>
      </c>
    </row>
    <row r="255" spans="5:39">
      <c r="E255" s="1" t="str" cm="1">
        <f t="array" ref="E255">IF(A255="","",_xlfn._xlws.FILTER('Input_Claims Data'!E$11:E$500,('Input_Claims Data'!$A$11:$A$500='Cal_Claims Experience'!$A255)*('Input_Claims Data'!$B$11:$B$500='Cal_Claims Experience'!$B255)*('Input_Claims Data'!$C$11:$C$500='Cal_Claims Experience'!$C255)*('Input_Claims Data'!$D$11:$D$500='Cal_Claims Experience'!$D255)))</f>
        <v/>
      </c>
      <c r="F255" s="1" t="str" cm="1">
        <f t="array" ref="F255">IF(A255="","",_xlfn._xlws.FILTER('Input_Claims Data'!F$11:F$500,('Input_Claims Data'!$A$11:$A$500='Cal_Claims Experience'!$A255)*('Input_Claims Data'!$B$11:$B$500='Cal_Claims Experience'!$B255)*('Input_Claims Data'!$C$11:$C$500='Cal_Claims Experience'!$C255)*('Input_Claims Data'!$D$11:$D$500='Cal_Claims Experience'!$D255)))</f>
        <v/>
      </c>
      <c r="G255" s="1" t="str" cm="1">
        <f t="array" ref="G255">IF(A255="","",_xlfn._xlws.FILTER('Input_Claims Data'!G$11:G$500,('Input_Claims Data'!$A$11:$A$500='Cal_Claims Experience'!$A255)*('Input_Claims Data'!$B$11:$B$500='Cal_Claims Experience'!$B255)*('Input_Claims Data'!$C$11:$C$500='Cal_Claims Experience'!$C255)*('Input_Claims Data'!$D$11:$D$500='Cal_Claims Experience'!$D255)))</f>
        <v/>
      </c>
      <c r="H255" s="1" t="str" cm="1">
        <f t="array" ref="H255">IF(A255="","",_xlfn._xlws.FILTER('Input_Claims Data'!H$11:H$500,('Input_Claims Data'!$A$11:$A$500='Cal_Claims Experience'!$A255)*('Input_Claims Data'!$B$11:$B$500='Cal_Claims Experience'!$B255)*('Input_Claims Data'!$C$11:$C$500='Cal_Claims Experience'!$C255)*('Input_Claims Data'!$D$11:$D$500='Cal_Claims Experience'!$D255)))</f>
        <v/>
      </c>
      <c r="I255" s="1" t="str" cm="1">
        <f t="array" ref="I255">IF(A255="","",_xlfn._xlws.FILTER('Input_Claims Data'!I$11:I$500,('Input_Claims Data'!$A$11:$A$500='Cal_Claims Experience'!$A255)*('Input_Claims Data'!$B$11:$B$500='Cal_Claims Experience'!$B255)*('Input_Claims Data'!$C$11:$C$500='Cal_Claims Experience'!$C255)*('Input_Claims Data'!$D$11:$D$500='Cal_Claims Experience'!$D255)))</f>
        <v/>
      </c>
      <c r="J255" s="1" t="str" cm="1">
        <f t="array" ref="J255">IF(A255="","",_xlfn._xlws.FILTER('Input_Claims Data'!J$11:J$500,('Input_Claims Data'!$A$11:$A$500='Cal_Claims Experience'!$A255)*('Input_Claims Data'!$B$11:$B$500='Cal_Claims Experience'!$B255)*('Input_Claims Data'!$C$11:$C$500='Cal_Claims Experience'!$C255)*('Input_Claims Data'!$D$11:$D$500='Cal_Claims Experience'!$D255)))</f>
        <v/>
      </c>
      <c r="K255" s="1" t="str" cm="1">
        <f t="array" ref="K255">IF(A255="","",_xlfn._xlws.FILTER('Input_Claims Data'!K$11:K$500,('Input_Claims Data'!$A$11:$A$500='Cal_Claims Experience'!$A255)*('Input_Claims Data'!$B$11:$B$500='Cal_Claims Experience'!$B255)*('Input_Claims Data'!$C$11:$C$500='Cal_Claims Experience'!$C255)*('Input_Claims Data'!$D$11:$D$500='Cal_Claims Experience'!$D255)))</f>
        <v/>
      </c>
      <c r="L255" s="1" t="str" cm="1">
        <f t="array" ref="L255">IF(B255="","",_xlfn._xlws.FILTER('Input_Claims Data'!L$11:L$500,('Input_Claims Data'!$A$11:$A$500='Cal_Claims Experience'!$A255)*('Input_Claims Data'!$B$11:$B$500='Cal_Claims Experience'!$B255)*('Input_Claims Data'!$C$11:$C$500='Cal_Claims Experience'!$C255)*('Input_Claims Data'!$D$11:$D$500='Cal_Claims Experience'!$D255)))</f>
        <v/>
      </c>
      <c r="M255" s="1" t="str" cm="1">
        <f t="array" ref="M255">IF(C255="","",_xlfn._xlws.FILTER('Input_Claims Data'!M$11:M$500,('Input_Claims Data'!$A$11:$A$500='Cal_Claims Experience'!$A255)*('Input_Claims Data'!$B$11:$B$500='Cal_Claims Experience'!$B255)*('Input_Claims Data'!$C$11:$C$500='Cal_Claims Experience'!$C255)*('Input_Claims Data'!$D$11:$D$500='Cal_Claims Experience'!$D255)))</f>
        <v/>
      </c>
      <c r="N255" s="1" t="str" cm="1">
        <f t="array" ref="N255">IF(D255="","",_xlfn._xlws.FILTER('Input_Claims Data'!N$11:N$500,('Input_Claims Data'!$A$11:$A$500='Cal_Claims Experience'!$A255)*('Input_Claims Data'!$B$11:$B$500='Cal_Claims Experience'!$B255)*('Input_Claims Data'!$C$11:$C$500='Cal_Claims Experience'!$C255)*('Input_Claims Data'!$D$11:$D$500='Cal_Claims Experience'!$D255)))</f>
        <v/>
      </c>
      <c r="O255" s="1" t="str">
        <f t="shared" si="30"/>
        <v/>
      </c>
      <c r="P255" s="1" t="str">
        <f t="shared" si="31"/>
        <v/>
      </c>
      <c r="Q255" s="1" t="str">
        <f t="shared" si="32"/>
        <v/>
      </c>
      <c r="R255" s="1" t="str">
        <f t="shared" si="33"/>
        <v/>
      </c>
      <c r="S255" s="1" t="str">
        <f t="shared" si="34"/>
        <v/>
      </c>
      <c r="Y255" s="1" t="str" cm="1">
        <f t="array" ref="Y255">IF(U255="","",_xlfn._xlws.FILTER('Input_Claims Data'!U$11:U$500,('Input_Claims Data'!$Q$11:$Q$500='Cal_Claims Experience'!$U255)*('Input_Claims Data'!$R$11:$R$500='Cal_Claims Experience'!$V255)*('Input_Claims Data'!$S$11:$S$500='Cal_Claims Experience'!$W255)*('Input_Claims Data'!$T$11:$T$500='Cal_Claims Experience'!$X255)))</f>
        <v/>
      </c>
      <c r="Z255" s="1" t="str" cm="1">
        <f t="array" ref="Z255">IF(V255="","",_xlfn._xlws.FILTER('Input_Claims Data'!V$11:V$500,('Input_Claims Data'!$Q$11:$Q$500='Cal_Claims Experience'!$U255)*('Input_Claims Data'!$R$11:$R$500='Cal_Claims Experience'!$V255)*('Input_Claims Data'!$S$11:$S$500='Cal_Claims Experience'!$W255)*('Input_Claims Data'!$T$11:$T$500='Cal_Claims Experience'!$X255)))</f>
        <v/>
      </c>
      <c r="AA255" s="1" t="str" cm="1">
        <f t="array" ref="AA255">IF(W255="","",_xlfn._xlws.FILTER('Input_Claims Data'!W$11:W$500,('Input_Claims Data'!$Q$11:$Q$500='Cal_Claims Experience'!$U255)*('Input_Claims Data'!$R$11:$R$500='Cal_Claims Experience'!$V255)*('Input_Claims Data'!$S$11:$S$500='Cal_Claims Experience'!$W255)*('Input_Claims Data'!$T$11:$T$500='Cal_Claims Experience'!$X255)))</f>
        <v/>
      </c>
      <c r="AB255" s="1" t="str" cm="1">
        <f t="array" ref="AB255">IF(X255="","",_xlfn._xlws.FILTER('Input_Claims Data'!X$11:X$500,('Input_Claims Data'!$Q$11:$Q$500='Cal_Claims Experience'!$U255)*('Input_Claims Data'!$R$11:$R$500='Cal_Claims Experience'!$V255)*('Input_Claims Data'!$S$11:$S$500='Cal_Claims Experience'!$W255)*('Input_Claims Data'!$T$11:$T$500='Cal_Claims Experience'!$X255)))</f>
        <v/>
      </c>
      <c r="AC255" s="1" t="str" cm="1">
        <f t="array" ref="AC255">IF(Y255="","",_xlfn._xlws.FILTER('Input_Claims Data'!Y$11:Y$500,('Input_Claims Data'!$Q$11:$Q$500='Cal_Claims Experience'!$U255)*('Input_Claims Data'!$R$11:$R$500='Cal_Claims Experience'!$V255)*('Input_Claims Data'!$S$11:$S$500='Cal_Claims Experience'!$W255)*('Input_Claims Data'!$T$11:$T$500='Cal_Claims Experience'!$X255)))</f>
        <v/>
      </c>
      <c r="AD255" s="1" t="str" cm="1">
        <f t="array" ref="AD255">IF(Z255="","",_xlfn._xlws.FILTER('Input_Claims Data'!Z$11:Z$500,('Input_Claims Data'!$Q$11:$Q$500='Cal_Claims Experience'!$U255)*('Input_Claims Data'!$R$11:$R$500='Cal_Claims Experience'!$V255)*('Input_Claims Data'!$S$11:$S$500='Cal_Claims Experience'!$W255)*('Input_Claims Data'!$T$11:$T$500='Cal_Claims Experience'!$X255)))</f>
        <v/>
      </c>
      <c r="AE255" s="1" t="str" cm="1">
        <f t="array" ref="AE255">IF(AA255="","",_xlfn._xlws.FILTER('Input_Claims Data'!AA$11:AA$500,('Input_Claims Data'!$Q$11:$Q$500='Cal_Claims Experience'!$U255)*('Input_Claims Data'!$R$11:$R$500='Cal_Claims Experience'!$V255)*('Input_Claims Data'!$S$11:$S$500='Cal_Claims Experience'!$W255)*('Input_Claims Data'!$T$11:$T$500='Cal_Claims Experience'!$X255)))</f>
        <v/>
      </c>
      <c r="AF255" s="1" t="str" cm="1">
        <f t="array" ref="AF255">IF(AB255="","",_xlfn._xlws.FILTER('Input_Claims Data'!AB$11:AB$500,('Input_Claims Data'!$Q$11:$Q$500='Cal_Claims Experience'!$U255)*('Input_Claims Data'!$R$11:$R$500='Cal_Claims Experience'!$V255)*('Input_Claims Data'!$S$11:$S$500='Cal_Claims Experience'!$W255)*('Input_Claims Data'!$T$11:$T$500='Cal_Claims Experience'!$X255)))</f>
        <v/>
      </c>
      <c r="AG255" s="1" t="str" cm="1">
        <f t="array" ref="AG255">IF(AC255="","",_xlfn._xlws.FILTER('Input_Claims Data'!AC$11:AC$500,('Input_Claims Data'!$Q$11:$Q$500='Cal_Claims Experience'!$U255)*('Input_Claims Data'!$R$11:$R$500='Cal_Claims Experience'!$V255)*('Input_Claims Data'!$S$11:$S$500='Cal_Claims Experience'!$W255)*('Input_Claims Data'!$T$11:$T$500='Cal_Claims Experience'!$X255)))</f>
        <v/>
      </c>
      <c r="AH255" s="1" t="str" cm="1">
        <f t="array" ref="AH255">IF(AD255="","",_xlfn._xlws.FILTER('Input_Claims Data'!AD$11:AD$500,('Input_Claims Data'!$Q$11:$Q$500='Cal_Claims Experience'!$U255)*('Input_Claims Data'!$R$11:$R$500='Cal_Claims Experience'!$V255)*('Input_Claims Data'!$S$11:$S$500='Cal_Claims Experience'!$W255)*('Input_Claims Data'!$T$11:$T$500='Cal_Claims Experience'!$X255)))</f>
        <v/>
      </c>
      <c r="AI255" s="1" t="str">
        <f t="shared" si="38"/>
        <v/>
      </c>
      <c r="AJ255" s="1" t="str">
        <f t="shared" si="35"/>
        <v/>
      </c>
      <c r="AK255" s="1" t="str">
        <f t="shared" si="36"/>
        <v/>
      </c>
      <c r="AL255" s="1" t="str">
        <f t="shared" si="37"/>
        <v/>
      </c>
      <c r="AM255" s="1" t="str">
        <f t="shared" si="39"/>
        <v/>
      </c>
    </row>
    <row r="256" spans="5:39">
      <c r="E256" s="1" t="str" cm="1">
        <f t="array" ref="E256">IF(A256="","",_xlfn._xlws.FILTER('Input_Claims Data'!E$11:E$500,('Input_Claims Data'!$A$11:$A$500='Cal_Claims Experience'!$A256)*('Input_Claims Data'!$B$11:$B$500='Cal_Claims Experience'!$B256)*('Input_Claims Data'!$C$11:$C$500='Cal_Claims Experience'!$C256)*('Input_Claims Data'!$D$11:$D$500='Cal_Claims Experience'!$D256)))</f>
        <v/>
      </c>
      <c r="F256" s="1" t="str" cm="1">
        <f t="array" ref="F256">IF(A256="","",_xlfn._xlws.FILTER('Input_Claims Data'!F$11:F$500,('Input_Claims Data'!$A$11:$A$500='Cal_Claims Experience'!$A256)*('Input_Claims Data'!$B$11:$B$500='Cal_Claims Experience'!$B256)*('Input_Claims Data'!$C$11:$C$500='Cal_Claims Experience'!$C256)*('Input_Claims Data'!$D$11:$D$500='Cal_Claims Experience'!$D256)))</f>
        <v/>
      </c>
      <c r="G256" s="1" t="str" cm="1">
        <f t="array" ref="G256">IF(A256="","",_xlfn._xlws.FILTER('Input_Claims Data'!G$11:G$500,('Input_Claims Data'!$A$11:$A$500='Cal_Claims Experience'!$A256)*('Input_Claims Data'!$B$11:$B$500='Cal_Claims Experience'!$B256)*('Input_Claims Data'!$C$11:$C$500='Cal_Claims Experience'!$C256)*('Input_Claims Data'!$D$11:$D$500='Cal_Claims Experience'!$D256)))</f>
        <v/>
      </c>
      <c r="H256" s="1" t="str" cm="1">
        <f t="array" ref="H256">IF(A256="","",_xlfn._xlws.FILTER('Input_Claims Data'!H$11:H$500,('Input_Claims Data'!$A$11:$A$500='Cal_Claims Experience'!$A256)*('Input_Claims Data'!$B$11:$B$500='Cal_Claims Experience'!$B256)*('Input_Claims Data'!$C$11:$C$500='Cal_Claims Experience'!$C256)*('Input_Claims Data'!$D$11:$D$500='Cal_Claims Experience'!$D256)))</f>
        <v/>
      </c>
      <c r="I256" s="1" t="str" cm="1">
        <f t="array" ref="I256">IF(A256="","",_xlfn._xlws.FILTER('Input_Claims Data'!I$11:I$500,('Input_Claims Data'!$A$11:$A$500='Cal_Claims Experience'!$A256)*('Input_Claims Data'!$B$11:$B$500='Cal_Claims Experience'!$B256)*('Input_Claims Data'!$C$11:$C$500='Cal_Claims Experience'!$C256)*('Input_Claims Data'!$D$11:$D$500='Cal_Claims Experience'!$D256)))</f>
        <v/>
      </c>
      <c r="J256" s="1" t="str" cm="1">
        <f t="array" ref="J256">IF(A256="","",_xlfn._xlws.FILTER('Input_Claims Data'!J$11:J$500,('Input_Claims Data'!$A$11:$A$500='Cal_Claims Experience'!$A256)*('Input_Claims Data'!$B$11:$B$500='Cal_Claims Experience'!$B256)*('Input_Claims Data'!$C$11:$C$500='Cal_Claims Experience'!$C256)*('Input_Claims Data'!$D$11:$D$500='Cal_Claims Experience'!$D256)))</f>
        <v/>
      </c>
      <c r="K256" s="1" t="str" cm="1">
        <f t="array" ref="K256">IF(A256="","",_xlfn._xlws.FILTER('Input_Claims Data'!K$11:K$500,('Input_Claims Data'!$A$11:$A$500='Cal_Claims Experience'!$A256)*('Input_Claims Data'!$B$11:$B$500='Cal_Claims Experience'!$B256)*('Input_Claims Data'!$C$11:$C$500='Cal_Claims Experience'!$C256)*('Input_Claims Data'!$D$11:$D$500='Cal_Claims Experience'!$D256)))</f>
        <v/>
      </c>
      <c r="L256" s="1" t="str" cm="1">
        <f t="array" ref="L256">IF(B256="","",_xlfn._xlws.FILTER('Input_Claims Data'!L$11:L$500,('Input_Claims Data'!$A$11:$A$500='Cal_Claims Experience'!$A256)*('Input_Claims Data'!$B$11:$B$500='Cal_Claims Experience'!$B256)*('Input_Claims Data'!$C$11:$C$500='Cal_Claims Experience'!$C256)*('Input_Claims Data'!$D$11:$D$500='Cal_Claims Experience'!$D256)))</f>
        <v/>
      </c>
      <c r="M256" s="1" t="str" cm="1">
        <f t="array" ref="M256">IF(C256="","",_xlfn._xlws.FILTER('Input_Claims Data'!M$11:M$500,('Input_Claims Data'!$A$11:$A$500='Cal_Claims Experience'!$A256)*('Input_Claims Data'!$B$11:$B$500='Cal_Claims Experience'!$B256)*('Input_Claims Data'!$C$11:$C$500='Cal_Claims Experience'!$C256)*('Input_Claims Data'!$D$11:$D$500='Cal_Claims Experience'!$D256)))</f>
        <v/>
      </c>
      <c r="N256" s="1" t="str" cm="1">
        <f t="array" ref="N256">IF(D256="","",_xlfn._xlws.FILTER('Input_Claims Data'!N$11:N$500,('Input_Claims Data'!$A$11:$A$500='Cal_Claims Experience'!$A256)*('Input_Claims Data'!$B$11:$B$500='Cal_Claims Experience'!$B256)*('Input_Claims Data'!$C$11:$C$500='Cal_Claims Experience'!$C256)*('Input_Claims Data'!$D$11:$D$500='Cal_Claims Experience'!$D256)))</f>
        <v/>
      </c>
      <c r="O256" s="1" t="str">
        <f t="shared" si="30"/>
        <v/>
      </c>
      <c r="P256" s="1" t="str">
        <f t="shared" si="31"/>
        <v/>
      </c>
      <c r="Q256" s="1" t="str">
        <f t="shared" si="32"/>
        <v/>
      </c>
      <c r="R256" s="1" t="str">
        <f t="shared" si="33"/>
        <v/>
      </c>
      <c r="S256" s="1" t="str">
        <f t="shared" si="34"/>
        <v/>
      </c>
      <c r="Y256" s="1" t="str" cm="1">
        <f t="array" ref="Y256">IF(U256="","",_xlfn._xlws.FILTER('Input_Claims Data'!U$11:U$500,('Input_Claims Data'!$Q$11:$Q$500='Cal_Claims Experience'!$U256)*('Input_Claims Data'!$R$11:$R$500='Cal_Claims Experience'!$V256)*('Input_Claims Data'!$S$11:$S$500='Cal_Claims Experience'!$W256)*('Input_Claims Data'!$T$11:$T$500='Cal_Claims Experience'!$X256)))</f>
        <v/>
      </c>
      <c r="Z256" s="1" t="str" cm="1">
        <f t="array" ref="Z256">IF(V256="","",_xlfn._xlws.FILTER('Input_Claims Data'!V$11:V$500,('Input_Claims Data'!$Q$11:$Q$500='Cal_Claims Experience'!$U256)*('Input_Claims Data'!$R$11:$R$500='Cal_Claims Experience'!$V256)*('Input_Claims Data'!$S$11:$S$500='Cal_Claims Experience'!$W256)*('Input_Claims Data'!$T$11:$T$500='Cal_Claims Experience'!$X256)))</f>
        <v/>
      </c>
      <c r="AA256" s="1" t="str" cm="1">
        <f t="array" ref="AA256">IF(W256="","",_xlfn._xlws.FILTER('Input_Claims Data'!W$11:W$500,('Input_Claims Data'!$Q$11:$Q$500='Cal_Claims Experience'!$U256)*('Input_Claims Data'!$R$11:$R$500='Cal_Claims Experience'!$V256)*('Input_Claims Data'!$S$11:$S$500='Cal_Claims Experience'!$W256)*('Input_Claims Data'!$T$11:$T$500='Cal_Claims Experience'!$X256)))</f>
        <v/>
      </c>
      <c r="AB256" s="1" t="str" cm="1">
        <f t="array" ref="AB256">IF(X256="","",_xlfn._xlws.FILTER('Input_Claims Data'!X$11:X$500,('Input_Claims Data'!$Q$11:$Q$500='Cal_Claims Experience'!$U256)*('Input_Claims Data'!$R$11:$R$500='Cal_Claims Experience'!$V256)*('Input_Claims Data'!$S$11:$S$500='Cal_Claims Experience'!$W256)*('Input_Claims Data'!$T$11:$T$500='Cal_Claims Experience'!$X256)))</f>
        <v/>
      </c>
      <c r="AC256" s="1" t="str" cm="1">
        <f t="array" ref="AC256">IF(Y256="","",_xlfn._xlws.FILTER('Input_Claims Data'!Y$11:Y$500,('Input_Claims Data'!$Q$11:$Q$500='Cal_Claims Experience'!$U256)*('Input_Claims Data'!$R$11:$R$500='Cal_Claims Experience'!$V256)*('Input_Claims Data'!$S$11:$S$500='Cal_Claims Experience'!$W256)*('Input_Claims Data'!$T$11:$T$500='Cal_Claims Experience'!$X256)))</f>
        <v/>
      </c>
      <c r="AD256" s="1" t="str" cm="1">
        <f t="array" ref="AD256">IF(Z256="","",_xlfn._xlws.FILTER('Input_Claims Data'!Z$11:Z$500,('Input_Claims Data'!$Q$11:$Q$500='Cal_Claims Experience'!$U256)*('Input_Claims Data'!$R$11:$R$500='Cal_Claims Experience'!$V256)*('Input_Claims Data'!$S$11:$S$500='Cal_Claims Experience'!$W256)*('Input_Claims Data'!$T$11:$T$500='Cal_Claims Experience'!$X256)))</f>
        <v/>
      </c>
      <c r="AE256" s="1" t="str" cm="1">
        <f t="array" ref="AE256">IF(AA256="","",_xlfn._xlws.FILTER('Input_Claims Data'!AA$11:AA$500,('Input_Claims Data'!$Q$11:$Q$500='Cal_Claims Experience'!$U256)*('Input_Claims Data'!$R$11:$R$500='Cal_Claims Experience'!$V256)*('Input_Claims Data'!$S$11:$S$500='Cal_Claims Experience'!$W256)*('Input_Claims Data'!$T$11:$T$500='Cal_Claims Experience'!$X256)))</f>
        <v/>
      </c>
      <c r="AF256" s="1" t="str" cm="1">
        <f t="array" ref="AF256">IF(AB256="","",_xlfn._xlws.FILTER('Input_Claims Data'!AB$11:AB$500,('Input_Claims Data'!$Q$11:$Q$500='Cal_Claims Experience'!$U256)*('Input_Claims Data'!$R$11:$R$500='Cal_Claims Experience'!$V256)*('Input_Claims Data'!$S$11:$S$500='Cal_Claims Experience'!$W256)*('Input_Claims Data'!$T$11:$T$500='Cal_Claims Experience'!$X256)))</f>
        <v/>
      </c>
      <c r="AG256" s="1" t="str" cm="1">
        <f t="array" ref="AG256">IF(AC256="","",_xlfn._xlws.FILTER('Input_Claims Data'!AC$11:AC$500,('Input_Claims Data'!$Q$11:$Q$500='Cal_Claims Experience'!$U256)*('Input_Claims Data'!$R$11:$R$500='Cal_Claims Experience'!$V256)*('Input_Claims Data'!$S$11:$S$500='Cal_Claims Experience'!$W256)*('Input_Claims Data'!$T$11:$T$500='Cal_Claims Experience'!$X256)))</f>
        <v/>
      </c>
      <c r="AH256" s="1" t="str" cm="1">
        <f t="array" ref="AH256">IF(AD256="","",_xlfn._xlws.FILTER('Input_Claims Data'!AD$11:AD$500,('Input_Claims Data'!$Q$11:$Q$500='Cal_Claims Experience'!$U256)*('Input_Claims Data'!$R$11:$R$500='Cal_Claims Experience'!$V256)*('Input_Claims Data'!$S$11:$S$500='Cal_Claims Experience'!$W256)*('Input_Claims Data'!$T$11:$T$500='Cal_Claims Experience'!$X256)))</f>
        <v/>
      </c>
      <c r="AI256" s="1" t="str">
        <f t="shared" si="38"/>
        <v/>
      </c>
      <c r="AJ256" s="1" t="str">
        <f t="shared" si="35"/>
        <v/>
      </c>
      <c r="AK256" s="1" t="str">
        <f t="shared" si="36"/>
        <v/>
      </c>
      <c r="AL256" s="1" t="str">
        <f t="shared" si="37"/>
        <v/>
      </c>
      <c r="AM256" s="1" t="str">
        <f t="shared" si="39"/>
        <v/>
      </c>
    </row>
    <row r="257" spans="5:39">
      <c r="E257" s="1" t="str" cm="1">
        <f t="array" ref="E257">IF(A257="","",_xlfn._xlws.FILTER('Input_Claims Data'!E$11:E$500,('Input_Claims Data'!$A$11:$A$500='Cal_Claims Experience'!$A257)*('Input_Claims Data'!$B$11:$B$500='Cal_Claims Experience'!$B257)*('Input_Claims Data'!$C$11:$C$500='Cal_Claims Experience'!$C257)*('Input_Claims Data'!$D$11:$D$500='Cal_Claims Experience'!$D257)))</f>
        <v/>
      </c>
      <c r="F257" s="1" t="str" cm="1">
        <f t="array" ref="F257">IF(A257="","",_xlfn._xlws.FILTER('Input_Claims Data'!F$11:F$500,('Input_Claims Data'!$A$11:$A$500='Cal_Claims Experience'!$A257)*('Input_Claims Data'!$B$11:$B$500='Cal_Claims Experience'!$B257)*('Input_Claims Data'!$C$11:$C$500='Cal_Claims Experience'!$C257)*('Input_Claims Data'!$D$11:$D$500='Cal_Claims Experience'!$D257)))</f>
        <v/>
      </c>
      <c r="G257" s="1" t="str" cm="1">
        <f t="array" ref="G257">IF(A257="","",_xlfn._xlws.FILTER('Input_Claims Data'!G$11:G$500,('Input_Claims Data'!$A$11:$A$500='Cal_Claims Experience'!$A257)*('Input_Claims Data'!$B$11:$B$500='Cal_Claims Experience'!$B257)*('Input_Claims Data'!$C$11:$C$500='Cal_Claims Experience'!$C257)*('Input_Claims Data'!$D$11:$D$500='Cal_Claims Experience'!$D257)))</f>
        <v/>
      </c>
      <c r="H257" s="1" t="str" cm="1">
        <f t="array" ref="H257">IF(A257="","",_xlfn._xlws.FILTER('Input_Claims Data'!H$11:H$500,('Input_Claims Data'!$A$11:$A$500='Cal_Claims Experience'!$A257)*('Input_Claims Data'!$B$11:$B$500='Cal_Claims Experience'!$B257)*('Input_Claims Data'!$C$11:$C$500='Cal_Claims Experience'!$C257)*('Input_Claims Data'!$D$11:$D$500='Cal_Claims Experience'!$D257)))</f>
        <v/>
      </c>
      <c r="I257" s="1" t="str" cm="1">
        <f t="array" ref="I257">IF(A257="","",_xlfn._xlws.FILTER('Input_Claims Data'!I$11:I$500,('Input_Claims Data'!$A$11:$A$500='Cal_Claims Experience'!$A257)*('Input_Claims Data'!$B$11:$B$500='Cal_Claims Experience'!$B257)*('Input_Claims Data'!$C$11:$C$500='Cal_Claims Experience'!$C257)*('Input_Claims Data'!$D$11:$D$500='Cal_Claims Experience'!$D257)))</f>
        <v/>
      </c>
      <c r="J257" s="1" t="str" cm="1">
        <f t="array" ref="J257">IF(A257="","",_xlfn._xlws.FILTER('Input_Claims Data'!J$11:J$500,('Input_Claims Data'!$A$11:$A$500='Cal_Claims Experience'!$A257)*('Input_Claims Data'!$B$11:$B$500='Cal_Claims Experience'!$B257)*('Input_Claims Data'!$C$11:$C$500='Cal_Claims Experience'!$C257)*('Input_Claims Data'!$D$11:$D$500='Cal_Claims Experience'!$D257)))</f>
        <v/>
      </c>
      <c r="K257" s="1" t="str" cm="1">
        <f t="array" ref="K257">IF(A257="","",_xlfn._xlws.FILTER('Input_Claims Data'!K$11:K$500,('Input_Claims Data'!$A$11:$A$500='Cal_Claims Experience'!$A257)*('Input_Claims Data'!$B$11:$B$500='Cal_Claims Experience'!$B257)*('Input_Claims Data'!$C$11:$C$500='Cal_Claims Experience'!$C257)*('Input_Claims Data'!$D$11:$D$500='Cal_Claims Experience'!$D257)))</f>
        <v/>
      </c>
      <c r="L257" s="1" t="str" cm="1">
        <f t="array" ref="L257">IF(B257="","",_xlfn._xlws.FILTER('Input_Claims Data'!L$11:L$500,('Input_Claims Data'!$A$11:$A$500='Cal_Claims Experience'!$A257)*('Input_Claims Data'!$B$11:$B$500='Cal_Claims Experience'!$B257)*('Input_Claims Data'!$C$11:$C$500='Cal_Claims Experience'!$C257)*('Input_Claims Data'!$D$11:$D$500='Cal_Claims Experience'!$D257)))</f>
        <v/>
      </c>
      <c r="M257" s="1" t="str" cm="1">
        <f t="array" ref="M257">IF(C257="","",_xlfn._xlws.FILTER('Input_Claims Data'!M$11:M$500,('Input_Claims Data'!$A$11:$A$500='Cal_Claims Experience'!$A257)*('Input_Claims Data'!$B$11:$B$500='Cal_Claims Experience'!$B257)*('Input_Claims Data'!$C$11:$C$500='Cal_Claims Experience'!$C257)*('Input_Claims Data'!$D$11:$D$500='Cal_Claims Experience'!$D257)))</f>
        <v/>
      </c>
      <c r="N257" s="1" t="str" cm="1">
        <f t="array" ref="N257">IF(D257="","",_xlfn._xlws.FILTER('Input_Claims Data'!N$11:N$500,('Input_Claims Data'!$A$11:$A$500='Cal_Claims Experience'!$A257)*('Input_Claims Data'!$B$11:$B$500='Cal_Claims Experience'!$B257)*('Input_Claims Data'!$C$11:$C$500='Cal_Claims Experience'!$C257)*('Input_Claims Data'!$D$11:$D$500='Cal_Claims Experience'!$D257)))</f>
        <v/>
      </c>
      <c r="O257" s="1" t="str">
        <f t="shared" si="30"/>
        <v/>
      </c>
      <c r="P257" s="1" t="str">
        <f t="shared" si="31"/>
        <v/>
      </c>
      <c r="Q257" s="1" t="str">
        <f t="shared" si="32"/>
        <v/>
      </c>
      <c r="R257" s="1" t="str">
        <f t="shared" si="33"/>
        <v/>
      </c>
      <c r="S257" s="1" t="str">
        <f t="shared" si="34"/>
        <v/>
      </c>
      <c r="Y257" s="1" t="str" cm="1">
        <f t="array" ref="Y257">IF(U257="","",_xlfn._xlws.FILTER('Input_Claims Data'!U$11:U$500,('Input_Claims Data'!$Q$11:$Q$500='Cal_Claims Experience'!$U257)*('Input_Claims Data'!$R$11:$R$500='Cal_Claims Experience'!$V257)*('Input_Claims Data'!$S$11:$S$500='Cal_Claims Experience'!$W257)*('Input_Claims Data'!$T$11:$T$500='Cal_Claims Experience'!$X257)))</f>
        <v/>
      </c>
      <c r="Z257" s="1" t="str" cm="1">
        <f t="array" ref="Z257">IF(V257="","",_xlfn._xlws.FILTER('Input_Claims Data'!V$11:V$500,('Input_Claims Data'!$Q$11:$Q$500='Cal_Claims Experience'!$U257)*('Input_Claims Data'!$R$11:$R$500='Cal_Claims Experience'!$V257)*('Input_Claims Data'!$S$11:$S$500='Cal_Claims Experience'!$W257)*('Input_Claims Data'!$T$11:$T$500='Cal_Claims Experience'!$X257)))</f>
        <v/>
      </c>
      <c r="AA257" s="1" t="str" cm="1">
        <f t="array" ref="AA257">IF(W257="","",_xlfn._xlws.FILTER('Input_Claims Data'!W$11:W$500,('Input_Claims Data'!$Q$11:$Q$500='Cal_Claims Experience'!$U257)*('Input_Claims Data'!$R$11:$R$500='Cal_Claims Experience'!$V257)*('Input_Claims Data'!$S$11:$S$500='Cal_Claims Experience'!$W257)*('Input_Claims Data'!$T$11:$T$500='Cal_Claims Experience'!$X257)))</f>
        <v/>
      </c>
      <c r="AB257" s="1" t="str" cm="1">
        <f t="array" ref="AB257">IF(X257="","",_xlfn._xlws.FILTER('Input_Claims Data'!X$11:X$500,('Input_Claims Data'!$Q$11:$Q$500='Cal_Claims Experience'!$U257)*('Input_Claims Data'!$R$11:$R$500='Cal_Claims Experience'!$V257)*('Input_Claims Data'!$S$11:$S$500='Cal_Claims Experience'!$W257)*('Input_Claims Data'!$T$11:$T$500='Cal_Claims Experience'!$X257)))</f>
        <v/>
      </c>
      <c r="AC257" s="1" t="str" cm="1">
        <f t="array" ref="AC257">IF(Y257="","",_xlfn._xlws.FILTER('Input_Claims Data'!Y$11:Y$500,('Input_Claims Data'!$Q$11:$Q$500='Cal_Claims Experience'!$U257)*('Input_Claims Data'!$R$11:$R$500='Cal_Claims Experience'!$V257)*('Input_Claims Data'!$S$11:$S$500='Cal_Claims Experience'!$W257)*('Input_Claims Data'!$T$11:$T$500='Cal_Claims Experience'!$X257)))</f>
        <v/>
      </c>
      <c r="AD257" s="1" t="str" cm="1">
        <f t="array" ref="AD257">IF(Z257="","",_xlfn._xlws.FILTER('Input_Claims Data'!Z$11:Z$500,('Input_Claims Data'!$Q$11:$Q$500='Cal_Claims Experience'!$U257)*('Input_Claims Data'!$R$11:$R$500='Cal_Claims Experience'!$V257)*('Input_Claims Data'!$S$11:$S$500='Cal_Claims Experience'!$W257)*('Input_Claims Data'!$T$11:$T$500='Cal_Claims Experience'!$X257)))</f>
        <v/>
      </c>
      <c r="AE257" s="1" t="str" cm="1">
        <f t="array" ref="AE257">IF(AA257="","",_xlfn._xlws.FILTER('Input_Claims Data'!AA$11:AA$500,('Input_Claims Data'!$Q$11:$Q$500='Cal_Claims Experience'!$U257)*('Input_Claims Data'!$R$11:$R$500='Cal_Claims Experience'!$V257)*('Input_Claims Data'!$S$11:$S$500='Cal_Claims Experience'!$W257)*('Input_Claims Data'!$T$11:$T$500='Cal_Claims Experience'!$X257)))</f>
        <v/>
      </c>
      <c r="AF257" s="1" t="str" cm="1">
        <f t="array" ref="AF257">IF(AB257="","",_xlfn._xlws.FILTER('Input_Claims Data'!AB$11:AB$500,('Input_Claims Data'!$Q$11:$Q$500='Cal_Claims Experience'!$U257)*('Input_Claims Data'!$R$11:$R$500='Cal_Claims Experience'!$V257)*('Input_Claims Data'!$S$11:$S$500='Cal_Claims Experience'!$W257)*('Input_Claims Data'!$T$11:$T$500='Cal_Claims Experience'!$X257)))</f>
        <v/>
      </c>
      <c r="AG257" s="1" t="str" cm="1">
        <f t="array" ref="AG257">IF(AC257="","",_xlfn._xlws.FILTER('Input_Claims Data'!AC$11:AC$500,('Input_Claims Data'!$Q$11:$Q$500='Cal_Claims Experience'!$U257)*('Input_Claims Data'!$R$11:$R$500='Cal_Claims Experience'!$V257)*('Input_Claims Data'!$S$11:$S$500='Cal_Claims Experience'!$W257)*('Input_Claims Data'!$T$11:$T$500='Cal_Claims Experience'!$X257)))</f>
        <v/>
      </c>
      <c r="AH257" s="1" t="str" cm="1">
        <f t="array" ref="AH257">IF(AD257="","",_xlfn._xlws.FILTER('Input_Claims Data'!AD$11:AD$500,('Input_Claims Data'!$Q$11:$Q$500='Cal_Claims Experience'!$U257)*('Input_Claims Data'!$R$11:$R$500='Cal_Claims Experience'!$V257)*('Input_Claims Data'!$S$11:$S$500='Cal_Claims Experience'!$W257)*('Input_Claims Data'!$T$11:$T$500='Cal_Claims Experience'!$X257)))</f>
        <v/>
      </c>
      <c r="AI257" s="1" t="str">
        <f t="shared" si="38"/>
        <v/>
      </c>
      <c r="AJ257" s="1" t="str">
        <f t="shared" si="35"/>
        <v/>
      </c>
      <c r="AK257" s="1" t="str">
        <f t="shared" si="36"/>
        <v/>
      </c>
      <c r="AL257" s="1" t="str">
        <f t="shared" si="37"/>
        <v/>
      </c>
      <c r="AM257" s="1" t="str">
        <f t="shared" si="39"/>
        <v/>
      </c>
    </row>
    <row r="258" spans="5:39">
      <c r="E258" s="1" t="str" cm="1">
        <f t="array" ref="E258">IF(A258="","",_xlfn._xlws.FILTER('Input_Claims Data'!E$11:E$500,('Input_Claims Data'!$A$11:$A$500='Cal_Claims Experience'!$A258)*('Input_Claims Data'!$B$11:$B$500='Cal_Claims Experience'!$B258)*('Input_Claims Data'!$C$11:$C$500='Cal_Claims Experience'!$C258)*('Input_Claims Data'!$D$11:$D$500='Cal_Claims Experience'!$D258)))</f>
        <v/>
      </c>
      <c r="F258" s="1" t="str" cm="1">
        <f t="array" ref="F258">IF(A258="","",_xlfn._xlws.FILTER('Input_Claims Data'!F$11:F$500,('Input_Claims Data'!$A$11:$A$500='Cal_Claims Experience'!$A258)*('Input_Claims Data'!$B$11:$B$500='Cal_Claims Experience'!$B258)*('Input_Claims Data'!$C$11:$C$500='Cal_Claims Experience'!$C258)*('Input_Claims Data'!$D$11:$D$500='Cal_Claims Experience'!$D258)))</f>
        <v/>
      </c>
      <c r="G258" s="1" t="str" cm="1">
        <f t="array" ref="G258">IF(A258="","",_xlfn._xlws.FILTER('Input_Claims Data'!G$11:G$500,('Input_Claims Data'!$A$11:$A$500='Cal_Claims Experience'!$A258)*('Input_Claims Data'!$B$11:$B$500='Cal_Claims Experience'!$B258)*('Input_Claims Data'!$C$11:$C$500='Cal_Claims Experience'!$C258)*('Input_Claims Data'!$D$11:$D$500='Cal_Claims Experience'!$D258)))</f>
        <v/>
      </c>
      <c r="H258" s="1" t="str" cm="1">
        <f t="array" ref="H258">IF(A258="","",_xlfn._xlws.FILTER('Input_Claims Data'!H$11:H$500,('Input_Claims Data'!$A$11:$A$500='Cal_Claims Experience'!$A258)*('Input_Claims Data'!$B$11:$B$500='Cal_Claims Experience'!$B258)*('Input_Claims Data'!$C$11:$C$500='Cal_Claims Experience'!$C258)*('Input_Claims Data'!$D$11:$D$500='Cal_Claims Experience'!$D258)))</f>
        <v/>
      </c>
      <c r="I258" s="1" t="str" cm="1">
        <f t="array" ref="I258">IF(A258="","",_xlfn._xlws.FILTER('Input_Claims Data'!I$11:I$500,('Input_Claims Data'!$A$11:$A$500='Cal_Claims Experience'!$A258)*('Input_Claims Data'!$B$11:$B$500='Cal_Claims Experience'!$B258)*('Input_Claims Data'!$C$11:$C$500='Cal_Claims Experience'!$C258)*('Input_Claims Data'!$D$11:$D$500='Cal_Claims Experience'!$D258)))</f>
        <v/>
      </c>
      <c r="J258" s="1" t="str" cm="1">
        <f t="array" ref="J258">IF(A258="","",_xlfn._xlws.FILTER('Input_Claims Data'!J$11:J$500,('Input_Claims Data'!$A$11:$A$500='Cal_Claims Experience'!$A258)*('Input_Claims Data'!$B$11:$B$500='Cal_Claims Experience'!$B258)*('Input_Claims Data'!$C$11:$C$500='Cal_Claims Experience'!$C258)*('Input_Claims Data'!$D$11:$D$500='Cal_Claims Experience'!$D258)))</f>
        <v/>
      </c>
      <c r="K258" s="1" t="str" cm="1">
        <f t="array" ref="K258">IF(A258="","",_xlfn._xlws.FILTER('Input_Claims Data'!K$11:K$500,('Input_Claims Data'!$A$11:$A$500='Cal_Claims Experience'!$A258)*('Input_Claims Data'!$B$11:$B$500='Cal_Claims Experience'!$B258)*('Input_Claims Data'!$C$11:$C$500='Cal_Claims Experience'!$C258)*('Input_Claims Data'!$D$11:$D$500='Cal_Claims Experience'!$D258)))</f>
        <v/>
      </c>
      <c r="L258" s="1" t="str" cm="1">
        <f t="array" ref="L258">IF(B258="","",_xlfn._xlws.FILTER('Input_Claims Data'!L$11:L$500,('Input_Claims Data'!$A$11:$A$500='Cal_Claims Experience'!$A258)*('Input_Claims Data'!$B$11:$B$500='Cal_Claims Experience'!$B258)*('Input_Claims Data'!$C$11:$C$500='Cal_Claims Experience'!$C258)*('Input_Claims Data'!$D$11:$D$500='Cal_Claims Experience'!$D258)))</f>
        <v/>
      </c>
      <c r="M258" s="1" t="str" cm="1">
        <f t="array" ref="M258">IF(C258="","",_xlfn._xlws.FILTER('Input_Claims Data'!M$11:M$500,('Input_Claims Data'!$A$11:$A$500='Cal_Claims Experience'!$A258)*('Input_Claims Data'!$B$11:$B$500='Cal_Claims Experience'!$B258)*('Input_Claims Data'!$C$11:$C$500='Cal_Claims Experience'!$C258)*('Input_Claims Data'!$D$11:$D$500='Cal_Claims Experience'!$D258)))</f>
        <v/>
      </c>
      <c r="N258" s="1" t="str" cm="1">
        <f t="array" ref="N258">IF(D258="","",_xlfn._xlws.FILTER('Input_Claims Data'!N$11:N$500,('Input_Claims Data'!$A$11:$A$500='Cal_Claims Experience'!$A258)*('Input_Claims Data'!$B$11:$B$500='Cal_Claims Experience'!$B258)*('Input_Claims Data'!$C$11:$C$500='Cal_Claims Experience'!$C258)*('Input_Claims Data'!$D$11:$D$500='Cal_Claims Experience'!$D258)))</f>
        <v/>
      </c>
      <c r="O258" s="1" t="str">
        <f t="shared" si="30"/>
        <v/>
      </c>
      <c r="P258" s="1" t="str">
        <f t="shared" si="31"/>
        <v/>
      </c>
      <c r="Q258" s="1" t="str">
        <f t="shared" si="32"/>
        <v/>
      </c>
      <c r="R258" s="1" t="str">
        <f t="shared" si="33"/>
        <v/>
      </c>
      <c r="S258" s="1" t="str">
        <f t="shared" si="34"/>
        <v/>
      </c>
      <c r="Y258" s="1" t="str" cm="1">
        <f t="array" ref="Y258">IF(U258="","",_xlfn._xlws.FILTER('Input_Claims Data'!U$11:U$500,('Input_Claims Data'!$Q$11:$Q$500='Cal_Claims Experience'!$U258)*('Input_Claims Data'!$R$11:$R$500='Cal_Claims Experience'!$V258)*('Input_Claims Data'!$S$11:$S$500='Cal_Claims Experience'!$W258)*('Input_Claims Data'!$T$11:$T$500='Cal_Claims Experience'!$X258)))</f>
        <v/>
      </c>
      <c r="Z258" s="1" t="str" cm="1">
        <f t="array" ref="Z258">IF(V258="","",_xlfn._xlws.FILTER('Input_Claims Data'!V$11:V$500,('Input_Claims Data'!$Q$11:$Q$500='Cal_Claims Experience'!$U258)*('Input_Claims Data'!$R$11:$R$500='Cal_Claims Experience'!$V258)*('Input_Claims Data'!$S$11:$S$500='Cal_Claims Experience'!$W258)*('Input_Claims Data'!$T$11:$T$500='Cal_Claims Experience'!$X258)))</f>
        <v/>
      </c>
      <c r="AA258" s="1" t="str" cm="1">
        <f t="array" ref="AA258">IF(W258="","",_xlfn._xlws.FILTER('Input_Claims Data'!W$11:W$500,('Input_Claims Data'!$Q$11:$Q$500='Cal_Claims Experience'!$U258)*('Input_Claims Data'!$R$11:$R$500='Cal_Claims Experience'!$V258)*('Input_Claims Data'!$S$11:$S$500='Cal_Claims Experience'!$W258)*('Input_Claims Data'!$T$11:$T$500='Cal_Claims Experience'!$X258)))</f>
        <v/>
      </c>
      <c r="AB258" s="1" t="str" cm="1">
        <f t="array" ref="AB258">IF(X258="","",_xlfn._xlws.FILTER('Input_Claims Data'!X$11:X$500,('Input_Claims Data'!$Q$11:$Q$500='Cal_Claims Experience'!$U258)*('Input_Claims Data'!$R$11:$R$500='Cal_Claims Experience'!$V258)*('Input_Claims Data'!$S$11:$S$500='Cal_Claims Experience'!$W258)*('Input_Claims Data'!$T$11:$T$500='Cal_Claims Experience'!$X258)))</f>
        <v/>
      </c>
      <c r="AC258" s="1" t="str" cm="1">
        <f t="array" ref="AC258">IF(Y258="","",_xlfn._xlws.FILTER('Input_Claims Data'!Y$11:Y$500,('Input_Claims Data'!$Q$11:$Q$500='Cal_Claims Experience'!$U258)*('Input_Claims Data'!$R$11:$R$500='Cal_Claims Experience'!$V258)*('Input_Claims Data'!$S$11:$S$500='Cal_Claims Experience'!$W258)*('Input_Claims Data'!$T$11:$T$500='Cal_Claims Experience'!$X258)))</f>
        <v/>
      </c>
      <c r="AD258" s="1" t="str" cm="1">
        <f t="array" ref="AD258">IF(Z258="","",_xlfn._xlws.FILTER('Input_Claims Data'!Z$11:Z$500,('Input_Claims Data'!$Q$11:$Q$500='Cal_Claims Experience'!$U258)*('Input_Claims Data'!$R$11:$R$500='Cal_Claims Experience'!$V258)*('Input_Claims Data'!$S$11:$S$500='Cal_Claims Experience'!$W258)*('Input_Claims Data'!$T$11:$T$500='Cal_Claims Experience'!$X258)))</f>
        <v/>
      </c>
      <c r="AE258" s="1" t="str" cm="1">
        <f t="array" ref="AE258">IF(AA258="","",_xlfn._xlws.FILTER('Input_Claims Data'!AA$11:AA$500,('Input_Claims Data'!$Q$11:$Q$500='Cal_Claims Experience'!$U258)*('Input_Claims Data'!$R$11:$R$500='Cal_Claims Experience'!$V258)*('Input_Claims Data'!$S$11:$S$500='Cal_Claims Experience'!$W258)*('Input_Claims Data'!$T$11:$T$500='Cal_Claims Experience'!$X258)))</f>
        <v/>
      </c>
      <c r="AF258" s="1" t="str" cm="1">
        <f t="array" ref="AF258">IF(AB258="","",_xlfn._xlws.FILTER('Input_Claims Data'!AB$11:AB$500,('Input_Claims Data'!$Q$11:$Q$500='Cal_Claims Experience'!$U258)*('Input_Claims Data'!$R$11:$R$500='Cal_Claims Experience'!$V258)*('Input_Claims Data'!$S$11:$S$500='Cal_Claims Experience'!$W258)*('Input_Claims Data'!$T$11:$T$500='Cal_Claims Experience'!$X258)))</f>
        <v/>
      </c>
      <c r="AG258" s="1" t="str" cm="1">
        <f t="array" ref="AG258">IF(AC258="","",_xlfn._xlws.FILTER('Input_Claims Data'!AC$11:AC$500,('Input_Claims Data'!$Q$11:$Q$500='Cal_Claims Experience'!$U258)*('Input_Claims Data'!$R$11:$R$500='Cal_Claims Experience'!$V258)*('Input_Claims Data'!$S$11:$S$500='Cal_Claims Experience'!$W258)*('Input_Claims Data'!$T$11:$T$500='Cal_Claims Experience'!$X258)))</f>
        <v/>
      </c>
      <c r="AH258" s="1" t="str" cm="1">
        <f t="array" ref="AH258">IF(AD258="","",_xlfn._xlws.FILTER('Input_Claims Data'!AD$11:AD$500,('Input_Claims Data'!$Q$11:$Q$500='Cal_Claims Experience'!$U258)*('Input_Claims Data'!$R$11:$R$500='Cal_Claims Experience'!$V258)*('Input_Claims Data'!$S$11:$S$500='Cal_Claims Experience'!$W258)*('Input_Claims Data'!$T$11:$T$500='Cal_Claims Experience'!$X258)))</f>
        <v/>
      </c>
      <c r="AI258" s="1" t="str">
        <f t="shared" si="38"/>
        <v/>
      </c>
      <c r="AJ258" s="1" t="str">
        <f t="shared" si="35"/>
        <v/>
      </c>
      <c r="AK258" s="1" t="str">
        <f t="shared" si="36"/>
        <v/>
      </c>
      <c r="AL258" s="1" t="str">
        <f t="shared" si="37"/>
        <v/>
      </c>
      <c r="AM258" s="1" t="str">
        <f t="shared" si="39"/>
        <v/>
      </c>
    </row>
    <row r="259" spans="5:39">
      <c r="E259" s="1" t="str" cm="1">
        <f t="array" ref="E259">IF(A259="","",_xlfn._xlws.FILTER('Input_Claims Data'!E$11:E$500,('Input_Claims Data'!$A$11:$A$500='Cal_Claims Experience'!$A259)*('Input_Claims Data'!$B$11:$B$500='Cal_Claims Experience'!$B259)*('Input_Claims Data'!$C$11:$C$500='Cal_Claims Experience'!$C259)*('Input_Claims Data'!$D$11:$D$500='Cal_Claims Experience'!$D259)))</f>
        <v/>
      </c>
      <c r="F259" s="1" t="str" cm="1">
        <f t="array" ref="F259">IF(A259="","",_xlfn._xlws.FILTER('Input_Claims Data'!F$11:F$500,('Input_Claims Data'!$A$11:$A$500='Cal_Claims Experience'!$A259)*('Input_Claims Data'!$B$11:$B$500='Cal_Claims Experience'!$B259)*('Input_Claims Data'!$C$11:$C$500='Cal_Claims Experience'!$C259)*('Input_Claims Data'!$D$11:$D$500='Cal_Claims Experience'!$D259)))</f>
        <v/>
      </c>
      <c r="G259" s="1" t="str" cm="1">
        <f t="array" ref="G259">IF(A259="","",_xlfn._xlws.FILTER('Input_Claims Data'!G$11:G$500,('Input_Claims Data'!$A$11:$A$500='Cal_Claims Experience'!$A259)*('Input_Claims Data'!$B$11:$B$500='Cal_Claims Experience'!$B259)*('Input_Claims Data'!$C$11:$C$500='Cal_Claims Experience'!$C259)*('Input_Claims Data'!$D$11:$D$500='Cal_Claims Experience'!$D259)))</f>
        <v/>
      </c>
      <c r="H259" s="1" t="str" cm="1">
        <f t="array" ref="H259">IF(A259="","",_xlfn._xlws.FILTER('Input_Claims Data'!H$11:H$500,('Input_Claims Data'!$A$11:$A$500='Cal_Claims Experience'!$A259)*('Input_Claims Data'!$B$11:$B$500='Cal_Claims Experience'!$B259)*('Input_Claims Data'!$C$11:$C$500='Cal_Claims Experience'!$C259)*('Input_Claims Data'!$D$11:$D$500='Cal_Claims Experience'!$D259)))</f>
        <v/>
      </c>
      <c r="I259" s="1" t="str" cm="1">
        <f t="array" ref="I259">IF(A259="","",_xlfn._xlws.FILTER('Input_Claims Data'!I$11:I$500,('Input_Claims Data'!$A$11:$A$500='Cal_Claims Experience'!$A259)*('Input_Claims Data'!$B$11:$B$500='Cal_Claims Experience'!$B259)*('Input_Claims Data'!$C$11:$C$500='Cal_Claims Experience'!$C259)*('Input_Claims Data'!$D$11:$D$500='Cal_Claims Experience'!$D259)))</f>
        <v/>
      </c>
      <c r="J259" s="1" t="str" cm="1">
        <f t="array" ref="J259">IF(A259="","",_xlfn._xlws.FILTER('Input_Claims Data'!J$11:J$500,('Input_Claims Data'!$A$11:$A$500='Cal_Claims Experience'!$A259)*('Input_Claims Data'!$B$11:$B$500='Cal_Claims Experience'!$B259)*('Input_Claims Data'!$C$11:$C$500='Cal_Claims Experience'!$C259)*('Input_Claims Data'!$D$11:$D$500='Cal_Claims Experience'!$D259)))</f>
        <v/>
      </c>
      <c r="K259" s="1" t="str" cm="1">
        <f t="array" ref="K259">IF(A259="","",_xlfn._xlws.FILTER('Input_Claims Data'!K$11:K$500,('Input_Claims Data'!$A$11:$A$500='Cal_Claims Experience'!$A259)*('Input_Claims Data'!$B$11:$B$500='Cal_Claims Experience'!$B259)*('Input_Claims Data'!$C$11:$C$500='Cal_Claims Experience'!$C259)*('Input_Claims Data'!$D$11:$D$500='Cal_Claims Experience'!$D259)))</f>
        <v/>
      </c>
      <c r="L259" s="1" t="str" cm="1">
        <f t="array" ref="L259">IF(B259="","",_xlfn._xlws.FILTER('Input_Claims Data'!L$11:L$500,('Input_Claims Data'!$A$11:$A$500='Cal_Claims Experience'!$A259)*('Input_Claims Data'!$B$11:$B$500='Cal_Claims Experience'!$B259)*('Input_Claims Data'!$C$11:$C$500='Cal_Claims Experience'!$C259)*('Input_Claims Data'!$D$11:$D$500='Cal_Claims Experience'!$D259)))</f>
        <v/>
      </c>
      <c r="M259" s="1" t="str" cm="1">
        <f t="array" ref="M259">IF(C259="","",_xlfn._xlws.FILTER('Input_Claims Data'!M$11:M$500,('Input_Claims Data'!$A$11:$A$500='Cal_Claims Experience'!$A259)*('Input_Claims Data'!$B$11:$B$500='Cal_Claims Experience'!$B259)*('Input_Claims Data'!$C$11:$C$500='Cal_Claims Experience'!$C259)*('Input_Claims Data'!$D$11:$D$500='Cal_Claims Experience'!$D259)))</f>
        <v/>
      </c>
      <c r="N259" s="1" t="str" cm="1">
        <f t="array" ref="N259">IF(D259="","",_xlfn._xlws.FILTER('Input_Claims Data'!N$11:N$500,('Input_Claims Data'!$A$11:$A$500='Cal_Claims Experience'!$A259)*('Input_Claims Data'!$B$11:$B$500='Cal_Claims Experience'!$B259)*('Input_Claims Data'!$C$11:$C$500='Cal_Claims Experience'!$C259)*('Input_Claims Data'!$D$11:$D$500='Cal_Claims Experience'!$D259)))</f>
        <v/>
      </c>
      <c r="O259" s="1" t="str">
        <f t="shared" si="30"/>
        <v/>
      </c>
      <c r="P259" s="1" t="str">
        <f t="shared" si="31"/>
        <v/>
      </c>
      <c r="Q259" s="1" t="str">
        <f t="shared" si="32"/>
        <v/>
      </c>
      <c r="R259" s="1" t="str">
        <f t="shared" si="33"/>
        <v/>
      </c>
      <c r="S259" s="1" t="str">
        <f t="shared" si="34"/>
        <v/>
      </c>
      <c r="Y259" s="1" t="str" cm="1">
        <f t="array" ref="Y259">IF(U259="","",_xlfn._xlws.FILTER('Input_Claims Data'!U$11:U$500,('Input_Claims Data'!$Q$11:$Q$500='Cal_Claims Experience'!$U259)*('Input_Claims Data'!$R$11:$R$500='Cal_Claims Experience'!$V259)*('Input_Claims Data'!$S$11:$S$500='Cal_Claims Experience'!$W259)*('Input_Claims Data'!$T$11:$T$500='Cal_Claims Experience'!$X259)))</f>
        <v/>
      </c>
      <c r="Z259" s="1" t="str" cm="1">
        <f t="array" ref="Z259">IF(V259="","",_xlfn._xlws.FILTER('Input_Claims Data'!V$11:V$500,('Input_Claims Data'!$Q$11:$Q$500='Cal_Claims Experience'!$U259)*('Input_Claims Data'!$R$11:$R$500='Cal_Claims Experience'!$V259)*('Input_Claims Data'!$S$11:$S$500='Cal_Claims Experience'!$W259)*('Input_Claims Data'!$T$11:$T$500='Cal_Claims Experience'!$X259)))</f>
        <v/>
      </c>
      <c r="AA259" s="1" t="str" cm="1">
        <f t="array" ref="AA259">IF(W259="","",_xlfn._xlws.FILTER('Input_Claims Data'!W$11:W$500,('Input_Claims Data'!$Q$11:$Q$500='Cal_Claims Experience'!$U259)*('Input_Claims Data'!$R$11:$R$500='Cal_Claims Experience'!$V259)*('Input_Claims Data'!$S$11:$S$500='Cal_Claims Experience'!$W259)*('Input_Claims Data'!$T$11:$T$500='Cal_Claims Experience'!$X259)))</f>
        <v/>
      </c>
      <c r="AB259" s="1" t="str" cm="1">
        <f t="array" ref="AB259">IF(X259="","",_xlfn._xlws.FILTER('Input_Claims Data'!X$11:X$500,('Input_Claims Data'!$Q$11:$Q$500='Cal_Claims Experience'!$U259)*('Input_Claims Data'!$R$11:$R$500='Cal_Claims Experience'!$V259)*('Input_Claims Data'!$S$11:$S$500='Cal_Claims Experience'!$W259)*('Input_Claims Data'!$T$11:$T$500='Cal_Claims Experience'!$X259)))</f>
        <v/>
      </c>
      <c r="AC259" s="1" t="str" cm="1">
        <f t="array" ref="AC259">IF(Y259="","",_xlfn._xlws.FILTER('Input_Claims Data'!Y$11:Y$500,('Input_Claims Data'!$Q$11:$Q$500='Cal_Claims Experience'!$U259)*('Input_Claims Data'!$R$11:$R$500='Cal_Claims Experience'!$V259)*('Input_Claims Data'!$S$11:$S$500='Cal_Claims Experience'!$W259)*('Input_Claims Data'!$T$11:$T$500='Cal_Claims Experience'!$X259)))</f>
        <v/>
      </c>
      <c r="AD259" s="1" t="str" cm="1">
        <f t="array" ref="AD259">IF(Z259="","",_xlfn._xlws.FILTER('Input_Claims Data'!Z$11:Z$500,('Input_Claims Data'!$Q$11:$Q$500='Cal_Claims Experience'!$U259)*('Input_Claims Data'!$R$11:$R$500='Cal_Claims Experience'!$V259)*('Input_Claims Data'!$S$11:$S$500='Cal_Claims Experience'!$W259)*('Input_Claims Data'!$T$11:$T$500='Cal_Claims Experience'!$X259)))</f>
        <v/>
      </c>
      <c r="AE259" s="1" t="str" cm="1">
        <f t="array" ref="AE259">IF(AA259="","",_xlfn._xlws.FILTER('Input_Claims Data'!AA$11:AA$500,('Input_Claims Data'!$Q$11:$Q$500='Cal_Claims Experience'!$U259)*('Input_Claims Data'!$R$11:$R$500='Cal_Claims Experience'!$V259)*('Input_Claims Data'!$S$11:$S$500='Cal_Claims Experience'!$W259)*('Input_Claims Data'!$T$11:$T$500='Cal_Claims Experience'!$X259)))</f>
        <v/>
      </c>
      <c r="AF259" s="1" t="str" cm="1">
        <f t="array" ref="AF259">IF(AB259="","",_xlfn._xlws.FILTER('Input_Claims Data'!AB$11:AB$500,('Input_Claims Data'!$Q$11:$Q$500='Cal_Claims Experience'!$U259)*('Input_Claims Data'!$R$11:$R$500='Cal_Claims Experience'!$V259)*('Input_Claims Data'!$S$11:$S$500='Cal_Claims Experience'!$W259)*('Input_Claims Data'!$T$11:$T$500='Cal_Claims Experience'!$X259)))</f>
        <v/>
      </c>
      <c r="AG259" s="1" t="str" cm="1">
        <f t="array" ref="AG259">IF(AC259="","",_xlfn._xlws.FILTER('Input_Claims Data'!AC$11:AC$500,('Input_Claims Data'!$Q$11:$Q$500='Cal_Claims Experience'!$U259)*('Input_Claims Data'!$R$11:$R$500='Cal_Claims Experience'!$V259)*('Input_Claims Data'!$S$11:$S$500='Cal_Claims Experience'!$W259)*('Input_Claims Data'!$T$11:$T$500='Cal_Claims Experience'!$X259)))</f>
        <v/>
      </c>
      <c r="AH259" s="1" t="str" cm="1">
        <f t="array" ref="AH259">IF(AD259="","",_xlfn._xlws.FILTER('Input_Claims Data'!AD$11:AD$500,('Input_Claims Data'!$Q$11:$Q$500='Cal_Claims Experience'!$U259)*('Input_Claims Data'!$R$11:$R$500='Cal_Claims Experience'!$V259)*('Input_Claims Data'!$S$11:$S$500='Cal_Claims Experience'!$W259)*('Input_Claims Data'!$T$11:$T$500='Cal_Claims Experience'!$X259)))</f>
        <v/>
      </c>
      <c r="AI259" s="1" t="str">
        <f t="shared" si="38"/>
        <v/>
      </c>
      <c r="AJ259" s="1" t="str">
        <f t="shared" si="35"/>
        <v/>
      </c>
      <c r="AK259" s="1" t="str">
        <f t="shared" si="36"/>
        <v/>
      </c>
      <c r="AL259" s="1" t="str">
        <f t="shared" si="37"/>
        <v/>
      </c>
      <c r="AM259" s="1" t="str">
        <f t="shared" si="39"/>
        <v/>
      </c>
    </row>
    <row r="260" spans="5:39">
      <c r="E260" s="1" t="str" cm="1">
        <f t="array" ref="E260">IF(A260="","",_xlfn._xlws.FILTER('Input_Claims Data'!E$11:E$500,('Input_Claims Data'!$A$11:$A$500='Cal_Claims Experience'!$A260)*('Input_Claims Data'!$B$11:$B$500='Cal_Claims Experience'!$B260)*('Input_Claims Data'!$C$11:$C$500='Cal_Claims Experience'!$C260)*('Input_Claims Data'!$D$11:$D$500='Cal_Claims Experience'!$D260)))</f>
        <v/>
      </c>
      <c r="F260" s="1" t="str" cm="1">
        <f t="array" ref="F260">IF(A260="","",_xlfn._xlws.FILTER('Input_Claims Data'!F$11:F$500,('Input_Claims Data'!$A$11:$A$500='Cal_Claims Experience'!$A260)*('Input_Claims Data'!$B$11:$B$500='Cal_Claims Experience'!$B260)*('Input_Claims Data'!$C$11:$C$500='Cal_Claims Experience'!$C260)*('Input_Claims Data'!$D$11:$D$500='Cal_Claims Experience'!$D260)))</f>
        <v/>
      </c>
      <c r="G260" s="1" t="str" cm="1">
        <f t="array" ref="G260">IF(A260="","",_xlfn._xlws.FILTER('Input_Claims Data'!G$11:G$500,('Input_Claims Data'!$A$11:$A$500='Cal_Claims Experience'!$A260)*('Input_Claims Data'!$B$11:$B$500='Cal_Claims Experience'!$B260)*('Input_Claims Data'!$C$11:$C$500='Cal_Claims Experience'!$C260)*('Input_Claims Data'!$D$11:$D$500='Cal_Claims Experience'!$D260)))</f>
        <v/>
      </c>
      <c r="H260" s="1" t="str" cm="1">
        <f t="array" ref="H260">IF(A260="","",_xlfn._xlws.FILTER('Input_Claims Data'!H$11:H$500,('Input_Claims Data'!$A$11:$A$500='Cal_Claims Experience'!$A260)*('Input_Claims Data'!$B$11:$B$500='Cal_Claims Experience'!$B260)*('Input_Claims Data'!$C$11:$C$500='Cal_Claims Experience'!$C260)*('Input_Claims Data'!$D$11:$D$500='Cal_Claims Experience'!$D260)))</f>
        <v/>
      </c>
      <c r="I260" s="1" t="str" cm="1">
        <f t="array" ref="I260">IF(A260="","",_xlfn._xlws.FILTER('Input_Claims Data'!I$11:I$500,('Input_Claims Data'!$A$11:$A$500='Cal_Claims Experience'!$A260)*('Input_Claims Data'!$B$11:$B$500='Cal_Claims Experience'!$B260)*('Input_Claims Data'!$C$11:$C$500='Cal_Claims Experience'!$C260)*('Input_Claims Data'!$D$11:$D$500='Cal_Claims Experience'!$D260)))</f>
        <v/>
      </c>
      <c r="J260" s="1" t="str" cm="1">
        <f t="array" ref="J260">IF(A260="","",_xlfn._xlws.FILTER('Input_Claims Data'!J$11:J$500,('Input_Claims Data'!$A$11:$A$500='Cal_Claims Experience'!$A260)*('Input_Claims Data'!$B$11:$B$500='Cal_Claims Experience'!$B260)*('Input_Claims Data'!$C$11:$C$500='Cal_Claims Experience'!$C260)*('Input_Claims Data'!$D$11:$D$500='Cal_Claims Experience'!$D260)))</f>
        <v/>
      </c>
      <c r="K260" s="1" t="str" cm="1">
        <f t="array" ref="K260">IF(A260="","",_xlfn._xlws.FILTER('Input_Claims Data'!K$11:K$500,('Input_Claims Data'!$A$11:$A$500='Cal_Claims Experience'!$A260)*('Input_Claims Data'!$B$11:$B$500='Cal_Claims Experience'!$B260)*('Input_Claims Data'!$C$11:$C$500='Cal_Claims Experience'!$C260)*('Input_Claims Data'!$D$11:$D$500='Cal_Claims Experience'!$D260)))</f>
        <v/>
      </c>
      <c r="L260" s="1" t="str" cm="1">
        <f t="array" ref="L260">IF(B260="","",_xlfn._xlws.FILTER('Input_Claims Data'!L$11:L$500,('Input_Claims Data'!$A$11:$A$500='Cal_Claims Experience'!$A260)*('Input_Claims Data'!$B$11:$B$500='Cal_Claims Experience'!$B260)*('Input_Claims Data'!$C$11:$C$500='Cal_Claims Experience'!$C260)*('Input_Claims Data'!$D$11:$D$500='Cal_Claims Experience'!$D260)))</f>
        <v/>
      </c>
      <c r="M260" s="1" t="str" cm="1">
        <f t="array" ref="M260">IF(C260="","",_xlfn._xlws.FILTER('Input_Claims Data'!M$11:M$500,('Input_Claims Data'!$A$11:$A$500='Cal_Claims Experience'!$A260)*('Input_Claims Data'!$B$11:$B$500='Cal_Claims Experience'!$B260)*('Input_Claims Data'!$C$11:$C$500='Cal_Claims Experience'!$C260)*('Input_Claims Data'!$D$11:$D$500='Cal_Claims Experience'!$D260)))</f>
        <v/>
      </c>
      <c r="N260" s="1" t="str" cm="1">
        <f t="array" ref="N260">IF(D260="","",_xlfn._xlws.FILTER('Input_Claims Data'!N$11:N$500,('Input_Claims Data'!$A$11:$A$500='Cal_Claims Experience'!$A260)*('Input_Claims Data'!$B$11:$B$500='Cal_Claims Experience'!$B260)*('Input_Claims Data'!$C$11:$C$500='Cal_Claims Experience'!$C260)*('Input_Claims Data'!$D$11:$D$500='Cal_Claims Experience'!$D260)))</f>
        <v/>
      </c>
      <c r="O260" s="1" t="str">
        <f t="shared" si="30"/>
        <v/>
      </c>
      <c r="P260" s="1" t="str">
        <f t="shared" si="31"/>
        <v/>
      </c>
      <c r="Q260" s="1" t="str">
        <f t="shared" si="32"/>
        <v/>
      </c>
      <c r="R260" s="1" t="str">
        <f t="shared" si="33"/>
        <v/>
      </c>
      <c r="S260" s="1" t="str">
        <f t="shared" si="34"/>
        <v/>
      </c>
      <c r="Y260" s="1" t="str" cm="1">
        <f t="array" ref="Y260">IF(U260="","",_xlfn._xlws.FILTER('Input_Claims Data'!U$11:U$500,('Input_Claims Data'!$Q$11:$Q$500='Cal_Claims Experience'!$U260)*('Input_Claims Data'!$R$11:$R$500='Cal_Claims Experience'!$V260)*('Input_Claims Data'!$S$11:$S$500='Cal_Claims Experience'!$W260)*('Input_Claims Data'!$T$11:$T$500='Cal_Claims Experience'!$X260)))</f>
        <v/>
      </c>
      <c r="Z260" s="1" t="str" cm="1">
        <f t="array" ref="Z260">IF(V260="","",_xlfn._xlws.FILTER('Input_Claims Data'!V$11:V$500,('Input_Claims Data'!$Q$11:$Q$500='Cal_Claims Experience'!$U260)*('Input_Claims Data'!$R$11:$R$500='Cal_Claims Experience'!$V260)*('Input_Claims Data'!$S$11:$S$500='Cal_Claims Experience'!$W260)*('Input_Claims Data'!$T$11:$T$500='Cal_Claims Experience'!$X260)))</f>
        <v/>
      </c>
      <c r="AA260" s="1" t="str" cm="1">
        <f t="array" ref="AA260">IF(W260="","",_xlfn._xlws.FILTER('Input_Claims Data'!W$11:W$500,('Input_Claims Data'!$Q$11:$Q$500='Cal_Claims Experience'!$U260)*('Input_Claims Data'!$R$11:$R$500='Cal_Claims Experience'!$V260)*('Input_Claims Data'!$S$11:$S$500='Cal_Claims Experience'!$W260)*('Input_Claims Data'!$T$11:$T$500='Cal_Claims Experience'!$X260)))</f>
        <v/>
      </c>
      <c r="AB260" s="1" t="str" cm="1">
        <f t="array" ref="AB260">IF(X260="","",_xlfn._xlws.FILTER('Input_Claims Data'!X$11:X$500,('Input_Claims Data'!$Q$11:$Q$500='Cal_Claims Experience'!$U260)*('Input_Claims Data'!$R$11:$R$500='Cal_Claims Experience'!$V260)*('Input_Claims Data'!$S$11:$S$500='Cal_Claims Experience'!$W260)*('Input_Claims Data'!$T$11:$T$500='Cal_Claims Experience'!$X260)))</f>
        <v/>
      </c>
      <c r="AC260" s="1" t="str" cm="1">
        <f t="array" ref="AC260">IF(Y260="","",_xlfn._xlws.FILTER('Input_Claims Data'!Y$11:Y$500,('Input_Claims Data'!$Q$11:$Q$500='Cal_Claims Experience'!$U260)*('Input_Claims Data'!$R$11:$R$500='Cal_Claims Experience'!$V260)*('Input_Claims Data'!$S$11:$S$500='Cal_Claims Experience'!$W260)*('Input_Claims Data'!$T$11:$T$500='Cal_Claims Experience'!$X260)))</f>
        <v/>
      </c>
      <c r="AD260" s="1" t="str" cm="1">
        <f t="array" ref="AD260">IF(Z260="","",_xlfn._xlws.FILTER('Input_Claims Data'!Z$11:Z$500,('Input_Claims Data'!$Q$11:$Q$500='Cal_Claims Experience'!$U260)*('Input_Claims Data'!$R$11:$R$500='Cal_Claims Experience'!$V260)*('Input_Claims Data'!$S$11:$S$500='Cal_Claims Experience'!$W260)*('Input_Claims Data'!$T$11:$T$500='Cal_Claims Experience'!$X260)))</f>
        <v/>
      </c>
      <c r="AE260" s="1" t="str" cm="1">
        <f t="array" ref="AE260">IF(AA260="","",_xlfn._xlws.FILTER('Input_Claims Data'!AA$11:AA$500,('Input_Claims Data'!$Q$11:$Q$500='Cal_Claims Experience'!$U260)*('Input_Claims Data'!$R$11:$R$500='Cal_Claims Experience'!$V260)*('Input_Claims Data'!$S$11:$S$500='Cal_Claims Experience'!$W260)*('Input_Claims Data'!$T$11:$T$500='Cal_Claims Experience'!$X260)))</f>
        <v/>
      </c>
      <c r="AF260" s="1" t="str" cm="1">
        <f t="array" ref="AF260">IF(AB260="","",_xlfn._xlws.FILTER('Input_Claims Data'!AB$11:AB$500,('Input_Claims Data'!$Q$11:$Q$500='Cal_Claims Experience'!$U260)*('Input_Claims Data'!$R$11:$R$500='Cal_Claims Experience'!$V260)*('Input_Claims Data'!$S$11:$S$500='Cal_Claims Experience'!$W260)*('Input_Claims Data'!$T$11:$T$500='Cal_Claims Experience'!$X260)))</f>
        <v/>
      </c>
      <c r="AG260" s="1" t="str" cm="1">
        <f t="array" ref="AG260">IF(AC260="","",_xlfn._xlws.FILTER('Input_Claims Data'!AC$11:AC$500,('Input_Claims Data'!$Q$11:$Q$500='Cal_Claims Experience'!$U260)*('Input_Claims Data'!$R$11:$R$500='Cal_Claims Experience'!$V260)*('Input_Claims Data'!$S$11:$S$500='Cal_Claims Experience'!$W260)*('Input_Claims Data'!$T$11:$T$500='Cal_Claims Experience'!$X260)))</f>
        <v/>
      </c>
      <c r="AH260" s="1" t="str" cm="1">
        <f t="array" ref="AH260">IF(AD260="","",_xlfn._xlws.FILTER('Input_Claims Data'!AD$11:AD$500,('Input_Claims Data'!$Q$11:$Q$500='Cal_Claims Experience'!$U260)*('Input_Claims Data'!$R$11:$R$500='Cal_Claims Experience'!$V260)*('Input_Claims Data'!$S$11:$S$500='Cal_Claims Experience'!$W260)*('Input_Claims Data'!$T$11:$T$500='Cal_Claims Experience'!$X260)))</f>
        <v/>
      </c>
      <c r="AI260" s="1" t="str">
        <f t="shared" si="38"/>
        <v/>
      </c>
      <c r="AJ260" s="1" t="str">
        <f t="shared" si="35"/>
        <v/>
      </c>
      <c r="AK260" s="1" t="str">
        <f t="shared" si="36"/>
        <v/>
      </c>
      <c r="AL260" s="1" t="str">
        <f t="shared" si="37"/>
        <v/>
      </c>
      <c r="AM260" s="1" t="str">
        <f t="shared" si="39"/>
        <v/>
      </c>
    </row>
    <row r="261" spans="5:39">
      <c r="E261" s="1" t="str" cm="1">
        <f t="array" ref="E261">IF(A261="","",_xlfn._xlws.FILTER('Input_Claims Data'!E$11:E$500,('Input_Claims Data'!$A$11:$A$500='Cal_Claims Experience'!$A261)*('Input_Claims Data'!$B$11:$B$500='Cal_Claims Experience'!$B261)*('Input_Claims Data'!$C$11:$C$500='Cal_Claims Experience'!$C261)*('Input_Claims Data'!$D$11:$D$500='Cal_Claims Experience'!$D261)))</f>
        <v/>
      </c>
      <c r="F261" s="1" t="str" cm="1">
        <f t="array" ref="F261">IF(A261="","",_xlfn._xlws.FILTER('Input_Claims Data'!F$11:F$500,('Input_Claims Data'!$A$11:$A$500='Cal_Claims Experience'!$A261)*('Input_Claims Data'!$B$11:$B$500='Cal_Claims Experience'!$B261)*('Input_Claims Data'!$C$11:$C$500='Cal_Claims Experience'!$C261)*('Input_Claims Data'!$D$11:$D$500='Cal_Claims Experience'!$D261)))</f>
        <v/>
      </c>
      <c r="G261" s="1" t="str" cm="1">
        <f t="array" ref="G261">IF(A261="","",_xlfn._xlws.FILTER('Input_Claims Data'!G$11:G$500,('Input_Claims Data'!$A$11:$A$500='Cal_Claims Experience'!$A261)*('Input_Claims Data'!$B$11:$B$500='Cal_Claims Experience'!$B261)*('Input_Claims Data'!$C$11:$C$500='Cal_Claims Experience'!$C261)*('Input_Claims Data'!$D$11:$D$500='Cal_Claims Experience'!$D261)))</f>
        <v/>
      </c>
      <c r="H261" s="1" t="str" cm="1">
        <f t="array" ref="H261">IF(A261="","",_xlfn._xlws.FILTER('Input_Claims Data'!H$11:H$500,('Input_Claims Data'!$A$11:$A$500='Cal_Claims Experience'!$A261)*('Input_Claims Data'!$B$11:$B$500='Cal_Claims Experience'!$B261)*('Input_Claims Data'!$C$11:$C$500='Cal_Claims Experience'!$C261)*('Input_Claims Data'!$D$11:$D$500='Cal_Claims Experience'!$D261)))</f>
        <v/>
      </c>
      <c r="I261" s="1" t="str" cm="1">
        <f t="array" ref="I261">IF(A261="","",_xlfn._xlws.FILTER('Input_Claims Data'!I$11:I$500,('Input_Claims Data'!$A$11:$A$500='Cal_Claims Experience'!$A261)*('Input_Claims Data'!$B$11:$B$500='Cal_Claims Experience'!$B261)*('Input_Claims Data'!$C$11:$C$500='Cal_Claims Experience'!$C261)*('Input_Claims Data'!$D$11:$D$500='Cal_Claims Experience'!$D261)))</f>
        <v/>
      </c>
      <c r="J261" s="1" t="str" cm="1">
        <f t="array" ref="J261">IF(A261="","",_xlfn._xlws.FILTER('Input_Claims Data'!J$11:J$500,('Input_Claims Data'!$A$11:$A$500='Cal_Claims Experience'!$A261)*('Input_Claims Data'!$B$11:$B$500='Cal_Claims Experience'!$B261)*('Input_Claims Data'!$C$11:$C$500='Cal_Claims Experience'!$C261)*('Input_Claims Data'!$D$11:$D$500='Cal_Claims Experience'!$D261)))</f>
        <v/>
      </c>
      <c r="K261" s="1" t="str" cm="1">
        <f t="array" ref="K261">IF(A261="","",_xlfn._xlws.FILTER('Input_Claims Data'!K$11:K$500,('Input_Claims Data'!$A$11:$A$500='Cal_Claims Experience'!$A261)*('Input_Claims Data'!$B$11:$B$500='Cal_Claims Experience'!$B261)*('Input_Claims Data'!$C$11:$C$500='Cal_Claims Experience'!$C261)*('Input_Claims Data'!$D$11:$D$500='Cal_Claims Experience'!$D261)))</f>
        <v/>
      </c>
      <c r="L261" s="1" t="str" cm="1">
        <f t="array" ref="L261">IF(B261="","",_xlfn._xlws.FILTER('Input_Claims Data'!L$11:L$500,('Input_Claims Data'!$A$11:$A$500='Cal_Claims Experience'!$A261)*('Input_Claims Data'!$B$11:$B$500='Cal_Claims Experience'!$B261)*('Input_Claims Data'!$C$11:$C$500='Cal_Claims Experience'!$C261)*('Input_Claims Data'!$D$11:$D$500='Cal_Claims Experience'!$D261)))</f>
        <v/>
      </c>
      <c r="M261" s="1" t="str" cm="1">
        <f t="array" ref="M261">IF(C261="","",_xlfn._xlws.FILTER('Input_Claims Data'!M$11:M$500,('Input_Claims Data'!$A$11:$A$500='Cal_Claims Experience'!$A261)*('Input_Claims Data'!$B$11:$B$500='Cal_Claims Experience'!$B261)*('Input_Claims Data'!$C$11:$C$500='Cal_Claims Experience'!$C261)*('Input_Claims Data'!$D$11:$D$500='Cal_Claims Experience'!$D261)))</f>
        <v/>
      </c>
      <c r="N261" s="1" t="str" cm="1">
        <f t="array" ref="N261">IF(D261="","",_xlfn._xlws.FILTER('Input_Claims Data'!N$11:N$500,('Input_Claims Data'!$A$11:$A$500='Cal_Claims Experience'!$A261)*('Input_Claims Data'!$B$11:$B$500='Cal_Claims Experience'!$B261)*('Input_Claims Data'!$C$11:$C$500='Cal_Claims Experience'!$C261)*('Input_Claims Data'!$D$11:$D$500='Cal_Claims Experience'!$D261)))</f>
        <v/>
      </c>
      <c r="O261" s="1" t="str">
        <f t="shared" ref="O261:O324" si="40">IF($A261="","",J261-E261)</f>
        <v/>
      </c>
      <c r="P261" s="1" t="str">
        <f t="shared" ref="P261:P324" si="41">IF($A261="","",K261-F261)</f>
        <v/>
      </c>
      <c r="Q261" s="1" t="str">
        <f t="shared" ref="Q261:Q324" si="42">IF($A261="","",L261-G261)</f>
        <v/>
      </c>
      <c r="R261" s="1" t="str">
        <f t="shared" ref="R261:R324" si="43">IF($A261="","",M261-H261)</f>
        <v/>
      </c>
      <c r="S261" s="1" t="str">
        <f t="shared" ref="S261:S324" si="44">IF(A261="","",IFERROR(R261/Q261,"NA"))</f>
        <v/>
      </c>
      <c r="Y261" s="1" t="str" cm="1">
        <f t="array" ref="Y261">IF(U261="","",_xlfn._xlws.FILTER('Input_Claims Data'!U$11:U$500,('Input_Claims Data'!$Q$11:$Q$500='Cal_Claims Experience'!$U261)*('Input_Claims Data'!$R$11:$R$500='Cal_Claims Experience'!$V261)*('Input_Claims Data'!$S$11:$S$500='Cal_Claims Experience'!$W261)*('Input_Claims Data'!$T$11:$T$500='Cal_Claims Experience'!$X261)))</f>
        <v/>
      </c>
      <c r="Z261" s="1" t="str" cm="1">
        <f t="array" ref="Z261">IF(V261="","",_xlfn._xlws.FILTER('Input_Claims Data'!V$11:V$500,('Input_Claims Data'!$Q$11:$Q$500='Cal_Claims Experience'!$U261)*('Input_Claims Data'!$R$11:$R$500='Cal_Claims Experience'!$V261)*('Input_Claims Data'!$S$11:$S$500='Cal_Claims Experience'!$W261)*('Input_Claims Data'!$T$11:$T$500='Cal_Claims Experience'!$X261)))</f>
        <v/>
      </c>
      <c r="AA261" s="1" t="str" cm="1">
        <f t="array" ref="AA261">IF(W261="","",_xlfn._xlws.FILTER('Input_Claims Data'!W$11:W$500,('Input_Claims Data'!$Q$11:$Q$500='Cal_Claims Experience'!$U261)*('Input_Claims Data'!$R$11:$R$500='Cal_Claims Experience'!$V261)*('Input_Claims Data'!$S$11:$S$500='Cal_Claims Experience'!$W261)*('Input_Claims Data'!$T$11:$T$500='Cal_Claims Experience'!$X261)))</f>
        <v/>
      </c>
      <c r="AB261" s="1" t="str" cm="1">
        <f t="array" ref="AB261">IF(X261="","",_xlfn._xlws.FILTER('Input_Claims Data'!X$11:X$500,('Input_Claims Data'!$Q$11:$Q$500='Cal_Claims Experience'!$U261)*('Input_Claims Data'!$R$11:$R$500='Cal_Claims Experience'!$V261)*('Input_Claims Data'!$S$11:$S$500='Cal_Claims Experience'!$W261)*('Input_Claims Data'!$T$11:$T$500='Cal_Claims Experience'!$X261)))</f>
        <v/>
      </c>
      <c r="AC261" s="1" t="str" cm="1">
        <f t="array" ref="AC261">IF(Y261="","",_xlfn._xlws.FILTER('Input_Claims Data'!Y$11:Y$500,('Input_Claims Data'!$Q$11:$Q$500='Cal_Claims Experience'!$U261)*('Input_Claims Data'!$R$11:$R$500='Cal_Claims Experience'!$V261)*('Input_Claims Data'!$S$11:$S$500='Cal_Claims Experience'!$W261)*('Input_Claims Data'!$T$11:$T$500='Cal_Claims Experience'!$X261)))</f>
        <v/>
      </c>
      <c r="AD261" s="1" t="str" cm="1">
        <f t="array" ref="AD261">IF(Z261="","",_xlfn._xlws.FILTER('Input_Claims Data'!Z$11:Z$500,('Input_Claims Data'!$Q$11:$Q$500='Cal_Claims Experience'!$U261)*('Input_Claims Data'!$R$11:$R$500='Cal_Claims Experience'!$V261)*('Input_Claims Data'!$S$11:$S$500='Cal_Claims Experience'!$W261)*('Input_Claims Data'!$T$11:$T$500='Cal_Claims Experience'!$X261)))</f>
        <v/>
      </c>
      <c r="AE261" s="1" t="str" cm="1">
        <f t="array" ref="AE261">IF(AA261="","",_xlfn._xlws.FILTER('Input_Claims Data'!AA$11:AA$500,('Input_Claims Data'!$Q$11:$Q$500='Cal_Claims Experience'!$U261)*('Input_Claims Data'!$R$11:$R$500='Cal_Claims Experience'!$V261)*('Input_Claims Data'!$S$11:$S$500='Cal_Claims Experience'!$W261)*('Input_Claims Data'!$T$11:$T$500='Cal_Claims Experience'!$X261)))</f>
        <v/>
      </c>
      <c r="AF261" s="1" t="str" cm="1">
        <f t="array" ref="AF261">IF(AB261="","",_xlfn._xlws.FILTER('Input_Claims Data'!AB$11:AB$500,('Input_Claims Data'!$Q$11:$Q$500='Cal_Claims Experience'!$U261)*('Input_Claims Data'!$R$11:$R$500='Cal_Claims Experience'!$V261)*('Input_Claims Data'!$S$11:$S$500='Cal_Claims Experience'!$W261)*('Input_Claims Data'!$T$11:$T$500='Cal_Claims Experience'!$X261)))</f>
        <v/>
      </c>
      <c r="AG261" s="1" t="str" cm="1">
        <f t="array" ref="AG261">IF(AC261="","",_xlfn._xlws.FILTER('Input_Claims Data'!AC$11:AC$500,('Input_Claims Data'!$Q$11:$Q$500='Cal_Claims Experience'!$U261)*('Input_Claims Data'!$R$11:$R$500='Cal_Claims Experience'!$V261)*('Input_Claims Data'!$S$11:$S$500='Cal_Claims Experience'!$W261)*('Input_Claims Data'!$T$11:$T$500='Cal_Claims Experience'!$X261)))</f>
        <v/>
      </c>
      <c r="AH261" s="1" t="str" cm="1">
        <f t="array" ref="AH261">IF(AD261="","",_xlfn._xlws.FILTER('Input_Claims Data'!AD$11:AD$500,('Input_Claims Data'!$Q$11:$Q$500='Cal_Claims Experience'!$U261)*('Input_Claims Data'!$R$11:$R$500='Cal_Claims Experience'!$V261)*('Input_Claims Data'!$S$11:$S$500='Cal_Claims Experience'!$W261)*('Input_Claims Data'!$T$11:$T$500='Cal_Claims Experience'!$X261)))</f>
        <v/>
      </c>
      <c r="AI261" s="1" t="str">
        <f t="shared" si="38"/>
        <v/>
      </c>
      <c r="AJ261" s="1" t="str">
        <f t="shared" ref="AJ261:AJ324" si="45">IF($U261="","",AE261-Z261)</f>
        <v/>
      </c>
      <c r="AK261" s="1" t="str">
        <f t="shared" ref="AK261:AK324" si="46">IF($U261="","",AF261-AA261)</f>
        <v/>
      </c>
      <c r="AL261" s="1" t="str">
        <f t="shared" ref="AL261:AL324" si="47">IF($U261="","",AG261-AB261)</f>
        <v/>
      </c>
      <c r="AM261" s="1" t="str">
        <f t="shared" si="39"/>
        <v/>
      </c>
    </row>
    <row r="262" spans="5:39">
      <c r="E262" s="1" t="str" cm="1">
        <f t="array" ref="E262">IF(A262="","",_xlfn._xlws.FILTER('Input_Claims Data'!E$11:E$500,('Input_Claims Data'!$A$11:$A$500='Cal_Claims Experience'!$A262)*('Input_Claims Data'!$B$11:$B$500='Cal_Claims Experience'!$B262)*('Input_Claims Data'!$C$11:$C$500='Cal_Claims Experience'!$C262)*('Input_Claims Data'!$D$11:$D$500='Cal_Claims Experience'!$D262)))</f>
        <v/>
      </c>
      <c r="F262" s="1" t="str" cm="1">
        <f t="array" ref="F262">IF(A262="","",_xlfn._xlws.FILTER('Input_Claims Data'!F$11:F$500,('Input_Claims Data'!$A$11:$A$500='Cal_Claims Experience'!$A262)*('Input_Claims Data'!$B$11:$B$500='Cal_Claims Experience'!$B262)*('Input_Claims Data'!$C$11:$C$500='Cal_Claims Experience'!$C262)*('Input_Claims Data'!$D$11:$D$500='Cal_Claims Experience'!$D262)))</f>
        <v/>
      </c>
      <c r="G262" s="1" t="str" cm="1">
        <f t="array" ref="G262">IF(A262="","",_xlfn._xlws.FILTER('Input_Claims Data'!G$11:G$500,('Input_Claims Data'!$A$11:$A$500='Cal_Claims Experience'!$A262)*('Input_Claims Data'!$B$11:$B$500='Cal_Claims Experience'!$B262)*('Input_Claims Data'!$C$11:$C$500='Cal_Claims Experience'!$C262)*('Input_Claims Data'!$D$11:$D$500='Cal_Claims Experience'!$D262)))</f>
        <v/>
      </c>
      <c r="H262" s="1" t="str" cm="1">
        <f t="array" ref="H262">IF(A262="","",_xlfn._xlws.FILTER('Input_Claims Data'!H$11:H$500,('Input_Claims Data'!$A$11:$A$500='Cal_Claims Experience'!$A262)*('Input_Claims Data'!$B$11:$B$500='Cal_Claims Experience'!$B262)*('Input_Claims Data'!$C$11:$C$500='Cal_Claims Experience'!$C262)*('Input_Claims Data'!$D$11:$D$500='Cal_Claims Experience'!$D262)))</f>
        <v/>
      </c>
      <c r="I262" s="1" t="str" cm="1">
        <f t="array" ref="I262">IF(A262="","",_xlfn._xlws.FILTER('Input_Claims Data'!I$11:I$500,('Input_Claims Data'!$A$11:$A$500='Cal_Claims Experience'!$A262)*('Input_Claims Data'!$B$11:$B$500='Cal_Claims Experience'!$B262)*('Input_Claims Data'!$C$11:$C$500='Cal_Claims Experience'!$C262)*('Input_Claims Data'!$D$11:$D$500='Cal_Claims Experience'!$D262)))</f>
        <v/>
      </c>
      <c r="J262" s="1" t="str" cm="1">
        <f t="array" ref="J262">IF(A262="","",_xlfn._xlws.FILTER('Input_Claims Data'!J$11:J$500,('Input_Claims Data'!$A$11:$A$500='Cal_Claims Experience'!$A262)*('Input_Claims Data'!$B$11:$B$500='Cal_Claims Experience'!$B262)*('Input_Claims Data'!$C$11:$C$500='Cal_Claims Experience'!$C262)*('Input_Claims Data'!$D$11:$D$500='Cal_Claims Experience'!$D262)))</f>
        <v/>
      </c>
      <c r="K262" s="1" t="str" cm="1">
        <f t="array" ref="K262">IF(A262="","",_xlfn._xlws.FILTER('Input_Claims Data'!K$11:K$500,('Input_Claims Data'!$A$11:$A$500='Cal_Claims Experience'!$A262)*('Input_Claims Data'!$B$11:$B$500='Cal_Claims Experience'!$B262)*('Input_Claims Data'!$C$11:$C$500='Cal_Claims Experience'!$C262)*('Input_Claims Data'!$D$11:$D$500='Cal_Claims Experience'!$D262)))</f>
        <v/>
      </c>
      <c r="L262" s="1" t="str" cm="1">
        <f t="array" ref="L262">IF(B262="","",_xlfn._xlws.FILTER('Input_Claims Data'!L$11:L$500,('Input_Claims Data'!$A$11:$A$500='Cal_Claims Experience'!$A262)*('Input_Claims Data'!$B$11:$B$500='Cal_Claims Experience'!$B262)*('Input_Claims Data'!$C$11:$C$500='Cal_Claims Experience'!$C262)*('Input_Claims Data'!$D$11:$D$500='Cal_Claims Experience'!$D262)))</f>
        <v/>
      </c>
      <c r="M262" s="1" t="str" cm="1">
        <f t="array" ref="M262">IF(C262="","",_xlfn._xlws.FILTER('Input_Claims Data'!M$11:M$500,('Input_Claims Data'!$A$11:$A$500='Cal_Claims Experience'!$A262)*('Input_Claims Data'!$B$11:$B$500='Cal_Claims Experience'!$B262)*('Input_Claims Data'!$C$11:$C$500='Cal_Claims Experience'!$C262)*('Input_Claims Data'!$D$11:$D$500='Cal_Claims Experience'!$D262)))</f>
        <v/>
      </c>
      <c r="N262" s="1" t="str" cm="1">
        <f t="array" ref="N262">IF(D262="","",_xlfn._xlws.FILTER('Input_Claims Data'!N$11:N$500,('Input_Claims Data'!$A$11:$A$500='Cal_Claims Experience'!$A262)*('Input_Claims Data'!$B$11:$B$500='Cal_Claims Experience'!$B262)*('Input_Claims Data'!$C$11:$C$500='Cal_Claims Experience'!$C262)*('Input_Claims Data'!$D$11:$D$500='Cal_Claims Experience'!$D262)))</f>
        <v/>
      </c>
      <c r="O262" s="1" t="str">
        <f t="shared" si="40"/>
        <v/>
      </c>
      <c r="P262" s="1" t="str">
        <f t="shared" si="41"/>
        <v/>
      </c>
      <c r="Q262" s="1" t="str">
        <f t="shared" si="42"/>
        <v/>
      </c>
      <c r="R262" s="1" t="str">
        <f t="shared" si="43"/>
        <v/>
      </c>
      <c r="S262" s="1" t="str">
        <f t="shared" si="44"/>
        <v/>
      </c>
      <c r="Y262" s="1" t="str" cm="1">
        <f t="array" ref="Y262">IF(U262="","",_xlfn._xlws.FILTER('Input_Claims Data'!U$11:U$500,('Input_Claims Data'!$Q$11:$Q$500='Cal_Claims Experience'!$U262)*('Input_Claims Data'!$R$11:$R$500='Cal_Claims Experience'!$V262)*('Input_Claims Data'!$S$11:$S$500='Cal_Claims Experience'!$W262)*('Input_Claims Data'!$T$11:$T$500='Cal_Claims Experience'!$X262)))</f>
        <v/>
      </c>
      <c r="Z262" s="1" t="str" cm="1">
        <f t="array" ref="Z262">IF(V262="","",_xlfn._xlws.FILTER('Input_Claims Data'!V$11:V$500,('Input_Claims Data'!$Q$11:$Q$500='Cal_Claims Experience'!$U262)*('Input_Claims Data'!$R$11:$R$500='Cal_Claims Experience'!$V262)*('Input_Claims Data'!$S$11:$S$500='Cal_Claims Experience'!$W262)*('Input_Claims Data'!$T$11:$T$500='Cal_Claims Experience'!$X262)))</f>
        <v/>
      </c>
      <c r="AA262" s="1" t="str" cm="1">
        <f t="array" ref="AA262">IF(W262="","",_xlfn._xlws.FILTER('Input_Claims Data'!W$11:W$500,('Input_Claims Data'!$Q$11:$Q$500='Cal_Claims Experience'!$U262)*('Input_Claims Data'!$R$11:$R$500='Cal_Claims Experience'!$V262)*('Input_Claims Data'!$S$11:$S$500='Cal_Claims Experience'!$W262)*('Input_Claims Data'!$T$11:$T$500='Cal_Claims Experience'!$X262)))</f>
        <v/>
      </c>
      <c r="AB262" s="1" t="str" cm="1">
        <f t="array" ref="AB262">IF(X262="","",_xlfn._xlws.FILTER('Input_Claims Data'!X$11:X$500,('Input_Claims Data'!$Q$11:$Q$500='Cal_Claims Experience'!$U262)*('Input_Claims Data'!$R$11:$R$500='Cal_Claims Experience'!$V262)*('Input_Claims Data'!$S$11:$S$500='Cal_Claims Experience'!$W262)*('Input_Claims Data'!$T$11:$T$500='Cal_Claims Experience'!$X262)))</f>
        <v/>
      </c>
      <c r="AC262" s="1" t="str" cm="1">
        <f t="array" ref="AC262">IF(Y262="","",_xlfn._xlws.FILTER('Input_Claims Data'!Y$11:Y$500,('Input_Claims Data'!$Q$11:$Q$500='Cal_Claims Experience'!$U262)*('Input_Claims Data'!$R$11:$R$500='Cal_Claims Experience'!$V262)*('Input_Claims Data'!$S$11:$S$500='Cal_Claims Experience'!$W262)*('Input_Claims Data'!$T$11:$T$500='Cal_Claims Experience'!$X262)))</f>
        <v/>
      </c>
      <c r="AD262" s="1" t="str" cm="1">
        <f t="array" ref="AD262">IF(Z262="","",_xlfn._xlws.FILTER('Input_Claims Data'!Z$11:Z$500,('Input_Claims Data'!$Q$11:$Q$500='Cal_Claims Experience'!$U262)*('Input_Claims Data'!$R$11:$R$500='Cal_Claims Experience'!$V262)*('Input_Claims Data'!$S$11:$S$500='Cal_Claims Experience'!$W262)*('Input_Claims Data'!$T$11:$T$500='Cal_Claims Experience'!$X262)))</f>
        <v/>
      </c>
      <c r="AE262" s="1" t="str" cm="1">
        <f t="array" ref="AE262">IF(AA262="","",_xlfn._xlws.FILTER('Input_Claims Data'!AA$11:AA$500,('Input_Claims Data'!$Q$11:$Q$500='Cal_Claims Experience'!$U262)*('Input_Claims Data'!$R$11:$R$500='Cal_Claims Experience'!$V262)*('Input_Claims Data'!$S$11:$S$500='Cal_Claims Experience'!$W262)*('Input_Claims Data'!$T$11:$T$500='Cal_Claims Experience'!$X262)))</f>
        <v/>
      </c>
      <c r="AF262" s="1" t="str" cm="1">
        <f t="array" ref="AF262">IF(AB262="","",_xlfn._xlws.FILTER('Input_Claims Data'!AB$11:AB$500,('Input_Claims Data'!$Q$11:$Q$500='Cal_Claims Experience'!$U262)*('Input_Claims Data'!$R$11:$R$500='Cal_Claims Experience'!$V262)*('Input_Claims Data'!$S$11:$S$500='Cal_Claims Experience'!$W262)*('Input_Claims Data'!$T$11:$T$500='Cal_Claims Experience'!$X262)))</f>
        <v/>
      </c>
      <c r="AG262" s="1" t="str" cm="1">
        <f t="array" ref="AG262">IF(AC262="","",_xlfn._xlws.FILTER('Input_Claims Data'!AC$11:AC$500,('Input_Claims Data'!$Q$11:$Q$500='Cal_Claims Experience'!$U262)*('Input_Claims Data'!$R$11:$R$500='Cal_Claims Experience'!$V262)*('Input_Claims Data'!$S$11:$S$500='Cal_Claims Experience'!$W262)*('Input_Claims Data'!$T$11:$T$500='Cal_Claims Experience'!$X262)))</f>
        <v/>
      </c>
      <c r="AH262" s="1" t="str" cm="1">
        <f t="array" ref="AH262">IF(AD262="","",_xlfn._xlws.FILTER('Input_Claims Data'!AD$11:AD$500,('Input_Claims Data'!$Q$11:$Q$500='Cal_Claims Experience'!$U262)*('Input_Claims Data'!$R$11:$R$500='Cal_Claims Experience'!$V262)*('Input_Claims Data'!$S$11:$S$500='Cal_Claims Experience'!$W262)*('Input_Claims Data'!$T$11:$T$500='Cal_Claims Experience'!$X262)))</f>
        <v/>
      </c>
      <c r="AI262" s="1" t="str">
        <f t="shared" ref="AI262:AI325" si="48">IF($U262="","",AD262-Y262)</f>
        <v/>
      </c>
      <c r="AJ262" s="1" t="str">
        <f t="shared" si="45"/>
        <v/>
      </c>
      <c r="AK262" s="1" t="str">
        <f t="shared" si="46"/>
        <v/>
      </c>
      <c r="AL262" s="1" t="str">
        <f t="shared" si="47"/>
        <v/>
      </c>
      <c r="AM262" s="1" t="str">
        <f t="shared" ref="AM262:AM325" si="49">IF(U262="","",IFERROR(AL262/AK262,"NA"))</f>
        <v/>
      </c>
    </row>
    <row r="263" spans="5:39">
      <c r="E263" s="1" t="str" cm="1">
        <f t="array" ref="E263">IF(A263="","",_xlfn._xlws.FILTER('Input_Claims Data'!E$11:E$500,('Input_Claims Data'!$A$11:$A$500='Cal_Claims Experience'!$A263)*('Input_Claims Data'!$B$11:$B$500='Cal_Claims Experience'!$B263)*('Input_Claims Data'!$C$11:$C$500='Cal_Claims Experience'!$C263)*('Input_Claims Data'!$D$11:$D$500='Cal_Claims Experience'!$D263)))</f>
        <v/>
      </c>
      <c r="F263" s="1" t="str" cm="1">
        <f t="array" ref="F263">IF(A263="","",_xlfn._xlws.FILTER('Input_Claims Data'!F$11:F$500,('Input_Claims Data'!$A$11:$A$500='Cal_Claims Experience'!$A263)*('Input_Claims Data'!$B$11:$B$500='Cal_Claims Experience'!$B263)*('Input_Claims Data'!$C$11:$C$500='Cal_Claims Experience'!$C263)*('Input_Claims Data'!$D$11:$D$500='Cal_Claims Experience'!$D263)))</f>
        <v/>
      </c>
      <c r="G263" s="1" t="str" cm="1">
        <f t="array" ref="G263">IF(A263="","",_xlfn._xlws.FILTER('Input_Claims Data'!G$11:G$500,('Input_Claims Data'!$A$11:$A$500='Cal_Claims Experience'!$A263)*('Input_Claims Data'!$B$11:$B$500='Cal_Claims Experience'!$B263)*('Input_Claims Data'!$C$11:$C$500='Cal_Claims Experience'!$C263)*('Input_Claims Data'!$D$11:$D$500='Cal_Claims Experience'!$D263)))</f>
        <v/>
      </c>
      <c r="H263" s="1" t="str" cm="1">
        <f t="array" ref="H263">IF(A263="","",_xlfn._xlws.FILTER('Input_Claims Data'!H$11:H$500,('Input_Claims Data'!$A$11:$A$500='Cal_Claims Experience'!$A263)*('Input_Claims Data'!$B$11:$B$500='Cal_Claims Experience'!$B263)*('Input_Claims Data'!$C$11:$C$500='Cal_Claims Experience'!$C263)*('Input_Claims Data'!$D$11:$D$500='Cal_Claims Experience'!$D263)))</f>
        <v/>
      </c>
      <c r="I263" s="1" t="str" cm="1">
        <f t="array" ref="I263">IF(A263="","",_xlfn._xlws.FILTER('Input_Claims Data'!I$11:I$500,('Input_Claims Data'!$A$11:$A$500='Cal_Claims Experience'!$A263)*('Input_Claims Data'!$B$11:$B$500='Cal_Claims Experience'!$B263)*('Input_Claims Data'!$C$11:$C$500='Cal_Claims Experience'!$C263)*('Input_Claims Data'!$D$11:$D$500='Cal_Claims Experience'!$D263)))</f>
        <v/>
      </c>
      <c r="J263" s="1" t="str" cm="1">
        <f t="array" ref="J263">IF(A263="","",_xlfn._xlws.FILTER('Input_Claims Data'!J$11:J$500,('Input_Claims Data'!$A$11:$A$500='Cal_Claims Experience'!$A263)*('Input_Claims Data'!$B$11:$B$500='Cal_Claims Experience'!$B263)*('Input_Claims Data'!$C$11:$C$500='Cal_Claims Experience'!$C263)*('Input_Claims Data'!$D$11:$D$500='Cal_Claims Experience'!$D263)))</f>
        <v/>
      </c>
      <c r="K263" s="1" t="str" cm="1">
        <f t="array" ref="K263">IF(A263="","",_xlfn._xlws.FILTER('Input_Claims Data'!K$11:K$500,('Input_Claims Data'!$A$11:$A$500='Cal_Claims Experience'!$A263)*('Input_Claims Data'!$B$11:$B$500='Cal_Claims Experience'!$B263)*('Input_Claims Data'!$C$11:$C$500='Cal_Claims Experience'!$C263)*('Input_Claims Data'!$D$11:$D$500='Cal_Claims Experience'!$D263)))</f>
        <v/>
      </c>
      <c r="L263" s="1" t="str" cm="1">
        <f t="array" ref="L263">IF(B263="","",_xlfn._xlws.FILTER('Input_Claims Data'!L$11:L$500,('Input_Claims Data'!$A$11:$A$500='Cal_Claims Experience'!$A263)*('Input_Claims Data'!$B$11:$B$500='Cal_Claims Experience'!$B263)*('Input_Claims Data'!$C$11:$C$500='Cal_Claims Experience'!$C263)*('Input_Claims Data'!$D$11:$D$500='Cal_Claims Experience'!$D263)))</f>
        <v/>
      </c>
      <c r="M263" s="1" t="str" cm="1">
        <f t="array" ref="M263">IF(C263="","",_xlfn._xlws.FILTER('Input_Claims Data'!M$11:M$500,('Input_Claims Data'!$A$11:$A$500='Cal_Claims Experience'!$A263)*('Input_Claims Data'!$B$11:$B$500='Cal_Claims Experience'!$B263)*('Input_Claims Data'!$C$11:$C$500='Cal_Claims Experience'!$C263)*('Input_Claims Data'!$D$11:$D$500='Cal_Claims Experience'!$D263)))</f>
        <v/>
      </c>
      <c r="N263" s="1" t="str" cm="1">
        <f t="array" ref="N263">IF(D263="","",_xlfn._xlws.FILTER('Input_Claims Data'!N$11:N$500,('Input_Claims Data'!$A$11:$A$500='Cal_Claims Experience'!$A263)*('Input_Claims Data'!$B$11:$B$500='Cal_Claims Experience'!$B263)*('Input_Claims Data'!$C$11:$C$500='Cal_Claims Experience'!$C263)*('Input_Claims Data'!$D$11:$D$500='Cal_Claims Experience'!$D263)))</f>
        <v/>
      </c>
      <c r="O263" s="1" t="str">
        <f t="shared" si="40"/>
        <v/>
      </c>
      <c r="P263" s="1" t="str">
        <f t="shared" si="41"/>
        <v/>
      </c>
      <c r="Q263" s="1" t="str">
        <f t="shared" si="42"/>
        <v/>
      </c>
      <c r="R263" s="1" t="str">
        <f t="shared" si="43"/>
        <v/>
      </c>
      <c r="S263" s="1" t="str">
        <f t="shared" si="44"/>
        <v/>
      </c>
      <c r="Y263" s="1" t="str" cm="1">
        <f t="array" ref="Y263">IF(U263="","",_xlfn._xlws.FILTER('Input_Claims Data'!U$11:U$500,('Input_Claims Data'!$Q$11:$Q$500='Cal_Claims Experience'!$U263)*('Input_Claims Data'!$R$11:$R$500='Cal_Claims Experience'!$V263)*('Input_Claims Data'!$S$11:$S$500='Cal_Claims Experience'!$W263)*('Input_Claims Data'!$T$11:$T$500='Cal_Claims Experience'!$X263)))</f>
        <v/>
      </c>
      <c r="Z263" s="1" t="str" cm="1">
        <f t="array" ref="Z263">IF(V263="","",_xlfn._xlws.FILTER('Input_Claims Data'!V$11:V$500,('Input_Claims Data'!$Q$11:$Q$500='Cal_Claims Experience'!$U263)*('Input_Claims Data'!$R$11:$R$500='Cal_Claims Experience'!$V263)*('Input_Claims Data'!$S$11:$S$500='Cal_Claims Experience'!$W263)*('Input_Claims Data'!$T$11:$T$500='Cal_Claims Experience'!$X263)))</f>
        <v/>
      </c>
      <c r="AA263" s="1" t="str" cm="1">
        <f t="array" ref="AA263">IF(W263="","",_xlfn._xlws.FILTER('Input_Claims Data'!W$11:W$500,('Input_Claims Data'!$Q$11:$Q$500='Cal_Claims Experience'!$U263)*('Input_Claims Data'!$R$11:$R$500='Cal_Claims Experience'!$V263)*('Input_Claims Data'!$S$11:$S$500='Cal_Claims Experience'!$W263)*('Input_Claims Data'!$T$11:$T$500='Cal_Claims Experience'!$X263)))</f>
        <v/>
      </c>
      <c r="AB263" s="1" t="str" cm="1">
        <f t="array" ref="AB263">IF(X263="","",_xlfn._xlws.FILTER('Input_Claims Data'!X$11:X$500,('Input_Claims Data'!$Q$11:$Q$500='Cal_Claims Experience'!$U263)*('Input_Claims Data'!$R$11:$R$500='Cal_Claims Experience'!$V263)*('Input_Claims Data'!$S$11:$S$500='Cal_Claims Experience'!$W263)*('Input_Claims Data'!$T$11:$T$500='Cal_Claims Experience'!$X263)))</f>
        <v/>
      </c>
      <c r="AC263" s="1" t="str" cm="1">
        <f t="array" ref="AC263">IF(Y263="","",_xlfn._xlws.FILTER('Input_Claims Data'!Y$11:Y$500,('Input_Claims Data'!$Q$11:$Q$500='Cal_Claims Experience'!$U263)*('Input_Claims Data'!$R$11:$R$500='Cal_Claims Experience'!$V263)*('Input_Claims Data'!$S$11:$S$500='Cal_Claims Experience'!$W263)*('Input_Claims Data'!$T$11:$T$500='Cal_Claims Experience'!$X263)))</f>
        <v/>
      </c>
      <c r="AD263" s="1" t="str" cm="1">
        <f t="array" ref="AD263">IF(Z263="","",_xlfn._xlws.FILTER('Input_Claims Data'!Z$11:Z$500,('Input_Claims Data'!$Q$11:$Q$500='Cal_Claims Experience'!$U263)*('Input_Claims Data'!$R$11:$R$500='Cal_Claims Experience'!$V263)*('Input_Claims Data'!$S$11:$S$500='Cal_Claims Experience'!$W263)*('Input_Claims Data'!$T$11:$T$500='Cal_Claims Experience'!$X263)))</f>
        <v/>
      </c>
      <c r="AE263" s="1" t="str" cm="1">
        <f t="array" ref="AE263">IF(AA263="","",_xlfn._xlws.FILTER('Input_Claims Data'!AA$11:AA$500,('Input_Claims Data'!$Q$11:$Q$500='Cal_Claims Experience'!$U263)*('Input_Claims Data'!$R$11:$R$500='Cal_Claims Experience'!$V263)*('Input_Claims Data'!$S$11:$S$500='Cal_Claims Experience'!$W263)*('Input_Claims Data'!$T$11:$T$500='Cal_Claims Experience'!$X263)))</f>
        <v/>
      </c>
      <c r="AF263" s="1" t="str" cm="1">
        <f t="array" ref="AF263">IF(AB263="","",_xlfn._xlws.FILTER('Input_Claims Data'!AB$11:AB$500,('Input_Claims Data'!$Q$11:$Q$500='Cal_Claims Experience'!$U263)*('Input_Claims Data'!$R$11:$R$500='Cal_Claims Experience'!$V263)*('Input_Claims Data'!$S$11:$S$500='Cal_Claims Experience'!$W263)*('Input_Claims Data'!$T$11:$T$500='Cal_Claims Experience'!$X263)))</f>
        <v/>
      </c>
      <c r="AG263" s="1" t="str" cm="1">
        <f t="array" ref="AG263">IF(AC263="","",_xlfn._xlws.FILTER('Input_Claims Data'!AC$11:AC$500,('Input_Claims Data'!$Q$11:$Q$500='Cal_Claims Experience'!$U263)*('Input_Claims Data'!$R$11:$R$500='Cal_Claims Experience'!$V263)*('Input_Claims Data'!$S$11:$S$500='Cal_Claims Experience'!$W263)*('Input_Claims Data'!$T$11:$T$500='Cal_Claims Experience'!$X263)))</f>
        <v/>
      </c>
      <c r="AH263" s="1" t="str" cm="1">
        <f t="array" ref="AH263">IF(AD263="","",_xlfn._xlws.FILTER('Input_Claims Data'!AD$11:AD$500,('Input_Claims Data'!$Q$11:$Q$500='Cal_Claims Experience'!$U263)*('Input_Claims Data'!$R$11:$R$500='Cal_Claims Experience'!$V263)*('Input_Claims Data'!$S$11:$S$500='Cal_Claims Experience'!$W263)*('Input_Claims Data'!$T$11:$T$500='Cal_Claims Experience'!$X263)))</f>
        <v/>
      </c>
      <c r="AI263" s="1" t="str">
        <f t="shared" si="48"/>
        <v/>
      </c>
      <c r="AJ263" s="1" t="str">
        <f t="shared" si="45"/>
        <v/>
      </c>
      <c r="AK263" s="1" t="str">
        <f t="shared" si="46"/>
        <v/>
      </c>
      <c r="AL263" s="1" t="str">
        <f t="shared" si="47"/>
        <v/>
      </c>
      <c r="AM263" s="1" t="str">
        <f t="shared" si="49"/>
        <v/>
      </c>
    </row>
    <row r="264" spans="5:39">
      <c r="E264" s="1" t="str" cm="1">
        <f t="array" ref="E264">IF(A264="","",_xlfn._xlws.FILTER('Input_Claims Data'!E$11:E$500,('Input_Claims Data'!$A$11:$A$500='Cal_Claims Experience'!$A264)*('Input_Claims Data'!$B$11:$B$500='Cal_Claims Experience'!$B264)*('Input_Claims Data'!$C$11:$C$500='Cal_Claims Experience'!$C264)*('Input_Claims Data'!$D$11:$D$500='Cal_Claims Experience'!$D264)))</f>
        <v/>
      </c>
      <c r="F264" s="1" t="str" cm="1">
        <f t="array" ref="F264">IF(A264="","",_xlfn._xlws.FILTER('Input_Claims Data'!F$11:F$500,('Input_Claims Data'!$A$11:$A$500='Cal_Claims Experience'!$A264)*('Input_Claims Data'!$B$11:$B$500='Cal_Claims Experience'!$B264)*('Input_Claims Data'!$C$11:$C$500='Cal_Claims Experience'!$C264)*('Input_Claims Data'!$D$11:$D$500='Cal_Claims Experience'!$D264)))</f>
        <v/>
      </c>
      <c r="G264" s="1" t="str" cm="1">
        <f t="array" ref="G264">IF(A264="","",_xlfn._xlws.FILTER('Input_Claims Data'!G$11:G$500,('Input_Claims Data'!$A$11:$A$500='Cal_Claims Experience'!$A264)*('Input_Claims Data'!$B$11:$B$500='Cal_Claims Experience'!$B264)*('Input_Claims Data'!$C$11:$C$500='Cal_Claims Experience'!$C264)*('Input_Claims Data'!$D$11:$D$500='Cal_Claims Experience'!$D264)))</f>
        <v/>
      </c>
      <c r="H264" s="1" t="str" cm="1">
        <f t="array" ref="H264">IF(A264="","",_xlfn._xlws.FILTER('Input_Claims Data'!H$11:H$500,('Input_Claims Data'!$A$11:$A$500='Cal_Claims Experience'!$A264)*('Input_Claims Data'!$B$11:$B$500='Cal_Claims Experience'!$B264)*('Input_Claims Data'!$C$11:$C$500='Cal_Claims Experience'!$C264)*('Input_Claims Data'!$D$11:$D$500='Cal_Claims Experience'!$D264)))</f>
        <v/>
      </c>
      <c r="I264" s="1" t="str" cm="1">
        <f t="array" ref="I264">IF(A264="","",_xlfn._xlws.FILTER('Input_Claims Data'!I$11:I$500,('Input_Claims Data'!$A$11:$A$500='Cal_Claims Experience'!$A264)*('Input_Claims Data'!$B$11:$B$500='Cal_Claims Experience'!$B264)*('Input_Claims Data'!$C$11:$C$500='Cal_Claims Experience'!$C264)*('Input_Claims Data'!$D$11:$D$500='Cal_Claims Experience'!$D264)))</f>
        <v/>
      </c>
      <c r="J264" s="1" t="str" cm="1">
        <f t="array" ref="J264">IF(A264="","",_xlfn._xlws.FILTER('Input_Claims Data'!J$11:J$500,('Input_Claims Data'!$A$11:$A$500='Cal_Claims Experience'!$A264)*('Input_Claims Data'!$B$11:$B$500='Cal_Claims Experience'!$B264)*('Input_Claims Data'!$C$11:$C$500='Cal_Claims Experience'!$C264)*('Input_Claims Data'!$D$11:$D$500='Cal_Claims Experience'!$D264)))</f>
        <v/>
      </c>
      <c r="K264" s="1" t="str" cm="1">
        <f t="array" ref="K264">IF(A264="","",_xlfn._xlws.FILTER('Input_Claims Data'!K$11:K$500,('Input_Claims Data'!$A$11:$A$500='Cal_Claims Experience'!$A264)*('Input_Claims Data'!$B$11:$B$500='Cal_Claims Experience'!$B264)*('Input_Claims Data'!$C$11:$C$500='Cal_Claims Experience'!$C264)*('Input_Claims Data'!$D$11:$D$500='Cal_Claims Experience'!$D264)))</f>
        <v/>
      </c>
      <c r="L264" s="1" t="str" cm="1">
        <f t="array" ref="L264">IF(B264="","",_xlfn._xlws.FILTER('Input_Claims Data'!L$11:L$500,('Input_Claims Data'!$A$11:$A$500='Cal_Claims Experience'!$A264)*('Input_Claims Data'!$B$11:$B$500='Cal_Claims Experience'!$B264)*('Input_Claims Data'!$C$11:$C$500='Cal_Claims Experience'!$C264)*('Input_Claims Data'!$D$11:$D$500='Cal_Claims Experience'!$D264)))</f>
        <v/>
      </c>
      <c r="M264" s="1" t="str" cm="1">
        <f t="array" ref="M264">IF(C264="","",_xlfn._xlws.FILTER('Input_Claims Data'!M$11:M$500,('Input_Claims Data'!$A$11:$A$500='Cal_Claims Experience'!$A264)*('Input_Claims Data'!$B$11:$B$500='Cal_Claims Experience'!$B264)*('Input_Claims Data'!$C$11:$C$500='Cal_Claims Experience'!$C264)*('Input_Claims Data'!$D$11:$D$500='Cal_Claims Experience'!$D264)))</f>
        <v/>
      </c>
      <c r="N264" s="1" t="str" cm="1">
        <f t="array" ref="N264">IF(D264="","",_xlfn._xlws.FILTER('Input_Claims Data'!N$11:N$500,('Input_Claims Data'!$A$11:$A$500='Cal_Claims Experience'!$A264)*('Input_Claims Data'!$B$11:$B$500='Cal_Claims Experience'!$B264)*('Input_Claims Data'!$C$11:$C$500='Cal_Claims Experience'!$C264)*('Input_Claims Data'!$D$11:$D$500='Cal_Claims Experience'!$D264)))</f>
        <v/>
      </c>
      <c r="O264" s="1" t="str">
        <f t="shared" si="40"/>
        <v/>
      </c>
      <c r="P264" s="1" t="str">
        <f t="shared" si="41"/>
        <v/>
      </c>
      <c r="Q264" s="1" t="str">
        <f t="shared" si="42"/>
        <v/>
      </c>
      <c r="R264" s="1" t="str">
        <f t="shared" si="43"/>
        <v/>
      </c>
      <c r="S264" s="1" t="str">
        <f t="shared" si="44"/>
        <v/>
      </c>
      <c r="Y264" s="1" t="str" cm="1">
        <f t="array" ref="Y264">IF(U264="","",_xlfn._xlws.FILTER('Input_Claims Data'!U$11:U$500,('Input_Claims Data'!$Q$11:$Q$500='Cal_Claims Experience'!$U264)*('Input_Claims Data'!$R$11:$R$500='Cal_Claims Experience'!$V264)*('Input_Claims Data'!$S$11:$S$500='Cal_Claims Experience'!$W264)*('Input_Claims Data'!$T$11:$T$500='Cal_Claims Experience'!$X264)))</f>
        <v/>
      </c>
      <c r="Z264" s="1" t="str" cm="1">
        <f t="array" ref="Z264">IF(V264="","",_xlfn._xlws.FILTER('Input_Claims Data'!V$11:V$500,('Input_Claims Data'!$Q$11:$Q$500='Cal_Claims Experience'!$U264)*('Input_Claims Data'!$R$11:$R$500='Cal_Claims Experience'!$V264)*('Input_Claims Data'!$S$11:$S$500='Cal_Claims Experience'!$W264)*('Input_Claims Data'!$T$11:$T$500='Cal_Claims Experience'!$X264)))</f>
        <v/>
      </c>
      <c r="AA264" s="1" t="str" cm="1">
        <f t="array" ref="AA264">IF(W264="","",_xlfn._xlws.FILTER('Input_Claims Data'!W$11:W$500,('Input_Claims Data'!$Q$11:$Q$500='Cal_Claims Experience'!$U264)*('Input_Claims Data'!$R$11:$R$500='Cal_Claims Experience'!$V264)*('Input_Claims Data'!$S$11:$S$500='Cal_Claims Experience'!$W264)*('Input_Claims Data'!$T$11:$T$500='Cal_Claims Experience'!$X264)))</f>
        <v/>
      </c>
      <c r="AB264" s="1" t="str" cm="1">
        <f t="array" ref="AB264">IF(X264="","",_xlfn._xlws.FILTER('Input_Claims Data'!X$11:X$500,('Input_Claims Data'!$Q$11:$Q$500='Cal_Claims Experience'!$U264)*('Input_Claims Data'!$R$11:$R$500='Cal_Claims Experience'!$V264)*('Input_Claims Data'!$S$11:$S$500='Cal_Claims Experience'!$W264)*('Input_Claims Data'!$T$11:$T$500='Cal_Claims Experience'!$X264)))</f>
        <v/>
      </c>
      <c r="AC264" s="1" t="str" cm="1">
        <f t="array" ref="AC264">IF(Y264="","",_xlfn._xlws.FILTER('Input_Claims Data'!Y$11:Y$500,('Input_Claims Data'!$Q$11:$Q$500='Cal_Claims Experience'!$U264)*('Input_Claims Data'!$R$11:$R$500='Cal_Claims Experience'!$V264)*('Input_Claims Data'!$S$11:$S$500='Cal_Claims Experience'!$W264)*('Input_Claims Data'!$T$11:$T$500='Cal_Claims Experience'!$X264)))</f>
        <v/>
      </c>
      <c r="AD264" s="1" t="str" cm="1">
        <f t="array" ref="AD264">IF(Z264="","",_xlfn._xlws.FILTER('Input_Claims Data'!Z$11:Z$500,('Input_Claims Data'!$Q$11:$Q$500='Cal_Claims Experience'!$U264)*('Input_Claims Data'!$R$11:$R$500='Cal_Claims Experience'!$V264)*('Input_Claims Data'!$S$11:$S$500='Cal_Claims Experience'!$W264)*('Input_Claims Data'!$T$11:$T$500='Cal_Claims Experience'!$X264)))</f>
        <v/>
      </c>
      <c r="AE264" s="1" t="str" cm="1">
        <f t="array" ref="AE264">IF(AA264="","",_xlfn._xlws.FILTER('Input_Claims Data'!AA$11:AA$500,('Input_Claims Data'!$Q$11:$Q$500='Cal_Claims Experience'!$U264)*('Input_Claims Data'!$R$11:$R$500='Cal_Claims Experience'!$V264)*('Input_Claims Data'!$S$11:$S$500='Cal_Claims Experience'!$W264)*('Input_Claims Data'!$T$11:$T$500='Cal_Claims Experience'!$X264)))</f>
        <v/>
      </c>
      <c r="AF264" s="1" t="str" cm="1">
        <f t="array" ref="AF264">IF(AB264="","",_xlfn._xlws.FILTER('Input_Claims Data'!AB$11:AB$500,('Input_Claims Data'!$Q$11:$Q$500='Cal_Claims Experience'!$U264)*('Input_Claims Data'!$R$11:$R$500='Cal_Claims Experience'!$V264)*('Input_Claims Data'!$S$11:$S$500='Cal_Claims Experience'!$W264)*('Input_Claims Data'!$T$11:$T$500='Cal_Claims Experience'!$X264)))</f>
        <v/>
      </c>
      <c r="AG264" s="1" t="str" cm="1">
        <f t="array" ref="AG264">IF(AC264="","",_xlfn._xlws.FILTER('Input_Claims Data'!AC$11:AC$500,('Input_Claims Data'!$Q$11:$Q$500='Cal_Claims Experience'!$U264)*('Input_Claims Data'!$R$11:$R$500='Cal_Claims Experience'!$V264)*('Input_Claims Data'!$S$11:$S$500='Cal_Claims Experience'!$W264)*('Input_Claims Data'!$T$11:$T$500='Cal_Claims Experience'!$X264)))</f>
        <v/>
      </c>
      <c r="AH264" s="1" t="str" cm="1">
        <f t="array" ref="AH264">IF(AD264="","",_xlfn._xlws.FILTER('Input_Claims Data'!AD$11:AD$500,('Input_Claims Data'!$Q$11:$Q$500='Cal_Claims Experience'!$U264)*('Input_Claims Data'!$R$11:$R$500='Cal_Claims Experience'!$V264)*('Input_Claims Data'!$S$11:$S$500='Cal_Claims Experience'!$W264)*('Input_Claims Data'!$T$11:$T$500='Cal_Claims Experience'!$X264)))</f>
        <v/>
      </c>
      <c r="AI264" s="1" t="str">
        <f t="shared" si="48"/>
        <v/>
      </c>
      <c r="AJ264" s="1" t="str">
        <f t="shared" si="45"/>
        <v/>
      </c>
      <c r="AK264" s="1" t="str">
        <f t="shared" si="46"/>
        <v/>
      </c>
      <c r="AL264" s="1" t="str">
        <f t="shared" si="47"/>
        <v/>
      </c>
      <c r="AM264" s="1" t="str">
        <f t="shared" si="49"/>
        <v/>
      </c>
    </row>
    <row r="265" spans="5:39">
      <c r="E265" s="1" t="str" cm="1">
        <f t="array" ref="E265">IF(A265="","",_xlfn._xlws.FILTER('Input_Claims Data'!E$11:E$500,('Input_Claims Data'!$A$11:$A$500='Cal_Claims Experience'!$A265)*('Input_Claims Data'!$B$11:$B$500='Cal_Claims Experience'!$B265)*('Input_Claims Data'!$C$11:$C$500='Cal_Claims Experience'!$C265)*('Input_Claims Data'!$D$11:$D$500='Cal_Claims Experience'!$D265)))</f>
        <v/>
      </c>
      <c r="F265" s="1" t="str" cm="1">
        <f t="array" ref="F265">IF(A265="","",_xlfn._xlws.FILTER('Input_Claims Data'!F$11:F$500,('Input_Claims Data'!$A$11:$A$500='Cal_Claims Experience'!$A265)*('Input_Claims Data'!$B$11:$B$500='Cal_Claims Experience'!$B265)*('Input_Claims Data'!$C$11:$C$500='Cal_Claims Experience'!$C265)*('Input_Claims Data'!$D$11:$D$500='Cal_Claims Experience'!$D265)))</f>
        <v/>
      </c>
      <c r="G265" s="1" t="str" cm="1">
        <f t="array" ref="G265">IF(A265="","",_xlfn._xlws.FILTER('Input_Claims Data'!G$11:G$500,('Input_Claims Data'!$A$11:$A$500='Cal_Claims Experience'!$A265)*('Input_Claims Data'!$B$11:$B$500='Cal_Claims Experience'!$B265)*('Input_Claims Data'!$C$11:$C$500='Cal_Claims Experience'!$C265)*('Input_Claims Data'!$D$11:$D$500='Cal_Claims Experience'!$D265)))</f>
        <v/>
      </c>
      <c r="H265" s="1" t="str" cm="1">
        <f t="array" ref="H265">IF(A265="","",_xlfn._xlws.FILTER('Input_Claims Data'!H$11:H$500,('Input_Claims Data'!$A$11:$A$500='Cal_Claims Experience'!$A265)*('Input_Claims Data'!$B$11:$B$500='Cal_Claims Experience'!$B265)*('Input_Claims Data'!$C$11:$C$500='Cal_Claims Experience'!$C265)*('Input_Claims Data'!$D$11:$D$500='Cal_Claims Experience'!$D265)))</f>
        <v/>
      </c>
      <c r="I265" s="1" t="str" cm="1">
        <f t="array" ref="I265">IF(A265="","",_xlfn._xlws.FILTER('Input_Claims Data'!I$11:I$500,('Input_Claims Data'!$A$11:$A$500='Cal_Claims Experience'!$A265)*('Input_Claims Data'!$B$11:$B$500='Cal_Claims Experience'!$B265)*('Input_Claims Data'!$C$11:$C$500='Cal_Claims Experience'!$C265)*('Input_Claims Data'!$D$11:$D$500='Cal_Claims Experience'!$D265)))</f>
        <v/>
      </c>
      <c r="J265" s="1" t="str" cm="1">
        <f t="array" ref="J265">IF(A265="","",_xlfn._xlws.FILTER('Input_Claims Data'!J$11:J$500,('Input_Claims Data'!$A$11:$A$500='Cal_Claims Experience'!$A265)*('Input_Claims Data'!$B$11:$B$500='Cal_Claims Experience'!$B265)*('Input_Claims Data'!$C$11:$C$500='Cal_Claims Experience'!$C265)*('Input_Claims Data'!$D$11:$D$500='Cal_Claims Experience'!$D265)))</f>
        <v/>
      </c>
      <c r="K265" s="1" t="str" cm="1">
        <f t="array" ref="K265">IF(A265="","",_xlfn._xlws.FILTER('Input_Claims Data'!K$11:K$500,('Input_Claims Data'!$A$11:$A$500='Cal_Claims Experience'!$A265)*('Input_Claims Data'!$B$11:$B$500='Cal_Claims Experience'!$B265)*('Input_Claims Data'!$C$11:$C$500='Cal_Claims Experience'!$C265)*('Input_Claims Data'!$D$11:$D$500='Cal_Claims Experience'!$D265)))</f>
        <v/>
      </c>
      <c r="L265" s="1" t="str" cm="1">
        <f t="array" ref="L265">IF(B265="","",_xlfn._xlws.FILTER('Input_Claims Data'!L$11:L$500,('Input_Claims Data'!$A$11:$A$500='Cal_Claims Experience'!$A265)*('Input_Claims Data'!$B$11:$B$500='Cal_Claims Experience'!$B265)*('Input_Claims Data'!$C$11:$C$500='Cal_Claims Experience'!$C265)*('Input_Claims Data'!$D$11:$D$500='Cal_Claims Experience'!$D265)))</f>
        <v/>
      </c>
      <c r="M265" s="1" t="str" cm="1">
        <f t="array" ref="M265">IF(C265="","",_xlfn._xlws.FILTER('Input_Claims Data'!M$11:M$500,('Input_Claims Data'!$A$11:$A$500='Cal_Claims Experience'!$A265)*('Input_Claims Data'!$B$11:$B$500='Cal_Claims Experience'!$B265)*('Input_Claims Data'!$C$11:$C$500='Cal_Claims Experience'!$C265)*('Input_Claims Data'!$D$11:$D$500='Cal_Claims Experience'!$D265)))</f>
        <v/>
      </c>
      <c r="N265" s="1" t="str" cm="1">
        <f t="array" ref="N265">IF(D265="","",_xlfn._xlws.FILTER('Input_Claims Data'!N$11:N$500,('Input_Claims Data'!$A$11:$A$500='Cal_Claims Experience'!$A265)*('Input_Claims Data'!$B$11:$B$500='Cal_Claims Experience'!$B265)*('Input_Claims Data'!$C$11:$C$500='Cal_Claims Experience'!$C265)*('Input_Claims Data'!$D$11:$D$500='Cal_Claims Experience'!$D265)))</f>
        <v/>
      </c>
      <c r="O265" s="1" t="str">
        <f t="shared" si="40"/>
        <v/>
      </c>
      <c r="P265" s="1" t="str">
        <f t="shared" si="41"/>
        <v/>
      </c>
      <c r="Q265" s="1" t="str">
        <f t="shared" si="42"/>
        <v/>
      </c>
      <c r="R265" s="1" t="str">
        <f t="shared" si="43"/>
        <v/>
      </c>
      <c r="S265" s="1" t="str">
        <f t="shared" si="44"/>
        <v/>
      </c>
      <c r="Y265" s="1" t="str" cm="1">
        <f t="array" ref="Y265">IF(U265="","",_xlfn._xlws.FILTER('Input_Claims Data'!U$11:U$500,('Input_Claims Data'!$Q$11:$Q$500='Cal_Claims Experience'!$U265)*('Input_Claims Data'!$R$11:$R$500='Cal_Claims Experience'!$V265)*('Input_Claims Data'!$S$11:$S$500='Cal_Claims Experience'!$W265)*('Input_Claims Data'!$T$11:$T$500='Cal_Claims Experience'!$X265)))</f>
        <v/>
      </c>
      <c r="Z265" s="1" t="str" cm="1">
        <f t="array" ref="Z265">IF(V265="","",_xlfn._xlws.FILTER('Input_Claims Data'!V$11:V$500,('Input_Claims Data'!$Q$11:$Q$500='Cal_Claims Experience'!$U265)*('Input_Claims Data'!$R$11:$R$500='Cal_Claims Experience'!$V265)*('Input_Claims Data'!$S$11:$S$500='Cal_Claims Experience'!$W265)*('Input_Claims Data'!$T$11:$T$500='Cal_Claims Experience'!$X265)))</f>
        <v/>
      </c>
      <c r="AA265" s="1" t="str" cm="1">
        <f t="array" ref="AA265">IF(W265="","",_xlfn._xlws.FILTER('Input_Claims Data'!W$11:W$500,('Input_Claims Data'!$Q$11:$Q$500='Cal_Claims Experience'!$U265)*('Input_Claims Data'!$R$11:$R$500='Cal_Claims Experience'!$V265)*('Input_Claims Data'!$S$11:$S$500='Cal_Claims Experience'!$W265)*('Input_Claims Data'!$T$11:$T$500='Cal_Claims Experience'!$X265)))</f>
        <v/>
      </c>
      <c r="AB265" s="1" t="str" cm="1">
        <f t="array" ref="AB265">IF(X265="","",_xlfn._xlws.FILTER('Input_Claims Data'!X$11:X$500,('Input_Claims Data'!$Q$11:$Q$500='Cal_Claims Experience'!$U265)*('Input_Claims Data'!$R$11:$R$500='Cal_Claims Experience'!$V265)*('Input_Claims Data'!$S$11:$S$500='Cal_Claims Experience'!$W265)*('Input_Claims Data'!$T$11:$T$500='Cal_Claims Experience'!$X265)))</f>
        <v/>
      </c>
      <c r="AC265" s="1" t="str" cm="1">
        <f t="array" ref="AC265">IF(Y265="","",_xlfn._xlws.FILTER('Input_Claims Data'!Y$11:Y$500,('Input_Claims Data'!$Q$11:$Q$500='Cal_Claims Experience'!$U265)*('Input_Claims Data'!$R$11:$R$500='Cal_Claims Experience'!$V265)*('Input_Claims Data'!$S$11:$S$500='Cal_Claims Experience'!$W265)*('Input_Claims Data'!$T$11:$T$500='Cal_Claims Experience'!$X265)))</f>
        <v/>
      </c>
      <c r="AD265" s="1" t="str" cm="1">
        <f t="array" ref="AD265">IF(Z265="","",_xlfn._xlws.FILTER('Input_Claims Data'!Z$11:Z$500,('Input_Claims Data'!$Q$11:$Q$500='Cal_Claims Experience'!$U265)*('Input_Claims Data'!$R$11:$R$500='Cal_Claims Experience'!$V265)*('Input_Claims Data'!$S$11:$S$500='Cal_Claims Experience'!$W265)*('Input_Claims Data'!$T$11:$T$500='Cal_Claims Experience'!$X265)))</f>
        <v/>
      </c>
      <c r="AE265" s="1" t="str" cm="1">
        <f t="array" ref="AE265">IF(AA265="","",_xlfn._xlws.FILTER('Input_Claims Data'!AA$11:AA$500,('Input_Claims Data'!$Q$11:$Q$500='Cal_Claims Experience'!$U265)*('Input_Claims Data'!$R$11:$R$500='Cal_Claims Experience'!$V265)*('Input_Claims Data'!$S$11:$S$500='Cal_Claims Experience'!$W265)*('Input_Claims Data'!$T$11:$T$500='Cal_Claims Experience'!$X265)))</f>
        <v/>
      </c>
      <c r="AF265" s="1" t="str" cm="1">
        <f t="array" ref="AF265">IF(AB265="","",_xlfn._xlws.FILTER('Input_Claims Data'!AB$11:AB$500,('Input_Claims Data'!$Q$11:$Q$500='Cal_Claims Experience'!$U265)*('Input_Claims Data'!$R$11:$R$500='Cal_Claims Experience'!$V265)*('Input_Claims Data'!$S$11:$S$500='Cal_Claims Experience'!$W265)*('Input_Claims Data'!$T$11:$T$500='Cal_Claims Experience'!$X265)))</f>
        <v/>
      </c>
      <c r="AG265" s="1" t="str" cm="1">
        <f t="array" ref="AG265">IF(AC265="","",_xlfn._xlws.FILTER('Input_Claims Data'!AC$11:AC$500,('Input_Claims Data'!$Q$11:$Q$500='Cal_Claims Experience'!$U265)*('Input_Claims Data'!$R$11:$R$500='Cal_Claims Experience'!$V265)*('Input_Claims Data'!$S$11:$S$500='Cal_Claims Experience'!$W265)*('Input_Claims Data'!$T$11:$T$500='Cal_Claims Experience'!$X265)))</f>
        <v/>
      </c>
      <c r="AH265" s="1" t="str" cm="1">
        <f t="array" ref="AH265">IF(AD265="","",_xlfn._xlws.FILTER('Input_Claims Data'!AD$11:AD$500,('Input_Claims Data'!$Q$11:$Q$500='Cal_Claims Experience'!$U265)*('Input_Claims Data'!$R$11:$R$500='Cal_Claims Experience'!$V265)*('Input_Claims Data'!$S$11:$S$500='Cal_Claims Experience'!$W265)*('Input_Claims Data'!$T$11:$T$500='Cal_Claims Experience'!$X265)))</f>
        <v/>
      </c>
      <c r="AI265" s="1" t="str">
        <f t="shared" si="48"/>
        <v/>
      </c>
      <c r="AJ265" s="1" t="str">
        <f t="shared" si="45"/>
        <v/>
      </c>
      <c r="AK265" s="1" t="str">
        <f t="shared" si="46"/>
        <v/>
      </c>
      <c r="AL265" s="1" t="str">
        <f t="shared" si="47"/>
        <v/>
      </c>
      <c r="AM265" s="1" t="str">
        <f t="shared" si="49"/>
        <v/>
      </c>
    </row>
    <row r="266" spans="5:39">
      <c r="E266" s="1" t="str" cm="1">
        <f t="array" ref="E266">IF(A266="","",_xlfn._xlws.FILTER('Input_Claims Data'!E$11:E$500,('Input_Claims Data'!$A$11:$A$500='Cal_Claims Experience'!$A266)*('Input_Claims Data'!$B$11:$B$500='Cal_Claims Experience'!$B266)*('Input_Claims Data'!$C$11:$C$500='Cal_Claims Experience'!$C266)*('Input_Claims Data'!$D$11:$D$500='Cal_Claims Experience'!$D266)))</f>
        <v/>
      </c>
      <c r="F266" s="1" t="str" cm="1">
        <f t="array" ref="F266">IF(A266="","",_xlfn._xlws.FILTER('Input_Claims Data'!F$11:F$500,('Input_Claims Data'!$A$11:$A$500='Cal_Claims Experience'!$A266)*('Input_Claims Data'!$B$11:$B$500='Cal_Claims Experience'!$B266)*('Input_Claims Data'!$C$11:$C$500='Cal_Claims Experience'!$C266)*('Input_Claims Data'!$D$11:$D$500='Cal_Claims Experience'!$D266)))</f>
        <v/>
      </c>
      <c r="G266" s="1" t="str" cm="1">
        <f t="array" ref="G266">IF(A266="","",_xlfn._xlws.FILTER('Input_Claims Data'!G$11:G$500,('Input_Claims Data'!$A$11:$A$500='Cal_Claims Experience'!$A266)*('Input_Claims Data'!$B$11:$B$500='Cal_Claims Experience'!$B266)*('Input_Claims Data'!$C$11:$C$500='Cal_Claims Experience'!$C266)*('Input_Claims Data'!$D$11:$D$500='Cal_Claims Experience'!$D266)))</f>
        <v/>
      </c>
      <c r="H266" s="1" t="str" cm="1">
        <f t="array" ref="H266">IF(A266="","",_xlfn._xlws.FILTER('Input_Claims Data'!H$11:H$500,('Input_Claims Data'!$A$11:$A$500='Cal_Claims Experience'!$A266)*('Input_Claims Data'!$B$11:$B$500='Cal_Claims Experience'!$B266)*('Input_Claims Data'!$C$11:$C$500='Cal_Claims Experience'!$C266)*('Input_Claims Data'!$D$11:$D$500='Cal_Claims Experience'!$D266)))</f>
        <v/>
      </c>
      <c r="I266" s="1" t="str" cm="1">
        <f t="array" ref="I266">IF(A266="","",_xlfn._xlws.FILTER('Input_Claims Data'!I$11:I$500,('Input_Claims Data'!$A$11:$A$500='Cal_Claims Experience'!$A266)*('Input_Claims Data'!$B$11:$B$500='Cal_Claims Experience'!$B266)*('Input_Claims Data'!$C$11:$C$500='Cal_Claims Experience'!$C266)*('Input_Claims Data'!$D$11:$D$500='Cal_Claims Experience'!$D266)))</f>
        <v/>
      </c>
      <c r="J266" s="1" t="str" cm="1">
        <f t="array" ref="J266">IF(A266="","",_xlfn._xlws.FILTER('Input_Claims Data'!J$11:J$500,('Input_Claims Data'!$A$11:$A$500='Cal_Claims Experience'!$A266)*('Input_Claims Data'!$B$11:$B$500='Cal_Claims Experience'!$B266)*('Input_Claims Data'!$C$11:$C$500='Cal_Claims Experience'!$C266)*('Input_Claims Data'!$D$11:$D$500='Cal_Claims Experience'!$D266)))</f>
        <v/>
      </c>
      <c r="K266" s="1" t="str" cm="1">
        <f t="array" ref="K266">IF(A266="","",_xlfn._xlws.FILTER('Input_Claims Data'!K$11:K$500,('Input_Claims Data'!$A$11:$A$500='Cal_Claims Experience'!$A266)*('Input_Claims Data'!$B$11:$B$500='Cal_Claims Experience'!$B266)*('Input_Claims Data'!$C$11:$C$500='Cal_Claims Experience'!$C266)*('Input_Claims Data'!$D$11:$D$500='Cal_Claims Experience'!$D266)))</f>
        <v/>
      </c>
      <c r="L266" s="1" t="str" cm="1">
        <f t="array" ref="L266">IF(B266="","",_xlfn._xlws.FILTER('Input_Claims Data'!L$11:L$500,('Input_Claims Data'!$A$11:$A$500='Cal_Claims Experience'!$A266)*('Input_Claims Data'!$B$11:$B$500='Cal_Claims Experience'!$B266)*('Input_Claims Data'!$C$11:$C$500='Cal_Claims Experience'!$C266)*('Input_Claims Data'!$D$11:$D$500='Cal_Claims Experience'!$D266)))</f>
        <v/>
      </c>
      <c r="M266" s="1" t="str" cm="1">
        <f t="array" ref="M266">IF(C266="","",_xlfn._xlws.FILTER('Input_Claims Data'!M$11:M$500,('Input_Claims Data'!$A$11:$A$500='Cal_Claims Experience'!$A266)*('Input_Claims Data'!$B$11:$B$500='Cal_Claims Experience'!$B266)*('Input_Claims Data'!$C$11:$C$500='Cal_Claims Experience'!$C266)*('Input_Claims Data'!$D$11:$D$500='Cal_Claims Experience'!$D266)))</f>
        <v/>
      </c>
      <c r="N266" s="1" t="str" cm="1">
        <f t="array" ref="N266">IF(D266="","",_xlfn._xlws.FILTER('Input_Claims Data'!N$11:N$500,('Input_Claims Data'!$A$11:$A$500='Cal_Claims Experience'!$A266)*('Input_Claims Data'!$B$11:$B$500='Cal_Claims Experience'!$B266)*('Input_Claims Data'!$C$11:$C$500='Cal_Claims Experience'!$C266)*('Input_Claims Data'!$D$11:$D$500='Cal_Claims Experience'!$D266)))</f>
        <v/>
      </c>
      <c r="O266" s="1" t="str">
        <f t="shared" si="40"/>
        <v/>
      </c>
      <c r="P266" s="1" t="str">
        <f t="shared" si="41"/>
        <v/>
      </c>
      <c r="Q266" s="1" t="str">
        <f t="shared" si="42"/>
        <v/>
      </c>
      <c r="R266" s="1" t="str">
        <f t="shared" si="43"/>
        <v/>
      </c>
      <c r="S266" s="1" t="str">
        <f t="shared" si="44"/>
        <v/>
      </c>
      <c r="Y266" s="1" t="str" cm="1">
        <f t="array" ref="Y266">IF(U266="","",_xlfn._xlws.FILTER('Input_Claims Data'!U$11:U$500,('Input_Claims Data'!$Q$11:$Q$500='Cal_Claims Experience'!$U266)*('Input_Claims Data'!$R$11:$R$500='Cal_Claims Experience'!$V266)*('Input_Claims Data'!$S$11:$S$500='Cal_Claims Experience'!$W266)*('Input_Claims Data'!$T$11:$T$500='Cal_Claims Experience'!$X266)))</f>
        <v/>
      </c>
      <c r="Z266" s="1" t="str" cm="1">
        <f t="array" ref="Z266">IF(V266="","",_xlfn._xlws.FILTER('Input_Claims Data'!V$11:V$500,('Input_Claims Data'!$Q$11:$Q$500='Cal_Claims Experience'!$U266)*('Input_Claims Data'!$R$11:$R$500='Cal_Claims Experience'!$V266)*('Input_Claims Data'!$S$11:$S$500='Cal_Claims Experience'!$W266)*('Input_Claims Data'!$T$11:$T$500='Cal_Claims Experience'!$X266)))</f>
        <v/>
      </c>
      <c r="AA266" s="1" t="str" cm="1">
        <f t="array" ref="AA266">IF(W266="","",_xlfn._xlws.FILTER('Input_Claims Data'!W$11:W$500,('Input_Claims Data'!$Q$11:$Q$500='Cal_Claims Experience'!$U266)*('Input_Claims Data'!$R$11:$R$500='Cal_Claims Experience'!$V266)*('Input_Claims Data'!$S$11:$S$500='Cal_Claims Experience'!$W266)*('Input_Claims Data'!$T$11:$T$500='Cal_Claims Experience'!$X266)))</f>
        <v/>
      </c>
      <c r="AB266" s="1" t="str" cm="1">
        <f t="array" ref="AB266">IF(X266="","",_xlfn._xlws.FILTER('Input_Claims Data'!X$11:X$500,('Input_Claims Data'!$Q$11:$Q$500='Cal_Claims Experience'!$U266)*('Input_Claims Data'!$R$11:$R$500='Cal_Claims Experience'!$V266)*('Input_Claims Data'!$S$11:$S$500='Cal_Claims Experience'!$W266)*('Input_Claims Data'!$T$11:$T$500='Cal_Claims Experience'!$X266)))</f>
        <v/>
      </c>
      <c r="AC266" s="1" t="str" cm="1">
        <f t="array" ref="AC266">IF(Y266="","",_xlfn._xlws.FILTER('Input_Claims Data'!Y$11:Y$500,('Input_Claims Data'!$Q$11:$Q$500='Cal_Claims Experience'!$U266)*('Input_Claims Data'!$R$11:$R$500='Cal_Claims Experience'!$V266)*('Input_Claims Data'!$S$11:$S$500='Cal_Claims Experience'!$W266)*('Input_Claims Data'!$T$11:$T$500='Cal_Claims Experience'!$X266)))</f>
        <v/>
      </c>
      <c r="AD266" s="1" t="str" cm="1">
        <f t="array" ref="AD266">IF(Z266="","",_xlfn._xlws.FILTER('Input_Claims Data'!Z$11:Z$500,('Input_Claims Data'!$Q$11:$Q$500='Cal_Claims Experience'!$U266)*('Input_Claims Data'!$R$11:$R$500='Cal_Claims Experience'!$V266)*('Input_Claims Data'!$S$11:$S$500='Cal_Claims Experience'!$W266)*('Input_Claims Data'!$T$11:$T$500='Cal_Claims Experience'!$X266)))</f>
        <v/>
      </c>
      <c r="AE266" s="1" t="str" cm="1">
        <f t="array" ref="AE266">IF(AA266="","",_xlfn._xlws.FILTER('Input_Claims Data'!AA$11:AA$500,('Input_Claims Data'!$Q$11:$Q$500='Cal_Claims Experience'!$U266)*('Input_Claims Data'!$R$11:$R$500='Cal_Claims Experience'!$V266)*('Input_Claims Data'!$S$11:$S$500='Cal_Claims Experience'!$W266)*('Input_Claims Data'!$T$11:$T$500='Cal_Claims Experience'!$X266)))</f>
        <v/>
      </c>
      <c r="AF266" s="1" t="str" cm="1">
        <f t="array" ref="AF266">IF(AB266="","",_xlfn._xlws.FILTER('Input_Claims Data'!AB$11:AB$500,('Input_Claims Data'!$Q$11:$Q$500='Cal_Claims Experience'!$U266)*('Input_Claims Data'!$R$11:$R$500='Cal_Claims Experience'!$V266)*('Input_Claims Data'!$S$11:$S$500='Cal_Claims Experience'!$W266)*('Input_Claims Data'!$T$11:$T$500='Cal_Claims Experience'!$X266)))</f>
        <v/>
      </c>
      <c r="AG266" s="1" t="str" cm="1">
        <f t="array" ref="AG266">IF(AC266="","",_xlfn._xlws.FILTER('Input_Claims Data'!AC$11:AC$500,('Input_Claims Data'!$Q$11:$Q$500='Cal_Claims Experience'!$U266)*('Input_Claims Data'!$R$11:$R$500='Cal_Claims Experience'!$V266)*('Input_Claims Data'!$S$11:$S$500='Cal_Claims Experience'!$W266)*('Input_Claims Data'!$T$11:$T$500='Cal_Claims Experience'!$X266)))</f>
        <v/>
      </c>
      <c r="AH266" s="1" t="str" cm="1">
        <f t="array" ref="AH266">IF(AD266="","",_xlfn._xlws.FILTER('Input_Claims Data'!AD$11:AD$500,('Input_Claims Data'!$Q$11:$Q$500='Cal_Claims Experience'!$U266)*('Input_Claims Data'!$R$11:$R$500='Cal_Claims Experience'!$V266)*('Input_Claims Data'!$S$11:$S$500='Cal_Claims Experience'!$W266)*('Input_Claims Data'!$T$11:$T$500='Cal_Claims Experience'!$X266)))</f>
        <v/>
      </c>
      <c r="AI266" s="1" t="str">
        <f t="shared" si="48"/>
        <v/>
      </c>
      <c r="AJ266" s="1" t="str">
        <f t="shared" si="45"/>
        <v/>
      </c>
      <c r="AK266" s="1" t="str">
        <f t="shared" si="46"/>
        <v/>
      </c>
      <c r="AL266" s="1" t="str">
        <f t="shared" si="47"/>
        <v/>
      </c>
      <c r="AM266" s="1" t="str">
        <f t="shared" si="49"/>
        <v/>
      </c>
    </row>
    <row r="267" spans="5:39">
      <c r="E267" s="1" t="str" cm="1">
        <f t="array" ref="E267">IF(A267="","",_xlfn._xlws.FILTER('Input_Claims Data'!E$11:E$500,('Input_Claims Data'!$A$11:$A$500='Cal_Claims Experience'!$A267)*('Input_Claims Data'!$B$11:$B$500='Cal_Claims Experience'!$B267)*('Input_Claims Data'!$C$11:$C$500='Cal_Claims Experience'!$C267)*('Input_Claims Data'!$D$11:$D$500='Cal_Claims Experience'!$D267)))</f>
        <v/>
      </c>
      <c r="F267" s="1" t="str" cm="1">
        <f t="array" ref="F267">IF(A267="","",_xlfn._xlws.FILTER('Input_Claims Data'!F$11:F$500,('Input_Claims Data'!$A$11:$A$500='Cal_Claims Experience'!$A267)*('Input_Claims Data'!$B$11:$B$500='Cal_Claims Experience'!$B267)*('Input_Claims Data'!$C$11:$C$500='Cal_Claims Experience'!$C267)*('Input_Claims Data'!$D$11:$D$500='Cal_Claims Experience'!$D267)))</f>
        <v/>
      </c>
      <c r="G267" s="1" t="str" cm="1">
        <f t="array" ref="G267">IF(A267="","",_xlfn._xlws.FILTER('Input_Claims Data'!G$11:G$500,('Input_Claims Data'!$A$11:$A$500='Cal_Claims Experience'!$A267)*('Input_Claims Data'!$B$11:$B$500='Cal_Claims Experience'!$B267)*('Input_Claims Data'!$C$11:$C$500='Cal_Claims Experience'!$C267)*('Input_Claims Data'!$D$11:$D$500='Cal_Claims Experience'!$D267)))</f>
        <v/>
      </c>
      <c r="H267" s="1" t="str" cm="1">
        <f t="array" ref="H267">IF(A267="","",_xlfn._xlws.FILTER('Input_Claims Data'!H$11:H$500,('Input_Claims Data'!$A$11:$A$500='Cal_Claims Experience'!$A267)*('Input_Claims Data'!$B$11:$B$500='Cal_Claims Experience'!$B267)*('Input_Claims Data'!$C$11:$C$500='Cal_Claims Experience'!$C267)*('Input_Claims Data'!$D$11:$D$500='Cal_Claims Experience'!$D267)))</f>
        <v/>
      </c>
      <c r="I267" s="1" t="str" cm="1">
        <f t="array" ref="I267">IF(A267="","",_xlfn._xlws.FILTER('Input_Claims Data'!I$11:I$500,('Input_Claims Data'!$A$11:$A$500='Cal_Claims Experience'!$A267)*('Input_Claims Data'!$B$11:$B$500='Cal_Claims Experience'!$B267)*('Input_Claims Data'!$C$11:$C$500='Cal_Claims Experience'!$C267)*('Input_Claims Data'!$D$11:$D$500='Cal_Claims Experience'!$D267)))</f>
        <v/>
      </c>
      <c r="J267" s="1" t="str" cm="1">
        <f t="array" ref="J267">IF(A267="","",_xlfn._xlws.FILTER('Input_Claims Data'!J$11:J$500,('Input_Claims Data'!$A$11:$A$500='Cal_Claims Experience'!$A267)*('Input_Claims Data'!$B$11:$B$500='Cal_Claims Experience'!$B267)*('Input_Claims Data'!$C$11:$C$500='Cal_Claims Experience'!$C267)*('Input_Claims Data'!$D$11:$D$500='Cal_Claims Experience'!$D267)))</f>
        <v/>
      </c>
      <c r="K267" s="1" t="str" cm="1">
        <f t="array" ref="K267">IF(A267="","",_xlfn._xlws.FILTER('Input_Claims Data'!K$11:K$500,('Input_Claims Data'!$A$11:$A$500='Cal_Claims Experience'!$A267)*('Input_Claims Data'!$B$11:$B$500='Cal_Claims Experience'!$B267)*('Input_Claims Data'!$C$11:$C$500='Cal_Claims Experience'!$C267)*('Input_Claims Data'!$D$11:$D$500='Cal_Claims Experience'!$D267)))</f>
        <v/>
      </c>
      <c r="L267" s="1" t="str" cm="1">
        <f t="array" ref="L267">IF(B267="","",_xlfn._xlws.FILTER('Input_Claims Data'!L$11:L$500,('Input_Claims Data'!$A$11:$A$500='Cal_Claims Experience'!$A267)*('Input_Claims Data'!$B$11:$B$500='Cal_Claims Experience'!$B267)*('Input_Claims Data'!$C$11:$C$500='Cal_Claims Experience'!$C267)*('Input_Claims Data'!$D$11:$D$500='Cal_Claims Experience'!$D267)))</f>
        <v/>
      </c>
      <c r="M267" s="1" t="str" cm="1">
        <f t="array" ref="M267">IF(C267="","",_xlfn._xlws.FILTER('Input_Claims Data'!M$11:M$500,('Input_Claims Data'!$A$11:$A$500='Cal_Claims Experience'!$A267)*('Input_Claims Data'!$B$11:$B$500='Cal_Claims Experience'!$B267)*('Input_Claims Data'!$C$11:$C$500='Cal_Claims Experience'!$C267)*('Input_Claims Data'!$D$11:$D$500='Cal_Claims Experience'!$D267)))</f>
        <v/>
      </c>
      <c r="N267" s="1" t="str" cm="1">
        <f t="array" ref="N267">IF(D267="","",_xlfn._xlws.FILTER('Input_Claims Data'!N$11:N$500,('Input_Claims Data'!$A$11:$A$500='Cal_Claims Experience'!$A267)*('Input_Claims Data'!$B$11:$B$500='Cal_Claims Experience'!$B267)*('Input_Claims Data'!$C$11:$C$500='Cal_Claims Experience'!$C267)*('Input_Claims Data'!$D$11:$D$500='Cal_Claims Experience'!$D267)))</f>
        <v/>
      </c>
      <c r="O267" s="1" t="str">
        <f t="shared" si="40"/>
        <v/>
      </c>
      <c r="P267" s="1" t="str">
        <f t="shared" si="41"/>
        <v/>
      </c>
      <c r="Q267" s="1" t="str">
        <f t="shared" si="42"/>
        <v/>
      </c>
      <c r="R267" s="1" t="str">
        <f t="shared" si="43"/>
        <v/>
      </c>
      <c r="S267" s="1" t="str">
        <f t="shared" si="44"/>
        <v/>
      </c>
      <c r="Y267" s="1" t="str" cm="1">
        <f t="array" ref="Y267">IF(U267="","",_xlfn._xlws.FILTER('Input_Claims Data'!U$11:U$500,('Input_Claims Data'!$Q$11:$Q$500='Cal_Claims Experience'!$U267)*('Input_Claims Data'!$R$11:$R$500='Cal_Claims Experience'!$V267)*('Input_Claims Data'!$S$11:$S$500='Cal_Claims Experience'!$W267)*('Input_Claims Data'!$T$11:$T$500='Cal_Claims Experience'!$X267)))</f>
        <v/>
      </c>
      <c r="Z267" s="1" t="str" cm="1">
        <f t="array" ref="Z267">IF(V267="","",_xlfn._xlws.FILTER('Input_Claims Data'!V$11:V$500,('Input_Claims Data'!$Q$11:$Q$500='Cal_Claims Experience'!$U267)*('Input_Claims Data'!$R$11:$R$500='Cal_Claims Experience'!$V267)*('Input_Claims Data'!$S$11:$S$500='Cal_Claims Experience'!$W267)*('Input_Claims Data'!$T$11:$T$500='Cal_Claims Experience'!$X267)))</f>
        <v/>
      </c>
      <c r="AA267" s="1" t="str" cm="1">
        <f t="array" ref="AA267">IF(W267="","",_xlfn._xlws.FILTER('Input_Claims Data'!W$11:W$500,('Input_Claims Data'!$Q$11:$Q$500='Cal_Claims Experience'!$U267)*('Input_Claims Data'!$R$11:$R$500='Cal_Claims Experience'!$V267)*('Input_Claims Data'!$S$11:$S$500='Cal_Claims Experience'!$W267)*('Input_Claims Data'!$T$11:$T$500='Cal_Claims Experience'!$X267)))</f>
        <v/>
      </c>
      <c r="AB267" s="1" t="str" cm="1">
        <f t="array" ref="AB267">IF(X267="","",_xlfn._xlws.FILTER('Input_Claims Data'!X$11:X$500,('Input_Claims Data'!$Q$11:$Q$500='Cal_Claims Experience'!$U267)*('Input_Claims Data'!$R$11:$R$500='Cal_Claims Experience'!$V267)*('Input_Claims Data'!$S$11:$S$500='Cal_Claims Experience'!$W267)*('Input_Claims Data'!$T$11:$T$500='Cal_Claims Experience'!$X267)))</f>
        <v/>
      </c>
      <c r="AC267" s="1" t="str" cm="1">
        <f t="array" ref="AC267">IF(Y267="","",_xlfn._xlws.FILTER('Input_Claims Data'!Y$11:Y$500,('Input_Claims Data'!$Q$11:$Q$500='Cal_Claims Experience'!$U267)*('Input_Claims Data'!$R$11:$R$500='Cal_Claims Experience'!$V267)*('Input_Claims Data'!$S$11:$S$500='Cal_Claims Experience'!$W267)*('Input_Claims Data'!$T$11:$T$500='Cal_Claims Experience'!$X267)))</f>
        <v/>
      </c>
      <c r="AD267" s="1" t="str" cm="1">
        <f t="array" ref="AD267">IF(Z267="","",_xlfn._xlws.FILTER('Input_Claims Data'!Z$11:Z$500,('Input_Claims Data'!$Q$11:$Q$500='Cal_Claims Experience'!$U267)*('Input_Claims Data'!$R$11:$R$500='Cal_Claims Experience'!$V267)*('Input_Claims Data'!$S$11:$S$500='Cal_Claims Experience'!$W267)*('Input_Claims Data'!$T$11:$T$500='Cal_Claims Experience'!$X267)))</f>
        <v/>
      </c>
      <c r="AE267" s="1" t="str" cm="1">
        <f t="array" ref="AE267">IF(AA267="","",_xlfn._xlws.FILTER('Input_Claims Data'!AA$11:AA$500,('Input_Claims Data'!$Q$11:$Q$500='Cal_Claims Experience'!$U267)*('Input_Claims Data'!$R$11:$R$500='Cal_Claims Experience'!$V267)*('Input_Claims Data'!$S$11:$S$500='Cal_Claims Experience'!$W267)*('Input_Claims Data'!$T$11:$T$500='Cal_Claims Experience'!$X267)))</f>
        <v/>
      </c>
      <c r="AF267" s="1" t="str" cm="1">
        <f t="array" ref="AF267">IF(AB267="","",_xlfn._xlws.FILTER('Input_Claims Data'!AB$11:AB$500,('Input_Claims Data'!$Q$11:$Q$500='Cal_Claims Experience'!$U267)*('Input_Claims Data'!$R$11:$R$500='Cal_Claims Experience'!$V267)*('Input_Claims Data'!$S$11:$S$500='Cal_Claims Experience'!$W267)*('Input_Claims Data'!$T$11:$T$500='Cal_Claims Experience'!$X267)))</f>
        <v/>
      </c>
      <c r="AG267" s="1" t="str" cm="1">
        <f t="array" ref="AG267">IF(AC267="","",_xlfn._xlws.FILTER('Input_Claims Data'!AC$11:AC$500,('Input_Claims Data'!$Q$11:$Q$500='Cal_Claims Experience'!$U267)*('Input_Claims Data'!$R$11:$R$500='Cal_Claims Experience'!$V267)*('Input_Claims Data'!$S$11:$S$500='Cal_Claims Experience'!$W267)*('Input_Claims Data'!$T$11:$T$500='Cal_Claims Experience'!$X267)))</f>
        <v/>
      </c>
      <c r="AH267" s="1" t="str" cm="1">
        <f t="array" ref="AH267">IF(AD267="","",_xlfn._xlws.FILTER('Input_Claims Data'!AD$11:AD$500,('Input_Claims Data'!$Q$11:$Q$500='Cal_Claims Experience'!$U267)*('Input_Claims Data'!$R$11:$R$500='Cal_Claims Experience'!$V267)*('Input_Claims Data'!$S$11:$S$500='Cal_Claims Experience'!$W267)*('Input_Claims Data'!$T$11:$T$500='Cal_Claims Experience'!$X267)))</f>
        <v/>
      </c>
      <c r="AI267" s="1" t="str">
        <f t="shared" si="48"/>
        <v/>
      </c>
      <c r="AJ267" s="1" t="str">
        <f t="shared" si="45"/>
        <v/>
      </c>
      <c r="AK267" s="1" t="str">
        <f t="shared" si="46"/>
        <v/>
      </c>
      <c r="AL267" s="1" t="str">
        <f t="shared" si="47"/>
        <v/>
      </c>
      <c r="AM267" s="1" t="str">
        <f t="shared" si="49"/>
        <v/>
      </c>
    </row>
    <row r="268" spans="5:39">
      <c r="E268" s="1" t="str" cm="1">
        <f t="array" ref="E268">IF(A268="","",_xlfn._xlws.FILTER('Input_Claims Data'!E$11:E$500,('Input_Claims Data'!$A$11:$A$500='Cal_Claims Experience'!$A268)*('Input_Claims Data'!$B$11:$B$500='Cal_Claims Experience'!$B268)*('Input_Claims Data'!$C$11:$C$500='Cal_Claims Experience'!$C268)*('Input_Claims Data'!$D$11:$D$500='Cal_Claims Experience'!$D268)))</f>
        <v/>
      </c>
      <c r="F268" s="1" t="str" cm="1">
        <f t="array" ref="F268">IF(A268="","",_xlfn._xlws.FILTER('Input_Claims Data'!F$11:F$500,('Input_Claims Data'!$A$11:$A$500='Cal_Claims Experience'!$A268)*('Input_Claims Data'!$B$11:$B$500='Cal_Claims Experience'!$B268)*('Input_Claims Data'!$C$11:$C$500='Cal_Claims Experience'!$C268)*('Input_Claims Data'!$D$11:$D$500='Cal_Claims Experience'!$D268)))</f>
        <v/>
      </c>
      <c r="G268" s="1" t="str" cm="1">
        <f t="array" ref="G268">IF(A268="","",_xlfn._xlws.FILTER('Input_Claims Data'!G$11:G$500,('Input_Claims Data'!$A$11:$A$500='Cal_Claims Experience'!$A268)*('Input_Claims Data'!$B$11:$B$500='Cal_Claims Experience'!$B268)*('Input_Claims Data'!$C$11:$C$500='Cal_Claims Experience'!$C268)*('Input_Claims Data'!$D$11:$D$500='Cal_Claims Experience'!$D268)))</f>
        <v/>
      </c>
      <c r="H268" s="1" t="str" cm="1">
        <f t="array" ref="H268">IF(A268="","",_xlfn._xlws.FILTER('Input_Claims Data'!H$11:H$500,('Input_Claims Data'!$A$11:$A$500='Cal_Claims Experience'!$A268)*('Input_Claims Data'!$B$11:$B$500='Cal_Claims Experience'!$B268)*('Input_Claims Data'!$C$11:$C$500='Cal_Claims Experience'!$C268)*('Input_Claims Data'!$D$11:$D$500='Cal_Claims Experience'!$D268)))</f>
        <v/>
      </c>
      <c r="I268" s="1" t="str" cm="1">
        <f t="array" ref="I268">IF(A268="","",_xlfn._xlws.FILTER('Input_Claims Data'!I$11:I$500,('Input_Claims Data'!$A$11:$A$500='Cal_Claims Experience'!$A268)*('Input_Claims Data'!$B$11:$B$500='Cal_Claims Experience'!$B268)*('Input_Claims Data'!$C$11:$C$500='Cal_Claims Experience'!$C268)*('Input_Claims Data'!$D$11:$D$500='Cal_Claims Experience'!$D268)))</f>
        <v/>
      </c>
      <c r="J268" s="1" t="str" cm="1">
        <f t="array" ref="J268">IF(A268="","",_xlfn._xlws.FILTER('Input_Claims Data'!J$11:J$500,('Input_Claims Data'!$A$11:$A$500='Cal_Claims Experience'!$A268)*('Input_Claims Data'!$B$11:$B$500='Cal_Claims Experience'!$B268)*('Input_Claims Data'!$C$11:$C$500='Cal_Claims Experience'!$C268)*('Input_Claims Data'!$D$11:$D$500='Cal_Claims Experience'!$D268)))</f>
        <v/>
      </c>
      <c r="K268" s="1" t="str" cm="1">
        <f t="array" ref="K268">IF(A268="","",_xlfn._xlws.FILTER('Input_Claims Data'!K$11:K$500,('Input_Claims Data'!$A$11:$A$500='Cal_Claims Experience'!$A268)*('Input_Claims Data'!$B$11:$B$500='Cal_Claims Experience'!$B268)*('Input_Claims Data'!$C$11:$C$500='Cal_Claims Experience'!$C268)*('Input_Claims Data'!$D$11:$D$500='Cal_Claims Experience'!$D268)))</f>
        <v/>
      </c>
      <c r="L268" s="1" t="str" cm="1">
        <f t="array" ref="L268">IF(B268="","",_xlfn._xlws.FILTER('Input_Claims Data'!L$11:L$500,('Input_Claims Data'!$A$11:$A$500='Cal_Claims Experience'!$A268)*('Input_Claims Data'!$B$11:$B$500='Cal_Claims Experience'!$B268)*('Input_Claims Data'!$C$11:$C$500='Cal_Claims Experience'!$C268)*('Input_Claims Data'!$D$11:$D$500='Cal_Claims Experience'!$D268)))</f>
        <v/>
      </c>
      <c r="M268" s="1" t="str" cm="1">
        <f t="array" ref="M268">IF(C268="","",_xlfn._xlws.FILTER('Input_Claims Data'!M$11:M$500,('Input_Claims Data'!$A$11:$A$500='Cal_Claims Experience'!$A268)*('Input_Claims Data'!$B$11:$B$500='Cal_Claims Experience'!$B268)*('Input_Claims Data'!$C$11:$C$500='Cal_Claims Experience'!$C268)*('Input_Claims Data'!$D$11:$D$500='Cal_Claims Experience'!$D268)))</f>
        <v/>
      </c>
      <c r="N268" s="1" t="str" cm="1">
        <f t="array" ref="N268">IF(D268="","",_xlfn._xlws.FILTER('Input_Claims Data'!N$11:N$500,('Input_Claims Data'!$A$11:$A$500='Cal_Claims Experience'!$A268)*('Input_Claims Data'!$B$11:$B$500='Cal_Claims Experience'!$B268)*('Input_Claims Data'!$C$11:$C$500='Cal_Claims Experience'!$C268)*('Input_Claims Data'!$D$11:$D$500='Cal_Claims Experience'!$D268)))</f>
        <v/>
      </c>
      <c r="O268" s="1" t="str">
        <f t="shared" si="40"/>
        <v/>
      </c>
      <c r="P268" s="1" t="str">
        <f t="shared" si="41"/>
        <v/>
      </c>
      <c r="Q268" s="1" t="str">
        <f t="shared" si="42"/>
        <v/>
      </c>
      <c r="R268" s="1" t="str">
        <f t="shared" si="43"/>
        <v/>
      </c>
      <c r="S268" s="1" t="str">
        <f t="shared" si="44"/>
        <v/>
      </c>
      <c r="Y268" s="1" t="str" cm="1">
        <f t="array" ref="Y268">IF(U268="","",_xlfn._xlws.FILTER('Input_Claims Data'!U$11:U$500,('Input_Claims Data'!$Q$11:$Q$500='Cal_Claims Experience'!$U268)*('Input_Claims Data'!$R$11:$R$500='Cal_Claims Experience'!$V268)*('Input_Claims Data'!$S$11:$S$500='Cal_Claims Experience'!$W268)*('Input_Claims Data'!$T$11:$T$500='Cal_Claims Experience'!$X268)))</f>
        <v/>
      </c>
      <c r="Z268" s="1" t="str" cm="1">
        <f t="array" ref="Z268">IF(V268="","",_xlfn._xlws.FILTER('Input_Claims Data'!V$11:V$500,('Input_Claims Data'!$Q$11:$Q$500='Cal_Claims Experience'!$U268)*('Input_Claims Data'!$R$11:$R$500='Cal_Claims Experience'!$V268)*('Input_Claims Data'!$S$11:$S$500='Cal_Claims Experience'!$W268)*('Input_Claims Data'!$T$11:$T$500='Cal_Claims Experience'!$X268)))</f>
        <v/>
      </c>
      <c r="AA268" s="1" t="str" cm="1">
        <f t="array" ref="AA268">IF(W268="","",_xlfn._xlws.FILTER('Input_Claims Data'!W$11:W$500,('Input_Claims Data'!$Q$11:$Q$500='Cal_Claims Experience'!$U268)*('Input_Claims Data'!$R$11:$R$500='Cal_Claims Experience'!$V268)*('Input_Claims Data'!$S$11:$S$500='Cal_Claims Experience'!$W268)*('Input_Claims Data'!$T$11:$T$500='Cal_Claims Experience'!$X268)))</f>
        <v/>
      </c>
      <c r="AB268" s="1" t="str" cm="1">
        <f t="array" ref="AB268">IF(X268="","",_xlfn._xlws.FILTER('Input_Claims Data'!X$11:X$500,('Input_Claims Data'!$Q$11:$Q$500='Cal_Claims Experience'!$U268)*('Input_Claims Data'!$R$11:$R$500='Cal_Claims Experience'!$V268)*('Input_Claims Data'!$S$11:$S$500='Cal_Claims Experience'!$W268)*('Input_Claims Data'!$T$11:$T$500='Cal_Claims Experience'!$X268)))</f>
        <v/>
      </c>
      <c r="AC268" s="1" t="str" cm="1">
        <f t="array" ref="AC268">IF(Y268="","",_xlfn._xlws.FILTER('Input_Claims Data'!Y$11:Y$500,('Input_Claims Data'!$Q$11:$Q$500='Cal_Claims Experience'!$U268)*('Input_Claims Data'!$R$11:$R$500='Cal_Claims Experience'!$V268)*('Input_Claims Data'!$S$11:$S$500='Cal_Claims Experience'!$W268)*('Input_Claims Data'!$T$11:$T$500='Cal_Claims Experience'!$X268)))</f>
        <v/>
      </c>
      <c r="AD268" s="1" t="str" cm="1">
        <f t="array" ref="AD268">IF(Z268="","",_xlfn._xlws.FILTER('Input_Claims Data'!Z$11:Z$500,('Input_Claims Data'!$Q$11:$Q$500='Cal_Claims Experience'!$U268)*('Input_Claims Data'!$R$11:$R$500='Cal_Claims Experience'!$V268)*('Input_Claims Data'!$S$11:$S$500='Cal_Claims Experience'!$W268)*('Input_Claims Data'!$T$11:$T$500='Cal_Claims Experience'!$X268)))</f>
        <v/>
      </c>
      <c r="AE268" s="1" t="str" cm="1">
        <f t="array" ref="AE268">IF(AA268="","",_xlfn._xlws.FILTER('Input_Claims Data'!AA$11:AA$500,('Input_Claims Data'!$Q$11:$Q$500='Cal_Claims Experience'!$U268)*('Input_Claims Data'!$R$11:$R$500='Cal_Claims Experience'!$V268)*('Input_Claims Data'!$S$11:$S$500='Cal_Claims Experience'!$W268)*('Input_Claims Data'!$T$11:$T$500='Cal_Claims Experience'!$X268)))</f>
        <v/>
      </c>
      <c r="AF268" s="1" t="str" cm="1">
        <f t="array" ref="AF268">IF(AB268="","",_xlfn._xlws.FILTER('Input_Claims Data'!AB$11:AB$500,('Input_Claims Data'!$Q$11:$Q$500='Cal_Claims Experience'!$U268)*('Input_Claims Data'!$R$11:$R$500='Cal_Claims Experience'!$V268)*('Input_Claims Data'!$S$11:$S$500='Cal_Claims Experience'!$W268)*('Input_Claims Data'!$T$11:$T$500='Cal_Claims Experience'!$X268)))</f>
        <v/>
      </c>
      <c r="AG268" s="1" t="str" cm="1">
        <f t="array" ref="AG268">IF(AC268="","",_xlfn._xlws.FILTER('Input_Claims Data'!AC$11:AC$500,('Input_Claims Data'!$Q$11:$Q$500='Cal_Claims Experience'!$U268)*('Input_Claims Data'!$R$11:$R$500='Cal_Claims Experience'!$V268)*('Input_Claims Data'!$S$11:$S$500='Cal_Claims Experience'!$W268)*('Input_Claims Data'!$T$11:$T$500='Cal_Claims Experience'!$X268)))</f>
        <v/>
      </c>
      <c r="AH268" s="1" t="str" cm="1">
        <f t="array" ref="AH268">IF(AD268="","",_xlfn._xlws.FILTER('Input_Claims Data'!AD$11:AD$500,('Input_Claims Data'!$Q$11:$Q$500='Cal_Claims Experience'!$U268)*('Input_Claims Data'!$R$11:$R$500='Cal_Claims Experience'!$V268)*('Input_Claims Data'!$S$11:$S$500='Cal_Claims Experience'!$W268)*('Input_Claims Data'!$T$11:$T$500='Cal_Claims Experience'!$X268)))</f>
        <v/>
      </c>
      <c r="AI268" s="1" t="str">
        <f t="shared" si="48"/>
        <v/>
      </c>
      <c r="AJ268" s="1" t="str">
        <f t="shared" si="45"/>
        <v/>
      </c>
      <c r="AK268" s="1" t="str">
        <f t="shared" si="46"/>
        <v/>
      </c>
      <c r="AL268" s="1" t="str">
        <f t="shared" si="47"/>
        <v/>
      </c>
      <c r="AM268" s="1" t="str">
        <f t="shared" si="49"/>
        <v/>
      </c>
    </row>
    <row r="269" spans="5:39">
      <c r="E269" s="1" t="str" cm="1">
        <f t="array" ref="E269">IF(A269="","",_xlfn._xlws.FILTER('Input_Claims Data'!E$11:E$500,('Input_Claims Data'!$A$11:$A$500='Cal_Claims Experience'!$A269)*('Input_Claims Data'!$B$11:$B$500='Cal_Claims Experience'!$B269)*('Input_Claims Data'!$C$11:$C$500='Cal_Claims Experience'!$C269)*('Input_Claims Data'!$D$11:$D$500='Cal_Claims Experience'!$D269)))</f>
        <v/>
      </c>
      <c r="F269" s="1" t="str" cm="1">
        <f t="array" ref="F269">IF(A269="","",_xlfn._xlws.FILTER('Input_Claims Data'!F$11:F$500,('Input_Claims Data'!$A$11:$A$500='Cal_Claims Experience'!$A269)*('Input_Claims Data'!$B$11:$B$500='Cal_Claims Experience'!$B269)*('Input_Claims Data'!$C$11:$C$500='Cal_Claims Experience'!$C269)*('Input_Claims Data'!$D$11:$D$500='Cal_Claims Experience'!$D269)))</f>
        <v/>
      </c>
      <c r="G269" s="1" t="str" cm="1">
        <f t="array" ref="G269">IF(A269="","",_xlfn._xlws.FILTER('Input_Claims Data'!G$11:G$500,('Input_Claims Data'!$A$11:$A$500='Cal_Claims Experience'!$A269)*('Input_Claims Data'!$B$11:$B$500='Cal_Claims Experience'!$B269)*('Input_Claims Data'!$C$11:$C$500='Cal_Claims Experience'!$C269)*('Input_Claims Data'!$D$11:$D$500='Cal_Claims Experience'!$D269)))</f>
        <v/>
      </c>
      <c r="H269" s="1" t="str" cm="1">
        <f t="array" ref="H269">IF(A269="","",_xlfn._xlws.FILTER('Input_Claims Data'!H$11:H$500,('Input_Claims Data'!$A$11:$A$500='Cal_Claims Experience'!$A269)*('Input_Claims Data'!$B$11:$B$500='Cal_Claims Experience'!$B269)*('Input_Claims Data'!$C$11:$C$500='Cal_Claims Experience'!$C269)*('Input_Claims Data'!$D$11:$D$500='Cal_Claims Experience'!$D269)))</f>
        <v/>
      </c>
      <c r="I269" s="1" t="str" cm="1">
        <f t="array" ref="I269">IF(A269="","",_xlfn._xlws.FILTER('Input_Claims Data'!I$11:I$500,('Input_Claims Data'!$A$11:$A$500='Cal_Claims Experience'!$A269)*('Input_Claims Data'!$B$11:$B$500='Cal_Claims Experience'!$B269)*('Input_Claims Data'!$C$11:$C$500='Cal_Claims Experience'!$C269)*('Input_Claims Data'!$D$11:$D$500='Cal_Claims Experience'!$D269)))</f>
        <v/>
      </c>
      <c r="J269" s="1" t="str" cm="1">
        <f t="array" ref="J269">IF(A269="","",_xlfn._xlws.FILTER('Input_Claims Data'!J$11:J$500,('Input_Claims Data'!$A$11:$A$500='Cal_Claims Experience'!$A269)*('Input_Claims Data'!$B$11:$B$500='Cal_Claims Experience'!$B269)*('Input_Claims Data'!$C$11:$C$500='Cal_Claims Experience'!$C269)*('Input_Claims Data'!$D$11:$D$500='Cal_Claims Experience'!$D269)))</f>
        <v/>
      </c>
      <c r="K269" s="1" t="str" cm="1">
        <f t="array" ref="K269">IF(A269="","",_xlfn._xlws.FILTER('Input_Claims Data'!K$11:K$500,('Input_Claims Data'!$A$11:$A$500='Cal_Claims Experience'!$A269)*('Input_Claims Data'!$B$11:$B$500='Cal_Claims Experience'!$B269)*('Input_Claims Data'!$C$11:$C$500='Cal_Claims Experience'!$C269)*('Input_Claims Data'!$D$11:$D$500='Cal_Claims Experience'!$D269)))</f>
        <v/>
      </c>
      <c r="L269" s="1" t="str" cm="1">
        <f t="array" ref="L269">IF(B269="","",_xlfn._xlws.FILTER('Input_Claims Data'!L$11:L$500,('Input_Claims Data'!$A$11:$A$500='Cal_Claims Experience'!$A269)*('Input_Claims Data'!$B$11:$B$500='Cal_Claims Experience'!$B269)*('Input_Claims Data'!$C$11:$C$500='Cal_Claims Experience'!$C269)*('Input_Claims Data'!$D$11:$D$500='Cal_Claims Experience'!$D269)))</f>
        <v/>
      </c>
      <c r="M269" s="1" t="str" cm="1">
        <f t="array" ref="M269">IF(C269="","",_xlfn._xlws.FILTER('Input_Claims Data'!M$11:M$500,('Input_Claims Data'!$A$11:$A$500='Cal_Claims Experience'!$A269)*('Input_Claims Data'!$B$11:$B$500='Cal_Claims Experience'!$B269)*('Input_Claims Data'!$C$11:$C$500='Cal_Claims Experience'!$C269)*('Input_Claims Data'!$D$11:$D$500='Cal_Claims Experience'!$D269)))</f>
        <v/>
      </c>
      <c r="N269" s="1" t="str" cm="1">
        <f t="array" ref="N269">IF(D269="","",_xlfn._xlws.FILTER('Input_Claims Data'!N$11:N$500,('Input_Claims Data'!$A$11:$A$500='Cal_Claims Experience'!$A269)*('Input_Claims Data'!$B$11:$B$500='Cal_Claims Experience'!$B269)*('Input_Claims Data'!$C$11:$C$500='Cal_Claims Experience'!$C269)*('Input_Claims Data'!$D$11:$D$500='Cal_Claims Experience'!$D269)))</f>
        <v/>
      </c>
      <c r="O269" s="1" t="str">
        <f t="shared" si="40"/>
        <v/>
      </c>
      <c r="P269" s="1" t="str">
        <f t="shared" si="41"/>
        <v/>
      </c>
      <c r="Q269" s="1" t="str">
        <f t="shared" si="42"/>
        <v/>
      </c>
      <c r="R269" s="1" t="str">
        <f t="shared" si="43"/>
        <v/>
      </c>
      <c r="S269" s="1" t="str">
        <f t="shared" si="44"/>
        <v/>
      </c>
      <c r="Y269" s="1" t="str" cm="1">
        <f t="array" ref="Y269">IF(U269="","",_xlfn._xlws.FILTER('Input_Claims Data'!U$11:U$500,('Input_Claims Data'!$Q$11:$Q$500='Cal_Claims Experience'!$U269)*('Input_Claims Data'!$R$11:$R$500='Cal_Claims Experience'!$V269)*('Input_Claims Data'!$S$11:$S$500='Cal_Claims Experience'!$W269)*('Input_Claims Data'!$T$11:$T$500='Cal_Claims Experience'!$X269)))</f>
        <v/>
      </c>
      <c r="Z269" s="1" t="str" cm="1">
        <f t="array" ref="Z269">IF(V269="","",_xlfn._xlws.FILTER('Input_Claims Data'!V$11:V$500,('Input_Claims Data'!$Q$11:$Q$500='Cal_Claims Experience'!$U269)*('Input_Claims Data'!$R$11:$R$500='Cal_Claims Experience'!$V269)*('Input_Claims Data'!$S$11:$S$500='Cal_Claims Experience'!$W269)*('Input_Claims Data'!$T$11:$T$500='Cal_Claims Experience'!$X269)))</f>
        <v/>
      </c>
      <c r="AA269" s="1" t="str" cm="1">
        <f t="array" ref="AA269">IF(W269="","",_xlfn._xlws.FILTER('Input_Claims Data'!W$11:W$500,('Input_Claims Data'!$Q$11:$Q$500='Cal_Claims Experience'!$U269)*('Input_Claims Data'!$R$11:$R$500='Cal_Claims Experience'!$V269)*('Input_Claims Data'!$S$11:$S$500='Cal_Claims Experience'!$W269)*('Input_Claims Data'!$T$11:$T$500='Cal_Claims Experience'!$X269)))</f>
        <v/>
      </c>
      <c r="AB269" s="1" t="str" cm="1">
        <f t="array" ref="AB269">IF(X269="","",_xlfn._xlws.FILTER('Input_Claims Data'!X$11:X$500,('Input_Claims Data'!$Q$11:$Q$500='Cal_Claims Experience'!$U269)*('Input_Claims Data'!$R$11:$R$500='Cal_Claims Experience'!$V269)*('Input_Claims Data'!$S$11:$S$500='Cal_Claims Experience'!$W269)*('Input_Claims Data'!$T$11:$T$500='Cal_Claims Experience'!$X269)))</f>
        <v/>
      </c>
      <c r="AC269" s="1" t="str" cm="1">
        <f t="array" ref="AC269">IF(Y269="","",_xlfn._xlws.FILTER('Input_Claims Data'!Y$11:Y$500,('Input_Claims Data'!$Q$11:$Q$500='Cal_Claims Experience'!$U269)*('Input_Claims Data'!$R$11:$R$500='Cal_Claims Experience'!$V269)*('Input_Claims Data'!$S$11:$S$500='Cal_Claims Experience'!$W269)*('Input_Claims Data'!$T$11:$T$500='Cal_Claims Experience'!$X269)))</f>
        <v/>
      </c>
      <c r="AD269" s="1" t="str" cm="1">
        <f t="array" ref="AD269">IF(Z269="","",_xlfn._xlws.FILTER('Input_Claims Data'!Z$11:Z$500,('Input_Claims Data'!$Q$11:$Q$500='Cal_Claims Experience'!$U269)*('Input_Claims Data'!$R$11:$R$500='Cal_Claims Experience'!$V269)*('Input_Claims Data'!$S$11:$S$500='Cal_Claims Experience'!$W269)*('Input_Claims Data'!$T$11:$T$500='Cal_Claims Experience'!$X269)))</f>
        <v/>
      </c>
      <c r="AE269" s="1" t="str" cm="1">
        <f t="array" ref="AE269">IF(AA269="","",_xlfn._xlws.FILTER('Input_Claims Data'!AA$11:AA$500,('Input_Claims Data'!$Q$11:$Q$500='Cal_Claims Experience'!$U269)*('Input_Claims Data'!$R$11:$R$500='Cal_Claims Experience'!$V269)*('Input_Claims Data'!$S$11:$S$500='Cal_Claims Experience'!$W269)*('Input_Claims Data'!$T$11:$T$500='Cal_Claims Experience'!$X269)))</f>
        <v/>
      </c>
      <c r="AF269" s="1" t="str" cm="1">
        <f t="array" ref="AF269">IF(AB269="","",_xlfn._xlws.FILTER('Input_Claims Data'!AB$11:AB$500,('Input_Claims Data'!$Q$11:$Q$500='Cal_Claims Experience'!$U269)*('Input_Claims Data'!$R$11:$R$500='Cal_Claims Experience'!$V269)*('Input_Claims Data'!$S$11:$S$500='Cal_Claims Experience'!$W269)*('Input_Claims Data'!$T$11:$T$500='Cal_Claims Experience'!$X269)))</f>
        <v/>
      </c>
      <c r="AG269" s="1" t="str" cm="1">
        <f t="array" ref="AG269">IF(AC269="","",_xlfn._xlws.FILTER('Input_Claims Data'!AC$11:AC$500,('Input_Claims Data'!$Q$11:$Q$500='Cal_Claims Experience'!$U269)*('Input_Claims Data'!$R$11:$R$500='Cal_Claims Experience'!$V269)*('Input_Claims Data'!$S$11:$S$500='Cal_Claims Experience'!$W269)*('Input_Claims Data'!$T$11:$T$500='Cal_Claims Experience'!$X269)))</f>
        <v/>
      </c>
      <c r="AH269" s="1" t="str" cm="1">
        <f t="array" ref="AH269">IF(AD269="","",_xlfn._xlws.FILTER('Input_Claims Data'!AD$11:AD$500,('Input_Claims Data'!$Q$11:$Q$500='Cal_Claims Experience'!$U269)*('Input_Claims Data'!$R$11:$R$500='Cal_Claims Experience'!$V269)*('Input_Claims Data'!$S$11:$S$500='Cal_Claims Experience'!$W269)*('Input_Claims Data'!$T$11:$T$500='Cal_Claims Experience'!$X269)))</f>
        <v/>
      </c>
      <c r="AI269" s="1" t="str">
        <f t="shared" si="48"/>
        <v/>
      </c>
      <c r="AJ269" s="1" t="str">
        <f t="shared" si="45"/>
        <v/>
      </c>
      <c r="AK269" s="1" t="str">
        <f t="shared" si="46"/>
        <v/>
      </c>
      <c r="AL269" s="1" t="str">
        <f t="shared" si="47"/>
        <v/>
      </c>
      <c r="AM269" s="1" t="str">
        <f t="shared" si="49"/>
        <v/>
      </c>
    </row>
    <row r="270" spans="5:39">
      <c r="E270" s="1" t="str" cm="1">
        <f t="array" ref="E270">IF(A270="","",_xlfn._xlws.FILTER('Input_Claims Data'!E$11:E$500,('Input_Claims Data'!$A$11:$A$500='Cal_Claims Experience'!$A270)*('Input_Claims Data'!$B$11:$B$500='Cal_Claims Experience'!$B270)*('Input_Claims Data'!$C$11:$C$500='Cal_Claims Experience'!$C270)*('Input_Claims Data'!$D$11:$D$500='Cal_Claims Experience'!$D270)))</f>
        <v/>
      </c>
      <c r="F270" s="1" t="str" cm="1">
        <f t="array" ref="F270">IF(A270="","",_xlfn._xlws.FILTER('Input_Claims Data'!F$11:F$500,('Input_Claims Data'!$A$11:$A$500='Cal_Claims Experience'!$A270)*('Input_Claims Data'!$B$11:$B$500='Cal_Claims Experience'!$B270)*('Input_Claims Data'!$C$11:$C$500='Cal_Claims Experience'!$C270)*('Input_Claims Data'!$D$11:$D$500='Cal_Claims Experience'!$D270)))</f>
        <v/>
      </c>
      <c r="G270" s="1" t="str" cm="1">
        <f t="array" ref="G270">IF(A270="","",_xlfn._xlws.FILTER('Input_Claims Data'!G$11:G$500,('Input_Claims Data'!$A$11:$A$500='Cal_Claims Experience'!$A270)*('Input_Claims Data'!$B$11:$B$500='Cal_Claims Experience'!$B270)*('Input_Claims Data'!$C$11:$C$500='Cal_Claims Experience'!$C270)*('Input_Claims Data'!$D$11:$D$500='Cal_Claims Experience'!$D270)))</f>
        <v/>
      </c>
      <c r="H270" s="1" t="str" cm="1">
        <f t="array" ref="H270">IF(A270="","",_xlfn._xlws.FILTER('Input_Claims Data'!H$11:H$500,('Input_Claims Data'!$A$11:$A$500='Cal_Claims Experience'!$A270)*('Input_Claims Data'!$B$11:$B$500='Cal_Claims Experience'!$B270)*('Input_Claims Data'!$C$11:$C$500='Cal_Claims Experience'!$C270)*('Input_Claims Data'!$D$11:$D$500='Cal_Claims Experience'!$D270)))</f>
        <v/>
      </c>
      <c r="I270" s="1" t="str" cm="1">
        <f t="array" ref="I270">IF(A270="","",_xlfn._xlws.FILTER('Input_Claims Data'!I$11:I$500,('Input_Claims Data'!$A$11:$A$500='Cal_Claims Experience'!$A270)*('Input_Claims Data'!$B$11:$B$500='Cal_Claims Experience'!$B270)*('Input_Claims Data'!$C$11:$C$500='Cal_Claims Experience'!$C270)*('Input_Claims Data'!$D$11:$D$500='Cal_Claims Experience'!$D270)))</f>
        <v/>
      </c>
      <c r="J270" s="1" t="str" cm="1">
        <f t="array" ref="J270">IF(A270="","",_xlfn._xlws.FILTER('Input_Claims Data'!J$11:J$500,('Input_Claims Data'!$A$11:$A$500='Cal_Claims Experience'!$A270)*('Input_Claims Data'!$B$11:$B$500='Cal_Claims Experience'!$B270)*('Input_Claims Data'!$C$11:$C$500='Cal_Claims Experience'!$C270)*('Input_Claims Data'!$D$11:$D$500='Cal_Claims Experience'!$D270)))</f>
        <v/>
      </c>
      <c r="K270" s="1" t="str" cm="1">
        <f t="array" ref="K270">IF(A270="","",_xlfn._xlws.FILTER('Input_Claims Data'!K$11:K$500,('Input_Claims Data'!$A$11:$A$500='Cal_Claims Experience'!$A270)*('Input_Claims Data'!$B$11:$B$500='Cal_Claims Experience'!$B270)*('Input_Claims Data'!$C$11:$C$500='Cal_Claims Experience'!$C270)*('Input_Claims Data'!$D$11:$D$500='Cal_Claims Experience'!$D270)))</f>
        <v/>
      </c>
      <c r="L270" s="1" t="str" cm="1">
        <f t="array" ref="L270">IF(B270="","",_xlfn._xlws.FILTER('Input_Claims Data'!L$11:L$500,('Input_Claims Data'!$A$11:$A$500='Cal_Claims Experience'!$A270)*('Input_Claims Data'!$B$11:$B$500='Cal_Claims Experience'!$B270)*('Input_Claims Data'!$C$11:$C$500='Cal_Claims Experience'!$C270)*('Input_Claims Data'!$D$11:$D$500='Cal_Claims Experience'!$D270)))</f>
        <v/>
      </c>
      <c r="M270" s="1" t="str" cm="1">
        <f t="array" ref="M270">IF(C270="","",_xlfn._xlws.FILTER('Input_Claims Data'!M$11:M$500,('Input_Claims Data'!$A$11:$A$500='Cal_Claims Experience'!$A270)*('Input_Claims Data'!$B$11:$B$500='Cal_Claims Experience'!$B270)*('Input_Claims Data'!$C$11:$C$500='Cal_Claims Experience'!$C270)*('Input_Claims Data'!$D$11:$D$500='Cal_Claims Experience'!$D270)))</f>
        <v/>
      </c>
      <c r="N270" s="1" t="str" cm="1">
        <f t="array" ref="N270">IF(D270="","",_xlfn._xlws.FILTER('Input_Claims Data'!N$11:N$500,('Input_Claims Data'!$A$11:$A$500='Cal_Claims Experience'!$A270)*('Input_Claims Data'!$B$11:$B$500='Cal_Claims Experience'!$B270)*('Input_Claims Data'!$C$11:$C$500='Cal_Claims Experience'!$C270)*('Input_Claims Data'!$D$11:$D$500='Cal_Claims Experience'!$D270)))</f>
        <v/>
      </c>
      <c r="O270" s="1" t="str">
        <f t="shared" si="40"/>
        <v/>
      </c>
      <c r="P270" s="1" t="str">
        <f t="shared" si="41"/>
        <v/>
      </c>
      <c r="Q270" s="1" t="str">
        <f t="shared" si="42"/>
        <v/>
      </c>
      <c r="R270" s="1" t="str">
        <f t="shared" si="43"/>
        <v/>
      </c>
      <c r="S270" s="1" t="str">
        <f t="shared" si="44"/>
        <v/>
      </c>
      <c r="Y270" s="1" t="str" cm="1">
        <f t="array" ref="Y270">IF(U270="","",_xlfn._xlws.FILTER('Input_Claims Data'!U$11:U$500,('Input_Claims Data'!$Q$11:$Q$500='Cal_Claims Experience'!$U270)*('Input_Claims Data'!$R$11:$R$500='Cal_Claims Experience'!$V270)*('Input_Claims Data'!$S$11:$S$500='Cal_Claims Experience'!$W270)*('Input_Claims Data'!$T$11:$T$500='Cal_Claims Experience'!$X270)))</f>
        <v/>
      </c>
      <c r="Z270" s="1" t="str" cm="1">
        <f t="array" ref="Z270">IF(V270="","",_xlfn._xlws.FILTER('Input_Claims Data'!V$11:V$500,('Input_Claims Data'!$Q$11:$Q$500='Cal_Claims Experience'!$U270)*('Input_Claims Data'!$R$11:$R$500='Cal_Claims Experience'!$V270)*('Input_Claims Data'!$S$11:$S$500='Cal_Claims Experience'!$W270)*('Input_Claims Data'!$T$11:$T$500='Cal_Claims Experience'!$X270)))</f>
        <v/>
      </c>
      <c r="AA270" s="1" t="str" cm="1">
        <f t="array" ref="AA270">IF(W270="","",_xlfn._xlws.FILTER('Input_Claims Data'!W$11:W$500,('Input_Claims Data'!$Q$11:$Q$500='Cal_Claims Experience'!$U270)*('Input_Claims Data'!$R$11:$R$500='Cal_Claims Experience'!$V270)*('Input_Claims Data'!$S$11:$S$500='Cal_Claims Experience'!$W270)*('Input_Claims Data'!$T$11:$T$500='Cal_Claims Experience'!$X270)))</f>
        <v/>
      </c>
      <c r="AB270" s="1" t="str" cm="1">
        <f t="array" ref="AB270">IF(X270="","",_xlfn._xlws.FILTER('Input_Claims Data'!X$11:X$500,('Input_Claims Data'!$Q$11:$Q$500='Cal_Claims Experience'!$U270)*('Input_Claims Data'!$R$11:$R$500='Cal_Claims Experience'!$V270)*('Input_Claims Data'!$S$11:$S$500='Cal_Claims Experience'!$W270)*('Input_Claims Data'!$T$11:$T$500='Cal_Claims Experience'!$X270)))</f>
        <v/>
      </c>
      <c r="AC270" s="1" t="str" cm="1">
        <f t="array" ref="AC270">IF(Y270="","",_xlfn._xlws.FILTER('Input_Claims Data'!Y$11:Y$500,('Input_Claims Data'!$Q$11:$Q$500='Cal_Claims Experience'!$U270)*('Input_Claims Data'!$R$11:$R$500='Cal_Claims Experience'!$V270)*('Input_Claims Data'!$S$11:$S$500='Cal_Claims Experience'!$W270)*('Input_Claims Data'!$T$11:$T$500='Cal_Claims Experience'!$X270)))</f>
        <v/>
      </c>
      <c r="AD270" s="1" t="str" cm="1">
        <f t="array" ref="AD270">IF(Z270="","",_xlfn._xlws.FILTER('Input_Claims Data'!Z$11:Z$500,('Input_Claims Data'!$Q$11:$Q$500='Cal_Claims Experience'!$U270)*('Input_Claims Data'!$R$11:$R$500='Cal_Claims Experience'!$V270)*('Input_Claims Data'!$S$11:$S$500='Cal_Claims Experience'!$W270)*('Input_Claims Data'!$T$11:$T$500='Cal_Claims Experience'!$X270)))</f>
        <v/>
      </c>
      <c r="AE270" s="1" t="str" cm="1">
        <f t="array" ref="AE270">IF(AA270="","",_xlfn._xlws.FILTER('Input_Claims Data'!AA$11:AA$500,('Input_Claims Data'!$Q$11:$Q$500='Cal_Claims Experience'!$U270)*('Input_Claims Data'!$R$11:$R$500='Cal_Claims Experience'!$V270)*('Input_Claims Data'!$S$11:$S$500='Cal_Claims Experience'!$W270)*('Input_Claims Data'!$T$11:$T$500='Cal_Claims Experience'!$X270)))</f>
        <v/>
      </c>
      <c r="AF270" s="1" t="str" cm="1">
        <f t="array" ref="AF270">IF(AB270="","",_xlfn._xlws.FILTER('Input_Claims Data'!AB$11:AB$500,('Input_Claims Data'!$Q$11:$Q$500='Cal_Claims Experience'!$U270)*('Input_Claims Data'!$R$11:$R$500='Cal_Claims Experience'!$V270)*('Input_Claims Data'!$S$11:$S$500='Cal_Claims Experience'!$W270)*('Input_Claims Data'!$T$11:$T$500='Cal_Claims Experience'!$X270)))</f>
        <v/>
      </c>
      <c r="AG270" s="1" t="str" cm="1">
        <f t="array" ref="AG270">IF(AC270="","",_xlfn._xlws.FILTER('Input_Claims Data'!AC$11:AC$500,('Input_Claims Data'!$Q$11:$Q$500='Cal_Claims Experience'!$U270)*('Input_Claims Data'!$R$11:$R$500='Cal_Claims Experience'!$V270)*('Input_Claims Data'!$S$11:$S$500='Cal_Claims Experience'!$W270)*('Input_Claims Data'!$T$11:$T$500='Cal_Claims Experience'!$X270)))</f>
        <v/>
      </c>
      <c r="AH270" s="1" t="str" cm="1">
        <f t="array" ref="AH270">IF(AD270="","",_xlfn._xlws.FILTER('Input_Claims Data'!AD$11:AD$500,('Input_Claims Data'!$Q$11:$Q$500='Cal_Claims Experience'!$U270)*('Input_Claims Data'!$R$11:$R$500='Cal_Claims Experience'!$V270)*('Input_Claims Data'!$S$11:$S$500='Cal_Claims Experience'!$W270)*('Input_Claims Data'!$T$11:$T$500='Cal_Claims Experience'!$X270)))</f>
        <v/>
      </c>
      <c r="AI270" s="1" t="str">
        <f t="shared" si="48"/>
        <v/>
      </c>
      <c r="AJ270" s="1" t="str">
        <f t="shared" si="45"/>
        <v/>
      </c>
      <c r="AK270" s="1" t="str">
        <f t="shared" si="46"/>
        <v/>
      </c>
      <c r="AL270" s="1" t="str">
        <f t="shared" si="47"/>
        <v/>
      </c>
      <c r="AM270" s="1" t="str">
        <f t="shared" si="49"/>
        <v/>
      </c>
    </row>
    <row r="271" spans="5:39">
      <c r="E271" s="1" t="str" cm="1">
        <f t="array" ref="E271">IF(A271="","",_xlfn._xlws.FILTER('Input_Claims Data'!E$11:E$500,('Input_Claims Data'!$A$11:$A$500='Cal_Claims Experience'!$A271)*('Input_Claims Data'!$B$11:$B$500='Cal_Claims Experience'!$B271)*('Input_Claims Data'!$C$11:$C$500='Cal_Claims Experience'!$C271)*('Input_Claims Data'!$D$11:$D$500='Cal_Claims Experience'!$D271)))</f>
        <v/>
      </c>
      <c r="F271" s="1" t="str" cm="1">
        <f t="array" ref="F271">IF(A271="","",_xlfn._xlws.FILTER('Input_Claims Data'!F$11:F$500,('Input_Claims Data'!$A$11:$A$500='Cal_Claims Experience'!$A271)*('Input_Claims Data'!$B$11:$B$500='Cal_Claims Experience'!$B271)*('Input_Claims Data'!$C$11:$C$500='Cal_Claims Experience'!$C271)*('Input_Claims Data'!$D$11:$D$500='Cal_Claims Experience'!$D271)))</f>
        <v/>
      </c>
      <c r="G271" s="1" t="str" cm="1">
        <f t="array" ref="G271">IF(A271="","",_xlfn._xlws.FILTER('Input_Claims Data'!G$11:G$500,('Input_Claims Data'!$A$11:$A$500='Cal_Claims Experience'!$A271)*('Input_Claims Data'!$B$11:$B$500='Cal_Claims Experience'!$B271)*('Input_Claims Data'!$C$11:$C$500='Cal_Claims Experience'!$C271)*('Input_Claims Data'!$D$11:$D$500='Cal_Claims Experience'!$D271)))</f>
        <v/>
      </c>
      <c r="H271" s="1" t="str" cm="1">
        <f t="array" ref="H271">IF(A271="","",_xlfn._xlws.FILTER('Input_Claims Data'!H$11:H$500,('Input_Claims Data'!$A$11:$A$500='Cal_Claims Experience'!$A271)*('Input_Claims Data'!$B$11:$B$500='Cal_Claims Experience'!$B271)*('Input_Claims Data'!$C$11:$C$500='Cal_Claims Experience'!$C271)*('Input_Claims Data'!$D$11:$D$500='Cal_Claims Experience'!$D271)))</f>
        <v/>
      </c>
      <c r="I271" s="1" t="str" cm="1">
        <f t="array" ref="I271">IF(A271="","",_xlfn._xlws.FILTER('Input_Claims Data'!I$11:I$500,('Input_Claims Data'!$A$11:$A$500='Cal_Claims Experience'!$A271)*('Input_Claims Data'!$B$11:$B$500='Cal_Claims Experience'!$B271)*('Input_Claims Data'!$C$11:$C$500='Cal_Claims Experience'!$C271)*('Input_Claims Data'!$D$11:$D$500='Cal_Claims Experience'!$D271)))</f>
        <v/>
      </c>
      <c r="J271" s="1" t="str" cm="1">
        <f t="array" ref="J271">IF(A271="","",_xlfn._xlws.FILTER('Input_Claims Data'!J$11:J$500,('Input_Claims Data'!$A$11:$A$500='Cal_Claims Experience'!$A271)*('Input_Claims Data'!$B$11:$B$500='Cal_Claims Experience'!$B271)*('Input_Claims Data'!$C$11:$C$500='Cal_Claims Experience'!$C271)*('Input_Claims Data'!$D$11:$D$500='Cal_Claims Experience'!$D271)))</f>
        <v/>
      </c>
      <c r="K271" s="1" t="str" cm="1">
        <f t="array" ref="K271">IF(A271="","",_xlfn._xlws.FILTER('Input_Claims Data'!K$11:K$500,('Input_Claims Data'!$A$11:$A$500='Cal_Claims Experience'!$A271)*('Input_Claims Data'!$B$11:$B$500='Cal_Claims Experience'!$B271)*('Input_Claims Data'!$C$11:$C$500='Cal_Claims Experience'!$C271)*('Input_Claims Data'!$D$11:$D$500='Cal_Claims Experience'!$D271)))</f>
        <v/>
      </c>
      <c r="L271" s="1" t="str" cm="1">
        <f t="array" ref="L271">IF(B271="","",_xlfn._xlws.FILTER('Input_Claims Data'!L$11:L$500,('Input_Claims Data'!$A$11:$A$500='Cal_Claims Experience'!$A271)*('Input_Claims Data'!$B$11:$B$500='Cal_Claims Experience'!$B271)*('Input_Claims Data'!$C$11:$C$500='Cal_Claims Experience'!$C271)*('Input_Claims Data'!$D$11:$D$500='Cal_Claims Experience'!$D271)))</f>
        <v/>
      </c>
      <c r="M271" s="1" t="str" cm="1">
        <f t="array" ref="M271">IF(C271="","",_xlfn._xlws.FILTER('Input_Claims Data'!M$11:M$500,('Input_Claims Data'!$A$11:$A$500='Cal_Claims Experience'!$A271)*('Input_Claims Data'!$B$11:$B$500='Cal_Claims Experience'!$B271)*('Input_Claims Data'!$C$11:$C$500='Cal_Claims Experience'!$C271)*('Input_Claims Data'!$D$11:$D$500='Cal_Claims Experience'!$D271)))</f>
        <v/>
      </c>
      <c r="N271" s="1" t="str" cm="1">
        <f t="array" ref="N271">IF(D271="","",_xlfn._xlws.FILTER('Input_Claims Data'!N$11:N$500,('Input_Claims Data'!$A$11:$A$500='Cal_Claims Experience'!$A271)*('Input_Claims Data'!$B$11:$B$500='Cal_Claims Experience'!$B271)*('Input_Claims Data'!$C$11:$C$500='Cal_Claims Experience'!$C271)*('Input_Claims Data'!$D$11:$D$500='Cal_Claims Experience'!$D271)))</f>
        <v/>
      </c>
      <c r="O271" s="1" t="str">
        <f t="shared" si="40"/>
        <v/>
      </c>
      <c r="P271" s="1" t="str">
        <f t="shared" si="41"/>
        <v/>
      </c>
      <c r="Q271" s="1" t="str">
        <f t="shared" si="42"/>
        <v/>
      </c>
      <c r="R271" s="1" t="str">
        <f t="shared" si="43"/>
        <v/>
      </c>
      <c r="S271" s="1" t="str">
        <f t="shared" si="44"/>
        <v/>
      </c>
      <c r="Y271" s="1" t="str" cm="1">
        <f t="array" ref="Y271">IF(U271="","",_xlfn._xlws.FILTER('Input_Claims Data'!U$11:U$500,('Input_Claims Data'!$Q$11:$Q$500='Cal_Claims Experience'!$U271)*('Input_Claims Data'!$R$11:$R$500='Cal_Claims Experience'!$V271)*('Input_Claims Data'!$S$11:$S$500='Cal_Claims Experience'!$W271)*('Input_Claims Data'!$T$11:$T$500='Cal_Claims Experience'!$X271)))</f>
        <v/>
      </c>
      <c r="Z271" s="1" t="str" cm="1">
        <f t="array" ref="Z271">IF(V271="","",_xlfn._xlws.FILTER('Input_Claims Data'!V$11:V$500,('Input_Claims Data'!$Q$11:$Q$500='Cal_Claims Experience'!$U271)*('Input_Claims Data'!$R$11:$R$500='Cal_Claims Experience'!$V271)*('Input_Claims Data'!$S$11:$S$500='Cal_Claims Experience'!$W271)*('Input_Claims Data'!$T$11:$T$500='Cal_Claims Experience'!$X271)))</f>
        <v/>
      </c>
      <c r="AA271" s="1" t="str" cm="1">
        <f t="array" ref="AA271">IF(W271="","",_xlfn._xlws.FILTER('Input_Claims Data'!W$11:W$500,('Input_Claims Data'!$Q$11:$Q$500='Cal_Claims Experience'!$U271)*('Input_Claims Data'!$R$11:$R$500='Cal_Claims Experience'!$V271)*('Input_Claims Data'!$S$11:$S$500='Cal_Claims Experience'!$W271)*('Input_Claims Data'!$T$11:$T$500='Cal_Claims Experience'!$X271)))</f>
        <v/>
      </c>
      <c r="AB271" s="1" t="str" cm="1">
        <f t="array" ref="AB271">IF(X271="","",_xlfn._xlws.FILTER('Input_Claims Data'!X$11:X$500,('Input_Claims Data'!$Q$11:$Q$500='Cal_Claims Experience'!$U271)*('Input_Claims Data'!$R$11:$R$500='Cal_Claims Experience'!$V271)*('Input_Claims Data'!$S$11:$S$500='Cal_Claims Experience'!$W271)*('Input_Claims Data'!$T$11:$T$500='Cal_Claims Experience'!$X271)))</f>
        <v/>
      </c>
      <c r="AC271" s="1" t="str" cm="1">
        <f t="array" ref="AC271">IF(Y271="","",_xlfn._xlws.FILTER('Input_Claims Data'!Y$11:Y$500,('Input_Claims Data'!$Q$11:$Q$500='Cal_Claims Experience'!$U271)*('Input_Claims Data'!$R$11:$R$500='Cal_Claims Experience'!$V271)*('Input_Claims Data'!$S$11:$S$500='Cal_Claims Experience'!$W271)*('Input_Claims Data'!$T$11:$T$500='Cal_Claims Experience'!$X271)))</f>
        <v/>
      </c>
      <c r="AD271" s="1" t="str" cm="1">
        <f t="array" ref="AD271">IF(Z271="","",_xlfn._xlws.FILTER('Input_Claims Data'!Z$11:Z$500,('Input_Claims Data'!$Q$11:$Q$500='Cal_Claims Experience'!$U271)*('Input_Claims Data'!$R$11:$R$500='Cal_Claims Experience'!$V271)*('Input_Claims Data'!$S$11:$S$500='Cal_Claims Experience'!$W271)*('Input_Claims Data'!$T$11:$T$500='Cal_Claims Experience'!$X271)))</f>
        <v/>
      </c>
      <c r="AE271" s="1" t="str" cm="1">
        <f t="array" ref="AE271">IF(AA271="","",_xlfn._xlws.FILTER('Input_Claims Data'!AA$11:AA$500,('Input_Claims Data'!$Q$11:$Q$500='Cal_Claims Experience'!$U271)*('Input_Claims Data'!$R$11:$R$500='Cal_Claims Experience'!$V271)*('Input_Claims Data'!$S$11:$S$500='Cal_Claims Experience'!$W271)*('Input_Claims Data'!$T$11:$T$500='Cal_Claims Experience'!$X271)))</f>
        <v/>
      </c>
      <c r="AF271" s="1" t="str" cm="1">
        <f t="array" ref="AF271">IF(AB271="","",_xlfn._xlws.FILTER('Input_Claims Data'!AB$11:AB$500,('Input_Claims Data'!$Q$11:$Q$500='Cal_Claims Experience'!$U271)*('Input_Claims Data'!$R$11:$R$500='Cal_Claims Experience'!$V271)*('Input_Claims Data'!$S$11:$S$500='Cal_Claims Experience'!$W271)*('Input_Claims Data'!$T$11:$T$500='Cal_Claims Experience'!$X271)))</f>
        <v/>
      </c>
      <c r="AG271" s="1" t="str" cm="1">
        <f t="array" ref="AG271">IF(AC271="","",_xlfn._xlws.FILTER('Input_Claims Data'!AC$11:AC$500,('Input_Claims Data'!$Q$11:$Q$500='Cal_Claims Experience'!$U271)*('Input_Claims Data'!$R$11:$R$500='Cal_Claims Experience'!$V271)*('Input_Claims Data'!$S$11:$S$500='Cal_Claims Experience'!$W271)*('Input_Claims Data'!$T$11:$T$500='Cal_Claims Experience'!$X271)))</f>
        <v/>
      </c>
      <c r="AH271" s="1" t="str" cm="1">
        <f t="array" ref="AH271">IF(AD271="","",_xlfn._xlws.FILTER('Input_Claims Data'!AD$11:AD$500,('Input_Claims Data'!$Q$11:$Q$500='Cal_Claims Experience'!$U271)*('Input_Claims Data'!$R$11:$R$500='Cal_Claims Experience'!$V271)*('Input_Claims Data'!$S$11:$S$500='Cal_Claims Experience'!$W271)*('Input_Claims Data'!$T$11:$T$500='Cal_Claims Experience'!$X271)))</f>
        <v/>
      </c>
      <c r="AI271" s="1" t="str">
        <f t="shared" si="48"/>
        <v/>
      </c>
      <c r="AJ271" s="1" t="str">
        <f t="shared" si="45"/>
        <v/>
      </c>
      <c r="AK271" s="1" t="str">
        <f t="shared" si="46"/>
        <v/>
      </c>
      <c r="AL271" s="1" t="str">
        <f t="shared" si="47"/>
        <v/>
      </c>
      <c r="AM271" s="1" t="str">
        <f t="shared" si="49"/>
        <v/>
      </c>
    </row>
    <row r="272" spans="5:39">
      <c r="E272" s="1" t="str" cm="1">
        <f t="array" ref="E272">IF(A272="","",_xlfn._xlws.FILTER('Input_Claims Data'!E$11:E$500,('Input_Claims Data'!$A$11:$A$500='Cal_Claims Experience'!$A272)*('Input_Claims Data'!$B$11:$B$500='Cal_Claims Experience'!$B272)*('Input_Claims Data'!$C$11:$C$500='Cal_Claims Experience'!$C272)*('Input_Claims Data'!$D$11:$D$500='Cal_Claims Experience'!$D272)))</f>
        <v/>
      </c>
      <c r="F272" s="1" t="str" cm="1">
        <f t="array" ref="F272">IF(A272="","",_xlfn._xlws.FILTER('Input_Claims Data'!F$11:F$500,('Input_Claims Data'!$A$11:$A$500='Cal_Claims Experience'!$A272)*('Input_Claims Data'!$B$11:$B$500='Cal_Claims Experience'!$B272)*('Input_Claims Data'!$C$11:$C$500='Cal_Claims Experience'!$C272)*('Input_Claims Data'!$D$11:$D$500='Cal_Claims Experience'!$D272)))</f>
        <v/>
      </c>
      <c r="G272" s="1" t="str" cm="1">
        <f t="array" ref="G272">IF(A272="","",_xlfn._xlws.FILTER('Input_Claims Data'!G$11:G$500,('Input_Claims Data'!$A$11:$A$500='Cal_Claims Experience'!$A272)*('Input_Claims Data'!$B$11:$B$500='Cal_Claims Experience'!$B272)*('Input_Claims Data'!$C$11:$C$500='Cal_Claims Experience'!$C272)*('Input_Claims Data'!$D$11:$D$500='Cal_Claims Experience'!$D272)))</f>
        <v/>
      </c>
      <c r="H272" s="1" t="str" cm="1">
        <f t="array" ref="H272">IF(A272="","",_xlfn._xlws.FILTER('Input_Claims Data'!H$11:H$500,('Input_Claims Data'!$A$11:$A$500='Cal_Claims Experience'!$A272)*('Input_Claims Data'!$B$11:$B$500='Cal_Claims Experience'!$B272)*('Input_Claims Data'!$C$11:$C$500='Cal_Claims Experience'!$C272)*('Input_Claims Data'!$D$11:$D$500='Cal_Claims Experience'!$D272)))</f>
        <v/>
      </c>
      <c r="I272" s="1" t="str" cm="1">
        <f t="array" ref="I272">IF(A272="","",_xlfn._xlws.FILTER('Input_Claims Data'!I$11:I$500,('Input_Claims Data'!$A$11:$A$500='Cal_Claims Experience'!$A272)*('Input_Claims Data'!$B$11:$B$500='Cal_Claims Experience'!$B272)*('Input_Claims Data'!$C$11:$C$500='Cal_Claims Experience'!$C272)*('Input_Claims Data'!$D$11:$D$500='Cal_Claims Experience'!$D272)))</f>
        <v/>
      </c>
      <c r="J272" s="1" t="str" cm="1">
        <f t="array" ref="J272">IF(A272="","",_xlfn._xlws.FILTER('Input_Claims Data'!J$11:J$500,('Input_Claims Data'!$A$11:$A$500='Cal_Claims Experience'!$A272)*('Input_Claims Data'!$B$11:$B$500='Cal_Claims Experience'!$B272)*('Input_Claims Data'!$C$11:$C$500='Cal_Claims Experience'!$C272)*('Input_Claims Data'!$D$11:$D$500='Cal_Claims Experience'!$D272)))</f>
        <v/>
      </c>
      <c r="K272" s="1" t="str" cm="1">
        <f t="array" ref="K272">IF(A272="","",_xlfn._xlws.FILTER('Input_Claims Data'!K$11:K$500,('Input_Claims Data'!$A$11:$A$500='Cal_Claims Experience'!$A272)*('Input_Claims Data'!$B$11:$B$500='Cal_Claims Experience'!$B272)*('Input_Claims Data'!$C$11:$C$500='Cal_Claims Experience'!$C272)*('Input_Claims Data'!$D$11:$D$500='Cal_Claims Experience'!$D272)))</f>
        <v/>
      </c>
      <c r="L272" s="1" t="str" cm="1">
        <f t="array" ref="L272">IF(B272="","",_xlfn._xlws.FILTER('Input_Claims Data'!L$11:L$500,('Input_Claims Data'!$A$11:$A$500='Cal_Claims Experience'!$A272)*('Input_Claims Data'!$B$11:$B$500='Cal_Claims Experience'!$B272)*('Input_Claims Data'!$C$11:$C$500='Cal_Claims Experience'!$C272)*('Input_Claims Data'!$D$11:$D$500='Cal_Claims Experience'!$D272)))</f>
        <v/>
      </c>
      <c r="M272" s="1" t="str" cm="1">
        <f t="array" ref="M272">IF(C272="","",_xlfn._xlws.FILTER('Input_Claims Data'!M$11:M$500,('Input_Claims Data'!$A$11:$A$500='Cal_Claims Experience'!$A272)*('Input_Claims Data'!$B$11:$B$500='Cal_Claims Experience'!$B272)*('Input_Claims Data'!$C$11:$C$500='Cal_Claims Experience'!$C272)*('Input_Claims Data'!$D$11:$D$500='Cal_Claims Experience'!$D272)))</f>
        <v/>
      </c>
      <c r="N272" s="1" t="str" cm="1">
        <f t="array" ref="N272">IF(D272="","",_xlfn._xlws.FILTER('Input_Claims Data'!N$11:N$500,('Input_Claims Data'!$A$11:$A$500='Cal_Claims Experience'!$A272)*('Input_Claims Data'!$B$11:$B$500='Cal_Claims Experience'!$B272)*('Input_Claims Data'!$C$11:$C$500='Cal_Claims Experience'!$C272)*('Input_Claims Data'!$D$11:$D$500='Cal_Claims Experience'!$D272)))</f>
        <v/>
      </c>
      <c r="O272" s="1" t="str">
        <f t="shared" si="40"/>
        <v/>
      </c>
      <c r="P272" s="1" t="str">
        <f t="shared" si="41"/>
        <v/>
      </c>
      <c r="Q272" s="1" t="str">
        <f t="shared" si="42"/>
        <v/>
      </c>
      <c r="R272" s="1" t="str">
        <f t="shared" si="43"/>
        <v/>
      </c>
      <c r="S272" s="1" t="str">
        <f t="shared" si="44"/>
        <v/>
      </c>
      <c r="Y272" s="1" t="str" cm="1">
        <f t="array" ref="Y272">IF(U272="","",_xlfn._xlws.FILTER('Input_Claims Data'!U$11:U$500,('Input_Claims Data'!$Q$11:$Q$500='Cal_Claims Experience'!$U272)*('Input_Claims Data'!$R$11:$R$500='Cal_Claims Experience'!$V272)*('Input_Claims Data'!$S$11:$S$500='Cal_Claims Experience'!$W272)*('Input_Claims Data'!$T$11:$T$500='Cal_Claims Experience'!$X272)))</f>
        <v/>
      </c>
      <c r="Z272" s="1" t="str" cm="1">
        <f t="array" ref="Z272">IF(V272="","",_xlfn._xlws.FILTER('Input_Claims Data'!V$11:V$500,('Input_Claims Data'!$Q$11:$Q$500='Cal_Claims Experience'!$U272)*('Input_Claims Data'!$R$11:$R$500='Cal_Claims Experience'!$V272)*('Input_Claims Data'!$S$11:$S$500='Cal_Claims Experience'!$W272)*('Input_Claims Data'!$T$11:$T$500='Cal_Claims Experience'!$X272)))</f>
        <v/>
      </c>
      <c r="AA272" s="1" t="str" cm="1">
        <f t="array" ref="AA272">IF(W272="","",_xlfn._xlws.FILTER('Input_Claims Data'!W$11:W$500,('Input_Claims Data'!$Q$11:$Q$500='Cal_Claims Experience'!$U272)*('Input_Claims Data'!$R$11:$R$500='Cal_Claims Experience'!$V272)*('Input_Claims Data'!$S$11:$S$500='Cal_Claims Experience'!$W272)*('Input_Claims Data'!$T$11:$T$500='Cal_Claims Experience'!$X272)))</f>
        <v/>
      </c>
      <c r="AB272" s="1" t="str" cm="1">
        <f t="array" ref="AB272">IF(X272="","",_xlfn._xlws.FILTER('Input_Claims Data'!X$11:X$500,('Input_Claims Data'!$Q$11:$Q$500='Cal_Claims Experience'!$U272)*('Input_Claims Data'!$R$11:$R$500='Cal_Claims Experience'!$V272)*('Input_Claims Data'!$S$11:$S$500='Cal_Claims Experience'!$W272)*('Input_Claims Data'!$T$11:$T$500='Cal_Claims Experience'!$X272)))</f>
        <v/>
      </c>
      <c r="AC272" s="1" t="str" cm="1">
        <f t="array" ref="AC272">IF(Y272="","",_xlfn._xlws.FILTER('Input_Claims Data'!Y$11:Y$500,('Input_Claims Data'!$Q$11:$Q$500='Cal_Claims Experience'!$U272)*('Input_Claims Data'!$R$11:$R$500='Cal_Claims Experience'!$V272)*('Input_Claims Data'!$S$11:$S$500='Cal_Claims Experience'!$W272)*('Input_Claims Data'!$T$11:$T$500='Cal_Claims Experience'!$X272)))</f>
        <v/>
      </c>
      <c r="AD272" s="1" t="str" cm="1">
        <f t="array" ref="AD272">IF(Z272="","",_xlfn._xlws.FILTER('Input_Claims Data'!Z$11:Z$500,('Input_Claims Data'!$Q$11:$Q$500='Cal_Claims Experience'!$U272)*('Input_Claims Data'!$R$11:$R$500='Cal_Claims Experience'!$V272)*('Input_Claims Data'!$S$11:$S$500='Cal_Claims Experience'!$W272)*('Input_Claims Data'!$T$11:$T$500='Cal_Claims Experience'!$X272)))</f>
        <v/>
      </c>
      <c r="AE272" s="1" t="str" cm="1">
        <f t="array" ref="AE272">IF(AA272="","",_xlfn._xlws.FILTER('Input_Claims Data'!AA$11:AA$500,('Input_Claims Data'!$Q$11:$Q$500='Cal_Claims Experience'!$U272)*('Input_Claims Data'!$R$11:$R$500='Cal_Claims Experience'!$V272)*('Input_Claims Data'!$S$11:$S$500='Cal_Claims Experience'!$W272)*('Input_Claims Data'!$T$11:$T$500='Cal_Claims Experience'!$X272)))</f>
        <v/>
      </c>
      <c r="AF272" s="1" t="str" cm="1">
        <f t="array" ref="AF272">IF(AB272="","",_xlfn._xlws.FILTER('Input_Claims Data'!AB$11:AB$500,('Input_Claims Data'!$Q$11:$Q$500='Cal_Claims Experience'!$U272)*('Input_Claims Data'!$R$11:$R$500='Cal_Claims Experience'!$V272)*('Input_Claims Data'!$S$11:$S$500='Cal_Claims Experience'!$W272)*('Input_Claims Data'!$T$11:$T$500='Cal_Claims Experience'!$X272)))</f>
        <v/>
      </c>
      <c r="AG272" s="1" t="str" cm="1">
        <f t="array" ref="AG272">IF(AC272="","",_xlfn._xlws.FILTER('Input_Claims Data'!AC$11:AC$500,('Input_Claims Data'!$Q$11:$Q$500='Cal_Claims Experience'!$U272)*('Input_Claims Data'!$R$11:$R$500='Cal_Claims Experience'!$V272)*('Input_Claims Data'!$S$11:$S$500='Cal_Claims Experience'!$W272)*('Input_Claims Data'!$T$11:$T$500='Cal_Claims Experience'!$X272)))</f>
        <v/>
      </c>
      <c r="AH272" s="1" t="str" cm="1">
        <f t="array" ref="AH272">IF(AD272="","",_xlfn._xlws.FILTER('Input_Claims Data'!AD$11:AD$500,('Input_Claims Data'!$Q$11:$Q$500='Cal_Claims Experience'!$U272)*('Input_Claims Data'!$R$11:$R$500='Cal_Claims Experience'!$V272)*('Input_Claims Data'!$S$11:$S$500='Cal_Claims Experience'!$W272)*('Input_Claims Data'!$T$11:$T$500='Cal_Claims Experience'!$X272)))</f>
        <v/>
      </c>
      <c r="AI272" s="1" t="str">
        <f t="shared" si="48"/>
        <v/>
      </c>
      <c r="AJ272" s="1" t="str">
        <f t="shared" si="45"/>
        <v/>
      </c>
      <c r="AK272" s="1" t="str">
        <f t="shared" si="46"/>
        <v/>
      </c>
      <c r="AL272" s="1" t="str">
        <f t="shared" si="47"/>
        <v/>
      </c>
      <c r="AM272" s="1" t="str">
        <f t="shared" si="49"/>
        <v/>
      </c>
    </row>
    <row r="273" spans="5:39">
      <c r="E273" s="1" t="str" cm="1">
        <f t="array" ref="E273">IF(A273="","",_xlfn._xlws.FILTER('Input_Claims Data'!E$11:E$500,('Input_Claims Data'!$A$11:$A$500='Cal_Claims Experience'!$A273)*('Input_Claims Data'!$B$11:$B$500='Cal_Claims Experience'!$B273)*('Input_Claims Data'!$C$11:$C$500='Cal_Claims Experience'!$C273)*('Input_Claims Data'!$D$11:$D$500='Cal_Claims Experience'!$D273)))</f>
        <v/>
      </c>
      <c r="F273" s="1" t="str" cm="1">
        <f t="array" ref="F273">IF(A273="","",_xlfn._xlws.FILTER('Input_Claims Data'!F$11:F$500,('Input_Claims Data'!$A$11:$A$500='Cal_Claims Experience'!$A273)*('Input_Claims Data'!$B$11:$B$500='Cal_Claims Experience'!$B273)*('Input_Claims Data'!$C$11:$C$500='Cal_Claims Experience'!$C273)*('Input_Claims Data'!$D$11:$D$500='Cal_Claims Experience'!$D273)))</f>
        <v/>
      </c>
      <c r="G273" s="1" t="str" cm="1">
        <f t="array" ref="G273">IF(A273="","",_xlfn._xlws.FILTER('Input_Claims Data'!G$11:G$500,('Input_Claims Data'!$A$11:$A$500='Cal_Claims Experience'!$A273)*('Input_Claims Data'!$B$11:$B$500='Cal_Claims Experience'!$B273)*('Input_Claims Data'!$C$11:$C$500='Cal_Claims Experience'!$C273)*('Input_Claims Data'!$D$11:$D$500='Cal_Claims Experience'!$D273)))</f>
        <v/>
      </c>
      <c r="H273" s="1" t="str" cm="1">
        <f t="array" ref="H273">IF(A273="","",_xlfn._xlws.FILTER('Input_Claims Data'!H$11:H$500,('Input_Claims Data'!$A$11:$A$500='Cal_Claims Experience'!$A273)*('Input_Claims Data'!$B$11:$B$500='Cal_Claims Experience'!$B273)*('Input_Claims Data'!$C$11:$C$500='Cal_Claims Experience'!$C273)*('Input_Claims Data'!$D$11:$D$500='Cal_Claims Experience'!$D273)))</f>
        <v/>
      </c>
      <c r="I273" s="1" t="str" cm="1">
        <f t="array" ref="I273">IF(A273="","",_xlfn._xlws.FILTER('Input_Claims Data'!I$11:I$500,('Input_Claims Data'!$A$11:$A$500='Cal_Claims Experience'!$A273)*('Input_Claims Data'!$B$11:$B$500='Cal_Claims Experience'!$B273)*('Input_Claims Data'!$C$11:$C$500='Cal_Claims Experience'!$C273)*('Input_Claims Data'!$D$11:$D$500='Cal_Claims Experience'!$D273)))</f>
        <v/>
      </c>
      <c r="J273" s="1" t="str" cm="1">
        <f t="array" ref="J273">IF(A273="","",_xlfn._xlws.FILTER('Input_Claims Data'!J$11:J$500,('Input_Claims Data'!$A$11:$A$500='Cal_Claims Experience'!$A273)*('Input_Claims Data'!$B$11:$B$500='Cal_Claims Experience'!$B273)*('Input_Claims Data'!$C$11:$C$500='Cal_Claims Experience'!$C273)*('Input_Claims Data'!$D$11:$D$500='Cal_Claims Experience'!$D273)))</f>
        <v/>
      </c>
      <c r="K273" s="1" t="str" cm="1">
        <f t="array" ref="K273">IF(A273="","",_xlfn._xlws.FILTER('Input_Claims Data'!K$11:K$500,('Input_Claims Data'!$A$11:$A$500='Cal_Claims Experience'!$A273)*('Input_Claims Data'!$B$11:$B$500='Cal_Claims Experience'!$B273)*('Input_Claims Data'!$C$11:$C$500='Cal_Claims Experience'!$C273)*('Input_Claims Data'!$D$11:$D$500='Cal_Claims Experience'!$D273)))</f>
        <v/>
      </c>
      <c r="L273" s="1" t="str" cm="1">
        <f t="array" ref="L273">IF(B273="","",_xlfn._xlws.FILTER('Input_Claims Data'!L$11:L$500,('Input_Claims Data'!$A$11:$A$500='Cal_Claims Experience'!$A273)*('Input_Claims Data'!$B$11:$B$500='Cal_Claims Experience'!$B273)*('Input_Claims Data'!$C$11:$C$500='Cal_Claims Experience'!$C273)*('Input_Claims Data'!$D$11:$D$500='Cal_Claims Experience'!$D273)))</f>
        <v/>
      </c>
      <c r="M273" s="1" t="str" cm="1">
        <f t="array" ref="M273">IF(C273="","",_xlfn._xlws.FILTER('Input_Claims Data'!M$11:M$500,('Input_Claims Data'!$A$11:$A$500='Cal_Claims Experience'!$A273)*('Input_Claims Data'!$B$11:$B$500='Cal_Claims Experience'!$B273)*('Input_Claims Data'!$C$11:$C$500='Cal_Claims Experience'!$C273)*('Input_Claims Data'!$D$11:$D$500='Cal_Claims Experience'!$D273)))</f>
        <v/>
      </c>
      <c r="N273" s="1" t="str" cm="1">
        <f t="array" ref="N273">IF(D273="","",_xlfn._xlws.FILTER('Input_Claims Data'!N$11:N$500,('Input_Claims Data'!$A$11:$A$500='Cal_Claims Experience'!$A273)*('Input_Claims Data'!$B$11:$B$500='Cal_Claims Experience'!$B273)*('Input_Claims Data'!$C$11:$C$500='Cal_Claims Experience'!$C273)*('Input_Claims Data'!$D$11:$D$500='Cal_Claims Experience'!$D273)))</f>
        <v/>
      </c>
      <c r="O273" s="1" t="str">
        <f t="shared" si="40"/>
        <v/>
      </c>
      <c r="P273" s="1" t="str">
        <f t="shared" si="41"/>
        <v/>
      </c>
      <c r="Q273" s="1" t="str">
        <f t="shared" si="42"/>
        <v/>
      </c>
      <c r="R273" s="1" t="str">
        <f t="shared" si="43"/>
        <v/>
      </c>
      <c r="S273" s="1" t="str">
        <f t="shared" si="44"/>
        <v/>
      </c>
      <c r="Y273" s="1" t="str" cm="1">
        <f t="array" ref="Y273">IF(U273="","",_xlfn._xlws.FILTER('Input_Claims Data'!U$11:U$500,('Input_Claims Data'!$Q$11:$Q$500='Cal_Claims Experience'!$U273)*('Input_Claims Data'!$R$11:$R$500='Cal_Claims Experience'!$V273)*('Input_Claims Data'!$S$11:$S$500='Cal_Claims Experience'!$W273)*('Input_Claims Data'!$T$11:$T$500='Cal_Claims Experience'!$X273)))</f>
        <v/>
      </c>
      <c r="Z273" s="1" t="str" cm="1">
        <f t="array" ref="Z273">IF(V273="","",_xlfn._xlws.FILTER('Input_Claims Data'!V$11:V$500,('Input_Claims Data'!$Q$11:$Q$500='Cal_Claims Experience'!$U273)*('Input_Claims Data'!$R$11:$R$500='Cal_Claims Experience'!$V273)*('Input_Claims Data'!$S$11:$S$500='Cal_Claims Experience'!$W273)*('Input_Claims Data'!$T$11:$T$500='Cal_Claims Experience'!$X273)))</f>
        <v/>
      </c>
      <c r="AA273" s="1" t="str" cm="1">
        <f t="array" ref="AA273">IF(W273="","",_xlfn._xlws.FILTER('Input_Claims Data'!W$11:W$500,('Input_Claims Data'!$Q$11:$Q$500='Cal_Claims Experience'!$U273)*('Input_Claims Data'!$R$11:$R$500='Cal_Claims Experience'!$V273)*('Input_Claims Data'!$S$11:$S$500='Cal_Claims Experience'!$W273)*('Input_Claims Data'!$T$11:$T$500='Cal_Claims Experience'!$X273)))</f>
        <v/>
      </c>
      <c r="AB273" s="1" t="str" cm="1">
        <f t="array" ref="AB273">IF(X273="","",_xlfn._xlws.FILTER('Input_Claims Data'!X$11:X$500,('Input_Claims Data'!$Q$11:$Q$500='Cal_Claims Experience'!$U273)*('Input_Claims Data'!$R$11:$R$500='Cal_Claims Experience'!$V273)*('Input_Claims Data'!$S$11:$S$500='Cal_Claims Experience'!$W273)*('Input_Claims Data'!$T$11:$T$500='Cal_Claims Experience'!$X273)))</f>
        <v/>
      </c>
      <c r="AC273" s="1" t="str" cm="1">
        <f t="array" ref="AC273">IF(Y273="","",_xlfn._xlws.FILTER('Input_Claims Data'!Y$11:Y$500,('Input_Claims Data'!$Q$11:$Q$500='Cal_Claims Experience'!$U273)*('Input_Claims Data'!$R$11:$R$500='Cal_Claims Experience'!$V273)*('Input_Claims Data'!$S$11:$S$500='Cal_Claims Experience'!$W273)*('Input_Claims Data'!$T$11:$T$500='Cal_Claims Experience'!$X273)))</f>
        <v/>
      </c>
      <c r="AD273" s="1" t="str" cm="1">
        <f t="array" ref="AD273">IF(Z273="","",_xlfn._xlws.FILTER('Input_Claims Data'!Z$11:Z$500,('Input_Claims Data'!$Q$11:$Q$500='Cal_Claims Experience'!$U273)*('Input_Claims Data'!$R$11:$R$500='Cal_Claims Experience'!$V273)*('Input_Claims Data'!$S$11:$S$500='Cal_Claims Experience'!$W273)*('Input_Claims Data'!$T$11:$T$500='Cal_Claims Experience'!$X273)))</f>
        <v/>
      </c>
      <c r="AE273" s="1" t="str" cm="1">
        <f t="array" ref="AE273">IF(AA273="","",_xlfn._xlws.FILTER('Input_Claims Data'!AA$11:AA$500,('Input_Claims Data'!$Q$11:$Q$500='Cal_Claims Experience'!$U273)*('Input_Claims Data'!$R$11:$R$500='Cal_Claims Experience'!$V273)*('Input_Claims Data'!$S$11:$S$500='Cal_Claims Experience'!$W273)*('Input_Claims Data'!$T$11:$T$500='Cal_Claims Experience'!$X273)))</f>
        <v/>
      </c>
      <c r="AF273" s="1" t="str" cm="1">
        <f t="array" ref="AF273">IF(AB273="","",_xlfn._xlws.FILTER('Input_Claims Data'!AB$11:AB$500,('Input_Claims Data'!$Q$11:$Q$500='Cal_Claims Experience'!$U273)*('Input_Claims Data'!$R$11:$R$500='Cal_Claims Experience'!$V273)*('Input_Claims Data'!$S$11:$S$500='Cal_Claims Experience'!$W273)*('Input_Claims Data'!$T$11:$T$500='Cal_Claims Experience'!$X273)))</f>
        <v/>
      </c>
      <c r="AG273" s="1" t="str" cm="1">
        <f t="array" ref="AG273">IF(AC273="","",_xlfn._xlws.FILTER('Input_Claims Data'!AC$11:AC$500,('Input_Claims Data'!$Q$11:$Q$500='Cal_Claims Experience'!$U273)*('Input_Claims Data'!$R$11:$R$500='Cal_Claims Experience'!$V273)*('Input_Claims Data'!$S$11:$S$500='Cal_Claims Experience'!$W273)*('Input_Claims Data'!$T$11:$T$500='Cal_Claims Experience'!$X273)))</f>
        <v/>
      </c>
      <c r="AH273" s="1" t="str" cm="1">
        <f t="array" ref="AH273">IF(AD273="","",_xlfn._xlws.FILTER('Input_Claims Data'!AD$11:AD$500,('Input_Claims Data'!$Q$11:$Q$500='Cal_Claims Experience'!$U273)*('Input_Claims Data'!$R$11:$R$500='Cal_Claims Experience'!$V273)*('Input_Claims Data'!$S$11:$S$500='Cal_Claims Experience'!$W273)*('Input_Claims Data'!$T$11:$T$500='Cal_Claims Experience'!$X273)))</f>
        <v/>
      </c>
      <c r="AI273" s="1" t="str">
        <f t="shared" si="48"/>
        <v/>
      </c>
      <c r="AJ273" s="1" t="str">
        <f t="shared" si="45"/>
        <v/>
      </c>
      <c r="AK273" s="1" t="str">
        <f t="shared" si="46"/>
        <v/>
      </c>
      <c r="AL273" s="1" t="str">
        <f t="shared" si="47"/>
        <v/>
      </c>
      <c r="AM273" s="1" t="str">
        <f t="shared" si="49"/>
        <v/>
      </c>
    </row>
    <row r="274" spans="5:39">
      <c r="E274" s="1" t="str" cm="1">
        <f t="array" ref="E274">IF(A274="","",_xlfn._xlws.FILTER('Input_Claims Data'!E$11:E$500,('Input_Claims Data'!$A$11:$A$500='Cal_Claims Experience'!$A274)*('Input_Claims Data'!$B$11:$B$500='Cal_Claims Experience'!$B274)*('Input_Claims Data'!$C$11:$C$500='Cal_Claims Experience'!$C274)*('Input_Claims Data'!$D$11:$D$500='Cal_Claims Experience'!$D274)))</f>
        <v/>
      </c>
      <c r="F274" s="1" t="str" cm="1">
        <f t="array" ref="F274">IF(A274="","",_xlfn._xlws.FILTER('Input_Claims Data'!F$11:F$500,('Input_Claims Data'!$A$11:$A$500='Cal_Claims Experience'!$A274)*('Input_Claims Data'!$B$11:$B$500='Cal_Claims Experience'!$B274)*('Input_Claims Data'!$C$11:$C$500='Cal_Claims Experience'!$C274)*('Input_Claims Data'!$D$11:$D$500='Cal_Claims Experience'!$D274)))</f>
        <v/>
      </c>
      <c r="G274" s="1" t="str" cm="1">
        <f t="array" ref="G274">IF(A274="","",_xlfn._xlws.FILTER('Input_Claims Data'!G$11:G$500,('Input_Claims Data'!$A$11:$A$500='Cal_Claims Experience'!$A274)*('Input_Claims Data'!$B$11:$B$500='Cal_Claims Experience'!$B274)*('Input_Claims Data'!$C$11:$C$500='Cal_Claims Experience'!$C274)*('Input_Claims Data'!$D$11:$D$500='Cal_Claims Experience'!$D274)))</f>
        <v/>
      </c>
      <c r="H274" s="1" t="str" cm="1">
        <f t="array" ref="H274">IF(A274="","",_xlfn._xlws.FILTER('Input_Claims Data'!H$11:H$500,('Input_Claims Data'!$A$11:$A$500='Cal_Claims Experience'!$A274)*('Input_Claims Data'!$B$11:$B$500='Cal_Claims Experience'!$B274)*('Input_Claims Data'!$C$11:$C$500='Cal_Claims Experience'!$C274)*('Input_Claims Data'!$D$11:$D$500='Cal_Claims Experience'!$D274)))</f>
        <v/>
      </c>
      <c r="I274" s="1" t="str" cm="1">
        <f t="array" ref="I274">IF(A274="","",_xlfn._xlws.FILTER('Input_Claims Data'!I$11:I$500,('Input_Claims Data'!$A$11:$A$500='Cal_Claims Experience'!$A274)*('Input_Claims Data'!$B$11:$B$500='Cal_Claims Experience'!$B274)*('Input_Claims Data'!$C$11:$C$500='Cal_Claims Experience'!$C274)*('Input_Claims Data'!$D$11:$D$500='Cal_Claims Experience'!$D274)))</f>
        <v/>
      </c>
      <c r="J274" s="1" t="str" cm="1">
        <f t="array" ref="J274">IF(A274="","",_xlfn._xlws.FILTER('Input_Claims Data'!J$11:J$500,('Input_Claims Data'!$A$11:$A$500='Cal_Claims Experience'!$A274)*('Input_Claims Data'!$B$11:$B$500='Cal_Claims Experience'!$B274)*('Input_Claims Data'!$C$11:$C$500='Cal_Claims Experience'!$C274)*('Input_Claims Data'!$D$11:$D$500='Cal_Claims Experience'!$D274)))</f>
        <v/>
      </c>
      <c r="K274" s="1" t="str" cm="1">
        <f t="array" ref="K274">IF(A274="","",_xlfn._xlws.FILTER('Input_Claims Data'!K$11:K$500,('Input_Claims Data'!$A$11:$A$500='Cal_Claims Experience'!$A274)*('Input_Claims Data'!$B$11:$B$500='Cal_Claims Experience'!$B274)*('Input_Claims Data'!$C$11:$C$500='Cal_Claims Experience'!$C274)*('Input_Claims Data'!$D$11:$D$500='Cal_Claims Experience'!$D274)))</f>
        <v/>
      </c>
      <c r="L274" s="1" t="str" cm="1">
        <f t="array" ref="L274">IF(B274="","",_xlfn._xlws.FILTER('Input_Claims Data'!L$11:L$500,('Input_Claims Data'!$A$11:$A$500='Cal_Claims Experience'!$A274)*('Input_Claims Data'!$B$11:$B$500='Cal_Claims Experience'!$B274)*('Input_Claims Data'!$C$11:$C$500='Cal_Claims Experience'!$C274)*('Input_Claims Data'!$D$11:$D$500='Cal_Claims Experience'!$D274)))</f>
        <v/>
      </c>
      <c r="M274" s="1" t="str" cm="1">
        <f t="array" ref="M274">IF(C274="","",_xlfn._xlws.FILTER('Input_Claims Data'!M$11:M$500,('Input_Claims Data'!$A$11:$A$500='Cal_Claims Experience'!$A274)*('Input_Claims Data'!$B$11:$B$500='Cal_Claims Experience'!$B274)*('Input_Claims Data'!$C$11:$C$500='Cal_Claims Experience'!$C274)*('Input_Claims Data'!$D$11:$D$500='Cal_Claims Experience'!$D274)))</f>
        <v/>
      </c>
      <c r="N274" s="1" t="str" cm="1">
        <f t="array" ref="N274">IF(D274="","",_xlfn._xlws.FILTER('Input_Claims Data'!N$11:N$500,('Input_Claims Data'!$A$11:$A$500='Cal_Claims Experience'!$A274)*('Input_Claims Data'!$B$11:$B$500='Cal_Claims Experience'!$B274)*('Input_Claims Data'!$C$11:$C$500='Cal_Claims Experience'!$C274)*('Input_Claims Data'!$D$11:$D$500='Cal_Claims Experience'!$D274)))</f>
        <v/>
      </c>
      <c r="O274" s="1" t="str">
        <f t="shared" si="40"/>
        <v/>
      </c>
      <c r="P274" s="1" t="str">
        <f t="shared" si="41"/>
        <v/>
      </c>
      <c r="Q274" s="1" t="str">
        <f t="shared" si="42"/>
        <v/>
      </c>
      <c r="R274" s="1" t="str">
        <f t="shared" si="43"/>
        <v/>
      </c>
      <c r="S274" s="1" t="str">
        <f t="shared" si="44"/>
        <v/>
      </c>
      <c r="Y274" s="1" t="str" cm="1">
        <f t="array" ref="Y274">IF(U274="","",_xlfn._xlws.FILTER('Input_Claims Data'!U$11:U$500,('Input_Claims Data'!$Q$11:$Q$500='Cal_Claims Experience'!$U274)*('Input_Claims Data'!$R$11:$R$500='Cal_Claims Experience'!$V274)*('Input_Claims Data'!$S$11:$S$500='Cal_Claims Experience'!$W274)*('Input_Claims Data'!$T$11:$T$500='Cal_Claims Experience'!$X274)))</f>
        <v/>
      </c>
      <c r="Z274" s="1" t="str" cm="1">
        <f t="array" ref="Z274">IF(V274="","",_xlfn._xlws.FILTER('Input_Claims Data'!V$11:V$500,('Input_Claims Data'!$Q$11:$Q$500='Cal_Claims Experience'!$U274)*('Input_Claims Data'!$R$11:$R$500='Cal_Claims Experience'!$V274)*('Input_Claims Data'!$S$11:$S$500='Cal_Claims Experience'!$W274)*('Input_Claims Data'!$T$11:$T$500='Cal_Claims Experience'!$X274)))</f>
        <v/>
      </c>
      <c r="AA274" s="1" t="str" cm="1">
        <f t="array" ref="AA274">IF(W274="","",_xlfn._xlws.FILTER('Input_Claims Data'!W$11:W$500,('Input_Claims Data'!$Q$11:$Q$500='Cal_Claims Experience'!$U274)*('Input_Claims Data'!$R$11:$R$500='Cal_Claims Experience'!$V274)*('Input_Claims Data'!$S$11:$S$500='Cal_Claims Experience'!$W274)*('Input_Claims Data'!$T$11:$T$500='Cal_Claims Experience'!$X274)))</f>
        <v/>
      </c>
      <c r="AB274" s="1" t="str" cm="1">
        <f t="array" ref="AB274">IF(X274="","",_xlfn._xlws.FILTER('Input_Claims Data'!X$11:X$500,('Input_Claims Data'!$Q$11:$Q$500='Cal_Claims Experience'!$U274)*('Input_Claims Data'!$R$11:$R$500='Cal_Claims Experience'!$V274)*('Input_Claims Data'!$S$11:$S$500='Cal_Claims Experience'!$W274)*('Input_Claims Data'!$T$11:$T$500='Cal_Claims Experience'!$X274)))</f>
        <v/>
      </c>
      <c r="AC274" s="1" t="str" cm="1">
        <f t="array" ref="AC274">IF(Y274="","",_xlfn._xlws.FILTER('Input_Claims Data'!Y$11:Y$500,('Input_Claims Data'!$Q$11:$Q$500='Cal_Claims Experience'!$U274)*('Input_Claims Data'!$R$11:$R$500='Cal_Claims Experience'!$V274)*('Input_Claims Data'!$S$11:$S$500='Cal_Claims Experience'!$W274)*('Input_Claims Data'!$T$11:$T$500='Cal_Claims Experience'!$X274)))</f>
        <v/>
      </c>
      <c r="AD274" s="1" t="str" cm="1">
        <f t="array" ref="AD274">IF(Z274="","",_xlfn._xlws.FILTER('Input_Claims Data'!Z$11:Z$500,('Input_Claims Data'!$Q$11:$Q$500='Cal_Claims Experience'!$U274)*('Input_Claims Data'!$R$11:$R$500='Cal_Claims Experience'!$V274)*('Input_Claims Data'!$S$11:$S$500='Cal_Claims Experience'!$W274)*('Input_Claims Data'!$T$11:$T$500='Cal_Claims Experience'!$X274)))</f>
        <v/>
      </c>
      <c r="AE274" s="1" t="str" cm="1">
        <f t="array" ref="AE274">IF(AA274="","",_xlfn._xlws.FILTER('Input_Claims Data'!AA$11:AA$500,('Input_Claims Data'!$Q$11:$Q$500='Cal_Claims Experience'!$U274)*('Input_Claims Data'!$R$11:$R$500='Cal_Claims Experience'!$V274)*('Input_Claims Data'!$S$11:$S$500='Cal_Claims Experience'!$W274)*('Input_Claims Data'!$T$11:$T$500='Cal_Claims Experience'!$X274)))</f>
        <v/>
      </c>
      <c r="AF274" s="1" t="str" cm="1">
        <f t="array" ref="AF274">IF(AB274="","",_xlfn._xlws.FILTER('Input_Claims Data'!AB$11:AB$500,('Input_Claims Data'!$Q$11:$Q$500='Cal_Claims Experience'!$U274)*('Input_Claims Data'!$R$11:$R$500='Cal_Claims Experience'!$V274)*('Input_Claims Data'!$S$11:$S$500='Cal_Claims Experience'!$W274)*('Input_Claims Data'!$T$11:$T$500='Cal_Claims Experience'!$X274)))</f>
        <v/>
      </c>
      <c r="AG274" s="1" t="str" cm="1">
        <f t="array" ref="AG274">IF(AC274="","",_xlfn._xlws.FILTER('Input_Claims Data'!AC$11:AC$500,('Input_Claims Data'!$Q$11:$Q$500='Cal_Claims Experience'!$U274)*('Input_Claims Data'!$R$11:$R$500='Cal_Claims Experience'!$V274)*('Input_Claims Data'!$S$11:$S$500='Cal_Claims Experience'!$W274)*('Input_Claims Data'!$T$11:$T$500='Cal_Claims Experience'!$X274)))</f>
        <v/>
      </c>
      <c r="AH274" s="1" t="str" cm="1">
        <f t="array" ref="AH274">IF(AD274="","",_xlfn._xlws.FILTER('Input_Claims Data'!AD$11:AD$500,('Input_Claims Data'!$Q$11:$Q$500='Cal_Claims Experience'!$U274)*('Input_Claims Data'!$R$11:$R$500='Cal_Claims Experience'!$V274)*('Input_Claims Data'!$S$11:$S$500='Cal_Claims Experience'!$W274)*('Input_Claims Data'!$T$11:$T$500='Cal_Claims Experience'!$X274)))</f>
        <v/>
      </c>
      <c r="AI274" s="1" t="str">
        <f t="shared" si="48"/>
        <v/>
      </c>
      <c r="AJ274" s="1" t="str">
        <f t="shared" si="45"/>
        <v/>
      </c>
      <c r="AK274" s="1" t="str">
        <f t="shared" si="46"/>
        <v/>
      </c>
      <c r="AL274" s="1" t="str">
        <f t="shared" si="47"/>
        <v/>
      </c>
      <c r="AM274" s="1" t="str">
        <f t="shared" si="49"/>
        <v/>
      </c>
    </row>
    <row r="275" spans="5:39">
      <c r="E275" s="1" t="str" cm="1">
        <f t="array" ref="E275">IF(A275="","",_xlfn._xlws.FILTER('Input_Claims Data'!E$11:E$500,('Input_Claims Data'!$A$11:$A$500='Cal_Claims Experience'!$A275)*('Input_Claims Data'!$B$11:$B$500='Cal_Claims Experience'!$B275)*('Input_Claims Data'!$C$11:$C$500='Cal_Claims Experience'!$C275)*('Input_Claims Data'!$D$11:$D$500='Cal_Claims Experience'!$D275)))</f>
        <v/>
      </c>
      <c r="F275" s="1" t="str" cm="1">
        <f t="array" ref="F275">IF(A275="","",_xlfn._xlws.FILTER('Input_Claims Data'!F$11:F$500,('Input_Claims Data'!$A$11:$A$500='Cal_Claims Experience'!$A275)*('Input_Claims Data'!$B$11:$B$500='Cal_Claims Experience'!$B275)*('Input_Claims Data'!$C$11:$C$500='Cal_Claims Experience'!$C275)*('Input_Claims Data'!$D$11:$D$500='Cal_Claims Experience'!$D275)))</f>
        <v/>
      </c>
      <c r="G275" s="1" t="str" cm="1">
        <f t="array" ref="G275">IF(A275="","",_xlfn._xlws.FILTER('Input_Claims Data'!G$11:G$500,('Input_Claims Data'!$A$11:$A$500='Cal_Claims Experience'!$A275)*('Input_Claims Data'!$B$11:$B$500='Cal_Claims Experience'!$B275)*('Input_Claims Data'!$C$11:$C$500='Cal_Claims Experience'!$C275)*('Input_Claims Data'!$D$11:$D$500='Cal_Claims Experience'!$D275)))</f>
        <v/>
      </c>
      <c r="H275" s="1" t="str" cm="1">
        <f t="array" ref="H275">IF(A275="","",_xlfn._xlws.FILTER('Input_Claims Data'!H$11:H$500,('Input_Claims Data'!$A$11:$A$500='Cal_Claims Experience'!$A275)*('Input_Claims Data'!$B$11:$B$500='Cal_Claims Experience'!$B275)*('Input_Claims Data'!$C$11:$C$500='Cal_Claims Experience'!$C275)*('Input_Claims Data'!$D$11:$D$500='Cal_Claims Experience'!$D275)))</f>
        <v/>
      </c>
      <c r="I275" s="1" t="str" cm="1">
        <f t="array" ref="I275">IF(A275="","",_xlfn._xlws.FILTER('Input_Claims Data'!I$11:I$500,('Input_Claims Data'!$A$11:$A$500='Cal_Claims Experience'!$A275)*('Input_Claims Data'!$B$11:$B$500='Cal_Claims Experience'!$B275)*('Input_Claims Data'!$C$11:$C$500='Cal_Claims Experience'!$C275)*('Input_Claims Data'!$D$11:$D$500='Cal_Claims Experience'!$D275)))</f>
        <v/>
      </c>
      <c r="J275" s="1" t="str" cm="1">
        <f t="array" ref="J275">IF(A275="","",_xlfn._xlws.FILTER('Input_Claims Data'!J$11:J$500,('Input_Claims Data'!$A$11:$A$500='Cal_Claims Experience'!$A275)*('Input_Claims Data'!$B$11:$B$500='Cal_Claims Experience'!$B275)*('Input_Claims Data'!$C$11:$C$500='Cal_Claims Experience'!$C275)*('Input_Claims Data'!$D$11:$D$500='Cal_Claims Experience'!$D275)))</f>
        <v/>
      </c>
      <c r="K275" s="1" t="str" cm="1">
        <f t="array" ref="K275">IF(A275="","",_xlfn._xlws.FILTER('Input_Claims Data'!K$11:K$500,('Input_Claims Data'!$A$11:$A$500='Cal_Claims Experience'!$A275)*('Input_Claims Data'!$B$11:$B$500='Cal_Claims Experience'!$B275)*('Input_Claims Data'!$C$11:$C$500='Cal_Claims Experience'!$C275)*('Input_Claims Data'!$D$11:$D$500='Cal_Claims Experience'!$D275)))</f>
        <v/>
      </c>
      <c r="L275" s="1" t="str" cm="1">
        <f t="array" ref="L275">IF(B275="","",_xlfn._xlws.FILTER('Input_Claims Data'!L$11:L$500,('Input_Claims Data'!$A$11:$A$500='Cal_Claims Experience'!$A275)*('Input_Claims Data'!$B$11:$B$500='Cal_Claims Experience'!$B275)*('Input_Claims Data'!$C$11:$C$500='Cal_Claims Experience'!$C275)*('Input_Claims Data'!$D$11:$D$500='Cal_Claims Experience'!$D275)))</f>
        <v/>
      </c>
      <c r="M275" s="1" t="str" cm="1">
        <f t="array" ref="M275">IF(C275="","",_xlfn._xlws.FILTER('Input_Claims Data'!M$11:M$500,('Input_Claims Data'!$A$11:$A$500='Cal_Claims Experience'!$A275)*('Input_Claims Data'!$B$11:$B$500='Cal_Claims Experience'!$B275)*('Input_Claims Data'!$C$11:$C$500='Cal_Claims Experience'!$C275)*('Input_Claims Data'!$D$11:$D$500='Cal_Claims Experience'!$D275)))</f>
        <v/>
      </c>
      <c r="N275" s="1" t="str" cm="1">
        <f t="array" ref="N275">IF(D275="","",_xlfn._xlws.FILTER('Input_Claims Data'!N$11:N$500,('Input_Claims Data'!$A$11:$A$500='Cal_Claims Experience'!$A275)*('Input_Claims Data'!$B$11:$B$500='Cal_Claims Experience'!$B275)*('Input_Claims Data'!$C$11:$C$500='Cal_Claims Experience'!$C275)*('Input_Claims Data'!$D$11:$D$500='Cal_Claims Experience'!$D275)))</f>
        <v/>
      </c>
      <c r="O275" s="1" t="str">
        <f t="shared" si="40"/>
        <v/>
      </c>
      <c r="P275" s="1" t="str">
        <f t="shared" si="41"/>
        <v/>
      </c>
      <c r="Q275" s="1" t="str">
        <f t="shared" si="42"/>
        <v/>
      </c>
      <c r="R275" s="1" t="str">
        <f t="shared" si="43"/>
        <v/>
      </c>
      <c r="S275" s="1" t="str">
        <f t="shared" si="44"/>
        <v/>
      </c>
      <c r="Y275" s="1" t="str" cm="1">
        <f t="array" ref="Y275">IF(U275="","",_xlfn._xlws.FILTER('Input_Claims Data'!U$11:U$500,('Input_Claims Data'!$Q$11:$Q$500='Cal_Claims Experience'!$U275)*('Input_Claims Data'!$R$11:$R$500='Cal_Claims Experience'!$V275)*('Input_Claims Data'!$S$11:$S$500='Cal_Claims Experience'!$W275)*('Input_Claims Data'!$T$11:$T$500='Cal_Claims Experience'!$X275)))</f>
        <v/>
      </c>
      <c r="Z275" s="1" t="str" cm="1">
        <f t="array" ref="Z275">IF(V275="","",_xlfn._xlws.FILTER('Input_Claims Data'!V$11:V$500,('Input_Claims Data'!$Q$11:$Q$500='Cal_Claims Experience'!$U275)*('Input_Claims Data'!$R$11:$R$500='Cal_Claims Experience'!$V275)*('Input_Claims Data'!$S$11:$S$500='Cal_Claims Experience'!$W275)*('Input_Claims Data'!$T$11:$T$500='Cal_Claims Experience'!$X275)))</f>
        <v/>
      </c>
      <c r="AA275" s="1" t="str" cm="1">
        <f t="array" ref="AA275">IF(W275="","",_xlfn._xlws.FILTER('Input_Claims Data'!W$11:W$500,('Input_Claims Data'!$Q$11:$Q$500='Cal_Claims Experience'!$U275)*('Input_Claims Data'!$R$11:$R$500='Cal_Claims Experience'!$V275)*('Input_Claims Data'!$S$11:$S$500='Cal_Claims Experience'!$W275)*('Input_Claims Data'!$T$11:$T$500='Cal_Claims Experience'!$X275)))</f>
        <v/>
      </c>
      <c r="AB275" s="1" t="str" cm="1">
        <f t="array" ref="AB275">IF(X275="","",_xlfn._xlws.FILTER('Input_Claims Data'!X$11:X$500,('Input_Claims Data'!$Q$11:$Q$500='Cal_Claims Experience'!$U275)*('Input_Claims Data'!$R$11:$R$500='Cal_Claims Experience'!$V275)*('Input_Claims Data'!$S$11:$S$500='Cal_Claims Experience'!$W275)*('Input_Claims Data'!$T$11:$T$500='Cal_Claims Experience'!$X275)))</f>
        <v/>
      </c>
      <c r="AC275" s="1" t="str" cm="1">
        <f t="array" ref="AC275">IF(Y275="","",_xlfn._xlws.FILTER('Input_Claims Data'!Y$11:Y$500,('Input_Claims Data'!$Q$11:$Q$500='Cal_Claims Experience'!$U275)*('Input_Claims Data'!$R$11:$R$500='Cal_Claims Experience'!$V275)*('Input_Claims Data'!$S$11:$S$500='Cal_Claims Experience'!$W275)*('Input_Claims Data'!$T$11:$T$500='Cal_Claims Experience'!$X275)))</f>
        <v/>
      </c>
      <c r="AD275" s="1" t="str" cm="1">
        <f t="array" ref="AD275">IF(Z275="","",_xlfn._xlws.FILTER('Input_Claims Data'!Z$11:Z$500,('Input_Claims Data'!$Q$11:$Q$500='Cal_Claims Experience'!$U275)*('Input_Claims Data'!$R$11:$R$500='Cal_Claims Experience'!$V275)*('Input_Claims Data'!$S$11:$S$500='Cal_Claims Experience'!$W275)*('Input_Claims Data'!$T$11:$T$500='Cal_Claims Experience'!$X275)))</f>
        <v/>
      </c>
      <c r="AE275" s="1" t="str" cm="1">
        <f t="array" ref="AE275">IF(AA275="","",_xlfn._xlws.FILTER('Input_Claims Data'!AA$11:AA$500,('Input_Claims Data'!$Q$11:$Q$500='Cal_Claims Experience'!$U275)*('Input_Claims Data'!$R$11:$R$500='Cal_Claims Experience'!$V275)*('Input_Claims Data'!$S$11:$S$500='Cal_Claims Experience'!$W275)*('Input_Claims Data'!$T$11:$T$500='Cal_Claims Experience'!$X275)))</f>
        <v/>
      </c>
      <c r="AF275" s="1" t="str" cm="1">
        <f t="array" ref="AF275">IF(AB275="","",_xlfn._xlws.FILTER('Input_Claims Data'!AB$11:AB$500,('Input_Claims Data'!$Q$11:$Q$500='Cal_Claims Experience'!$U275)*('Input_Claims Data'!$R$11:$R$500='Cal_Claims Experience'!$V275)*('Input_Claims Data'!$S$11:$S$500='Cal_Claims Experience'!$W275)*('Input_Claims Data'!$T$11:$T$500='Cal_Claims Experience'!$X275)))</f>
        <v/>
      </c>
      <c r="AG275" s="1" t="str" cm="1">
        <f t="array" ref="AG275">IF(AC275="","",_xlfn._xlws.FILTER('Input_Claims Data'!AC$11:AC$500,('Input_Claims Data'!$Q$11:$Q$500='Cal_Claims Experience'!$U275)*('Input_Claims Data'!$R$11:$R$500='Cal_Claims Experience'!$V275)*('Input_Claims Data'!$S$11:$S$500='Cal_Claims Experience'!$W275)*('Input_Claims Data'!$T$11:$T$500='Cal_Claims Experience'!$X275)))</f>
        <v/>
      </c>
      <c r="AH275" s="1" t="str" cm="1">
        <f t="array" ref="AH275">IF(AD275="","",_xlfn._xlws.FILTER('Input_Claims Data'!AD$11:AD$500,('Input_Claims Data'!$Q$11:$Q$500='Cal_Claims Experience'!$U275)*('Input_Claims Data'!$R$11:$R$500='Cal_Claims Experience'!$V275)*('Input_Claims Data'!$S$11:$S$500='Cal_Claims Experience'!$W275)*('Input_Claims Data'!$T$11:$T$500='Cal_Claims Experience'!$X275)))</f>
        <v/>
      </c>
      <c r="AI275" s="1" t="str">
        <f t="shared" si="48"/>
        <v/>
      </c>
      <c r="AJ275" s="1" t="str">
        <f t="shared" si="45"/>
        <v/>
      </c>
      <c r="AK275" s="1" t="str">
        <f t="shared" si="46"/>
        <v/>
      </c>
      <c r="AL275" s="1" t="str">
        <f t="shared" si="47"/>
        <v/>
      </c>
      <c r="AM275" s="1" t="str">
        <f t="shared" si="49"/>
        <v/>
      </c>
    </row>
    <row r="276" spans="5:39">
      <c r="E276" s="1" t="str" cm="1">
        <f t="array" ref="E276">IF(A276="","",_xlfn._xlws.FILTER('Input_Claims Data'!E$11:E$500,('Input_Claims Data'!$A$11:$A$500='Cal_Claims Experience'!$A276)*('Input_Claims Data'!$B$11:$B$500='Cal_Claims Experience'!$B276)*('Input_Claims Data'!$C$11:$C$500='Cal_Claims Experience'!$C276)*('Input_Claims Data'!$D$11:$D$500='Cal_Claims Experience'!$D276)))</f>
        <v/>
      </c>
      <c r="F276" s="1" t="str" cm="1">
        <f t="array" ref="F276">IF(A276="","",_xlfn._xlws.FILTER('Input_Claims Data'!F$11:F$500,('Input_Claims Data'!$A$11:$A$500='Cal_Claims Experience'!$A276)*('Input_Claims Data'!$B$11:$B$500='Cal_Claims Experience'!$B276)*('Input_Claims Data'!$C$11:$C$500='Cal_Claims Experience'!$C276)*('Input_Claims Data'!$D$11:$D$500='Cal_Claims Experience'!$D276)))</f>
        <v/>
      </c>
      <c r="G276" s="1" t="str" cm="1">
        <f t="array" ref="G276">IF(A276="","",_xlfn._xlws.FILTER('Input_Claims Data'!G$11:G$500,('Input_Claims Data'!$A$11:$A$500='Cal_Claims Experience'!$A276)*('Input_Claims Data'!$B$11:$B$500='Cal_Claims Experience'!$B276)*('Input_Claims Data'!$C$11:$C$500='Cal_Claims Experience'!$C276)*('Input_Claims Data'!$D$11:$D$500='Cal_Claims Experience'!$D276)))</f>
        <v/>
      </c>
      <c r="H276" s="1" t="str" cm="1">
        <f t="array" ref="H276">IF(A276="","",_xlfn._xlws.FILTER('Input_Claims Data'!H$11:H$500,('Input_Claims Data'!$A$11:$A$500='Cal_Claims Experience'!$A276)*('Input_Claims Data'!$B$11:$B$500='Cal_Claims Experience'!$B276)*('Input_Claims Data'!$C$11:$C$500='Cal_Claims Experience'!$C276)*('Input_Claims Data'!$D$11:$D$500='Cal_Claims Experience'!$D276)))</f>
        <v/>
      </c>
      <c r="I276" s="1" t="str" cm="1">
        <f t="array" ref="I276">IF(A276="","",_xlfn._xlws.FILTER('Input_Claims Data'!I$11:I$500,('Input_Claims Data'!$A$11:$A$500='Cal_Claims Experience'!$A276)*('Input_Claims Data'!$B$11:$B$500='Cal_Claims Experience'!$B276)*('Input_Claims Data'!$C$11:$C$500='Cal_Claims Experience'!$C276)*('Input_Claims Data'!$D$11:$D$500='Cal_Claims Experience'!$D276)))</f>
        <v/>
      </c>
      <c r="J276" s="1" t="str" cm="1">
        <f t="array" ref="J276">IF(A276="","",_xlfn._xlws.FILTER('Input_Claims Data'!J$11:J$500,('Input_Claims Data'!$A$11:$A$500='Cal_Claims Experience'!$A276)*('Input_Claims Data'!$B$11:$B$500='Cal_Claims Experience'!$B276)*('Input_Claims Data'!$C$11:$C$500='Cal_Claims Experience'!$C276)*('Input_Claims Data'!$D$11:$D$500='Cal_Claims Experience'!$D276)))</f>
        <v/>
      </c>
      <c r="K276" s="1" t="str" cm="1">
        <f t="array" ref="K276">IF(A276="","",_xlfn._xlws.FILTER('Input_Claims Data'!K$11:K$500,('Input_Claims Data'!$A$11:$A$500='Cal_Claims Experience'!$A276)*('Input_Claims Data'!$B$11:$B$500='Cal_Claims Experience'!$B276)*('Input_Claims Data'!$C$11:$C$500='Cal_Claims Experience'!$C276)*('Input_Claims Data'!$D$11:$D$500='Cal_Claims Experience'!$D276)))</f>
        <v/>
      </c>
      <c r="L276" s="1" t="str" cm="1">
        <f t="array" ref="L276">IF(B276="","",_xlfn._xlws.FILTER('Input_Claims Data'!L$11:L$500,('Input_Claims Data'!$A$11:$A$500='Cal_Claims Experience'!$A276)*('Input_Claims Data'!$B$11:$B$500='Cal_Claims Experience'!$B276)*('Input_Claims Data'!$C$11:$C$500='Cal_Claims Experience'!$C276)*('Input_Claims Data'!$D$11:$D$500='Cal_Claims Experience'!$D276)))</f>
        <v/>
      </c>
      <c r="M276" s="1" t="str" cm="1">
        <f t="array" ref="M276">IF(C276="","",_xlfn._xlws.FILTER('Input_Claims Data'!M$11:M$500,('Input_Claims Data'!$A$11:$A$500='Cal_Claims Experience'!$A276)*('Input_Claims Data'!$B$11:$B$500='Cal_Claims Experience'!$B276)*('Input_Claims Data'!$C$11:$C$500='Cal_Claims Experience'!$C276)*('Input_Claims Data'!$D$11:$D$500='Cal_Claims Experience'!$D276)))</f>
        <v/>
      </c>
      <c r="N276" s="1" t="str" cm="1">
        <f t="array" ref="N276">IF(D276="","",_xlfn._xlws.FILTER('Input_Claims Data'!N$11:N$500,('Input_Claims Data'!$A$11:$A$500='Cal_Claims Experience'!$A276)*('Input_Claims Data'!$B$11:$B$500='Cal_Claims Experience'!$B276)*('Input_Claims Data'!$C$11:$C$500='Cal_Claims Experience'!$C276)*('Input_Claims Data'!$D$11:$D$500='Cal_Claims Experience'!$D276)))</f>
        <v/>
      </c>
      <c r="O276" s="1" t="str">
        <f t="shared" si="40"/>
        <v/>
      </c>
      <c r="P276" s="1" t="str">
        <f t="shared" si="41"/>
        <v/>
      </c>
      <c r="Q276" s="1" t="str">
        <f t="shared" si="42"/>
        <v/>
      </c>
      <c r="R276" s="1" t="str">
        <f t="shared" si="43"/>
        <v/>
      </c>
      <c r="S276" s="1" t="str">
        <f t="shared" si="44"/>
        <v/>
      </c>
      <c r="Y276" s="1" t="str" cm="1">
        <f t="array" ref="Y276">IF(U276="","",_xlfn._xlws.FILTER('Input_Claims Data'!U$11:U$500,('Input_Claims Data'!$Q$11:$Q$500='Cal_Claims Experience'!$U276)*('Input_Claims Data'!$R$11:$R$500='Cal_Claims Experience'!$V276)*('Input_Claims Data'!$S$11:$S$500='Cal_Claims Experience'!$W276)*('Input_Claims Data'!$T$11:$T$500='Cal_Claims Experience'!$X276)))</f>
        <v/>
      </c>
      <c r="Z276" s="1" t="str" cm="1">
        <f t="array" ref="Z276">IF(V276="","",_xlfn._xlws.FILTER('Input_Claims Data'!V$11:V$500,('Input_Claims Data'!$Q$11:$Q$500='Cal_Claims Experience'!$U276)*('Input_Claims Data'!$R$11:$R$500='Cal_Claims Experience'!$V276)*('Input_Claims Data'!$S$11:$S$500='Cal_Claims Experience'!$W276)*('Input_Claims Data'!$T$11:$T$500='Cal_Claims Experience'!$X276)))</f>
        <v/>
      </c>
      <c r="AA276" s="1" t="str" cm="1">
        <f t="array" ref="AA276">IF(W276="","",_xlfn._xlws.FILTER('Input_Claims Data'!W$11:W$500,('Input_Claims Data'!$Q$11:$Q$500='Cal_Claims Experience'!$U276)*('Input_Claims Data'!$R$11:$R$500='Cal_Claims Experience'!$V276)*('Input_Claims Data'!$S$11:$S$500='Cal_Claims Experience'!$W276)*('Input_Claims Data'!$T$11:$T$500='Cal_Claims Experience'!$X276)))</f>
        <v/>
      </c>
      <c r="AB276" s="1" t="str" cm="1">
        <f t="array" ref="AB276">IF(X276="","",_xlfn._xlws.FILTER('Input_Claims Data'!X$11:X$500,('Input_Claims Data'!$Q$11:$Q$500='Cal_Claims Experience'!$U276)*('Input_Claims Data'!$R$11:$R$500='Cal_Claims Experience'!$V276)*('Input_Claims Data'!$S$11:$S$500='Cal_Claims Experience'!$W276)*('Input_Claims Data'!$T$11:$T$500='Cal_Claims Experience'!$X276)))</f>
        <v/>
      </c>
      <c r="AC276" s="1" t="str" cm="1">
        <f t="array" ref="AC276">IF(Y276="","",_xlfn._xlws.FILTER('Input_Claims Data'!Y$11:Y$500,('Input_Claims Data'!$Q$11:$Q$500='Cal_Claims Experience'!$U276)*('Input_Claims Data'!$R$11:$R$500='Cal_Claims Experience'!$V276)*('Input_Claims Data'!$S$11:$S$500='Cal_Claims Experience'!$W276)*('Input_Claims Data'!$T$11:$T$500='Cal_Claims Experience'!$X276)))</f>
        <v/>
      </c>
      <c r="AD276" s="1" t="str" cm="1">
        <f t="array" ref="AD276">IF(Z276="","",_xlfn._xlws.FILTER('Input_Claims Data'!Z$11:Z$500,('Input_Claims Data'!$Q$11:$Q$500='Cal_Claims Experience'!$U276)*('Input_Claims Data'!$R$11:$R$500='Cal_Claims Experience'!$V276)*('Input_Claims Data'!$S$11:$S$500='Cal_Claims Experience'!$W276)*('Input_Claims Data'!$T$11:$T$500='Cal_Claims Experience'!$X276)))</f>
        <v/>
      </c>
      <c r="AE276" s="1" t="str" cm="1">
        <f t="array" ref="AE276">IF(AA276="","",_xlfn._xlws.FILTER('Input_Claims Data'!AA$11:AA$500,('Input_Claims Data'!$Q$11:$Q$500='Cal_Claims Experience'!$U276)*('Input_Claims Data'!$R$11:$R$500='Cal_Claims Experience'!$V276)*('Input_Claims Data'!$S$11:$S$500='Cal_Claims Experience'!$W276)*('Input_Claims Data'!$T$11:$T$500='Cal_Claims Experience'!$X276)))</f>
        <v/>
      </c>
      <c r="AF276" s="1" t="str" cm="1">
        <f t="array" ref="AF276">IF(AB276="","",_xlfn._xlws.FILTER('Input_Claims Data'!AB$11:AB$500,('Input_Claims Data'!$Q$11:$Q$500='Cal_Claims Experience'!$U276)*('Input_Claims Data'!$R$11:$R$500='Cal_Claims Experience'!$V276)*('Input_Claims Data'!$S$11:$S$500='Cal_Claims Experience'!$W276)*('Input_Claims Data'!$T$11:$T$500='Cal_Claims Experience'!$X276)))</f>
        <v/>
      </c>
      <c r="AG276" s="1" t="str" cm="1">
        <f t="array" ref="AG276">IF(AC276="","",_xlfn._xlws.FILTER('Input_Claims Data'!AC$11:AC$500,('Input_Claims Data'!$Q$11:$Q$500='Cal_Claims Experience'!$U276)*('Input_Claims Data'!$R$11:$R$500='Cal_Claims Experience'!$V276)*('Input_Claims Data'!$S$11:$S$500='Cal_Claims Experience'!$W276)*('Input_Claims Data'!$T$11:$T$500='Cal_Claims Experience'!$X276)))</f>
        <v/>
      </c>
      <c r="AH276" s="1" t="str" cm="1">
        <f t="array" ref="AH276">IF(AD276="","",_xlfn._xlws.FILTER('Input_Claims Data'!AD$11:AD$500,('Input_Claims Data'!$Q$11:$Q$500='Cal_Claims Experience'!$U276)*('Input_Claims Data'!$R$11:$R$500='Cal_Claims Experience'!$V276)*('Input_Claims Data'!$S$11:$S$500='Cal_Claims Experience'!$W276)*('Input_Claims Data'!$T$11:$T$500='Cal_Claims Experience'!$X276)))</f>
        <v/>
      </c>
      <c r="AI276" s="1" t="str">
        <f t="shared" si="48"/>
        <v/>
      </c>
      <c r="AJ276" s="1" t="str">
        <f t="shared" si="45"/>
        <v/>
      </c>
      <c r="AK276" s="1" t="str">
        <f t="shared" si="46"/>
        <v/>
      </c>
      <c r="AL276" s="1" t="str">
        <f t="shared" si="47"/>
        <v/>
      </c>
      <c r="AM276" s="1" t="str">
        <f t="shared" si="49"/>
        <v/>
      </c>
    </row>
    <row r="277" spans="5:39">
      <c r="E277" s="1" t="str" cm="1">
        <f t="array" ref="E277">IF(A277="","",_xlfn._xlws.FILTER('Input_Claims Data'!E$11:E$500,('Input_Claims Data'!$A$11:$A$500='Cal_Claims Experience'!$A277)*('Input_Claims Data'!$B$11:$B$500='Cal_Claims Experience'!$B277)*('Input_Claims Data'!$C$11:$C$500='Cal_Claims Experience'!$C277)*('Input_Claims Data'!$D$11:$D$500='Cal_Claims Experience'!$D277)))</f>
        <v/>
      </c>
      <c r="F277" s="1" t="str" cm="1">
        <f t="array" ref="F277">IF(A277="","",_xlfn._xlws.FILTER('Input_Claims Data'!F$11:F$500,('Input_Claims Data'!$A$11:$A$500='Cal_Claims Experience'!$A277)*('Input_Claims Data'!$B$11:$B$500='Cal_Claims Experience'!$B277)*('Input_Claims Data'!$C$11:$C$500='Cal_Claims Experience'!$C277)*('Input_Claims Data'!$D$11:$D$500='Cal_Claims Experience'!$D277)))</f>
        <v/>
      </c>
      <c r="G277" s="1" t="str" cm="1">
        <f t="array" ref="G277">IF(A277="","",_xlfn._xlws.FILTER('Input_Claims Data'!G$11:G$500,('Input_Claims Data'!$A$11:$A$500='Cal_Claims Experience'!$A277)*('Input_Claims Data'!$B$11:$B$500='Cal_Claims Experience'!$B277)*('Input_Claims Data'!$C$11:$C$500='Cal_Claims Experience'!$C277)*('Input_Claims Data'!$D$11:$D$500='Cal_Claims Experience'!$D277)))</f>
        <v/>
      </c>
      <c r="H277" s="1" t="str" cm="1">
        <f t="array" ref="H277">IF(A277="","",_xlfn._xlws.FILTER('Input_Claims Data'!H$11:H$500,('Input_Claims Data'!$A$11:$A$500='Cal_Claims Experience'!$A277)*('Input_Claims Data'!$B$11:$B$500='Cal_Claims Experience'!$B277)*('Input_Claims Data'!$C$11:$C$500='Cal_Claims Experience'!$C277)*('Input_Claims Data'!$D$11:$D$500='Cal_Claims Experience'!$D277)))</f>
        <v/>
      </c>
      <c r="I277" s="1" t="str" cm="1">
        <f t="array" ref="I277">IF(A277="","",_xlfn._xlws.FILTER('Input_Claims Data'!I$11:I$500,('Input_Claims Data'!$A$11:$A$500='Cal_Claims Experience'!$A277)*('Input_Claims Data'!$B$11:$B$500='Cal_Claims Experience'!$B277)*('Input_Claims Data'!$C$11:$C$500='Cal_Claims Experience'!$C277)*('Input_Claims Data'!$D$11:$D$500='Cal_Claims Experience'!$D277)))</f>
        <v/>
      </c>
      <c r="J277" s="1" t="str" cm="1">
        <f t="array" ref="J277">IF(A277="","",_xlfn._xlws.FILTER('Input_Claims Data'!J$11:J$500,('Input_Claims Data'!$A$11:$A$500='Cal_Claims Experience'!$A277)*('Input_Claims Data'!$B$11:$B$500='Cal_Claims Experience'!$B277)*('Input_Claims Data'!$C$11:$C$500='Cal_Claims Experience'!$C277)*('Input_Claims Data'!$D$11:$D$500='Cal_Claims Experience'!$D277)))</f>
        <v/>
      </c>
      <c r="K277" s="1" t="str" cm="1">
        <f t="array" ref="K277">IF(A277="","",_xlfn._xlws.FILTER('Input_Claims Data'!K$11:K$500,('Input_Claims Data'!$A$11:$A$500='Cal_Claims Experience'!$A277)*('Input_Claims Data'!$B$11:$B$500='Cal_Claims Experience'!$B277)*('Input_Claims Data'!$C$11:$C$500='Cal_Claims Experience'!$C277)*('Input_Claims Data'!$D$11:$D$500='Cal_Claims Experience'!$D277)))</f>
        <v/>
      </c>
      <c r="L277" s="1" t="str" cm="1">
        <f t="array" ref="L277">IF(B277="","",_xlfn._xlws.FILTER('Input_Claims Data'!L$11:L$500,('Input_Claims Data'!$A$11:$A$500='Cal_Claims Experience'!$A277)*('Input_Claims Data'!$B$11:$B$500='Cal_Claims Experience'!$B277)*('Input_Claims Data'!$C$11:$C$500='Cal_Claims Experience'!$C277)*('Input_Claims Data'!$D$11:$D$500='Cal_Claims Experience'!$D277)))</f>
        <v/>
      </c>
      <c r="M277" s="1" t="str" cm="1">
        <f t="array" ref="M277">IF(C277="","",_xlfn._xlws.FILTER('Input_Claims Data'!M$11:M$500,('Input_Claims Data'!$A$11:$A$500='Cal_Claims Experience'!$A277)*('Input_Claims Data'!$B$11:$B$500='Cal_Claims Experience'!$B277)*('Input_Claims Data'!$C$11:$C$500='Cal_Claims Experience'!$C277)*('Input_Claims Data'!$D$11:$D$500='Cal_Claims Experience'!$D277)))</f>
        <v/>
      </c>
      <c r="N277" s="1" t="str" cm="1">
        <f t="array" ref="N277">IF(D277="","",_xlfn._xlws.FILTER('Input_Claims Data'!N$11:N$500,('Input_Claims Data'!$A$11:$A$500='Cal_Claims Experience'!$A277)*('Input_Claims Data'!$B$11:$B$500='Cal_Claims Experience'!$B277)*('Input_Claims Data'!$C$11:$C$500='Cal_Claims Experience'!$C277)*('Input_Claims Data'!$D$11:$D$500='Cal_Claims Experience'!$D277)))</f>
        <v/>
      </c>
      <c r="O277" s="1" t="str">
        <f t="shared" si="40"/>
        <v/>
      </c>
      <c r="P277" s="1" t="str">
        <f t="shared" si="41"/>
        <v/>
      </c>
      <c r="Q277" s="1" t="str">
        <f t="shared" si="42"/>
        <v/>
      </c>
      <c r="R277" s="1" t="str">
        <f t="shared" si="43"/>
        <v/>
      </c>
      <c r="S277" s="1" t="str">
        <f t="shared" si="44"/>
        <v/>
      </c>
      <c r="Y277" s="1" t="str" cm="1">
        <f t="array" ref="Y277">IF(U277="","",_xlfn._xlws.FILTER('Input_Claims Data'!U$11:U$500,('Input_Claims Data'!$Q$11:$Q$500='Cal_Claims Experience'!$U277)*('Input_Claims Data'!$R$11:$R$500='Cal_Claims Experience'!$V277)*('Input_Claims Data'!$S$11:$S$500='Cal_Claims Experience'!$W277)*('Input_Claims Data'!$T$11:$T$500='Cal_Claims Experience'!$X277)))</f>
        <v/>
      </c>
      <c r="Z277" s="1" t="str" cm="1">
        <f t="array" ref="Z277">IF(V277="","",_xlfn._xlws.FILTER('Input_Claims Data'!V$11:V$500,('Input_Claims Data'!$Q$11:$Q$500='Cal_Claims Experience'!$U277)*('Input_Claims Data'!$R$11:$R$500='Cal_Claims Experience'!$V277)*('Input_Claims Data'!$S$11:$S$500='Cal_Claims Experience'!$W277)*('Input_Claims Data'!$T$11:$T$500='Cal_Claims Experience'!$X277)))</f>
        <v/>
      </c>
      <c r="AA277" s="1" t="str" cm="1">
        <f t="array" ref="AA277">IF(W277="","",_xlfn._xlws.FILTER('Input_Claims Data'!W$11:W$500,('Input_Claims Data'!$Q$11:$Q$500='Cal_Claims Experience'!$U277)*('Input_Claims Data'!$R$11:$R$500='Cal_Claims Experience'!$V277)*('Input_Claims Data'!$S$11:$S$500='Cal_Claims Experience'!$W277)*('Input_Claims Data'!$T$11:$T$500='Cal_Claims Experience'!$X277)))</f>
        <v/>
      </c>
      <c r="AB277" s="1" t="str" cm="1">
        <f t="array" ref="AB277">IF(X277="","",_xlfn._xlws.FILTER('Input_Claims Data'!X$11:X$500,('Input_Claims Data'!$Q$11:$Q$500='Cal_Claims Experience'!$U277)*('Input_Claims Data'!$R$11:$R$500='Cal_Claims Experience'!$V277)*('Input_Claims Data'!$S$11:$S$500='Cal_Claims Experience'!$W277)*('Input_Claims Data'!$T$11:$T$500='Cal_Claims Experience'!$X277)))</f>
        <v/>
      </c>
      <c r="AC277" s="1" t="str" cm="1">
        <f t="array" ref="AC277">IF(Y277="","",_xlfn._xlws.FILTER('Input_Claims Data'!Y$11:Y$500,('Input_Claims Data'!$Q$11:$Q$500='Cal_Claims Experience'!$U277)*('Input_Claims Data'!$R$11:$R$500='Cal_Claims Experience'!$V277)*('Input_Claims Data'!$S$11:$S$500='Cal_Claims Experience'!$W277)*('Input_Claims Data'!$T$11:$T$500='Cal_Claims Experience'!$X277)))</f>
        <v/>
      </c>
      <c r="AD277" s="1" t="str" cm="1">
        <f t="array" ref="AD277">IF(Z277="","",_xlfn._xlws.FILTER('Input_Claims Data'!Z$11:Z$500,('Input_Claims Data'!$Q$11:$Q$500='Cal_Claims Experience'!$U277)*('Input_Claims Data'!$R$11:$R$500='Cal_Claims Experience'!$V277)*('Input_Claims Data'!$S$11:$S$500='Cal_Claims Experience'!$W277)*('Input_Claims Data'!$T$11:$T$500='Cal_Claims Experience'!$X277)))</f>
        <v/>
      </c>
      <c r="AE277" s="1" t="str" cm="1">
        <f t="array" ref="AE277">IF(AA277="","",_xlfn._xlws.FILTER('Input_Claims Data'!AA$11:AA$500,('Input_Claims Data'!$Q$11:$Q$500='Cal_Claims Experience'!$U277)*('Input_Claims Data'!$R$11:$R$500='Cal_Claims Experience'!$V277)*('Input_Claims Data'!$S$11:$S$500='Cal_Claims Experience'!$W277)*('Input_Claims Data'!$T$11:$T$500='Cal_Claims Experience'!$X277)))</f>
        <v/>
      </c>
      <c r="AF277" s="1" t="str" cm="1">
        <f t="array" ref="AF277">IF(AB277="","",_xlfn._xlws.FILTER('Input_Claims Data'!AB$11:AB$500,('Input_Claims Data'!$Q$11:$Q$500='Cal_Claims Experience'!$U277)*('Input_Claims Data'!$R$11:$R$500='Cal_Claims Experience'!$V277)*('Input_Claims Data'!$S$11:$S$500='Cal_Claims Experience'!$W277)*('Input_Claims Data'!$T$11:$T$500='Cal_Claims Experience'!$X277)))</f>
        <v/>
      </c>
      <c r="AG277" s="1" t="str" cm="1">
        <f t="array" ref="AG277">IF(AC277="","",_xlfn._xlws.FILTER('Input_Claims Data'!AC$11:AC$500,('Input_Claims Data'!$Q$11:$Q$500='Cal_Claims Experience'!$U277)*('Input_Claims Data'!$R$11:$R$500='Cal_Claims Experience'!$V277)*('Input_Claims Data'!$S$11:$S$500='Cal_Claims Experience'!$W277)*('Input_Claims Data'!$T$11:$T$500='Cal_Claims Experience'!$X277)))</f>
        <v/>
      </c>
      <c r="AH277" s="1" t="str" cm="1">
        <f t="array" ref="AH277">IF(AD277="","",_xlfn._xlws.FILTER('Input_Claims Data'!AD$11:AD$500,('Input_Claims Data'!$Q$11:$Q$500='Cal_Claims Experience'!$U277)*('Input_Claims Data'!$R$11:$R$500='Cal_Claims Experience'!$V277)*('Input_Claims Data'!$S$11:$S$500='Cal_Claims Experience'!$W277)*('Input_Claims Data'!$T$11:$T$500='Cal_Claims Experience'!$X277)))</f>
        <v/>
      </c>
      <c r="AI277" s="1" t="str">
        <f t="shared" si="48"/>
        <v/>
      </c>
      <c r="AJ277" s="1" t="str">
        <f t="shared" si="45"/>
        <v/>
      </c>
      <c r="AK277" s="1" t="str">
        <f t="shared" si="46"/>
        <v/>
      </c>
      <c r="AL277" s="1" t="str">
        <f t="shared" si="47"/>
        <v/>
      </c>
      <c r="AM277" s="1" t="str">
        <f t="shared" si="49"/>
        <v/>
      </c>
    </row>
    <row r="278" spans="5:39">
      <c r="E278" s="1" t="str" cm="1">
        <f t="array" ref="E278">IF(A278="","",_xlfn._xlws.FILTER('Input_Claims Data'!E$11:E$500,('Input_Claims Data'!$A$11:$A$500='Cal_Claims Experience'!$A278)*('Input_Claims Data'!$B$11:$B$500='Cal_Claims Experience'!$B278)*('Input_Claims Data'!$C$11:$C$500='Cal_Claims Experience'!$C278)*('Input_Claims Data'!$D$11:$D$500='Cal_Claims Experience'!$D278)))</f>
        <v/>
      </c>
      <c r="F278" s="1" t="str" cm="1">
        <f t="array" ref="F278">IF(A278="","",_xlfn._xlws.FILTER('Input_Claims Data'!F$11:F$500,('Input_Claims Data'!$A$11:$A$500='Cal_Claims Experience'!$A278)*('Input_Claims Data'!$B$11:$B$500='Cal_Claims Experience'!$B278)*('Input_Claims Data'!$C$11:$C$500='Cal_Claims Experience'!$C278)*('Input_Claims Data'!$D$11:$D$500='Cal_Claims Experience'!$D278)))</f>
        <v/>
      </c>
      <c r="G278" s="1" t="str" cm="1">
        <f t="array" ref="G278">IF(A278="","",_xlfn._xlws.FILTER('Input_Claims Data'!G$11:G$500,('Input_Claims Data'!$A$11:$A$500='Cal_Claims Experience'!$A278)*('Input_Claims Data'!$B$11:$B$500='Cal_Claims Experience'!$B278)*('Input_Claims Data'!$C$11:$C$500='Cal_Claims Experience'!$C278)*('Input_Claims Data'!$D$11:$D$500='Cal_Claims Experience'!$D278)))</f>
        <v/>
      </c>
      <c r="H278" s="1" t="str" cm="1">
        <f t="array" ref="H278">IF(A278="","",_xlfn._xlws.FILTER('Input_Claims Data'!H$11:H$500,('Input_Claims Data'!$A$11:$A$500='Cal_Claims Experience'!$A278)*('Input_Claims Data'!$B$11:$B$500='Cal_Claims Experience'!$B278)*('Input_Claims Data'!$C$11:$C$500='Cal_Claims Experience'!$C278)*('Input_Claims Data'!$D$11:$D$500='Cal_Claims Experience'!$D278)))</f>
        <v/>
      </c>
      <c r="I278" s="1" t="str" cm="1">
        <f t="array" ref="I278">IF(A278="","",_xlfn._xlws.FILTER('Input_Claims Data'!I$11:I$500,('Input_Claims Data'!$A$11:$A$500='Cal_Claims Experience'!$A278)*('Input_Claims Data'!$B$11:$B$500='Cal_Claims Experience'!$B278)*('Input_Claims Data'!$C$11:$C$500='Cal_Claims Experience'!$C278)*('Input_Claims Data'!$D$11:$D$500='Cal_Claims Experience'!$D278)))</f>
        <v/>
      </c>
      <c r="J278" s="1" t="str" cm="1">
        <f t="array" ref="J278">IF(A278="","",_xlfn._xlws.FILTER('Input_Claims Data'!J$11:J$500,('Input_Claims Data'!$A$11:$A$500='Cal_Claims Experience'!$A278)*('Input_Claims Data'!$B$11:$B$500='Cal_Claims Experience'!$B278)*('Input_Claims Data'!$C$11:$C$500='Cal_Claims Experience'!$C278)*('Input_Claims Data'!$D$11:$D$500='Cal_Claims Experience'!$D278)))</f>
        <v/>
      </c>
      <c r="K278" s="1" t="str" cm="1">
        <f t="array" ref="K278">IF(A278="","",_xlfn._xlws.FILTER('Input_Claims Data'!K$11:K$500,('Input_Claims Data'!$A$11:$A$500='Cal_Claims Experience'!$A278)*('Input_Claims Data'!$B$11:$B$500='Cal_Claims Experience'!$B278)*('Input_Claims Data'!$C$11:$C$500='Cal_Claims Experience'!$C278)*('Input_Claims Data'!$D$11:$D$500='Cal_Claims Experience'!$D278)))</f>
        <v/>
      </c>
      <c r="L278" s="1" t="str" cm="1">
        <f t="array" ref="L278">IF(B278="","",_xlfn._xlws.FILTER('Input_Claims Data'!L$11:L$500,('Input_Claims Data'!$A$11:$A$500='Cal_Claims Experience'!$A278)*('Input_Claims Data'!$B$11:$B$500='Cal_Claims Experience'!$B278)*('Input_Claims Data'!$C$11:$C$500='Cal_Claims Experience'!$C278)*('Input_Claims Data'!$D$11:$D$500='Cal_Claims Experience'!$D278)))</f>
        <v/>
      </c>
      <c r="M278" s="1" t="str" cm="1">
        <f t="array" ref="M278">IF(C278="","",_xlfn._xlws.FILTER('Input_Claims Data'!M$11:M$500,('Input_Claims Data'!$A$11:$A$500='Cal_Claims Experience'!$A278)*('Input_Claims Data'!$B$11:$B$500='Cal_Claims Experience'!$B278)*('Input_Claims Data'!$C$11:$C$500='Cal_Claims Experience'!$C278)*('Input_Claims Data'!$D$11:$D$500='Cal_Claims Experience'!$D278)))</f>
        <v/>
      </c>
      <c r="N278" s="1" t="str" cm="1">
        <f t="array" ref="N278">IF(D278="","",_xlfn._xlws.FILTER('Input_Claims Data'!N$11:N$500,('Input_Claims Data'!$A$11:$A$500='Cal_Claims Experience'!$A278)*('Input_Claims Data'!$B$11:$B$500='Cal_Claims Experience'!$B278)*('Input_Claims Data'!$C$11:$C$500='Cal_Claims Experience'!$C278)*('Input_Claims Data'!$D$11:$D$500='Cal_Claims Experience'!$D278)))</f>
        <v/>
      </c>
      <c r="O278" s="1" t="str">
        <f t="shared" si="40"/>
        <v/>
      </c>
      <c r="P278" s="1" t="str">
        <f t="shared" si="41"/>
        <v/>
      </c>
      <c r="Q278" s="1" t="str">
        <f t="shared" si="42"/>
        <v/>
      </c>
      <c r="R278" s="1" t="str">
        <f t="shared" si="43"/>
        <v/>
      </c>
      <c r="S278" s="1" t="str">
        <f t="shared" si="44"/>
        <v/>
      </c>
      <c r="Y278" s="1" t="str" cm="1">
        <f t="array" ref="Y278">IF(U278="","",_xlfn._xlws.FILTER('Input_Claims Data'!U$11:U$500,('Input_Claims Data'!$Q$11:$Q$500='Cal_Claims Experience'!$U278)*('Input_Claims Data'!$R$11:$R$500='Cal_Claims Experience'!$V278)*('Input_Claims Data'!$S$11:$S$500='Cal_Claims Experience'!$W278)*('Input_Claims Data'!$T$11:$T$500='Cal_Claims Experience'!$X278)))</f>
        <v/>
      </c>
      <c r="Z278" s="1" t="str" cm="1">
        <f t="array" ref="Z278">IF(V278="","",_xlfn._xlws.FILTER('Input_Claims Data'!V$11:V$500,('Input_Claims Data'!$Q$11:$Q$500='Cal_Claims Experience'!$U278)*('Input_Claims Data'!$R$11:$R$500='Cal_Claims Experience'!$V278)*('Input_Claims Data'!$S$11:$S$500='Cal_Claims Experience'!$W278)*('Input_Claims Data'!$T$11:$T$500='Cal_Claims Experience'!$X278)))</f>
        <v/>
      </c>
      <c r="AA278" s="1" t="str" cm="1">
        <f t="array" ref="AA278">IF(W278="","",_xlfn._xlws.FILTER('Input_Claims Data'!W$11:W$500,('Input_Claims Data'!$Q$11:$Q$500='Cal_Claims Experience'!$U278)*('Input_Claims Data'!$R$11:$R$500='Cal_Claims Experience'!$V278)*('Input_Claims Data'!$S$11:$S$500='Cal_Claims Experience'!$W278)*('Input_Claims Data'!$T$11:$T$500='Cal_Claims Experience'!$X278)))</f>
        <v/>
      </c>
      <c r="AB278" s="1" t="str" cm="1">
        <f t="array" ref="AB278">IF(X278="","",_xlfn._xlws.FILTER('Input_Claims Data'!X$11:X$500,('Input_Claims Data'!$Q$11:$Q$500='Cal_Claims Experience'!$U278)*('Input_Claims Data'!$R$11:$R$500='Cal_Claims Experience'!$V278)*('Input_Claims Data'!$S$11:$S$500='Cal_Claims Experience'!$W278)*('Input_Claims Data'!$T$11:$T$500='Cal_Claims Experience'!$X278)))</f>
        <v/>
      </c>
      <c r="AC278" s="1" t="str" cm="1">
        <f t="array" ref="AC278">IF(Y278="","",_xlfn._xlws.FILTER('Input_Claims Data'!Y$11:Y$500,('Input_Claims Data'!$Q$11:$Q$500='Cal_Claims Experience'!$U278)*('Input_Claims Data'!$R$11:$R$500='Cal_Claims Experience'!$V278)*('Input_Claims Data'!$S$11:$S$500='Cal_Claims Experience'!$W278)*('Input_Claims Data'!$T$11:$T$500='Cal_Claims Experience'!$X278)))</f>
        <v/>
      </c>
      <c r="AD278" s="1" t="str" cm="1">
        <f t="array" ref="AD278">IF(Z278="","",_xlfn._xlws.FILTER('Input_Claims Data'!Z$11:Z$500,('Input_Claims Data'!$Q$11:$Q$500='Cal_Claims Experience'!$U278)*('Input_Claims Data'!$R$11:$R$500='Cal_Claims Experience'!$V278)*('Input_Claims Data'!$S$11:$S$500='Cal_Claims Experience'!$W278)*('Input_Claims Data'!$T$11:$T$500='Cal_Claims Experience'!$X278)))</f>
        <v/>
      </c>
      <c r="AE278" s="1" t="str" cm="1">
        <f t="array" ref="AE278">IF(AA278="","",_xlfn._xlws.FILTER('Input_Claims Data'!AA$11:AA$500,('Input_Claims Data'!$Q$11:$Q$500='Cal_Claims Experience'!$U278)*('Input_Claims Data'!$R$11:$R$500='Cal_Claims Experience'!$V278)*('Input_Claims Data'!$S$11:$S$500='Cal_Claims Experience'!$W278)*('Input_Claims Data'!$T$11:$T$500='Cal_Claims Experience'!$X278)))</f>
        <v/>
      </c>
      <c r="AF278" s="1" t="str" cm="1">
        <f t="array" ref="AF278">IF(AB278="","",_xlfn._xlws.FILTER('Input_Claims Data'!AB$11:AB$500,('Input_Claims Data'!$Q$11:$Q$500='Cal_Claims Experience'!$U278)*('Input_Claims Data'!$R$11:$R$500='Cal_Claims Experience'!$V278)*('Input_Claims Data'!$S$11:$S$500='Cal_Claims Experience'!$W278)*('Input_Claims Data'!$T$11:$T$500='Cal_Claims Experience'!$X278)))</f>
        <v/>
      </c>
      <c r="AG278" s="1" t="str" cm="1">
        <f t="array" ref="AG278">IF(AC278="","",_xlfn._xlws.FILTER('Input_Claims Data'!AC$11:AC$500,('Input_Claims Data'!$Q$11:$Q$500='Cal_Claims Experience'!$U278)*('Input_Claims Data'!$R$11:$R$500='Cal_Claims Experience'!$V278)*('Input_Claims Data'!$S$11:$S$500='Cal_Claims Experience'!$W278)*('Input_Claims Data'!$T$11:$T$500='Cal_Claims Experience'!$X278)))</f>
        <v/>
      </c>
      <c r="AH278" s="1" t="str" cm="1">
        <f t="array" ref="AH278">IF(AD278="","",_xlfn._xlws.FILTER('Input_Claims Data'!AD$11:AD$500,('Input_Claims Data'!$Q$11:$Q$500='Cal_Claims Experience'!$U278)*('Input_Claims Data'!$R$11:$R$500='Cal_Claims Experience'!$V278)*('Input_Claims Data'!$S$11:$S$500='Cal_Claims Experience'!$W278)*('Input_Claims Data'!$T$11:$T$500='Cal_Claims Experience'!$X278)))</f>
        <v/>
      </c>
      <c r="AI278" s="1" t="str">
        <f t="shared" si="48"/>
        <v/>
      </c>
      <c r="AJ278" s="1" t="str">
        <f t="shared" si="45"/>
        <v/>
      </c>
      <c r="AK278" s="1" t="str">
        <f t="shared" si="46"/>
        <v/>
      </c>
      <c r="AL278" s="1" t="str">
        <f t="shared" si="47"/>
        <v/>
      </c>
      <c r="AM278" s="1" t="str">
        <f t="shared" si="49"/>
        <v/>
      </c>
    </row>
    <row r="279" spans="5:39">
      <c r="E279" s="1" t="str" cm="1">
        <f t="array" ref="E279">IF(A279="","",_xlfn._xlws.FILTER('Input_Claims Data'!E$11:E$500,('Input_Claims Data'!$A$11:$A$500='Cal_Claims Experience'!$A279)*('Input_Claims Data'!$B$11:$B$500='Cal_Claims Experience'!$B279)*('Input_Claims Data'!$C$11:$C$500='Cal_Claims Experience'!$C279)*('Input_Claims Data'!$D$11:$D$500='Cal_Claims Experience'!$D279)))</f>
        <v/>
      </c>
      <c r="F279" s="1" t="str" cm="1">
        <f t="array" ref="F279">IF(A279="","",_xlfn._xlws.FILTER('Input_Claims Data'!F$11:F$500,('Input_Claims Data'!$A$11:$A$500='Cal_Claims Experience'!$A279)*('Input_Claims Data'!$B$11:$B$500='Cal_Claims Experience'!$B279)*('Input_Claims Data'!$C$11:$C$500='Cal_Claims Experience'!$C279)*('Input_Claims Data'!$D$11:$D$500='Cal_Claims Experience'!$D279)))</f>
        <v/>
      </c>
      <c r="G279" s="1" t="str" cm="1">
        <f t="array" ref="G279">IF(A279="","",_xlfn._xlws.FILTER('Input_Claims Data'!G$11:G$500,('Input_Claims Data'!$A$11:$A$500='Cal_Claims Experience'!$A279)*('Input_Claims Data'!$B$11:$B$500='Cal_Claims Experience'!$B279)*('Input_Claims Data'!$C$11:$C$500='Cal_Claims Experience'!$C279)*('Input_Claims Data'!$D$11:$D$500='Cal_Claims Experience'!$D279)))</f>
        <v/>
      </c>
      <c r="H279" s="1" t="str" cm="1">
        <f t="array" ref="H279">IF(A279="","",_xlfn._xlws.FILTER('Input_Claims Data'!H$11:H$500,('Input_Claims Data'!$A$11:$A$500='Cal_Claims Experience'!$A279)*('Input_Claims Data'!$B$11:$B$500='Cal_Claims Experience'!$B279)*('Input_Claims Data'!$C$11:$C$500='Cal_Claims Experience'!$C279)*('Input_Claims Data'!$D$11:$D$500='Cal_Claims Experience'!$D279)))</f>
        <v/>
      </c>
      <c r="I279" s="1" t="str" cm="1">
        <f t="array" ref="I279">IF(A279="","",_xlfn._xlws.FILTER('Input_Claims Data'!I$11:I$500,('Input_Claims Data'!$A$11:$A$500='Cal_Claims Experience'!$A279)*('Input_Claims Data'!$B$11:$B$500='Cal_Claims Experience'!$B279)*('Input_Claims Data'!$C$11:$C$500='Cal_Claims Experience'!$C279)*('Input_Claims Data'!$D$11:$D$500='Cal_Claims Experience'!$D279)))</f>
        <v/>
      </c>
      <c r="J279" s="1" t="str" cm="1">
        <f t="array" ref="J279">IF(A279="","",_xlfn._xlws.FILTER('Input_Claims Data'!J$11:J$500,('Input_Claims Data'!$A$11:$A$500='Cal_Claims Experience'!$A279)*('Input_Claims Data'!$B$11:$B$500='Cal_Claims Experience'!$B279)*('Input_Claims Data'!$C$11:$C$500='Cal_Claims Experience'!$C279)*('Input_Claims Data'!$D$11:$D$500='Cal_Claims Experience'!$D279)))</f>
        <v/>
      </c>
      <c r="K279" s="1" t="str" cm="1">
        <f t="array" ref="K279">IF(A279="","",_xlfn._xlws.FILTER('Input_Claims Data'!K$11:K$500,('Input_Claims Data'!$A$11:$A$500='Cal_Claims Experience'!$A279)*('Input_Claims Data'!$B$11:$B$500='Cal_Claims Experience'!$B279)*('Input_Claims Data'!$C$11:$C$500='Cal_Claims Experience'!$C279)*('Input_Claims Data'!$D$11:$D$500='Cal_Claims Experience'!$D279)))</f>
        <v/>
      </c>
      <c r="L279" s="1" t="str" cm="1">
        <f t="array" ref="L279">IF(B279="","",_xlfn._xlws.FILTER('Input_Claims Data'!L$11:L$500,('Input_Claims Data'!$A$11:$A$500='Cal_Claims Experience'!$A279)*('Input_Claims Data'!$B$11:$B$500='Cal_Claims Experience'!$B279)*('Input_Claims Data'!$C$11:$C$500='Cal_Claims Experience'!$C279)*('Input_Claims Data'!$D$11:$D$500='Cal_Claims Experience'!$D279)))</f>
        <v/>
      </c>
      <c r="M279" s="1" t="str" cm="1">
        <f t="array" ref="M279">IF(C279="","",_xlfn._xlws.FILTER('Input_Claims Data'!M$11:M$500,('Input_Claims Data'!$A$11:$A$500='Cal_Claims Experience'!$A279)*('Input_Claims Data'!$B$11:$B$500='Cal_Claims Experience'!$B279)*('Input_Claims Data'!$C$11:$C$500='Cal_Claims Experience'!$C279)*('Input_Claims Data'!$D$11:$D$500='Cal_Claims Experience'!$D279)))</f>
        <v/>
      </c>
      <c r="N279" s="1" t="str" cm="1">
        <f t="array" ref="N279">IF(D279="","",_xlfn._xlws.FILTER('Input_Claims Data'!N$11:N$500,('Input_Claims Data'!$A$11:$A$500='Cal_Claims Experience'!$A279)*('Input_Claims Data'!$B$11:$B$500='Cal_Claims Experience'!$B279)*('Input_Claims Data'!$C$11:$C$500='Cal_Claims Experience'!$C279)*('Input_Claims Data'!$D$11:$D$500='Cal_Claims Experience'!$D279)))</f>
        <v/>
      </c>
      <c r="O279" s="1" t="str">
        <f t="shared" si="40"/>
        <v/>
      </c>
      <c r="P279" s="1" t="str">
        <f t="shared" si="41"/>
        <v/>
      </c>
      <c r="Q279" s="1" t="str">
        <f t="shared" si="42"/>
        <v/>
      </c>
      <c r="R279" s="1" t="str">
        <f t="shared" si="43"/>
        <v/>
      </c>
      <c r="S279" s="1" t="str">
        <f t="shared" si="44"/>
        <v/>
      </c>
      <c r="Y279" s="1" t="str" cm="1">
        <f t="array" ref="Y279">IF(U279="","",_xlfn._xlws.FILTER('Input_Claims Data'!U$11:U$500,('Input_Claims Data'!$Q$11:$Q$500='Cal_Claims Experience'!$U279)*('Input_Claims Data'!$R$11:$R$500='Cal_Claims Experience'!$V279)*('Input_Claims Data'!$S$11:$S$500='Cal_Claims Experience'!$W279)*('Input_Claims Data'!$T$11:$T$500='Cal_Claims Experience'!$X279)))</f>
        <v/>
      </c>
      <c r="Z279" s="1" t="str" cm="1">
        <f t="array" ref="Z279">IF(V279="","",_xlfn._xlws.FILTER('Input_Claims Data'!V$11:V$500,('Input_Claims Data'!$Q$11:$Q$500='Cal_Claims Experience'!$U279)*('Input_Claims Data'!$R$11:$R$500='Cal_Claims Experience'!$V279)*('Input_Claims Data'!$S$11:$S$500='Cal_Claims Experience'!$W279)*('Input_Claims Data'!$T$11:$T$500='Cal_Claims Experience'!$X279)))</f>
        <v/>
      </c>
      <c r="AA279" s="1" t="str" cm="1">
        <f t="array" ref="AA279">IF(W279="","",_xlfn._xlws.FILTER('Input_Claims Data'!W$11:W$500,('Input_Claims Data'!$Q$11:$Q$500='Cal_Claims Experience'!$U279)*('Input_Claims Data'!$R$11:$R$500='Cal_Claims Experience'!$V279)*('Input_Claims Data'!$S$11:$S$500='Cal_Claims Experience'!$W279)*('Input_Claims Data'!$T$11:$T$500='Cal_Claims Experience'!$X279)))</f>
        <v/>
      </c>
      <c r="AB279" s="1" t="str" cm="1">
        <f t="array" ref="AB279">IF(X279="","",_xlfn._xlws.FILTER('Input_Claims Data'!X$11:X$500,('Input_Claims Data'!$Q$11:$Q$500='Cal_Claims Experience'!$U279)*('Input_Claims Data'!$R$11:$R$500='Cal_Claims Experience'!$V279)*('Input_Claims Data'!$S$11:$S$500='Cal_Claims Experience'!$W279)*('Input_Claims Data'!$T$11:$T$500='Cal_Claims Experience'!$X279)))</f>
        <v/>
      </c>
      <c r="AC279" s="1" t="str" cm="1">
        <f t="array" ref="AC279">IF(Y279="","",_xlfn._xlws.FILTER('Input_Claims Data'!Y$11:Y$500,('Input_Claims Data'!$Q$11:$Q$500='Cal_Claims Experience'!$U279)*('Input_Claims Data'!$R$11:$R$500='Cal_Claims Experience'!$V279)*('Input_Claims Data'!$S$11:$S$500='Cal_Claims Experience'!$W279)*('Input_Claims Data'!$T$11:$T$500='Cal_Claims Experience'!$X279)))</f>
        <v/>
      </c>
      <c r="AD279" s="1" t="str" cm="1">
        <f t="array" ref="AD279">IF(Z279="","",_xlfn._xlws.FILTER('Input_Claims Data'!Z$11:Z$500,('Input_Claims Data'!$Q$11:$Q$500='Cal_Claims Experience'!$U279)*('Input_Claims Data'!$R$11:$R$500='Cal_Claims Experience'!$V279)*('Input_Claims Data'!$S$11:$S$500='Cal_Claims Experience'!$W279)*('Input_Claims Data'!$T$11:$T$500='Cal_Claims Experience'!$X279)))</f>
        <v/>
      </c>
      <c r="AE279" s="1" t="str" cm="1">
        <f t="array" ref="AE279">IF(AA279="","",_xlfn._xlws.FILTER('Input_Claims Data'!AA$11:AA$500,('Input_Claims Data'!$Q$11:$Q$500='Cal_Claims Experience'!$U279)*('Input_Claims Data'!$R$11:$R$500='Cal_Claims Experience'!$V279)*('Input_Claims Data'!$S$11:$S$500='Cal_Claims Experience'!$W279)*('Input_Claims Data'!$T$11:$T$500='Cal_Claims Experience'!$X279)))</f>
        <v/>
      </c>
      <c r="AF279" s="1" t="str" cm="1">
        <f t="array" ref="AF279">IF(AB279="","",_xlfn._xlws.FILTER('Input_Claims Data'!AB$11:AB$500,('Input_Claims Data'!$Q$11:$Q$500='Cal_Claims Experience'!$U279)*('Input_Claims Data'!$R$11:$R$500='Cal_Claims Experience'!$V279)*('Input_Claims Data'!$S$11:$S$500='Cal_Claims Experience'!$W279)*('Input_Claims Data'!$T$11:$T$500='Cal_Claims Experience'!$X279)))</f>
        <v/>
      </c>
      <c r="AG279" s="1" t="str" cm="1">
        <f t="array" ref="AG279">IF(AC279="","",_xlfn._xlws.FILTER('Input_Claims Data'!AC$11:AC$500,('Input_Claims Data'!$Q$11:$Q$500='Cal_Claims Experience'!$U279)*('Input_Claims Data'!$R$11:$R$500='Cal_Claims Experience'!$V279)*('Input_Claims Data'!$S$11:$S$500='Cal_Claims Experience'!$W279)*('Input_Claims Data'!$T$11:$T$500='Cal_Claims Experience'!$X279)))</f>
        <v/>
      </c>
      <c r="AH279" s="1" t="str" cm="1">
        <f t="array" ref="AH279">IF(AD279="","",_xlfn._xlws.FILTER('Input_Claims Data'!AD$11:AD$500,('Input_Claims Data'!$Q$11:$Q$500='Cal_Claims Experience'!$U279)*('Input_Claims Data'!$R$11:$R$500='Cal_Claims Experience'!$V279)*('Input_Claims Data'!$S$11:$S$500='Cal_Claims Experience'!$W279)*('Input_Claims Data'!$T$11:$T$500='Cal_Claims Experience'!$X279)))</f>
        <v/>
      </c>
      <c r="AI279" s="1" t="str">
        <f t="shared" si="48"/>
        <v/>
      </c>
      <c r="AJ279" s="1" t="str">
        <f t="shared" si="45"/>
        <v/>
      </c>
      <c r="AK279" s="1" t="str">
        <f t="shared" si="46"/>
        <v/>
      </c>
      <c r="AL279" s="1" t="str">
        <f t="shared" si="47"/>
        <v/>
      </c>
      <c r="AM279" s="1" t="str">
        <f t="shared" si="49"/>
        <v/>
      </c>
    </row>
    <row r="280" spans="5:39">
      <c r="E280" s="1" t="str" cm="1">
        <f t="array" ref="E280">IF(A280="","",_xlfn._xlws.FILTER('Input_Claims Data'!E$11:E$500,('Input_Claims Data'!$A$11:$A$500='Cal_Claims Experience'!$A280)*('Input_Claims Data'!$B$11:$B$500='Cal_Claims Experience'!$B280)*('Input_Claims Data'!$C$11:$C$500='Cal_Claims Experience'!$C280)*('Input_Claims Data'!$D$11:$D$500='Cal_Claims Experience'!$D280)))</f>
        <v/>
      </c>
      <c r="F280" s="1" t="str" cm="1">
        <f t="array" ref="F280">IF(A280="","",_xlfn._xlws.FILTER('Input_Claims Data'!F$11:F$500,('Input_Claims Data'!$A$11:$A$500='Cal_Claims Experience'!$A280)*('Input_Claims Data'!$B$11:$B$500='Cal_Claims Experience'!$B280)*('Input_Claims Data'!$C$11:$C$500='Cal_Claims Experience'!$C280)*('Input_Claims Data'!$D$11:$D$500='Cal_Claims Experience'!$D280)))</f>
        <v/>
      </c>
      <c r="G280" s="1" t="str" cm="1">
        <f t="array" ref="G280">IF(A280="","",_xlfn._xlws.FILTER('Input_Claims Data'!G$11:G$500,('Input_Claims Data'!$A$11:$A$500='Cal_Claims Experience'!$A280)*('Input_Claims Data'!$B$11:$B$500='Cal_Claims Experience'!$B280)*('Input_Claims Data'!$C$11:$C$500='Cal_Claims Experience'!$C280)*('Input_Claims Data'!$D$11:$D$500='Cal_Claims Experience'!$D280)))</f>
        <v/>
      </c>
      <c r="H280" s="1" t="str" cm="1">
        <f t="array" ref="H280">IF(A280="","",_xlfn._xlws.FILTER('Input_Claims Data'!H$11:H$500,('Input_Claims Data'!$A$11:$A$500='Cal_Claims Experience'!$A280)*('Input_Claims Data'!$B$11:$B$500='Cal_Claims Experience'!$B280)*('Input_Claims Data'!$C$11:$C$500='Cal_Claims Experience'!$C280)*('Input_Claims Data'!$D$11:$D$500='Cal_Claims Experience'!$D280)))</f>
        <v/>
      </c>
      <c r="I280" s="1" t="str" cm="1">
        <f t="array" ref="I280">IF(A280="","",_xlfn._xlws.FILTER('Input_Claims Data'!I$11:I$500,('Input_Claims Data'!$A$11:$A$500='Cal_Claims Experience'!$A280)*('Input_Claims Data'!$B$11:$B$500='Cal_Claims Experience'!$B280)*('Input_Claims Data'!$C$11:$C$500='Cal_Claims Experience'!$C280)*('Input_Claims Data'!$D$11:$D$500='Cal_Claims Experience'!$D280)))</f>
        <v/>
      </c>
      <c r="J280" s="1" t="str" cm="1">
        <f t="array" ref="J280">IF(A280="","",_xlfn._xlws.FILTER('Input_Claims Data'!J$11:J$500,('Input_Claims Data'!$A$11:$A$500='Cal_Claims Experience'!$A280)*('Input_Claims Data'!$B$11:$B$500='Cal_Claims Experience'!$B280)*('Input_Claims Data'!$C$11:$C$500='Cal_Claims Experience'!$C280)*('Input_Claims Data'!$D$11:$D$500='Cal_Claims Experience'!$D280)))</f>
        <v/>
      </c>
      <c r="K280" s="1" t="str" cm="1">
        <f t="array" ref="K280">IF(A280="","",_xlfn._xlws.FILTER('Input_Claims Data'!K$11:K$500,('Input_Claims Data'!$A$11:$A$500='Cal_Claims Experience'!$A280)*('Input_Claims Data'!$B$11:$B$500='Cal_Claims Experience'!$B280)*('Input_Claims Data'!$C$11:$C$500='Cal_Claims Experience'!$C280)*('Input_Claims Data'!$D$11:$D$500='Cal_Claims Experience'!$D280)))</f>
        <v/>
      </c>
      <c r="L280" s="1" t="str" cm="1">
        <f t="array" ref="L280">IF(B280="","",_xlfn._xlws.FILTER('Input_Claims Data'!L$11:L$500,('Input_Claims Data'!$A$11:$A$500='Cal_Claims Experience'!$A280)*('Input_Claims Data'!$B$11:$B$500='Cal_Claims Experience'!$B280)*('Input_Claims Data'!$C$11:$C$500='Cal_Claims Experience'!$C280)*('Input_Claims Data'!$D$11:$D$500='Cal_Claims Experience'!$D280)))</f>
        <v/>
      </c>
      <c r="M280" s="1" t="str" cm="1">
        <f t="array" ref="M280">IF(C280="","",_xlfn._xlws.FILTER('Input_Claims Data'!M$11:M$500,('Input_Claims Data'!$A$11:$A$500='Cal_Claims Experience'!$A280)*('Input_Claims Data'!$B$11:$B$500='Cal_Claims Experience'!$B280)*('Input_Claims Data'!$C$11:$C$500='Cal_Claims Experience'!$C280)*('Input_Claims Data'!$D$11:$D$500='Cal_Claims Experience'!$D280)))</f>
        <v/>
      </c>
      <c r="N280" s="1" t="str" cm="1">
        <f t="array" ref="N280">IF(D280="","",_xlfn._xlws.FILTER('Input_Claims Data'!N$11:N$500,('Input_Claims Data'!$A$11:$A$500='Cal_Claims Experience'!$A280)*('Input_Claims Data'!$B$11:$B$500='Cal_Claims Experience'!$B280)*('Input_Claims Data'!$C$11:$C$500='Cal_Claims Experience'!$C280)*('Input_Claims Data'!$D$11:$D$500='Cal_Claims Experience'!$D280)))</f>
        <v/>
      </c>
      <c r="O280" s="1" t="str">
        <f t="shared" si="40"/>
        <v/>
      </c>
      <c r="P280" s="1" t="str">
        <f t="shared" si="41"/>
        <v/>
      </c>
      <c r="Q280" s="1" t="str">
        <f t="shared" si="42"/>
        <v/>
      </c>
      <c r="R280" s="1" t="str">
        <f t="shared" si="43"/>
        <v/>
      </c>
      <c r="S280" s="1" t="str">
        <f t="shared" si="44"/>
        <v/>
      </c>
      <c r="Y280" s="1" t="str" cm="1">
        <f t="array" ref="Y280">IF(U280="","",_xlfn._xlws.FILTER('Input_Claims Data'!U$11:U$500,('Input_Claims Data'!$Q$11:$Q$500='Cal_Claims Experience'!$U280)*('Input_Claims Data'!$R$11:$R$500='Cal_Claims Experience'!$V280)*('Input_Claims Data'!$S$11:$S$500='Cal_Claims Experience'!$W280)*('Input_Claims Data'!$T$11:$T$500='Cal_Claims Experience'!$X280)))</f>
        <v/>
      </c>
      <c r="Z280" s="1" t="str" cm="1">
        <f t="array" ref="Z280">IF(V280="","",_xlfn._xlws.FILTER('Input_Claims Data'!V$11:V$500,('Input_Claims Data'!$Q$11:$Q$500='Cal_Claims Experience'!$U280)*('Input_Claims Data'!$R$11:$R$500='Cal_Claims Experience'!$V280)*('Input_Claims Data'!$S$11:$S$500='Cal_Claims Experience'!$W280)*('Input_Claims Data'!$T$11:$T$500='Cal_Claims Experience'!$X280)))</f>
        <v/>
      </c>
      <c r="AA280" s="1" t="str" cm="1">
        <f t="array" ref="AA280">IF(W280="","",_xlfn._xlws.FILTER('Input_Claims Data'!W$11:W$500,('Input_Claims Data'!$Q$11:$Q$500='Cal_Claims Experience'!$U280)*('Input_Claims Data'!$R$11:$R$500='Cal_Claims Experience'!$V280)*('Input_Claims Data'!$S$11:$S$500='Cal_Claims Experience'!$W280)*('Input_Claims Data'!$T$11:$T$500='Cal_Claims Experience'!$X280)))</f>
        <v/>
      </c>
      <c r="AB280" s="1" t="str" cm="1">
        <f t="array" ref="AB280">IF(X280="","",_xlfn._xlws.FILTER('Input_Claims Data'!X$11:X$500,('Input_Claims Data'!$Q$11:$Q$500='Cal_Claims Experience'!$U280)*('Input_Claims Data'!$R$11:$R$500='Cal_Claims Experience'!$V280)*('Input_Claims Data'!$S$11:$S$500='Cal_Claims Experience'!$W280)*('Input_Claims Data'!$T$11:$T$500='Cal_Claims Experience'!$X280)))</f>
        <v/>
      </c>
      <c r="AC280" s="1" t="str" cm="1">
        <f t="array" ref="AC280">IF(Y280="","",_xlfn._xlws.FILTER('Input_Claims Data'!Y$11:Y$500,('Input_Claims Data'!$Q$11:$Q$500='Cal_Claims Experience'!$U280)*('Input_Claims Data'!$R$11:$R$500='Cal_Claims Experience'!$V280)*('Input_Claims Data'!$S$11:$S$500='Cal_Claims Experience'!$W280)*('Input_Claims Data'!$T$11:$T$500='Cal_Claims Experience'!$X280)))</f>
        <v/>
      </c>
      <c r="AD280" s="1" t="str" cm="1">
        <f t="array" ref="AD280">IF(Z280="","",_xlfn._xlws.FILTER('Input_Claims Data'!Z$11:Z$500,('Input_Claims Data'!$Q$11:$Q$500='Cal_Claims Experience'!$U280)*('Input_Claims Data'!$R$11:$R$500='Cal_Claims Experience'!$V280)*('Input_Claims Data'!$S$11:$S$500='Cal_Claims Experience'!$W280)*('Input_Claims Data'!$T$11:$T$500='Cal_Claims Experience'!$X280)))</f>
        <v/>
      </c>
      <c r="AE280" s="1" t="str" cm="1">
        <f t="array" ref="AE280">IF(AA280="","",_xlfn._xlws.FILTER('Input_Claims Data'!AA$11:AA$500,('Input_Claims Data'!$Q$11:$Q$500='Cal_Claims Experience'!$U280)*('Input_Claims Data'!$R$11:$R$500='Cal_Claims Experience'!$V280)*('Input_Claims Data'!$S$11:$S$500='Cal_Claims Experience'!$W280)*('Input_Claims Data'!$T$11:$T$500='Cal_Claims Experience'!$X280)))</f>
        <v/>
      </c>
      <c r="AF280" s="1" t="str" cm="1">
        <f t="array" ref="AF280">IF(AB280="","",_xlfn._xlws.FILTER('Input_Claims Data'!AB$11:AB$500,('Input_Claims Data'!$Q$11:$Q$500='Cal_Claims Experience'!$U280)*('Input_Claims Data'!$R$11:$R$500='Cal_Claims Experience'!$V280)*('Input_Claims Data'!$S$11:$S$500='Cal_Claims Experience'!$W280)*('Input_Claims Data'!$T$11:$T$500='Cal_Claims Experience'!$X280)))</f>
        <v/>
      </c>
      <c r="AG280" s="1" t="str" cm="1">
        <f t="array" ref="AG280">IF(AC280="","",_xlfn._xlws.FILTER('Input_Claims Data'!AC$11:AC$500,('Input_Claims Data'!$Q$11:$Q$500='Cal_Claims Experience'!$U280)*('Input_Claims Data'!$R$11:$R$500='Cal_Claims Experience'!$V280)*('Input_Claims Data'!$S$11:$S$500='Cal_Claims Experience'!$W280)*('Input_Claims Data'!$T$11:$T$500='Cal_Claims Experience'!$X280)))</f>
        <v/>
      </c>
      <c r="AH280" s="1" t="str" cm="1">
        <f t="array" ref="AH280">IF(AD280="","",_xlfn._xlws.FILTER('Input_Claims Data'!AD$11:AD$500,('Input_Claims Data'!$Q$11:$Q$500='Cal_Claims Experience'!$U280)*('Input_Claims Data'!$R$11:$R$500='Cal_Claims Experience'!$V280)*('Input_Claims Data'!$S$11:$S$500='Cal_Claims Experience'!$W280)*('Input_Claims Data'!$T$11:$T$500='Cal_Claims Experience'!$X280)))</f>
        <v/>
      </c>
      <c r="AI280" s="1" t="str">
        <f t="shared" si="48"/>
        <v/>
      </c>
      <c r="AJ280" s="1" t="str">
        <f t="shared" si="45"/>
        <v/>
      </c>
      <c r="AK280" s="1" t="str">
        <f t="shared" si="46"/>
        <v/>
      </c>
      <c r="AL280" s="1" t="str">
        <f t="shared" si="47"/>
        <v/>
      </c>
      <c r="AM280" s="1" t="str">
        <f t="shared" si="49"/>
        <v/>
      </c>
    </row>
    <row r="281" spans="5:39">
      <c r="E281" s="1" t="str" cm="1">
        <f t="array" ref="E281">IF(A281="","",_xlfn._xlws.FILTER('Input_Claims Data'!E$11:E$500,('Input_Claims Data'!$A$11:$A$500='Cal_Claims Experience'!$A281)*('Input_Claims Data'!$B$11:$B$500='Cal_Claims Experience'!$B281)*('Input_Claims Data'!$C$11:$C$500='Cal_Claims Experience'!$C281)*('Input_Claims Data'!$D$11:$D$500='Cal_Claims Experience'!$D281)))</f>
        <v/>
      </c>
      <c r="F281" s="1" t="str" cm="1">
        <f t="array" ref="F281">IF(A281="","",_xlfn._xlws.FILTER('Input_Claims Data'!F$11:F$500,('Input_Claims Data'!$A$11:$A$500='Cal_Claims Experience'!$A281)*('Input_Claims Data'!$B$11:$B$500='Cal_Claims Experience'!$B281)*('Input_Claims Data'!$C$11:$C$500='Cal_Claims Experience'!$C281)*('Input_Claims Data'!$D$11:$D$500='Cal_Claims Experience'!$D281)))</f>
        <v/>
      </c>
      <c r="G281" s="1" t="str" cm="1">
        <f t="array" ref="G281">IF(A281="","",_xlfn._xlws.FILTER('Input_Claims Data'!G$11:G$500,('Input_Claims Data'!$A$11:$A$500='Cal_Claims Experience'!$A281)*('Input_Claims Data'!$B$11:$B$500='Cal_Claims Experience'!$B281)*('Input_Claims Data'!$C$11:$C$500='Cal_Claims Experience'!$C281)*('Input_Claims Data'!$D$11:$D$500='Cal_Claims Experience'!$D281)))</f>
        <v/>
      </c>
      <c r="H281" s="1" t="str" cm="1">
        <f t="array" ref="H281">IF(A281="","",_xlfn._xlws.FILTER('Input_Claims Data'!H$11:H$500,('Input_Claims Data'!$A$11:$A$500='Cal_Claims Experience'!$A281)*('Input_Claims Data'!$B$11:$B$500='Cal_Claims Experience'!$B281)*('Input_Claims Data'!$C$11:$C$500='Cal_Claims Experience'!$C281)*('Input_Claims Data'!$D$11:$D$500='Cal_Claims Experience'!$D281)))</f>
        <v/>
      </c>
      <c r="I281" s="1" t="str" cm="1">
        <f t="array" ref="I281">IF(A281="","",_xlfn._xlws.FILTER('Input_Claims Data'!I$11:I$500,('Input_Claims Data'!$A$11:$A$500='Cal_Claims Experience'!$A281)*('Input_Claims Data'!$B$11:$B$500='Cal_Claims Experience'!$B281)*('Input_Claims Data'!$C$11:$C$500='Cal_Claims Experience'!$C281)*('Input_Claims Data'!$D$11:$D$500='Cal_Claims Experience'!$D281)))</f>
        <v/>
      </c>
      <c r="J281" s="1" t="str" cm="1">
        <f t="array" ref="J281">IF(A281="","",_xlfn._xlws.FILTER('Input_Claims Data'!J$11:J$500,('Input_Claims Data'!$A$11:$A$500='Cal_Claims Experience'!$A281)*('Input_Claims Data'!$B$11:$B$500='Cal_Claims Experience'!$B281)*('Input_Claims Data'!$C$11:$C$500='Cal_Claims Experience'!$C281)*('Input_Claims Data'!$D$11:$D$500='Cal_Claims Experience'!$D281)))</f>
        <v/>
      </c>
      <c r="K281" s="1" t="str" cm="1">
        <f t="array" ref="K281">IF(A281="","",_xlfn._xlws.FILTER('Input_Claims Data'!K$11:K$500,('Input_Claims Data'!$A$11:$A$500='Cal_Claims Experience'!$A281)*('Input_Claims Data'!$B$11:$B$500='Cal_Claims Experience'!$B281)*('Input_Claims Data'!$C$11:$C$500='Cal_Claims Experience'!$C281)*('Input_Claims Data'!$D$11:$D$500='Cal_Claims Experience'!$D281)))</f>
        <v/>
      </c>
      <c r="L281" s="1" t="str" cm="1">
        <f t="array" ref="L281">IF(B281="","",_xlfn._xlws.FILTER('Input_Claims Data'!L$11:L$500,('Input_Claims Data'!$A$11:$A$500='Cal_Claims Experience'!$A281)*('Input_Claims Data'!$B$11:$B$500='Cal_Claims Experience'!$B281)*('Input_Claims Data'!$C$11:$C$500='Cal_Claims Experience'!$C281)*('Input_Claims Data'!$D$11:$D$500='Cal_Claims Experience'!$D281)))</f>
        <v/>
      </c>
      <c r="M281" s="1" t="str" cm="1">
        <f t="array" ref="M281">IF(C281="","",_xlfn._xlws.FILTER('Input_Claims Data'!M$11:M$500,('Input_Claims Data'!$A$11:$A$500='Cal_Claims Experience'!$A281)*('Input_Claims Data'!$B$11:$B$500='Cal_Claims Experience'!$B281)*('Input_Claims Data'!$C$11:$C$500='Cal_Claims Experience'!$C281)*('Input_Claims Data'!$D$11:$D$500='Cal_Claims Experience'!$D281)))</f>
        <v/>
      </c>
      <c r="N281" s="1" t="str" cm="1">
        <f t="array" ref="N281">IF(D281="","",_xlfn._xlws.FILTER('Input_Claims Data'!N$11:N$500,('Input_Claims Data'!$A$11:$A$500='Cal_Claims Experience'!$A281)*('Input_Claims Data'!$B$11:$B$500='Cal_Claims Experience'!$B281)*('Input_Claims Data'!$C$11:$C$500='Cal_Claims Experience'!$C281)*('Input_Claims Data'!$D$11:$D$500='Cal_Claims Experience'!$D281)))</f>
        <v/>
      </c>
      <c r="O281" s="1" t="str">
        <f t="shared" si="40"/>
        <v/>
      </c>
      <c r="P281" s="1" t="str">
        <f t="shared" si="41"/>
        <v/>
      </c>
      <c r="Q281" s="1" t="str">
        <f t="shared" si="42"/>
        <v/>
      </c>
      <c r="R281" s="1" t="str">
        <f t="shared" si="43"/>
        <v/>
      </c>
      <c r="S281" s="1" t="str">
        <f t="shared" si="44"/>
        <v/>
      </c>
      <c r="Y281" s="1" t="str" cm="1">
        <f t="array" ref="Y281">IF(U281="","",_xlfn._xlws.FILTER('Input_Claims Data'!U$11:U$500,('Input_Claims Data'!$Q$11:$Q$500='Cal_Claims Experience'!$U281)*('Input_Claims Data'!$R$11:$R$500='Cal_Claims Experience'!$V281)*('Input_Claims Data'!$S$11:$S$500='Cal_Claims Experience'!$W281)*('Input_Claims Data'!$T$11:$T$500='Cal_Claims Experience'!$X281)))</f>
        <v/>
      </c>
      <c r="Z281" s="1" t="str" cm="1">
        <f t="array" ref="Z281">IF(V281="","",_xlfn._xlws.FILTER('Input_Claims Data'!V$11:V$500,('Input_Claims Data'!$Q$11:$Q$500='Cal_Claims Experience'!$U281)*('Input_Claims Data'!$R$11:$R$500='Cal_Claims Experience'!$V281)*('Input_Claims Data'!$S$11:$S$500='Cal_Claims Experience'!$W281)*('Input_Claims Data'!$T$11:$T$500='Cal_Claims Experience'!$X281)))</f>
        <v/>
      </c>
      <c r="AA281" s="1" t="str" cm="1">
        <f t="array" ref="AA281">IF(W281="","",_xlfn._xlws.FILTER('Input_Claims Data'!W$11:W$500,('Input_Claims Data'!$Q$11:$Q$500='Cal_Claims Experience'!$U281)*('Input_Claims Data'!$R$11:$R$500='Cal_Claims Experience'!$V281)*('Input_Claims Data'!$S$11:$S$500='Cal_Claims Experience'!$W281)*('Input_Claims Data'!$T$11:$T$500='Cal_Claims Experience'!$X281)))</f>
        <v/>
      </c>
      <c r="AB281" s="1" t="str" cm="1">
        <f t="array" ref="AB281">IF(X281="","",_xlfn._xlws.FILTER('Input_Claims Data'!X$11:X$500,('Input_Claims Data'!$Q$11:$Q$500='Cal_Claims Experience'!$U281)*('Input_Claims Data'!$R$11:$R$500='Cal_Claims Experience'!$V281)*('Input_Claims Data'!$S$11:$S$500='Cal_Claims Experience'!$W281)*('Input_Claims Data'!$T$11:$T$500='Cal_Claims Experience'!$X281)))</f>
        <v/>
      </c>
      <c r="AC281" s="1" t="str" cm="1">
        <f t="array" ref="AC281">IF(Y281="","",_xlfn._xlws.FILTER('Input_Claims Data'!Y$11:Y$500,('Input_Claims Data'!$Q$11:$Q$500='Cal_Claims Experience'!$U281)*('Input_Claims Data'!$R$11:$R$500='Cal_Claims Experience'!$V281)*('Input_Claims Data'!$S$11:$S$500='Cal_Claims Experience'!$W281)*('Input_Claims Data'!$T$11:$T$500='Cal_Claims Experience'!$X281)))</f>
        <v/>
      </c>
      <c r="AD281" s="1" t="str" cm="1">
        <f t="array" ref="AD281">IF(Z281="","",_xlfn._xlws.FILTER('Input_Claims Data'!Z$11:Z$500,('Input_Claims Data'!$Q$11:$Q$500='Cal_Claims Experience'!$U281)*('Input_Claims Data'!$R$11:$R$500='Cal_Claims Experience'!$V281)*('Input_Claims Data'!$S$11:$S$500='Cal_Claims Experience'!$W281)*('Input_Claims Data'!$T$11:$T$500='Cal_Claims Experience'!$X281)))</f>
        <v/>
      </c>
      <c r="AE281" s="1" t="str" cm="1">
        <f t="array" ref="AE281">IF(AA281="","",_xlfn._xlws.FILTER('Input_Claims Data'!AA$11:AA$500,('Input_Claims Data'!$Q$11:$Q$500='Cal_Claims Experience'!$U281)*('Input_Claims Data'!$R$11:$R$500='Cal_Claims Experience'!$V281)*('Input_Claims Data'!$S$11:$S$500='Cal_Claims Experience'!$W281)*('Input_Claims Data'!$T$11:$T$500='Cal_Claims Experience'!$X281)))</f>
        <v/>
      </c>
      <c r="AF281" s="1" t="str" cm="1">
        <f t="array" ref="AF281">IF(AB281="","",_xlfn._xlws.FILTER('Input_Claims Data'!AB$11:AB$500,('Input_Claims Data'!$Q$11:$Q$500='Cal_Claims Experience'!$U281)*('Input_Claims Data'!$R$11:$R$500='Cal_Claims Experience'!$V281)*('Input_Claims Data'!$S$11:$S$500='Cal_Claims Experience'!$W281)*('Input_Claims Data'!$T$11:$T$500='Cal_Claims Experience'!$X281)))</f>
        <v/>
      </c>
      <c r="AG281" s="1" t="str" cm="1">
        <f t="array" ref="AG281">IF(AC281="","",_xlfn._xlws.FILTER('Input_Claims Data'!AC$11:AC$500,('Input_Claims Data'!$Q$11:$Q$500='Cal_Claims Experience'!$U281)*('Input_Claims Data'!$R$11:$R$500='Cal_Claims Experience'!$V281)*('Input_Claims Data'!$S$11:$S$500='Cal_Claims Experience'!$W281)*('Input_Claims Data'!$T$11:$T$500='Cal_Claims Experience'!$X281)))</f>
        <v/>
      </c>
      <c r="AH281" s="1" t="str" cm="1">
        <f t="array" ref="AH281">IF(AD281="","",_xlfn._xlws.FILTER('Input_Claims Data'!AD$11:AD$500,('Input_Claims Data'!$Q$11:$Q$500='Cal_Claims Experience'!$U281)*('Input_Claims Data'!$R$11:$R$500='Cal_Claims Experience'!$V281)*('Input_Claims Data'!$S$11:$S$500='Cal_Claims Experience'!$W281)*('Input_Claims Data'!$T$11:$T$500='Cal_Claims Experience'!$X281)))</f>
        <v/>
      </c>
      <c r="AI281" s="1" t="str">
        <f t="shared" si="48"/>
        <v/>
      </c>
      <c r="AJ281" s="1" t="str">
        <f t="shared" si="45"/>
        <v/>
      </c>
      <c r="AK281" s="1" t="str">
        <f t="shared" si="46"/>
        <v/>
      </c>
      <c r="AL281" s="1" t="str">
        <f t="shared" si="47"/>
        <v/>
      </c>
      <c r="AM281" s="1" t="str">
        <f t="shared" si="49"/>
        <v/>
      </c>
    </row>
    <row r="282" spans="5:39">
      <c r="E282" s="1" t="str" cm="1">
        <f t="array" ref="E282">IF(A282="","",_xlfn._xlws.FILTER('Input_Claims Data'!E$11:E$500,('Input_Claims Data'!$A$11:$A$500='Cal_Claims Experience'!$A282)*('Input_Claims Data'!$B$11:$B$500='Cal_Claims Experience'!$B282)*('Input_Claims Data'!$C$11:$C$500='Cal_Claims Experience'!$C282)*('Input_Claims Data'!$D$11:$D$500='Cal_Claims Experience'!$D282)))</f>
        <v/>
      </c>
      <c r="F282" s="1" t="str" cm="1">
        <f t="array" ref="F282">IF(A282="","",_xlfn._xlws.FILTER('Input_Claims Data'!F$11:F$500,('Input_Claims Data'!$A$11:$A$500='Cal_Claims Experience'!$A282)*('Input_Claims Data'!$B$11:$B$500='Cal_Claims Experience'!$B282)*('Input_Claims Data'!$C$11:$C$500='Cal_Claims Experience'!$C282)*('Input_Claims Data'!$D$11:$D$500='Cal_Claims Experience'!$D282)))</f>
        <v/>
      </c>
      <c r="G282" s="1" t="str" cm="1">
        <f t="array" ref="G282">IF(A282="","",_xlfn._xlws.FILTER('Input_Claims Data'!G$11:G$500,('Input_Claims Data'!$A$11:$A$500='Cal_Claims Experience'!$A282)*('Input_Claims Data'!$B$11:$B$500='Cal_Claims Experience'!$B282)*('Input_Claims Data'!$C$11:$C$500='Cal_Claims Experience'!$C282)*('Input_Claims Data'!$D$11:$D$500='Cal_Claims Experience'!$D282)))</f>
        <v/>
      </c>
      <c r="H282" s="1" t="str" cm="1">
        <f t="array" ref="H282">IF(A282="","",_xlfn._xlws.FILTER('Input_Claims Data'!H$11:H$500,('Input_Claims Data'!$A$11:$A$500='Cal_Claims Experience'!$A282)*('Input_Claims Data'!$B$11:$B$500='Cal_Claims Experience'!$B282)*('Input_Claims Data'!$C$11:$C$500='Cal_Claims Experience'!$C282)*('Input_Claims Data'!$D$11:$D$500='Cal_Claims Experience'!$D282)))</f>
        <v/>
      </c>
      <c r="I282" s="1" t="str" cm="1">
        <f t="array" ref="I282">IF(A282="","",_xlfn._xlws.FILTER('Input_Claims Data'!I$11:I$500,('Input_Claims Data'!$A$11:$A$500='Cal_Claims Experience'!$A282)*('Input_Claims Data'!$B$11:$B$500='Cal_Claims Experience'!$B282)*('Input_Claims Data'!$C$11:$C$500='Cal_Claims Experience'!$C282)*('Input_Claims Data'!$D$11:$D$500='Cal_Claims Experience'!$D282)))</f>
        <v/>
      </c>
      <c r="J282" s="1" t="str" cm="1">
        <f t="array" ref="J282">IF(A282="","",_xlfn._xlws.FILTER('Input_Claims Data'!J$11:J$500,('Input_Claims Data'!$A$11:$A$500='Cal_Claims Experience'!$A282)*('Input_Claims Data'!$B$11:$B$500='Cal_Claims Experience'!$B282)*('Input_Claims Data'!$C$11:$C$500='Cal_Claims Experience'!$C282)*('Input_Claims Data'!$D$11:$D$500='Cal_Claims Experience'!$D282)))</f>
        <v/>
      </c>
      <c r="K282" s="1" t="str" cm="1">
        <f t="array" ref="K282">IF(A282="","",_xlfn._xlws.FILTER('Input_Claims Data'!K$11:K$500,('Input_Claims Data'!$A$11:$A$500='Cal_Claims Experience'!$A282)*('Input_Claims Data'!$B$11:$B$500='Cal_Claims Experience'!$B282)*('Input_Claims Data'!$C$11:$C$500='Cal_Claims Experience'!$C282)*('Input_Claims Data'!$D$11:$D$500='Cal_Claims Experience'!$D282)))</f>
        <v/>
      </c>
      <c r="L282" s="1" t="str" cm="1">
        <f t="array" ref="L282">IF(B282="","",_xlfn._xlws.FILTER('Input_Claims Data'!L$11:L$500,('Input_Claims Data'!$A$11:$A$500='Cal_Claims Experience'!$A282)*('Input_Claims Data'!$B$11:$B$500='Cal_Claims Experience'!$B282)*('Input_Claims Data'!$C$11:$C$500='Cal_Claims Experience'!$C282)*('Input_Claims Data'!$D$11:$D$500='Cal_Claims Experience'!$D282)))</f>
        <v/>
      </c>
      <c r="M282" s="1" t="str" cm="1">
        <f t="array" ref="M282">IF(C282="","",_xlfn._xlws.FILTER('Input_Claims Data'!M$11:M$500,('Input_Claims Data'!$A$11:$A$500='Cal_Claims Experience'!$A282)*('Input_Claims Data'!$B$11:$B$500='Cal_Claims Experience'!$B282)*('Input_Claims Data'!$C$11:$C$500='Cal_Claims Experience'!$C282)*('Input_Claims Data'!$D$11:$D$500='Cal_Claims Experience'!$D282)))</f>
        <v/>
      </c>
      <c r="N282" s="1" t="str" cm="1">
        <f t="array" ref="N282">IF(D282="","",_xlfn._xlws.FILTER('Input_Claims Data'!N$11:N$500,('Input_Claims Data'!$A$11:$A$500='Cal_Claims Experience'!$A282)*('Input_Claims Data'!$B$11:$B$500='Cal_Claims Experience'!$B282)*('Input_Claims Data'!$C$11:$C$500='Cal_Claims Experience'!$C282)*('Input_Claims Data'!$D$11:$D$500='Cal_Claims Experience'!$D282)))</f>
        <v/>
      </c>
      <c r="O282" s="1" t="str">
        <f t="shared" si="40"/>
        <v/>
      </c>
      <c r="P282" s="1" t="str">
        <f t="shared" si="41"/>
        <v/>
      </c>
      <c r="Q282" s="1" t="str">
        <f t="shared" si="42"/>
        <v/>
      </c>
      <c r="R282" s="1" t="str">
        <f t="shared" si="43"/>
        <v/>
      </c>
      <c r="S282" s="1" t="str">
        <f t="shared" si="44"/>
        <v/>
      </c>
      <c r="Y282" s="1" t="str" cm="1">
        <f t="array" ref="Y282">IF(U282="","",_xlfn._xlws.FILTER('Input_Claims Data'!U$11:U$500,('Input_Claims Data'!$Q$11:$Q$500='Cal_Claims Experience'!$U282)*('Input_Claims Data'!$R$11:$R$500='Cal_Claims Experience'!$V282)*('Input_Claims Data'!$S$11:$S$500='Cal_Claims Experience'!$W282)*('Input_Claims Data'!$T$11:$T$500='Cal_Claims Experience'!$X282)))</f>
        <v/>
      </c>
      <c r="Z282" s="1" t="str" cm="1">
        <f t="array" ref="Z282">IF(V282="","",_xlfn._xlws.FILTER('Input_Claims Data'!V$11:V$500,('Input_Claims Data'!$Q$11:$Q$500='Cal_Claims Experience'!$U282)*('Input_Claims Data'!$R$11:$R$500='Cal_Claims Experience'!$V282)*('Input_Claims Data'!$S$11:$S$500='Cal_Claims Experience'!$W282)*('Input_Claims Data'!$T$11:$T$500='Cal_Claims Experience'!$X282)))</f>
        <v/>
      </c>
      <c r="AA282" s="1" t="str" cm="1">
        <f t="array" ref="AA282">IF(W282="","",_xlfn._xlws.FILTER('Input_Claims Data'!W$11:W$500,('Input_Claims Data'!$Q$11:$Q$500='Cal_Claims Experience'!$U282)*('Input_Claims Data'!$R$11:$R$500='Cal_Claims Experience'!$V282)*('Input_Claims Data'!$S$11:$S$500='Cal_Claims Experience'!$W282)*('Input_Claims Data'!$T$11:$T$500='Cal_Claims Experience'!$X282)))</f>
        <v/>
      </c>
      <c r="AB282" s="1" t="str" cm="1">
        <f t="array" ref="AB282">IF(X282="","",_xlfn._xlws.FILTER('Input_Claims Data'!X$11:X$500,('Input_Claims Data'!$Q$11:$Q$500='Cal_Claims Experience'!$U282)*('Input_Claims Data'!$R$11:$R$500='Cal_Claims Experience'!$V282)*('Input_Claims Data'!$S$11:$S$500='Cal_Claims Experience'!$W282)*('Input_Claims Data'!$T$11:$T$500='Cal_Claims Experience'!$X282)))</f>
        <v/>
      </c>
      <c r="AC282" s="1" t="str" cm="1">
        <f t="array" ref="AC282">IF(Y282="","",_xlfn._xlws.FILTER('Input_Claims Data'!Y$11:Y$500,('Input_Claims Data'!$Q$11:$Q$500='Cal_Claims Experience'!$U282)*('Input_Claims Data'!$R$11:$R$500='Cal_Claims Experience'!$V282)*('Input_Claims Data'!$S$11:$S$500='Cal_Claims Experience'!$W282)*('Input_Claims Data'!$T$11:$T$500='Cal_Claims Experience'!$X282)))</f>
        <v/>
      </c>
      <c r="AD282" s="1" t="str" cm="1">
        <f t="array" ref="AD282">IF(Z282="","",_xlfn._xlws.FILTER('Input_Claims Data'!Z$11:Z$500,('Input_Claims Data'!$Q$11:$Q$500='Cal_Claims Experience'!$U282)*('Input_Claims Data'!$R$11:$R$500='Cal_Claims Experience'!$V282)*('Input_Claims Data'!$S$11:$S$500='Cal_Claims Experience'!$W282)*('Input_Claims Data'!$T$11:$T$500='Cal_Claims Experience'!$X282)))</f>
        <v/>
      </c>
      <c r="AE282" s="1" t="str" cm="1">
        <f t="array" ref="AE282">IF(AA282="","",_xlfn._xlws.FILTER('Input_Claims Data'!AA$11:AA$500,('Input_Claims Data'!$Q$11:$Q$500='Cal_Claims Experience'!$U282)*('Input_Claims Data'!$R$11:$R$500='Cal_Claims Experience'!$V282)*('Input_Claims Data'!$S$11:$S$500='Cal_Claims Experience'!$W282)*('Input_Claims Data'!$T$11:$T$500='Cal_Claims Experience'!$X282)))</f>
        <v/>
      </c>
      <c r="AF282" s="1" t="str" cm="1">
        <f t="array" ref="AF282">IF(AB282="","",_xlfn._xlws.FILTER('Input_Claims Data'!AB$11:AB$500,('Input_Claims Data'!$Q$11:$Q$500='Cal_Claims Experience'!$U282)*('Input_Claims Data'!$R$11:$R$500='Cal_Claims Experience'!$V282)*('Input_Claims Data'!$S$11:$S$500='Cal_Claims Experience'!$W282)*('Input_Claims Data'!$T$11:$T$500='Cal_Claims Experience'!$X282)))</f>
        <v/>
      </c>
      <c r="AG282" s="1" t="str" cm="1">
        <f t="array" ref="AG282">IF(AC282="","",_xlfn._xlws.FILTER('Input_Claims Data'!AC$11:AC$500,('Input_Claims Data'!$Q$11:$Q$500='Cal_Claims Experience'!$U282)*('Input_Claims Data'!$R$11:$R$500='Cal_Claims Experience'!$V282)*('Input_Claims Data'!$S$11:$S$500='Cal_Claims Experience'!$W282)*('Input_Claims Data'!$T$11:$T$500='Cal_Claims Experience'!$X282)))</f>
        <v/>
      </c>
      <c r="AH282" s="1" t="str" cm="1">
        <f t="array" ref="AH282">IF(AD282="","",_xlfn._xlws.FILTER('Input_Claims Data'!AD$11:AD$500,('Input_Claims Data'!$Q$11:$Q$500='Cal_Claims Experience'!$U282)*('Input_Claims Data'!$R$11:$R$500='Cal_Claims Experience'!$V282)*('Input_Claims Data'!$S$11:$S$500='Cal_Claims Experience'!$W282)*('Input_Claims Data'!$T$11:$T$500='Cal_Claims Experience'!$X282)))</f>
        <v/>
      </c>
      <c r="AI282" s="1" t="str">
        <f t="shared" si="48"/>
        <v/>
      </c>
      <c r="AJ282" s="1" t="str">
        <f t="shared" si="45"/>
        <v/>
      </c>
      <c r="AK282" s="1" t="str">
        <f t="shared" si="46"/>
        <v/>
      </c>
      <c r="AL282" s="1" t="str">
        <f t="shared" si="47"/>
        <v/>
      </c>
      <c r="AM282" s="1" t="str">
        <f t="shared" si="49"/>
        <v/>
      </c>
    </row>
    <row r="283" spans="5:39">
      <c r="E283" s="1" t="str" cm="1">
        <f t="array" ref="E283">IF(A283="","",_xlfn._xlws.FILTER('Input_Claims Data'!E$11:E$500,('Input_Claims Data'!$A$11:$A$500='Cal_Claims Experience'!$A283)*('Input_Claims Data'!$B$11:$B$500='Cal_Claims Experience'!$B283)*('Input_Claims Data'!$C$11:$C$500='Cal_Claims Experience'!$C283)*('Input_Claims Data'!$D$11:$D$500='Cal_Claims Experience'!$D283)))</f>
        <v/>
      </c>
      <c r="F283" s="1" t="str" cm="1">
        <f t="array" ref="F283">IF(A283="","",_xlfn._xlws.FILTER('Input_Claims Data'!F$11:F$500,('Input_Claims Data'!$A$11:$A$500='Cal_Claims Experience'!$A283)*('Input_Claims Data'!$B$11:$B$500='Cal_Claims Experience'!$B283)*('Input_Claims Data'!$C$11:$C$500='Cal_Claims Experience'!$C283)*('Input_Claims Data'!$D$11:$D$500='Cal_Claims Experience'!$D283)))</f>
        <v/>
      </c>
      <c r="G283" s="1" t="str" cm="1">
        <f t="array" ref="G283">IF(A283="","",_xlfn._xlws.FILTER('Input_Claims Data'!G$11:G$500,('Input_Claims Data'!$A$11:$A$500='Cal_Claims Experience'!$A283)*('Input_Claims Data'!$B$11:$B$500='Cal_Claims Experience'!$B283)*('Input_Claims Data'!$C$11:$C$500='Cal_Claims Experience'!$C283)*('Input_Claims Data'!$D$11:$D$500='Cal_Claims Experience'!$D283)))</f>
        <v/>
      </c>
      <c r="H283" s="1" t="str" cm="1">
        <f t="array" ref="H283">IF(A283="","",_xlfn._xlws.FILTER('Input_Claims Data'!H$11:H$500,('Input_Claims Data'!$A$11:$A$500='Cal_Claims Experience'!$A283)*('Input_Claims Data'!$B$11:$B$500='Cal_Claims Experience'!$B283)*('Input_Claims Data'!$C$11:$C$500='Cal_Claims Experience'!$C283)*('Input_Claims Data'!$D$11:$D$500='Cal_Claims Experience'!$D283)))</f>
        <v/>
      </c>
      <c r="I283" s="1" t="str" cm="1">
        <f t="array" ref="I283">IF(A283="","",_xlfn._xlws.FILTER('Input_Claims Data'!I$11:I$500,('Input_Claims Data'!$A$11:$A$500='Cal_Claims Experience'!$A283)*('Input_Claims Data'!$B$11:$B$500='Cal_Claims Experience'!$B283)*('Input_Claims Data'!$C$11:$C$500='Cal_Claims Experience'!$C283)*('Input_Claims Data'!$D$11:$D$500='Cal_Claims Experience'!$D283)))</f>
        <v/>
      </c>
      <c r="J283" s="1" t="str" cm="1">
        <f t="array" ref="J283">IF(A283="","",_xlfn._xlws.FILTER('Input_Claims Data'!J$11:J$500,('Input_Claims Data'!$A$11:$A$500='Cal_Claims Experience'!$A283)*('Input_Claims Data'!$B$11:$B$500='Cal_Claims Experience'!$B283)*('Input_Claims Data'!$C$11:$C$500='Cal_Claims Experience'!$C283)*('Input_Claims Data'!$D$11:$D$500='Cal_Claims Experience'!$D283)))</f>
        <v/>
      </c>
      <c r="K283" s="1" t="str" cm="1">
        <f t="array" ref="K283">IF(A283="","",_xlfn._xlws.FILTER('Input_Claims Data'!K$11:K$500,('Input_Claims Data'!$A$11:$A$500='Cal_Claims Experience'!$A283)*('Input_Claims Data'!$B$11:$B$500='Cal_Claims Experience'!$B283)*('Input_Claims Data'!$C$11:$C$500='Cal_Claims Experience'!$C283)*('Input_Claims Data'!$D$11:$D$500='Cal_Claims Experience'!$D283)))</f>
        <v/>
      </c>
      <c r="L283" s="1" t="str" cm="1">
        <f t="array" ref="L283">IF(B283="","",_xlfn._xlws.FILTER('Input_Claims Data'!L$11:L$500,('Input_Claims Data'!$A$11:$A$500='Cal_Claims Experience'!$A283)*('Input_Claims Data'!$B$11:$B$500='Cal_Claims Experience'!$B283)*('Input_Claims Data'!$C$11:$C$500='Cal_Claims Experience'!$C283)*('Input_Claims Data'!$D$11:$D$500='Cal_Claims Experience'!$D283)))</f>
        <v/>
      </c>
      <c r="M283" s="1" t="str" cm="1">
        <f t="array" ref="M283">IF(C283="","",_xlfn._xlws.FILTER('Input_Claims Data'!M$11:M$500,('Input_Claims Data'!$A$11:$A$500='Cal_Claims Experience'!$A283)*('Input_Claims Data'!$B$11:$B$500='Cal_Claims Experience'!$B283)*('Input_Claims Data'!$C$11:$C$500='Cal_Claims Experience'!$C283)*('Input_Claims Data'!$D$11:$D$500='Cal_Claims Experience'!$D283)))</f>
        <v/>
      </c>
      <c r="N283" s="1" t="str" cm="1">
        <f t="array" ref="N283">IF(D283="","",_xlfn._xlws.FILTER('Input_Claims Data'!N$11:N$500,('Input_Claims Data'!$A$11:$A$500='Cal_Claims Experience'!$A283)*('Input_Claims Data'!$B$11:$B$500='Cal_Claims Experience'!$B283)*('Input_Claims Data'!$C$11:$C$500='Cal_Claims Experience'!$C283)*('Input_Claims Data'!$D$11:$D$500='Cal_Claims Experience'!$D283)))</f>
        <v/>
      </c>
      <c r="O283" s="1" t="str">
        <f t="shared" si="40"/>
        <v/>
      </c>
      <c r="P283" s="1" t="str">
        <f t="shared" si="41"/>
        <v/>
      </c>
      <c r="Q283" s="1" t="str">
        <f t="shared" si="42"/>
        <v/>
      </c>
      <c r="R283" s="1" t="str">
        <f t="shared" si="43"/>
        <v/>
      </c>
      <c r="S283" s="1" t="str">
        <f t="shared" si="44"/>
        <v/>
      </c>
      <c r="Y283" s="1" t="str" cm="1">
        <f t="array" ref="Y283">IF(U283="","",_xlfn._xlws.FILTER('Input_Claims Data'!U$11:U$500,('Input_Claims Data'!$Q$11:$Q$500='Cal_Claims Experience'!$U283)*('Input_Claims Data'!$R$11:$R$500='Cal_Claims Experience'!$V283)*('Input_Claims Data'!$S$11:$S$500='Cal_Claims Experience'!$W283)*('Input_Claims Data'!$T$11:$T$500='Cal_Claims Experience'!$X283)))</f>
        <v/>
      </c>
      <c r="Z283" s="1" t="str" cm="1">
        <f t="array" ref="Z283">IF(V283="","",_xlfn._xlws.FILTER('Input_Claims Data'!V$11:V$500,('Input_Claims Data'!$Q$11:$Q$500='Cal_Claims Experience'!$U283)*('Input_Claims Data'!$R$11:$R$500='Cal_Claims Experience'!$V283)*('Input_Claims Data'!$S$11:$S$500='Cal_Claims Experience'!$W283)*('Input_Claims Data'!$T$11:$T$500='Cal_Claims Experience'!$X283)))</f>
        <v/>
      </c>
      <c r="AA283" s="1" t="str" cm="1">
        <f t="array" ref="AA283">IF(W283="","",_xlfn._xlws.FILTER('Input_Claims Data'!W$11:W$500,('Input_Claims Data'!$Q$11:$Q$500='Cal_Claims Experience'!$U283)*('Input_Claims Data'!$R$11:$R$500='Cal_Claims Experience'!$V283)*('Input_Claims Data'!$S$11:$S$500='Cal_Claims Experience'!$W283)*('Input_Claims Data'!$T$11:$T$500='Cal_Claims Experience'!$X283)))</f>
        <v/>
      </c>
      <c r="AB283" s="1" t="str" cm="1">
        <f t="array" ref="AB283">IF(X283="","",_xlfn._xlws.FILTER('Input_Claims Data'!X$11:X$500,('Input_Claims Data'!$Q$11:$Q$500='Cal_Claims Experience'!$U283)*('Input_Claims Data'!$R$11:$R$500='Cal_Claims Experience'!$V283)*('Input_Claims Data'!$S$11:$S$500='Cal_Claims Experience'!$W283)*('Input_Claims Data'!$T$11:$T$500='Cal_Claims Experience'!$X283)))</f>
        <v/>
      </c>
      <c r="AC283" s="1" t="str" cm="1">
        <f t="array" ref="AC283">IF(Y283="","",_xlfn._xlws.FILTER('Input_Claims Data'!Y$11:Y$500,('Input_Claims Data'!$Q$11:$Q$500='Cal_Claims Experience'!$U283)*('Input_Claims Data'!$R$11:$R$500='Cal_Claims Experience'!$V283)*('Input_Claims Data'!$S$11:$S$500='Cal_Claims Experience'!$W283)*('Input_Claims Data'!$T$11:$T$500='Cal_Claims Experience'!$X283)))</f>
        <v/>
      </c>
      <c r="AD283" s="1" t="str" cm="1">
        <f t="array" ref="AD283">IF(Z283="","",_xlfn._xlws.FILTER('Input_Claims Data'!Z$11:Z$500,('Input_Claims Data'!$Q$11:$Q$500='Cal_Claims Experience'!$U283)*('Input_Claims Data'!$R$11:$R$500='Cal_Claims Experience'!$V283)*('Input_Claims Data'!$S$11:$S$500='Cal_Claims Experience'!$W283)*('Input_Claims Data'!$T$11:$T$500='Cal_Claims Experience'!$X283)))</f>
        <v/>
      </c>
      <c r="AE283" s="1" t="str" cm="1">
        <f t="array" ref="AE283">IF(AA283="","",_xlfn._xlws.FILTER('Input_Claims Data'!AA$11:AA$500,('Input_Claims Data'!$Q$11:$Q$500='Cal_Claims Experience'!$U283)*('Input_Claims Data'!$R$11:$R$500='Cal_Claims Experience'!$V283)*('Input_Claims Data'!$S$11:$S$500='Cal_Claims Experience'!$W283)*('Input_Claims Data'!$T$11:$T$500='Cal_Claims Experience'!$X283)))</f>
        <v/>
      </c>
      <c r="AF283" s="1" t="str" cm="1">
        <f t="array" ref="AF283">IF(AB283="","",_xlfn._xlws.FILTER('Input_Claims Data'!AB$11:AB$500,('Input_Claims Data'!$Q$11:$Q$500='Cal_Claims Experience'!$U283)*('Input_Claims Data'!$R$11:$R$500='Cal_Claims Experience'!$V283)*('Input_Claims Data'!$S$11:$S$500='Cal_Claims Experience'!$W283)*('Input_Claims Data'!$T$11:$T$500='Cal_Claims Experience'!$X283)))</f>
        <v/>
      </c>
      <c r="AG283" s="1" t="str" cm="1">
        <f t="array" ref="AG283">IF(AC283="","",_xlfn._xlws.FILTER('Input_Claims Data'!AC$11:AC$500,('Input_Claims Data'!$Q$11:$Q$500='Cal_Claims Experience'!$U283)*('Input_Claims Data'!$R$11:$R$500='Cal_Claims Experience'!$V283)*('Input_Claims Data'!$S$11:$S$500='Cal_Claims Experience'!$W283)*('Input_Claims Data'!$T$11:$T$500='Cal_Claims Experience'!$X283)))</f>
        <v/>
      </c>
      <c r="AH283" s="1" t="str" cm="1">
        <f t="array" ref="AH283">IF(AD283="","",_xlfn._xlws.FILTER('Input_Claims Data'!AD$11:AD$500,('Input_Claims Data'!$Q$11:$Q$500='Cal_Claims Experience'!$U283)*('Input_Claims Data'!$R$11:$R$500='Cal_Claims Experience'!$V283)*('Input_Claims Data'!$S$11:$S$500='Cal_Claims Experience'!$W283)*('Input_Claims Data'!$T$11:$T$500='Cal_Claims Experience'!$X283)))</f>
        <v/>
      </c>
      <c r="AI283" s="1" t="str">
        <f t="shared" si="48"/>
        <v/>
      </c>
      <c r="AJ283" s="1" t="str">
        <f t="shared" si="45"/>
        <v/>
      </c>
      <c r="AK283" s="1" t="str">
        <f t="shared" si="46"/>
        <v/>
      </c>
      <c r="AL283" s="1" t="str">
        <f t="shared" si="47"/>
        <v/>
      </c>
      <c r="AM283" s="1" t="str">
        <f t="shared" si="49"/>
        <v/>
      </c>
    </row>
    <row r="284" spans="5:39">
      <c r="E284" s="1" t="str" cm="1">
        <f t="array" ref="E284">IF(A284="","",_xlfn._xlws.FILTER('Input_Claims Data'!E$11:E$500,('Input_Claims Data'!$A$11:$A$500='Cal_Claims Experience'!$A284)*('Input_Claims Data'!$B$11:$B$500='Cal_Claims Experience'!$B284)*('Input_Claims Data'!$C$11:$C$500='Cal_Claims Experience'!$C284)*('Input_Claims Data'!$D$11:$D$500='Cal_Claims Experience'!$D284)))</f>
        <v/>
      </c>
      <c r="F284" s="1" t="str" cm="1">
        <f t="array" ref="F284">IF(A284="","",_xlfn._xlws.FILTER('Input_Claims Data'!F$11:F$500,('Input_Claims Data'!$A$11:$A$500='Cal_Claims Experience'!$A284)*('Input_Claims Data'!$B$11:$B$500='Cal_Claims Experience'!$B284)*('Input_Claims Data'!$C$11:$C$500='Cal_Claims Experience'!$C284)*('Input_Claims Data'!$D$11:$D$500='Cal_Claims Experience'!$D284)))</f>
        <v/>
      </c>
      <c r="G284" s="1" t="str" cm="1">
        <f t="array" ref="G284">IF(A284="","",_xlfn._xlws.FILTER('Input_Claims Data'!G$11:G$500,('Input_Claims Data'!$A$11:$A$500='Cal_Claims Experience'!$A284)*('Input_Claims Data'!$B$11:$B$500='Cal_Claims Experience'!$B284)*('Input_Claims Data'!$C$11:$C$500='Cal_Claims Experience'!$C284)*('Input_Claims Data'!$D$11:$D$500='Cal_Claims Experience'!$D284)))</f>
        <v/>
      </c>
      <c r="H284" s="1" t="str" cm="1">
        <f t="array" ref="H284">IF(A284="","",_xlfn._xlws.FILTER('Input_Claims Data'!H$11:H$500,('Input_Claims Data'!$A$11:$A$500='Cal_Claims Experience'!$A284)*('Input_Claims Data'!$B$11:$B$500='Cal_Claims Experience'!$B284)*('Input_Claims Data'!$C$11:$C$500='Cal_Claims Experience'!$C284)*('Input_Claims Data'!$D$11:$D$500='Cal_Claims Experience'!$D284)))</f>
        <v/>
      </c>
      <c r="I284" s="1" t="str" cm="1">
        <f t="array" ref="I284">IF(A284="","",_xlfn._xlws.FILTER('Input_Claims Data'!I$11:I$500,('Input_Claims Data'!$A$11:$A$500='Cal_Claims Experience'!$A284)*('Input_Claims Data'!$B$11:$B$500='Cal_Claims Experience'!$B284)*('Input_Claims Data'!$C$11:$C$500='Cal_Claims Experience'!$C284)*('Input_Claims Data'!$D$11:$D$500='Cal_Claims Experience'!$D284)))</f>
        <v/>
      </c>
      <c r="J284" s="1" t="str" cm="1">
        <f t="array" ref="J284">IF(A284="","",_xlfn._xlws.FILTER('Input_Claims Data'!J$11:J$500,('Input_Claims Data'!$A$11:$A$500='Cal_Claims Experience'!$A284)*('Input_Claims Data'!$B$11:$B$500='Cal_Claims Experience'!$B284)*('Input_Claims Data'!$C$11:$C$500='Cal_Claims Experience'!$C284)*('Input_Claims Data'!$D$11:$D$500='Cal_Claims Experience'!$D284)))</f>
        <v/>
      </c>
      <c r="K284" s="1" t="str" cm="1">
        <f t="array" ref="K284">IF(A284="","",_xlfn._xlws.FILTER('Input_Claims Data'!K$11:K$500,('Input_Claims Data'!$A$11:$A$500='Cal_Claims Experience'!$A284)*('Input_Claims Data'!$B$11:$B$500='Cal_Claims Experience'!$B284)*('Input_Claims Data'!$C$11:$C$500='Cal_Claims Experience'!$C284)*('Input_Claims Data'!$D$11:$D$500='Cal_Claims Experience'!$D284)))</f>
        <v/>
      </c>
      <c r="L284" s="1" t="str" cm="1">
        <f t="array" ref="L284">IF(B284="","",_xlfn._xlws.FILTER('Input_Claims Data'!L$11:L$500,('Input_Claims Data'!$A$11:$A$500='Cal_Claims Experience'!$A284)*('Input_Claims Data'!$B$11:$B$500='Cal_Claims Experience'!$B284)*('Input_Claims Data'!$C$11:$C$500='Cal_Claims Experience'!$C284)*('Input_Claims Data'!$D$11:$D$500='Cal_Claims Experience'!$D284)))</f>
        <v/>
      </c>
      <c r="M284" s="1" t="str" cm="1">
        <f t="array" ref="M284">IF(C284="","",_xlfn._xlws.FILTER('Input_Claims Data'!M$11:M$500,('Input_Claims Data'!$A$11:$A$500='Cal_Claims Experience'!$A284)*('Input_Claims Data'!$B$11:$B$500='Cal_Claims Experience'!$B284)*('Input_Claims Data'!$C$11:$C$500='Cal_Claims Experience'!$C284)*('Input_Claims Data'!$D$11:$D$500='Cal_Claims Experience'!$D284)))</f>
        <v/>
      </c>
      <c r="N284" s="1" t="str" cm="1">
        <f t="array" ref="N284">IF(D284="","",_xlfn._xlws.FILTER('Input_Claims Data'!N$11:N$500,('Input_Claims Data'!$A$11:$A$500='Cal_Claims Experience'!$A284)*('Input_Claims Data'!$B$11:$B$500='Cal_Claims Experience'!$B284)*('Input_Claims Data'!$C$11:$C$500='Cal_Claims Experience'!$C284)*('Input_Claims Data'!$D$11:$D$500='Cal_Claims Experience'!$D284)))</f>
        <v/>
      </c>
      <c r="O284" s="1" t="str">
        <f t="shared" si="40"/>
        <v/>
      </c>
      <c r="P284" s="1" t="str">
        <f t="shared" si="41"/>
        <v/>
      </c>
      <c r="Q284" s="1" t="str">
        <f t="shared" si="42"/>
        <v/>
      </c>
      <c r="R284" s="1" t="str">
        <f t="shared" si="43"/>
        <v/>
      </c>
      <c r="S284" s="1" t="str">
        <f t="shared" si="44"/>
        <v/>
      </c>
      <c r="Y284" s="1" t="str" cm="1">
        <f t="array" ref="Y284">IF(U284="","",_xlfn._xlws.FILTER('Input_Claims Data'!U$11:U$500,('Input_Claims Data'!$Q$11:$Q$500='Cal_Claims Experience'!$U284)*('Input_Claims Data'!$R$11:$R$500='Cal_Claims Experience'!$V284)*('Input_Claims Data'!$S$11:$S$500='Cal_Claims Experience'!$W284)*('Input_Claims Data'!$T$11:$T$500='Cal_Claims Experience'!$X284)))</f>
        <v/>
      </c>
      <c r="Z284" s="1" t="str" cm="1">
        <f t="array" ref="Z284">IF(V284="","",_xlfn._xlws.FILTER('Input_Claims Data'!V$11:V$500,('Input_Claims Data'!$Q$11:$Q$500='Cal_Claims Experience'!$U284)*('Input_Claims Data'!$R$11:$R$500='Cal_Claims Experience'!$V284)*('Input_Claims Data'!$S$11:$S$500='Cal_Claims Experience'!$W284)*('Input_Claims Data'!$T$11:$T$500='Cal_Claims Experience'!$X284)))</f>
        <v/>
      </c>
      <c r="AA284" s="1" t="str" cm="1">
        <f t="array" ref="AA284">IF(W284="","",_xlfn._xlws.FILTER('Input_Claims Data'!W$11:W$500,('Input_Claims Data'!$Q$11:$Q$500='Cal_Claims Experience'!$U284)*('Input_Claims Data'!$R$11:$R$500='Cal_Claims Experience'!$V284)*('Input_Claims Data'!$S$11:$S$500='Cal_Claims Experience'!$W284)*('Input_Claims Data'!$T$11:$T$500='Cal_Claims Experience'!$X284)))</f>
        <v/>
      </c>
      <c r="AB284" s="1" t="str" cm="1">
        <f t="array" ref="AB284">IF(X284="","",_xlfn._xlws.FILTER('Input_Claims Data'!X$11:X$500,('Input_Claims Data'!$Q$11:$Q$500='Cal_Claims Experience'!$U284)*('Input_Claims Data'!$R$11:$R$500='Cal_Claims Experience'!$V284)*('Input_Claims Data'!$S$11:$S$500='Cal_Claims Experience'!$W284)*('Input_Claims Data'!$T$11:$T$500='Cal_Claims Experience'!$X284)))</f>
        <v/>
      </c>
      <c r="AC284" s="1" t="str" cm="1">
        <f t="array" ref="AC284">IF(Y284="","",_xlfn._xlws.FILTER('Input_Claims Data'!Y$11:Y$500,('Input_Claims Data'!$Q$11:$Q$500='Cal_Claims Experience'!$U284)*('Input_Claims Data'!$R$11:$R$500='Cal_Claims Experience'!$V284)*('Input_Claims Data'!$S$11:$S$500='Cal_Claims Experience'!$W284)*('Input_Claims Data'!$T$11:$T$500='Cal_Claims Experience'!$X284)))</f>
        <v/>
      </c>
      <c r="AD284" s="1" t="str" cm="1">
        <f t="array" ref="AD284">IF(Z284="","",_xlfn._xlws.FILTER('Input_Claims Data'!Z$11:Z$500,('Input_Claims Data'!$Q$11:$Q$500='Cal_Claims Experience'!$U284)*('Input_Claims Data'!$R$11:$R$500='Cal_Claims Experience'!$V284)*('Input_Claims Data'!$S$11:$S$500='Cal_Claims Experience'!$W284)*('Input_Claims Data'!$T$11:$T$500='Cal_Claims Experience'!$X284)))</f>
        <v/>
      </c>
      <c r="AE284" s="1" t="str" cm="1">
        <f t="array" ref="AE284">IF(AA284="","",_xlfn._xlws.FILTER('Input_Claims Data'!AA$11:AA$500,('Input_Claims Data'!$Q$11:$Q$500='Cal_Claims Experience'!$U284)*('Input_Claims Data'!$R$11:$R$500='Cal_Claims Experience'!$V284)*('Input_Claims Data'!$S$11:$S$500='Cal_Claims Experience'!$W284)*('Input_Claims Data'!$T$11:$T$500='Cal_Claims Experience'!$X284)))</f>
        <v/>
      </c>
      <c r="AF284" s="1" t="str" cm="1">
        <f t="array" ref="AF284">IF(AB284="","",_xlfn._xlws.FILTER('Input_Claims Data'!AB$11:AB$500,('Input_Claims Data'!$Q$11:$Q$500='Cal_Claims Experience'!$U284)*('Input_Claims Data'!$R$11:$R$500='Cal_Claims Experience'!$V284)*('Input_Claims Data'!$S$11:$S$500='Cal_Claims Experience'!$W284)*('Input_Claims Data'!$T$11:$T$500='Cal_Claims Experience'!$X284)))</f>
        <v/>
      </c>
      <c r="AG284" s="1" t="str" cm="1">
        <f t="array" ref="AG284">IF(AC284="","",_xlfn._xlws.FILTER('Input_Claims Data'!AC$11:AC$500,('Input_Claims Data'!$Q$11:$Q$500='Cal_Claims Experience'!$U284)*('Input_Claims Data'!$R$11:$R$500='Cal_Claims Experience'!$V284)*('Input_Claims Data'!$S$11:$S$500='Cal_Claims Experience'!$W284)*('Input_Claims Data'!$T$11:$T$500='Cal_Claims Experience'!$X284)))</f>
        <v/>
      </c>
      <c r="AH284" s="1" t="str" cm="1">
        <f t="array" ref="AH284">IF(AD284="","",_xlfn._xlws.FILTER('Input_Claims Data'!AD$11:AD$500,('Input_Claims Data'!$Q$11:$Q$500='Cal_Claims Experience'!$U284)*('Input_Claims Data'!$R$11:$R$500='Cal_Claims Experience'!$V284)*('Input_Claims Data'!$S$11:$S$500='Cal_Claims Experience'!$W284)*('Input_Claims Data'!$T$11:$T$500='Cal_Claims Experience'!$X284)))</f>
        <v/>
      </c>
      <c r="AI284" s="1" t="str">
        <f t="shared" si="48"/>
        <v/>
      </c>
      <c r="AJ284" s="1" t="str">
        <f t="shared" si="45"/>
        <v/>
      </c>
      <c r="AK284" s="1" t="str">
        <f t="shared" si="46"/>
        <v/>
      </c>
      <c r="AL284" s="1" t="str">
        <f t="shared" si="47"/>
        <v/>
      </c>
      <c r="AM284" s="1" t="str">
        <f t="shared" si="49"/>
        <v/>
      </c>
    </row>
    <row r="285" spans="5:39">
      <c r="E285" s="1" t="str" cm="1">
        <f t="array" ref="E285">IF(A285="","",_xlfn._xlws.FILTER('Input_Claims Data'!E$11:E$500,('Input_Claims Data'!$A$11:$A$500='Cal_Claims Experience'!$A285)*('Input_Claims Data'!$B$11:$B$500='Cal_Claims Experience'!$B285)*('Input_Claims Data'!$C$11:$C$500='Cal_Claims Experience'!$C285)*('Input_Claims Data'!$D$11:$D$500='Cal_Claims Experience'!$D285)))</f>
        <v/>
      </c>
      <c r="F285" s="1" t="str" cm="1">
        <f t="array" ref="F285">IF(A285="","",_xlfn._xlws.FILTER('Input_Claims Data'!F$11:F$500,('Input_Claims Data'!$A$11:$A$500='Cal_Claims Experience'!$A285)*('Input_Claims Data'!$B$11:$B$500='Cal_Claims Experience'!$B285)*('Input_Claims Data'!$C$11:$C$500='Cal_Claims Experience'!$C285)*('Input_Claims Data'!$D$11:$D$500='Cal_Claims Experience'!$D285)))</f>
        <v/>
      </c>
      <c r="G285" s="1" t="str" cm="1">
        <f t="array" ref="G285">IF(A285="","",_xlfn._xlws.FILTER('Input_Claims Data'!G$11:G$500,('Input_Claims Data'!$A$11:$A$500='Cal_Claims Experience'!$A285)*('Input_Claims Data'!$B$11:$B$500='Cal_Claims Experience'!$B285)*('Input_Claims Data'!$C$11:$C$500='Cal_Claims Experience'!$C285)*('Input_Claims Data'!$D$11:$D$500='Cal_Claims Experience'!$D285)))</f>
        <v/>
      </c>
      <c r="H285" s="1" t="str" cm="1">
        <f t="array" ref="H285">IF(A285="","",_xlfn._xlws.FILTER('Input_Claims Data'!H$11:H$500,('Input_Claims Data'!$A$11:$A$500='Cal_Claims Experience'!$A285)*('Input_Claims Data'!$B$11:$B$500='Cal_Claims Experience'!$B285)*('Input_Claims Data'!$C$11:$C$500='Cal_Claims Experience'!$C285)*('Input_Claims Data'!$D$11:$D$500='Cal_Claims Experience'!$D285)))</f>
        <v/>
      </c>
      <c r="I285" s="1" t="str" cm="1">
        <f t="array" ref="I285">IF(A285="","",_xlfn._xlws.FILTER('Input_Claims Data'!I$11:I$500,('Input_Claims Data'!$A$11:$A$500='Cal_Claims Experience'!$A285)*('Input_Claims Data'!$B$11:$B$500='Cal_Claims Experience'!$B285)*('Input_Claims Data'!$C$11:$C$500='Cal_Claims Experience'!$C285)*('Input_Claims Data'!$D$11:$D$500='Cal_Claims Experience'!$D285)))</f>
        <v/>
      </c>
      <c r="J285" s="1" t="str" cm="1">
        <f t="array" ref="J285">IF(A285="","",_xlfn._xlws.FILTER('Input_Claims Data'!J$11:J$500,('Input_Claims Data'!$A$11:$A$500='Cal_Claims Experience'!$A285)*('Input_Claims Data'!$B$11:$B$500='Cal_Claims Experience'!$B285)*('Input_Claims Data'!$C$11:$C$500='Cal_Claims Experience'!$C285)*('Input_Claims Data'!$D$11:$D$500='Cal_Claims Experience'!$D285)))</f>
        <v/>
      </c>
      <c r="K285" s="1" t="str" cm="1">
        <f t="array" ref="K285">IF(A285="","",_xlfn._xlws.FILTER('Input_Claims Data'!K$11:K$500,('Input_Claims Data'!$A$11:$A$500='Cal_Claims Experience'!$A285)*('Input_Claims Data'!$B$11:$B$500='Cal_Claims Experience'!$B285)*('Input_Claims Data'!$C$11:$C$500='Cal_Claims Experience'!$C285)*('Input_Claims Data'!$D$11:$D$500='Cal_Claims Experience'!$D285)))</f>
        <v/>
      </c>
      <c r="L285" s="1" t="str" cm="1">
        <f t="array" ref="L285">IF(B285="","",_xlfn._xlws.FILTER('Input_Claims Data'!L$11:L$500,('Input_Claims Data'!$A$11:$A$500='Cal_Claims Experience'!$A285)*('Input_Claims Data'!$B$11:$B$500='Cal_Claims Experience'!$B285)*('Input_Claims Data'!$C$11:$C$500='Cal_Claims Experience'!$C285)*('Input_Claims Data'!$D$11:$D$500='Cal_Claims Experience'!$D285)))</f>
        <v/>
      </c>
      <c r="M285" s="1" t="str" cm="1">
        <f t="array" ref="M285">IF(C285="","",_xlfn._xlws.FILTER('Input_Claims Data'!M$11:M$500,('Input_Claims Data'!$A$11:$A$500='Cal_Claims Experience'!$A285)*('Input_Claims Data'!$B$11:$B$500='Cal_Claims Experience'!$B285)*('Input_Claims Data'!$C$11:$C$500='Cal_Claims Experience'!$C285)*('Input_Claims Data'!$D$11:$D$500='Cal_Claims Experience'!$D285)))</f>
        <v/>
      </c>
      <c r="N285" s="1" t="str" cm="1">
        <f t="array" ref="N285">IF(D285="","",_xlfn._xlws.FILTER('Input_Claims Data'!N$11:N$500,('Input_Claims Data'!$A$11:$A$500='Cal_Claims Experience'!$A285)*('Input_Claims Data'!$B$11:$B$500='Cal_Claims Experience'!$B285)*('Input_Claims Data'!$C$11:$C$500='Cal_Claims Experience'!$C285)*('Input_Claims Data'!$D$11:$D$500='Cal_Claims Experience'!$D285)))</f>
        <v/>
      </c>
      <c r="O285" s="1" t="str">
        <f t="shared" si="40"/>
        <v/>
      </c>
      <c r="P285" s="1" t="str">
        <f t="shared" si="41"/>
        <v/>
      </c>
      <c r="Q285" s="1" t="str">
        <f t="shared" si="42"/>
        <v/>
      </c>
      <c r="R285" s="1" t="str">
        <f t="shared" si="43"/>
        <v/>
      </c>
      <c r="S285" s="1" t="str">
        <f t="shared" si="44"/>
        <v/>
      </c>
      <c r="Y285" s="1" t="str" cm="1">
        <f t="array" ref="Y285">IF(U285="","",_xlfn._xlws.FILTER('Input_Claims Data'!U$11:U$500,('Input_Claims Data'!$Q$11:$Q$500='Cal_Claims Experience'!$U285)*('Input_Claims Data'!$R$11:$R$500='Cal_Claims Experience'!$V285)*('Input_Claims Data'!$S$11:$S$500='Cal_Claims Experience'!$W285)*('Input_Claims Data'!$T$11:$T$500='Cal_Claims Experience'!$X285)))</f>
        <v/>
      </c>
      <c r="Z285" s="1" t="str" cm="1">
        <f t="array" ref="Z285">IF(V285="","",_xlfn._xlws.FILTER('Input_Claims Data'!V$11:V$500,('Input_Claims Data'!$Q$11:$Q$500='Cal_Claims Experience'!$U285)*('Input_Claims Data'!$R$11:$R$500='Cal_Claims Experience'!$V285)*('Input_Claims Data'!$S$11:$S$500='Cal_Claims Experience'!$W285)*('Input_Claims Data'!$T$11:$T$500='Cal_Claims Experience'!$X285)))</f>
        <v/>
      </c>
      <c r="AA285" s="1" t="str" cm="1">
        <f t="array" ref="AA285">IF(W285="","",_xlfn._xlws.FILTER('Input_Claims Data'!W$11:W$500,('Input_Claims Data'!$Q$11:$Q$500='Cal_Claims Experience'!$U285)*('Input_Claims Data'!$R$11:$R$500='Cal_Claims Experience'!$V285)*('Input_Claims Data'!$S$11:$S$500='Cal_Claims Experience'!$W285)*('Input_Claims Data'!$T$11:$T$500='Cal_Claims Experience'!$X285)))</f>
        <v/>
      </c>
      <c r="AB285" s="1" t="str" cm="1">
        <f t="array" ref="AB285">IF(X285="","",_xlfn._xlws.FILTER('Input_Claims Data'!X$11:X$500,('Input_Claims Data'!$Q$11:$Q$500='Cal_Claims Experience'!$U285)*('Input_Claims Data'!$R$11:$R$500='Cal_Claims Experience'!$V285)*('Input_Claims Data'!$S$11:$S$500='Cal_Claims Experience'!$W285)*('Input_Claims Data'!$T$11:$T$500='Cal_Claims Experience'!$X285)))</f>
        <v/>
      </c>
      <c r="AC285" s="1" t="str" cm="1">
        <f t="array" ref="AC285">IF(Y285="","",_xlfn._xlws.FILTER('Input_Claims Data'!Y$11:Y$500,('Input_Claims Data'!$Q$11:$Q$500='Cal_Claims Experience'!$U285)*('Input_Claims Data'!$R$11:$R$500='Cal_Claims Experience'!$V285)*('Input_Claims Data'!$S$11:$S$500='Cal_Claims Experience'!$W285)*('Input_Claims Data'!$T$11:$T$500='Cal_Claims Experience'!$X285)))</f>
        <v/>
      </c>
      <c r="AD285" s="1" t="str" cm="1">
        <f t="array" ref="AD285">IF(Z285="","",_xlfn._xlws.FILTER('Input_Claims Data'!Z$11:Z$500,('Input_Claims Data'!$Q$11:$Q$500='Cal_Claims Experience'!$U285)*('Input_Claims Data'!$R$11:$R$500='Cal_Claims Experience'!$V285)*('Input_Claims Data'!$S$11:$S$500='Cal_Claims Experience'!$W285)*('Input_Claims Data'!$T$11:$T$500='Cal_Claims Experience'!$X285)))</f>
        <v/>
      </c>
      <c r="AE285" s="1" t="str" cm="1">
        <f t="array" ref="AE285">IF(AA285="","",_xlfn._xlws.FILTER('Input_Claims Data'!AA$11:AA$500,('Input_Claims Data'!$Q$11:$Q$500='Cal_Claims Experience'!$U285)*('Input_Claims Data'!$R$11:$R$500='Cal_Claims Experience'!$V285)*('Input_Claims Data'!$S$11:$S$500='Cal_Claims Experience'!$W285)*('Input_Claims Data'!$T$11:$T$500='Cal_Claims Experience'!$X285)))</f>
        <v/>
      </c>
      <c r="AF285" s="1" t="str" cm="1">
        <f t="array" ref="AF285">IF(AB285="","",_xlfn._xlws.FILTER('Input_Claims Data'!AB$11:AB$500,('Input_Claims Data'!$Q$11:$Q$500='Cal_Claims Experience'!$U285)*('Input_Claims Data'!$R$11:$R$500='Cal_Claims Experience'!$V285)*('Input_Claims Data'!$S$11:$S$500='Cal_Claims Experience'!$W285)*('Input_Claims Data'!$T$11:$T$500='Cal_Claims Experience'!$X285)))</f>
        <v/>
      </c>
      <c r="AG285" s="1" t="str" cm="1">
        <f t="array" ref="AG285">IF(AC285="","",_xlfn._xlws.FILTER('Input_Claims Data'!AC$11:AC$500,('Input_Claims Data'!$Q$11:$Q$500='Cal_Claims Experience'!$U285)*('Input_Claims Data'!$R$11:$R$500='Cal_Claims Experience'!$V285)*('Input_Claims Data'!$S$11:$S$500='Cal_Claims Experience'!$W285)*('Input_Claims Data'!$T$11:$T$500='Cal_Claims Experience'!$X285)))</f>
        <v/>
      </c>
      <c r="AH285" s="1" t="str" cm="1">
        <f t="array" ref="AH285">IF(AD285="","",_xlfn._xlws.FILTER('Input_Claims Data'!AD$11:AD$500,('Input_Claims Data'!$Q$11:$Q$500='Cal_Claims Experience'!$U285)*('Input_Claims Data'!$R$11:$R$500='Cal_Claims Experience'!$V285)*('Input_Claims Data'!$S$11:$S$500='Cal_Claims Experience'!$W285)*('Input_Claims Data'!$T$11:$T$500='Cal_Claims Experience'!$X285)))</f>
        <v/>
      </c>
      <c r="AI285" s="1" t="str">
        <f t="shared" si="48"/>
        <v/>
      </c>
      <c r="AJ285" s="1" t="str">
        <f t="shared" si="45"/>
        <v/>
      </c>
      <c r="AK285" s="1" t="str">
        <f t="shared" si="46"/>
        <v/>
      </c>
      <c r="AL285" s="1" t="str">
        <f t="shared" si="47"/>
        <v/>
      </c>
      <c r="AM285" s="1" t="str">
        <f t="shared" si="49"/>
        <v/>
      </c>
    </row>
    <row r="286" spans="5:39">
      <c r="E286" s="1" t="str" cm="1">
        <f t="array" ref="E286">IF(A286="","",_xlfn._xlws.FILTER('Input_Claims Data'!E$11:E$500,('Input_Claims Data'!$A$11:$A$500='Cal_Claims Experience'!$A286)*('Input_Claims Data'!$B$11:$B$500='Cal_Claims Experience'!$B286)*('Input_Claims Data'!$C$11:$C$500='Cal_Claims Experience'!$C286)*('Input_Claims Data'!$D$11:$D$500='Cal_Claims Experience'!$D286)))</f>
        <v/>
      </c>
      <c r="F286" s="1" t="str" cm="1">
        <f t="array" ref="F286">IF(A286="","",_xlfn._xlws.FILTER('Input_Claims Data'!F$11:F$500,('Input_Claims Data'!$A$11:$A$500='Cal_Claims Experience'!$A286)*('Input_Claims Data'!$B$11:$B$500='Cal_Claims Experience'!$B286)*('Input_Claims Data'!$C$11:$C$500='Cal_Claims Experience'!$C286)*('Input_Claims Data'!$D$11:$D$500='Cal_Claims Experience'!$D286)))</f>
        <v/>
      </c>
      <c r="G286" s="1" t="str" cm="1">
        <f t="array" ref="G286">IF(A286="","",_xlfn._xlws.FILTER('Input_Claims Data'!G$11:G$500,('Input_Claims Data'!$A$11:$A$500='Cal_Claims Experience'!$A286)*('Input_Claims Data'!$B$11:$B$500='Cal_Claims Experience'!$B286)*('Input_Claims Data'!$C$11:$C$500='Cal_Claims Experience'!$C286)*('Input_Claims Data'!$D$11:$D$500='Cal_Claims Experience'!$D286)))</f>
        <v/>
      </c>
      <c r="H286" s="1" t="str" cm="1">
        <f t="array" ref="H286">IF(A286="","",_xlfn._xlws.FILTER('Input_Claims Data'!H$11:H$500,('Input_Claims Data'!$A$11:$A$500='Cal_Claims Experience'!$A286)*('Input_Claims Data'!$B$11:$B$500='Cal_Claims Experience'!$B286)*('Input_Claims Data'!$C$11:$C$500='Cal_Claims Experience'!$C286)*('Input_Claims Data'!$D$11:$D$500='Cal_Claims Experience'!$D286)))</f>
        <v/>
      </c>
      <c r="I286" s="1" t="str" cm="1">
        <f t="array" ref="I286">IF(A286="","",_xlfn._xlws.FILTER('Input_Claims Data'!I$11:I$500,('Input_Claims Data'!$A$11:$A$500='Cal_Claims Experience'!$A286)*('Input_Claims Data'!$B$11:$B$500='Cal_Claims Experience'!$B286)*('Input_Claims Data'!$C$11:$C$500='Cal_Claims Experience'!$C286)*('Input_Claims Data'!$D$11:$D$500='Cal_Claims Experience'!$D286)))</f>
        <v/>
      </c>
      <c r="J286" s="1" t="str" cm="1">
        <f t="array" ref="J286">IF(A286="","",_xlfn._xlws.FILTER('Input_Claims Data'!J$11:J$500,('Input_Claims Data'!$A$11:$A$500='Cal_Claims Experience'!$A286)*('Input_Claims Data'!$B$11:$B$500='Cal_Claims Experience'!$B286)*('Input_Claims Data'!$C$11:$C$500='Cal_Claims Experience'!$C286)*('Input_Claims Data'!$D$11:$D$500='Cal_Claims Experience'!$D286)))</f>
        <v/>
      </c>
      <c r="K286" s="1" t="str" cm="1">
        <f t="array" ref="K286">IF(A286="","",_xlfn._xlws.FILTER('Input_Claims Data'!K$11:K$500,('Input_Claims Data'!$A$11:$A$500='Cal_Claims Experience'!$A286)*('Input_Claims Data'!$B$11:$B$500='Cal_Claims Experience'!$B286)*('Input_Claims Data'!$C$11:$C$500='Cal_Claims Experience'!$C286)*('Input_Claims Data'!$D$11:$D$500='Cal_Claims Experience'!$D286)))</f>
        <v/>
      </c>
      <c r="L286" s="1" t="str" cm="1">
        <f t="array" ref="L286">IF(B286="","",_xlfn._xlws.FILTER('Input_Claims Data'!L$11:L$500,('Input_Claims Data'!$A$11:$A$500='Cal_Claims Experience'!$A286)*('Input_Claims Data'!$B$11:$B$500='Cal_Claims Experience'!$B286)*('Input_Claims Data'!$C$11:$C$500='Cal_Claims Experience'!$C286)*('Input_Claims Data'!$D$11:$D$500='Cal_Claims Experience'!$D286)))</f>
        <v/>
      </c>
      <c r="M286" s="1" t="str" cm="1">
        <f t="array" ref="M286">IF(C286="","",_xlfn._xlws.FILTER('Input_Claims Data'!M$11:M$500,('Input_Claims Data'!$A$11:$A$500='Cal_Claims Experience'!$A286)*('Input_Claims Data'!$B$11:$B$500='Cal_Claims Experience'!$B286)*('Input_Claims Data'!$C$11:$C$500='Cal_Claims Experience'!$C286)*('Input_Claims Data'!$D$11:$D$500='Cal_Claims Experience'!$D286)))</f>
        <v/>
      </c>
      <c r="N286" s="1" t="str" cm="1">
        <f t="array" ref="N286">IF(D286="","",_xlfn._xlws.FILTER('Input_Claims Data'!N$11:N$500,('Input_Claims Data'!$A$11:$A$500='Cal_Claims Experience'!$A286)*('Input_Claims Data'!$B$11:$B$500='Cal_Claims Experience'!$B286)*('Input_Claims Data'!$C$11:$C$500='Cal_Claims Experience'!$C286)*('Input_Claims Data'!$D$11:$D$500='Cal_Claims Experience'!$D286)))</f>
        <v/>
      </c>
      <c r="O286" s="1" t="str">
        <f t="shared" si="40"/>
        <v/>
      </c>
      <c r="P286" s="1" t="str">
        <f t="shared" si="41"/>
        <v/>
      </c>
      <c r="Q286" s="1" t="str">
        <f t="shared" si="42"/>
        <v/>
      </c>
      <c r="R286" s="1" t="str">
        <f t="shared" si="43"/>
        <v/>
      </c>
      <c r="S286" s="1" t="str">
        <f t="shared" si="44"/>
        <v/>
      </c>
      <c r="Y286" s="1" t="str" cm="1">
        <f t="array" ref="Y286">IF(U286="","",_xlfn._xlws.FILTER('Input_Claims Data'!U$11:U$500,('Input_Claims Data'!$Q$11:$Q$500='Cal_Claims Experience'!$U286)*('Input_Claims Data'!$R$11:$R$500='Cal_Claims Experience'!$V286)*('Input_Claims Data'!$S$11:$S$500='Cal_Claims Experience'!$W286)*('Input_Claims Data'!$T$11:$T$500='Cal_Claims Experience'!$X286)))</f>
        <v/>
      </c>
      <c r="Z286" s="1" t="str" cm="1">
        <f t="array" ref="Z286">IF(V286="","",_xlfn._xlws.FILTER('Input_Claims Data'!V$11:V$500,('Input_Claims Data'!$Q$11:$Q$500='Cal_Claims Experience'!$U286)*('Input_Claims Data'!$R$11:$R$500='Cal_Claims Experience'!$V286)*('Input_Claims Data'!$S$11:$S$500='Cal_Claims Experience'!$W286)*('Input_Claims Data'!$T$11:$T$500='Cal_Claims Experience'!$X286)))</f>
        <v/>
      </c>
      <c r="AA286" s="1" t="str" cm="1">
        <f t="array" ref="AA286">IF(W286="","",_xlfn._xlws.FILTER('Input_Claims Data'!W$11:W$500,('Input_Claims Data'!$Q$11:$Q$500='Cal_Claims Experience'!$U286)*('Input_Claims Data'!$R$11:$R$500='Cal_Claims Experience'!$V286)*('Input_Claims Data'!$S$11:$S$500='Cal_Claims Experience'!$W286)*('Input_Claims Data'!$T$11:$T$500='Cal_Claims Experience'!$X286)))</f>
        <v/>
      </c>
      <c r="AB286" s="1" t="str" cm="1">
        <f t="array" ref="AB286">IF(X286="","",_xlfn._xlws.FILTER('Input_Claims Data'!X$11:X$500,('Input_Claims Data'!$Q$11:$Q$500='Cal_Claims Experience'!$U286)*('Input_Claims Data'!$R$11:$R$500='Cal_Claims Experience'!$V286)*('Input_Claims Data'!$S$11:$S$500='Cal_Claims Experience'!$W286)*('Input_Claims Data'!$T$11:$T$500='Cal_Claims Experience'!$X286)))</f>
        <v/>
      </c>
      <c r="AC286" s="1" t="str" cm="1">
        <f t="array" ref="AC286">IF(Y286="","",_xlfn._xlws.FILTER('Input_Claims Data'!Y$11:Y$500,('Input_Claims Data'!$Q$11:$Q$500='Cal_Claims Experience'!$U286)*('Input_Claims Data'!$R$11:$R$500='Cal_Claims Experience'!$V286)*('Input_Claims Data'!$S$11:$S$500='Cal_Claims Experience'!$W286)*('Input_Claims Data'!$T$11:$T$500='Cal_Claims Experience'!$X286)))</f>
        <v/>
      </c>
      <c r="AD286" s="1" t="str" cm="1">
        <f t="array" ref="AD286">IF(Z286="","",_xlfn._xlws.FILTER('Input_Claims Data'!Z$11:Z$500,('Input_Claims Data'!$Q$11:$Q$500='Cal_Claims Experience'!$U286)*('Input_Claims Data'!$R$11:$R$500='Cal_Claims Experience'!$V286)*('Input_Claims Data'!$S$11:$S$500='Cal_Claims Experience'!$W286)*('Input_Claims Data'!$T$11:$T$500='Cal_Claims Experience'!$X286)))</f>
        <v/>
      </c>
      <c r="AE286" s="1" t="str" cm="1">
        <f t="array" ref="AE286">IF(AA286="","",_xlfn._xlws.FILTER('Input_Claims Data'!AA$11:AA$500,('Input_Claims Data'!$Q$11:$Q$500='Cal_Claims Experience'!$U286)*('Input_Claims Data'!$R$11:$R$500='Cal_Claims Experience'!$V286)*('Input_Claims Data'!$S$11:$S$500='Cal_Claims Experience'!$W286)*('Input_Claims Data'!$T$11:$T$500='Cal_Claims Experience'!$X286)))</f>
        <v/>
      </c>
      <c r="AF286" s="1" t="str" cm="1">
        <f t="array" ref="AF286">IF(AB286="","",_xlfn._xlws.FILTER('Input_Claims Data'!AB$11:AB$500,('Input_Claims Data'!$Q$11:$Q$500='Cal_Claims Experience'!$U286)*('Input_Claims Data'!$R$11:$R$500='Cal_Claims Experience'!$V286)*('Input_Claims Data'!$S$11:$S$500='Cal_Claims Experience'!$W286)*('Input_Claims Data'!$T$11:$T$500='Cal_Claims Experience'!$X286)))</f>
        <v/>
      </c>
      <c r="AG286" s="1" t="str" cm="1">
        <f t="array" ref="AG286">IF(AC286="","",_xlfn._xlws.FILTER('Input_Claims Data'!AC$11:AC$500,('Input_Claims Data'!$Q$11:$Q$500='Cal_Claims Experience'!$U286)*('Input_Claims Data'!$R$11:$R$500='Cal_Claims Experience'!$V286)*('Input_Claims Data'!$S$11:$S$500='Cal_Claims Experience'!$W286)*('Input_Claims Data'!$T$11:$T$500='Cal_Claims Experience'!$X286)))</f>
        <v/>
      </c>
      <c r="AH286" s="1" t="str" cm="1">
        <f t="array" ref="AH286">IF(AD286="","",_xlfn._xlws.FILTER('Input_Claims Data'!AD$11:AD$500,('Input_Claims Data'!$Q$11:$Q$500='Cal_Claims Experience'!$U286)*('Input_Claims Data'!$R$11:$R$500='Cal_Claims Experience'!$V286)*('Input_Claims Data'!$S$11:$S$500='Cal_Claims Experience'!$W286)*('Input_Claims Data'!$T$11:$T$500='Cal_Claims Experience'!$X286)))</f>
        <v/>
      </c>
      <c r="AI286" s="1" t="str">
        <f t="shared" si="48"/>
        <v/>
      </c>
      <c r="AJ286" s="1" t="str">
        <f t="shared" si="45"/>
        <v/>
      </c>
      <c r="AK286" s="1" t="str">
        <f t="shared" si="46"/>
        <v/>
      </c>
      <c r="AL286" s="1" t="str">
        <f t="shared" si="47"/>
        <v/>
      </c>
      <c r="AM286" s="1" t="str">
        <f t="shared" si="49"/>
        <v/>
      </c>
    </row>
    <row r="287" spans="5:39">
      <c r="E287" s="1" t="str" cm="1">
        <f t="array" ref="E287">IF(A287="","",_xlfn._xlws.FILTER('Input_Claims Data'!E$11:E$500,('Input_Claims Data'!$A$11:$A$500='Cal_Claims Experience'!$A287)*('Input_Claims Data'!$B$11:$B$500='Cal_Claims Experience'!$B287)*('Input_Claims Data'!$C$11:$C$500='Cal_Claims Experience'!$C287)*('Input_Claims Data'!$D$11:$D$500='Cal_Claims Experience'!$D287)))</f>
        <v/>
      </c>
      <c r="F287" s="1" t="str" cm="1">
        <f t="array" ref="F287">IF(A287="","",_xlfn._xlws.FILTER('Input_Claims Data'!F$11:F$500,('Input_Claims Data'!$A$11:$A$500='Cal_Claims Experience'!$A287)*('Input_Claims Data'!$B$11:$B$500='Cal_Claims Experience'!$B287)*('Input_Claims Data'!$C$11:$C$500='Cal_Claims Experience'!$C287)*('Input_Claims Data'!$D$11:$D$500='Cal_Claims Experience'!$D287)))</f>
        <v/>
      </c>
      <c r="G287" s="1" t="str" cm="1">
        <f t="array" ref="G287">IF(A287="","",_xlfn._xlws.FILTER('Input_Claims Data'!G$11:G$500,('Input_Claims Data'!$A$11:$A$500='Cal_Claims Experience'!$A287)*('Input_Claims Data'!$B$11:$B$500='Cal_Claims Experience'!$B287)*('Input_Claims Data'!$C$11:$C$500='Cal_Claims Experience'!$C287)*('Input_Claims Data'!$D$11:$D$500='Cal_Claims Experience'!$D287)))</f>
        <v/>
      </c>
      <c r="H287" s="1" t="str" cm="1">
        <f t="array" ref="H287">IF(A287="","",_xlfn._xlws.FILTER('Input_Claims Data'!H$11:H$500,('Input_Claims Data'!$A$11:$A$500='Cal_Claims Experience'!$A287)*('Input_Claims Data'!$B$11:$B$500='Cal_Claims Experience'!$B287)*('Input_Claims Data'!$C$11:$C$500='Cal_Claims Experience'!$C287)*('Input_Claims Data'!$D$11:$D$500='Cal_Claims Experience'!$D287)))</f>
        <v/>
      </c>
      <c r="I287" s="1" t="str" cm="1">
        <f t="array" ref="I287">IF(A287="","",_xlfn._xlws.FILTER('Input_Claims Data'!I$11:I$500,('Input_Claims Data'!$A$11:$A$500='Cal_Claims Experience'!$A287)*('Input_Claims Data'!$B$11:$B$500='Cal_Claims Experience'!$B287)*('Input_Claims Data'!$C$11:$C$500='Cal_Claims Experience'!$C287)*('Input_Claims Data'!$D$11:$D$500='Cal_Claims Experience'!$D287)))</f>
        <v/>
      </c>
      <c r="J287" s="1" t="str" cm="1">
        <f t="array" ref="J287">IF(A287="","",_xlfn._xlws.FILTER('Input_Claims Data'!J$11:J$500,('Input_Claims Data'!$A$11:$A$500='Cal_Claims Experience'!$A287)*('Input_Claims Data'!$B$11:$B$500='Cal_Claims Experience'!$B287)*('Input_Claims Data'!$C$11:$C$500='Cal_Claims Experience'!$C287)*('Input_Claims Data'!$D$11:$D$500='Cal_Claims Experience'!$D287)))</f>
        <v/>
      </c>
      <c r="K287" s="1" t="str" cm="1">
        <f t="array" ref="K287">IF(A287="","",_xlfn._xlws.FILTER('Input_Claims Data'!K$11:K$500,('Input_Claims Data'!$A$11:$A$500='Cal_Claims Experience'!$A287)*('Input_Claims Data'!$B$11:$B$500='Cal_Claims Experience'!$B287)*('Input_Claims Data'!$C$11:$C$500='Cal_Claims Experience'!$C287)*('Input_Claims Data'!$D$11:$D$500='Cal_Claims Experience'!$D287)))</f>
        <v/>
      </c>
      <c r="L287" s="1" t="str" cm="1">
        <f t="array" ref="L287">IF(B287="","",_xlfn._xlws.FILTER('Input_Claims Data'!L$11:L$500,('Input_Claims Data'!$A$11:$A$500='Cal_Claims Experience'!$A287)*('Input_Claims Data'!$B$11:$B$500='Cal_Claims Experience'!$B287)*('Input_Claims Data'!$C$11:$C$500='Cal_Claims Experience'!$C287)*('Input_Claims Data'!$D$11:$D$500='Cal_Claims Experience'!$D287)))</f>
        <v/>
      </c>
      <c r="M287" s="1" t="str" cm="1">
        <f t="array" ref="M287">IF(C287="","",_xlfn._xlws.FILTER('Input_Claims Data'!M$11:M$500,('Input_Claims Data'!$A$11:$A$500='Cal_Claims Experience'!$A287)*('Input_Claims Data'!$B$11:$B$500='Cal_Claims Experience'!$B287)*('Input_Claims Data'!$C$11:$C$500='Cal_Claims Experience'!$C287)*('Input_Claims Data'!$D$11:$D$500='Cal_Claims Experience'!$D287)))</f>
        <v/>
      </c>
      <c r="N287" s="1" t="str" cm="1">
        <f t="array" ref="N287">IF(D287="","",_xlfn._xlws.FILTER('Input_Claims Data'!N$11:N$500,('Input_Claims Data'!$A$11:$A$500='Cal_Claims Experience'!$A287)*('Input_Claims Data'!$B$11:$B$500='Cal_Claims Experience'!$B287)*('Input_Claims Data'!$C$11:$C$500='Cal_Claims Experience'!$C287)*('Input_Claims Data'!$D$11:$D$500='Cal_Claims Experience'!$D287)))</f>
        <v/>
      </c>
      <c r="O287" s="1" t="str">
        <f t="shared" si="40"/>
        <v/>
      </c>
      <c r="P287" s="1" t="str">
        <f t="shared" si="41"/>
        <v/>
      </c>
      <c r="Q287" s="1" t="str">
        <f t="shared" si="42"/>
        <v/>
      </c>
      <c r="R287" s="1" t="str">
        <f t="shared" si="43"/>
        <v/>
      </c>
      <c r="S287" s="1" t="str">
        <f t="shared" si="44"/>
        <v/>
      </c>
      <c r="Y287" s="1" t="str" cm="1">
        <f t="array" ref="Y287">IF(U287="","",_xlfn._xlws.FILTER('Input_Claims Data'!U$11:U$500,('Input_Claims Data'!$Q$11:$Q$500='Cal_Claims Experience'!$U287)*('Input_Claims Data'!$R$11:$R$500='Cal_Claims Experience'!$V287)*('Input_Claims Data'!$S$11:$S$500='Cal_Claims Experience'!$W287)*('Input_Claims Data'!$T$11:$T$500='Cal_Claims Experience'!$X287)))</f>
        <v/>
      </c>
      <c r="Z287" s="1" t="str" cm="1">
        <f t="array" ref="Z287">IF(V287="","",_xlfn._xlws.FILTER('Input_Claims Data'!V$11:V$500,('Input_Claims Data'!$Q$11:$Q$500='Cal_Claims Experience'!$U287)*('Input_Claims Data'!$R$11:$R$500='Cal_Claims Experience'!$V287)*('Input_Claims Data'!$S$11:$S$500='Cal_Claims Experience'!$W287)*('Input_Claims Data'!$T$11:$T$500='Cal_Claims Experience'!$X287)))</f>
        <v/>
      </c>
      <c r="AA287" s="1" t="str" cm="1">
        <f t="array" ref="AA287">IF(W287="","",_xlfn._xlws.FILTER('Input_Claims Data'!W$11:W$500,('Input_Claims Data'!$Q$11:$Q$500='Cal_Claims Experience'!$U287)*('Input_Claims Data'!$R$11:$R$500='Cal_Claims Experience'!$V287)*('Input_Claims Data'!$S$11:$S$500='Cal_Claims Experience'!$W287)*('Input_Claims Data'!$T$11:$T$500='Cal_Claims Experience'!$X287)))</f>
        <v/>
      </c>
      <c r="AB287" s="1" t="str" cm="1">
        <f t="array" ref="AB287">IF(X287="","",_xlfn._xlws.FILTER('Input_Claims Data'!X$11:X$500,('Input_Claims Data'!$Q$11:$Q$500='Cal_Claims Experience'!$U287)*('Input_Claims Data'!$R$11:$R$500='Cal_Claims Experience'!$V287)*('Input_Claims Data'!$S$11:$S$500='Cal_Claims Experience'!$W287)*('Input_Claims Data'!$T$11:$T$500='Cal_Claims Experience'!$X287)))</f>
        <v/>
      </c>
      <c r="AC287" s="1" t="str" cm="1">
        <f t="array" ref="AC287">IF(Y287="","",_xlfn._xlws.FILTER('Input_Claims Data'!Y$11:Y$500,('Input_Claims Data'!$Q$11:$Q$500='Cal_Claims Experience'!$U287)*('Input_Claims Data'!$R$11:$R$500='Cal_Claims Experience'!$V287)*('Input_Claims Data'!$S$11:$S$500='Cal_Claims Experience'!$W287)*('Input_Claims Data'!$T$11:$T$500='Cal_Claims Experience'!$X287)))</f>
        <v/>
      </c>
      <c r="AD287" s="1" t="str" cm="1">
        <f t="array" ref="AD287">IF(Z287="","",_xlfn._xlws.FILTER('Input_Claims Data'!Z$11:Z$500,('Input_Claims Data'!$Q$11:$Q$500='Cal_Claims Experience'!$U287)*('Input_Claims Data'!$R$11:$R$500='Cal_Claims Experience'!$V287)*('Input_Claims Data'!$S$11:$S$500='Cal_Claims Experience'!$W287)*('Input_Claims Data'!$T$11:$T$500='Cal_Claims Experience'!$X287)))</f>
        <v/>
      </c>
      <c r="AE287" s="1" t="str" cm="1">
        <f t="array" ref="AE287">IF(AA287="","",_xlfn._xlws.FILTER('Input_Claims Data'!AA$11:AA$500,('Input_Claims Data'!$Q$11:$Q$500='Cal_Claims Experience'!$U287)*('Input_Claims Data'!$R$11:$R$500='Cal_Claims Experience'!$V287)*('Input_Claims Data'!$S$11:$S$500='Cal_Claims Experience'!$W287)*('Input_Claims Data'!$T$11:$T$500='Cal_Claims Experience'!$X287)))</f>
        <v/>
      </c>
      <c r="AF287" s="1" t="str" cm="1">
        <f t="array" ref="AF287">IF(AB287="","",_xlfn._xlws.FILTER('Input_Claims Data'!AB$11:AB$500,('Input_Claims Data'!$Q$11:$Q$500='Cal_Claims Experience'!$U287)*('Input_Claims Data'!$R$11:$R$500='Cal_Claims Experience'!$V287)*('Input_Claims Data'!$S$11:$S$500='Cal_Claims Experience'!$W287)*('Input_Claims Data'!$T$11:$T$500='Cal_Claims Experience'!$X287)))</f>
        <v/>
      </c>
      <c r="AG287" s="1" t="str" cm="1">
        <f t="array" ref="AG287">IF(AC287="","",_xlfn._xlws.FILTER('Input_Claims Data'!AC$11:AC$500,('Input_Claims Data'!$Q$11:$Q$500='Cal_Claims Experience'!$U287)*('Input_Claims Data'!$R$11:$R$500='Cal_Claims Experience'!$V287)*('Input_Claims Data'!$S$11:$S$500='Cal_Claims Experience'!$W287)*('Input_Claims Data'!$T$11:$T$500='Cal_Claims Experience'!$X287)))</f>
        <v/>
      </c>
      <c r="AH287" s="1" t="str" cm="1">
        <f t="array" ref="AH287">IF(AD287="","",_xlfn._xlws.FILTER('Input_Claims Data'!AD$11:AD$500,('Input_Claims Data'!$Q$11:$Q$500='Cal_Claims Experience'!$U287)*('Input_Claims Data'!$R$11:$R$500='Cal_Claims Experience'!$V287)*('Input_Claims Data'!$S$11:$S$500='Cal_Claims Experience'!$W287)*('Input_Claims Data'!$T$11:$T$500='Cal_Claims Experience'!$X287)))</f>
        <v/>
      </c>
      <c r="AI287" s="1" t="str">
        <f t="shared" si="48"/>
        <v/>
      </c>
      <c r="AJ287" s="1" t="str">
        <f t="shared" si="45"/>
        <v/>
      </c>
      <c r="AK287" s="1" t="str">
        <f t="shared" si="46"/>
        <v/>
      </c>
      <c r="AL287" s="1" t="str">
        <f t="shared" si="47"/>
        <v/>
      </c>
      <c r="AM287" s="1" t="str">
        <f t="shared" si="49"/>
        <v/>
      </c>
    </row>
    <row r="288" spans="5:39">
      <c r="E288" s="1" t="str" cm="1">
        <f t="array" ref="E288">IF(A288="","",_xlfn._xlws.FILTER('Input_Claims Data'!E$11:E$500,('Input_Claims Data'!$A$11:$A$500='Cal_Claims Experience'!$A288)*('Input_Claims Data'!$B$11:$B$500='Cal_Claims Experience'!$B288)*('Input_Claims Data'!$C$11:$C$500='Cal_Claims Experience'!$C288)*('Input_Claims Data'!$D$11:$D$500='Cal_Claims Experience'!$D288)))</f>
        <v/>
      </c>
      <c r="F288" s="1" t="str" cm="1">
        <f t="array" ref="F288">IF(A288="","",_xlfn._xlws.FILTER('Input_Claims Data'!F$11:F$500,('Input_Claims Data'!$A$11:$A$500='Cal_Claims Experience'!$A288)*('Input_Claims Data'!$B$11:$B$500='Cal_Claims Experience'!$B288)*('Input_Claims Data'!$C$11:$C$500='Cal_Claims Experience'!$C288)*('Input_Claims Data'!$D$11:$D$500='Cal_Claims Experience'!$D288)))</f>
        <v/>
      </c>
      <c r="G288" s="1" t="str" cm="1">
        <f t="array" ref="G288">IF(A288="","",_xlfn._xlws.FILTER('Input_Claims Data'!G$11:G$500,('Input_Claims Data'!$A$11:$A$500='Cal_Claims Experience'!$A288)*('Input_Claims Data'!$B$11:$B$500='Cal_Claims Experience'!$B288)*('Input_Claims Data'!$C$11:$C$500='Cal_Claims Experience'!$C288)*('Input_Claims Data'!$D$11:$D$500='Cal_Claims Experience'!$D288)))</f>
        <v/>
      </c>
      <c r="H288" s="1" t="str" cm="1">
        <f t="array" ref="H288">IF(A288="","",_xlfn._xlws.FILTER('Input_Claims Data'!H$11:H$500,('Input_Claims Data'!$A$11:$A$500='Cal_Claims Experience'!$A288)*('Input_Claims Data'!$B$11:$B$500='Cal_Claims Experience'!$B288)*('Input_Claims Data'!$C$11:$C$500='Cal_Claims Experience'!$C288)*('Input_Claims Data'!$D$11:$D$500='Cal_Claims Experience'!$D288)))</f>
        <v/>
      </c>
      <c r="I288" s="1" t="str" cm="1">
        <f t="array" ref="I288">IF(A288="","",_xlfn._xlws.FILTER('Input_Claims Data'!I$11:I$500,('Input_Claims Data'!$A$11:$A$500='Cal_Claims Experience'!$A288)*('Input_Claims Data'!$B$11:$B$500='Cal_Claims Experience'!$B288)*('Input_Claims Data'!$C$11:$C$500='Cal_Claims Experience'!$C288)*('Input_Claims Data'!$D$11:$D$500='Cal_Claims Experience'!$D288)))</f>
        <v/>
      </c>
      <c r="J288" s="1" t="str" cm="1">
        <f t="array" ref="J288">IF(A288="","",_xlfn._xlws.FILTER('Input_Claims Data'!J$11:J$500,('Input_Claims Data'!$A$11:$A$500='Cal_Claims Experience'!$A288)*('Input_Claims Data'!$B$11:$B$500='Cal_Claims Experience'!$B288)*('Input_Claims Data'!$C$11:$C$500='Cal_Claims Experience'!$C288)*('Input_Claims Data'!$D$11:$D$500='Cal_Claims Experience'!$D288)))</f>
        <v/>
      </c>
      <c r="K288" s="1" t="str" cm="1">
        <f t="array" ref="K288">IF(A288="","",_xlfn._xlws.FILTER('Input_Claims Data'!K$11:K$500,('Input_Claims Data'!$A$11:$A$500='Cal_Claims Experience'!$A288)*('Input_Claims Data'!$B$11:$B$500='Cal_Claims Experience'!$B288)*('Input_Claims Data'!$C$11:$C$500='Cal_Claims Experience'!$C288)*('Input_Claims Data'!$D$11:$D$500='Cal_Claims Experience'!$D288)))</f>
        <v/>
      </c>
      <c r="L288" s="1" t="str" cm="1">
        <f t="array" ref="L288">IF(B288="","",_xlfn._xlws.FILTER('Input_Claims Data'!L$11:L$500,('Input_Claims Data'!$A$11:$A$500='Cal_Claims Experience'!$A288)*('Input_Claims Data'!$B$11:$B$500='Cal_Claims Experience'!$B288)*('Input_Claims Data'!$C$11:$C$500='Cal_Claims Experience'!$C288)*('Input_Claims Data'!$D$11:$D$500='Cal_Claims Experience'!$D288)))</f>
        <v/>
      </c>
      <c r="M288" s="1" t="str" cm="1">
        <f t="array" ref="M288">IF(C288="","",_xlfn._xlws.FILTER('Input_Claims Data'!M$11:M$500,('Input_Claims Data'!$A$11:$A$500='Cal_Claims Experience'!$A288)*('Input_Claims Data'!$B$11:$B$500='Cal_Claims Experience'!$B288)*('Input_Claims Data'!$C$11:$C$500='Cal_Claims Experience'!$C288)*('Input_Claims Data'!$D$11:$D$500='Cal_Claims Experience'!$D288)))</f>
        <v/>
      </c>
      <c r="N288" s="1" t="str" cm="1">
        <f t="array" ref="N288">IF(D288="","",_xlfn._xlws.FILTER('Input_Claims Data'!N$11:N$500,('Input_Claims Data'!$A$11:$A$500='Cal_Claims Experience'!$A288)*('Input_Claims Data'!$B$11:$B$500='Cal_Claims Experience'!$B288)*('Input_Claims Data'!$C$11:$C$500='Cal_Claims Experience'!$C288)*('Input_Claims Data'!$D$11:$D$500='Cal_Claims Experience'!$D288)))</f>
        <v/>
      </c>
      <c r="O288" s="1" t="str">
        <f t="shared" si="40"/>
        <v/>
      </c>
      <c r="P288" s="1" t="str">
        <f t="shared" si="41"/>
        <v/>
      </c>
      <c r="Q288" s="1" t="str">
        <f t="shared" si="42"/>
        <v/>
      </c>
      <c r="R288" s="1" t="str">
        <f t="shared" si="43"/>
        <v/>
      </c>
      <c r="S288" s="1" t="str">
        <f t="shared" si="44"/>
        <v/>
      </c>
      <c r="Y288" s="1" t="str" cm="1">
        <f t="array" ref="Y288">IF(U288="","",_xlfn._xlws.FILTER('Input_Claims Data'!U$11:U$500,('Input_Claims Data'!$Q$11:$Q$500='Cal_Claims Experience'!$U288)*('Input_Claims Data'!$R$11:$R$500='Cal_Claims Experience'!$V288)*('Input_Claims Data'!$S$11:$S$500='Cal_Claims Experience'!$W288)*('Input_Claims Data'!$T$11:$T$500='Cal_Claims Experience'!$X288)))</f>
        <v/>
      </c>
      <c r="Z288" s="1" t="str" cm="1">
        <f t="array" ref="Z288">IF(V288="","",_xlfn._xlws.FILTER('Input_Claims Data'!V$11:V$500,('Input_Claims Data'!$Q$11:$Q$500='Cal_Claims Experience'!$U288)*('Input_Claims Data'!$R$11:$R$500='Cal_Claims Experience'!$V288)*('Input_Claims Data'!$S$11:$S$500='Cal_Claims Experience'!$W288)*('Input_Claims Data'!$T$11:$T$500='Cal_Claims Experience'!$X288)))</f>
        <v/>
      </c>
      <c r="AA288" s="1" t="str" cm="1">
        <f t="array" ref="AA288">IF(W288="","",_xlfn._xlws.FILTER('Input_Claims Data'!W$11:W$500,('Input_Claims Data'!$Q$11:$Q$500='Cal_Claims Experience'!$U288)*('Input_Claims Data'!$R$11:$R$500='Cal_Claims Experience'!$V288)*('Input_Claims Data'!$S$11:$S$500='Cal_Claims Experience'!$W288)*('Input_Claims Data'!$T$11:$T$500='Cal_Claims Experience'!$X288)))</f>
        <v/>
      </c>
      <c r="AB288" s="1" t="str" cm="1">
        <f t="array" ref="AB288">IF(X288="","",_xlfn._xlws.FILTER('Input_Claims Data'!X$11:X$500,('Input_Claims Data'!$Q$11:$Q$500='Cal_Claims Experience'!$U288)*('Input_Claims Data'!$R$11:$R$500='Cal_Claims Experience'!$V288)*('Input_Claims Data'!$S$11:$S$500='Cal_Claims Experience'!$W288)*('Input_Claims Data'!$T$11:$T$500='Cal_Claims Experience'!$X288)))</f>
        <v/>
      </c>
      <c r="AC288" s="1" t="str" cm="1">
        <f t="array" ref="AC288">IF(Y288="","",_xlfn._xlws.FILTER('Input_Claims Data'!Y$11:Y$500,('Input_Claims Data'!$Q$11:$Q$500='Cal_Claims Experience'!$U288)*('Input_Claims Data'!$R$11:$R$500='Cal_Claims Experience'!$V288)*('Input_Claims Data'!$S$11:$S$500='Cal_Claims Experience'!$W288)*('Input_Claims Data'!$T$11:$T$500='Cal_Claims Experience'!$X288)))</f>
        <v/>
      </c>
      <c r="AD288" s="1" t="str" cm="1">
        <f t="array" ref="AD288">IF(Z288="","",_xlfn._xlws.FILTER('Input_Claims Data'!Z$11:Z$500,('Input_Claims Data'!$Q$11:$Q$500='Cal_Claims Experience'!$U288)*('Input_Claims Data'!$R$11:$R$500='Cal_Claims Experience'!$V288)*('Input_Claims Data'!$S$11:$S$500='Cal_Claims Experience'!$W288)*('Input_Claims Data'!$T$11:$T$500='Cal_Claims Experience'!$X288)))</f>
        <v/>
      </c>
      <c r="AE288" s="1" t="str" cm="1">
        <f t="array" ref="AE288">IF(AA288="","",_xlfn._xlws.FILTER('Input_Claims Data'!AA$11:AA$500,('Input_Claims Data'!$Q$11:$Q$500='Cal_Claims Experience'!$U288)*('Input_Claims Data'!$R$11:$R$500='Cal_Claims Experience'!$V288)*('Input_Claims Data'!$S$11:$S$500='Cal_Claims Experience'!$W288)*('Input_Claims Data'!$T$11:$T$500='Cal_Claims Experience'!$X288)))</f>
        <v/>
      </c>
      <c r="AF288" s="1" t="str" cm="1">
        <f t="array" ref="AF288">IF(AB288="","",_xlfn._xlws.FILTER('Input_Claims Data'!AB$11:AB$500,('Input_Claims Data'!$Q$11:$Q$500='Cal_Claims Experience'!$U288)*('Input_Claims Data'!$R$11:$R$500='Cal_Claims Experience'!$V288)*('Input_Claims Data'!$S$11:$S$500='Cal_Claims Experience'!$W288)*('Input_Claims Data'!$T$11:$T$500='Cal_Claims Experience'!$X288)))</f>
        <v/>
      </c>
      <c r="AG288" s="1" t="str" cm="1">
        <f t="array" ref="AG288">IF(AC288="","",_xlfn._xlws.FILTER('Input_Claims Data'!AC$11:AC$500,('Input_Claims Data'!$Q$11:$Q$500='Cal_Claims Experience'!$U288)*('Input_Claims Data'!$R$11:$R$500='Cal_Claims Experience'!$V288)*('Input_Claims Data'!$S$11:$S$500='Cal_Claims Experience'!$W288)*('Input_Claims Data'!$T$11:$T$500='Cal_Claims Experience'!$X288)))</f>
        <v/>
      </c>
      <c r="AH288" s="1" t="str" cm="1">
        <f t="array" ref="AH288">IF(AD288="","",_xlfn._xlws.FILTER('Input_Claims Data'!AD$11:AD$500,('Input_Claims Data'!$Q$11:$Q$500='Cal_Claims Experience'!$U288)*('Input_Claims Data'!$R$11:$R$500='Cal_Claims Experience'!$V288)*('Input_Claims Data'!$S$11:$S$500='Cal_Claims Experience'!$W288)*('Input_Claims Data'!$T$11:$T$500='Cal_Claims Experience'!$X288)))</f>
        <v/>
      </c>
      <c r="AI288" s="1" t="str">
        <f t="shared" si="48"/>
        <v/>
      </c>
      <c r="AJ288" s="1" t="str">
        <f t="shared" si="45"/>
        <v/>
      </c>
      <c r="AK288" s="1" t="str">
        <f t="shared" si="46"/>
        <v/>
      </c>
      <c r="AL288" s="1" t="str">
        <f t="shared" si="47"/>
        <v/>
      </c>
      <c r="AM288" s="1" t="str">
        <f t="shared" si="49"/>
        <v/>
      </c>
    </row>
    <row r="289" spans="5:39">
      <c r="E289" s="1" t="str" cm="1">
        <f t="array" ref="E289">IF(A289="","",_xlfn._xlws.FILTER('Input_Claims Data'!E$11:E$500,('Input_Claims Data'!$A$11:$A$500='Cal_Claims Experience'!$A289)*('Input_Claims Data'!$B$11:$B$500='Cal_Claims Experience'!$B289)*('Input_Claims Data'!$C$11:$C$500='Cal_Claims Experience'!$C289)*('Input_Claims Data'!$D$11:$D$500='Cal_Claims Experience'!$D289)))</f>
        <v/>
      </c>
      <c r="F289" s="1" t="str" cm="1">
        <f t="array" ref="F289">IF(A289="","",_xlfn._xlws.FILTER('Input_Claims Data'!F$11:F$500,('Input_Claims Data'!$A$11:$A$500='Cal_Claims Experience'!$A289)*('Input_Claims Data'!$B$11:$B$500='Cal_Claims Experience'!$B289)*('Input_Claims Data'!$C$11:$C$500='Cal_Claims Experience'!$C289)*('Input_Claims Data'!$D$11:$D$500='Cal_Claims Experience'!$D289)))</f>
        <v/>
      </c>
      <c r="G289" s="1" t="str" cm="1">
        <f t="array" ref="G289">IF(A289="","",_xlfn._xlws.FILTER('Input_Claims Data'!G$11:G$500,('Input_Claims Data'!$A$11:$A$500='Cal_Claims Experience'!$A289)*('Input_Claims Data'!$B$11:$B$500='Cal_Claims Experience'!$B289)*('Input_Claims Data'!$C$11:$C$500='Cal_Claims Experience'!$C289)*('Input_Claims Data'!$D$11:$D$500='Cal_Claims Experience'!$D289)))</f>
        <v/>
      </c>
      <c r="H289" s="1" t="str" cm="1">
        <f t="array" ref="H289">IF(A289="","",_xlfn._xlws.FILTER('Input_Claims Data'!H$11:H$500,('Input_Claims Data'!$A$11:$A$500='Cal_Claims Experience'!$A289)*('Input_Claims Data'!$B$11:$B$500='Cal_Claims Experience'!$B289)*('Input_Claims Data'!$C$11:$C$500='Cal_Claims Experience'!$C289)*('Input_Claims Data'!$D$11:$D$500='Cal_Claims Experience'!$D289)))</f>
        <v/>
      </c>
      <c r="I289" s="1" t="str" cm="1">
        <f t="array" ref="I289">IF(A289="","",_xlfn._xlws.FILTER('Input_Claims Data'!I$11:I$500,('Input_Claims Data'!$A$11:$A$500='Cal_Claims Experience'!$A289)*('Input_Claims Data'!$B$11:$B$500='Cal_Claims Experience'!$B289)*('Input_Claims Data'!$C$11:$C$500='Cal_Claims Experience'!$C289)*('Input_Claims Data'!$D$11:$D$500='Cal_Claims Experience'!$D289)))</f>
        <v/>
      </c>
      <c r="J289" s="1" t="str" cm="1">
        <f t="array" ref="J289">IF(A289="","",_xlfn._xlws.FILTER('Input_Claims Data'!J$11:J$500,('Input_Claims Data'!$A$11:$A$500='Cal_Claims Experience'!$A289)*('Input_Claims Data'!$B$11:$B$500='Cal_Claims Experience'!$B289)*('Input_Claims Data'!$C$11:$C$500='Cal_Claims Experience'!$C289)*('Input_Claims Data'!$D$11:$D$500='Cal_Claims Experience'!$D289)))</f>
        <v/>
      </c>
      <c r="K289" s="1" t="str" cm="1">
        <f t="array" ref="K289">IF(A289="","",_xlfn._xlws.FILTER('Input_Claims Data'!K$11:K$500,('Input_Claims Data'!$A$11:$A$500='Cal_Claims Experience'!$A289)*('Input_Claims Data'!$B$11:$B$500='Cal_Claims Experience'!$B289)*('Input_Claims Data'!$C$11:$C$500='Cal_Claims Experience'!$C289)*('Input_Claims Data'!$D$11:$D$500='Cal_Claims Experience'!$D289)))</f>
        <v/>
      </c>
      <c r="L289" s="1" t="str" cm="1">
        <f t="array" ref="L289">IF(B289="","",_xlfn._xlws.FILTER('Input_Claims Data'!L$11:L$500,('Input_Claims Data'!$A$11:$A$500='Cal_Claims Experience'!$A289)*('Input_Claims Data'!$B$11:$B$500='Cal_Claims Experience'!$B289)*('Input_Claims Data'!$C$11:$C$500='Cal_Claims Experience'!$C289)*('Input_Claims Data'!$D$11:$D$500='Cal_Claims Experience'!$D289)))</f>
        <v/>
      </c>
      <c r="M289" s="1" t="str" cm="1">
        <f t="array" ref="M289">IF(C289="","",_xlfn._xlws.FILTER('Input_Claims Data'!M$11:M$500,('Input_Claims Data'!$A$11:$A$500='Cal_Claims Experience'!$A289)*('Input_Claims Data'!$B$11:$B$500='Cal_Claims Experience'!$B289)*('Input_Claims Data'!$C$11:$C$500='Cal_Claims Experience'!$C289)*('Input_Claims Data'!$D$11:$D$500='Cal_Claims Experience'!$D289)))</f>
        <v/>
      </c>
      <c r="N289" s="1" t="str" cm="1">
        <f t="array" ref="N289">IF(D289="","",_xlfn._xlws.FILTER('Input_Claims Data'!N$11:N$500,('Input_Claims Data'!$A$11:$A$500='Cal_Claims Experience'!$A289)*('Input_Claims Data'!$B$11:$B$500='Cal_Claims Experience'!$B289)*('Input_Claims Data'!$C$11:$C$500='Cal_Claims Experience'!$C289)*('Input_Claims Data'!$D$11:$D$500='Cal_Claims Experience'!$D289)))</f>
        <v/>
      </c>
      <c r="O289" s="1" t="str">
        <f t="shared" si="40"/>
        <v/>
      </c>
      <c r="P289" s="1" t="str">
        <f t="shared" si="41"/>
        <v/>
      </c>
      <c r="Q289" s="1" t="str">
        <f t="shared" si="42"/>
        <v/>
      </c>
      <c r="R289" s="1" t="str">
        <f t="shared" si="43"/>
        <v/>
      </c>
      <c r="S289" s="1" t="str">
        <f t="shared" si="44"/>
        <v/>
      </c>
      <c r="Y289" s="1" t="str" cm="1">
        <f t="array" ref="Y289">IF(U289="","",_xlfn._xlws.FILTER('Input_Claims Data'!U$11:U$500,('Input_Claims Data'!$Q$11:$Q$500='Cal_Claims Experience'!$U289)*('Input_Claims Data'!$R$11:$R$500='Cal_Claims Experience'!$V289)*('Input_Claims Data'!$S$11:$S$500='Cal_Claims Experience'!$W289)*('Input_Claims Data'!$T$11:$T$500='Cal_Claims Experience'!$X289)))</f>
        <v/>
      </c>
      <c r="Z289" s="1" t="str" cm="1">
        <f t="array" ref="Z289">IF(V289="","",_xlfn._xlws.FILTER('Input_Claims Data'!V$11:V$500,('Input_Claims Data'!$Q$11:$Q$500='Cal_Claims Experience'!$U289)*('Input_Claims Data'!$R$11:$R$500='Cal_Claims Experience'!$V289)*('Input_Claims Data'!$S$11:$S$500='Cal_Claims Experience'!$W289)*('Input_Claims Data'!$T$11:$T$500='Cal_Claims Experience'!$X289)))</f>
        <v/>
      </c>
      <c r="AA289" s="1" t="str" cm="1">
        <f t="array" ref="AA289">IF(W289="","",_xlfn._xlws.FILTER('Input_Claims Data'!W$11:W$500,('Input_Claims Data'!$Q$11:$Q$500='Cal_Claims Experience'!$U289)*('Input_Claims Data'!$R$11:$R$500='Cal_Claims Experience'!$V289)*('Input_Claims Data'!$S$11:$S$500='Cal_Claims Experience'!$W289)*('Input_Claims Data'!$T$11:$T$500='Cal_Claims Experience'!$X289)))</f>
        <v/>
      </c>
      <c r="AB289" s="1" t="str" cm="1">
        <f t="array" ref="AB289">IF(X289="","",_xlfn._xlws.FILTER('Input_Claims Data'!X$11:X$500,('Input_Claims Data'!$Q$11:$Q$500='Cal_Claims Experience'!$U289)*('Input_Claims Data'!$R$11:$R$500='Cal_Claims Experience'!$V289)*('Input_Claims Data'!$S$11:$S$500='Cal_Claims Experience'!$W289)*('Input_Claims Data'!$T$11:$T$500='Cal_Claims Experience'!$X289)))</f>
        <v/>
      </c>
      <c r="AC289" s="1" t="str" cm="1">
        <f t="array" ref="AC289">IF(Y289="","",_xlfn._xlws.FILTER('Input_Claims Data'!Y$11:Y$500,('Input_Claims Data'!$Q$11:$Q$500='Cal_Claims Experience'!$U289)*('Input_Claims Data'!$R$11:$R$500='Cal_Claims Experience'!$V289)*('Input_Claims Data'!$S$11:$S$500='Cal_Claims Experience'!$W289)*('Input_Claims Data'!$T$11:$T$500='Cal_Claims Experience'!$X289)))</f>
        <v/>
      </c>
      <c r="AD289" s="1" t="str" cm="1">
        <f t="array" ref="AD289">IF(Z289="","",_xlfn._xlws.FILTER('Input_Claims Data'!Z$11:Z$500,('Input_Claims Data'!$Q$11:$Q$500='Cal_Claims Experience'!$U289)*('Input_Claims Data'!$R$11:$R$500='Cal_Claims Experience'!$V289)*('Input_Claims Data'!$S$11:$S$500='Cal_Claims Experience'!$W289)*('Input_Claims Data'!$T$11:$T$500='Cal_Claims Experience'!$X289)))</f>
        <v/>
      </c>
      <c r="AE289" s="1" t="str" cm="1">
        <f t="array" ref="AE289">IF(AA289="","",_xlfn._xlws.FILTER('Input_Claims Data'!AA$11:AA$500,('Input_Claims Data'!$Q$11:$Q$500='Cal_Claims Experience'!$U289)*('Input_Claims Data'!$R$11:$R$500='Cal_Claims Experience'!$V289)*('Input_Claims Data'!$S$11:$S$500='Cal_Claims Experience'!$W289)*('Input_Claims Data'!$T$11:$T$500='Cal_Claims Experience'!$X289)))</f>
        <v/>
      </c>
      <c r="AF289" s="1" t="str" cm="1">
        <f t="array" ref="AF289">IF(AB289="","",_xlfn._xlws.FILTER('Input_Claims Data'!AB$11:AB$500,('Input_Claims Data'!$Q$11:$Q$500='Cal_Claims Experience'!$U289)*('Input_Claims Data'!$R$11:$R$500='Cal_Claims Experience'!$V289)*('Input_Claims Data'!$S$11:$S$500='Cal_Claims Experience'!$W289)*('Input_Claims Data'!$T$11:$T$500='Cal_Claims Experience'!$X289)))</f>
        <v/>
      </c>
      <c r="AG289" s="1" t="str" cm="1">
        <f t="array" ref="AG289">IF(AC289="","",_xlfn._xlws.FILTER('Input_Claims Data'!AC$11:AC$500,('Input_Claims Data'!$Q$11:$Q$500='Cal_Claims Experience'!$U289)*('Input_Claims Data'!$R$11:$R$500='Cal_Claims Experience'!$V289)*('Input_Claims Data'!$S$11:$S$500='Cal_Claims Experience'!$W289)*('Input_Claims Data'!$T$11:$T$500='Cal_Claims Experience'!$X289)))</f>
        <v/>
      </c>
      <c r="AH289" s="1" t="str" cm="1">
        <f t="array" ref="AH289">IF(AD289="","",_xlfn._xlws.FILTER('Input_Claims Data'!AD$11:AD$500,('Input_Claims Data'!$Q$11:$Q$500='Cal_Claims Experience'!$U289)*('Input_Claims Data'!$R$11:$R$500='Cal_Claims Experience'!$V289)*('Input_Claims Data'!$S$11:$S$500='Cal_Claims Experience'!$W289)*('Input_Claims Data'!$T$11:$T$500='Cal_Claims Experience'!$X289)))</f>
        <v/>
      </c>
      <c r="AI289" s="1" t="str">
        <f t="shared" si="48"/>
        <v/>
      </c>
      <c r="AJ289" s="1" t="str">
        <f t="shared" si="45"/>
        <v/>
      </c>
      <c r="AK289" s="1" t="str">
        <f t="shared" si="46"/>
        <v/>
      </c>
      <c r="AL289" s="1" t="str">
        <f t="shared" si="47"/>
        <v/>
      </c>
      <c r="AM289" s="1" t="str">
        <f t="shared" si="49"/>
        <v/>
      </c>
    </row>
    <row r="290" spans="5:39">
      <c r="E290" s="1" t="str" cm="1">
        <f t="array" ref="E290">IF(A290="","",_xlfn._xlws.FILTER('Input_Claims Data'!E$11:E$500,('Input_Claims Data'!$A$11:$A$500='Cal_Claims Experience'!$A290)*('Input_Claims Data'!$B$11:$B$500='Cal_Claims Experience'!$B290)*('Input_Claims Data'!$C$11:$C$500='Cal_Claims Experience'!$C290)*('Input_Claims Data'!$D$11:$D$500='Cal_Claims Experience'!$D290)))</f>
        <v/>
      </c>
      <c r="F290" s="1" t="str" cm="1">
        <f t="array" ref="F290">IF(A290="","",_xlfn._xlws.FILTER('Input_Claims Data'!F$11:F$500,('Input_Claims Data'!$A$11:$A$500='Cal_Claims Experience'!$A290)*('Input_Claims Data'!$B$11:$B$500='Cal_Claims Experience'!$B290)*('Input_Claims Data'!$C$11:$C$500='Cal_Claims Experience'!$C290)*('Input_Claims Data'!$D$11:$D$500='Cal_Claims Experience'!$D290)))</f>
        <v/>
      </c>
      <c r="G290" s="1" t="str" cm="1">
        <f t="array" ref="G290">IF(A290="","",_xlfn._xlws.FILTER('Input_Claims Data'!G$11:G$500,('Input_Claims Data'!$A$11:$A$500='Cal_Claims Experience'!$A290)*('Input_Claims Data'!$B$11:$B$500='Cal_Claims Experience'!$B290)*('Input_Claims Data'!$C$11:$C$500='Cal_Claims Experience'!$C290)*('Input_Claims Data'!$D$11:$D$500='Cal_Claims Experience'!$D290)))</f>
        <v/>
      </c>
      <c r="H290" s="1" t="str" cm="1">
        <f t="array" ref="H290">IF(A290="","",_xlfn._xlws.FILTER('Input_Claims Data'!H$11:H$500,('Input_Claims Data'!$A$11:$A$500='Cal_Claims Experience'!$A290)*('Input_Claims Data'!$B$11:$B$500='Cal_Claims Experience'!$B290)*('Input_Claims Data'!$C$11:$C$500='Cal_Claims Experience'!$C290)*('Input_Claims Data'!$D$11:$D$500='Cal_Claims Experience'!$D290)))</f>
        <v/>
      </c>
      <c r="I290" s="1" t="str" cm="1">
        <f t="array" ref="I290">IF(A290="","",_xlfn._xlws.FILTER('Input_Claims Data'!I$11:I$500,('Input_Claims Data'!$A$11:$A$500='Cal_Claims Experience'!$A290)*('Input_Claims Data'!$B$11:$B$500='Cal_Claims Experience'!$B290)*('Input_Claims Data'!$C$11:$C$500='Cal_Claims Experience'!$C290)*('Input_Claims Data'!$D$11:$D$500='Cal_Claims Experience'!$D290)))</f>
        <v/>
      </c>
      <c r="J290" s="1" t="str" cm="1">
        <f t="array" ref="J290">IF(A290="","",_xlfn._xlws.FILTER('Input_Claims Data'!J$11:J$500,('Input_Claims Data'!$A$11:$A$500='Cal_Claims Experience'!$A290)*('Input_Claims Data'!$B$11:$B$500='Cal_Claims Experience'!$B290)*('Input_Claims Data'!$C$11:$C$500='Cal_Claims Experience'!$C290)*('Input_Claims Data'!$D$11:$D$500='Cal_Claims Experience'!$D290)))</f>
        <v/>
      </c>
      <c r="K290" s="1" t="str" cm="1">
        <f t="array" ref="K290">IF(A290="","",_xlfn._xlws.FILTER('Input_Claims Data'!K$11:K$500,('Input_Claims Data'!$A$11:$A$500='Cal_Claims Experience'!$A290)*('Input_Claims Data'!$B$11:$B$500='Cal_Claims Experience'!$B290)*('Input_Claims Data'!$C$11:$C$500='Cal_Claims Experience'!$C290)*('Input_Claims Data'!$D$11:$D$500='Cal_Claims Experience'!$D290)))</f>
        <v/>
      </c>
      <c r="L290" s="1" t="str" cm="1">
        <f t="array" ref="L290">IF(B290="","",_xlfn._xlws.FILTER('Input_Claims Data'!L$11:L$500,('Input_Claims Data'!$A$11:$A$500='Cal_Claims Experience'!$A290)*('Input_Claims Data'!$B$11:$B$500='Cal_Claims Experience'!$B290)*('Input_Claims Data'!$C$11:$C$500='Cal_Claims Experience'!$C290)*('Input_Claims Data'!$D$11:$D$500='Cal_Claims Experience'!$D290)))</f>
        <v/>
      </c>
      <c r="M290" s="1" t="str" cm="1">
        <f t="array" ref="M290">IF(C290="","",_xlfn._xlws.FILTER('Input_Claims Data'!M$11:M$500,('Input_Claims Data'!$A$11:$A$500='Cal_Claims Experience'!$A290)*('Input_Claims Data'!$B$11:$B$500='Cal_Claims Experience'!$B290)*('Input_Claims Data'!$C$11:$C$500='Cal_Claims Experience'!$C290)*('Input_Claims Data'!$D$11:$D$500='Cal_Claims Experience'!$D290)))</f>
        <v/>
      </c>
      <c r="N290" s="1" t="str" cm="1">
        <f t="array" ref="N290">IF(D290="","",_xlfn._xlws.FILTER('Input_Claims Data'!N$11:N$500,('Input_Claims Data'!$A$11:$A$500='Cal_Claims Experience'!$A290)*('Input_Claims Data'!$B$11:$B$500='Cal_Claims Experience'!$B290)*('Input_Claims Data'!$C$11:$C$500='Cal_Claims Experience'!$C290)*('Input_Claims Data'!$D$11:$D$500='Cal_Claims Experience'!$D290)))</f>
        <v/>
      </c>
      <c r="O290" s="1" t="str">
        <f t="shared" si="40"/>
        <v/>
      </c>
      <c r="P290" s="1" t="str">
        <f t="shared" si="41"/>
        <v/>
      </c>
      <c r="Q290" s="1" t="str">
        <f t="shared" si="42"/>
        <v/>
      </c>
      <c r="R290" s="1" t="str">
        <f t="shared" si="43"/>
        <v/>
      </c>
      <c r="S290" s="1" t="str">
        <f t="shared" si="44"/>
        <v/>
      </c>
      <c r="Y290" s="1" t="str" cm="1">
        <f t="array" ref="Y290">IF(U290="","",_xlfn._xlws.FILTER('Input_Claims Data'!U$11:U$500,('Input_Claims Data'!$Q$11:$Q$500='Cal_Claims Experience'!$U290)*('Input_Claims Data'!$R$11:$R$500='Cal_Claims Experience'!$V290)*('Input_Claims Data'!$S$11:$S$500='Cal_Claims Experience'!$W290)*('Input_Claims Data'!$T$11:$T$500='Cal_Claims Experience'!$X290)))</f>
        <v/>
      </c>
      <c r="Z290" s="1" t="str" cm="1">
        <f t="array" ref="Z290">IF(V290="","",_xlfn._xlws.FILTER('Input_Claims Data'!V$11:V$500,('Input_Claims Data'!$Q$11:$Q$500='Cal_Claims Experience'!$U290)*('Input_Claims Data'!$R$11:$R$500='Cal_Claims Experience'!$V290)*('Input_Claims Data'!$S$11:$S$500='Cal_Claims Experience'!$W290)*('Input_Claims Data'!$T$11:$T$500='Cal_Claims Experience'!$X290)))</f>
        <v/>
      </c>
      <c r="AA290" s="1" t="str" cm="1">
        <f t="array" ref="AA290">IF(W290="","",_xlfn._xlws.FILTER('Input_Claims Data'!W$11:W$500,('Input_Claims Data'!$Q$11:$Q$500='Cal_Claims Experience'!$U290)*('Input_Claims Data'!$R$11:$R$500='Cal_Claims Experience'!$V290)*('Input_Claims Data'!$S$11:$S$500='Cal_Claims Experience'!$W290)*('Input_Claims Data'!$T$11:$T$500='Cal_Claims Experience'!$X290)))</f>
        <v/>
      </c>
      <c r="AB290" s="1" t="str" cm="1">
        <f t="array" ref="AB290">IF(X290="","",_xlfn._xlws.FILTER('Input_Claims Data'!X$11:X$500,('Input_Claims Data'!$Q$11:$Q$500='Cal_Claims Experience'!$U290)*('Input_Claims Data'!$R$11:$R$500='Cal_Claims Experience'!$V290)*('Input_Claims Data'!$S$11:$S$500='Cal_Claims Experience'!$W290)*('Input_Claims Data'!$T$11:$T$500='Cal_Claims Experience'!$X290)))</f>
        <v/>
      </c>
      <c r="AC290" s="1" t="str" cm="1">
        <f t="array" ref="AC290">IF(Y290="","",_xlfn._xlws.FILTER('Input_Claims Data'!Y$11:Y$500,('Input_Claims Data'!$Q$11:$Q$500='Cal_Claims Experience'!$U290)*('Input_Claims Data'!$R$11:$R$500='Cal_Claims Experience'!$V290)*('Input_Claims Data'!$S$11:$S$500='Cal_Claims Experience'!$W290)*('Input_Claims Data'!$T$11:$T$500='Cal_Claims Experience'!$X290)))</f>
        <v/>
      </c>
      <c r="AD290" s="1" t="str" cm="1">
        <f t="array" ref="AD290">IF(Z290="","",_xlfn._xlws.FILTER('Input_Claims Data'!Z$11:Z$500,('Input_Claims Data'!$Q$11:$Q$500='Cal_Claims Experience'!$U290)*('Input_Claims Data'!$R$11:$R$500='Cal_Claims Experience'!$V290)*('Input_Claims Data'!$S$11:$S$500='Cal_Claims Experience'!$W290)*('Input_Claims Data'!$T$11:$T$500='Cal_Claims Experience'!$X290)))</f>
        <v/>
      </c>
      <c r="AE290" s="1" t="str" cm="1">
        <f t="array" ref="AE290">IF(AA290="","",_xlfn._xlws.FILTER('Input_Claims Data'!AA$11:AA$500,('Input_Claims Data'!$Q$11:$Q$500='Cal_Claims Experience'!$U290)*('Input_Claims Data'!$R$11:$R$500='Cal_Claims Experience'!$V290)*('Input_Claims Data'!$S$11:$S$500='Cal_Claims Experience'!$W290)*('Input_Claims Data'!$T$11:$T$500='Cal_Claims Experience'!$X290)))</f>
        <v/>
      </c>
      <c r="AF290" s="1" t="str" cm="1">
        <f t="array" ref="AF290">IF(AB290="","",_xlfn._xlws.FILTER('Input_Claims Data'!AB$11:AB$500,('Input_Claims Data'!$Q$11:$Q$500='Cal_Claims Experience'!$U290)*('Input_Claims Data'!$R$11:$R$500='Cal_Claims Experience'!$V290)*('Input_Claims Data'!$S$11:$S$500='Cal_Claims Experience'!$W290)*('Input_Claims Data'!$T$11:$T$500='Cal_Claims Experience'!$X290)))</f>
        <v/>
      </c>
      <c r="AG290" s="1" t="str" cm="1">
        <f t="array" ref="AG290">IF(AC290="","",_xlfn._xlws.FILTER('Input_Claims Data'!AC$11:AC$500,('Input_Claims Data'!$Q$11:$Q$500='Cal_Claims Experience'!$U290)*('Input_Claims Data'!$R$11:$R$500='Cal_Claims Experience'!$V290)*('Input_Claims Data'!$S$11:$S$500='Cal_Claims Experience'!$W290)*('Input_Claims Data'!$T$11:$T$500='Cal_Claims Experience'!$X290)))</f>
        <v/>
      </c>
      <c r="AH290" s="1" t="str" cm="1">
        <f t="array" ref="AH290">IF(AD290="","",_xlfn._xlws.FILTER('Input_Claims Data'!AD$11:AD$500,('Input_Claims Data'!$Q$11:$Q$500='Cal_Claims Experience'!$U290)*('Input_Claims Data'!$R$11:$R$500='Cal_Claims Experience'!$V290)*('Input_Claims Data'!$S$11:$S$500='Cal_Claims Experience'!$W290)*('Input_Claims Data'!$T$11:$T$500='Cal_Claims Experience'!$X290)))</f>
        <v/>
      </c>
      <c r="AI290" s="1" t="str">
        <f t="shared" si="48"/>
        <v/>
      </c>
      <c r="AJ290" s="1" t="str">
        <f t="shared" si="45"/>
        <v/>
      </c>
      <c r="AK290" s="1" t="str">
        <f t="shared" si="46"/>
        <v/>
      </c>
      <c r="AL290" s="1" t="str">
        <f t="shared" si="47"/>
        <v/>
      </c>
      <c r="AM290" s="1" t="str">
        <f t="shared" si="49"/>
        <v/>
      </c>
    </row>
    <row r="291" spans="5:39">
      <c r="E291" s="1" t="str" cm="1">
        <f t="array" ref="E291">IF(A291="","",_xlfn._xlws.FILTER('Input_Claims Data'!E$11:E$500,('Input_Claims Data'!$A$11:$A$500='Cal_Claims Experience'!$A291)*('Input_Claims Data'!$B$11:$B$500='Cal_Claims Experience'!$B291)*('Input_Claims Data'!$C$11:$C$500='Cal_Claims Experience'!$C291)*('Input_Claims Data'!$D$11:$D$500='Cal_Claims Experience'!$D291)))</f>
        <v/>
      </c>
      <c r="F291" s="1" t="str" cm="1">
        <f t="array" ref="F291">IF(A291="","",_xlfn._xlws.FILTER('Input_Claims Data'!F$11:F$500,('Input_Claims Data'!$A$11:$A$500='Cal_Claims Experience'!$A291)*('Input_Claims Data'!$B$11:$B$500='Cal_Claims Experience'!$B291)*('Input_Claims Data'!$C$11:$C$500='Cal_Claims Experience'!$C291)*('Input_Claims Data'!$D$11:$D$500='Cal_Claims Experience'!$D291)))</f>
        <v/>
      </c>
      <c r="G291" s="1" t="str" cm="1">
        <f t="array" ref="G291">IF(A291="","",_xlfn._xlws.FILTER('Input_Claims Data'!G$11:G$500,('Input_Claims Data'!$A$11:$A$500='Cal_Claims Experience'!$A291)*('Input_Claims Data'!$B$11:$B$500='Cal_Claims Experience'!$B291)*('Input_Claims Data'!$C$11:$C$500='Cal_Claims Experience'!$C291)*('Input_Claims Data'!$D$11:$D$500='Cal_Claims Experience'!$D291)))</f>
        <v/>
      </c>
      <c r="H291" s="1" t="str" cm="1">
        <f t="array" ref="H291">IF(A291="","",_xlfn._xlws.FILTER('Input_Claims Data'!H$11:H$500,('Input_Claims Data'!$A$11:$A$500='Cal_Claims Experience'!$A291)*('Input_Claims Data'!$B$11:$B$500='Cal_Claims Experience'!$B291)*('Input_Claims Data'!$C$11:$C$500='Cal_Claims Experience'!$C291)*('Input_Claims Data'!$D$11:$D$500='Cal_Claims Experience'!$D291)))</f>
        <v/>
      </c>
      <c r="I291" s="1" t="str" cm="1">
        <f t="array" ref="I291">IF(A291="","",_xlfn._xlws.FILTER('Input_Claims Data'!I$11:I$500,('Input_Claims Data'!$A$11:$A$500='Cal_Claims Experience'!$A291)*('Input_Claims Data'!$B$11:$B$500='Cal_Claims Experience'!$B291)*('Input_Claims Data'!$C$11:$C$500='Cal_Claims Experience'!$C291)*('Input_Claims Data'!$D$11:$D$500='Cal_Claims Experience'!$D291)))</f>
        <v/>
      </c>
      <c r="J291" s="1" t="str" cm="1">
        <f t="array" ref="J291">IF(A291="","",_xlfn._xlws.FILTER('Input_Claims Data'!J$11:J$500,('Input_Claims Data'!$A$11:$A$500='Cal_Claims Experience'!$A291)*('Input_Claims Data'!$B$11:$B$500='Cal_Claims Experience'!$B291)*('Input_Claims Data'!$C$11:$C$500='Cal_Claims Experience'!$C291)*('Input_Claims Data'!$D$11:$D$500='Cal_Claims Experience'!$D291)))</f>
        <v/>
      </c>
      <c r="K291" s="1" t="str" cm="1">
        <f t="array" ref="K291">IF(A291="","",_xlfn._xlws.FILTER('Input_Claims Data'!K$11:K$500,('Input_Claims Data'!$A$11:$A$500='Cal_Claims Experience'!$A291)*('Input_Claims Data'!$B$11:$B$500='Cal_Claims Experience'!$B291)*('Input_Claims Data'!$C$11:$C$500='Cal_Claims Experience'!$C291)*('Input_Claims Data'!$D$11:$D$500='Cal_Claims Experience'!$D291)))</f>
        <v/>
      </c>
      <c r="L291" s="1" t="str" cm="1">
        <f t="array" ref="L291">IF(B291="","",_xlfn._xlws.FILTER('Input_Claims Data'!L$11:L$500,('Input_Claims Data'!$A$11:$A$500='Cal_Claims Experience'!$A291)*('Input_Claims Data'!$B$11:$B$500='Cal_Claims Experience'!$B291)*('Input_Claims Data'!$C$11:$C$500='Cal_Claims Experience'!$C291)*('Input_Claims Data'!$D$11:$D$500='Cal_Claims Experience'!$D291)))</f>
        <v/>
      </c>
      <c r="M291" s="1" t="str" cm="1">
        <f t="array" ref="M291">IF(C291="","",_xlfn._xlws.FILTER('Input_Claims Data'!M$11:M$500,('Input_Claims Data'!$A$11:$A$500='Cal_Claims Experience'!$A291)*('Input_Claims Data'!$B$11:$B$500='Cal_Claims Experience'!$B291)*('Input_Claims Data'!$C$11:$C$500='Cal_Claims Experience'!$C291)*('Input_Claims Data'!$D$11:$D$500='Cal_Claims Experience'!$D291)))</f>
        <v/>
      </c>
      <c r="N291" s="1" t="str" cm="1">
        <f t="array" ref="N291">IF(D291="","",_xlfn._xlws.FILTER('Input_Claims Data'!N$11:N$500,('Input_Claims Data'!$A$11:$A$500='Cal_Claims Experience'!$A291)*('Input_Claims Data'!$B$11:$B$500='Cal_Claims Experience'!$B291)*('Input_Claims Data'!$C$11:$C$500='Cal_Claims Experience'!$C291)*('Input_Claims Data'!$D$11:$D$500='Cal_Claims Experience'!$D291)))</f>
        <v/>
      </c>
      <c r="O291" s="1" t="str">
        <f t="shared" si="40"/>
        <v/>
      </c>
      <c r="P291" s="1" t="str">
        <f t="shared" si="41"/>
        <v/>
      </c>
      <c r="Q291" s="1" t="str">
        <f t="shared" si="42"/>
        <v/>
      </c>
      <c r="R291" s="1" t="str">
        <f t="shared" si="43"/>
        <v/>
      </c>
      <c r="S291" s="1" t="str">
        <f t="shared" si="44"/>
        <v/>
      </c>
      <c r="Y291" s="1" t="str" cm="1">
        <f t="array" ref="Y291">IF(U291="","",_xlfn._xlws.FILTER('Input_Claims Data'!U$11:U$500,('Input_Claims Data'!$Q$11:$Q$500='Cal_Claims Experience'!$U291)*('Input_Claims Data'!$R$11:$R$500='Cal_Claims Experience'!$V291)*('Input_Claims Data'!$S$11:$S$500='Cal_Claims Experience'!$W291)*('Input_Claims Data'!$T$11:$T$500='Cal_Claims Experience'!$X291)))</f>
        <v/>
      </c>
      <c r="Z291" s="1" t="str" cm="1">
        <f t="array" ref="Z291">IF(V291="","",_xlfn._xlws.FILTER('Input_Claims Data'!V$11:V$500,('Input_Claims Data'!$Q$11:$Q$500='Cal_Claims Experience'!$U291)*('Input_Claims Data'!$R$11:$R$500='Cal_Claims Experience'!$V291)*('Input_Claims Data'!$S$11:$S$500='Cal_Claims Experience'!$W291)*('Input_Claims Data'!$T$11:$T$500='Cal_Claims Experience'!$X291)))</f>
        <v/>
      </c>
      <c r="AA291" s="1" t="str" cm="1">
        <f t="array" ref="AA291">IF(W291="","",_xlfn._xlws.FILTER('Input_Claims Data'!W$11:W$500,('Input_Claims Data'!$Q$11:$Q$500='Cal_Claims Experience'!$U291)*('Input_Claims Data'!$R$11:$R$500='Cal_Claims Experience'!$V291)*('Input_Claims Data'!$S$11:$S$500='Cal_Claims Experience'!$W291)*('Input_Claims Data'!$T$11:$T$500='Cal_Claims Experience'!$X291)))</f>
        <v/>
      </c>
      <c r="AB291" s="1" t="str" cm="1">
        <f t="array" ref="AB291">IF(X291="","",_xlfn._xlws.FILTER('Input_Claims Data'!X$11:X$500,('Input_Claims Data'!$Q$11:$Q$500='Cal_Claims Experience'!$U291)*('Input_Claims Data'!$R$11:$R$500='Cal_Claims Experience'!$V291)*('Input_Claims Data'!$S$11:$S$500='Cal_Claims Experience'!$W291)*('Input_Claims Data'!$T$11:$T$500='Cal_Claims Experience'!$X291)))</f>
        <v/>
      </c>
      <c r="AC291" s="1" t="str" cm="1">
        <f t="array" ref="AC291">IF(Y291="","",_xlfn._xlws.FILTER('Input_Claims Data'!Y$11:Y$500,('Input_Claims Data'!$Q$11:$Q$500='Cal_Claims Experience'!$U291)*('Input_Claims Data'!$R$11:$R$500='Cal_Claims Experience'!$V291)*('Input_Claims Data'!$S$11:$S$500='Cal_Claims Experience'!$W291)*('Input_Claims Data'!$T$11:$T$500='Cal_Claims Experience'!$X291)))</f>
        <v/>
      </c>
      <c r="AD291" s="1" t="str" cm="1">
        <f t="array" ref="AD291">IF(Z291="","",_xlfn._xlws.FILTER('Input_Claims Data'!Z$11:Z$500,('Input_Claims Data'!$Q$11:$Q$500='Cal_Claims Experience'!$U291)*('Input_Claims Data'!$R$11:$R$500='Cal_Claims Experience'!$V291)*('Input_Claims Data'!$S$11:$S$500='Cal_Claims Experience'!$W291)*('Input_Claims Data'!$T$11:$T$500='Cal_Claims Experience'!$X291)))</f>
        <v/>
      </c>
      <c r="AE291" s="1" t="str" cm="1">
        <f t="array" ref="AE291">IF(AA291="","",_xlfn._xlws.FILTER('Input_Claims Data'!AA$11:AA$500,('Input_Claims Data'!$Q$11:$Q$500='Cal_Claims Experience'!$U291)*('Input_Claims Data'!$R$11:$R$500='Cal_Claims Experience'!$V291)*('Input_Claims Data'!$S$11:$S$500='Cal_Claims Experience'!$W291)*('Input_Claims Data'!$T$11:$T$500='Cal_Claims Experience'!$X291)))</f>
        <v/>
      </c>
      <c r="AF291" s="1" t="str" cm="1">
        <f t="array" ref="AF291">IF(AB291="","",_xlfn._xlws.FILTER('Input_Claims Data'!AB$11:AB$500,('Input_Claims Data'!$Q$11:$Q$500='Cal_Claims Experience'!$U291)*('Input_Claims Data'!$R$11:$R$500='Cal_Claims Experience'!$V291)*('Input_Claims Data'!$S$11:$S$500='Cal_Claims Experience'!$W291)*('Input_Claims Data'!$T$11:$T$500='Cal_Claims Experience'!$X291)))</f>
        <v/>
      </c>
      <c r="AG291" s="1" t="str" cm="1">
        <f t="array" ref="AG291">IF(AC291="","",_xlfn._xlws.FILTER('Input_Claims Data'!AC$11:AC$500,('Input_Claims Data'!$Q$11:$Q$500='Cal_Claims Experience'!$U291)*('Input_Claims Data'!$R$11:$R$500='Cal_Claims Experience'!$V291)*('Input_Claims Data'!$S$11:$S$500='Cal_Claims Experience'!$W291)*('Input_Claims Data'!$T$11:$T$500='Cal_Claims Experience'!$X291)))</f>
        <v/>
      </c>
      <c r="AH291" s="1" t="str" cm="1">
        <f t="array" ref="AH291">IF(AD291="","",_xlfn._xlws.FILTER('Input_Claims Data'!AD$11:AD$500,('Input_Claims Data'!$Q$11:$Q$500='Cal_Claims Experience'!$U291)*('Input_Claims Data'!$R$11:$R$500='Cal_Claims Experience'!$V291)*('Input_Claims Data'!$S$11:$S$500='Cal_Claims Experience'!$W291)*('Input_Claims Data'!$T$11:$T$500='Cal_Claims Experience'!$X291)))</f>
        <v/>
      </c>
      <c r="AI291" s="1" t="str">
        <f t="shared" si="48"/>
        <v/>
      </c>
      <c r="AJ291" s="1" t="str">
        <f t="shared" si="45"/>
        <v/>
      </c>
      <c r="AK291" s="1" t="str">
        <f t="shared" si="46"/>
        <v/>
      </c>
      <c r="AL291" s="1" t="str">
        <f t="shared" si="47"/>
        <v/>
      </c>
      <c r="AM291" s="1" t="str">
        <f t="shared" si="49"/>
        <v/>
      </c>
    </row>
    <row r="292" spans="5:39">
      <c r="E292" s="1" t="str" cm="1">
        <f t="array" ref="E292">IF(A292="","",_xlfn._xlws.FILTER('Input_Claims Data'!E$11:E$500,('Input_Claims Data'!$A$11:$A$500='Cal_Claims Experience'!$A292)*('Input_Claims Data'!$B$11:$B$500='Cal_Claims Experience'!$B292)*('Input_Claims Data'!$C$11:$C$500='Cal_Claims Experience'!$C292)*('Input_Claims Data'!$D$11:$D$500='Cal_Claims Experience'!$D292)))</f>
        <v/>
      </c>
      <c r="F292" s="1" t="str" cm="1">
        <f t="array" ref="F292">IF(A292="","",_xlfn._xlws.FILTER('Input_Claims Data'!F$11:F$500,('Input_Claims Data'!$A$11:$A$500='Cal_Claims Experience'!$A292)*('Input_Claims Data'!$B$11:$B$500='Cal_Claims Experience'!$B292)*('Input_Claims Data'!$C$11:$C$500='Cal_Claims Experience'!$C292)*('Input_Claims Data'!$D$11:$D$500='Cal_Claims Experience'!$D292)))</f>
        <v/>
      </c>
      <c r="G292" s="1" t="str" cm="1">
        <f t="array" ref="G292">IF(A292="","",_xlfn._xlws.FILTER('Input_Claims Data'!G$11:G$500,('Input_Claims Data'!$A$11:$A$500='Cal_Claims Experience'!$A292)*('Input_Claims Data'!$B$11:$B$500='Cal_Claims Experience'!$B292)*('Input_Claims Data'!$C$11:$C$500='Cal_Claims Experience'!$C292)*('Input_Claims Data'!$D$11:$D$500='Cal_Claims Experience'!$D292)))</f>
        <v/>
      </c>
      <c r="H292" s="1" t="str" cm="1">
        <f t="array" ref="H292">IF(A292="","",_xlfn._xlws.FILTER('Input_Claims Data'!H$11:H$500,('Input_Claims Data'!$A$11:$A$500='Cal_Claims Experience'!$A292)*('Input_Claims Data'!$B$11:$B$500='Cal_Claims Experience'!$B292)*('Input_Claims Data'!$C$11:$C$500='Cal_Claims Experience'!$C292)*('Input_Claims Data'!$D$11:$D$500='Cal_Claims Experience'!$D292)))</f>
        <v/>
      </c>
      <c r="I292" s="1" t="str" cm="1">
        <f t="array" ref="I292">IF(A292="","",_xlfn._xlws.FILTER('Input_Claims Data'!I$11:I$500,('Input_Claims Data'!$A$11:$A$500='Cal_Claims Experience'!$A292)*('Input_Claims Data'!$B$11:$B$500='Cal_Claims Experience'!$B292)*('Input_Claims Data'!$C$11:$C$500='Cal_Claims Experience'!$C292)*('Input_Claims Data'!$D$11:$D$500='Cal_Claims Experience'!$D292)))</f>
        <v/>
      </c>
      <c r="J292" s="1" t="str" cm="1">
        <f t="array" ref="J292">IF(A292="","",_xlfn._xlws.FILTER('Input_Claims Data'!J$11:J$500,('Input_Claims Data'!$A$11:$A$500='Cal_Claims Experience'!$A292)*('Input_Claims Data'!$B$11:$B$500='Cal_Claims Experience'!$B292)*('Input_Claims Data'!$C$11:$C$500='Cal_Claims Experience'!$C292)*('Input_Claims Data'!$D$11:$D$500='Cal_Claims Experience'!$D292)))</f>
        <v/>
      </c>
      <c r="K292" s="1" t="str" cm="1">
        <f t="array" ref="K292">IF(A292="","",_xlfn._xlws.FILTER('Input_Claims Data'!K$11:K$500,('Input_Claims Data'!$A$11:$A$500='Cal_Claims Experience'!$A292)*('Input_Claims Data'!$B$11:$B$500='Cal_Claims Experience'!$B292)*('Input_Claims Data'!$C$11:$C$500='Cal_Claims Experience'!$C292)*('Input_Claims Data'!$D$11:$D$500='Cal_Claims Experience'!$D292)))</f>
        <v/>
      </c>
      <c r="L292" s="1" t="str" cm="1">
        <f t="array" ref="L292">IF(B292="","",_xlfn._xlws.FILTER('Input_Claims Data'!L$11:L$500,('Input_Claims Data'!$A$11:$A$500='Cal_Claims Experience'!$A292)*('Input_Claims Data'!$B$11:$B$500='Cal_Claims Experience'!$B292)*('Input_Claims Data'!$C$11:$C$500='Cal_Claims Experience'!$C292)*('Input_Claims Data'!$D$11:$D$500='Cal_Claims Experience'!$D292)))</f>
        <v/>
      </c>
      <c r="M292" s="1" t="str" cm="1">
        <f t="array" ref="M292">IF(C292="","",_xlfn._xlws.FILTER('Input_Claims Data'!M$11:M$500,('Input_Claims Data'!$A$11:$A$500='Cal_Claims Experience'!$A292)*('Input_Claims Data'!$B$11:$B$500='Cal_Claims Experience'!$B292)*('Input_Claims Data'!$C$11:$C$500='Cal_Claims Experience'!$C292)*('Input_Claims Data'!$D$11:$D$500='Cal_Claims Experience'!$D292)))</f>
        <v/>
      </c>
      <c r="N292" s="1" t="str" cm="1">
        <f t="array" ref="N292">IF(D292="","",_xlfn._xlws.FILTER('Input_Claims Data'!N$11:N$500,('Input_Claims Data'!$A$11:$A$500='Cal_Claims Experience'!$A292)*('Input_Claims Data'!$B$11:$B$500='Cal_Claims Experience'!$B292)*('Input_Claims Data'!$C$11:$C$500='Cal_Claims Experience'!$C292)*('Input_Claims Data'!$D$11:$D$500='Cal_Claims Experience'!$D292)))</f>
        <v/>
      </c>
      <c r="O292" s="1" t="str">
        <f t="shared" si="40"/>
        <v/>
      </c>
      <c r="P292" s="1" t="str">
        <f t="shared" si="41"/>
        <v/>
      </c>
      <c r="Q292" s="1" t="str">
        <f t="shared" si="42"/>
        <v/>
      </c>
      <c r="R292" s="1" t="str">
        <f t="shared" si="43"/>
        <v/>
      </c>
      <c r="S292" s="1" t="str">
        <f t="shared" si="44"/>
        <v/>
      </c>
      <c r="Y292" s="1" t="str" cm="1">
        <f t="array" ref="Y292">IF(U292="","",_xlfn._xlws.FILTER('Input_Claims Data'!U$11:U$500,('Input_Claims Data'!$Q$11:$Q$500='Cal_Claims Experience'!$U292)*('Input_Claims Data'!$R$11:$R$500='Cal_Claims Experience'!$V292)*('Input_Claims Data'!$S$11:$S$500='Cal_Claims Experience'!$W292)*('Input_Claims Data'!$T$11:$T$500='Cal_Claims Experience'!$X292)))</f>
        <v/>
      </c>
      <c r="Z292" s="1" t="str" cm="1">
        <f t="array" ref="Z292">IF(V292="","",_xlfn._xlws.FILTER('Input_Claims Data'!V$11:V$500,('Input_Claims Data'!$Q$11:$Q$500='Cal_Claims Experience'!$U292)*('Input_Claims Data'!$R$11:$R$500='Cal_Claims Experience'!$V292)*('Input_Claims Data'!$S$11:$S$500='Cal_Claims Experience'!$W292)*('Input_Claims Data'!$T$11:$T$500='Cal_Claims Experience'!$X292)))</f>
        <v/>
      </c>
      <c r="AA292" s="1" t="str" cm="1">
        <f t="array" ref="AA292">IF(W292="","",_xlfn._xlws.FILTER('Input_Claims Data'!W$11:W$500,('Input_Claims Data'!$Q$11:$Q$500='Cal_Claims Experience'!$U292)*('Input_Claims Data'!$R$11:$R$500='Cal_Claims Experience'!$V292)*('Input_Claims Data'!$S$11:$S$500='Cal_Claims Experience'!$W292)*('Input_Claims Data'!$T$11:$T$500='Cal_Claims Experience'!$X292)))</f>
        <v/>
      </c>
      <c r="AB292" s="1" t="str" cm="1">
        <f t="array" ref="AB292">IF(X292="","",_xlfn._xlws.FILTER('Input_Claims Data'!X$11:X$500,('Input_Claims Data'!$Q$11:$Q$500='Cal_Claims Experience'!$U292)*('Input_Claims Data'!$R$11:$R$500='Cal_Claims Experience'!$V292)*('Input_Claims Data'!$S$11:$S$500='Cal_Claims Experience'!$W292)*('Input_Claims Data'!$T$11:$T$500='Cal_Claims Experience'!$X292)))</f>
        <v/>
      </c>
      <c r="AC292" s="1" t="str" cm="1">
        <f t="array" ref="AC292">IF(Y292="","",_xlfn._xlws.FILTER('Input_Claims Data'!Y$11:Y$500,('Input_Claims Data'!$Q$11:$Q$500='Cal_Claims Experience'!$U292)*('Input_Claims Data'!$R$11:$R$500='Cal_Claims Experience'!$V292)*('Input_Claims Data'!$S$11:$S$500='Cal_Claims Experience'!$W292)*('Input_Claims Data'!$T$11:$T$500='Cal_Claims Experience'!$X292)))</f>
        <v/>
      </c>
      <c r="AD292" s="1" t="str" cm="1">
        <f t="array" ref="AD292">IF(Z292="","",_xlfn._xlws.FILTER('Input_Claims Data'!Z$11:Z$500,('Input_Claims Data'!$Q$11:$Q$500='Cal_Claims Experience'!$U292)*('Input_Claims Data'!$R$11:$R$500='Cal_Claims Experience'!$V292)*('Input_Claims Data'!$S$11:$S$500='Cal_Claims Experience'!$W292)*('Input_Claims Data'!$T$11:$T$500='Cal_Claims Experience'!$X292)))</f>
        <v/>
      </c>
      <c r="AE292" s="1" t="str" cm="1">
        <f t="array" ref="AE292">IF(AA292="","",_xlfn._xlws.FILTER('Input_Claims Data'!AA$11:AA$500,('Input_Claims Data'!$Q$11:$Q$500='Cal_Claims Experience'!$U292)*('Input_Claims Data'!$R$11:$R$500='Cal_Claims Experience'!$V292)*('Input_Claims Data'!$S$11:$S$500='Cal_Claims Experience'!$W292)*('Input_Claims Data'!$T$11:$T$500='Cal_Claims Experience'!$X292)))</f>
        <v/>
      </c>
      <c r="AF292" s="1" t="str" cm="1">
        <f t="array" ref="AF292">IF(AB292="","",_xlfn._xlws.FILTER('Input_Claims Data'!AB$11:AB$500,('Input_Claims Data'!$Q$11:$Q$500='Cal_Claims Experience'!$U292)*('Input_Claims Data'!$R$11:$R$500='Cal_Claims Experience'!$V292)*('Input_Claims Data'!$S$11:$S$500='Cal_Claims Experience'!$W292)*('Input_Claims Data'!$T$11:$T$500='Cal_Claims Experience'!$X292)))</f>
        <v/>
      </c>
      <c r="AG292" s="1" t="str" cm="1">
        <f t="array" ref="AG292">IF(AC292="","",_xlfn._xlws.FILTER('Input_Claims Data'!AC$11:AC$500,('Input_Claims Data'!$Q$11:$Q$500='Cal_Claims Experience'!$U292)*('Input_Claims Data'!$R$11:$R$500='Cal_Claims Experience'!$V292)*('Input_Claims Data'!$S$11:$S$500='Cal_Claims Experience'!$W292)*('Input_Claims Data'!$T$11:$T$500='Cal_Claims Experience'!$X292)))</f>
        <v/>
      </c>
      <c r="AH292" s="1" t="str" cm="1">
        <f t="array" ref="AH292">IF(AD292="","",_xlfn._xlws.FILTER('Input_Claims Data'!AD$11:AD$500,('Input_Claims Data'!$Q$11:$Q$500='Cal_Claims Experience'!$U292)*('Input_Claims Data'!$R$11:$R$500='Cal_Claims Experience'!$V292)*('Input_Claims Data'!$S$11:$S$500='Cal_Claims Experience'!$W292)*('Input_Claims Data'!$T$11:$T$500='Cal_Claims Experience'!$X292)))</f>
        <v/>
      </c>
      <c r="AI292" s="1" t="str">
        <f t="shared" si="48"/>
        <v/>
      </c>
      <c r="AJ292" s="1" t="str">
        <f t="shared" si="45"/>
        <v/>
      </c>
      <c r="AK292" s="1" t="str">
        <f t="shared" si="46"/>
        <v/>
      </c>
      <c r="AL292" s="1" t="str">
        <f t="shared" si="47"/>
        <v/>
      </c>
      <c r="AM292" s="1" t="str">
        <f t="shared" si="49"/>
        <v/>
      </c>
    </row>
    <row r="293" spans="5:39">
      <c r="E293" s="1" t="str" cm="1">
        <f t="array" ref="E293">IF(A293="","",_xlfn._xlws.FILTER('Input_Claims Data'!E$11:E$500,('Input_Claims Data'!$A$11:$A$500='Cal_Claims Experience'!$A293)*('Input_Claims Data'!$B$11:$B$500='Cal_Claims Experience'!$B293)*('Input_Claims Data'!$C$11:$C$500='Cal_Claims Experience'!$C293)*('Input_Claims Data'!$D$11:$D$500='Cal_Claims Experience'!$D293)))</f>
        <v/>
      </c>
      <c r="F293" s="1" t="str" cm="1">
        <f t="array" ref="F293">IF(A293="","",_xlfn._xlws.FILTER('Input_Claims Data'!F$11:F$500,('Input_Claims Data'!$A$11:$A$500='Cal_Claims Experience'!$A293)*('Input_Claims Data'!$B$11:$B$500='Cal_Claims Experience'!$B293)*('Input_Claims Data'!$C$11:$C$500='Cal_Claims Experience'!$C293)*('Input_Claims Data'!$D$11:$D$500='Cal_Claims Experience'!$D293)))</f>
        <v/>
      </c>
      <c r="G293" s="1" t="str" cm="1">
        <f t="array" ref="G293">IF(A293="","",_xlfn._xlws.FILTER('Input_Claims Data'!G$11:G$500,('Input_Claims Data'!$A$11:$A$500='Cal_Claims Experience'!$A293)*('Input_Claims Data'!$B$11:$B$500='Cal_Claims Experience'!$B293)*('Input_Claims Data'!$C$11:$C$500='Cal_Claims Experience'!$C293)*('Input_Claims Data'!$D$11:$D$500='Cal_Claims Experience'!$D293)))</f>
        <v/>
      </c>
      <c r="H293" s="1" t="str" cm="1">
        <f t="array" ref="H293">IF(A293="","",_xlfn._xlws.FILTER('Input_Claims Data'!H$11:H$500,('Input_Claims Data'!$A$11:$A$500='Cal_Claims Experience'!$A293)*('Input_Claims Data'!$B$11:$B$500='Cal_Claims Experience'!$B293)*('Input_Claims Data'!$C$11:$C$500='Cal_Claims Experience'!$C293)*('Input_Claims Data'!$D$11:$D$500='Cal_Claims Experience'!$D293)))</f>
        <v/>
      </c>
      <c r="I293" s="1" t="str" cm="1">
        <f t="array" ref="I293">IF(A293="","",_xlfn._xlws.FILTER('Input_Claims Data'!I$11:I$500,('Input_Claims Data'!$A$11:$A$500='Cal_Claims Experience'!$A293)*('Input_Claims Data'!$B$11:$B$500='Cal_Claims Experience'!$B293)*('Input_Claims Data'!$C$11:$C$500='Cal_Claims Experience'!$C293)*('Input_Claims Data'!$D$11:$D$500='Cal_Claims Experience'!$D293)))</f>
        <v/>
      </c>
      <c r="J293" s="1" t="str" cm="1">
        <f t="array" ref="J293">IF(A293="","",_xlfn._xlws.FILTER('Input_Claims Data'!J$11:J$500,('Input_Claims Data'!$A$11:$A$500='Cal_Claims Experience'!$A293)*('Input_Claims Data'!$B$11:$B$500='Cal_Claims Experience'!$B293)*('Input_Claims Data'!$C$11:$C$500='Cal_Claims Experience'!$C293)*('Input_Claims Data'!$D$11:$D$500='Cal_Claims Experience'!$D293)))</f>
        <v/>
      </c>
      <c r="K293" s="1" t="str" cm="1">
        <f t="array" ref="K293">IF(A293="","",_xlfn._xlws.FILTER('Input_Claims Data'!K$11:K$500,('Input_Claims Data'!$A$11:$A$500='Cal_Claims Experience'!$A293)*('Input_Claims Data'!$B$11:$B$500='Cal_Claims Experience'!$B293)*('Input_Claims Data'!$C$11:$C$500='Cal_Claims Experience'!$C293)*('Input_Claims Data'!$D$11:$D$500='Cal_Claims Experience'!$D293)))</f>
        <v/>
      </c>
      <c r="L293" s="1" t="str" cm="1">
        <f t="array" ref="L293">IF(B293="","",_xlfn._xlws.FILTER('Input_Claims Data'!L$11:L$500,('Input_Claims Data'!$A$11:$A$500='Cal_Claims Experience'!$A293)*('Input_Claims Data'!$B$11:$B$500='Cal_Claims Experience'!$B293)*('Input_Claims Data'!$C$11:$C$500='Cal_Claims Experience'!$C293)*('Input_Claims Data'!$D$11:$D$500='Cal_Claims Experience'!$D293)))</f>
        <v/>
      </c>
      <c r="M293" s="1" t="str" cm="1">
        <f t="array" ref="M293">IF(C293="","",_xlfn._xlws.FILTER('Input_Claims Data'!M$11:M$500,('Input_Claims Data'!$A$11:$A$500='Cal_Claims Experience'!$A293)*('Input_Claims Data'!$B$11:$B$500='Cal_Claims Experience'!$B293)*('Input_Claims Data'!$C$11:$C$500='Cal_Claims Experience'!$C293)*('Input_Claims Data'!$D$11:$D$500='Cal_Claims Experience'!$D293)))</f>
        <v/>
      </c>
      <c r="N293" s="1" t="str" cm="1">
        <f t="array" ref="N293">IF(D293="","",_xlfn._xlws.FILTER('Input_Claims Data'!N$11:N$500,('Input_Claims Data'!$A$11:$A$500='Cal_Claims Experience'!$A293)*('Input_Claims Data'!$B$11:$B$500='Cal_Claims Experience'!$B293)*('Input_Claims Data'!$C$11:$C$500='Cal_Claims Experience'!$C293)*('Input_Claims Data'!$D$11:$D$500='Cal_Claims Experience'!$D293)))</f>
        <v/>
      </c>
      <c r="O293" s="1" t="str">
        <f t="shared" si="40"/>
        <v/>
      </c>
      <c r="P293" s="1" t="str">
        <f t="shared" si="41"/>
        <v/>
      </c>
      <c r="Q293" s="1" t="str">
        <f t="shared" si="42"/>
        <v/>
      </c>
      <c r="R293" s="1" t="str">
        <f t="shared" si="43"/>
        <v/>
      </c>
      <c r="S293" s="1" t="str">
        <f t="shared" si="44"/>
        <v/>
      </c>
      <c r="Y293" s="1" t="str" cm="1">
        <f t="array" ref="Y293">IF(U293="","",_xlfn._xlws.FILTER('Input_Claims Data'!U$11:U$500,('Input_Claims Data'!$Q$11:$Q$500='Cal_Claims Experience'!$U293)*('Input_Claims Data'!$R$11:$R$500='Cal_Claims Experience'!$V293)*('Input_Claims Data'!$S$11:$S$500='Cal_Claims Experience'!$W293)*('Input_Claims Data'!$T$11:$T$500='Cal_Claims Experience'!$X293)))</f>
        <v/>
      </c>
      <c r="Z293" s="1" t="str" cm="1">
        <f t="array" ref="Z293">IF(V293="","",_xlfn._xlws.FILTER('Input_Claims Data'!V$11:V$500,('Input_Claims Data'!$Q$11:$Q$500='Cal_Claims Experience'!$U293)*('Input_Claims Data'!$R$11:$R$500='Cal_Claims Experience'!$V293)*('Input_Claims Data'!$S$11:$S$500='Cal_Claims Experience'!$W293)*('Input_Claims Data'!$T$11:$T$500='Cal_Claims Experience'!$X293)))</f>
        <v/>
      </c>
      <c r="AA293" s="1" t="str" cm="1">
        <f t="array" ref="AA293">IF(W293="","",_xlfn._xlws.FILTER('Input_Claims Data'!W$11:W$500,('Input_Claims Data'!$Q$11:$Q$500='Cal_Claims Experience'!$U293)*('Input_Claims Data'!$R$11:$R$500='Cal_Claims Experience'!$V293)*('Input_Claims Data'!$S$11:$S$500='Cal_Claims Experience'!$W293)*('Input_Claims Data'!$T$11:$T$500='Cal_Claims Experience'!$X293)))</f>
        <v/>
      </c>
      <c r="AB293" s="1" t="str" cm="1">
        <f t="array" ref="AB293">IF(X293="","",_xlfn._xlws.FILTER('Input_Claims Data'!X$11:X$500,('Input_Claims Data'!$Q$11:$Q$500='Cal_Claims Experience'!$U293)*('Input_Claims Data'!$R$11:$R$500='Cal_Claims Experience'!$V293)*('Input_Claims Data'!$S$11:$S$500='Cal_Claims Experience'!$W293)*('Input_Claims Data'!$T$11:$T$500='Cal_Claims Experience'!$X293)))</f>
        <v/>
      </c>
      <c r="AC293" s="1" t="str" cm="1">
        <f t="array" ref="AC293">IF(Y293="","",_xlfn._xlws.FILTER('Input_Claims Data'!Y$11:Y$500,('Input_Claims Data'!$Q$11:$Q$500='Cal_Claims Experience'!$U293)*('Input_Claims Data'!$R$11:$R$500='Cal_Claims Experience'!$V293)*('Input_Claims Data'!$S$11:$S$500='Cal_Claims Experience'!$W293)*('Input_Claims Data'!$T$11:$T$500='Cal_Claims Experience'!$X293)))</f>
        <v/>
      </c>
      <c r="AD293" s="1" t="str" cm="1">
        <f t="array" ref="AD293">IF(Z293="","",_xlfn._xlws.FILTER('Input_Claims Data'!Z$11:Z$500,('Input_Claims Data'!$Q$11:$Q$500='Cal_Claims Experience'!$U293)*('Input_Claims Data'!$R$11:$R$500='Cal_Claims Experience'!$V293)*('Input_Claims Data'!$S$11:$S$500='Cal_Claims Experience'!$W293)*('Input_Claims Data'!$T$11:$T$500='Cal_Claims Experience'!$X293)))</f>
        <v/>
      </c>
      <c r="AE293" s="1" t="str" cm="1">
        <f t="array" ref="AE293">IF(AA293="","",_xlfn._xlws.FILTER('Input_Claims Data'!AA$11:AA$500,('Input_Claims Data'!$Q$11:$Q$500='Cal_Claims Experience'!$U293)*('Input_Claims Data'!$R$11:$R$500='Cal_Claims Experience'!$V293)*('Input_Claims Data'!$S$11:$S$500='Cal_Claims Experience'!$W293)*('Input_Claims Data'!$T$11:$T$500='Cal_Claims Experience'!$X293)))</f>
        <v/>
      </c>
      <c r="AF293" s="1" t="str" cm="1">
        <f t="array" ref="AF293">IF(AB293="","",_xlfn._xlws.FILTER('Input_Claims Data'!AB$11:AB$500,('Input_Claims Data'!$Q$11:$Q$500='Cal_Claims Experience'!$U293)*('Input_Claims Data'!$R$11:$R$500='Cal_Claims Experience'!$V293)*('Input_Claims Data'!$S$11:$S$500='Cal_Claims Experience'!$W293)*('Input_Claims Data'!$T$11:$T$500='Cal_Claims Experience'!$X293)))</f>
        <v/>
      </c>
      <c r="AG293" s="1" t="str" cm="1">
        <f t="array" ref="AG293">IF(AC293="","",_xlfn._xlws.FILTER('Input_Claims Data'!AC$11:AC$500,('Input_Claims Data'!$Q$11:$Q$500='Cal_Claims Experience'!$U293)*('Input_Claims Data'!$R$11:$R$500='Cal_Claims Experience'!$V293)*('Input_Claims Data'!$S$11:$S$500='Cal_Claims Experience'!$W293)*('Input_Claims Data'!$T$11:$T$500='Cal_Claims Experience'!$X293)))</f>
        <v/>
      </c>
      <c r="AH293" s="1" t="str" cm="1">
        <f t="array" ref="AH293">IF(AD293="","",_xlfn._xlws.FILTER('Input_Claims Data'!AD$11:AD$500,('Input_Claims Data'!$Q$11:$Q$500='Cal_Claims Experience'!$U293)*('Input_Claims Data'!$R$11:$R$500='Cal_Claims Experience'!$V293)*('Input_Claims Data'!$S$11:$S$500='Cal_Claims Experience'!$W293)*('Input_Claims Data'!$T$11:$T$500='Cal_Claims Experience'!$X293)))</f>
        <v/>
      </c>
      <c r="AI293" s="1" t="str">
        <f t="shared" si="48"/>
        <v/>
      </c>
      <c r="AJ293" s="1" t="str">
        <f t="shared" si="45"/>
        <v/>
      </c>
      <c r="AK293" s="1" t="str">
        <f t="shared" si="46"/>
        <v/>
      </c>
      <c r="AL293" s="1" t="str">
        <f t="shared" si="47"/>
        <v/>
      </c>
      <c r="AM293" s="1" t="str">
        <f t="shared" si="49"/>
        <v/>
      </c>
    </row>
    <row r="294" spans="5:39">
      <c r="E294" s="1" t="str" cm="1">
        <f t="array" ref="E294">IF(A294="","",_xlfn._xlws.FILTER('Input_Claims Data'!E$11:E$500,('Input_Claims Data'!$A$11:$A$500='Cal_Claims Experience'!$A294)*('Input_Claims Data'!$B$11:$B$500='Cal_Claims Experience'!$B294)*('Input_Claims Data'!$C$11:$C$500='Cal_Claims Experience'!$C294)*('Input_Claims Data'!$D$11:$D$500='Cal_Claims Experience'!$D294)))</f>
        <v/>
      </c>
      <c r="F294" s="1" t="str" cm="1">
        <f t="array" ref="F294">IF(A294="","",_xlfn._xlws.FILTER('Input_Claims Data'!F$11:F$500,('Input_Claims Data'!$A$11:$A$500='Cal_Claims Experience'!$A294)*('Input_Claims Data'!$B$11:$B$500='Cal_Claims Experience'!$B294)*('Input_Claims Data'!$C$11:$C$500='Cal_Claims Experience'!$C294)*('Input_Claims Data'!$D$11:$D$500='Cal_Claims Experience'!$D294)))</f>
        <v/>
      </c>
      <c r="G294" s="1" t="str" cm="1">
        <f t="array" ref="G294">IF(A294="","",_xlfn._xlws.FILTER('Input_Claims Data'!G$11:G$500,('Input_Claims Data'!$A$11:$A$500='Cal_Claims Experience'!$A294)*('Input_Claims Data'!$B$11:$B$500='Cal_Claims Experience'!$B294)*('Input_Claims Data'!$C$11:$C$500='Cal_Claims Experience'!$C294)*('Input_Claims Data'!$D$11:$D$500='Cal_Claims Experience'!$D294)))</f>
        <v/>
      </c>
      <c r="H294" s="1" t="str" cm="1">
        <f t="array" ref="H294">IF(A294="","",_xlfn._xlws.FILTER('Input_Claims Data'!H$11:H$500,('Input_Claims Data'!$A$11:$A$500='Cal_Claims Experience'!$A294)*('Input_Claims Data'!$B$11:$B$500='Cal_Claims Experience'!$B294)*('Input_Claims Data'!$C$11:$C$500='Cal_Claims Experience'!$C294)*('Input_Claims Data'!$D$11:$D$500='Cal_Claims Experience'!$D294)))</f>
        <v/>
      </c>
      <c r="I294" s="1" t="str" cm="1">
        <f t="array" ref="I294">IF(A294="","",_xlfn._xlws.FILTER('Input_Claims Data'!I$11:I$500,('Input_Claims Data'!$A$11:$A$500='Cal_Claims Experience'!$A294)*('Input_Claims Data'!$B$11:$B$500='Cal_Claims Experience'!$B294)*('Input_Claims Data'!$C$11:$C$500='Cal_Claims Experience'!$C294)*('Input_Claims Data'!$D$11:$D$500='Cal_Claims Experience'!$D294)))</f>
        <v/>
      </c>
      <c r="J294" s="1" t="str" cm="1">
        <f t="array" ref="J294">IF(A294="","",_xlfn._xlws.FILTER('Input_Claims Data'!J$11:J$500,('Input_Claims Data'!$A$11:$A$500='Cal_Claims Experience'!$A294)*('Input_Claims Data'!$B$11:$B$500='Cal_Claims Experience'!$B294)*('Input_Claims Data'!$C$11:$C$500='Cal_Claims Experience'!$C294)*('Input_Claims Data'!$D$11:$D$500='Cal_Claims Experience'!$D294)))</f>
        <v/>
      </c>
      <c r="K294" s="1" t="str" cm="1">
        <f t="array" ref="K294">IF(A294="","",_xlfn._xlws.FILTER('Input_Claims Data'!K$11:K$500,('Input_Claims Data'!$A$11:$A$500='Cal_Claims Experience'!$A294)*('Input_Claims Data'!$B$11:$B$500='Cal_Claims Experience'!$B294)*('Input_Claims Data'!$C$11:$C$500='Cal_Claims Experience'!$C294)*('Input_Claims Data'!$D$11:$D$500='Cal_Claims Experience'!$D294)))</f>
        <v/>
      </c>
      <c r="L294" s="1" t="str" cm="1">
        <f t="array" ref="L294">IF(B294="","",_xlfn._xlws.FILTER('Input_Claims Data'!L$11:L$500,('Input_Claims Data'!$A$11:$A$500='Cal_Claims Experience'!$A294)*('Input_Claims Data'!$B$11:$B$500='Cal_Claims Experience'!$B294)*('Input_Claims Data'!$C$11:$C$500='Cal_Claims Experience'!$C294)*('Input_Claims Data'!$D$11:$D$500='Cal_Claims Experience'!$D294)))</f>
        <v/>
      </c>
      <c r="M294" s="1" t="str" cm="1">
        <f t="array" ref="M294">IF(C294="","",_xlfn._xlws.FILTER('Input_Claims Data'!M$11:M$500,('Input_Claims Data'!$A$11:$A$500='Cal_Claims Experience'!$A294)*('Input_Claims Data'!$B$11:$B$500='Cal_Claims Experience'!$B294)*('Input_Claims Data'!$C$11:$C$500='Cal_Claims Experience'!$C294)*('Input_Claims Data'!$D$11:$D$500='Cal_Claims Experience'!$D294)))</f>
        <v/>
      </c>
      <c r="N294" s="1" t="str" cm="1">
        <f t="array" ref="N294">IF(D294="","",_xlfn._xlws.FILTER('Input_Claims Data'!N$11:N$500,('Input_Claims Data'!$A$11:$A$500='Cal_Claims Experience'!$A294)*('Input_Claims Data'!$B$11:$B$500='Cal_Claims Experience'!$B294)*('Input_Claims Data'!$C$11:$C$500='Cal_Claims Experience'!$C294)*('Input_Claims Data'!$D$11:$D$500='Cal_Claims Experience'!$D294)))</f>
        <v/>
      </c>
      <c r="O294" s="1" t="str">
        <f t="shared" si="40"/>
        <v/>
      </c>
      <c r="P294" s="1" t="str">
        <f t="shared" si="41"/>
        <v/>
      </c>
      <c r="Q294" s="1" t="str">
        <f t="shared" si="42"/>
        <v/>
      </c>
      <c r="R294" s="1" t="str">
        <f t="shared" si="43"/>
        <v/>
      </c>
      <c r="S294" s="1" t="str">
        <f t="shared" si="44"/>
        <v/>
      </c>
      <c r="Y294" s="1" t="str" cm="1">
        <f t="array" ref="Y294">IF(U294="","",_xlfn._xlws.FILTER('Input_Claims Data'!U$11:U$500,('Input_Claims Data'!$Q$11:$Q$500='Cal_Claims Experience'!$U294)*('Input_Claims Data'!$R$11:$R$500='Cal_Claims Experience'!$V294)*('Input_Claims Data'!$S$11:$S$500='Cal_Claims Experience'!$W294)*('Input_Claims Data'!$T$11:$T$500='Cal_Claims Experience'!$X294)))</f>
        <v/>
      </c>
      <c r="Z294" s="1" t="str" cm="1">
        <f t="array" ref="Z294">IF(V294="","",_xlfn._xlws.FILTER('Input_Claims Data'!V$11:V$500,('Input_Claims Data'!$Q$11:$Q$500='Cal_Claims Experience'!$U294)*('Input_Claims Data'!$R$11:$R$500='Cal_Claims Experience'!$V294)*('Input_Claims Data'!$S$11:$S$500='Cal_Claims Experience'!$W294)*('Input_Claims Data'!$T$11:$T$500='Cal_Claims Experience'!$X294)))</f>
        <v/>
      </c>
      <c r="AA294" s="1" t="str" cm="1">
        <f t="array" ref="AA294">IF(W294="","",_xlfn._xlws.FILTER('Input_Claims Data'!W$11:W$500,('Input_Claims Data'!$Q$11:$Q$500='Cal_Claims Experience'!$U294)*('Input_Claims Data'!$R$11:$R$500='Cal_Claims Experience'!$V294)*('Input_Claims Data'!$S$11:$S$500='Cal_Claims Experience'!$W294)*('Input_Claims Data'!$T$11:$T$500='Cal_Claims Experience'!$X294)))</f>
        <v/>
      </c>
      <c r="AB294" s="1" t="str" cm="1">
        <f t="array" ref="AB294">IF(X294="","",_xlfn._xlws.FILTER('Input_Claims Data'!X$11:X$500,('Input_Claims Data'!$Q$11:$Q$500='Cal_Claims Experience'!$U294)*('Input_Claims Data'!$R$11:$R$500='Cal_Claims Experience'!$V294)*('Input_Claims Data'!$S$11:$S$500='Cal_Claims Experience'!$W294)*('Input_Claims Data'!$T$11:$T$500='Cal_Claims Experience'!$X294)))</f>
        <v/>
      </c>
      <c r="AC294" s="1" t="str" cm="1">
        <f t="array" ref="AC294">IF(Y294="","",_xlfn._xlws.FILTER('Input_Claims Data'!Y$11:Y$500,('Input_Claims Data'!$Q$11:$Q$500='Cal_Claims Experience'!$U294)*('Input_Claims Data'!$R$11:$R$500='Cal_Claims Experience'!$V294)*('Input_Claims Data'!$S$11:$S$500='Cal_Claims Experience'!$W294)*('Input_Claims Data'!$T$11:$T$500='Cal_Claims Experience'!$X294)))</f>
        <v/>
      </c>
      <c r="AD294" s="1" t="str" cm="1">
        <f t="array" ref="AD294">IF(Z294="","",_xlfn._xlws.FILTER('Input_Claims Data'!Z$11:Z$500,('Input_Claims Data'!$Q$11:$Q$500='Cal_Claims Experience'!$U294)*('Input_Claims Data'!$R$11:$R$500='Cal_Claims Experience'!$V294)*('Input_Claims Data'!$S$11:$S$500='Cal_Claims Experience'!$W294)*('Input_Claims Data'!$T$11:$T$500='Cal_Claims Experience'!$X294)))</f>
        <v/>
      </c>
      <c r="AE294" s="1" t="str" cm="1">
        <f t="array" ref="AE294">IF(AA294="","",_xlfn._xlws.FILTER('Input_Claims Data'!AA$11:AA$500,('Input_Claims Data'!$Q$11:$Q$500='Cal_Claims Experience'!$U294)*('Input_Claims Data'!$R$11:$R$500='Cal_Claims Experience'!$V294)*('Input_Claims Data'!$S$11:$S$500='Cal_Claims Experience'!$W294)*('Input_Claims Data'!$T$11:$T$500='Cal_Claims Experience'!$X294)))</f>
        <v/>
      </c>
      <c r="AF294" s="1" t="str" cm="1">
        <f t="array" ref="AF294">IF(AB294="","",_xlfn._xlws.FILTER('Input_Claims Data'!AB$11:AB$500,('Input_Claims Data'!$Q$11:$Q$500='Cal_Claims Experience'!$U294)*('Input_Claims Data'!$R$11:$R$500='Cal_Claims Experience'!$V294)*('Input_Claims Data'!$S$11:$S$500='Cal_Claims Experience'!$W294)*('Input_Claims Data'!$T$11:$T$500='Cal_Claims Experience'!$X294)))</f>
        <v/>
      </c>
      <c r="AG294" s="1" t="str" cm="1">
        <f t="array" ref="AG294">IF(AC294="","",_xlfn._xlws.FILTER('Input_Claims Data'!AC$11:AC$500,('Input_Claims Data'!$Q$11:$Q$500='Cal_Claims Experience'!$U294)*('Input_Claims Data'!$R$11:$R$500='Cal_Claims Experience'!$V294)*('Input_Claims Data'!$S$11:$S$500='Cal_Claims Experience'!$W294)*('Input_Claims Data'!$T$11:$T$500='Cal_Claims Experience'!$X294)))</f>
        <v/>
      </c>
      <c r="AH294" s="1" t="str" cm="1">
        <f t="array" ref="AH294">IF(AD294="","",_xlfn._xlws.FILTER('Input_Claims Data'!AD$11:AD$500,('Input_Claims Data'!$Q$11:$Q$500='Cal_Claims Experience'!$U294)*('Input_Claims Data'!$R$11:$R$500='Cal_Claims Experience'!$V294)*('Input_Claims Data'!$S$11:$S$500='Cal_Claims Experience'!$W294)*('Input_Claims Data'!$T$11:$T$500='Cal_Claims Experience'!$X294)))</f>
        <v/>
      </c>
      <c r="AI294" s="1" t="str">
        <f t="shared" si="48"/>
        <v/>
      </c>
      <c r="AJ294" s="1" t="str">
        <f t="shared" si="45"/>
        <v/>
      </c>
      <c r="AK294" s="1" t="str">
        <f t="shared" si="46"/>
        <v/>
      </c>
      <c r="AL294" s="1" t="str">
        <f t="shared" si="47"/>
        <v/>
      </c>
      <c r="AM294" s="1" t="str">
        <f t="shared" si="49"/>
        <v/>
      </c>
    </row>
    <row r="295" spans="5:39">
      <c r="E295" s="1" t="str" cm="1">
        <f t="array" ref="E295">IF(A295="","",_xlfn._xlws.FILTER('Input_Claims Data'!E$11:E$500,('Input_Claims Data'!$A$11:$A$500='Cal_Claims Experience'!$A295)*('Input_Claims Data'!$B$11:$B$500='Cal_Claims Experience'!$B295)*('Input_Claims Data'!$C$11:$C$500='Cal_Claims Experience'!$C295)*('Input_Claims Data'!$D$11:$D$500='Cal_Claims Experience'!$D295)))</f>
        <v/>
      </c>
      <c r="F295" s="1" t="str" cm="1">
        <f t="array" ref="F295">IF(A295="","",_xlfn._xlws.FILTER('Input_Claims Data'!F$11:F$500,('Input_Claims Data'!$A$11:$A$500='Cal_Claims Experience'!$A295)*('Input_Claims Data'!$B$11:$B$500='Cal_Claims Experience'!$B295)*('Input_Claims Data'!$C$11:$C$500='Cal_Claims Experience'!$C295)*('Input_Claims Data'!$D$11:$D$500='Cal_Claims Experience'!$D295)))</f>
        <v/>
      </c>
      <c r="G295" s="1" t="str" cm="1">
        <f t="array" ref="G295">IF(A295="","",_xlfn._xlws.FILTER('Input_Claims Data'!G$11:G$500,('Input_Claims Data'!$A$11:$A$500='Cal_Claims Experience'!$A295)*('Input_Claims Data'!$B$11:$B$500='Cal_Claims Experience'!$B295)*('Input_Claims Data'!$C$11:$C$500='Cal_Claims Experience'!$C295)*('Input_Claims Data'!$D$11:$D$500='Cal_Claims Experience'!$D295)))</f>
        <v/>
      </c>
      <c r="H295" s="1" t="str" cm="1">
        <f t="array" ref="H295">IF(A295="","",_xlfn._xlws.FILTER('Input_Claims Data'!H$11:H$500,('Input_Claims Data'!$A$11:$A$500='Cal_Claims Experience'!$A295)*('Input_Claims Data'!$B$11:$B$500='Cal_Claims Experience'!$B295)*('Input_Claims Data'!$C$11:$C$500='Cal_Claims Experience'!$C295)*('Input_Claims Data'!$D$11:$D$500='Cal_Claims Experience'!$D295)))</f>
        <v/>
      </c>
      <c r="I295" s="1" t="str" cm="1">
        <f t="array" ref="I295">IF(A295="","",_xlfn._xlws.FILTER('Input_Claims Data'!I$11:I$500,('Input_Claims Data'!$A$11:$A$500='Cal_Claims Experience'!$A295)*('Input_Claims Data'!$B$11:$B$500='Cal_Claims Experience'!$B295)*('Input_Claims Data'!$C$11:$C$500='Cal_Claims Experience'!$C295)*('Input_Claims Data'!$D$11:$D$500='Cal_Claims Experience'!$D295)))</f>
        <v/>
      </c>
      <c r="J295" s="1" t="str" cm="1">
        <f t="array" ref="J295">IF(A295="","",_xlfn._xlws.FILTER('Input_Claims Data'!J$11:J$500,('Input_Claims Data'!$A$11:$A$500='Cal_Claims Experience'!$A295)*('Input_Claims Data'!$B$11:$B$500='Cal_Claims Experience'!$B295)*('Input_Claims Data'!$C$11:$C$500='Cal_Claims Experience'!$C295)*('Input_Claims Data'!$D$11:$D$500='Cal_Claims Experience'!$D295)))</f>
        <v/>
      </c>
      <c r="K295" s="1" t="str" cm="1">
        <f t="array" ref="K295">IF(A295="","",_xlfn._xlws.FILTER('Input_Claims Data'!K$11:K$500,('Input_Claims Data'!$A$11:$A$500='Cal_Claims Experience'!$A295)*('Input_Claims Data'!$B$11:$B$500='Cal_Claims Experience'!$B295)*('Input_Claims Data'!$C$11:$C$500='Cal_Claims Experience'!$C295)*('Input_Claims Data'!$D$11:$D$500='Cal_Claims Experience'!$D295)))</f>
        <v/>
      </c>
      <c r="L295" s="1" t="str" cm="1">
        <f t="array" ref="L295">IF(B295="","",_xlfn._xlws.FILTER('Input_Claims Data'!L$11:L$500,('Input_Claims Data'!$A$11:$A$500='Cal_Claims Experience'!$A295)*('Input_Claims Data'!$B$11:$B$500='Cal_Claims Experience'!$B295)*('Input_Claims Data'!$C$11:$C$500='Cal_Claims Experience'!$C295)*('Input_Claims Data'!$D$11:$D$500='Cal_Claims Experience'!$D295)))</f>
        <v/>
      </c>
      <c r="M295" s="1" t="str" cm="1">
        <f t="array" ref="M295">IF(C295="","",_xlfn._xlws.FILTER('Input_Claims Data'!M$11:M$500,('Input_Claims Data'!$A$11:$A$500='Cal_Claims Experience'!$A295)*('Input_Claims Data'!$B$11:$B$500='Cal_Claims Experience'!$B295)*('Input_Claims Data'!$C$11:$C$500='Cal_Claims Experience'!$C295)*('Input_Claims Data'!$D$11:$D$500='Cal_Claims Experience'!$D295)))</f>
        <v/>
      </c>
      <c r="N295" s="1" t="str" cm="1">
        <f t="array" ref="N295">IF(D295="","",_xlfn._xlws.FILTER('Input_Claims Data'!N$11:N$500,('Input_Claims Data'!$A$11:$A$500='Cal_Claims Experience'!$A295)*('Input_Claims Data'!$B$11:$B$500='Cal_Claims Experience'!$B295)*('Input_Claims Data'!$C$11:$C$500='Cal_Claims Experience'!$C295)*('Input_Claims Data'!$D$11:$D$500='Cal_Claims Experience'!$D295)))</f>
        <v/>
      </c>
      <c r="O295" s="1" t="str">
        <f t="shared" si="40"/>
        <v/>
      </c>
      <c r="P295" s="1" t="str">
        <f t="shared" si="41"/>
        <v/>
      </c>
      <c r="Q295" s="1" t="str">
        <f t="shared" si="42"/>
        <v/>
      </c>
      <c r="R295" s="1" t="str">
        <f t="shared" si="43"/>
        <v/>
      </c>
      <c r="S295" s="1" t="str">
        <f t="shared" si="44"/>
        <v/>
      </c>
      <c r="Y295" s="1" t="str" cm="1">
        <f t="array" ref="Y295">IF(U295="","",_xlfn._xlws.FILTER('Input_Claims Data'!U$11:U$500,('Input_Claims Data'!$Q$11:$Q$500='Cal_Claims Experience'!$U295)*('Input_Claims Data'!$R$11:$R$500='Cal_Claims Experience'!$V295)*('Input_Claims Data'!$S$11:$S$500='Cal_Claims Experience'!$W295)*('Input_Claims Data'!$T$11:$T$500='Cal_Claims Experience'!$X295)))</f>
        <v/>
      </c>
      <c r="Z295" s="1" t="str" cm="1">
        <f t="array" ref="Z295">IF(V295="","",_xlfn._xlws.FILTER('Input_Claims Data'!V$11:V$500,('Input_Claims Data'!$Q$11:$Q$500='Cal_Claims Experience'!$U295)*('Input_Claims Data'!$R$11:$R$500='Cal_Claims Experience'!$V295)*('Input_Claims Data'!$S$11:$S$500='Cal_Claims Experience'!$W295)*('Input_Claims Data'!$T$11:$T$500='Cal_Claims Experience'!$X295)))</f>
        <v/>
      </c>
      <c r="AA295" s="1" t="str" cm="1">
        <f t="array" ref="AA295">IF(W295="","",_xlfn._xlws.FILTER('Input_Claims Data'!W$11:W$500,('Input_Claims Data'!$Q$11:$Q$500='Cal_Claims Experience'!$U295)*('Input_Claims Data'!$R$11:$R$500='Cal_Claims Experience'!$V295)*('Input_Claims Data'!$S$11:$S$500='Cal_Claims Experience'!$W295)*('Input_Claims Data'!$T$11:$T$500='Cal_Claims Experience'!$X295)))</f>
        <v/>
      </c>
      <c r="AB295" s="1" t="str" cm="1">
        <f t="array" ref="AB295">IF(X295="","",_xlfn._xlws.FILTER('Input_Claims Data'!X$11:X$500,('Input_Claims Data'!$Q$11:$Q$500='Cal_Claims Experience'!$U295)*('Input_Claims Data'!$R$11:$R$500='Cal_Claims Experience'!$V295)*('Input_Claims Data'!$S$11:$S$500='Cal_Claims Experience'!$W295)*('Input_Claims Data'!$T$11:$T$500='Cal_Claims Experience'!$X295)))</f>
        <v/>
      </c>
      <c r="AC295" s="1" t="str" cm="1">
        <f t="array" ref="AC295">IF(Y295="","",_xlfn._xlws.FILTER('Input_Claims Data'!Y$11:Y$500,('Input_Claims Data'!$Q$11:$Q$500='Cal_Claims Experience'!$U295)*('Input_Claims Data'!$R$11:$R$500='Cal_Claims Experience'!$V295)*('Input_Claims Data'!$S$11:$S$500='Cal_Claims Experience'!$W295)*('Input_Claims Data'!$T$11:$T$500='Cal_Claims Experience'!$X295)))</f>
        <v/>
      </c>
      <c r="AD295" s="1" t="str" cm="1">
        <f t="array" ref="AD295">IF(Z295="","",_xlfn._xlws.FILTER('Input_Claims Data'!Z$11:Z$500,('Input_Claims Data'!$Q$11:$Q$500='Cal_Claims Experience'!$U295)*('Input_Claims Data'!$R$11:$R$500='Cal_Claims Experience'!$V295)*('Input_Claims Data'!$S$11:$S$500='Cal_Claims Experience'!$W295)*('Input_Claims Data'!$T$11:$T$500='Cal_Claims Experience'!$X295)))</f>
        <v/>
      </c>
      <c r="AE295" s="1" t="str" cm="1">
        <f t="array" ref="AE295">IF(AA295="","",_xlfn._xlws.FILTER('Input_Claims Data'!AA$11:AA$500,('Input_Claims Data'!$Q$11:$Q$500='Cal_Claims Experience'!$U295)*('Input_Claims Data'!$R$11:$R$500='Cal_Claims Experience'!$V295)*('Input_Claims Data'!$S$11:$S$500='Cal_Claims Experience'!$W295)*('Input_Claims Data'!$T$11:$T$500='Cal_Claims Experience'!$X295)))</f>
        <v/>
      </c>
      <c r="AF295" s="1" t="str" cm="1">
        <f t="array" ref="AF295">IF(AB295="","",_xlfn._xlws.FILTER('Input_Claims Data'!AB$11:AB$500,('Input_Claims Data'!$Q$11:$Q$500='Cal_Claims Experience'!$U295)*('Input_Claims Data'!$R$11:$R$500='Cal_Claims Experience'!$V295)*('Input_Claims Data'!$S$11:$S$500='Cal_Claims Experience'!$W295)*('Input_Claims Data'!$T$11:$T$500='Cal_Claims Experience'!$X295)))</f>
        <v/>
      </c>
      <c r="AG295" s="1" t="str" cm="1">
        <f t="array" ref="AG295">IF(AC295="","",_xlfn._xlws.FILTER('Input_Claims Data'!AC$11:AC$500,('Input_Claims Data'!$Q$11:$Q$500='Cal_Claims Experience'!$U295)*('Input_Claims Data'!$R$11:$R$500='Cal_Claims Experience'!$V295)*('Input_Claims Data'!$S$11:$S$500='Cal_Claims Experience'!$W295)*('Input_Claims Data'!$T$11:$T$500='Cal_Claims Experience'!$X295)))</f>
        <v/>
      </c>
      <c r="AH295" s="1" t="str" cm="1">
        <f t="array" ref="AH295">IF(AD295="","",_xlfn._xlws.FILTER('Input_Claims Data'!AD$11:AD$500,('Input_Claims Data'!$Q$11:$Q$500='Cal_Claims Experience'!$U295)*('Input_Claims Data'!$R$11:$R$500='Cal_Claims Experience'!$V295)*('Input_Claims Data'!$S$11:$S$500='Cal_Claims Experience'!$W295)*('Input_Claims Data'!$T$11:$T$500='Cal_Claims Experience'!$X295)))</f>
        <v/>
      </c>
      <c r="AI295" s="1" t="str">
        <f t="shared" si="48"/>
        <v/>
      </c>
      <c r="AJ295" s="1" t="str">
        <f t="shared" si="45"/>
        <v/>
      </c>
      <c r="AK295" s="1" t="str">
        <f t="shared" si="46"/>
        <v/>
      </c>
      <c r="AL295" s="1" t="str">
        <f t="shared" si="47"/>
        <v/>
      </c>
      <c r="AM295" s="1" t="str">
        <f t="shared" si="49"/>
        <v/>
      </c>
    </row>
    <row r="296" spans="5:39">
      <c r="E296" s="1" t="str" cm="1">
        <f t="array" ref="E296">IF(A296="","",_xlfn._xlws.FILTER('Input_Claims Data'!E$11:E$500,('Input_Claims Data'!$A$11:$A$500='Cal_Claims Experience'!$A296)*('Input_Claims Data'!$B$11:$B$500='Cal_Claims Experience'!$B296)*('Input_Claims Data'!$C$11:$C$500='Cal_Claims Experience'!$C296)*('Input_Claims Data'!$D$11:$D$500='Cal_Claims Experience'!$D296)))</f>
        <v/>
      </c>
      <c r="F296" s="1" t="str" cm="1">
        <f t="array" ref="F296">IF(A296="","",_xlfn._xlws.FILTER('Input_Claims Data'!F$11:F$500,('Input_Claims Data'!$A$11:$A$500='Cal_Claims Experience'!$A296)*('Input_Claims Data'!$B$11:$B$500='Cal_Claims Experience'!$B296)*('Input_Claims Data'!$C$11:$C$500='Cal_Claims Experience'!$C296)*('Input_Claims Data'!$D$11:$D$500='Cal_Claims Experience'!$D296)))</f>
        <v/>
      </c>
      <c r="G296" s="1" t="str" cm="1">
        <f t="array" ref="G296">IF(A296="","",_xlfn._xlws.FILTER('Input_Claims Data'!G$11:G$500,('Input_Claims Data'!$A$11:$A$500='Cal_Claims Experience'!$A296)*('Input_Claims Data'!$B$11:$B$500='Cal_Claims Experience'!$B296)*('Input_Claims Data'!$C$11:$C$500='Cal_Claims Experience'!$C296)*('Input_Claims Data'!$D$11:$D$500='Cal_Claims Experience'!$D296)))</f>
        <v/>
      </c>
      <c r="H296" s="1" t="str" cm="1">
        <f t="array" ref="H296">IF(A296="","",_xlfn._xlws.FILTER('Input_Claims Data'!H$11:H$500,('Input_Claims Data'!$A$11:$A$500='Cal_Claims Experience'!$A296)*('Input_Claims Data'!$B$11:$B$500='Cal_Claims Experience'!$B296)*('Input_Claims Data'!$C$11:$C$500='Cal_Claims Experience'!$C296)*('Input_Claims Data'!$D$11:$D$500='Cal_Claims Experience'!$D296)))</f>
        <v/>
      </c>
      <c r="I296" s="1" t="str" cm="1">
        <f t="array" ref="I296">IF(A296="","",_xlfn._xlws.FILTER('Input_Claims Data'!I$11:I$500,('Input_Claims Data'!$A$11:$A$500='Cal_Claims Experience'!$A296)*('Input_Claims Data'!$B$11:$B$500='Cal_Claims Experience'!$B296)*('Input_Claims Data'!$C$11:$C$500='Cal_Claims Experience'!$C296)*('Input_Claims Data'!$D$11:$D$500='Cal_Claims Experience'!$D296)))</f>
        <v/>
      </c>
      <c r="J296" s="1" t="str" cm="1">
        <f t="array" ref="J296">IF(A296="","",_xlfn._xlws.FILTER('Input_Claims Data'!J$11:J$500,('Input_Claims Data'!$A$11:$A$500='Cal_Claims Experience'!$A296)*('Input_Claims Data'!$B$11:$B$500='Cal_Claims Experience'!$B296)*('Input_Claims Data'!$C$11:$C$500='Cal_Claims Experience'!$C296)*('Input_Claims Data'!$D$11:$D$500='Cal_Claims Experience'!$D296)))</f>
        <v/>
      </c>
      <c r="K296" s="1" t="str" cm="1">
        <f t="array" ref="K296">IF(A296="","",_xlfn._xlws.FILTER('Input_Claims Data'!K$11:K$500,('Input_Claims Data'!$A$11:$A$500='Cal_Claims Experience'!$A296)*('Input_Claims Data'!$B$11:$B$500='Cal_Claims Experience'!$B296)*('Input_Claims Data'!$C$11:$C$500='Cal_Claims Experience'!$C296)*('Input_Claims Data'!$D$11:$D$500='Cal_Claims Experience'!$D296)))</f>
        <v/>
      </c>
      <c r="L296" s="1" t="str" cm="1">
        <f t="array" ref="L296">IF(B296="","",_xlfn._xlws.FILTER('Input_Claims Data'!L$11:L$500,('Input_Claims Data'!$A$11:$A$500='Cal_Claims Experience'!$A296)*('Input_Claims Data'!$B$11:$B$500='Cal_Claims Experience'!$B296)*('Input_Claims Data'!$C$11:$C$500='Cal_Claims Experience'!$C296)*('Input_Claims Data'!$D$11:$D$500='Cal_Claims Experience'!$D296)))</f>
        <v/>
      </c>
      <c r="M296" s="1" t="str" cm="1">
        <f t="array" ref="M296">IF(C296="","",_xlfn._xlws.FILTER('Input_Claims Data'!M$11:M$500,('Input_Claims Data'!$A$11:$A$500='Cal_Claims Experience'!$A296)*('Input_Claims Data'!$B$11:$B$500='Cal_Claims Experience'!$B296)*('Input_Claims Data'!$C$11:$C$500='Cal_Claims Experience'!$C296)*('Input_Claims Data'!$D$11:$D$500='Cal_Claims Experience'!$D296)))</f>
        <v/>
      </c>
      <c r="N296" s="1" t="str" cm="1">
        <f t="array" ref="N296">IF(D296="","",_xlfn._xlws.FILTER('Input_Claims Data'!N$11:N$500,('Input_Claims Data'!$A$11:$A$500='Cal_Claims Experience'!$A296)*('Input_Claims Data'!$B$11:$B$500='Cal_Claims Experience'!$B296)*('Input_Claims Data'!$C$11:$C$500='Cal_Claims Experience'!$C296)*('Input_Claims Data'!$D$11:$D$500='Cal_Claims Experience'!$D296)))</f>
        <v/>
      </c>
      <c r="O296" s="1" t="str">
        <f t="shared" si="40"/>
        <v/>
      </c>
      <c r="P296" s="1" t="str">
        <f t="shared" si="41"/>
        <v/>
      </c>
      <c r="Q296" s="1" t="str">
        <f t="shared" si="42"/>
        <v/>
      </c>
      <c r="R296" s="1" t="str">
        <f t="shared" si="43"/>
        <v/>
      </c>
      <c r="S296" s="1" t="str">
        <f t="shared" si="44"/>
        <v/>
      </c>
      <c r="Y296" s="1" t="str" cm="1">
        <f t="array" ref="Y296">IF(U296="","",_xlfn._xlws.FILTER('Input_Claims Data'!U$11:U$500,('Input_Claims Data'!$Q$11:$Q$500='Cal_Claims Experience'!$U296)*('Input_Claims Data'!$R$11:$R$500='Cal_Claims Experience'!$V296)*('Input_Claims Data'!$S$11:$S$500='Cal_Claims Experience'!$W296)*('Input_Claims Data'!$T$11:$T$500='Cal_Claims Experience'!$X296)))</f>
        <v/>
      </c>
      <c r="Z296" s="1" t="str" cm="1">
        <f t="array" ref="Z296">IF(V296="","",_xlfn._xlws.FILTER('Input_Claims Data'!V$11:V$500,('Input_Claims Data'!$Q$11:$Q$500='Cal_Claims Experience'!$U296)*('Input_Claims Data'!$R$11:$R$500='Cal_Claims Experience'!$V296)*('Input_Claims Data'!$S$11:$S$500='Cal_Claims Experience'!$W296)*('Input_Claims Data'!$T$11:$T$500='Cal_Claims Experience'!$X296)))</f>
        <v/>
      </c>
      <c r="AA296" s="1" t="str" cm="1">
        <f t="array" ref="AA296">IF(W296="","",_xlfn._xlws.FILTER('Input_Claims Data'!W$11:W$500,('Input_Claims Data'!$Q$11:$Q$500='Cal_Claims Experience'!$U296)*('Input_Claims Data'!$R$11:$R$500='Cal_Claims Experience'!$V296)*('Input_Claims Data'!$S$11:$S$500='Cal_Claims Experience'!$W296)*('Input_Claims Data'!$T$11:$T$500='Cal_Claims Experience'!$X296)))</f>
        <v/>
      </c>
      <c r="AB296" s="1" t="str" cm="1">
        <f t="array" ref="AB296">IF(X296="","",_xlfn._xlws.FILTER('Input_Claims Data'!X$11:X$500,('Input_Claims Data'!$Q$11:$Q$500='Cal_Claims Experience'!$U296)*('Input_Claims Data'!$R$11:$R$500='Cal_Claims Experience'!$V296)*('Input_Claims Data'!$S$11:$S$500='Cal_Claims Experience'!$W296)*('Input_Claims Data'!$T$11:$T$500='Cal_Claims Experience'!$X296)))</f>
        <v/>
      </c>
      <c r="AC296" s="1" t="str" cm="1">
        <f t="array" ref="AC296">IF(Y296="","",_xlfn._xlws.FILTER('Input_Claims Data'!Y$11:Y$500,('Input_Claims Data'!$Q$11:$Q$500='Cal_Claims Experience'!$U296)*('Input_Claims Data'!$R$11:$R$500='Cal_Claims Experience'!$V296)*('Input_Claims Data'!$S$11:$S$500='Cal_Claims Experience'!$W296)*('Input_Claims Data'!$T$11:$T$500='Cal_Claims Experience'!$X296)))</f>
        <v/>
      </c>
      <c r="AD296" s="1" t="str" cm="1">
        <f t="array" ref="AD296">IF(Z296="","",_xlfn._xlws.FILTER('Input_Claims Data'!Z$11:Z$500,('Input_Claims Data'!$Q$11:$Q$500='Cal_Claims Experience'!$U296)*('Input_Claims Data'!$R$11:$R$500='Cal_Claims Experience'!$V296)*('Input_Claims Data'!$S$11:$S$500='Cal_Claims Experience'!$W296)*('Input_Claims Data'!$T$11:$T$500='Cal_Claims Experience'!$X296)))</f>
        <v/>
      </c>
      <c r="AE296" s="1" t="str" cm="1">
        <f t="array" ref="AE296">IF(AA296="","",_xlfn._xlws.FILTER('Input_Claims Data'!AA$11:AA$500,('Input_Claims Data'!$Q$11:$Q$500='Cal_Claims Experience'!$U296)*('Input_Claims Data'!$R$11:$R$500='Cal_Claims Experience'!$V296)*('Input_Claims Data'!$S$11:$S$500='Cal_Claims Experience'!$W296)*('Input_Claims Data'!$T$11:$T$500='Cal_Claims Experience'!$X296)))</f>
        <v/>
      </c>
      <c r="AF296" s="1" t="str" cm="1">
        <f t="array" ref="AF296">IF(AB296="","",_xlfn._xlws.FILTER('Input_Claims Data'!AB$11:AB$500,('Input_Claims Data'!$Q$11:$Q$500='Cal_Claims Experience'!$U296)*('Input_Claims Data'!$R$11:$R$500='Cal_Claims Experience'!$V296)*('Input_Claims Data'!$S$11:$S$500='Cal_Claims Experience'!$W296)*('Input_Claims Data'!$T$11:$T$500='Cal_Claims Experience'!$X296)))</f>
        <v/>
      </c>
      <c r="AG296" s="1" t="str" cm="1">
        <f t="array" ref="AG296">IF(AC296="","",_xlfn._xlws.FILTER('Input_Claims Data'!AC$11:AC$500,('Input_Claims Data'!$Q$11:$Q$500='Cal_Claims Experience'!$U296)*('Input_Claims Data'!$R$11:$R$500='Cal_Claims Experience'!$V296)*('Input_Claims Data'!$S$11:$S$500='Cal_Claims Experience'!$W296)*('Input_Claims Data'!$T$11:$T$500='Cal_Claims Experience'!$X296)))</f>
        <v/>
      </c>
      <c r="AH296" s="1" t="str" cm="1">
        <f t="array" ref="AH296">IF(AD296="","",_xlfn._xlws.FILTER('Input_Claims Data'!AD$11:AD$500,('Input_Claims Data'!$Q$11:$Q$500='Cal_Claims Experience'!$U296)*('Input_Claims Data'!$R$11:$R$500='Cal_Claims Experience'!$V296)*('Input_Claims Data'!$S$11:$S$500='Cal_Claims Experience'!$W296)*('Input_Claims Data'!$T$11:$T$500='Cal_Claims Experience'!$X296)))</f>
        <v/>
      </c>
      <c r="AI296" s="1" t="str">
        <f t="shared" si="48"/>
        <v/>
      </c>
      <c r="AJ296" s="1" t="str">
        <f t="shared" si="45"/>
        <v/>
      </c>
      <c r="AK296" s="1" t="str">
        <f t="shared" si="46"/>
        <v/>
      </c>
      <c r="AL296" s="1" t="str">
        <f t="shared" si="47"/>
        <v/>
      </c>
      <c r="AM296" s="1" t="str">
        <f t="shared" si="49"/>
        <v/>
      </c>
    </row>
    <row r="297" spans="5:39">
      <c r="E297" s="1" t="str" cm="1">
        <f t="array" ref="E297">IF(A297="","",_xlfn._xlws.FILTER('Input_Claims Data'!E$11:E$500,('Input_Claims Data'!$A$11:$A$500='Cal_Claims Experience'!$A297)*('Input_Claims Data'!$B$11:$B$500='Cal_Claims Experience'!$B297)*('Input_Claims Data'!$C$11:$C$500='Cal_Claims Experience'!$C297)*('Input_Claims Data'!$D$11:$D$500='Cal_Claims Experience'!$D297)))</f>
        <v/>
      </c>
      <c r="F297" s="1" t="str" cm="1">
        <f t="array" ref="F297">IF(A297="","",_xlfn._xlws.FILTER('Input_Claims Data'!F$11:F$500,('Input_Claims Data'!$A$11:$A$500='Cal_Claims Experience'!$A297)*('Input_Claims Data'!$B$11:$B$500='Cal_Claims Experience'!$B297)*('Input_Claims Data'!$C$11:$C$500='Cal_Claims Experience'!$C297)*('Input_Claims Data'!$D$11:$D$500='Cal_Claims Experience'!$D297)))</f>
        <v/>
      </c>
      <c r="G297" s="1" t="str" cm="1">
        <f t="array" ref="G297">IF(A297="","",_xlfn._xlws.FILTER('Input_Claims Data'!G$11:G$500,('Input_Claims Data'!$A$11:$A$500='Cal_Claims Experience'!$A297)*('Input_Claims Data'!$B$11:$B$500='Cal_Claims Experience'!$B297)*('Input_Claims Data'!$C$11:$C$500='Cal_Claims Experience'!$C297)*('Input_Claims Data'!$D$11:$D$500='Cal_Claims Experience'!$D297)))</f>
        <v/>
      </c>
      <c r="H297" s="1" t="str" cm="1">
        <f t="array" ref="H297">IF(A297="","",_xlfn._xlws.FILTER('Input_Claims Data'!H$11:H$500,('Input_Claims Data'!$A$11:$A$500='Cal_Claims Experience'!$A297)*('Input_Claims Data'!$B$11:$B$500='Cal_Claims Experience'!$B297)*('Input_Claims Data'!$C$11:$C$500='Cal_Claims Experience'!$C297)*('Input_Claims Data'!$D$11:$D$500='Cal_Claims Experience'!$D297)))</f>
        <v/>
      </c>
      <c r="I297" s="1" t="str" cm="1">
        <f t="array" ref="I297">IF(A297="","",_xlfn._xlws.FILTER('Input_Claims Data'!I$11:I$500,('Input_Claims Data'!$A$11:$A$500='Cal_Claims Experience'!$A297)*('Input_Claims Data'!$B$11:$B$500='Cal_Claims Experience'!$B297)*('Input_Claims Data'!$C$11:$C$500='Cal_Claims Experience'!$C297)*('Input_Claims Data'!$D$11:$D$500='Cal_Claims Experience'!$D297)))</f>
        <v/>
      </c>
      <c r="J297" s="1" t="str" cm="1">
        <f t="array" ref="J297">IF(A297="","",_xlfn._xlws.FILTER('Input_Claims Data'!J$11:J$500,('Input_Claims Data'!$A$11:$A$500='Cal_Claims Experience'!$A297)*('Input_Claims Data'!$B$11:$B$500='Cal_Claims Experience'!$B297)*('Input_Claims Data'!$C$11:$C$500='Cal_Claims Experience'!$C297)*('Input_Claims Data'!$D$11:$D$500='Cal_Claims Experience'!$D297)))</f>
        <v/>
      </c>
      <c r="K297" s="1" t="str" cm="1">
        <f t="array" ref="K297">IF(A297="","",_xlfn._xlws.FILTER('Input_Claims Data'!K$11:K$500,('Input_Claims Data'!$A$11:$A$500='Cal_Claims Experience'!$A297)*('Input_Claims Data'!$B$11:$B$500='Cal_Claims Experience'!$B297)*('Input_Claims Data'!$C$11:$C$500='Cal_Claims Experience'!$C297)*('Input_Claims Data'!$D$11:$D$500='Cal_Claims Experience'!$D297)))</f>
        <v/>
      </c>
      <c r="L297" s="1" t="str" cm="1">
        <f t="array" ref="L297">IF(B297="","",_xlfn._xlws.FILTER('Input_Claims Data'!L$11:L$500,('Input_Claims Data'!$A$11:$A$500='Cal_Claims Experience'!$A297)*('Input_Claims Data'!$B$11:$B$500='Cal_Claims Experience'!$B297)*('Input_Claims Data'!$C$11:$C$500='Cal_Claims Experience'!$C297)*('Input_Claims Data'!$D$11:$D$500='Cal_Claims Experience'!$D297)))</f>
        <v/>
      </c>
      <c r="M297" s="1" t="str" cm="1">
        <f t="array" ref="M297">IF(C297="","",_xlfn._xlws.FILTER('Input_Claims Data'!M$11:M$500,('Input_Claims Data'!$A$11:$A$500='Cal_Claims Experience'!$A297)*('Input_Claims Data'!$B$11:$B$500='Cal_Claims Experience'!$B297)*('Input_Claims Data'!$C$11:$C$500='Cal_Claims Experience'!$C297)*('Input_Claims Data'!$D$11:$D$500='Cal_Claims Experience'!$D297)))</f>
        <v/>
      </c>
      <c r="N297" s="1" t="str" cm="1">
        <f t="array" ref="N297">IF(D297="","",_xlfn._xlws.FILTER('Input_Claims Data'!N$11:N$500,('Input_Claims Data'!$A$11:$A$500='Cal_Claims Experience'!$A297)*('Input_Claims Data'!$B$11:$B$500='Cal_Claims Experience'!$B297)*('Input_Claims Data'!$C$11:$C$500='Cal_Claims Experience'!$C297)*('Input_Claims Data'!$D$11:$D$500='Cal_Claims Experience'!$D297)))</f>
        <v/>
      </c>
      <c r="O297" s="1" t="str">
        <f t="shared" si="40"/>
        <v/>
      </c>
      <c r="P297" s="1" t="str">
        <f t="shared" si="41"/>
        <v/>
      </c>
      <c r="Q297" s="1" t="str">
        <f t="shared" si="42"/>
        <v/>
      </c>
      <c r="R297" s="1" t="str">
        <f t="shared" si="43"/>
        <v/>
      </c>
      <c r="S297" s="1" t="str">
        <f t="shared" si="44"/>
        <v/>
      </c>
      <c r="Y297" s="1" t="str" cm="1">
        <f t="array" ref="Y297">IF(U297="","",_xlfn._xlws.FILTER('Input_Claims Data'!U$11:U$500,('Input_Claims Data'!$Q$11:$Q$500='Cal_Claims Experience'!$U297)*('Input_Claims Data'!$R$11:$R$500='Cal_Claims Experience'!$V297)*('Input_Claims Data'!$S$11:$S$500='Cal_Claims Experience'!$W297)*('Input_Claims Data'!$T$11:$T$500='Cal_Claims Experience'!$X297)))</f>
        <v/>
      </c>
      <c r="Z297" s="1" t="str" cm="1">
        <f t="array" ref="Z297">IF(V297="","",_xlfn._xlws.FILTER('Input_Claims Data'!V$11:V$500,('Input_Claims Data'!$Q$11:$Q$500='Cal_Claims Experience'!$U297)*('Input_Claims Data'!$R$11:$R$500='Cal_Claims Experience'!$V297)*('Input_Claims Data'!$S$11:$S$500='Cal_Claims Experience'!$W297)*('Input_Claims Data'!$T$11:$T$500='Cal_Claims Experience'!$X297)))</f>
        <v/>
      </c>
      <c r="AA297" s="1" t="str" cm="1">
        <f t="array" ref="AA297">IF(W297="","",_xlfn._xlws.FILTER('Input_Claims Data'!W$11:W$500,('Input_Claims Data'!$Q$11:$Q$500='Cal_Claims Experience'!$U297)*('Input_Claims Data'!$R$11:$R$500='Cal_Claims Experience'!$V297)*('Input_Claims Data'!$S$11:$S$500='Cal_Claims Experience'!$W297)*('Input_Claims Data'!$T$11:$T$500='Cal_Claims Experience'!$X297)))</f>
        <v/>
      </c>
      <c r="AB297" s="1" t="str" cm="1">
        <f t="array" ref="AB297">IF(X297="","",_xlfn._xlws.FILTER('Input_Claims Data'!X$11:X$500,('Input_Claims Data'!$Q$11:$Q$500='Cal_Claims Experience'!$U297)*('Input_Claims Data'!$R$11:$R$500='Cal_Claims Experience'!$V297)*('Input_Claims Data'!$S$11:$S$500='Cal_Claims Experience'!$W297)*('Input_Claims Data'!$T$11:$T$500='Cal_Claims Experience'!$X297)))</f>
        <v/>
      </c>
      <c r="AC297" s="1" t="str" cm="1">
        <f t="array" ref="AC297">IF(Y297="","",_xlfn._xlws.FILTER('Input_Claims Data'!Y$11:Y$500,('Input_Claims Data'!$Q$11:$Q$500='Cal_Claims Experience'!$U297)*('Input_Claims Data'!$R$11:$R$500='Cal_Claims Experience'!$V297)*('Input_Claims Data'!$S$11:$S$500='Cal_Claims Experience'!$W297)*('Input_Claims Data'!$T$11:$T$500='Cal_Claims Experience'!$X297)))</f>
        <v/>
      </c>
      <c r="AD297" s="1" t="str" cm="1">
        <f t="array" ref="AD297">IF(Z297="","",_xlfn._xlws.FILTER('Input_Claims Data'!Z$11:Z$500,('Input_Claims Data'!$Q$11:$Q$500='Cal_Claims Experience'!$U297)*('Input_Claims Data'!$R$11:$R$500='Cal_Claims Experience'!$V297)*('Input_Claims Data'!$S$11:$S$500='Cal_Claims Experience'!$W297)*('Input_Claims Data'!$T$11:$T$500='Cal_Claims Experience'!$X297)))</f>
        <v/>
      </c>
      <c r="AE297" s="1" t="str" cm="1">
        <f t="array" ref="AE297">IF(AA297="","",_xlfn._xlws.FILTER('Input_Claims Data'!AA$11:AA$500,('Input_Claims Data'!$Q$11:$Q$500='Cal_Claims Experience'!$U297)*('Input_Claims Data'!$R$11:$R$500='Cal_Claims Experience'!$V297)*('Input_Claims Data'!$S$11:$S$500='Cal_Claims Experience'!$W297)*('Input_Claims Data'!$T$11:$T$500='Cal_Claims Experience'!$X297)))</f>
        <v/>
      </c>
      <c r="AF297" s="1" t="str" cm="1">
        <f t="array" ref="AF297">IF(AB297="","",_xlfn._xlws.FILTER('Input_Claims Data'!AB$11:AB$500,('Input_Claims Data'!$Q$11:$Q$500='Cal_Claims Experience'!$U297)*('Input_Claims Data'!$R$11:$R$500='Cal_Claims Experience'!$V297)*('Input_Claims Data'!$S$11:$S$500='Cal_Claims Experience'!$W297)*('Input_Claims Data'!$T$11:$T$500='Cal_Claims Experience'!$X297)))</f>
        <v/>
      </c>
      <c r="AG297" s="1" t="str" cm="1">
        <f t="array" ref="AG297">IF(AC297="","",_xlfn._xlws.FILTER('Input_Claims Data'!AC$11:AC$500,('Input_Claims Data'!$Q$11:$Q$500='Cal_Claims Experience'!$U297)*('Input_Claims Data'!$R$11:$R$500='Cal_Claims Experience'!$V297)*('Input_Claims Data'!$S$11:$S$500='Cal_Claims Experience'!$W297)*('Input_Claims Data'!$T$11:$T$500='Cal_Claims Experience'!$X297)))</f>
        <v/>
      </c>
      <c r="AH297" s="1" t="str" cm="1">
        <f t="array" ref="AH297">IF(AD297="","",_xlfn._xlws.FILTER('Input_Claims Data'!AD$11:AD$500,('Input_Claims Data'!$Q$11:$Q$500='Cal_Claims Experience'!$U297)*('Input_Claims Data'!$R$11:$R$500='Cal_Claims Experience'!$V297)*('Input_Claims Data'!$S$11:$S$500='Cal_Claims Experience'!$W297)*('Input_Claims Data'!$T$11:$T$500='Cal_Claims Experience'!$X297)))</f>
        <v/>
      </c>
      <c r="AI297" s="1" t="str">
        <f t="shared" si="48"/>
        <v/>
      </c>
      <c r="AJ297" s="1" t="str">
        <f t="shared" si="45"/>
        <v/>
      </c>
      <c r="AK297" s="1" t="str">
        <f t="shared" si="46"/>
        <v/>
      </c>
      <c r="AL297" s="1" t="str">
        <f t="shared" si="47"/>
        <v/>
      </c>
      <c r="AM297" s="1" t="str">
        <f t="shared" si="49"/>
        <v/>
      </c>
    </row>
    <row r="298" spans="5:39">
      <c r="E298" s="1" t="str" cm="1">
        <f t="array" ref="E298">IF(A298="","",_xlfn._xlws.FILTER('Input_Claims Data'!E$11:E$500,('Input_Claims Data'!$A$11:$A$500='Cal_Claims Experience'!$A298)*('Input_Claims Data'!$B$11:$B$500='Cal_Claims Experience'!$B298)*('Input_Claims Data'!$C$11:$C$500='Cal_Claims Experience'!$C298)*('Input_Claims Data'!$D$11:$D$500='Cal_Claims Experience'!$D298)))</f>
        <v/>
      </c>
      <c r="F298" s="1" t="str" cm="1">
        <f t="array" ref="F298">IF(A298="","",_xlfn._xlws.FILTER('Input_Claims Data'!F$11:F$500,('Input_Claims Data'!$A$11:$A$500='Cal_Claims Experience'!$A298)*('Input_Claims Data'!$B$11:$B$500='Cal_Claims Experience'!$B298)*('Input_Claims Data'!$C$11:$C$500='Cal_Claims Experience'!$C298)*('Input_Claims Data'!$D$11:$D$500='Cal_Claims Experience'!$D298)))</f>
        <v/>
      </c>
      <c r="G298" s="1" t="str" cm="1">
        <f t="array" ref="G298">IF(A298="","",_xlfn._xlws.FILTER('Input_Claims Data'!G$11:G$500,('Input_Claims Data'!$A$11:$A$500='Cal_Claims Experience'!$A298)*('Input_Claims Data'!$B$11:$B$500='Cal_Claims Experience'!$B298)*('Input_Claims Data'!$C$11:$C$500='Cal_Claims Experience'!$C298)*('Input_Claims Data'!$D$11:$D$500='Cal_Claims Experience'!$D298)))</f>
        <v/>
      </c>
      <c r="H298" s="1" t="str" cm="1">
        <f t="array" ref="H298">IF(A298="","",_xlfn._xlws.FILTER('Input_Claims Data'!H$11:H$500,('Input_Claims Data'!$A$11:$A$500='Cal_Claims Experience'!$A298)*('Input_Claims Data'!$B$11:$B$500='Cal_Claims Experience'!$B298)*('Input_Claims Data'!$C$11:$C$500='Cal_Claims Experience'!$C298)*('Input_Claims Data'!$D$11:$D$500='Cal_Claims Experience'!$D298)))</f>
        <v/>
      </c>
      <c r="I298" s="1" t="str" cm="1">
        <f t="array" ref="I298">IF(A298="","",_xlfn._xlws.FILTER('Input_Claims Data'!I$11:I$500,('Input_Claims Data'!$A$11:$A$500='Cal_Claims Experience'!$A298)*('Input_Claims Data'!$B$11:$B$500='Cal_Claims Experience'!$B298)*('Input_Claims Data'!$C$11:$C$500='Cal_Claims Experience'!$C298)*('Input_Claims Data'!$D$11:$D$500='Cal_Claims Experience'!$D298)))</f>
        <v/>
      </c>
      <c r="J298" s="1" t="str" cm="1">
        <f t="array" ref="J298">IF(A298="","",_xlfn._xlws.FILTER('Input_Claims Data'!J$11:J$500,('Input_Claims Data'!$A$11:$A$500='Cal_Claims Experience'!$A298)*('Input_Claims Data'!$B$11:$B$500='Cal_Claims Experience'!$B298)*('Input_Claims Data'!$C$11:$C$500='Cal_Claims Experience'!$C298)*('Input_Claims Data'!$D$11:$D$500='Cal_Claims Experience'!$D298)))</f>
        <v/>
      </c>
      <c r="K298" s="1" t="str" cm="1">
        <f t="array" ref="K298">IF(A298="","",_xlfn._xlws.FILTER('Input_Claims Data'!K$11:K$500,('Input_Claims Data'!$A$11:$A$500='Cal_Claims Experience'!$A298)*('Input_Claims Data'!$B$11:$B$500='Cal_Claims Experience'!$B298)*('Input_Claims Data'!$C$11:$C$500='Cal_Claims Experience'!$C298)*('Input_Claims Data'!$D$11:$D$500='Cal_Claims Experience'!$D298)))</f>
        <v/>
      </c>
      <c r="L298" s="1" t="str" cm="1">
        <f t="array" ref="L298">IF(B298="","",_xlfn._xlws.FILTER('Input_Claims Data'!L$11:L$500,('Input_Claims Data'!$A$11:$A$500='Cal_Claims Experience'!$A298)*('Input_Claims Data'!$B$11:$B$500='Cal_Claims Experience'!$B298)*('Input_Claims Data'!$C$11:$C$500='Cal_Claims Experience'!$C298)*('Input_Claims Data'!$D$11:$D$500='Cal_Claims Experience'!$D298)))</f>
        <v/>
      </c>
      <c r="M298" s="1" t="str" cm="1">
        <f t="array" ref="M298">IF(C298="","",_xlfn._xlws.FILTER('Input_Claims Data'!M$11:M$500,('Input_Claims Data'!$A$11:$A$500='Cal_Claims Experience'!$A298)*('Input_Claims Data'!$B$11:$B$500='Cal_Claims Experience'!$B298)*('Input_Claims Data'!$C$11:$C$500='Cal_Claims Experience'!$C298)*('Input_Claims Data'!$D$11:$D$500='Cal_Claims Experience'!$D298)))</f>
        <v/>
      </c>
      <c r="N298" s="1" t="str" cm="1">
        <f t="array" ref="N298">IF(D298="","",_xlfn._xlws.FILTER('Input_Claims Data'!N$11:N$500,('Input_Claims Data'!$A$11:$A$500='Cal_Claims Experience'!$A298)*('Input_Claims Data'!$B$11:$B$500='Cal_Claims Experience'!$B298)*('Input_Claims Data'!$C$11:$C$500='Cal_Claims Experience'!$C298)*('Input_Claims Data'!$D$11:$D$500='Cal_Claims Experience'!$D298)))</f>
        <v/>
      </c>
      <c r="O298" s="1" t="str">
        <f t="shared" si="40"/>
        <v/>
      </c>
      <c r="P298" s="1" t="str">
        <f t="shared" si="41"/>
        <v/>
      </c>
      <c r="Q298" s="1" t="str">
        <f t="shared" si="42"/>
        <v/>
      </c>
      <c r="R298" s="1" t="str">
        <f t="shared" si="43"/>
        <v/>
      </c>
      <c r="S298" s="1" t="str">
        <f t="shared" si="44"/>
        <v/>
      </c>
      <c r="Y298" s="1" t="str" cm="1">
        <f t="array" ref="Y298">IF(U298="","",_xlfn._xlws.FILTER('Input_Claims Data'!U$11:U$500,('Input_Claims Data'!$Q$11:$Q$500='Cal_Claims Experience'!$U298)*('Input_Claims Data'!$R$11:$R$500='Cal_Claims Experience'!$V298)*('Input_Claims Data'!$S$11:$S$500='Cal_Claims Experience'!$W298)*('Input_Claims Data'!$T$11:$T$500='Cal_Claims Experience'!$X298)))</f>
        <v/>
      </c>
      <c r="Z298" s="1" t="str" cm="1">
        <f t="array" ref="Z298">IF(V298="","",_xlfn._xlws.FILTER('Input_Claims Data'!V$11:V$500,('Input_Claims Data'!$Q$11:$Q$500='Cal_Claims Experience'!$U298)*('Input_Claims Data'!$R$11:$R$500='Cal_Claims Experience'!$V298)*('Input_Claims Data'!$S$11:$S$500='Cal_Claims Experience'!$W298)*('Input_Claims Data'!$T$11:$T$500='Cal_Claims Experience'!$X298)))</f>
        <v/>
      </c>
      <c r="AA298" s="1" t="str" cm="1">
        <f t="array" ref="AA298">IF(W298="","",_xlfn._xlws.FILTER('Input_Claims Data'!W$11:W$500,('Input_Claims Data'!$Q$11:$Q$500='Cal_Claims Experience'!$U298)*('Input_Claims Data'!$R$11:$R$500='Cal_Claims Experience'!$V298)*('Input_Claims Data'!$S$11:$S$500='Cal_Claims Experience'!$W298)*('Input_Claims Data'!$T$11:$T$500='Cal_Claims Experience'!$X298)))</f>
        <v/>
      </c>
      <c r="AB298" s="1" t="str" cm="1">
        <f t="array" ref="AB298">IF(X298="","",_xlfn._xlws.FILTER('Input_Claims Data'!X$11:X$500,('Input_Claims Data'!$Q$11:$Q$500='Cal_Claims Experience'!$U298)*('Input_Claims Data'!$R$11:$R$500='Cal_Claims Experience'!$V298)*('Input_Claims Data'!$S$11:$S$500='Cal_Claims Experience'!$W298)*('Input_Claims Data'!$T$11:$T$500='Cal_Claims Experience'!$X298)))</f>
        <v/>
      </c>
      <c r="AC298" s="1" t="str" cm="1">
        <f t="array" ref="AC298">IF(Y298="","",_xlfn._xlws.FILTER('Input_Claims Data'!Y$11:Y$500,('Input_Claims Data'!$Q$11:$Q$500='Cal_Claims Experience'!$U298)*('Input_Claims Data'!$R$11:$R$500='Cal_Claims Experience'!$V298)*('Input_Claims Data'!$S$11:$S$500='Cal_Claims Experience'!$W298)*('Input_Claims Data'!$T$11:$T$500='Cal_Claims Experience'!$X298)))</f>
        <v/>
      </c>
      <c r="AD298" s="1" t="str" cm="1">
        <f t="array" ref="AD298">IF(Z298="","",_xlfn._xlws.FILTER('Input_Claims Data'!Z$11:Z$500,('Input_Claims Data'!$Q$11:$Q$500='Cal_Claims Experience'!$U298)*('Input_Claims Data'!$R$11:$R$500='Cal_Claims Experience'!$V298)*('Input_Claims Data'!$S$11:$S$500='Cal_Claims Experience'!$W298)*('Input_Claims Data'!$T$11:$T$500='Cal_Claims Experience'!$X298)))</f>
        <v/>
      </c>
      <c r="AE298" s="1" t="str" cm="1">
        <f t="array" ref="AE298">IF(AA298="","",_xlfn._xlws.FILTER('Input_Claims Data'!AA$11:AA$500,('Input_Claims Data'!$Q$11:$Q$500='Cal_Claims Experience'!$U298)*('Input_Claims Data'!$R$11:$R$500='Cal_Claims Experience'!$V298)*('Input_Claims Data'!$S$11:$S$500='Cal_Claims Experience'!$W298)*('Input_Claims Data'!$T$11:$T$500='Cal_Claims Experience'!$X298)))</f>
        <v/>
      </c>
      <c r="AF298" s="1" t="str" cm="1">
        <f t="array" ref="AF298">IF(AB298="","",_xlfn._xlws.FILTER('Input_Claims Data'!AB$11:AB$500,('Input_Claims Data'!$Q$11:$Q$500='Cal_Claims Experience'!$U298)*('Input_Claims Data'!$R$11:$R$500='Cal_Claims Experience'!$V298)*('Input_Claims Data'!$S$11:$S$500='Cal_Claims Experience'!$W298)*('Input_Claims Data'!$T$11:$T$500='Cal_Claims Experience'!$X298)))</f>
        <v/>
      </c>
      <c r="AG298" s="1" t="str" cm="1">
        <f t="array" ref="AG298">IF(AC298="","",_xlfn._xlws.FILTER('Input_Claims Data'!AC$11:AC$500,('Input_Claims Data'!$Q$11:$Q$500='Cal_Claims Experience'!$U298)*('Input_Claims Data'!$R$11:$R$500='Cal_Claims Experience'!$V298)*('Input_Claims Data'!$S$11:$S$500='Cal_Claims Experience'!$W298)*('Input_Claims Data'!$T$11:$T$500='Cal_Claims Experience'!$X298)))</f>
        <v/>
      </c>
      <c r="AH298" s="1" t="str" cm="1">
        <f t="array" ref="AH298">IF(AD298="","",_xlfn._xlws.FILTER('Input_Claims Data'!AD$11:AD$500,('Input_Claims Data'!$Q$11:$Q$500='Cal_Claims Experience'!$U298)*('Input_Claims Data'!$R$11:$R$500='Cal_Claims Experience'!$V298)*('Input_Claims Data'!$S$11:$S$500='Cal_Claims Experience'!$W298)*('Input_Claims Data'!$T$11:$T$500='Cal_Claims Experience'!$X298)))</f>
        <v/>
      </c>
      <c r="AI298" s="1" t="str">
        <f t="shared" si="48"/>
        <v/>
      </c>
      <c r="AJ298" s="1" t="str">
        <f t="shared" si="45"/>
        <v/>
      </c>
      <c r="AK298" s="1" t="str">
        <f t="shared" si="46"/>
        <v/>
      </c>
      <c r="AL298" s="1" t="str">
        <f t="shared" si="47"/>
        <v/>
      </c>
      <c r="AM298" s="1" t="str">
        <f t="shared" si="49"/>
        <v/>
      </c>
    </row>
    <row r="299" spans="5:39">
      <c r="E299" s="1" t="str" cm="1">
        <f t="array" ref="E299">IF(A299="","",_xlfn._xlws.FILTER('Input_Claims Data'!E$11:E$500,('Input_Claims Data'!$A$11:$A$500='Cal_Claims Experience'!$A299)*('Input_Claims Data'!$B$11:$B$500='Cal_Claims Experience'!$B299)*('Input_Claims Data'!$C$11:$C$500='Cal_Claims Experience'!$C299)*('Input_Claims Data'!$D$11:$D$500='Cal_Claims Experience'!$D299)))</f>
        <v/>
      </c>
      <c r="F299" s="1" t="str" cm="1">
        <f t="array" ref="F299">IF(A299="","",_xlfn._xlws.FILTER('Input_Claims Data'!F$11:F$500,('Input_Claims Data'!$A$11:$A$500='Cal_Claims Experience'!$A299)*('Input_Claims Data'!$B$11:$B$500='Cal_Claims Experience'!$B299)*('Input_Claims Data'!$C$11:$C$500='Cal_Claims Experience'!$C299)*('Input_Claims Data'!$D$11:$D$500='Cal_Claims Experience'!$D299)))</f>
        <v/>
      </c>
      <c r="G299" s="1" t="str" cm="1">
        <f t="array" ref="G299">IF(A299="","",_xlfn._xlws.FILTER('Input_Claims Data'!G$11:G$500,('Input_Claims Data'!$A$11:$A$500='Cal_Claims Experience'!$A299)*('Input_Claims Data'!$B$11:$B$500='Cal_Claims Experience'!$B299)*('Input_Claims Data'!$C$11:$C$500='Cal_Claims Experience'!$C299)*('Input_Claims Data'!$D$11:$D$500='Cal_Claims Experience'!$D299)))</f>
        <v/>
      </c>
      <c r="H299" s="1" t="str" cm="1">
        <f t="array" ref="H299">IF(A299="","",_xlfn._xlws.FILTER('Input_Claims Data'!H$11:H$500,('Input_Claims Data'!$A$11:$A$500='Cal_Claims Experience'!$A299)*('Input_Claims Data'!$B$11:$B$500='Cal_Claims Experience'!$B299)*('Input_Claims Data'!$C$11:$C$500='Cal_Claims Experience'!$C299)*('Input_Claims Data'!$D$11:$D$500='Cal_Claims Experience'!$D299)))</f>
        <v/>
      </c>
      <c r="I299" s="1" t="str" cm="1">
        <f t="array" ref="I299">IF(A299="","",_xlfn._xlws.FILTER('Input_Claims Data'!I$11:I$500,('Input_Claims Data'!$A$11:$A$500='Cal_Claims Experience'!$A299)*('Input_Claims Data'!$B$11:$B$500='Cal_Claims Experience'!$B299)*('Input_Claims Data'!$C$11:$C$500='Cal_Claims Experience'!$C299)*('Input_Claims Data'!$D$11:$D$500='Cal_Claims Experience'!$D299)))</f>
        <v/>
      </c>
      <c r="J299" s="1" t="str" cm="1">
        <f t="array" ref="J299">IF(A299="","",_xlfn._xlws.FILTER('Input_Claims Data'!J$11:J$500,('Input_Claims Data'!$A$11:$A$500='Cal_Claims Experience'!$A299)*('Input_Claims Data'!$B$11:$B$500='Cal_Claims Experience'!$B299)*('Input_Claims Data'!$C$11:$C$500='Cal_Claims Experience'!$C299)*('Input_Claims Data'!$D$11:$D$500='Cal_Claims Experience'!$D299)))</f>
        <v/>
      </c>
      <c r="K299" s="1" t="str" cm="1">
        <f t="array" ref="K299">IF(A299="","",_xlfn._xlws.FILTER('Input_Claims Data'!K$11:K$500,('Input_Claims Data'!$A$11:$A$500='Cal_Claims Experience'!$A299)*('Input_Claims Data'!$B$11:$B$500='Cal_Claims Experience'!$B299)*('Input_Claims Data'!$C$11:$C$500='Cal_Claims Experience'!$C299)*('Input_Claims Data'!$D$11:$D$500='Cal_Claims Experience'!$D299)))</f>
        <v/>
      </c>
      <c r="L299" s="1" t="str" cm="1">
        <f t="array" ref="L299">IF(B299="","",_xlfn._xlws.FILTER('Input_Claims Data'!L$11:L$500,('Input_Claims Data'!$A$11:$A$500='Cal_Claims Experience'!$A299)*('Input_Claims Data'!$B$11:$B$500='Cal_Claims Experience'!$B299)*('Input_Claims Data'!$C$11:$C$500='Cal_Claims Experience'!$C299)*('Input_Claims Data'!$D$11:$D$500='Cal_Claims Experience'!$D299)))</f>
        <v/>
      </c>
      <c r="M299" s="1" t="str" cm="1">
        <f t="array" ref="M299">IF(C299="","",_xlfn._xlws.FILTER('Input_Claims Data'!M$11:M$500,('Input_Claims Data'!$A$11:$A$500='Cal_Claims Experience'!$A299)*('Input_Claims Data'!$B$11:$B$500='Cal_Claims Experience'!$B299)*('Input_Claims Data'!$C$11:$C$500='Cal_Claims Experience'!$C299)*('Input_Claims Data'!$D$11:$D$500='Cal_Claims Experience'!$D299)))</f>
        <v/>
      </c>
      <c r="N299" s="1" t="str" cm="1">
        <f t="array" ref="N299">IF(D299="","",_xlfn._xlws.FILTER('Input_Claims Data'!N$11:N$500,('Input_Claims Data'!$A$11:$A$500='Cal_Claims Experience'!$A299)*('Input_Claims Data'!$B$11:$B$500='Cal_Claims Experience'!$B299)*('Input_Claims Data'!$C$11:$C$500='Cal_Claims Experience'!$C299)*('Input_Claims Data'!$D$11:$D$500='Cal_Claims Experience'!$D299)))</f>
        <v/>
      </c>
      <c r="O299" s="1" t="str">
        <f t="shared" si="40"/>
        <v/>
      </c>
      <c r="P299" s="1" t="str">
        <f t="shared" si="41"/>
        <v/>
      </c>
      <c r="Q299" s="1" t="str">
        <f t="shared" si="42"/>
        <v/>
      </c>
      <c r="R299" s="1" t="str">
        <f t="shared" si="43"/>
        <v/>
      </c>
      <c r="S299" s="1" t="str">
        <f t="shared" si="44"/>
        <v/>
      </c>
      <c r="Y299" s="1" t="str" cm="1">
        <f t="array" ref="Y299">IF(U299="","",_xlfn._xlws.FILTER('Input_Claims Data'!U$11:U$500,('Input_Claims Data'!$Q$11:$Q$500='Cal_Claims Experience'!$U299)*('Input_Claims Data'!$R$11:$R$500='Cal_Claims Experience'!$V299)*('Input_Claims Data'!$S$11:$S$500='Cal_Claims Experience'!$W299)*('Input_Claims Data'!$T$11:$T$500='Cal_Claims Experience'!$X299)))</f>
        <v/>
      </c>
      <c r="Z299" s="1" t="str" cm="1">
        <f t="array" ref="Z299">IF(V299="","",_xlfn._xlws.FILTER('Input_Claims Data'!V$11:V$500,('Input_Claims Data'!$Q$11:$Q$500='Cal_Claims Experience'!$U299)*('Input_Claims Data'!$R$11:$R$500='Cal_Claims Experience'!$V299)*('Input_Claims Data'!$S$11:$S$500='Cal_Claims Experience'!$W299)*('Input_Claims Data'!$T$11:$T$500='Cal_Claims Experience'!$X299)))</f>
        <v/>
      </c>
      <c r="AA299" s="1" t="str" cm="1">
        <f t="array" ref="AA299">IF(W299="","",_xlfn._xlws.FILTER('Input_Claims Data'!W$11:W$500,('Input_Claims Data'!$Q$11:$Q$500='Cal_Claims Experience'!$U299)*('Input_Claims Data'!$R$11:$R$500='Cal_Claims Experience'!$V299)*('Input_Claims Data'!$S$11:$S$500='Cal_Claims Experience'!$W299)*('Input_Claims Data'!$T$11:$T$500='Cal_Claims Experience'!$X299)))</f>
        <v/>
      </c>
      <c r="AB299" s="1" t="str" cm="1">
        <f t="array" ref="AB299">IF(X299="","",_xlfn._xlws.FILTER('Input_Claims Data'!X$11:X$500,('Input_Claims Data'!$Q$11:$Q$500='Cal_Claims Experience'!$U299)*('Input_Claims Data'!$R$11:$R$500='Cal_Claims Experience'!$V299)*('Input_Claims Data'!$S$11:$S$500='Cal_Claims Experience'!$W299)*('Input_Claims Data'!$T$11:$T$500='Cal_Claims Experience'!$X299)))</f>
        <v/>
      </c>
      <c r="AC299" s="1" t="str" cm="1">
        <f t="array" ref="AC299">IF(Y299="","",_xlfn._xlws.FILTER('Input_Claims Data'!Y$11:Y$500,('Input_Claims Data'!$Q$11:$Q$500='Cal_Claims Experience'!$U299)*('Input_Claims Data'!$R$11:$R$500='Cal_Claims Experience'!$V299)*('Input_Claims Data'!$S$11:$S$500='Cal_Claims Experience'!$W299)*('Input_Claims Data'!$T$11:$T$500='Cal_Claims Experience'!$X299)))</f>
        <v/>
      </c>
      <c r="AD299" s="1" t="str" cm="1">
        <f t="array" ref="AD299">IF(Z299="","",_xlfn._xlws.FILTER('Input_Claims Data'!Z$11:Z$500,('Input_Claims Data'!$Q$11:$Q$500='Cal_Claims Experience'!$U299)*('Input_Claims Data'!$R$11:$R$500='Cal_Claims Experience'!$V299)*('Input_Claims Data'!$S$11:$S$500='Cal_Claims Experience'!$W299)*('Input_Claims Data'!$T$11:$T$500='Cal_Claims Experience'!$X299)))</f>
        <v/>
      </c>
      <c r="AE299" s="1" t="str" cm="1">
        <f t="array" ref="AE299">IF(AA299="","",_xlfn._xlws.FILTER('Input_Claims Data'!AA$11:AA$500,('Input_Claims Data'!$Q$11:$Q$500='Cal_Claims Experience'!$U299)*('Input_Claims Data'!$R$11:$R$500='Cal_Claims Experience'!$V299)*('Input_Claims Data'!$S$11:$S$500='Cal_Claims Experience'!$W299)*('Input_Claims Data'!$T$11:$T$500='Cal_Claims Experience'!$X299)))</f>
        <v/>
      </c>
      <c r="AF299" s="1" t="str" cm="1">
        <f t="array" ref="AF299">IF(AB299="","",_xlfn._xlws.FILTER('Input_Claims Data'!AB$11:AB$500,('Input_Claims Data'!$Q$11:$Q$500='Cal_Claims Experience'!$U299)*('Input_Claims Data'!$R$11:$R$500='Cal_Claims Experience'!$V299)*('Input_Claims Data'!$S$11:$S$500='Cal_Claims Experience'!$W299)*('Input_Claims Data'!$T$11:$T$500='Cal_Claims Experience'!$X299)))</f>
        <v/>
      </c>
      <c r="AG299" s="1" t="str" cm="1">
        <f t="array" ref="AG299">IF(AC299="","",_xlfn._xlws.FILTER('Input_Claims Data'!AC$11:AC$500,('Input_Claims Data'!$Q$11:$Q$500='Cal_Claims Experience'!$U299)*('Input_Claims Data'!$R$11:$R$500='Cal_Claims Experience'!$V299)*('Input_Claims Data'!$S$11:$S$500='Cal_Claims Experience'!$W299)*('Input_Claims Data'!$T$11:$T$500='Cal_Claims Experience'!$X299)))</f>
        <v/>
      </c>
      <c r="AH299" s="1" t="str" cm="1">
        <f t="array" ref="AH299">IF(AD299="","",_xlfn._xlws.FILTER('Input_Claims Data'!AD$11:AD$500,('Input_Claims Data'!$Q$11:$Q$500='Cal_Claims Experience'!$U299)*('Input_Claims Data'!$R$11:$R$500='Cal_Claims Experience'!$V299)*('Input_Claims Data'!$S$11:$S$500='Cal_Claims Experience'!$W299)*('Input_Claims Data'!$T$11:$T$500='Cal_Claims Experience'!$X299)))</f>
        <v/>
      </c>
      <c r="AI299" s="1" t="str">
        <f t="shared" si="48"/>
        <v/>
      </c>
      <c r="AJ299" s="1" t="str">
        <f t="shared" si="45"/>
        <v/>
      </c>
      <c r="AK299" s="1" t="str">
        <f t="shared" si="46"/>
        <v/>
      </c>
      <c r="AL299" s="1" t="str">
        <f t="shared" si="47"/>
        <v/>
      </c>
      <c r="AM299" s="1" t="str">
        <f t="shared" si="49"/>
        <v/>
      </c>
    </row>
    <row r="300" spans="5:39">
      <c r="E300" s="1" t="str" cm="1">
        <f t="array" ref="E300">IF(A300="","",_xlfn._xlws.FILTER('Input_Claims Data'!E$11:E$500,('Input_Claims Data'!$A$11:$A$500='Cal_Claims Experience'!$A300)*('Input_Claims Data'!$B$11:$B$500='Cal_Claims Experience'!$B300)*('Input_Claims Data'!$C$11:$C$500='Cal_Claims Experience'!$C300)*('Input_Claims Data'!$D$11:$D$500='Cal_Claims Experience'!$D300)))</f>
        <v/>
      </c>
      <c r="F300" s="1" t="str" cm="1">
        <f t="array" ref="F300">IF(A300="","",_xlfn._xlws.FILTER('Input_Claims Data'!F$11:F$500,('Input_Claims Data'!$A$11:$A$500='Cal_Claims Experience'!$A300)*('Input_Claims Data'!$B$11:$B$500='Cal_Claims Experience'!$B300)*('Input_Claims Data'!$C$11:$C$500='Cal_Claims Experience'!$C300)*('Input_Claims Data'!$D$11:$D$500='Cal_Claims Experience'!$D300)))</f>
        <v/>
      </c>
      <c r="G300" s="1" t="str" cm="1">
        <f t="array" ref="G300">IF(A300="","",_xlfn._xlws.FILTER('Input_Claims Data'!G$11:G$500,('Input_Claims Data'!$A$11:$A$500='Cal_Claims Experience'!$A300)*('Input_Claims Data'!$B$11:$B$500='Cal_Claims Experience'!$B300)*('Input_Claims Data'!$C$11:$C$500='Cal_Claims Experience'!$C300)*('Input_Claims Data'!$D$11:$D$500='Cal_Claims Experience'!$D300)))</f>
        <v/>
      </c>
      <c r="H300" s="1" t="str" cm="1">
        <f t="array" ref="H300">IF(A300="","",_xlfn._xlws.FILTER('Input_Claims Data'!H$11:H$500,('Input_Claims Data'!$A$11:$A$500='Cal_Claims Experience'!$A300)*('Input_Claims Data'!$B$11:$B$500='Cal_Claims Experience'!$B300)*('Input_Claims Data'!$C$11:$C$500='Cal_Claims Experience'!$C300)*('Input_Claims Data'!$D$11:$D$500='Cal_Claims Experience'!$D300)))</f>
        <v/>
      </c>
      <c r="I300" s="1" t="str" cm="1">
        <f t="array" ref="I300">IF(A300="","",_xlfn._xlws.FILTER('Input_Claims Data'!I$11:I$500,('Input_Claims Data'!$A$11:$A$500='Cal_Claims Experience'!$A300)*('Input_Claims Data'!$B$11:$B$500='Cal_Claims Experience'!$B300)*('Input_Claims Data'!$C$11:$C$500='Cal_Claims Experience'!$C300)*('Input_Claims Data'!$D$11:$D$500='Cal_Claims Experience'!$D300)))</f>
        <v/>
      </c>
      <c r="J300" s="1" t="str" cm="1">
        <f t="array" ref="J300">IF(A300="","",_xlfn._xlws.FILTER('Input_Claims Data'!J$11:J$500,('Input_Claims Data'!$A$11:$A$500='Cal_Claims Experience'!$A300)*('Input_Claims Data'!$B$11:$B$500='Cal_Claims Experience'!$B300)*('Input_Claims Data'!$C$11:$C$500='Cal_Claims Experience'!$C300)*('Input_Claims Data'!$D$11:$D$500='Cal_Claims Experience'!$D300)))</f>
        <v/>
      </c>
      <c r="K300" s="1" t="str" cm="1">
        <f t="array" ref="K300">IF(A300="","",_xlfn._xlws.FILTER('Input_Claims Data'!K$11:K$500,('Input_Claims Data'!$A$11:$A$500='Cal_Claims Experience'!$A300)*('Input_Claims Data'!$B$11:$B$500='Cal_Claims Experience'!$B300)*('Input_Claims Data'!$C$11:$C$500='Cal_Claims Experience'!$C300)*('Input_Claims Data'!$D$11:$D$500='Cal_Claims Experience'!$D300)))</f>
        <v/>
      </c>
      <c r="L300" s="1" t="str" cm="1">
        <f t="array" ref="L300">IF(B300="","",_xlfn._xlws.FILTER('Input_Claims Data'!L$11:L$500,('Input_Claims Data'!$A$11:$A$500='Cal_Claims Experience'!$A300)*('Input_Claims Data'!$B$11:$B$500='Cal_Claims Experience'!$B300)*('Input_Claims Data'!$C$11:$C$500='Cal_Claims Experience'!$C300)*('Input_Claims Data'!$D$11:$D$500='Cal_Claims Experience'!$D300)))</f>
        <v/>
      </c>
      <c r="M300" s="1" t="str" cm="1">
        <f t="array" ref="M300">IF(C300="","",_xlfn._xlws.FILTER('Input_Claims Data'!M$11:M$500,('Input_Claims Data'!$A$11:$A$500='Cal_Claims Experience'!$A300)*('Input_Claims Data'!$B$11:$B$500='Cal_Claims Experience'!$B300)*('Input_Claims Data'!$C$11:$C$500='Cal_Claims Experience'!$C300)*('Input_Claims Data'!$D$11:$D$500='Cal_Claims Experience'!$D300)))</f>
        <v/>
      </c>
      <c r="N300" s="1" t="str" cm="1">
        <f t="array" ref="N300">IF(D300="","",_xlfn._xlws.FILTER('Input_Claims Data'!N$11:N$500,('Input_Claims Data'!$A$11:$A$500='Cal_Claims Experience'!$A300)*('Input_Claims Data'!$B$11:$B$500='Cal_Claims Experience'!$B300)*('Input_Claims Data'!$C$11:$C$500='Cal_Claims Experience'!$C300)*('Input_Claims Data'!$D$11:$D$500='Cal_Claims Experience'!$D300)))</f>
        <v/>
      </c>
      <c r="O300" s="1" t="str">
        <f t="shared" si="40"/>
        <v/>
      </c>
      <c r="P300" s="1" t="str">
        <f t="shared" si="41"/>
        <v/>
      </c>
      <c r="Q300" s="1" t="str">
        <f t="shared" si="42"/>
        <v/>
      </c>
      <c r="R300" s="1" t="str">
        <f t="shared" si="43"/>
        <v/>
      </c>
      <c r="S300" s="1" t="str">
        <f t="shared" si="44"/>
        <v/>
      </c>
      <c r="Y300" s="1" t="str" cm="1">
        <f t="array" ref="Y300">IF(U300="","",_xlfn._xlws.FILTER('Input_Claims Data'!U$11:U$500,('Input_Claims Data'!$Q$11:$Q$500='Cal_Claims Experience'!$U300)*('Input_Claims Data'!$R$11:$R$500='Cal_Claims Experience'!$V300)*('Input_Claims Data'!$S$11:$S$500='Cal_Claims Experience'!$W300)*('Input_Claims Data'!$T$11:$T$500='Cal_Claims Experience'!$X300)))</f>
        <v/>
      </c>
      <c r="Z300" s="1" t="str" cm="1">
        <f t="array" ref="Z300">IF(V300="","",_xlfn._xlws.FILTER('Input_Claims Data'!V$11:V$500,('Input_Claims Data'!$Q$11:$Q$500='Cal_Claims Experience'!$U300)*('Input_Claims Data'!$R$11:$R$500='Cal_Claims Experience'!$V300)*('Input_Claims Data'!$S$11:$S$500='Cal_Claims Experience'!$W300)*('Input_Claims Data'!$T$11:$T$500='Cal_Claims Experience'!$X300)))</f>
        <v/>
      </c>
      <c r="AA300" s="1" t="str" cm="1">
        <f t="array" ref="AA300">IF(W300="","",_xlfn._xlws.FILTER('Input_Claims Data'!W$11:W$500,('Input_Claims Data'!$Q$11:$Q$500='Cal_Claims Experience'!$U300)*('Input_Claims Data'!$R$11:$R$500='Cal_Claims Experience'!$V300)*('Input_Claims Data'!$S$11:$S$500='Cal_Claims Experience'!$W300)*('Input_Claims Data'!$T$11:$T$500='Cal_Claims Experience'!$X300)))</f>
        <v/>
      </c>
      <c r="AB300" s="1" t="str" cm="1">
        <f t="array" ref="AB300">IF(X300="","",_xlfn._xlws.FILTER('Input_Claims Data'!X$11:X$500,('Input_Claims Data'!$Q$11:$Q$500='Cal_Claims Experience'!$U300)*('Input_Claims Data'!$R$11:$R$500='Cal_Claims Experience'!$V300)*('Input_Claims Data'!$S$11:$S$500='Cal_Claims Experience'!$W300)*('Input_Claims Data'!$T$11:$T$500='Cal_Claims Experience'!$X300)))</f>
        <v/>
      </c>
      <c r="AC300" s="1" t="str" cm="1">
        <f t="array" ref="AC300">IF(Y300="","",_xlfn._xlws.FILTER('Input_Claims Data'!Y$11:Y$500,('Input_Claims Data'!$Q$11:$Q$500='Cal_Claims Experience'!$U300)*('Input_Claims Data'!$R$11:$R$500='Cal_Claims Experience'!$V300)*('Input_Claims Data'!$S$11:$S$500='Cal_Claims Experience'!$W300)*('Input_Claims Data'!$T$11:$T$500='Cal_Claims Experience'!$X300)))</f>
        <v/>
      </c>
      <c r="AD300" s="1" t="str" cm="1">
        <f t="array" ref="AD300">IF(Z300="","",_xlfn._xlws.FILTER('Input_Claims Data'!Z$11:Z$500,('Input_Claims Data'!$Q$11:$Q$500='Cal_Claims Experience'!$U300)*('Input_Claims Data'!$R$11:$R$500='Cal_Claims Experience'!$V300)*('Input_Claims Data'!$S$11:$S$500='Cal_Claims Experience'!$W300)*('Input_Claims Data'!$T$11:$T$500='Cal_Claims Experience'!$X300)))</f>
        <v/>
      </c>
      <c r="AE300" s="1" t="str" cm="1">
        <f t="array" ref="AE300">IF(AA300="","",_xlfn._xlws.FILTER('Input_Claims Data'!AA$11:AA$500,('Input_Claims Data'!$Q$11:$Q$500='Cal_Claims Experience'!$U300)*('Input_Claims Data'!$R$11:$R$500='Cal_Claims Experience'!$V300)*('Input_Claims Data'!$S$11:$S$500='Cal_Claims Experience'!$W300)*('Input_Claims Data'!$T$11:$T$500='Cal_Claims Experience'!$X300)))</f>
        <v/>
      </c>
      <c r="AF300" s="1" t="str" cm="1">
        <f t="array" ref="AF300">IF(AB300="","",_xlfn._xlws.FILTER('Input_Claims Data'!AB$11:AB$500,('Input_Claims Data'!$Q$11:$Q$500='Cal_Claims Experience'!$U300)*('Input_Claims Data'!$R$11:$R$500='Cal_Claims Experience'!$V300)*('Input_Claims Data'!$S$11:$S$500='Cal_Claims Experience'!$W300)*('Input_Claims Data'!$T$11:$T$500='Cal_Claims Experience'!$X300)))</f>
        <v/>
      </c>
      <c r="AG300" s="1" t="str" cm="1">
        <f t="array" ref="AG300">IF(AC300="","",_xlfn._xlws.FILTER('Input_Claims Data'!AC$11:AC$500,('Input_Claims Data'!$Q$11:$Q$500='Cal_Claims Experience'!$U300)*('Input_Claims Data'!$R$11:$R$500='Cal_Claims Experience'!$V300)*('Input_Claims Data'!$S$11:$S$500='Cal_Claims Experience'!$W300)*('Input_Claims Data'!$T$11:$T$500='Cal_Claims Experience'!$X300)))</f>
        <v/>
      </c>
      <c r="AH300" s="1" t="str" cm="1">
        <f t="array" ref="AH300">IF(AD300="","",_xlfn._xlws.FILTER('Input_Claims Data'!AD$11:AD$500,('Input_Claims Data'!$Q$11:$Q$500='Cal_Claims Experience'!$U300)*('Input_Claims Data'!$R$11:$R$500='Cal_Claims Experience'!$V300)*('Input_Claims Data'!$S$11:$S$500='Cal_Claims Experience'!$W300)*('Input_Claims Data'!$T$11:$T$500='Cal_Claims Experience'!$X300)))</f>
        <v/>
      </c>
      <c r="AI300" s="1" t="str">
        <f t="shared" si="48"/>
        <v/>
      </c>
      <c r="AJ300" s="1" t="str">
        <f t="shared" si="45"/>
        <v/>
      </c>
      <c r="AK300" s="1" t="str">
        <f t="shared" si="46"/>
        <v/>
      </c>
      <c r="AL300" s="1" t="str">
        <f t="shared" si="47"/>
        <v/>
      </c>
      <c r="AM300" s="1" t="str">
        <f t="shared" si="49"/>
        <v/>
      </c>
    </row>
    <row r="301" spans="5:39">
      <c r="E301" s="1" t="str" cm="1">
        <f t="array" ref="E301">IF(A301="","",_xlfn._xlws.FILTER('Input_Claims Data'!E$11:E$500,('Input_Claims Data'!$A$11:$A$500='Cal_Claims Experience'!$A301)*('Input_Claims Data'!$B$11:$B$500='Cal_Claims Experience'!$B301)*('Input_Claims Data'!$C$11:$C$500='Cal_Claims Experience'!$C301)*('Input_Claims Data'!$D$11:$D$500='Cal_Claims Experience'!$D301)))</f>
        <v/>
      </c>
      <c r="F301" s="1" t="str" cm="1">
        <f t="array" ref="F301">IF(A301="","",_xlfn._xlws.FILTER('Input_Claims Data'!F$11:F$500,('Input_Claims Data'!$A$11:$A$500='Cal_Claims Experience'!$A301)*('Input_Claims Data'!$B$11:$B$500='Cal_Claims Experience'!$B301)*('Input_Claims Data'!$C$11:$C$500='Cal_Claims Experience'!$C301)*('Input_Claims Data'!$D$11:$D$500='Cal_Claims Experience'!$D301)))</f>
        <v/>
      </c>
      <c r="G301" s="1" t="str" cm="1">
        <f t="array" ref="G301">IF(A301="","",_xlfn._xlws.FILTER('Input_Claims Data'!G$11:G$500,('Input_Claims Data'!$A$11:$A$500='Cal_Claims Experience'!$A301)*('Input_Claims Data'!$B$11:$B$500='Cal_Claims Experience'!$B301)*('Input_Claims Data'!$C$11:$C$500='Cal_Claims Experience'!$C301)*('Input_Claims Data'!$D$11:$D$500='Cal_Claims Experience'!$D301)))</f>
        <v/>
      </c>
      <c r="H301" s="1" t="str" cm="1">
        <f t="array" ref="H301">IF(A301="","",_xlfn._xlws.FILTER('Input_Claims Data'!H$11:H$500,('Input_Claims Data'!$A$11:$A$500='Cal_Claims Experience'!$A301)*('Input_Claims Data'!$B$11:$B$500='Cal_Claims Experience'!$B301)*('Input_Claims Data'!$C$11:$C$500='Cal_Claims Experience'!$C301)*('Input_Claims Data'!$D$11:$D$500='Cal_Claims Experience'!$D301)))</f>
        <v/>
      </c>
      <c r="I301" s="1" t="str" cm="1">
        <f t="array" ref="I301">IF(A301="","",_xlfn._xlws.FILTER('Input_Claims Data'!I$11:I$500,('Input_Claims Data'!$A$11:$A$500='Cal_Claims Experience'!$A301)*('Input_Claims Data'!$B$11:$B$500='Cal_Claims Experience'!$B301)*('Input_Claims Data'!$C$11:$C$500='Cal_Claims Experience'!$C301)*('Input_Claims Data'!$D$11:$D$500='Cal_Claims Experience'!$D301)))</f>
        <v/>
      </c>
      <c r="J301" s="1" t="str" cm="1">
        <f t="array" ref="J301">IF(A301="","",_xlfn._xlws.FILTER('Input_Claims Data'!J$11:J$500,('Input_Claims Data'!$A$11:$A$500='Cal_Claims Experience'!$A301)*('Input_Claims Data'!$B$11:$B$500='Cal_Claims Experience'!$B301)*('Input_Claims Data'!$C$11:$C$500='Cal_Claims Experience'!$C301)*('Input_Claims Data'!$D$11:$D$500='Cal_Claims Experience'!$D301)))</f>
        <v/>
      </c>
      <c r="K301" s="1" t="str" cm="1">
        <f t="array" ref="K301">IF(A301="","",_xlfn._xlws.FILTER('Input_Claims Data'!K$11:K$500,('Input_Claims Data'!$A$11:$A$500='Cal_Claims Experience'!$A301)*('Input_Claims Data'!$B$11:$B$500='Cal_Claims Experience'!$B301)*('Input_Claims Data'!$C$11:$C$500='Cal_Claims Experience'!$C301)*('Input_Claims Data'!$D$11:$D$500='Cal_Claims Experience'!$D301)))</f>
        <v/>
      </c>
      <c r="L301" s="1" t="str" cm="1">
        <f t="array" ref="L301">IF(B301="","",_xlfn._xlws.FILTER('Input_Claims Data'!L$11:L$500,('Input_Claims Data'!$A$11:$A$500='Cal_Claims Experience'!$A301)*('Input_Claims Data'!$B$11:$B$500='Cal_Claims Experience'!$B301)*('Input_Claims Data'!$C$11:$C$500='Cal_Claims Experience'!$C301)*('Input_Claims Data'!$D$11:$D$500='Cal_Claims Experience'!$D301)))</f>
        <v/>
      </c>
      <c r="M301" s="1" t="str" cm="1">
        <f t="array" ref="M301">IF(C301="","",_xlfn._xlws.FILTER('Input_Claims Data'!M$11:M$500,('Input_Claims Data'!$A$11:$A$500='Cal_Claims Experience'!$A301)*('Input_Claims Data'!$B$11:$B$500='Cal_Claims Experience'!$B301)*('Input_Claims Data'!$C$11:$C$500='Cal_Claims Experience'!$C301)*('Input_Claims Data'!$D$11:$D$500='Cal_Claims Experience'!$D301)))</f>
        <v/>
      </c>
      <c r="N301" s="1" t="str" cm="1">
        <f t="array" ref="N301">IF(D301="","",_xlfn._xlws.FILTER('Input_Claims Data'!N$11:N$500,('Input_Claims Data'!$A$11:$A$500='Cal_Claims Experience'!$A301)*('Input_Claims Data'!$B$11:$B$500='Cal_Claims Experience'!$B301)*('Input_Claims Data'!$C$11:$C$500='Cal_Claims Experience'!$C301)*('Input_Claims Data'!$D$11:$D$500='Cal_Claims Experience'!$D301)))</f>
        <v/>
      </c>
      <c r="O301" s="1" t="str">
        <f t="shared" si="40"/>
        <v/>
      </c>
      <c r="P301" s="1" t="str">
        <f t="shared" si="41"/>
        <v/>
      </c>
      <c r="Q301" s="1" t="str">
        <f t="shared" si="42"/>
        <v/>
      </c>
      <c r="R301" s="1" t="str">
        <f t="shared" si="43"/>
        <v/>
      </c>
      <c r="S301" s="1" t="str">
        <f t="shared" si="44"/>
        <v/>
      </c>
      <c r="Y301" s="1" t="str" cm="1">
        <f t="array" ref="Y301">IF(U301="","",_xlfn._xlws.FILTER('Input_Claims Data'!U$11:U$500,('Input_Claims Data'!$Q$11:$Q$500='Cal_Claims Experience'!$U301)*('Input_Claims Data'!$R$11:$R$500='Cal_Claims Experience'!$V301)*('Input_Claims Data'!$S$11:$S$500='Cal_Claims Experience'!$W301)*('Input_Claims Data'!$T$11:$T$500='Cal_Claims Experience'!$X301)))</f>
        <v/>
      </c>
      <c r="Z301" s="1" t="str" cm="1">
        <f t="array" ref="Z301">IF(V301="","",_xlfn._xlws.FILTER('Input_Claims Data'!V$11:V$500,('Input_Claims Data'!$Q$11:$Q$500='Cal_Claims Experience'!$U301)*('Input_Claims Data'!$R$11:$R$500='Cal_Claims Experience'!$V301)*('Input_Claims Data'!$S$11:$S$500='Cal_Claims Experience'!$W301)*('Input_Claims Data'!$T$11:$T$500='Cal_Claims Experience'!$X301)))</f>
        <v/>
      </c>
      <c r="AA301" s="1" t="str" cm="1">
        <f t="array" ref="AA301">IF(W301="","",_xlfn._xlws.FILTER('Input_Claims Data'!W$11:W$500,('Input_Claims Data'!$Q$11:$Q$500='Cal_Claims Experience'!$U301)*('Input_Claims Data'!$R$11:$R$500='Cal_Claims Experience'!$V301)*('Input_Claims Data'!$S$11:$S$500='Cal_Claims Experience'!$W301)*('Input_Claims Data'!$T$11:$T$500='Cal_Claims Experience'!$X301)))</f>
        <v/>
      </c>
      <c r="AB301" s="1" t="str" cm="1">
        <f t="array" ref="AB301">IF(X301="","",_xlfn._xlws.FILTER('Input_Claims Data'!X$11:X$500,('Input_Claims Data'!$Q$11:$Q$500='Cal_Claims Experience'!$U301)*('Input_Claims Data'!$R$11:$R$500='Cal_Claims Experience'!$V301)*('Input_Claims Data'!$S$11:$S$500='Cal_Claims Experience'!$W301)*('Input_Claims Data'!$T$11:$T$500='Cal_Claims Experience'!$X301)))</f>
        <v/>
      </c>
      <c r="AC301" s="1" t="str" cm="1">
        <f t="array" ref="AC301">IF(Y301="","",_xlfn._xlws.FILTER('Input_Claims Data'!Y$11:Y$500,('Input_Claims Data'!$Q$11:$Q$500='Cal_Claims Experience'!$U301)*('Input_Claims Data'!$R$11:$R$500='Cal_Claims Experience'!$V301)*('Input_Claims Data'!$S$11:$S$500='Cal_Claims Experience'!$W301)*('Input_Claims Data'!$T$11:$T$500='Cal_Claims Experience'!$X301)))</f>
        <v/>
      </c>
      <c r="AD301" s="1" t="str" cm="1">
        <f t="array" ref="AD301">IF(Z301="","",_xlfn._xlws.FILTER('Input_Claims Data'!Z$11:Z$500,('Input_Claims Data'!$Q$11:$Q$500='Cal_Claims Experience'!$U301)*('Input_Claims Data'!$R$11:$R$500='Cal_Claims Experience'!$V301)*('Input_Claims Data'!$S$11:$S$500='Cal_Claims Experience'!$W301)*('Input_Claims Data'!$T$11:$T$500='Cal_Claims Experience'!$X301)))</f>
        <v/>
      </c>
      <c r="AE301" s="1" t="str" cm="1">
        <f t="array" ref="AE301">IF(AA301="","",_xlfn._xlws.FILTER('Input_Claims Data'!AA$11:AA$500,('Input_Claims Data'!$Q$11:$Q$500='Cal_Claims Experience'!$U301)*('Input_Claims Data'!$R$11:$R$500='Cal_Claims Experience'!$V301)*('Input_Claims Data'!$S$11:$S$500='Cal_Claims Experience'!$W301)*('Input_Claims Data'!$T$11:$T$500='Cal_Claims Experience'!$X301)))</f>
        <v/>
      </c>
      <c r="AF301" s="1" t="str" cm="1">
        <f t="array" ref="AF301">IF(AB301="","",_xlfn._xlws.FILTER('Input_Claims Data'!AB$11:AB$500,('Input_Claims Data'!$Q$11:$Q$500='Cal_Claims Experience'!$U301)*('Input_Claims Data'!$R$11:$R$500='Cal_Claims Experience'!$V301)*('Input_Claims Data'!$S$11:$S$500='Cal_Claims Experience'!$W301)*('Input_Claims Data'!$T$11:$T$500='Cal_Claims Experience'!$X301)))</f>
        <v/>
      </c>
      <c r="AG301" s="1" t="str" cm="1">
        <f t="array" ref="AG301">IF(AC301="","",_xlfn._xlws.FILTER('Input_Claims Data'!AC$11:AC$500,('Input_Claims Data'!$Q$11:$Q$500='Cal_Claims Experience'!$U301)*('Input_Claims Data'!$R$11:$R$500='Cal_Claims Experience'!$V301)*('Input_Claims Data'!$S$11:$S$500='Cal_Claims Experience'!$W301)*('Input_Claims Data'!$T$11:$T$500='Cal_Claims Experience'!$X301)))</f>
        <v/>
      </c>
      <c r="AH301" s="1" t="str" cm="1">
        <f t="array" ref="AH301">IF(AD301="","",_xlfn._xlws.FILTER('Input_Claims Data'!AD$11:AD$500,('Input_Claims Data'!$Q$11:$Q$500='Cal_Claims Experience'!$U301)*('Input_Claims Data'!$R$11:$R$500='Cal_Claims Experience'!$V301)*('Input_Claims Data'!$S$11:$S$500='Cal_Claims Experience'!$W301)*('Input_Claims Data'!$T$11:$T$500='Cal_Claims Experience'!$X301)))</f>
        <v/>
      </c>
      <c r="AI301" s="1" t="str">
        <f t="shared" si="48"/>
        <v/>
      </c>
      <c r="AJ301" s="1" t="str">
        <f t="shared" si="45"/>
        <v/>
      </c>
      <c r="AK301" s="1" t="str">
        <f t="shared" si="46"/>
        <v/>
      </c>
      <c r="AL301" s="1" t="str">
        <f t="shared" si="47"/>
        <v/>
      </c>
      <c r="AM301" s="1" t="str">
        <f t="shared" si="49"/>
        <v/>
      </c>
    </row>
    <row r="302" spans="5:39">
      <c r="E302" s="1" t="str" cm="1">
        <f t="array" ref="E302">IF(A302="","",_xlfn._xlws.FILTER('Input_Claims Data'!E$11:E$500,('Input_Claims Data'!$A$11:$A$500='Cal_Claims Experience'!$A302)*('Input_Claims Data'!$B$11:$B$500='Cal_Claims Experience'!$B302)*('Input_Claims Data'!$C$11:$C$500='Cal_Claims Experience'!$C302)*('Input_Claims Data'!$D$11:$D$500='Cal_Claims Experience'!$D302)))</f>
        <v/>
      </c>
      <c r="F302" s="1" t="str" cm="1">
        <f t="array" ref="F302">IF(A302="","",_xlfn._xlws.FILTER('Input_Claims Data'!F$11:F$500,('Input_Claims Data'!$A$11:$A$500='Cal_Claims Experience'!$A302)*('Input_Claims Data'!$B$11:$B$500='Cal_Claims Experience'!$B302)*('Input_Claims Data'!$C$11:$C$500='Cal_Claims Experience'!$C302)*('Input_Claims Data'!$D$11:$D$500='Cal_Claims Experience'!$D302)))</f>
        <v/>
      </c>
      <c r="G302" s="1" t="str" cm="1">
        <f t="array" ref="G302">IF(A302="","",_xlfn._xlws.FILTER('Input_Claims Data'!G$11:G$500,('Input_Claims Data'!$A$11:$A$500='Cal_Claims Experience'!$A302)*('Input_Claims Data'!$B$11:$B$500='Cal_Claims Experience'!$B302)*('Input_Claims Data'!$C$11:$C$500='Cal_Claims Experience'!$C302)*('Input_Claims Data'!$D$11:$D$500='Cal_Claims Experience'!$D302)))</f>
        <v/>
      </c>
      <c r="H302" s="1" t="str" cm="1">
        <f t="array" ref="H302">IF(A302="","",_xlfn._xlws.FILTER('Input_Claims Data'!H$11:H$500,('Input_Claims Data'!$A$11:$A$500='Cal_Claims Experience'!$A302)*('Input_Claims Data'!$B$11:$B$500='Cal_Claims Experience'!$B302)*('Input_Claims Data'!$C$11:$C$500='Cal_Claims Experience'!$C302)*('Input_Claims Data'!$D$11:$D$500='Cal_Claims Experience'!$D302)))</f>
        <v/>
      </c>
      <c r="I302" s="1" t="str" cm="1">
        <f t="array" ref="I302">IF(A302="","",_xlfn._xlws.FILTER('Input_Claims Data'!I$11:I$500,('Input_Claims Data'!$A$11:$A$500='Cal_Claims Experience'!$A302)*('Input_Claims Data'!$B$11:$B$500='Cal_Claims Experience'!$B302)*('Input_Claims Data'!$C$11:$C$500='Cal_Claims Experience'!$C302)*('Input_Claims Data'!$D$11:$D$500='Cal_Claims Experience'!$D302)))</f>
        <v/>
      </c>
      <c r="J302" s="1" t="str" cm="1">
        <f t="array" ref="J302">IF(A302="","",_xlfn._xlws.FILTER('Input_Claims Data'!J$11:J$500,('Input_Claims Data'!$A$11:$A$500='Cal_Claims Experience'!$A302)*('Input_Claims Data'!$B$11:$B$500='Cal_Claims Experience'!$B302)*('Input_Claims Data'!$C$11:$C$500='Cal_Claims Experience'!$C302)*('Input_Claims Data'!$D$11:$D$500='Cal_Claims Experience'!$D302)))</f>
        <v/>
      </c>
      <c r="K302" s="1" t="str" cm="1">
        <f t="array" ref="K302">IF(A302="","",_xlfn._xlws.FILTER('Input_Claims Data'!K$11:K$500,('Input_Claims Data'!$A$11:$A$500='Cal_Claims Experience'!$A302)*('Input_Claims Data'!$B$11:$B$500='Cal_Claims Experience'!$B302)*('Input_Claims Data'!$C$11:$C$500='Cal_Claims Experience'!$C302)*('Input_Claims Data'!$D$11:$D$500='Cal_Claims Experience'!$D302)))</f>
        <v/>
      </c>
      <c r="L302" s="1" t="str" cm="1">
        <f t="array" ref="L302">IF(B302="","",_xlfn._xlws.FILTER('Input_Claims Data'!L$11:L$500,('Input_Claims Data'!$A$11:$A$500='Cal_Claims Experience'!$A302)*('Input_Claims Data'!$B$11:$B$500='Cal_Claims Experience'!$B302)*('Input_Claims Data'!$C$11:$C$500='Cal_Claims Experience'!$C302)*('Input_Claims Data'!$D$11:$D$500='Cal_Claims Experience'!$D302)))</f>
        <v/>
      </c>
      <c r="M302" s="1" t="str" cm="1">
        <f t="array" ref="M302">IF(C302="","",_xlfn._xlws.FILTER('Input_Claims Data'!M$11:M$500,('Input_Claims Data'!$A$11:$A$500='Cal_Claims Experience'!$A302)*('Input_Claims Data'!$B$11:$B$500='Cal_Claims Experience'!$B302)*('Input_Claims Data'!$C$11:$C$500='Cal_Claims Experience'!$C302)*('Input_Claims Data'!$D$11:$D$500='Cal_Claims Experience'!$D302)))</f>
        <v/>
      </c>
      <c r="N302" s="1" t="str" cm="1">
        <f t="array" ref="N302">IF(D302="","",_xlfn._xlws.FILTER('Input_Claims Data'!N$11:N$500,('Input_Claims Data'!$A$11:$A$500='Cal_Claims Experience'!$A302)*('Input_Claims Data'!$B$11:$B$500='Cal_Claims Experience'!$B302)*('Input_Claims Data'!$C$11:$C$500='Cal_Claims Experience'!$C302)*('Input_Claims Data'!$D$11:$D$500='Cal_Claims Experience'!$D302)))</f>
        <v/>
      </c>
      <c r="O302" s="1" t="str">
        <f t="shared" si="40"/>
        <v/>
      </c>
      <c r="P302" s="1" t="str">
        <f t="shared" si="41"/>
        <v/>
      </c>
      <c r="Q302" s="1" t="str">
        <f t="shared" si="42"/>
        <v/>
      </c>
      <c r="R302" s="1" t="str">
        <f t="shared" si="43"/>
        <v/>
      </c>
      <c r="S302" s="1" t="str">
        <f t="shared" si="44"/>
        <v/>
      </c>
      <c r="Y302" s="1" t="str" cm="1">
        <f t="array" ref="Y302">IF(U302="","",_xlfn._xlws.FILTER('Input_Claims Data'!U$11:U$500,('Input_Claims Data'!$Q$11:$Q$500='Cal_Claims Experience'!$U302)*('Input_Claims Data'!$R$11:$R$500='Cal_Claims Experience'!$V302)*('Input_Claims Data'!$S$11:$S$500='Cal_Claims Experience'!$W302)*('Input_Claims Data'!$T$11:$T$500='Cal_Claims Experience'!$X302)))</f>
        <v/>
      </c>
      <c r="Z302" s="1" t="str" cm="1">
        <f t="array" ref="Z302">IF(V302="","",_xlfn._xlws.FILTER('Input_Claims Data'!V$11:V$500,('Input_Claims Data'!$Q$11:$Q$500='Cal_Claims Experience'!$U302)*('Input_Claims Data'!$R$11:$R$500='Cal_Claims Experience'!$V302)*('Input_Claims Data'!$S$11:$S$500='Cal_Claims Experience'!$W302)*('Input_Claims Data'!$T$11:$T$500='Cal_Claims Experience'!$X302)))</f>
        <v/>
      </c>
      <c r="AA302" s="1" t="str" cm="1">
        <f t="array" ref="AA302">IF(W302="","",_xlfn._xlws.FILTER('Input_Claims Data'!W$11:W$500,('Input_Claims Data'!$Q$11:$Q$500='Cal_Claims Experience'!$U302)*('Input_Claims Data'!$R$11:$R$500='Cal_Claims Experience'!$V302)*('Input_Claims Data'!$S$11:$S$500='Cal_Claims Experience'!$W302)*('Input_Claims Data'!$T$11:$T$500='Cal_Claims Experience'!$X302)))</f>
        <v/>
      </c>
      <c r="AB302" s="1" t="str" cm="1">
        <f t="array" ref="AB302">IF(X302="","",_xlfn._xlws.FILTER('Input_Claims Data'!X$11:X$500,('Input_Claims Data'!$Q$11:$Q$500='Cal_Claims Experience'!$U302)*('Input_Claims Data'!$R$11:$R$500='Cal_Claims Experience'!$V302)*('Input_Claims Data'!$S$11:$S$500='Cal_Claims Experience'!$W302)*('Input_Claims Data'!$T$11:$T$500='Cal_Claims Experience'!$X302)))</f>
        <v/>
      </c>
      <c r="AC302" s="1" t="str" cm="1">
        <f t="array" ref="AC302">IF(Y302="","",_xlfn._xlws.FILTER('Input_Claims Data'!Y$11:Y$500,('Input_Claims Data'!$Q$11:$Q$500='Cal_Claims Experience'!$U302)*('Input_Claims Data'!$R$11:$R$500='Cal_Claims Experience'!$V302)*('Input_Claims Data'!$S$11:$S$500='Cal_Claims Experience'!$W302)*('Input_Claims Data'!$T$11:$T$500='Cal_Claims Experience'!$X302)))</f>
        <v/>
      </c>
      <c r="AD302" s="1" t="str" cm="1">
        <f t="array" ref="AD302">IF(Z302="","",_xlfn._xlws.FILTER('Input_Claims Data'!Z$11:Z$500,('Input_Claims Data'!$Q$11:$Q$500='Cal_Claims Experience'!$U302)*('Input_Claims Data'!$R$11:$R$500='Cal_Claims Experience'!$V302)*('Input_Claims Data'!$S$11:$S$500='Cal_Claims Experience'!$W302)*('Input_Claims Data'!$T$11:$T$500='Cal_Claims Experience'!$X302)))</f>
        <v/>
      </c>
      <c r="AE302" s="1" t="str" cm="1">
        <f t="array" ref="AE302">IF(AA302="","",_xlfn._xlws.FILTER('Input_Claims Data'!AA$11:AA$500,('Input_Claims Data'!$Q$11:$Q$500='Cal_Claims Experience'!$U302)*('Input_Claims Data'!$R$11:$R$500='Cal_Claims Experience'!$V302)*('Input_Claims Data'!$S$11:$S$500='Cal_Claims Experience'!$W302)*('Input_Claims Data'!$T$11:$T$500='Cal_Claims Experience'!$X302)))</f>
        <v/>
      </c>
      <c r="AF302" s="1" t="str" cm="1">
        <f t="array" ref="AF302">IF(AB302="","",_xlfn._xlws.FILTER('Input_Claims Data'!AB$11:AB$500,('Input_Claims Data'!$Q$11:$Q$500='Cal_Claims Experience'!$U302)*('Input_Claims Data'!$R$11:$R$500='Cal_Claims Experience'!$V302)*('Input_Claims Data'!$S$11:$S$500='Cal_Claims Experience'!$W302)*('Input_Claims Data'!$T$11:$T$500='Cal_Claims Experience'!$X302)))</f>
        <v/>
      </c>
      <c r="AG302" s="1" t="str" cm="1">
        <f t="array" ref="AG302">IF(AC302="","",_xlfn._xlws.FILTER('Input_Claims Data'!AC$11:AC$500,('Input_Claims Data'!$Q$11:$Q$500='Cal_Claims Experience'!$U302)*('Input_Claims Data'!$R$11:$R$500='Cal_Claims Experience'!$V302)*('Input_Claims Data'!$S$11:$S$500='Cal_Claims Experience'!$W302)*('Input_Claims Data'!$T$11:$T$500='Cal_Claims Experience'!$X302)))</f>
        <v/>
      </c>
      <c r="AH302" s="1" t="str" cm="1">
        <f t="array" ref="AH302">IF(AD302="","",_xlfn._xlws.FILTER('Input_Claims Data'!AD$11:AD$500,('Input_Claims Data'!$Q$11:$Q$500='Cal_Claims Experience'!$U302)*('Input_Claims Data'!$R$11:$R$500='Cal_Claims Experience'!$V302)*('Input_Claims Data'!$S$11:$S$500='Cal_Claims Experience'!$W302)*('Input_Claims Data'!$T$11:$T$500='Cal_Claims Experience'!$X302)))</f>
        <v/>
      </c>
      <c r="AI302" s="1" t="str">
        <f t="shared" si="48"/>
        <v/>
      </c>
      <c r="AJ302" s="1" t="str">
        <f t="shared" si="45"/>
        <v/>
      </c>
      <c r="AK302" s="1" t="str">
        <f t="shared" si="46"/>
        <v/>
      </c>
      <c r="AL302" s="1" t="str">
        <f t="shared" si="47"/>
        <v/>
      </c>
      <c r="AM302" s="1" t="str">
        <f t="shared" si="49"/>
        <v/>
      </c>
    </row>
    <row r="303" spans="5:39">
      <c r="E303" s="1" t="str" cm="1">
        <f t="array" ref="E303">IF(A303="","",_xlfn._xlws.FILTER('Input_Claims Data'!E$11:E$500,('Input_Claims Data'!$A$11:$A$500='Cal_Claims Experience'!$A303)*('Input_Claims Data'!$B$11:$B$500='Cal_Claims Experience'!$B303)*('Input_Claims Data'!$C$11:$C$500='Cal_Claims Experience'!$C303)*('Input_Claims Data'!$D$11:$D$500='Cal_Claims Experience'!$D303)))</f>
        <v/>
      </c>
      <c r="F303" s="1" t="str" cm="1">
        <f t="array" ref="F303">IF(A303="","",_xlfn._xlws.FILTER('Input_Claims Data'!F$11:F$500,('Input_Claims Data'!$A$11:$A$500='Cal_Claims Experience'!$A303)*('Input_Claims Data'!$B$11:$B$500='Cal_Claims Experience'!$B303)*('Input_Claims Data'!$C$11:$C$500='Cal_Claims Experience'!$C303)*('Input_Claims Data'!$D$11:$D$500='Cal_Claims Experience'!$D303)))</f>
        <v/>
      </c>
      <c r="G303" s="1" t="str" cm="1">
        <f t="array" ref="G303">IF(A303="","",_xlfn._xlws.FILTER('Input_Claims Data'!G$11:G$500,('Input_Claims Data'!$A$11:$A$500='Cal_Claims Experience'!$A303)*('Input_Claims Data'!$B$11:$B$500='Cal_Claims Experience'!$B303)*('Input_Claims Data'!$C$11:$C$500='Cal_Claims Experience'!$C303)*('Input_Claims Data'!$D$11:$D$500='Cal_Claims Experience'!$D303)))</f>
        <v/>
      </c>
      <c r="H303" s="1" t="str" cm="1">
        <f t="array" ref="H303">IF(A303="","",_xlfn._xlws.FILTER('Input_Claims Data'!H$11:H$500,('Input_Claims Data'!$A$11:$A$500='Cal_Claims Experience'!$A303)*('Input_Claims Data'!$B$11:$B$500='Cal_Claims Experience'!$B303)*('Input_Claims Data'!$C$11:$C$500='Cal_Claims Experience'!$C303)*('Input_Claims Data'!$D$11:$D$500='Cal_Claims Experience'!$D303)))</f>
        <v/>
      </c>
      <c r="I303" s="1" t="str" cm="1">
        <f t="array" ref="I303">IF(A303="","",_xlfn._xlws.FILTER('Input_Claims Data'!I$11:I$500,('Input_Claims Data'!$A$11:$A$500='Cal_Claims Experience'!$A303)*('Input_Claims Data'!$B$11:$B$500='Cal_Claims Experience'!$B303)*('Input_Claims Data'!$C$11:$C$500='Cal_Claims Experience'!$C303)*('Input_Claims Data'!$D$11:$D$500='Cal_Claims Experience'!$D303)))</f>
        <v/>
      </c>
      <c r="J303" s="1" t="str" cm="1">
        <f t="array" ref="J303">IF(A303="","",_xlfn._xlws.FILTER('Input_Claims Data'!J$11:J$500,('Input_Claims Data'!$A$11:$A$500='Cal_Claims Experience'!$A303)*('Input_Claims Data'!$B$11:$B$500='Cal_Claims Experience'!$B303)*('Input_Claims Data'!$C$11:$C$500='Cal_Claims Experience'!$C303)*('Input_Claims Data'!$D$11:$D$500='Cal_Claims Experience'!$D303)))</f>
        <v/>
      </c>
      <c r="K303" s="1" t="str" cm="1">
        <f t="array" ref="K303">IF(A303="","",_xlfn._xlws.FILTER('Input_Claims Data'!K$11:K$500,('Input_Claims Data'!$A$11:$A$500='Cal_Claims Experience'!$A303)*('Input_Claims Data'!$B$11:$B$500='Cal_Claims Experience'!$B303)*('Input_Claims Data'!$C$11:$C$500='Cal_Claims Experience'!$C303)*('Input_Claims Data'!$D$11:$D$500='Cal_Claims Experience'!$D303)))</f>
        <v/>
      </c>
      <c r="L303" s="1" t="str" cm="1">
        <f t="array" ref="L303">IF(B303="","",_xlfn._xlws.FILTER('Input_Claims Data'!L$11:L$500,('Input_Claims Data'!$A$11:$A$500='Cal_Claims Experience'!$A303)*('Input_Claims Data'!$B$11:$B$500='Cal_Claims Experience'!$B303)*('Input_Claims Data'!$C$11:$C$500='Cal_Claims Experience'!$C303)*('Input_Claims Data'!$D$11:$D$500='Cal_Claims Experience'!$D303)))</f>
        <v/>
      </c>
      <c r="M303" s="1" t="str" cm="1">
        <f t="array" ref="M303">IF(C303="","",_xlfn._xlws.FILTER('Input_Claims Data'!M$11:M$500,('Input_Claims Data'!$A$11:$A$500='Cal_Claims Experience'!$A303)*('Input_Claims Data'!$B$11:$B$500='Cal_Claims Experience'!$B303)*('Input_Claims Data'!$C$11:$C$500='Cal_Claims Experience'!$C303)*('Input_Claims Data'!$D$11:$D$500='Cal_Claims Experience'!$D303)))</f>
        <v/>
      </c>
      <c r="N303" s="1" t="str" cm="1">
        <f t="array" ref="N303">IF(D303="","",_xlfn._xlws.FILTER('Input_Claims Data'!N$11:N$500,('Input_Claims Data'!$A$11:$A$500='Cal_Claims Experience'!$A303)*('Input_Claims Data'!$B$11:$B$500='Cal_Claims Experience'!$B303)*('Input_Claims Data'!$C$11:$C$500='Cal_Claims Experience'!$C303)*('Input_Claims Data'!$D$11:$D$500='Cal_Claims Experience'!$D303)))</f>
        <v/>
      </c>
      <c r="O303" s="1" t="str">
        <f t="shared" si="40"/>
        <v/>
      </c>
      <c r="P303" s="1" t="str">
        <f t="shared" si="41"/>
        <v/>
      </c>
      <c r="Q303" s="1" t="str">
        <f t="shared" si="42"/>
        <v/>
      </c>
      <c r="R303" s="1" t="str">
        <f t="shared" si="43"/>
        <v/>
      </c>
      <c r="S303" s="1" t="str">
        <f t="shared" si="44"/>
        <v/>
      </c>
      <c r="Y303" s="1" t="str" cm="1">
        <f t="array" ref="Y303">IF(U303="","",_xlfn._xlws.FILTER('Input_Claims Data'!U$11:U$500,('Input_Claims Data'!$Q$11:$Q$500='Cal_Claims Experience'!$U303)*('Input_Claims Data'!$R$11:$R$500='Cal_Claims Experience'!$V303)*('Input_Claims Data'!$S$11:$S$500='Cal_Claims Experience'!$W303)*('Input_Claims Data'!$T$11:$T$500='Cal_Claims Experience'!$X303)))</f>
        <v/>
      </c>
      <c r="Z303" s="1" t="str" cm="1">
        <f t="array" ref="Z303">IF(V303="","",_xlfn._xlws.FILTER('Input_Claims Data'!V$11:V$500,('Input_Claims Data'!$Q$11:$Q$500='Cal_Claims Experience'!$U303)*('Input_Claims Data'!$R$11:$R$500='Cal_Claims Experience'!$V303)*('Input_Claims Data'!$S$11:$S$500='Cal_Claims Experience'!$W303)*('Input_Claims Data'!$T$11:$T$500='Cal_Claims Experience'!$X303)))</f>
        <v/>
      </c>
      <c r="AA303" s="1" t="str" cm="1">
        <f t="array" ref="AA303">IF(W303="","",_xlfn._xlws.FILTER('Input_Claims Data'!W$11:W$500,('Input_Claims Data'!$Q$11:$Q$500='Cal_Claims Experience'!$U303)*('Input_Claims Data'!$R$11:$R$500='Cal_Claims Experience'!$V303)*('Input_Claims Data'!$S$11:$S$500='Cal_Claims Experience'!$W303)*('Input_Claims Data'!$T$11:$T$500='Cal_Claims Experience'!$X303)))</f>
        <v/>
      </c>
      <c r="AB303" s="1" t="str" cm="1">
        <f t="array" ref="AB303">IF(X303="","",_xlfn._xlws.FILTER('Input_Claims Data'!X$11:X$500,('Input_Claims Data'!$Q$11:$Q$500='Cal_Claims Experience'!$U303)*('Input_Claims Data'!$R$11:$R$500='Cal_Claims Experience'!$V303)*('Input_Claims Data'!$S$11:$S$500='Cal_Claims Experience'!$W303)*('Input_Claims Data'!$T$11:$T$500='Cal_Claims Experience'!$X303)))</f>
        <v/>
      </c>
      <c r="AC303" s="1" t="str" cm="1">
        <f t="array" ref="AC303">IF(Y303="","",_xlfn._xlws.FILTER('Input_Claims Data'!Y$11:Y$500,('Input_Claims Data'!$Q$11:$Q$500='Cal_Claims Experience'!$U303)*('Input_Claims Data'!$R$11:$R$500='Cal_Claims Experience'!$V303)*('Input_Claims Data'!$S$11:$S$500='Cal_Claims Experience'!$W303)*('Input_Claims Data'!$T$11:$T$500='Cal_Claims Experience'!$X303)))</f>
        <v/>
      </c>
      <c r="AD303" s="1" t="str" cm="1">
        <f t="array" ref="AD303">IF(Z303="","",_xlfn._xlws.FILTER('Input_Claims Data'!Z$11:Z$500,('Input_Claims Data'!$Q$11:$Q$500='Cal_Claims Experience'!$U303)*('Input_Claims Data'!$R$11:$R$500='Cal_Claims Experience'!$V303)*('Input_Claims Data'!$S$11:$S$500='Cal_Claims Experience'!$W303)*('Input_Claims Data'!$T$11:$T$500='Cal_Claims Experience'!$X303)))</f>
        <v/>
      </c>
      <c r="AE303" s="1" t="str" cm="1">
        <f t="array" ref="AE303">IF(AA303="","",_xlfn._xlws.FILTER('Input_Claims Data'!AA$11:AA$500,('Input_Claims Data'!$Q$11:$Q$500='Cal_Claims Experience'!$U303)*('Input_Claims Data'!$R$11:$R$500='Cal_Claims Experience'!$V303)*('Input_Claims Data'!$S$11:$S$500='Cal_Claims Experience'!$W303)*('Input_Claims Data'!$T$11:$T$500='Cal_Claims Experience'!$X303)))</f>
        <v/>
      </c>
      <c r="AF303" s="1" t="str" cm="1">
        <f t="array" ref="AF303">IF(AB303="","",_xlfn._xlws.FILTER('Input_Claims Data'!AB$11:AB$500,('Input_Claims Data'!$Q$11:$Q$500='Cal_Claims Experience'!$U303)*('Input_Claims Data'!$R$11:$R$500='Cal_Claims Experience'!$V303)*('Input_Claims Data'!$S$11:$S$500='Cal_Claims Experience'!$W303)*('Input_Claims Data'!$T$11:$T$500='Cal_Claims Experience'!$X303)))</f>
        <v/>
      </c>
      <c r="AG303" s="1" t="str" cm="1">
        <f t="array" ref="AG303">IF(AC303="","",_xlfn._xlws.FILTER('Input_Claims Data'!AC$11:AC$500,('Input_Claims Data'!$Q$11:$Q$500='Cal_Claims Experience'!$U303)*('Input_Claims Data'!$R$11:$R$500='Cal_Claims Experience'!$V303)*('Input_Claims Data'!$S$11:$S$500='Cal_Claims Experience'!$W303)*('Input_Claims Data'!$T$11:$T$500='Cal_Claims Experience'!$X303)))</f>
        <v/>
      </c>
      <c r="AH303" s="1" t="str" cm="1">
        <f t="array" ref="AH303">IF(AD303="","",_xlfn._xlws.FILTER('Input_Claims Data'!AD$11:AD$500,('Input_Claims Data'!$Q$11:$Q$500='Cal_Claims Experience'!$U303)*('Input_Claims Data'!$R$11:$R$500='Cal_Claims Experience'!$V303)*('Input_Claims Data'!$S$11:$S$500='Cal_Claims Experience'!$W303)*('Input_Claims Data'!$T$11:$T$500='Cal_Claims Experience'!$X303)))</f>
        <v/>
      </c>
      <c r="AI303" s="1" t="str">
        <f t="shared" si="48"/>
        <v/>
      </c>
      <c r="AJ303" s="1" t="str">
        <f t="shared" si="45"/>
        <v/>
      </c>
      <c r="AK303" s="1" t="str">
        <f t="shared" si="46"/>
        <v/>
      </c>
      <c r="AL303" s="1" t="str">
        <f t="shared" si="47"/>
        <v/>
      </c>
      <c r="AM303" s="1" t="str">
        <f t="shared" si="49"/>
        <v/>
      </c>
    </row>
    <row r="304" spans="5:39">
      <c r="E304" s="1" t="str" cm="1">
        <f t="array" ref="E304">IF(A304="","",_xlfn._xlws.FILTER('Input_Claims Data'!E$11:E$500,('Input_Claims Data'!$A$11:$A$500='Cal_Claims Experience'!$A304)*('Input_Claims Data'!$B$11:$B$500='Cal_Claims Experience'!$B304)*('Input_Claims Data'!$C$11:$C$500='Cal_Claims Experience'!$C304)*('Input_Claims Data'!$D$11:$D$500='Cal_Claims Experience'!$D304)))</f>
        <v/>
      </c>
      <c r="F304" s="1" t="str" cm="1">
        <f t="array" ref="F304">IF(A304="","",_xlfn._xlws.FILTER('Input_Claims Data'!F$11:F$500,('Input_Claims Data'!$A$11:$A$500='Cal_Claims Experience'!$A304)*('Input_Claims Data'!$B$11:$B$500='Cal_Claims Experience'!$B304)*('Input_Claims Data'!$C$11:$C$500='Cal_Claims Experience'!$C304)*('Input_Claims Data'!$D$11:$D$500='Cal_Claims Experience'!$D304)))</f>
        <v/>
      </c>
      <c r="G304" s="1" t="str" cm="1">
        <f t="array" ref="G304">IF(A304="","",_xlfn._xlws.FILTER('Input_Claims Data'!G$11:G$500,('Input_Claims Data'!$A$11:$A$500='Cal_Claims Experience'!$A304)*('Input_Claims Data'!$B$11:$B$500='Cal_Claims Experience'!$B304)*('Input_Claims Data'!$C$11:$C$500='Cal_Claims Experience'!$C304)*('Input_Claims Data'!$D$11:$D$500='Cal_Claims Experience'!$D304)))</f>
        <v/>
      </c>
      <c r="H304" s="1" t="str" cm="1">
        <f t="array" ref="H304">IF(A304="","",_xlfn._xlws.FILTER('Input_Claims Data'!H$11:H$500,('Input_Claims Data'!$A$11:$A$500='Cal_Claims Experience'!$A304)*('Input_Claims Data'!$B$11:$B$500='Cal_Claims Experience'!$B304)*('Input_Claims Data'!$C$11:$C$500='Cal_Claims Experience'!$C304)*('Input_Claims Data'!$D$11:$D$500='Cal_Claims Experience'!$D304)))</f>
        <v/>
      </c>
      <c r="I304" s="1" t="str" cm="1">
        <f t="array" ref="I304">IF(A304="","",_xlfn._xlws.FILTER('Input_Claims Data'!I$11:I$500,('Input_Claims Data'!$A$11:$A$500='Cal_Claims Experience'!$A304)*('Input_Claims Data'!$B$11:$B$500='Cal_Claims Experience'!$B304)*('Input_Claims Data'!$C$11:$C$500='Cal_Claims Experience'!$C304)*('Input_Claims Data'!$D$11:$D$500='Cal_Claims Experience'!$D304)))</f>
        <v/>
      </c>
      <c r="J304" s="1" t="str" cm="1">
        <f t="array" ref="J304">IF(A304="","",_xlfn._xlws.FILTER('Input_Claims Data'!J$11:J$500,('Input_Claims Data'!$A$11:$A$500='Cal_Claims Experience'!$A304)*('Input_Claims Data'!$B$11:$B$500='Cal_Claims Experience'!$B304)*('Input_Claims Data'!$C$11:$C$500='Cal_Claims Experience'!$C304)*('Input_Claims Data'!$D$11:$D$500='Cal_Claims Experience'!$D304)))</f>
        <v/>
      </c>
      <c r="K304" s="1" t="str" cm="1">
        <f t="array" ref="K304">IF(A304="","",_xlfn._xlws.FILTER('Input_Claims Data'!K$11:K$500,('Input_Claims Data'!$A$11:$A$500='Cal_Claims Experience'!$A304)*('Input_Claims Data'!$B$11:$B$500='Cal_Claims Experience'!$B304)*('Input_Claims Data'!$C$11:$C$500='Cal_Claims Experience'!$C304)*('Input_Claims Data'!$D$11:$D$500='Cal_Claims Experience'!$D304)))</f>
        <v/>
      </c>
      <c r="L304" s="1" t="str" cm="1">
        <f t="array" ref="L304">IF(B304="","",_xlfn._xlws.FILTER('Input_Claims Data'!L$11:L$500,('Input_Claims Data'!$A$11:$A$500='Cal_Claims Experience'!$A304)*('Input_Claims Data'!$B$11:$B$500='Cal_Claims Experience'!$B304)*('Input_Claims Data'!$C$11:$C$500='Cal_Claims Experience'!$C304)*('Input_Claims Data'!$D$11:$D$500='Cal_Claims Experience'!$D304)))</f>
        <v/>
      </c>
      <c r="M304" s="1" t="str" cm="1">
        <f t="array" ref="M304">IF(C304="","",_xlfn._xlws.FILTER('Input_Claims Data'!M$11:M$500,('Input_Claims Data'!$A$11:$A$500='Cal_Claims Experience'!$A304)*('Input_Claims Data'!$B$11:$B$500='Cal_Claims Experience'!$B304)*('Input_Claims Data'!$C$11:$C$500='Cal_Claims Experience'!$C304)*('Input_Claims Data'!$D$11:$D$500='Cal_Claims Experience'!$D304)))</f>
        <v/>
      </c>
      <c r="N304" s="1" t="str" cm="1">
        <f t="array" ref="N304">IF(D304="","",_xlfn._xlws.FILTER('Input_Claims Data'!N$11:N$500,('Input_Claims Data'!$A$11:$A$500='Cal_Claims Experience'!$A304)*('Input_Claims Data'!$B$11:$B$500='Cal_Claims Experience'!$B304)*('Input_Claims Data'!$C$11:$C$500='Cal_Claims Experience'!$C304)*('Input_Claims Data'!$D$11:$D$500='Cal_Claims Experience'!$D304)))</f>
        <v/>
      </c>
      <c r="O304" s="1" t="str">
        <f t="shared" si="40"/>
        <v/>
      </c>
      <c r="P304" s="1" t="str">
        <f t="shared" si="41"/>
        <v/>
      </c>
      <c r="Q304" s="1" t="str">
        <f t="shared" si="42"/>
        <v/>
      </c>
      <c r="R304" s="1" t="str">
        <f t="shared" si="43"/>
        <v/>
      </c>
      <c r="S304" s="1" t="str">
        <f t="shared" si="44"/>
        <v/>
      </c>
      <c r="Y304" s="1" t="str" cm="1">
        <f t="array" ref="Y304">IF(U304="","",_xlfn._xlws.FILTER('Input_Claims Data'!U$11:U$500,('Input_Claims Data'!$Q$11:$Q$500='Cal_Claims Experience'!$U304)*('Input_Claims Data'!$R$11:$R$500='Cal_Claims Experience'!$V304)*('Input_Claims Data'!$S$11:$S$500='Cal_Claims Experience'!$W304)*('Input_Claims Data'!$T$11:$T$500='Cal_Claims Experience'!$X304)))</f>
        <v/>
      </c>
      <c r="Z304" s="1" t="str" cm="1">
        <f t="array" ref="Z304">IF(V304="","",_xlfn._xlws.FILTER('Input_Claims Data'!V$11:V$500,('Input_Claims Data'!$Q$11:$Q$500='Cal_Claims Experience'!$U304)*('Input_Claims Data'!$R$11:$R$500='Cal_Claims Experience'!$V304)*('Input_Claims Data'!$S$11:$S$500='Cal_Claims Experience'!$W304)*('Input_Claims Data'!$T$11:$T$500='Cal_Claims Experience'!$X304)))</f>
        <v/>
      </c>
      <c r="AA304" s="1" t="str" cm="1">
        <f t="array" ref="AA304">IF(W304="","",_xlfn._xlws.FILTER('Input_Claims Data'!W$11:W$500,('Input_Claims Data'!$Q$11:$Q$500='Cal_Claims Experience'!$U304)*('Input_Claims Data'!$R$11:$R$500='Cal_Claims Experience'!$V304)*('Input_Claims Data'!$S$11:$S$500='Cal_Claims Experience'!$W304)*('Input_Claims Data'!$T$11:$T$500='Cal_Claims Experience'!$X304)))</f>
        <v/>
      </c>
      <c r="AB304" s="1" t="str" cm="1">
        <f t="array" ref="AB304">IF(X304="","",_xlfn._xlws.FILTER('Input_Claims Data'!X$11:X$500,('Input_Claims Data'!$Q$11:$Q$500='Cal_Claims Experience'!$U304)*('Input_Claims Data'!$R$11:$R$500='Cal_Claims Experience'!$V304)*('Input_Claims Data'!$S$11:$S$500='Cal_Claims Experience'!$W304)*('Input_Claims Data'!$T$11:$T$500='Cal_Claims Experience'!$X304)))</f>
        <v/>
      </c>
      <c r="AC304" s="1" t="str" cm="1">
        <f t="array" ref="AC304">IF(Y304="","",_xlfn._xlws.FILTER('Input_Claims Data'!Y$11:Y$500,('Input_Claims Data'!$Q$11:$Q$500='Cal_Claims Experience'!$U304)*('Input_Claims Data'!$R$11:$R$500='Cal_Claims Experience'!$V304)*('Input_Claims Data'!$S$11:$S$500='Cal_Claims Experience'!$W304)*('Input_Claims Data'!$T$11:$T$500='Cal_Claims Experience'!$X304)))</f>
        <v/>
      </c>
      <c r="AD304" s="1" t="str" cm="1">
        <f t="array" ref="AD304">IF(Z304="","",_xlfn._xlws.FILTER('Input_Claims Data'!Z$11:Z$500,('Input_Claims Data'!$Q$11:$Q$500='Cal_Claims Experience'!$U304)*('Input_Claims Data'!$R$11:$R$500='Cal_Claims Experience'!$V304)*('Input_Claims Data'!$S$11:$S$500='Cal_Claims Experience'!$W304)*('Input_Claims Data'!$T$11:$T$500='Cal_Claims Experience'!$X304)))</f>
        <v/>
      </c>
      <c r="AE304" s="1" t="str" cm="1">
        <f t="array" ref="AE304">IF(AA304="","",_xlfn._xlws.FILTER('Input_Claims Data'!AA$11:AA$500,('Input_Claims Data'!$Q$11:$Q$500='Cal_Claims Experience'!$U304)*('Input_Claims Data'!$R$11:$R$500='Cal_Claims Experience'!$V304)*('Input_Claims Data'!$S$11:$S$500='Cal_Claims Experience'!$W304)*('Input_Claims Data'!$T$11:$T$500='Cal_Claims Experience'!$X304)))</f>
        <v/>
      </c>
      <c r="AF304" s="1" t="str" cm="1">
        <f t="array" ref="AF304">IF(AB304="","",_xlfn._xlws.FILTER('Input_Claims Data'!AB$11:AB$500,('Input_Claims Data'!$Q$11:$Q$500='Cal_Claims Experience'!$U304)*('Input_Claims Data'!$R$11:$R$500='Cal_Claims Experience'!$V304)*('Input_Claims Data'!$S$11:$S$500='Cal_Claims Experience'!$W304)*('Input_Claims Data'!$T$11:$T$500='Cal_Claims Experience'!$X304)))</f>
        <v/>
      </c>
      <c r="AG304" s="1" t="str" cm="1">
        <f t="array" ref="AG304">IF(AC304="","",_xlfn._xlws.FILTER('Input_Claims Data'!AC$11:AC$500,('Input_Claims Data'!$Q$11:$Q$500='Cal_Claims Experience'!$U304)*('Input_Claims Data'!$R$11:$R$500='Cal_Claims Experience'!$V304)*('Input_Claims Data'!$S$11:$S$500='Cal_Claims Experience'!$W304)*('Input_Claims Data'!$T$11:$T$500='Cal_Claims Experience'!$X304)))</f>
        <v/>
      </c>
      <c r="AH304" s="1" t="str" cm="1">
        <f t="array" ref="AH304">IF(AD304="","",_xlfn._xlws.FILTER('Input_Claims Data'!AD$11:AD$500,('Input_Claims Data'!$Q$11:$Q$500='Cal_Claims Experience'!$U304)*('Input_Claims Data'!$R$11:$R$500='Cal_Claims Experience'!$V304)*('Input_Claims Data'!$S$11:$S$500='Cal_Claims Experience'!$W304)*('Input_Claims Data'!$T$11:$T$500='Cal_Claims Experience'!$X304)))</f>
        <v/>
      </c>
      <c r="AI304" s="1" t="str">
        <f t="shared" si="48"/>
        <v/>
      </c>
      <c r="AJ304" s="1" t="str">
        <f t="shared" si="45"/>
        <v/>
      </c>
      <c r="AK304" s="1" t="str">
        <f t="shared" si="46"/>
        <v/>
      </c>
      <c r="AL304" s="1" t="str">
        <f t="shared" si="47"/>
        <v/>
      </c>
      <c r="AM304" s="1" t="str">
        <f t="shared" si="49"/>
        <v/>
      </c>
    </row>
    <row r="305" spans="5:39">
      <c r="E305" s="1" t="str" cm="1">
        <f t="array" ref="E305">IF(A305="","",_xlfn._xlws.FILTER('Input_Claims Data'!E$11:E$500,('Input_Claims Data'!$A$11:$A$500='Cal_Claims Experience'!$A305)*('Input_Claims Data'!$B$11:$B$500='Cal_Claims Experience'!$B305)*('Input_Claims Data'!$C$11:$C$500='Cal_Claims Experience'!$C305)*('Input_Claims Data'!$D$11:$D$500='Cal_Claims Experience'!$D305)))</f>
        <v/>
      </c>
      <c r="F305" s="1" t="str" cm="1">
        <f t="array" ref="F305">IF(A305="","",_xlfn._xlws.FILTER('Input_Claims Data'!F$11:F$500,('Input_Claims Data'!$A$11:$A$500='Cal_Claims Experience'!$A305)*('Input_Claims Data'!$B$11:$B$500='Cal_Claims Experience'!$B305)*('Input_Claims Data'!$C$11:$C$500='Cal_Claims Experience'!$C305)*('Input_Claims Data'!$D$11:$D$500='Cal_Claims Experience'!$D305)))</f>
        <v/>
      </c>
      <c r="G305" s="1" t="str" cm="1">
        <f t="array" ref="G305">IF(A305="","",_xlfn._xlws.FILTER('Input_Claims Data'!G$11:G$500,('Input_Claims Data'!$A$11:$A$500='Cal_Claims Experience'!$A305)*('Input_Claims Data'!$B$11:$B$500='Cal_Claims Experience'!$B305)*('Input_Claims Data'!$C$11:$C$500='Cal_Claims Experience'!$C305)*('Input_Claims Data'!$D$11:$D$500='Cal_Claims Experience'!$D305)))</f>
        <v/>
      </c>
      <c r="H305" s="1" t="str" cm="1">
        <f t="array" ref="H305">IF(A305="","",_xlfn._xlws.FILTER('Input_Claims Data'!H$11:H$500,('Input_Claims Data'!$A$11:$A$500='Cal_Claims Experience'!$A305)*('Input_Claims Data'!$B$11:$B$500='Cal_Claims Experience'!$B305)*('Input_Claims Data'!$C$11:$C$500='Cal_Claims Experience'!$C305)*('Input_Claims Data'!$D$11:$D$500='Cal_Claims Experience'!$D305)))</f>
        <v/>
      </c>
      <c r="I305" s="1" t="str" cm="1">
        <f t="array" ref="I305">IF(A305="","",_xlfn._xlws.FILTER('Input_Claims Data'!I$11:I$500,('Input_Claims Data'!$A$11:$A$500='Cal_Claims Experience'!$A305)*('Input_Claims Data'!$B$11:$B$500='Cal_Claims Experience'!$B305)*('Input_Claims Data'!$C$11:$C$500='Cal_Claims Experience'!$C305)*('Input_Claims Data'!$D$11:$D$500='Cal_Claims Experience'!$D305)))</f>
        <v/>
      </c>
      <c r="J305" s="1" t="str" cm="1">
        <f t="array" ref="J305">IF(A305="","",_xlfn._xlws.FILTER('Input_Claims Data'!J$11:J$500,('Input_Claims Data'!$A$11:$A$500='Cal_Claims Experience'!$A305)*('Input_Claims Data'!$B$11:$B$500='Cal_Claims Experience'!$B305)*('Input_Claims Data'!$C$11:$C$500='Cal_Claims Experience'!$C305)*('Input_Claims Data'!$D$11:$D$500='Cal_Claims Experience'!$D305)))</f>
        <v/>
      </c>
      <c r="K305" s="1" t="str" cm="1">
        <f t="array" ref="K305">IF(A305="","",_xlfn._xlws.FILTER('Input_Claims Data'!K$11:K$500,('Input_Claims Data'!$A$11:$A$500='Cal_Claims Experience'!$A305)*('Input_Claims Data'!$B$11:$B$500='Cal_Claims Experience'!$B305)*('Input_Claims Data'!$C$11:$C$500='Cal_Claims Experience'!$C305)*('Input_Claims Data'!$D$11:$D$500='Cal_Claims Experience'!$D305)))</f>
        <v/>
      </c>
      <c r="L305" s="1" t="str" cm="1">
        <f t="array" ref="L305">IF(B305="","",_xlfn._xlws.FILTER('Input_Claims Data'!L$11:L$500,('Input_Claims Data'!$A$11:$A$500='Cal_Claims Experience'!$A305)*('Input_Claims Data'!$B$11:$B$500='Cal_Claims Experience'!$B305)*('Input_Claims Data'!$C$11:$C$500='Cal_Claims Experience'!$C305)*('Input_Claims Data'!$D$11:$D$500='Cal_Claims Experience'!$D305)))</f>
        <v/>
      </c>
      <c r="M305" s="1" t="str" cm="1">
        <f t="array" ref="M305">IF(C305="","",_xlfn._xlws.FILTER('Input_Claims Data'!M$11:M$500,('Input_Claims Data'!$A$11:$A$500='Cal_Claims Experience'!$A305)*('Input_Claims Data'!$B$11:$B$500='Cal_Claims Experience'!$B305)*('Input_Claims Data'!$C$11:$C$500='Cal_Claims Experience'!$C305)*('Input_Claims Data'!$D$11:$D$500='Cal_Claims Experience'!$D305)))</f>
        <v/>
      </c>
      <c r="N305" s="1" t="str" cm="1">
        <f t="array" ref="N305">IF(D305="","",_xlfn._xlws.FILTER('Input_Claims Data'!N$11:N$500,('Input_Claims Data'!$A$11:$A$500='Cal_Claims Experience'!$A305)*('Input_Claims Data'!$B$11:$B$500='Cal_Claims Experience'!$B305)*('Input_Claims Data'!$C$11:$C$500='Cal_Claims Experience'!$C305)*('Input_Claims Data'!$D$11:$D$500='Cal_Claims Experience'!$D305)))</f>
        <v/>
      </c>
      <c r="O305" s="1" t="str">
        <f t="shared" si="40"/>
        <v/>
      </c>
      <c r="P305" s="1" t="str">
        <f t="shared" si="41"/>
        <v/>
      </c>
      <c r="Q305" s="1" t="str">
        <f t="shared" si="42"/>
        <v/>
      </c>
      <c r="R305" s="1" t="str">
        <f t="shared" si="43"/>
        <v/>
      </c>
      <c r="S305" s="1" t="str">
        <f t="shared" si="44"/>
        <v/>
      </c>
      <c r="Y305" s="1" t="str" cm="1">
        <f t="array" ref="Y305">IF(U305="","",_xlfn._xlws.FILTER('Input_Claims Data'!U$11:U$500,('Input_Claims Data'!$Q$11:$Q$500='Cal_Claims Experience'!$U305)*('Input_Claims Data'!$R$11:$R$500='Cal_Claims Experience'!$V305)*('Input_Claims Data'!$S$11:$S$500='Cal_Claims Experience'!$W305)*('Input_Claims Data'!$T$11:$T$500='Cal_Claims Experience'!$X305)))</f>
        <v/>
      </c>
      <c r="Z305" s="1" t="str" cm="1">
        <f t="array" ref="Z305">IF(V305="","",_xlfn._xlws.FILTER('Input_Claims Data'!V$11:V$500,('Input_Claims Data'!$Q$11:$Q$500='Cal_Claims Experience'!$U305)*('Input_Claims Data'!$R$11:$R$500='Cal_Claims Experience'!$V305)*('Input_Claims Data'!$S$11:$S$500='Cal_Claims Experience'!$W305)*('Input_Claims Data'!$T$11:$T$500='Cal_Claims Experience'!$X305)))</f>
        <v/>
      </c>
      <c r="AA305" s="1" t="str" cm="1">
        <f t="array" ref="AA305">IF(W305="","",_xlfn._xlws.FILTER('Input_Claims Data'!W$11:W$500,('Input_Claims Data'!$Q$11:$Q$500='Cal_Claims Experience'!$U305)*('Input_Claims Data'!$R$11:$R$500='Cal_Claims Experience'!$V305)*('Input_Claims Data'!$S$11:$S$500='Cal_Claims Experience'!$W305)*('Input_Claims Data'!$T$11:$T$500='Cal_Claims Experience'!$X305)))</f>
        <v/>
      </c>
      <c r="AB305" s="1" t="str" cm="1">
        <f t="array" ref="AB305">IF(X305="","",_xlfn._xlws.FILTER('Input_Claims Data'!X$11:X$500,('Input_Claims Data'!$Q$11:$Q$500='Cal_Claims Experience'!$U305)*('Input_Claims Data'!$R$11:$R$500='Cal_Claims Experience'!$V305)*('Input_Claims Data'!$S$11:$S$500='Cal_Claims Experience'!$W305)*('Input_Claims Data'!$T$11:$T$500='Cal_Claims Experience'!$X305)))</f>
        <v/>
      </c>
      <c r="AC305" s="1" t="str" cm="1">
        <f t="array" ref="AC305">IF(Y305="","",_xlfn._xlws.FILTER('Input_Claims Data'!Y$11:Y$500,('Input_Claims Data'!$Q$11:$Q$500='Cal_Claims Experience'!$U305)*('Input_Claims Data'!$R$11:$R$500='Cal_Claims Experience'!$V305)*('Input_Claims Data'!$S$11:$S$500='Cal_Claims Experience'!$W305)*('Input_Claims Data'!$T$11:$T$500='Cal_Claims Experience'!$X305)))</f>
        <v/>
      </c>
      <c r="AD305" s="1" t="str" cm="1">
        <f t="array" ref="AD305">IF(Z305="","",_xlfn._xlws.FILTER('Input_Claims Data'!Z$11:Z$500,('Input_Claims Data'!$Q$11:$Q$500='Cal_Claims Experience'!$U305)*('Input_Claims Data'!$R$11:$R$500='Cal_Claims Experience'!$V305)*('Input_Claims Data'!$S$11:$S$500='Cal_Claims Experience'!$W305)*('Input_Claims Data'!$T$11:$T$500='Cal_Claims Experience'!$X305)))</f>
        <v/>
      </c>
      <c r="AE305" s="1" t="str" cm="1">
        <f t="array" ref="AE305">IF(AA305="","",_xlfn._xlws.FILTER('Input_Claims Data'!AA$11:AA$500,('Input_Claims Data'!$Q$11:$Q$500='Cal_Claims Experience'!$U305)*('Input_Claims Data'!$R$11:$R$500='Cal_Claims Experience'!$V305)*('Input_Claims Data'!$S$11:$S$500='Cal_Claims Experience'!$W305)*('Input_Claims Data'!$T$11:$T$500='Cal_Claims Experience'!$X305)))</f>
        <v/>
      </c>
      <c r="AF305" s="1" t="str" cm="1">
        <f t="array" ref="AF305">IF(AB305="","",_xlfn._xlws.FILTER('Input_Claims Data'!AB$11:AB$500,('Input_Claims Data'!$Q$11:$Q$500='Cal_Claims Experience'!$U305)*('Input_Claims Data'!$R$11:$R$500='Cal_Claims Experience'!$V305)*('Input_Claims Data'!$S$11:$S$500='Cal_Claims Experience'!$W305)*('Input_Claims Data'!$T$11:$T$500='Cal_Claims Experience'!$X305)))</f>
        <v/>
      </c>
      <c r="AG305" s="1" t="str" cm="1">
        <f t="array" ref="AG305">IF(AC305="","",_xlfn._xlws.FILTER('Input_Claims Data'!AC$11:AC$500,('Input_Claims Data'!$Q$11:$Q$500='Cal_Claims Experience'!$U305)*('Input_Claims Data'!$R$11:$R$500='Cal_Claims Experience'!$V305)*('Input_Claims Data'!$S$11:$S$500='Cal_Claims Experience'!$W305)*('Input_Claims Data'!$T$11:$T$500='Cal_Claims Experience'!$X305)))</f>
        <v/>
      </c>
      <c r="AH305" s="1" t="str" cm="1">
        <f t="array" ref="AH305">IF(AD305="","",_xlfn._xlws.FILTER('Input_Claims Data'!AD$11:AD$500,('Input_Claims Data'!$Q$11:$Q$500='Cal_Claims Experience'!$U305)*('Input_Claims Data'!$R$11:$R$500='Cal_Claims Experience'!$V305)*('Input_Claims Data'!$S$11:$S$500='Cal_Claims Experience'!$W305)*('Input_Claims Data'!$T$11:$T$500='Cal_Claims Experience'!$X305)))</f>
        <v/>
      </c>
      <c r="AI305" s="1" t="str">
        <f t="shared" si="48"/>
        <v/>
      </c>
      <c r="AJ305" s="1" t="str">
        <f t="shared" si="45"/>
        <v/>
      </c>
      <c r="AK305" s="1" t="str">
        <f t="shared" si="46"/>
        <v/>
      </c>
      <c r="AL305" s="1" t="str">
        <f t="shared" si="47"/>
        <v/>
      </c>
      <c r="AM305" s="1" t="str">
        <f t="shared" si="49"/>
        <v/>
      </c>
    </row>
    <row r="306" spans="5:39">
      <c r="E306" s="1" t="str" cm="1">
        <f t="array" ref="E306">IF(A306="","",_xlfn._xlws.FILTER('Input_Claims Data'!E$11:E$500,('Input_Claims Data'!$A$11:$A$500='Cal_Claims Experience'!$A306)*('Input_Claims Data'!$B$11:$B$500='Cal_Claims Experience'!$B306)*('Input_Claims Data'!$C$11:$C$500='Cal_Claims Experience'!$C306)*('Input_Claims Data'!$D$11:$D$500='Cal_Claims Experience'!$D306)))</f>
        <v/>
      </c>
      <c r="F306" s="1" t="str" cm="1">
        <f t="array" ref="F306">IF(A306="","",_xlfn._xlws.FILTER('Input_Claims Data'!F$11:F$500,('Input_Claims Data'!$A$11:$A$500='Cal_Claims Experience'!$A306)*('Input_Claims Data'!$B$11:$B$500='Cal_Claims Experience'!$B306)*('Input_Claims Data'!$C$11:$C$500='Cal_Claims Experience'!$C306)*('Input_Claims Data'!$D$11:$D$500='Cal_Claims Experience'!$D306)))</f>
        <v/>
      </c>
      <c r="G306" s="1" t="str" cm="1">
        <f t="array" ref="G306">IF(A306="","",_xlfn._xlws.FILTER('Input_Claims Data'!G$11:G$500,('Input_Claims Data'!$A$11:$A$500='Cal_Claims Experience'!$A306)*('Input_Claims Data'!$B$11:$B$500='Cal_Claims Experience'!$B306)*('Input_Claims Data'!$C$11:$C$500='Cal_Claims Experience'!$C306)*('Input_Claims Data'!$D$11:$D$500='Cal_Claims Experience'!$D306)))</f>
        <v/>
      </c>
      <c r="H306" s="1" t="str" cm="1">
        <f t="array" ref="H306">IF(A306="","",_xlfn._xlws.FILTER('Input_Claims Data'!H$11:H$500,('Input_Claims Data'!$A$11:$A$500='Cal_Claims Experience'!$A306)*('Input_Claims Data'!$B$11:$B$500='Cal_Claims Experience'!$B306)*('Input_Claims Data'!$C$11:$C$500='Cal_Claims Experience'!$C306)*('Input_Claims Data'!$D$11:$D$500='Cal_Claims Experience'!$D306)))</f>
        <v/>
      </c>
      <c r="I306" s="1" t="str" cm="1">
        <f t="array" ref="I306">IF(A306="","",_xlfn._xlws.FILTER('Input_Claims Data'!I$11:I$500,('Input_Claims Data'!$A$11:$A$500='Cal_Claims Experience'!$A306)*('Input_Claims Data'!$B$11:$B$500='Cal_Claims Experience'!$B306)*('Input_Claims Data'!$C$11:$C$500='Cal_Claims Experience'!$C306)*('Input_Claims Data'!$D$11:$D$500='Cal_Claims Experience'!$D306)))</f>
        <v/>
      </c>
      <c r="J306" s="1" t="str" cm="1">
        <f t="array" ref="J306">IF(A306="","",_xlfn._xlws.FILTER('Input_Claims Data'!J$11:J$500,('Input_Claims Data'!$A$11:$A$500='Cal_Claims Experience'!$A306)*('Input_Claims Data'!$B$11:$B$500='Cal_Claims Experience'!$B306)*('Input_Claims Data'!$C$11:$C$500='Cal_Claims Experience'!$C306)*('Input_Claims Data'!$D$11:$D$500='Cal_Claims Experience'!$D306)))</f>
        <v/>
      </c>
      <c r="K306" s="1" t="str" cm="1">
        <f t="array" ref="K306">IF(A306="","",_xlfn._xlws.FILTER('Input_Claims Data'!K$11:K$500,('Input_Claims Data'!$A$11:$A$500='Cal_Claims Experience'!$A306)*('Input_Claims Data'!$B$11:$B$500='Cal_Claims Experience'!$B306)*('Input_Claims Data'!$C$11:$C$500='Cal_Claims Experience'!$C306)*('Input_Claims Data'!$D$11:$D$500='Cal_Claims Experience'!$D306)))</f>
        <v/>
      </c>
      <c r="L306" s="1" t="str" cm="1">
        <f t="array" ref="L306">IF(B306="","",_xlfn._xlws.FILTER('Input_Claims Data'!L$11:L$500,('Input_Claims Data'!$A$11:$A$500='Cal_Claims Experience'!$A306)*('Input_Claims Data'!$B$11:$B$500='Cal_Claims Experience'!$B306)*('Input_Claims Data'!$C$11:$C$500='Cal_Claims Experience'!$C306)*('Input_Claims Data'!$D$11:$D$500='Cal_Claims Experience'!$D306)))</f>
        <v/>
      </c>
      <c r="M306" s="1" t="str" cm="1">
        <f t="array" ref="M306">IF(C306="","",_xlfn._xlws.FILTER('Input_Claims Data'!M$11:M$500,('Input_Claims Data'!$A$11:$A$500='Cal_Claims Experience'!$A306)*('Input_Claims Data'!$B$11:$B$500='Cal_Claims Experience'!$B306)*('Input_Claims Data'!$C$11:$C$500='Cal_Claims Experience'!$C306)*('Input_Claims Data'!$D$11:$D$500='Cal_Claims Experience'!$D306)))</f>
        <v/>
      </c>
      <c r="N306" s="1" t="str" cm="1">
        <f t="array" ref="N306">IF(D306="","",_xlfn._xlws.FILTER('Input_Claims Data'!N$11:N$500,('Input_Claims Data'!$A$11:$A$500='Cal_Claims Experience'!$A306)*('Input_Claims Data'!$B$11:$B$500='Cal_Claims Experience'!$B306)*('Input_Claims Data'!$C$11:$C$500='Cal_Claims Experience'!$C306)*('Input_Claims Data'!$D$11:$D$500='Cal_Claims Experience'!$D306)))</f>
        <v/>
      </c>
      <c r="O306" s="1" t="str">
        <f t="shared" si="40"/>
        <v/>
      </c>
      <c r="P306" s="1" t="str">
        <f t="shared" si="41"/>
        <v/>
      </c>
      <c r="Q306" s="1" t="str">
        <f t="shared" si="42"/>
        <v/>
      </c>
      <c r="R306" s="1" t="str">
        <f t="shared" si="43"/>
        <v/>
      </c>
      <c r="S306" s="1" t="str">
        <f t="shared" si="44"/>
        <v/>
      </c>
      <c r="Y306" s="1" t="str" cm="1">
        <f t="array" ref="Y306">IF(U306="","",_xlfn._xlws.FILTER('Input_Claims Data'!U$11:U$500,('Input_Claims Data'!$Q$11:$Q$500='Cal_Claims Experience'!$U306)*('Input_Claims Data'!$R$11:$R$500='Cal_Claims Experience'!$V306)*('Input_Claims Data'!$S$11:$S$500='Cal_Claims Experience'!$W306)*('Input_Claims Data'!$T$11:$T$500='Cal_Claims Experience'!$X306)))</f>
        <v/>
      </c>
      <c r="Z306" s="1" t="str" cm="1">
        <f t="array" ref="Z306">IF(V306="","",_xlfn._xlws.FILTER('Input_Claims Data'!V$11:V$500,('Input_Claims Data'!$Q$11:$Q$500='Cal_Claims Experience'!$U306)*('Input_Claims Data'!$R$11:$R$500='Cal_Claims Experience'!$V306)*('Input_Claims Data'!$S$11:$S$500='Cal_Claims Experience'!$W306)*('Input_Claims Data'!$T$11:$T$500='Cal_Claims Experience'!$X306)))</f>
        <v/>
      </c>
      <c r="AA306" s="1" t="str" cm="1">
        <f t="array" ref="AA306">IF(W306="","",_xlfn._xlws.FILTER('Input_Claims Data'!W$11:W$500,('Input_Claims Data'!$Q$11:$Q$500='Cal_Claims Experience'!$U306)*('Input_Claims Data'!$R$11:$R$500='Cal_Claims Experience'!$V306)*('Input_Claims Data'!$S$11:$S$500='Cal_Claims Experience'!$W306)*('Input_Claims Data'!$T$11:$T$500='Cal_Claims Experience'!$X306)))</f>
        <v/>
      </c>
      <c r="AB306" s="1" t="str" cm="1">
        <f t="array" ref="AB306">IF(X306="","",_xlfn._xlws.FILTER('Input_Claims Data'!X$11:X$500,('Input_Claims Data'!$Q$11:$Q$500='Cal_Claims Experience'!$U306)*('Input_Claims Data'!$R$11:$R$500='Cal_Claims Experience'!$V306)*('Input_Claims Data'!$S$11:$S$500='Cal_Claims Experience'!$W306)*('Input_Claims Data'!$T$11:$T$500='Cal_Claims Experience'!$X306)))</f>
        <v/>
      </c>
      <c r="AC306" s="1" t="str" cm="1">
        <f t="array" ref="AC306">IF(Y306="","",_xlfn._xlws.FILTER('Input_Claims Data'!Y$11:Y$500,('Input_Claims Data'!$Q$11:$Q$500='Cal_Claims Experience'!$U306)*('Input_Claims Data'!$R$11:$R$500='Cal_Claims Experience'!$V306)*('Input_Claims Data'!$S$11:$S$500='Cal_Claims Experience'!$W306)*('Input_Claims Data'!$T$11:$T$500='Cal_Claims Experience'!$X306)))</f>
        <v/>
      </c>
      <c r="AD306" s="1" t="str" cm="1">
        <f t="array" ref="AD306">IF(Z306="","",_xlfn._xlws.FILTER('Input_Claims Data'!Z$11:Z$500,('Input_Claims Data'!$Q$11:$Q$500='Cal_Claims Experience'!$U306)*('Input_Claims Data'!$R$11:$R$500='Cal_Claims Experience'!$V306)*('Input_Claims Data'!$S$11:$S$500='Cal_Claims Experience'!$W306)*('Input_Claims Data'!$T$11:$T$500='Cal_Claims Experience'!$X306)))</f>
        <v/>
      </c>
      <c r="AE306" s="1" t="str" cm="1">
        <f t="array" ref="AE306">IF(AA306="","",_xlfn._xlws.FILTER('Input_Claims Data'!AA$11:AA$500,('Input_Claims Data'!$Q$11:$Q$500='Cal_Claims Experience'!$U306)*('Input_Claims Data'!$R$11:$R$500='Cal_Claims Experience'!$V306)*('Input_Claims Data'!$S$11:$S$500='Cal_Claims Experience'!$W306)*('Input_Claims Data'!$T$11:$T$500='Cal_Claims Experience'!$X306)))</f>
        <v/>
      </c>
      <c r="AF306" s="1" t="str" cm="1">
        <f t="array" ref="AF306">IF(AB306="","",_xlfn._xlws.FILTER('Input_Claims Data'!AB$11:AB$500,('Input_Claims Data'!$Q$11:$Q$500='Cal_Claims Experience'!$U306)*('Input_Claims Data'!$R$11:$R$500='Cal_Claims Experience'!$V306)*('Input_Claims Data'!$S$11:$S$500='Cal_Claims Experience'!$W306)*('Input_Claims Data'!$T$11:$T$500='Cal_Claims Experience'!$X306)))</f>
        <v/>
      </c>
      <c r="AG306" s="1" t="str" cm="1">
        <f t="array" ref="AG306">IF(AC306="","",_xlfn._xlws.FILTER('Input_Claims Data'!AC$11:AC$500,('Input_Claims Data'!$Q$11:$Q$500='Cal_Claims Experience'!$U306)*('Input_Claims Data'!$R$11:$R$500='Cal_Claims Experience'!$V306)*('Input_Claims Data'!$S$11:$S$500='Cal_Claims Experience'!$W306)*('Input_Claims Data'!$T$11:$T$500='Cal_Claims Experience'!$X306)))</f>
        <v/>
      </c>
      <c r="AH306" s="1" t="str" cm="1">
        <f t="array" ref="AH306">IF(AD306="","",_xlfn._xlws.FILTER('Input_Claims Data'!AD$11:AD$500,('Input_Claims Data'!$Q$11:$Q$500='Cal_Claims Experience'!$U306)*('Input_Claims Data'!$R$11:$R$500='Cal_Claims Experience'!$V306)*('Input_Claims Data'!$S$11:$S$500='Cal_Claims Experience'!$W306)*('Input_Claims Data'!$T$11:$T$500='Cal_Claims Experience'!$X306)))</f>
        <v/>
      </c>
      <c r="AI306" s="1" t="str">
        <f t="shared" si="48"/>
        <v/>
      </c>
      <c r="AJ306" s="1" t="str">
        <f t="shared" si="45"/>
        <v/>
      </c>
      <c r="AK306" s="1" t="str">
        <f t="shared" si="46"/>
        <v/>
      </c>
      <c r="AL306" s="1" t="str">
        <f t="shared" si="47"/>
        <v/>
      </c>
      <c r="AM306" s="1" t="str">
        <f t="shared" si="49"/>
        <v/>
      </c>
    </row>
    <row r="307" spans="5:39">
      <c r="E307" s="1" t="str" cm="1">
        <f t="array" ref="E307">IF(A307="","",_xlfn._xlws.FILTER('Input_Claims Data'!E$11:E$500,('Input_Claims Data'!$A$11:$A$500='Cal_Claims Experience'!$A307)*('Input_Claims Data'!$B$11:$B$500='Cal_Claims Experience'!$B307)*('Input_Claims Data'!$C$11:$C$500='Cal_Claims Experience'!$C307)*('Input_Claims Data'!$D$11:$D$500='Cal_Claims Experience'!$D307)))</f>
        <v/>
      </c>
      <c r="F307" s="1" t="str" cm="1">
        <f t="array" ref="F307">IF(A307="","",_xlfn._xlws.FILTER('Input_Claims Data'!F$11:F$500,('Input_Claims Data'!$A$11:$A$500='Cal_Claims Experience'!$A307)*('Input_Claims Data'!$B$11:$B$500='Cal_Claims Experience'!$B307)*('Input_Claims Data'!$C$11:$C$500='Cal_Claims Experience'!$C307)*('Input_Claims Data'!$D$11:$D$500='Cal_Claims Experience'!$D307)))</f>
        <v/>
      </c>
      <c r="G307" s="1" t="str" cm="1">
        <f t="array" ref="G307">IF(A307="","",_xlfn._xlws.FILTER('Input_Claims Data'!G$11:G$500,('Input_Claims Data'!$A$11:$A$500='Cal_Claims Experience'!$A307)*('Input_Claims Data'!$B$11:$B$500='Cal_Claims Experience'!$B307)*('Input_Claims Data'!$C$11:$C$500='Cal_Claims Experience'!$C307)*('Input_Claims Data'!$D$11:$D$500='Cal_Claims Experience'!$D307)))</f>
        <v/>
      </c>
      <c r="H307" s="1" t="str" cm="1">
        <f t="array" ref="H307">IF(A307="","",_xlfn._xlws.FILTER('Input_Claims Data'!H$11:H$500,('Input_Claims Data'!$A$11:$A$500='Cal_Claims Experience'!$A307)*('Input_Claims Data'!$B$11:$B$500='Cal_Claims Experience'!$B307)*('Input_Claims Data'!$C$11:$C$500='Cal_Claims Experience'!$C307)*('Input_Claims Data'!$D$11:$D$500='Cal_Claims Experience'!$D307)))</f>
        <v/>
      </c>
      <c r="I307" s="1" t="str" cm="1">
        <f t="array" ref="I307">IF(A307="","",_xlfn._xlws.FILTER('Input_Claims Data'!I$11:I$500,('Input_Claims Data'!$A$11:$A$500='Cal_Claims Experience'!$A307)*('Input_Claims Data'!$B$11:$B$500='Cal_Claims Experience'!$B307)*('Input_Claims Data'!$C$11:$C$500='Cal_Claims Experience'!$C307)*('Input_Claims Data'!$D$11:$D$500='Cal_Claims Experience'!$D307)))</f>
        <v/>
      </c>
      <c r="J307" s="1" t="str" cm="1">
        <f t="array" ref="J307">IF(A307="","",_xlfn._xlws.FILTER('Input_Claims Data'!J$11:J$500,('Input_Claims Data'!$A$11:$A$500='Cal_Claims Experience'!$A307)*('Input_Claims Data'!$B$11:$B$500='Cal_Claims Experience'!$B307)*('Input_Claims Data'!$C$11:$C$500='Cal_Claims Experience'!$C307)*('Input_Claims Data'!$D$11:$D$500='Cal_Claims Experience'!$D307)))</f>
        <v/>
      </c>
      <c r="K307" s="1" t="str" cm="1">
        <f t="array" ref="K307">IF(A307="","",_xlfn._xlws.FILTER('Input_Claims Data'!K$11:K$500,('Input_Claims Data'!$A$11:$A$500='Cal_Claims Experience'!$A307)*('Input_Claims Data'!$B$11:$B$500='Cal_Claims Experience'!$B307)*('Input_Claims Data'!$C$11:$C$500='Cal_Claims Experience'!$C307)*('Input_Claims Data'!$D$11:$D$500='Cal_Claims Experience'!$D307)))</f>
        <v/>
      </c>
      <c r="L307" s="1" t="str" cm="1">
        <f t="array" ref="L307">IF(B307="","",_xlfn._xlws.FILTER('Input_Claims Data'!L$11:L$500,('Input_Claims Data'!$A$11:$A$500='Cal_Claims Experience'!$A307)*('Input_Claims Data'!$B$11:$B$500='Cal_Claims Experience'!$B307)*('Input_Claims Data'!$C$11:$C$500='Cal_Claims Experience'!$C307)*('Input_Claims Data'!$D$11:$D$500='Cal_Claims Experience'!$D307)))</f>
        <v/>
      </c>
      <c r="M307" s="1" t="str" cm="1">
        <f t="array" ref="M307">IF(C307="","",_xlfn._xlws.FILTER('Input_Claims Data'!M$11:M$500,('Input_Claims Data'!$A$11:$A$500='Cal_Claims Experience'!$A307)*('Input_Claims Data'!$B$11:$B$500='Cal_Claims Experience'!$B307)*('Input_Claims Data'!$C$11:$C$500='Cal_Claims Experience'!$C307)*('Input_Claims Data'!$D$11:$D$500='Cal_Claims Experience'!$D307)))</f>
        <v/>
      </c>
      <c r="N307" s="1" t="str" cm="1">
        <f t="array" ref="N307">IF(D307="","",_xlfn._xlws.FILTER('Input_Claims Data'!N$11:N$500,('Input_Claims Data'!$A$11:$A$500='Cal_Claims Experience'!$A307)*('Input_Claims Data'!$B$11:$B$500='Cal_Claims Experience'!$B307)*('Input_Claims Data'!$C$11:$C$500='Cal_Claims Experience'!$C307)*('Input_Claims Data'!$D$11:$D$500='Cal_Claims Experience'!$D307)))</f>
        <v/>
      </c>
      <c r="O307" s="1" t="str">
        <f t="shared" si="40"/>
        <v/>
      </c>
      <c r="P307" s="1" t="str">
        <f t="shared" si="41"/>
        <v/>
      </c>
      <c r="Q307" s="1" t="str">
        <f t="shared" si="42"/>
        <v/>
      </c>
      <c r="R307" s="1" t="str">
        <f t="shared" si="43"/>
        <v/>
      </c>
      <c r="S307" s="1" t="str">
        <f t="shared" si="44"/>
        <v/>
      </c>
      <c r="Y307" s="1" t="str" cm="1">
        <f t="array" ref="Y307">IF(U307="","",_xlfn._xlws.FILTER('Input_Claims Data'!U$11:U$500,('Input_Claims Data'!$Q$11:$Q$500='Cal_Claims Experience'!$U307)*('Input_Claims Data'!$R$11:$R$500='Cal_Claims Experience'!$V307)*('Input_Claims Data'!$S$11:$S$500='Cal_Claims Experience'!$W307)*('Input_Claims Data'!$T$11:$T$500='Cal_Claims Experience'!$X307)))</f>
        <v/>
      </c>
      <c r="Z307" s="1" t="str" cm="1">
        <f t="array" ref="Z307">IF(V307="","",_xlfn._xlws.FILTER('Input_Claims Data'!V$11:V$500,('Input_Claims Data'!$Q$11:$Q$500='Cal_Claims Experience'!$U307)*('Input_Claims Data'!$R$11:$R$500='Cal_Claims Experience'!$V307)*('Input_Claims Data'!$S$11:$S$500='Cal_Claims Experience'!$W307)*('Input_Claims Data'!$T$11:$T$500='Cal_Claims Experience'!$X307)))</f>
        <v/>
      </c>
      <c r="AA307" s="1" t="str" cm="1">
        <f t="array" ref="AA307">IF(W307="","",_xlfn._xlws.FILTER('Input_Claims Data'!W$11:W$500,('Input_Claims Data'!$Q$11:$Q$500='Cal_Claims Experience'!$U307)*('Input_Claims Data'!$R$11:$R$500='Cal_Claims Experience'!$V307)*('Input_Claims Data'!$S$11:$S$500='Cal_Claims Experience'!$W307)*('Input_Claims Data'!$T$11:$T$500='Cal_Claims Experience'!$X307)))</f>
        <v/>
      </c>
      <c r="AB307" s="1" t="str" cm="1">
        <f t="array" ref="AB307">IF(X307="","",_xlfn._xlws.FILTER('Input_Claims Data'!X$11:X$500,('Input_Claims Data'!$Q$11:$Q$500='Cal_Claims Experience'!$U307)*('Input_Claims Data'!$R$11:$R$500='Cal_Claims Experience'!$V307)*('Input_Claims Data'!$S$11:$S$500='Cal_Claims Experience'!$W307)*('Input_Claims Data'!$T$11:$T$500='Cal_Claims Experience'!$X307)))</f>
        <v/>
      </c>
      <c r="AC307" s="1" t="str" cm="1">
        <f t="array" ref="AC307">IF(Y307="","",_xlfn._xlws.FILTER('Input_Claims Data'!Y$11:Y$500,('Input_Claims Data'!$Q$11:$Q$500='Cal_Claims Experience'!$U307)*('Input_Claims Data'!$R$11:$R$500='Cal_Claims Experience'!$V307)*('Input_Claims Data'!$S$11:$S$500='Cal_Claims Experience'!$W307)*('Input_Claims Data'!$T$11:$T$500='Cal_Claims Experience'!$X307)))</f>
        <v/>
      </c>
      <c r="AD307" s="1" t="str" cm="1">
        <f t="array" ref="AD307">IF(Z307="","",_xlfn._xlws.FILTER('Input_Claims Data'!Z$11:Z$500,('Input_Claims Data'!$Q$11:$Q$500='Cal_Claims Experience'!$U307)*('Input_Claims Data'!$R$11:$R$500='Cal_Claims Experience'!$V307)*('Input_Claims Data'!$S$11:$S$500='Cal_Claims Experience'!$W307)*('Input_Claims Data'!$T$11:$T$500='Cal_Claims Experience'!$X307)))</f>
        <v/>
      </c>
      <c r="AE307" s="1" t="str" cm="1">
        <f t="array" ref="AE307">IF(AA307="","",_xlfn._xlws.FILTER('Input_Claims Data'!AA$11:AA$500,('Input_Claims Data'!$Q$11:$Q$500='Cal_Claims Experience'!$U307)*('Input_Claims Data'!$R$11:$R$500='Cal_Claims Experience'!$V307)*('Input_Claims Data'!$S$11:$S$500='Cal_Claims Experience'!$W307)*('Input_Claims Data'!$T$11:$T$500='Cal_Claims Experience'!$X307)))</f>
        <v/>
      </c>
      <c r="AF307" s="1" t="str" cm="1">
        <f t="array" ref="AF307">IF(AB307="","",_xlfn._xlws.FILTER('Input_Claims Data'!AB$11:AB$500,('Input_Claims Data'!$Q$11:$Q$500='Cal_Claims Experience'!$U307)*('Input_Claims Data'!$R$11:$R$500='Cal_Claims Experience'!$V307)*('Input_Claims Data'!$S$11:$S$500='Cal_Claims Experience'!$W307)*('Input_Claims Data'!$T$11:$T$500='Cal_Claims Experience'!$X307)))</f>
        <v/>
      </c>
      <c r="AG307" s="1" t="str" cm="1">
        <f t="array" ref="AG307">IF(AC307="","",_xlfn._xlws.FILTER('Input_Claims Data'!AC$11:AC$500,('Input_Claims Data'!$Q$11:$Q$500='Cal_Claims Experience'!$U307)*('Input_Claims Data'!$R$11:$R$500='Cal_Claims Experience'!$V307)*('Input_Claims Data'!$S$11:$S$500='Cal_Claims Experience'!$W307)*('Input_Claims Data'!$T$11:$T$500='Cal_Claims Experience'!$X307)))</f>
        <v/>
      </c>
      <c r="AH307" s="1" t="str" cm="1">
        <f t="array" ref="AH307">IF(AD307="","",_xlfn._xlws.FILTER('Input_Claims Data'!AD$11:AD$500,('Input_Claims Data'!$Q$11:$Q$500='Cal_Claims Experience'!$U307)*('Input_Claims Data'!$R$11:$R$500='Cal_Claims Experience'!$V307)*('Input_Claims Data'!$S$11:$S$500='Cal_Claims Experience'!$W307)*('Input_Claims Data'!$T$11:$T$500='Cal_Claims Experience'!$X307)))</f>
        <v/>
      </c>
      <c r="AI307" s="1" t="str">
        <f t="shared" si="48"/>
        <v/>
      </c>
      <c r="AJ307" s="1" t="str">
        <f t="shared" si="45"/>
        <v/>
      </c>
      <c r="AK307" s="1" t="str">
        <f t="shared" si="46"/>
        <v/>
      </c>
      <c r="AL307" s="1" t="str">
        <f t="shared" si="47"/>
        <v/>
      </c>
      <c r="AM307" s="1" t="str">
        <f t="shared" si="49"/>
        <v/>
      </c>
    </row>
    <row r="308" spans="5:39">
      <c r="E308" s="1" t="str" cm="1">
        <f t="array" ref="E308">IF(A308="","",_xlfn._xlws.FILTER('Input_Claims Data'!E$11:E$500,('Input_Claims Data'!$A$11:$A$500='Cal_Claims Experience'!$A308)*('Input_Claims Data'!$B$11:$B$500='Cal_Claims Experience'!$B308)*('Input_Claims Data'!$C$11:$C$500='Cal_Claims Experience'!$C308)*('Input_Claims Data'!$D$11:$D$500='Cal_Claims Experience'!$D308)))</f>
        <v/>
      </c>
      <c r="F308" s="1" t="str" cm="1">
        <f t="array" ref="F308">IF(A308="","",_xlfn._xlws.FILTER('Input_Claims Data'!F$11:F$500,('Input_Claims Data'!$A$11:$A$500='Cal_Claims Experience'!$A308)*('Input_Claims Data'!$B$11:$B$500='Cal_Claims Experience'!$B308)*('Input_Claims Data'!$C$11:$C$500='Cal_Claims Experience'!$C308)*('Input_Claims Data'!$D$11:$D$500='Cal_Claims Experience'!$D308)))</f>
        <v/>
      </c>
      <c r="G308" s="1" t="str" cm="1">
        <f t="array" ref="G308">IF(A308="","",_xlfn._xlws.FILTER('Input_Claims Data'!G$11:G$500,('Input_Claims Data'!$A$11:$A$500='Cal_Claims Experience'!$A308)*('Input_Claims Data'!$B$11:$B$500='Cal_Claims Experience'!$B308)*('Input_Claims Data'!$C$11:$C$500='Cal_Claims Experience'!$C308)*('Input_Claims Data'!$D$11:$D$500='Cal_Claims Experience'!$D308)))</f>
        <v/>
      </c>
      <c r="H308" s="1" t="str" cm="1">
        <f t="array" ref="H308">IF(A308="","",_xlfn._xlws.FILTER('Input_Claims Data'!H$11:H$500,('Input_Claims Data'!$A$11:$A$500='Cal_Claims Experience'!$A308)*('Input_Claims Data'!$B$11:$B$500='Cal_Claims Experience'!$B308)*('Input_Claims Data'!$C$11:$C$500='Cal_Claims Experience'!$C308)*('Input_Claims Data'!$D$11:$D$500='Cal_Claims Experience'!$D308)))</f>
        <v/>
      </c>
      <c r="I308" s="1" t="str" cm="1">
        <f t="array" ref="I308">IF(A308="","",_xlfn._xlws.FILTER('Input_Claims Data'!I$11:I$500,('Input_Claims Data'!$A$11:$A$500='Cal_Claims Experience'!$A308)*('Input_Claims Data'!$B$11:$B$500='Cal_Claims Experience'!$B308)*('Input_Claims Data'!$C$11:$C$500='Cal_Claims Experience'!$C308)*('Input_Claims Data'!$D$11:$D$500='Cal_Claims Experience'!$D308)))</f>
        <v/>
      </c>
      <c r="J308" s="1" t="str" cm="1">
        <f t="array" ref="J308">IF(A308="","",_xlfn._xlws.FILTER('Input_Claims Data'!J$11:J$500,('Input_Claims Data'!$A$11:$A$500='Cal_Claims Experience'!$A308)*('Input_Claims Data'!$B$11:$B$500='Cal_Claims Experience'!$B308)*('Input_Claims Data'!$C$11:$C$500='Cal_Claims Experience'!$C308)*('Input_Claims Data'!$D$11:$D$500='Cal_Claims Experience'!$D308)))</f>
        <v/>
      </c>
      <c r="K308" s="1" t="str" cm="1">
        <f t="array" ref="K308">IF(A308="","",_xlfn._xlws.FILTER('Input_Claims Data'!K$11:K$500,('Input_Claims Data'!$A$11:$A$500='Cal_Claims Experience'!$A308)*('Input_Claims Data'!$B$11:$B$500='Cal_Claims Experience'!$B308)*('Input_Claims Data'!$C$11:$C$500='Cal_Claims Experience'!$C308)*('Input_Claims Data'!$D$11:$D$500='Cal_Claims Experience'!$D308)))</f>
        <v/>
      </c>
      <c r="L308" s="1" t="str" cm="1">
        <f t="array" ref="L308">IF(B308="","",_xlfn._xlws.FILTER('Input_Claims Data'!L$11:L$500,('Input_Claims Data'!$A$11:$A$500='Cal_Claims Experience'!$A308)*('Input_Claims Data'!$B$11:$B$500='Cal_Claims Experience'!$B308)*('Input_Claims Data'!$C$11:$C$500='Cal_Claims Experience'!$C308)*('Input_Claims Data'!$D$11:$D$500='Cal_Claims Experience'!$D308)))</f>
        <v/>
      </c>
      <c r="M308" s="1" t="str" cm="1">
        <f t="array" ref="M308">IF(C308="","",_xlfn._xlws.FILTER('Input_Claims Data'!M$11:M$500,('Input_Claims Data'!$A$11:$A$500='Cal_Claims Experience'!$A308)*('Input_Claims Data'!$B$11:$B$500='Cal_Claims Experience'!$B308)*('Input_Claims Data'!$C$11:$C$500='Cal_Claims Experience'!$C308)*('Input_Claims Data'!$D$11:$D$500='Cal_Claims Experience'!$D308)))</f>
        <v/>
      </c>
      <c r="N308" s="1" t="str" cm="1">
        <f t="array" ref="N308">IF(D308="","",_xlfn._xlws.FILTER('Input_Claims Data'!N$11:N$500,('Input_Claims Data'!$A$11:$A$500='Cal_Claims Experience'!$A308)*('Input_Claims Data'!$B$11:$B$500='Cal_Claims Experience'!$B308)*('Input_Claims Data'!$C$11:$C$500='Cal_Claims Experience'!$C308)*('Input_Claims Data'!$D$11:$D$500='Cal_Claims Experience'!$D308)))</f>
        <v/>
      </c>
      <c r="O308" s="1" t="str">
        <f t="shared" si="40"/>
        <v/>
      </c>
      <c r="P308" s="1" t="str">
        <f t="shared" si="41"/>
        <v/>
      </c>
      <c r="Q308" s="1" t="str">
        <f t="shared" si="42"/>
        <v/>
      </c>
      <c r="R308" s="1" t="str">
        <f t="shared" si="43"/>
        <v/>
      </c>
      <c r="S308" s="1" t="str">
        <f t="shared" si="44"/>
        <v/>
      </c>
      <c r="Y308" s="1" t="str" cm="1">
        <f t="array" ref="Y308">IF(U308="","",_xlfn._xlws.FILTER('Input_Claims Data'!U$11:U$500,('Input_Claims Data'!$Q$11:$Q$500='Cal_Claims Experience'!$U308)*('Input_Claims Data'!$R$11:$R$500='Cal_Claims Experience'!$V308)*('Input_Claims Data'!$S$11:$S$500='Cal_Claims Experience'!$W308)*('Input_Claims Data'!$T$11:$T$500='Cal_Claims Experience'!$X308)))</f>
        <v/>
      </c>
      <c r="Z308" s="1" t="str" cm="1">
        <f t="array" ref="Z308">IF(V308="","",_xlfn._xlws.FILTER('Input_Claims Data'!V$11:V$500,('Input_Claims Data'!$Q$11:$Q$500='Cal_Claims Experience'!$U308)*('Input_Claims Data'!$R$11:$R$500='Cal_Claims Experience'!$V308)*('Input_Claims Data'!$S$11:$S$500='Cal_Claims Experience'!$W308)*('Input_Claims Data'!$T$11:$T$500='Cal_Claims Experience'!$X308)))</f>
        <v/>
      </c>
      <c r="AA308" s="1" t="str" cm="1">
        <f t="array" ref="AA308">IF(W308="","",_xlfn._xlws.FILTER('Input_Claims Data'!W$11:W$500,('Input_Claims Data'!$Q$11:$Q$500='Cal_Claims Experience'!$U308)*('Input_Claims Data'!$R$11:$R$500='Cal_Claims Experience'!$V308)*('Input_Claims Data'!$S$11:$S$500='Cal_Claims Experience'!$W308)*('Input_Claims Data'!$T$11:$T$500='Cal_Claims Experience'!$X308)))</f>
        <v/>
      </c>
      <c r="AB308" s="1" t="str" cm="1">
        <f t="array" ref="AB308">IF(X308="","",_xlfn._xlws.FILTER('Input_Claims Data'!X$11:X$500,('Input_Claims Data'!$Q$11:$Q$500='Cal_Claims Experience'!$U308)*('Input_Claims Data'!$R$11:$R$500='Cal_Claims Experience'!$V308)*('Input_Claims Data'!$S$11:$S$500='Cal_Claims Experience'!$W308)*('Input_Claims Data'!$T$11:$T$500='Cal_Claims Experience'!$X308)))</f>
        <v/>
      </c>
      <c r="AC308" s="1" t="str" cm="1">
        <f t="array" ref="AC308">IF(Y308="","",_xlfn._xlws.FILTER('Input_Claims Data'!Y$11:Y$500,('Input_Claims Data'!$Q$11:$Q$500='Cal_Claims Experience'!$U308)*('Input_Claims Data'!$R$11:$R$500='Cal_Claims Experience'!$V308)*('Input_Claims Data'!$S$11:$S$500='Cal_Claims Experience'!$W308)*('Input_Claims Data'!$T$11:$T$500='Cal_Claims Experience'!$X308)))</f>
        <v/>
      </c>
      <c r="AD308" s="1" t="str" cm="1">
        <f t="array" ref="AD308">IF(Z308="","",_xlfn._xlws.FILTER('Input_Claims Data'!Z$11:Z$500,('Input_Claims Data'!$Q$11:$Q$500='Cal_Claims Experience'!$U308)*('Input_Claims Data'!$R$11:$R$500='Cal_Claims Experience'!$V308)*('Input_Claims Data'!$S$11:$S$500='Cal_Claims Experience'!$W308)*('Input_Claims Data'!$T$11:$T$500='Cal_Claims Experience'!$X308)))</f>
        <v/>
      </c>
      <c r="AE308" s="1" t="str" cm="1">
        <f t="array" ref="AE308">IF(AA308="","",_xlfn._xlws.FILTER('Input_Claims Data'!AA$11:AA$500,('Input_Claims Data'!$Q$11:$Q$500='Cal_Claims Experience'!$U308)*('Input_Claims Data'!$R$11:$R$500='Cal_Claims Experience'!$V308)*('Input_Claims Data'!$S$11:$S$500='Cal_Claims Experience'!$W308)*('Input_Claims Data'!$T$11:$T$500='Cal_Claims Experience'!$X308)))</f>
        <v/>
      </c>
      <c r="AF308" s="1" t="str" cm="1">
        <f t="array" ref="AF308">IF(AB308="","",_xlfn._xlws.FILTER('Input_Claims Data'!AB$11:AB$500,('Input_Claims Data'!$Q$11:$Q$500='Cal_Claims Experience'!$U308)*('Input_Claims Data'!$R$11:$R$500='Cal_Claims Experience'!$V308)*('Input_Claims Data'!$S$11:$S$500='Cal_Claims Experience'!$W308)*('Input_Claims Data'!$T$11:$T$500='Cal_Claims Experience'!$X308)))</f>
        <v/>
      </c>
      <c r="AG308" s="1" t="str" cm="1">
        <f t="array" ref="AG308">IF(AC308="","",_xlfn._xlws.FILTER('Input_Claims Data'!AC$11:AC$500,('Input_Claims Data'!$Q$11:$Q$500='Cal_Claims Experience'!$U308)*('Input_Claims Data'!$R$11:$R$500='Cal_Claims Experience'!$V308)*('Input_Claims Data'!$S$11:$S$500='Cal_Claims Experience'!$W308)*('Input_Claims Data'!$T$11:$T$500='Cal_Claims Experience'!$X308)))</f>
        <v/>
      </c>
      <c r="AH308" s="1" t="str" cm="1">
        <f t="array" ref="AH308">IF(AD308="","",_xlfn._xlws.FILTER('Input_Claims Data'!AD$11:AD$500,('Input_Claims Data'!$Q$11:$Q$500='Cal_Claims Experience'!$U308)*('Input_Claims Data'!$R$11:$R$500='Cal_Claims Experience'!$V308)*('Input_Claims Data'!$S$11:$S$500='Cal_Claims Experience'!$W308)*('Input_Claims Data'!$T$11:$T$500='Cal_Claims Experience'!$X308)))</f>
        <v/>
      </c>
      <c r="AI308" s="1" t="str">
        <f t="shared" si="48"/>
        <v/>
      </c>
      <c r="AJ308" s="1" t="str">
        <f t="shared" si="45"/>
        <v/>
      </c>
      <c r="AK308" s="1" t="str">
        <f t="shared" si="46"/>
        <v/>
      </c>
      <c r="AL308" s="1" t="str">
        <f t="shared" si="47"/>
        <v/>
      </c>
      <c r="AM308" s="1" t="str">
        <f t="shared" si="49"/>
        <v/>
      </c>
    </row>
    <row r="309" spans="5:39">
      <c r="E309" s="1" t="str" cm="1">
        <f t="array" ref="E309">IF(A309="","",_xlfn._xlws.FILTER('Input_Claims Data'!E$11:E$500,('Input_Claims Data'!$A$11:$A$500='Cal_Claims Experience'!$A309)*('Input_Claims Data'!$B$11:$B$500='Cal_Claims Experience'!$B309)*('Input_Claims Data'!$C$11:$C$500='Cal_Claims Experience'!$C309)*('Input_Claims Data'!$D$11:$D$500='Cal_Claims Experience'!$D309)))</f>
        <v/>
      </c>
      <c r="F309" s="1" t="str" cm="1">
        <f t="array" ref="F309">IF(A309="","",_xlfn._xlws.FILTER('Input_Claims Data'!F$11:F$500,('Input_Claims Data'!$A$11:$A$500='Cal_Claims Experience'!$A309)*('Input_Claims Data'!$B$11:$B$500='Cal_Claims Experience'!$B309)*('Input_Claims Data'!$C$11:$C$500='Cal_Claims Experience'!$C309)*('Input_Claims Data'!$D$11:$D$500='Cal_Claims Experience'!$D309)))</f>
        <v/>
      </c>
      <c r="G309" s="1" t="str" cm="1">
        <f t="array" ref="G309">IF(A309="","",_xlfn._xlws.FILTER('Input_Claims Data'!G$11:G$500,('Input_Claims Data'!$A$11:$A$500='Cal_Claims Experience'!$A309)*('Input_Claims Data'!$B$11:$B$500='Cal_Claims Experience'!$B309)*('Input_Claims Data'!$C$11:$C$500='Cal_Claims Experience'!$C309)*('Input_Claims Data'!$D$11:$D$500='Cal_Claims Experience'!$D309)))</f>
        <v/>
      </c>
      <c r="H309" s="1" t="str" cm="1">
        <f t="array" ref="H309">IF(A309="","",_xlfn._xlws.FILTER('Input_Claims Data'!H$11:H$500,('Input_Claims Data'!$A$11:$A$500='Cal_Claims Experience'!$A309)*('Input_Claims Data'!$B$11:$B$500='Cal_Claims Experience'!$B309)*('Input_Claims Data'!$C$11:$C$500='Cal_Claims Experience'!$C309)*('Input_Claims Data'!$D$11:$D$500='Cal_Claims Experience'!$D309)))</f>
        <v/>
      </c>
      <c r="I309" s="1" t="str" cm="1">
        <f t="array" ref="I309">IF(A309="","",_xlfn._xlws.FILTER('Input_Claims Data'!I$11:I$500,('Input_Claims Data'!$A$11:$A$500='Cal_Claims Experience'!$A309)*('Input_Claims Data'!$B$11:$B$500='Cal_Claims Experience'!$B309)*('Input_Claims Data'!$C$11:$C$500='Cal_Claims Experience'!$C309)*('Input_Claims Data'!$D$11:$D$500='Cal_Claims Experience'!$D309)))</f>
        <v/>
      </c>
      <c r="J309" s="1" t="str" cm="1">
        <f t="array" ref="J309">IF(A309="","",_xlfn._xlws.FILTER('Input_Claims Data'!J$11:J$500,('Input_Claims Data'!$A$11:$A$500='Cal_Claims Experience'!$A309)*('Input_Claims Data'!$B$11:$B$500='Cal_Claims Experience'!$B309)*('Input_Claims Data'!$C$11:$C$500='Cal_Claims Experience'!$C309)*('Input_Claims Data'!$D$11:$D$500='Cal_Claims Experience'!$D309)))</f>
        <v/>
      </c>
      <c r="K309" s="1" t="str" cm="1">
        <f t="array" ref="K309">IF(A309="","",_xlfn._xlws.FILTER('Input_Claims Data'!K$11:K$500,('Input_Claims Data'!$A$11:$A$500='Cal_Claims Experience'!$A309)*('Input_Claims Data'!$B$11:$B$500='Cal_Claims Experience'!$B309)*('Input_Claims Data'!$C$11:$C$500='Cal_Claims Experience'!$C309)*('Input_Claims Data'!$D$11:$D$500='Cal_Claims Experience'!$D309)))</f>
        <v/>
      </c>
      <c r="L309" s="1" t="str" cm="1">
        <f t="array" ref="L309">IF(B309="","",_xlfn._xlws.FILTER('Input_Claims Data'!L$11:L$500,('Input_Claims Data'!$A$11:$A$500='Cal_Claims Experience'!$A309)*('Input_Claims Data'!$B$11:$B$500='Cal_Claims Experience'!$B309)*('Input_Claims Data'!$C$11:$C$500='Cal_Claims Experience'!$C309)*('Input_Claims Data'!$D$11:$D$500='Cal_Claims Experience'!$D309)))</f>
        <v/>
      </c>
      <c r="M309" s="1" t="str" cm="1">
        <f t="array" ref="M309">IF(C309="","",_xlfn._xlws.FILTER('Input_Claims Data'!M$11:M$500,('Input_Claims Data'!$A$11:$A$500='Cal_Claims Experience'!$A309)*('Input_Claims Data'!$B$11:$B$500='Cal_Claims Experience'!$B309)*('Input_Claims Data'!$C$11:$C$500='Cal_Claims Experience'!$C309)*('Input_Claims Data'!$D$11:$D$500='Cal_Claims Experience'!$D309)))</f>
        <v/>
      </c>
      <c r="N309" s="1" t="str" cm="1">
        <f t="array" ref="N309">IF(D309="","",_xlfn._xlws.FILTER('Input_Claims Data'!N$11:N$500,('Input_Claims Data'!$A$11:$A$500='Cal_Claims Experience'!$A309)*('Input_Claims Data'!$B$11:$B$500='Cal_Claims Experience'!$B309)*('Input_Claims Data'!$C$11:$C$500='Cal_Claims Experience'!$C309)*('Input_Claims Data'!$D$11:$D$500='Cal_Claims Experience'!$D309)))</f>
        <v/>
      </c>
      <c r="O309" s="1" t="str">
        <f t="shared" si="40"/>
        <v/>
      </c>
      <c r="P309" s="1" t="str">
        <f t="shared" si="41"/>
        <v/>
      </c>
      <c r="Q309" s="1" t="str">
        <f t="shared" si="42"/>
        <v/>
      </c>
      <c r="R309" s="1" t="str">
        <f t="shared" si="43"/>
        <v/>
      </c>
      <c r="S309" s="1" t="str">
        <f t="shared" si="44"/>
        <v/>
      </c>
      <c r="Y309" s="1" t="str" cm="1">
        <f t="array" ref="Y309">IF(U309="","",_xlfn._xlws.FILTER('Input_Claims Data'!U$11:U$500,('Input_Claims Data'!$Q$11:$Q$500='Cal_Claims Experience'!$U309)*('Input_Claims Data'!$R$11:$R$500='Cal_Claims Experience'!$V309)*('Input_Claims Data'!$S$11:$S$500='Cal_Claims Experience'!$W309)*('Input_Claims Data'!$T$11:$T$500='Cal_Claims Experience'!$X309)))</f>
        <v/>
      </c>
      <c r="Z309" s="1" t="str" cm="1">
        <f t="array" ref="Z309">IF(V309="","",_xlfn._xlws.FILTER('Input_Claims Data'!V$11:V$500,('Input_Claims Data'!$Q$11:$Q$500='Cal_Claims Experience'!$U309)*('Input_Claims Data'!$R$11:$R$500='Cal_Claims Experience'!$V309)*('Input_Claims Data'!$S$11:$S$500='Cal_Claims Experience'!$W309)*('Input_Claims Data'!$T$11:$T$500='Cal_Claims Experience'!$X309)))</f>
        <v/>
      </c>
      <c r="AA309" s="1" t="str" cm="1">
        <f t="array" ref="AA309">IF(W309="","",_xlfn._xlws.FILTER('Input_Claims Data'!W$11:W$500,('Input_Claims Data'!$Q$11:$Q$500='Cal_Claims Experience'!$U309)*('Input_Claims Data'!$R$11:$R$500='Cal_Claims Experience'!$V309)*('Input_Claims Data'!$S$11:$S$500='Cal_Claims Experience'!$W309)*('Input_Claims Data'!$T$11:$T$500='Cal_Claims Experience'!$X309)))</f>
        <v/>
      </c>
      <c r="AB309" s="1" t="str" cm="1">
        <f t="array" ref="AB309">IF(X309="","",_xlfn._xlws.FILTER('Input_Claims Data'!X$11:X$500,('Input_Claims Data'!$Q$11:$Q$500='Cal_Claims Experience'!$U309)*('Input_Claims Data'!$R$11:$R$500='Cal_Claims Experience'!$V309)*('Input_Claims Data'!$S$11:$S$500='Cal_Claims Experience'!$W309)*('Input_Claims Data'!$T$11:$T$500='Cal_Claims Experience'!$X309)))</f>
        <v/>
      </c>
      <c r="AC309" s="1" t="str" cm="1">
        <f t="array" ref="AC309">IF(Y309="","",_xlfn._xlws.FILTER('Input_Claims Data'!Y$11:Y$500,('Input_Claims Data'!$Q$11:$Q$500='Cal_Claims Experience'!$U309)*('Input_Claims Data'!$R$11:$R$500='Cal_Claims Experience'!$V309)*('Input_Claims Data'!$S$11:$S$500='Cal_Claims Experience'!$W309)*('Input_Claims Data'!$T$11:$T$500='Cal_Claims Experience'!$X309)))</f>
        <v/>
      </c>
      <c r="AD309" s="1" t="str" cm="1">
        <f t="array" ref="AD309">IF(Z309="","",_xlfn._xlws.FILTER('Input_Claims Data'!Z$11:Z$500,('Input_Claims Data'!$Q$11:$Q$500='Cal_Claims Experience'!$U309)*('Input_Claims Data'!$R$11:$R$500='Cal_Claims Experience'!$V309)*('Input_Claims Data'!$S$11:$S$500='Cal_Claims Experience'!$W309)*('Input_Claims Data'!$T$11:$T$500='Cal_Claims Experience'!$X309)))</f>
        <v/>
      </c>
      <c r="AE309" s="1" t="str" cm="1">
        <f t="array" ref="AE309">IF(AA309="","",_xlfn._xlws.FILTER('Input_Claims Data'!AA$11:AA$500,('Input_Claims Data'!$Q$11:$Q$500='Cal_Claims Experience'!$U309)*('Input_Claims Data'!$R$11:$R$500='Cal_Claims Experience'!$V309)*('Input_Claims Data'!$S$11:$S$500='Cal_Claims Experience'!$W309)*('Input_Claims Data'!$T$11:$T$500='Cal_Claims Experience'!$X309)))</f>
        <v/>
      </c>
      <c r="AF309" s="1" t="str" cm="1">
        <f t="array" ref="AF309">IF(AB309="","",_xlfn._xlws.FILTER('Input_Claims Data'!AB$11:AB$500,('Input_Claims Data'!$Q$11:$Q$500='Cal_Claims Experience'!$U309)*('Input_Claims Data'!$R$11:$R$500='Cal_Claims Experience'!$V309)*('Input_Claims Data'!$S$11:$S$500='Cal_Claims Experience'!$W309)*('Input_Claims Data'!$T$11:$T$500='Cal_Claims Experience'!$X309)))</f>
        <v/>
      </c>
      <c r="AG309" s="1" t="str" cm="1">
        <f t="array" ref="AG309">IF(AC309="","",_xlfn._xlws.FILTER('Input_Claims Data'!AC$11:AC$500,('Input_Claims Data'!$Q$11:$Q$500='Cal_Claims Experience'!$U309)*('Input_Claims Data'!$R$11:$R$500='Cal_Claims Experience'!$V309)*('Input_Claims Data'!$S$11:$S$500='Cal_Claims Experience'!$W309)*('Input_Claims Data'!$T$11:$T$500='Cal_Claims Experience'!$X309)))</f>
        <v/>
      </c>
      <c r="AH309" s="1" t="str" cm="1">
        <f t="array" ref="AH309">IF(AD309="","",_xlfn._xlws.FILTER('Input_Claims Data'!AD$11:AD$500,('Input_Claims Data'!$Q$11:$Q$500='Cal_Claims Experience'!$U309)*('Input_Claims Data'!$R$11:$R$500='Cal_Claims Experience'!$V309)*('Input_Claims Data'!$S$11:$S$500='Cal_Claims Experience'!$W309)*('Input_Claims Data'!$T$11:$T$500='Cal_Claims Experience'!$X309)))</f>
        <v/>
      </c>
      <c r="AI309" s="1" t="str">
        <f t="shared" si="48"/>
        <v/>
      </c>
      <c r="AJ309" s="1" t="str">
        <f t="shared" si="45"/>
        <v/>
      </c>
      <c r="AK309" s="1" t="str">
        <f t="shared" si="46"/>
        <v/>
      </c>
      <c r="AL309" s="1" t="str">
        <f t="shared" si="47"/>
        <v/>
      </c>
      <c r="AM309" s="1" t="str">
        <f t="shared" si="49"/>
        <v/>
      </c>
    </row>
    <row r="310" spans="5:39">
      <c r="E310" s="1" t="str" cm="1">
        <f t="array" ref="E310">IF(A310="","",_xlfn._xlws.FILTER('Input_Claims Data'!E$11:E$500,('Input_Claims Data'!$A$11:$A$500='Cal_Claims Experience'!$A310)*('Input_Claims Data'!$B$11:$B$500='Cal_Claims Experience'!$B310)*('Input_Claims Data'!$C$11:$C$500='Cal_Claims Experience'!$C310)*('Input_Claims Data'!$D$11:$D$500='Cal_Claims Experience'!$D310)))</f>
        <v/>
      </c>
      <c r="F310" s="1" t="str" cm="1">
        <f t="array" ref="F310">IF(A310="","",_xlfn._xlws.FILTER('Input_Claims Data'!F$11:F$500,('Input_Claims Data'!$A$11:$A$500='Cal_Claims Experience'!$A310)*('Input_Claims Data'!$B$11:$B$500='Cal_Claims Experience'!$B310)*('Input_Claims Data'!$C$11:$C$500='Cal_Claims Experience'!$C310)*('Input_Claims Data'!$D$11:$D$500='Cal_Claims Experience'!$D310)))</f>
        <v/>
      </c>
      <c r="G310" s="1" t="str" cm="1">
        <f t="array" ref="G310">IF(A310="","",_xlfn._xlws.FILTER('Input_Claims Data'!G$11:G$500,('Input_Claims Data'!$A$11:$A$500='Cal_Claims Experience'!$A310)*('Input_Claims Data'!$B$11:$B$500='Cal_Claims Experience'!$B310)*('Input_Claims Data'!$C$11:$C$500='Cal_Claims Experience'!$C310)*('Input_Claims Data'!$D$11:$D$500='Cal_Claims Experience'!$D310)))</f>
        <v/>
      </c>
      <c r="H310" s="1" t="str" cm="1">
        <f t="array" ref="H310">IF(A310="","",_xlfn._xlws.FILTER('Input_Claims Data'!H$11:H$500,('Input_Claims Data'!$A$11:$A$500='Cal_Claims Experience'!$A310)*('Input_Claims Data'!$B$11:$B$500='Cal_Claims Experience'!$B310)*('Input_Claims Data'!$C$11:$C$500='Cal_Claims Experience'!$C310)*('Input_Claims Data'!$D$11:$D$500='Cal_Claims Experience'!$D310)))</f>
        <v/>
      </c>
      <c r="I310" s="1" t="str" cm="1">
        <f t="array" ref="I310">IF(A310="","",_xlfn._xlws.FILTER('Input_Claims Data'!I$11:I$500,('Input_Claims Data'!$A$11:$A$500='Cal_Claims Experience'!$A310)*('Input_Claims Data'!$B$11:$B$500='Cal_Claims Experience'!$B310)*('Input_Claims Data'!$C$11:$C$500='Cal_Claims Experience'!$C310)*('Input_Claims Data'!$D$11:$D$500='Cal_Claims Experience'!$D310)))</f>
        <v/>
      </c>
      <c r="J310" s="1" t="str" cm="1">
        <f t="array" ref="J310">IF(A310="","",_xlfn._xlws.FILTER('Input_Claims Data'!J$11:J$500,('Input_Claims Data'!$A$11:$A$500='Cal_Claims Experience'!$A310)*('Input_Claims Data'!$B$11:$B$500='Cal_Claims Experience'!$B310)*('Input_Claims Data'!$C$11:$C$500='Cal_Claims Experience'!$C310)*('Input_Claims Data'!$D$11:$D$500='Cal_Claims Experience'!$D310)))</f>
        <v/>
      </c>
      <c r="K310" s="1" t="str" cm="1">
        <f t="array" ref="K310">IF(A310="","",_xlfn._xlws.FILTER('Input_Claims Data'!K$11:K$500,('Input_Claims Data'!$A$11:$A$500='Cal_Claims Experience'!$A310)*('Input_Claims Data'!$B$11:$B$500='Cal_Claims Experience'!$B310)*('Input_Claims Data'!$C$11:$C$500='Cal_Claims Experience'!$C310)*('Input_Claims Data'!$D$11:$D$500='Cal_Claims Experience'!$D310)))</f>
        <v/>
      </c>
      <c r="L310" s="1" t="str" cm="1">
        <f t="array" ref="L310">IF(B310="","",_xlfn._xlws.FILTER('Input_Claims Data'!L$11:L$500,('Input_Claims Data'!$A$11:$A$500='Cal_Claims Experience'!$A310)*('Input_Claims Data'!$B$11:$B$500='Cal_Claims Experience'!$B310)*('Input_Claims Data'!$C$11:$C$500='Cal_Claims Experience'!$C310)*('Input_Claims Data'!$D$11:$D$500='Cal_Claims Experience'!$D310)))</f>
        <v/>
      </c>
      <c r="M310" s="1" t="str" cm="1">
        <f t="array" ref="M310">IF(C310="","",_xlfn._xlws.FILTER('Input_Claims Data'!M$11:M$500,('Input_Claims Data'!$A$11:$A$500='Cal_Claims Experience'!$A310)*('Input_Claims Data'!$B$11:$B$500='Cal_Claims Experience'!$B310)*('Input_Claims Data'!$C$11:$C$500='Cal_Claims Experience'!$C310)*('Input_Claims Data'!$D$11:$D$500='Cal_Claims Experience'!$D310)))</f>
        <v/>
      </c>
      <c r="N310" s="1" t="str" cm="1">
        <f t="array" ref="N310">IF(D310="","",_xlfn._xlws.FILTER('Input_Claims Data'!N$11:N$500,('Input_Claims Data'!$A$11:$A$500='Cal_Claims Experience'!$A310)*('Input_Claims Data'!$B$11:$B$500='Cal_Claims Experience'!$B310)*('Input_Claims Data'!$C$11:$C$500='Cal_Claims Experience'!$C310)*('Input_Claims Data'!$D$11:$D$500='Cal_Claims Experience'!$D310)))</f>
        <v/>
      </c>
      <c r="O310" s="1" t="str">
        <f t="shared" si="40"/>
        <v/>
      </c>
      <c r="P310" s="1" t="str">
        <f t="shared" si="41"/>
        <v/>
      </c>
      <c r="Q310" s="1" t="str">
        <f t="shared" si="42"/>
        <v/>
      </c>
      <c r="R310" s="1" t="str">
        <f t="shared" si="43"/>
        <v/>
      </c>
      <c r="S310" s="1" t="str">
        <f t="shared" si="44"/>
        <v/>
      </c>
      <c r="Y310" s="1" t="str" cm="1">
        <f t="array" ref="Y310">IF(U310="","",_xlfn._xlws.FILTER('Input_Claims Data'!U$11:U$500,('Input_Claims Data'!$Q$11:$Q$500='Cal_Claims Experience'!$U310)*('Input_Claims Data'!$R$11:$R$500='Cal_Claims Experience'!$V310)*('Input_Claims Data'!$S$11:$S$500='Cal_Claims Experience'!$W310)*('Input_Claims Data'!$T$11:$T$500='Cal_Claims Experience'!$X310)))</f>
        <v/>
      </c>
      <c r="Z310" s="1" t="str" cm="1">
        <f t="array" ref="Z310">IF(V310="","",_xlfn._xlws.FILTER('Input_Claims Data'!V$11:V$500,('Input_Claims Data'!$Q$11:$Q$500='Cal_Claims Experience'!$U310)*('Input_Claims Data'!$R$11:$R$500='Cal_Claims Experience'!$V310)*('Input_Claims Data'!$S$11:$S$500='Cal_Claims Experience'!$W310)*('Input_Claims Data'!$T$11:$T$500='Cal_Claims Experience'!$X310)))</f>
        <v/>
      </c>
      <c r="AA310" s="1" t="str" cm="1">
        <f t="array" ref="AA310">IF(W310="","",_xlfn._xlws.FILTER('Input_Claims Data'!W$11:W$500,('Input_Claims Data'!$Q$11:$Q$500='Cal_Claims Experience'!$U310)*('Input_Claims Data'!$R$11:$R$500='Cal_Claims Experience'!$V310)*('Input_Claims Data'!$S$11:$S$500='Cal_Claims Experience'!$W310)*('Input_Claims Data'!$T$11:$T$500='Cal_Claims Experience'!$X310)))</f>
        <v/>
      </c>
      <c r="AB310" s="1" t="str" cm="1">
        <f t="array" ref="AB310">IF(X310="","",_xlfn._xlws.FILTER('Input_Claims Data'!X$11:X$500,('Input_Claims Data'!$Q$11:$Q$500='Cal_Claims Experience'!$U310)*('Input_Claims Data'!$R$11:$R$500='Cal_Claims Experience'!$V310)*('Input_Claims Data'!$S$11:$S$500='Cal_Claims Experience'!$W310)*('Input_Claims Data'!$T$11:$T$500='Cal_Claims Experience'!$X310)))</f>
        <v/>
      </c>
      <c r="AC310" s="1" t="str" cm="1">
        <f t="array" ref="AC310">IF(Y310="","",_xlfn._xlws.FILTER('Input_Claims Data'!Y$11:Y$500,('Input_Claims Data'!$Q$11:$Q$500='Cal_Claims Experience'!$U310)*('Input_Claims Data'!$R$11:$R$500='Cal_Claims Experience'!$V310)*('Input_Claims Data'!$S$11:$S$500='Cal_Claims Experience'!$W310)*('Input_Claims Data'!$T$11:$T$500='Cal_Claims Experience'!$X310)))</f>
        <v/>
      </c>
      <c r="AD310" s="1" t="str" cm="1">
        <f t="array" ref="AD310">IF(Z310="","",_xlfn._xlws.FILTER('Input_Claims Data'!Z$11:Z$500,('Input_Claims Data'!$Q$11:$Q$500='Cal_Claims Experience'!$U310)*('Input_Claims Data'!$R$11:$R$500='Cal_Claims Experience'!$V310)*('Input_Claims Data'!$S$11:$S$500='Cal_Claims Experience'!$W310)*('Input_Claims Data'!$T$11:$T$500='Cal_Claims Experience'!$X310)))</f>
        <v/>
      </c>
      <c r="AE310" s="1" t="str" cm="1">
        <f t="array" ref="AE310">IF(AA310="","",_xlfn._xlws.FILTER('Input_Claims Data'!AA$11:AA$500,('Input_Claims Data'!$Q$11:$Q$500='Cal_Claims Experience'!$U310)*('Input_Claims Data'!$R$11:$R$500='Cal_Claims Experience'!$V310)*('Input_Claims Data'!$S$11:$S$500='Cal_Claims Experience'!$W310)*('Input_Claims Data'!$T$11:$T$500='Cal_Claims Experience'!$X310)))</f>
        <v/>
      </c>
      <c r="AF310" s="1" t="str" cm="1">
        <f t="array" ref="AF310">IF(AB310="","",_xlfn._xlws.FILTER('Input_Claims Data'!AB$11:AB$500,('Input_Claims Data'!$Q$11:$Q$500='Cal_Claims Experience'!$U310)*('Input_Claims Data'!$R$11:$R$500='Cal_Claims Experience'!$V310)*('Input_Claims Data'!$S$11:$S$500='Cal_Claims Experience'!$W310)*('Input_Claims Data'!$T$11:$T$500='Cal_Claims Experience'!$X310)))</f>
        <v/>
      </c>
      <c r="AG310" s="1" t="str" cm="1">
        <f t="array" ref="AG310">IF(AC310="","",_xlfn._xlws.FILTER('Input_Claims Data'!AC$11:AC$500,('Input_Claims Data'!$Q$11:$Q$500='Cal_Claims Experience'!$U310)*('Input_Claims Data'!$R$11:$R$500='Cal_Claims Experience'!$V310)*('Input_Claims Data'!$S$11:$S$500='Cal_Claims Experience'!$W310)*('Input_Claims Data'!$T$11:$T$500='Cal_Claims Experience'!$X310)))</f>
        <v/>
      </c>
      <c r="AH310" s="1" t="str" cm="1">
        <f t="array" ref="AH310">IF(AD310="","",_xlfn._xlws.FILTER('Input_Claims Data'!AD$11:AD$500,('Input_Claims Data'!$Q$11:$Q$500='Cal_Claims Experience'!$U310)*('Input_Claims Data'!$R$11:$R$500='Cal_Claims Experience'!$V310)*('Input_Claims Data'!$S$11:$S$500='Cal_Claims Experience'!$W310)*('Input_Claims Data'!$T$11:$T$500='Cal_Claims Experience'!$X310)))</f>
        <v/>
      </c>
      <c r="AI310" s="1" t="str">
        <f t="shared" si="48"/>
        <v/>
      </c>
      <c r="AJ310" s="1" t="str">
        <f t="shared" si="45"/>
        <v/>
      </c>
      <c r="AK310" s="1" t="str">
        <f t="shared" si="46"/>
        <v/>
      </c>
      <c r="AL310" s="1" t="str">
        <f t="shared" si="47"/>
        <v/>
      </c>
      <c r="AM310" s="1" t="str">
        <f t="shared" si="49"/>
        <v/>
      </c>
    </row>
    <row r="311" spans="5:39">
      <c r="E311" s="1" t="str" cm="1">
        <f t="array" ref="E311">IF(A311="","",_xlfn._xlws.FILTER('Input_Claims Data'!E$11:E$500,('Input_Claims Data'!$A$11:$A$500='Cal_Claims Experience'!$A311)*('Input_Claims Data'!$B$11:$B$500='Cal_Claims Experience'!$B311)*('Input_Claims Data'!$C$11:$C$500='Cal_Claims Experience'!$C311)*('Input_Claims Data'!$D$11:$D$500='Cal_Claims Experience'!$D311)))</f>
        <v/>
      </c>
      <c r="F311" s="1" t="str" cm="1">
        <f t="array" ref="F311">IF(A311="","",_xlfn._xlws.FILTER('Input_Claims Data'!F$11:F$500,('Input_Claims Data'!$A$11:$A$500='Cal_Claims Experience'!$A311)*('Input_Claims Data'!$B$11:$B$500='Cal_Claims Experience'!$B311)*('Input_Claims Data'!$C$11:$C$500='Cal_Claims Experience'!$C311)*('Input_Claims Data'!$D$11:$D$500='Cal_Claims Experience'!$D311)))</f>
        <v/>
      </c>
      <c r="G311" s="1" t="str" cm="1">
        <f t="array" ref="G311">IF(A311="","",_xlfn._xlws.FILTER('Input_Claims Data'!G$11:G$500,('Input_Claims Data'!$A$11:$A$500='Cal_Claims Experience'!$A311)*('Input_Claims Data'!$B$11:$B$500='Cal_Claims Experience'!$B311)*('Input_Claims Data'!$C$11:$C$500='Cal_Claims Experience'!$C311)*('Input_Claims Data'!$D$11:$D$500='Cal_Claims Experience'!$D311)))</f>
        <v/>
      </c>
      <c r="H311" s="1" t="str" cm="1">
        <f t="array" ref="H311">IF(A311="","",_xlfn._xlws.FILTER('Input_Claims Data'!H$11:H$500,('Input_Claims Data'!$A$11:$A$500='Cal_Claims Experience'!$A311)*('Input_Claims Data'!$B$11:$B$500='Cal_Claims Experience'!$B311)*('Input_Claims Data'!$C$11:$C$500='Cal_Claims Experience'!$C311)*('Input_Claims Data'!$D$11:$D$500='Cal_Claims Experience'!$D311)))</f>
        <v/>
      </c>
      <c r="I311" s="1" t="str" cm="1">
        <f t="array" ref="I311">IF(A311="","",_xlfn._xlws.FILTER('Input_Claims Data'!I$11:I$500,('Input_Claims Data'!$A$11:$A$500='Cal_Claims Experience'!$A311)*('Input_Claims Data'!$B$11:$B$500='Cal_Claims Experience'!$B311)*('Input_Claims Data'!$C$11:$C$500='Cal_Claims Experience'!$C311)*('Input_Claims Data'!$D$11:$D$500='Cal_Claims Experience'!$D311)))</f>
        <v/>
      </c>
      <c r="J311" s="1" t="str" cm="1">
        <f t="array" ref="J311">IF(A311="","",_xlfn._xlws.FILTER('Input_Claims Data'!J$11:J$500,('Input_Claims Data'!$A$11:$A$500='Cal_Claims Experience'!$A311)*('Input_Claims Data'!$B$11:$B$500='Cal_Claims Experience'!$B311)*('Input_Claims Data'!$C$11:$C$500='Cal_Claims Experience'!$C311)*('Input_Claims Data'!$D$11:$D$500='Cal_Claims Experience'!$D311)))</f>
        <v/>
      </c>
      <c r="K311" s="1" t="str" cm="1">
        <f t="array" ref="K311">IF(A311="","",_xlfn._xlws.FILTER('Input_Claims Data'!K$11:K$500,('Input_Claims Data'!$A$11:$A$500='Cal_Claims Experience'!$A311)*('Input_Claims Data'!$B$11:$B$500='Cal_Claims Experience'!$B311)*('Input_Claims Data'!$C$11:$C$500='Cal_Claims Experience'!$C311)*('Input_Claims Data'!$D$11:$D$500='Cal_Claims Experience'!$D311)))</f>
        <v/>
      </c>
      <c r="L311" s="1" t="str" cm="1">
        <f t="array" ref="L311">IF(B311="","",_xlfn._xlws.FILTER('Input_Claims Data'!L$11:L$500,('Input_Claims Data'!$A$11:$A$500='Cal_Claims Experience'!$A311)*('Input_Claims Data'!$B$11:$B$500='Cal_Claims Experience'!$B311)*('Input_Claims Data'!$C$11:$C$500='Cal_Claims Experience'!$C311)*('Input_Claims Data'!$D$11:$D$500='Cal_Claims Experience'!$D311)))</f>
        <v/>
      </c>
      <c r="M311" s="1" t="str" cm="1">
        <f t="array" ref="M311">IF(C311="","",_xlfn._xlws.FILTER('Input_Claims Data'!M$11:M$500,('Input_Claims Data'!$A$11:$A$500='Cal_Claims Experience'!$A311)*('Input_Claims Data'!$B$11:$B$500='Cal_Claims Experience'!$B311)*('Input_Claims Data'!$C$11:$C$500='Cal_Claims Experience'!$C311)*('Input_Claims Data'!$D$11:$D$500='Cal_Claims Experience'!$D311)))</f>
        <v/>
      </c>
      <c r="N311" s="1" t="str" cm="1">
        <f t="array" ref="N311">IF(D311="","",_xlfn._xlws.FILTER('Input_Claims Data'!N$11:N$500,('Input_Claims Data'!$A$11:$A$500='Cal_Claims Experience'!$A311)*('Input_Claims Data'!$B$11:$B$500='Cal_Claims Experience'!$B311)*('Input_Claims Data'!$C$11:$C$500='Cal_Claims Experience'!$C311)*('Input_Claims Data'!$D$11:$D$500='Cal_Claims Experience'!$D311)))</f>
        <v/>
      </c>
      <c r="O311" s="1" t="str">
        <f t="shared" si="40"/>
        <v/>
      </c>
      <c r="P311" s="1" t="str">
        <f t="shared" si="41"/>
        <v/>
      </c>
      <c r="Q311" s="1" t="str">
        <f t="shared" si="42"/>
        <v/>
      </c>
      <c r="R311" s="1" t="str">
        <f t="shared" si="43"/>
        <v/>
      </c>
      <c r="S311" s="1" t="str">
        <f t="shared" si="44"/>
        <v/>
      </c>
      <c r="Y311" s="1" t="str" cm="1">
        <f t="array" ref="Y311">IF(U311="","",_xlfn._xlws.FILTER('Input_Claims Data'!U$11:U$500,('Input_Claims Data'!$Q$11:$Q$500='Cal_Claims Experience'!$U311)*('Input_Claims Data'!$R$11:$R$500='Cal_Claims Experience'!$V311)*('Input_Claims Data'!$S$11:$S$500='Cal_Claims Experience'!$W311)*('Input_Claims Data'!$T$11:$T$500='Cal_Claims Experience'!$X311)))</f>
        <v/>
      </c>
      <c r="Z311" s="1" t="str" cm="1">
        <f t="array" ref="Z311">IF(V311="","",_xlfn._xlws.FILTER('Input_Claims Data'!V$11:V$500,('Input_Claims Data'!$Q$11:$Q$500='Cal_Claims Experience'!$U311)*('Input_Claims Data'!$R$11:$R$500='Cal_Claims Experience'!$V311)*('Input_Claims Data'!$S$11:$S$500='Cal_Claims Experience'!$W311)*('Input_Claims Data'!$T$11:$T$500='Cal_Claims Experience'!$X311)))</f>
        <v/>
      </c>
      <c r="AA311" s="1" t="str" cm="1">
        <f t="array" ref="AA311">IF(W311="","",_xlfn._xlws.FILTER('Input_Claims Data'!W$11:W$500,('Input_Claims Data'!$Q$11:$Q$500='Cal_Claims Experience'!$U311)*('Input_Claims Data'!$R$11:$R$500='Cal_Claims Experience'!$V311)*('Input_Claims Data'!$S$11:$S$500='Cal_Claims Experience'!$W311)*('Input_Claims Data'!$T$11:$T$500='Cal_Claims Experience'!$X311)))</f>
        <v/>
      </c>
      <c r="AB311" s="1" t="str" cm="1">
        <f t="array" ref="AB311">IF(X311="","",_xlfn._xlws.FILTER('Input_Claims Data'!X$11:X$500,('Input_Claims Data'!$Q$11:$Q$500='Cal_Claims Experience'!$U311)*('Input_Claims Data'!$R$11:$R$500='Cal_Claims Experience'!$V311)*('Input_Claims Data'!$S$11:$S$500='Cal_Claims Experience'!$W311)*('Input_Claims Data'!$T$11:$T$500='Cal_Claims Experience'!$X311)))</f>
        <v/>
      </c>
      <c r="AC311" s="1" t="str" cm="1">
        <f t="array" ref="AC311">IF(Y311="","",_xlfn._xlws.FILTER('Input_Claims Data'!Y$11:Y$500,('Input_Claims Data'!$Q$11:$Q$500='Cal_Claims Experience'!$U311)*('Input_Claims Data'!$R$11:$R$500='Cal_Claims Experience'!$V311)*('Input_Claims Data'!$S$11:$S$500='Cal_Claims Experience'!$W311)*('Input_Claims Data'!$T$11:$T$500='Cal_Claims Experience'!$X311)))</f>
        <v/>
      </c>
      <c r="AD311" s="1" t="str" cm="1">
        <f t="array" ref="AD311">IF(Z311="","",_xlfn._xlws.FILTER('Input_Claims Data'!Z$11:Z$500,('Input_Claims Data'!$Q$11:$Q$500='Cal_Claims Experience'!$U311)*('Input_Claims Data'!$R$11:$R$500='Cal_Claims Experience'!$V311)*('Input_Claims Data'!$S$11:$S$500='Cal_Claims Experience'!$W311)*('Input_Claims Data'!$T$11:$T$500='Cal_Claims Experience'!$X311)))</f>
        <v/>
      </c>
      <c r="AE311" s="1" t="str" cm="1">
        <f t="array" ref="AE311">IF(AA311="","",_xlfn._xlws.FILTER('Input_Claims Data'!AA$11:AA$500,('Input_Claims Data'!$Q$11:$Q$500='Cal_Claims Experience'!$U311)*('Input_Claims Data'!$R$11:$R$500='Cal_Claims Experience'!$V311)*('Input_Claims Data'!$S$11:$S$500='Cal_Claims Experience'!$W311)*('Input_Claims Data'!$T$11:$T$500='Cal_Claims Experience'!$X311)))</f>
        <v/>
      </c>
      <c r="AF311" s="1" t="str" cm="1">
        <f t="array" ref="AF311">IF(AB311="","",_xlfn._xlws.FILTER('Input_Claims Data'!AB$11:AB$500,('Input_Claims Data'!$Q$11:$Q$500='Cal_Claims Experience'!$U311)*('Input_Claims Data'!$R$11:$R$500='Cal_Claims Experience'!$V311)*('Input_Claims Data'!$S$11:$S$500='Cal_Claims Experience'!$W311)*('Input_Claims Data'!$T$11:$T$500='Cal_Claims Experience'!$X311)))</f>
        <v/>
      </c>
      <c r="AG311" s="1" t="str" cm="1">
        <f t="array" ref="AG311">IF(AC311="","",_xlfn._xlws.FILTER('Input_Claims Data'!AC$11:AC$500,('Input_Claims Data'!$Q$11:$Q$500='Cal_Claims Experience'!$U311)*('Input_Claims Data'!$R$11:$R$500='Cal_Claims Experience'!$V311)*('Input_Claims Data'!$S$11:$S$500='Cal_Claims Experience'!$W311)*('Input_Claims Data'!$T$11:$T$500='Cal_Claims Experience'!$X311)))</f>
        <v/>
      </c>
      <c r="AH311" s="1" t="str" cm="1">
        <f t="array" ref="AH311">IF(AD311="","",_xlfn._xlws.FILTER('Input_Claims Data'!AD$11:AD$500,('Input_Claims Data'!$Q$11:$Q$500='Cal_Claims Experience'!$U311)*('Input_Claims Data'!$R$11:$R$500='Cal_Claims Experience'!$V311)*('Input_Claims Data'!$S$11:$S$500='Cal_Claims Experience'!$W311)*('Input_Claims Data'!$T$11:$T$500='Cal_Claims Experience'!$X311)))</f>
        <v/>
      </c>
      <c r="AI311" s="1" t="str">
        <f t="shared" si="48"/>
        <v/>
      </c>
      <c r="AJ311" s="1" t="str">
        <f t="shared" si="45"/>
        <v/>
      </c>
      <c r="AK311" s="1" t="str">
        <f t="shared" si="46"/>
        <v/>
      </c>
      <c r="AL311" s="1" t="str">
        <f t="shared" si="47"/>
        <v/>
      </c>
      <c r="AM311" s="1" t="str">
        <f t="shared" si="49"/>
        <v/>
      </c>
    </row>
    <row r="312" spans="5:39">
      <c r="E312" s="1" t="str" cm="1">
        <f t="array" ref="E312">IF(A312="","",_xlfn._xlws.FILTER('Input_Claims Data'!E$11:E$500,('Input_Claims Data'!$A$11:$A$500='Cal_Claims Experience'!$A312)*('Input_Claims Data'!$B$11:$B$500='Cal_Claims Experience'!$B312)*('Input_Claims Data'!$C$11:$C$500='Cal_Claims Experience'!$C312)*('Input_Claims Data'!$D$11:$D$500='Cal_Claims Experience'!$D312)))</f>
        <v/>
      </c>
      <c r="F312" s="1" t="str" cm="1">
        <f t="array" ref="F312">IF(A312="","",_xlfn._xlws.FILTER('Input_Claims Data'!F$11:F$500,('Input_Claims Data'!$A$11:$A$500='Cal_Claims Experience'!$A312)*('Input_Claims Data'!$B$11:$B$500='Cal_Claims Experience'!$B312)*('Input_Claims Data'!$C$11:$C$500='Cal_Claims Experience'!$C312)*('Input_Claims Data'!$D$11:$D$500='Cal_Claims Experience'!$D312)))</f>
        <v/>
      </c>
      <c r="G312" s="1" t="str" cm="1">
        <f t="array" ref="G312">IF(A312="","",_xlfn._xlws.FILTER('Input_Claims Data'!G$11:G$500,('Input_Claims Data'!$A$11:$A$500='Cal_Claims Experience'!$A312)*('Input_Claims Data'!$B$11:$B$500='Cal_Claims Experience'!$B312)*('Input_Claims Data'!$C$11:$C$500='Cal_Claims Experience'!$C312)*('Input_Claims Data'!$D$11:$D$500='Cal_Claims Experience'!$D312)))</f>
        <v/>
      </c>
      <c r="H312" s="1" t="str" cm="1">
        <f t="array" ref="H312">IF(A312="","",_xlfn._xlws.FILTER('Input_Claims Data'!H$11:H$500,('Input_Claims Data'!$A$11:$A$500='Cal_Claims Experience'!$A312)*('Input_Claims Data'!$B$11:$B$500='Cal_Claims Experience'!$B312)*('Input_Claims Data'!$C$11:$C$500='Cal_Claims Experience'!$C312)*('Input_Claims Data'!$D$11:$D$500='Cal_Claims Experience'!$D312)))</f>
        <v/>
      </c>
      <c r="I312" s="1" t="str" cm="1">
        <f t="array" ref="I312">IF(A312="","",_xlfn._xlws.FILTER('Input_Claims Data'!I$11:I$500,('Input_Claims Data'!$A$11:$A$500='Cal_Claims Experience'!$A312)*('Input_Claims Data'!$B$11:$B$500='Cal_Claims Experience'!$B312)*('Input_Claims Data'!$C$11:$C$500='Cal_Claims Experience'!$C312)*('Input_Claims Data'!$D$11:$D$500='Cal_Claims Experience'!$D312)))</f>
        <v/>
      </c>
      <c r="J312" s="1" t="str" cm="1">
        <f t="array" ref="J312">IF(A312="","",_xlfn._xlws.FILTER('Input_Claims Data'!J$11:J$500,('Input_Claims Data'!$A$11:$A$500='Cal_Claims Experience'!$A312)*('Input_Claims Data'!$B$11:$B$500='Cal_Claims Experience'!$B312)*('Input_Claims Data'!$C$11:$C$500='Cal_Claims Experience'!$C312)*('Input_Claims Data'!$D$11:$D$500='Cal_Claims Experience'!$D312)))</f>
        <v/>
      </c>
      <c r="K312" s="1" t="str" cm="1">
        <f t="array" ref="K312">IF(A312="","",_xlfn._xlws.FILTER('Input_Claims Data'!K$11:K$500,('Input_Claims Data'!$A$11:$A$500='Cal_Claims Experience'!$A312)*('Input_Claims Data'!$B$11:$B$500='Cal_Claims Experience'!$B312)*('Input_Claims Data'!$C$11:$C$500='Cal_Claims Experience'!$C312)*('Input_Claims Data'!$D$11:$D$500='Cal_Claims Experience'!$D312)))</f>
        <v/>
      </c>
      <c r="L312" s="1" t="str" cm="1">
        <f t="array" ref="L312">IF(B312="","",_xlfn._xlws.FILTER('Input_Claims Data'!L$11:L$500,('Input_Claims Data'!$A$11:$A$500='Cal_Claims Experience'!$A312)*('Input_Claims Data'!$B$11:$B$500='Cal_Claims Experience'!$B312)*('Input_Claims Data'!$C$11:$C$500='Cal_Claims Experience'!$C312)*('Input_Claims Data'!$D$11:$D$500='Cal_Claims Experience'!$D312)))</f>
        <v/>
      </c>
      <c r="M312" s="1" t="str" cm="1">
        <f t="array" ref="M312">IF(C312="","",_xlfn._xlws.FILTER('Input_Claims Data'!M$11:M$500,('Input_Claims Data'!$A$11:$A$500='Cal_Claims Experience'!$A312)*('Input_Claims Data'!$B$11:$B$500='Cal_Claims Experience'!$B312)*('Input_Claims Data'!$C$11:$C$500='Cal_Claims Experience'!$C312)*('Input_Claims Data'!$D$11:$D$500='Cal_Claims Experience'!$D312)))</f>
        <v/>
      </c>
      <c r="N312" s="1" t="str" cm="1">
        <f t="array" ref="N312">IF(D312="","",_xlfn._xlws.FILTER('Input_Claims Data'!N$11:N$500,('Input_Claims Data'!$A$11:$A$500='Cal_Claims Experience'!$A312)*('Input_Claims Data'!$B$11:$B$500='Cal_Claims Experience'!$B312)*('Input_Claims Data'!$C$11:$C$500='Cal_Claims Experience'!$C312)*('Input_Claims Data'!$D$11:$D$500='Cal_Claims Experience'!$D312)))</f>
        <v/>
      </c>
      <c r="O312" s="1" t="str">
        <f t="shared" si="40"/>
        <v/>
      </c>
      <c r="P312" s="1" t="str">
        <f t="shared" si="41"/>
        <v/>
      </c>
      <c r="Q312" s="1" t="str">
        <f t="shared" si="42"/>
        <v/>
      </c>
      <c r="R312" s="1" t="str">
        <f t="shared" si="43"/>
        <v/>
      </c>
      <c r="S312" s="1" t="str">
        <f t="shared" si="44"/>
        <v/>
      </c>
      <c r="Y312" s="1" t="str" cm="1">
        <f t="array" ref="Y312">IF(U312="","",_xlfn._xlws.FILTER('Input_Claims Data'!U$11:U$500,('Input_Claims Data'!$Q$11:$Q$500='Cal_Claims Experience'!$U312)*('Input_Claims Data'!$R$11:$R$500='Cal_Claims Experience'!$V312)*('Input_Claims Data'!$S$11:$S$500='Cal_Claims Experience'!$W312)*('Input_Claims Data'!$T$11:$T$500='Cal_Claims Experience'!$X312)))</f>
        <v/>
      </c>
      <c r="Z312" s="1" t="str" cm="1">
        <f t="array" ref="Z312">IF(V312="","",_xlfn._xlws.FILTER('Input_Claims Data'!V$11:V$500,('Input_Claims Data'!$Q$11:$Q$500='Cal_Claims Experience'!$U312)*('Input_Claims Data'!$R$11:$R$500='Cal_Claims Experience'!$V312)*('Input_Claims Data'!$S$11:$S$500='Cal_Claims Experience'!$W312)*('Input_Claims Data'!$T$11:$T$500='Cal_Claims Experience'!$X312)))</f>
        <v/>
      </c>
      <c r="AA312" s="1" t="str" cm="1">
        <f t="array" ref="AA312">IF(W312="","",_xlfn._xlws.FILTER('Input_Claims Data'!W$11:W$500,('Input_Claims Data'!$Q$11:$Q$500='Cal_Claims Experience'!$U312)*('Input_Claims Data'!$R$11:$R$500='Cal_Claims Experience'!$V312)*('Input_Claims Data'!$S$11:$S$500='Cal_Claims Experience'!$W312)*('Input_Claims Data'!$T$11:$T$500='Cal_Claims Experience'!$X312)))</f>
        <v/>
      </c>
      <c r="AB312" s="1" t="str" cm="1">
        <f t="array" ref="AB312">IF(X312="","",_xlfn._xlws.FILTER('Input_Claims Data'!X$11:X$500,('Input_Claims Data'!$Q$11:$Q$500='Cal_Claims Experience'!$U312)*('Input_Claims Data'!$R$11:$R$500='Cal_Claims Experience'!$V312)*('Input_Claims Data'!$S$11:$S$500='Cal_Claims Experience'!$W312)*('Input_Claims Data'!$T$11:$T$500='Cal_Claims Experience'!$X312)))</f>
        <v/>
      </c>
      <c r="AC312" s="1" t="str" cm="1">
        <f t="array" ref="AC312">IF(Y312="","",_xlfn._xlws.FILTER('Input_Claims Data'!Y$11:Y$500,('Input_Claims Data'!$Q$11:$Q$500='Cal_Claims Experience'!$U312)*('Input_Claims Data'!$R$11:$R$500='Cal_Claims Experience'!$V312)*('Input_Claims Data'!$S$11:$S$500='Cal_Claims Experience'!$W312)*('Input_Claims Data'!$T$11:$T$500='Cal_Claims Experience'!$X312)))</f>
        <v/>
      </c>
      <c r="AD312" s="1" t="str" cm="1">
        <f t="array" ref="AD312">IF(Z312="","",_xlfn._xlws.FILTER('Input_Claims Data'!Z$11:Z$500,('Input_Claims Data'!$Q$11:$Q$500='Cal_Claims Experience'!$U312)*('Input_Claims Data'!$R$11:$R$500='Cal_Claims Experience'!$V312)*('Input_Claims Data'!$S$11:$S$500='Cal_Claims Experience'!$W312)*('Input_Claims Data'!$T$11:$T$500='Cal_Claims Experience'!$X312)))</f>
        <v/>
      </c>
      <c r="AE312" s="1" t="str" cm="1">
        <f t="array" ref="AE312">IF(AA312="","",_xlfn._xlws.FILTER('Input_Claims Data'!AA$11:AA$500,('Input_Claims Data'!$Q$11:$Q$500='Cal_Claims Experience'!$U312)*('Input_Claims Data'!$R$11:$R$500='Cal_Claims Experience'!$V312)*('Input_Claims Data'!$S$11:$S$500='Cal_Claims Experience'!$W312)*('Input_Claims Data'!$T$11:$T$500='Cal_Claims Experience'!$X312)))</f>
        <v/>
      </c>
      <c r="AF312" s="1" t="str" cm="1">
        <f t="array" ref="AF312">IF(AB312="","",_xlfn._xlws.FILTER('Input_Claims Data'!AB$11:AB$500,('Input_Claims Data'!$Q$11:$Q$500='Cal_Claims Experience'!$U312)*('Input_Claims Data'!$R$11:$R$500='Cal_Claims Experience'!$V312)*('Input_Claims Data'!$S$11:$S$500='Cal_Claims Experience'!$W312)*('Input_Claims Data'!$T$11:$T$500='Cal_Claims Experience'!$X312)))</f>
        <v/>
      </c>
      <c r="AG312" s="1" t="str" cm="1">
        <f t="array" ref="AG312">IF(AC312="","",_xlfn._xlws.FILTER('Input_Claims Data'!AC$11:AC$500,('Input_Claims Data'!$Q$11:$Q$500='Cal_Claims Experience'!$U312)*('Input_Claims Data'!$R$11:$R$500='Cal_Claims Experience'!$V312)*('Input_Claims Data'!$S$11:$S$500='Cal_Claims Experience'!$W312)*('Input_Claims Data'!$T$11:$T$500='Cal_Claims Experience'!$X312)))</f>
        <v/>
      </c>
      <c r="AH312" s="1" t="str" cm="1">
        <f t="array" ref="AH312">IF(AD312="","",_xlfn._xlws.FILTER('Input_Claims Data'!AD$11:AD$500,('Input_Claims Data'!$Q$11:$Q$500='Cal_Claims Experience'!$U312)*('Input_Claims Data'!$R$11:$R$500='Cal_Claims Experience'!$V312)*('Input_Claims Data'!$S$11:$S$500='Cal_Claims Experience'!$W312)*('Input_Claims Data'!$T$11:$T$500='Cal_Claims Experience'!$X312)))</f>
        <v/>
      </c>
      <c r="AI312" s="1" t="str">
        <f t="shared" si="48"/>
        <v/>
      </c>
      <c r="AJ312" s="1" t="str">
        <f t="shared" si="45"/>
        <v/>
      </c>
      <c r="AK312" s="1" t="str">
        <f t="shared" si="46"/>
        <v/>
      </c>
      <c r="AL312" s="1" t="str">
        <f t="shared" si="47"/>
        <v/>
      </c>
      <c r="AM312" s="1" t="str">
        <f t="shared" si="49"/>
        <v/>
      </c>
    </row>
    <row r="313" spans="5:39">
      <c r="E313" s="1" t="str" cm="1">
        <f t="array" ref="E313">IF(A313="","",_xlfn._xlws.FILTER('Input_Claims Data'!E$11:E$500,('Input_Claims Data'!$A$11:$A$500='Cal_Claims Experience'!$A313)*('Input_Claims Data'!$B$11:$B$500='Cal_Claims Experience'!$B313)*('Input_Claims Data'!$C$11:$C$500='Cal_Claims Experience'!$C313)*('Input_Claims Data'!$D$11:$D$500='Cal_Claims Experience'!$D313)))</f>
        <v/>
      </c>
      <c r="F313" s="1" t="str" cm="1">
        <f t="array" ref="F313">IF(A313="","",_xlfn._xlws.FILTER('Input_Claims Data'!F$11:F$500,('Input_Claims Data'!$A$11:$A$500='Cal_Claims Experience'!$A313)*('Input_Claims Data'!$B$11:$B$500='Cal_Claims Experience'!$B313)*('Input_Claims Data'!$C$11:$C$500='Cal_Claims Experience'!$C313)*('Input_Claims Data'!$D$11:$D$500='Cal_Claims Experience'!$D313)))</f>
        <v/>
      </c>
      <c r="G313" s="1" t="str" cm="1">
        <f t="array" ref="G313">IF(A313="","",_xlfn._xlws.FILTER('Input_Claims Data'!G$11:G$500,('Input_Claims Data'!$A$11:$A$500='Cal_Claims Experience'!$A313)*('Input_Claims Data'!$B$11:$B$500='Cal_Claims Experience'!$B313)*('Input_Claims Data'!$C$11:$C$500='Cal_Claims Experience'!$C313)*('Input_Claims Data'!$D$11:$D$500='Cal_Claims Experience'!$D313)))</f>
        <v/>
      </c>
      <c r="H313" s="1" t="str" cm="1">
        <f t="array" ref="H313">IF(A313="","",_xlfn._xlws.FILTER('Input_Claims Data'!H$11:H$500,('Input_Claims Data'!$A$11:$A$500='Cal_Claims Experience'!$A313)*('Input_Claims Data'!$B$11:$B$500='Cal_Claims Experience'!$B313)*('Input_Claims Data'!$C$11:$C$500='Cal_Claims Experience'!$C313)*('Input_Claims Data'!$D$11:$D$500='Cal_Claims Experience'!$D313)))</f>
        <v/>
      </c>
      <c r="I313" s="1" t="str" cm="1">
        <f t="array" ref="I313">IF(A313="","",_xlfn._xlws.FILTER('Input_Claims Data'!I$11:I$500,('Input_Claims Data'!$A$11:$A$500='Cal_Claims Experience'!$A313)*('Input_Claims Data'!$B$11:$B$500='Cal_Claims Experience'!$B313)*('Input_Claims Data'!$C$11:$C$500='Cal_Claims Experience'!$C313)*('Input_Claims Data'!$D$11:$D$500='Cal_Claims Experience'!$D313)))</f>
        <v/>
      </c>
      <c r="J313" s="1" t="str" cm="1">
        <f t="array" ref="J313">IF(A313="","",_xlfn._xlws.FILTER('Input_Claims Data'!J$11:J$500,('Input_Claims Data'!$A$11:$A$500='Cal_Claims Experience'!$A313)*('Input_Claims Data'!$B$11:$B$500='Cal_Claims Experience'!$B313)*('Input_Claims Data'!$C$11:$C$500='Cal_Claims Experience'!$C313)*('Input_Claims Data'!$D$11:$D$500='Cal_Claims Experience'!$D313)))</f>
        <v/>
      </c>
      <c r="K313" s="1" t="str" cm="1">
        <f t="array" ref="K313">IF(A313="","",_xlfn._xlws.FILTER('Input_Claims Data'!K$11:K$500,('Input_Claims Data'!$A$11:$A$500='Cal_Claims Experience'!$A313)*('Input_Claims Data'!$B$11:$B$500='Cal_Claims Experience'!$B313)*('Input_Claims Data'!$C$11:$C$500='Cal_Claims Experience'!$C313)*('Input_Claims Data'!$D$11:$D$500='Cal_Claims Experience'!$D313)))</f>
        <v/>
      </c>
      <c r="L313" s="1" t="str" cm="1">
        <f t="array" ref="L313">IF(B313="","",_xlfn._xlws.FILTER('Input_Claims Data'!L$11:L$500,('Input_Claims Data'!$A$11:$A$500='Cal_Claims Experience'!$A313)*('Input_Claims Data'!$B$11:$B$500='Cal_Claims Experience'!$B313)*('Input_Claims Data'!$C$11:$C$500='Cal_Claims Experience'!$C313)*('Input_Claims Data'!$D$11:$D$500='Cal_Claims Experience'!$D313)))</f>
        <v/>
      </c>
      <c r="M313" s="1" t="str" cm="1">
        <f t="array" ref="M313">IF(C313="","",_xlfn._xlws.FILTER('Input_Claims Data'!M$11:M$500,('Input_Claims Data'!$A$11:$A$500='Cal_Claims Experience'!$A313)*('Input_Claims Data'!$B$11:$B$500='Cal_Claims Experience'!$B313)*('Input_Claims Data'!$C$11:$C$500='Cal_Claims Experience'!$C313)*('Input_Claims Data'!$D$11:$D$500='Cal_Claims Experience'!$D313)))</f>
        <v/>
      </c>
      <c r="N313" s="1" t="str" cm="1">
        <f t="array" ref="N313">IF(D313="","",_xlfn._xlws.FILTER('Input_Claims Data'!N$11:N$500,('Input_Claims Data'!$A$11:$A$500='Cal_Claims Experience'!$A313)*('Input_Claims Data'!$B$11:$B$500='Cal_Claims Experience'!$B313)*('Input_Claims Data'!$C$11:$C$500='Cal_Claims Experience'!$C313)*('Input_Claims Data'!$D$11:$D$500='Cal_Claims Experience'!$D313)))</f>
        <v/>
      </c>
      <c r="O313" s="1" t="str">
        <f t="shared" si="40"/>
        <v/>
      </c>
      <c r="P313" s="1" t="str">
        <f t="shared" si="41"/>
        <v/>
      </c>
      <c r="Q313" s="1" t="str">
        <f t="shared" si="42"/>
        <v/>
      </c>
      <c r="R313" s="1" t="str">
        <f t="shared" si="43"/>
        <v/>
      </c>
      <c r="S313" s="1" t="str">
        <f t="shared" si="44"/>
        <v/>
      </c>
      <c r="Y313" s="1" t="str" cm="1">
        <f t="array" ref="Y313">IF(U313="","",_xlfn._xlws.FILTER('Input_Claims Data'!U$11:U$500,('Input_Claims Data'!$Q$11:$Q$500='Cal_Claims Experience'!$U313)*('Input_Claims Data'!$R$11:$R$500='Cal_Claims Experience'!$V313)*('Input_Claims Data'!$S$11:$S$500='Cal_Claims Experience'!$W313)*('Input_Claims Data'!$T$11:$T$500='Cal_Claims Experience'!$X313)))</f>
        <v/>
      </c>
      <c r="Z313" s="1" t="str" cm="1">
        <f t="array" ref="Z313">IF(V313="","",_xlfn._xlws.FILTER('Input_Claims Data'!V$11:V$500,('Input_Claims Data'!$Q$11:$Q$500='Cal_Claims Experience'!$U313)*('Input_Claims Data'!$R$11:$R$500='Cal_Claims Experience'!$V313)*('Input_Claims Data'!$S$11:$S$500='Cal_Claims Experience'!$W313)*('Input_Claims Data'!$T$11:$T$500='Cal_Claims Experience'!$X313)))</f>
        <v/>
      </c>
      <c r="AA313" s="1" t="str" cm="1">
        <f t="array" ref="AA313">IF(W313="","",_xlfn._xlws.FILTER('Input_Claims Data'!W$11:W$500,('Input_Claims Data'!$Q$11:$Q$500='Cal_Claims Experience'!$U313)*('Input_Claims Data'!$R$11:$R$500='Cal_Claims Experience'!$V313)*('Input_Claims Data'!$S$11:$S$500='Cal_Claims Experience'!$W313)*('Input_Claims Data'!$T$11:$T$500='Cal_Claims Experience'!$X313)))</f>
        <v/>
      </c>
      <c r="AB313" s="1" t="str" cm="1">
        <f t="array" ref="AB313">IF(X313="","",_xlfn._xlws.FILTER('Input_Claims Data'!X$11:X$500,('Input_Claims Data'!$Q$11:$Q$500='Cal_Claims Experience'!$U313)*('Input_Claims Data'!$R$11:$R$500='Cal_Claims Experience'!$V313)*('Input_Claims Data'!$S$11:$S$500='Cal_Claims Experience'!$W313)*('Input_Claims Data'!$T$11:$T$500='Cal_Claims Experience'!$X313)))</f>
        <v/>
      </c>
      <c r="AC313" s="1" t="str" cm="1">
        <f t="array" ref="AC313">IF(Y313="","",_xlfn._xlws.FILTER('Input_Claims Data'!Y$11:Y$500,('Input_Claims Data'!$Q$11:$Q$500='Cal_Claims Experience'!$U313)*('Input_Claims Data'!$R$11:$R$500='Cal_Claims Experience'!$V313)*('Input_Claims Data'!$S$11:$S$500='Cal_Claims Experience'!$W313)*('Input_Claims Data'!$T$11:$T$500='Cal_Claims Experience'!$X313)))</f>
        <v/>
      </c>
      <c r="AD313" s="1" t="str" cm="1">
        <f t="array" ref="AD313">IF(Z313="","",_xlfn._xlws.FILTER('Input_Claims Data'!Z$11:Z$500,('Input_Claims Data'!$Q$11:$Q$500='Cal_Claims Experience'!$U313)*('Input_Claims Data'!$R$11:$R$500='Cal_Claims Experience'!$V313)*('Input_Claims Data'!$S$11:$S$500='Cal_Claims Experience'!$W313)*('Input_Claims Data'!$T$11:$T$500='Cal_Claims Experience'!$X313)))</f>
        <v/>
      </c>
      <c r="AE313" s="1" t="str" cm="1">
        <f t="array" ref="AE313">IF(AA313="","",_xlfn._xlws.FILTER('Input_Claims Data'!AA$11:AA$500,('Input_Claims Data'!$Q$11:$Q$500='Cal_Claims Experience'!$U313)*('Input_Claims Data'!$R$11:$R$500='Cal_Claims Experience'!$V313)*('Input_Claims Data'!$S$11:$S$500='Cal_Claims Experience'!$W313)*('Input_Claims Data'!$T$11:$T$500='Cal_Claims Experience'!$X313)))</f>
        <v/>
      </c>
      <c r="AF313" s="1" t="str" cm="1">
        <f t="array" ref="AF313">IF(AB313="","",_xlfn._xlws.FILTER('Input_Claims Data'!AB$11:AB$500,('Input_Claims Data'!$Q$11:$Q$500='Cal_Claims Experience'!$U313)*('Input_Claims Data'!$R$11:$R$500='Cal_Claims Experience'!$V313)*('Input_Claims Data'!$S$11:$S$500='Cal_Claims Experience'!$W313)*('Input_Claims Data'!$T$11:$T$500='Cal_Claims Experience'!$X313)))</f>
        <v/>
      </c>
      <c r="AG313" s="1" t="str" cm="1">
        <f t="array" ref="AG313">IF(AC313="","",_xlfn._xlws.FILTER('Input_Claims Data'!AC$11:AC$500,('Input_Claims Data'!$Q$11:$Q$500='Cal_Claims Experience'!$U313)*('Input_Claims Data'!$R$11:$R$500='Cal_Claims Experience'!$V313)*('Input_Claims Data'!$S$11:$S$500='Cal_Claims Experience'!$W313)*('Input_Claims Data'!$T$11:$T$500='Cal_Claims Experience'!$X313)))</f>
        <v/>
      </c>
      <c r="AH313" s="1" t="str" cm="1">
        <f t="array" ref="AH313">IF(AD313="","",_xlfn._xlws.FILTER('Input_Claims Data'!AD$11:AD$500,('Input_Claims Data'!$Q$11:$Q$500='Cal_Claims Experience'!$U313)*('Input_Claims Data'!$R$11:$R$500='Cal_Claims Experience'!$V313)*('Input_Claims Data'!$S$11:$S$500='Cal_Claims Experience'!$W313)*('Input_Claims Data'!$T$11:$T$500='Cal_Claims Experience'!$X313)))</f>
        <v/>
      </c>
      <c r="AI313" s="1" t="str">
        <f t="shared" si="48"/>
        <v/>
      </c>
      <c r="AJ313" s="1" t="str">
        <f t="shared" si="45"/>
        <v/>
      </c>
      <c r="AK313" s="1" t="str">
        <f t="shared" si="46"/>
        <v/>
      </c>
      <c r="AL313" s="1" t="str">
        <f t="shared" si="47"/>
        <v/>
      </c>
      <c r="AM313" s="1" t="str">
        <f t="shared" si="49"/>
        <v/>
      </c>
    </row>
    <row r="314" spans="5:39">
      <c r="E314" s="1" t="str" cm="1">
        <f t="array" ref="E314">IF(A314="","",_xlfn._xlws.FILTER('Input_Claims Data'!E$11:E$500,('Input_Claims Data'!$A$11:$A$500='Cal_Claims Experience'!$A314)*('Input_Claims Data'!$B$11:$B$500='Cal_Claims Experience'!$B314)*('Input_Claims Data'!$C$11:$C$500='Cal_Claims Experience'!$C314)*('Input_Claims Data'!$D$11:$D$500='Cal_Claims Experience'!$D314)))</f>
        <v/>
      </c>
      <c r="F314" s="1" t="str" cm="1">
        <f t="array" ref="F314">IF(A314="","",_xlfn._xlws.FILTER('Input_Claims Data'!F$11:F$500,('Input_Claims Data'!$A$11:$A$500='Cal_Claims Experience'!$A314)*('Input_Claims Data'!$B$11:$B$500='Cal_Claims Experience'!$B314)*('Input_Claims Data'!$C$11:$C$500='Cal_Claims Experience'!$C314)*('Input_Claims Data'!$D$11:$D$500='Cal_Claims Experience'!$D314)))</f>
        <v/>
      </c>
      <c r="G314" s="1" t="str" cm="1">
        <f t="array" ref="G314">IF(A314="","",_xlfn._xlws.FILTER('Input_Claims Data'!G$11:G$500,('Input_Claims Data'!$A$11:$A$500='Cal_Claims Experience'!$A314)*('Input_Claims Data'!$B$11:$B$500='Cal_Claims Experience'!$B314)*('Input_Claims Data'!$C$11:$C$500='Cal_Claims Experience'!$C314)*('Input_Claims Data'!$D$11:$D$500='Cal_Claims Experience'!$D314)))</f>
        <v/>
      </c>
      <c r="H314" s="1" t="str" cm="1">
        <f t="array" ref="H314">IF(A314="","",_xlfn._xlws.FILTER('Input_Claims Data'!H$11:H$500,('Input_Claims Data'!$A$11:$A$500='Cal_Claims Experience'!$A314)*('Input_Claims Data'!$B$11:$B$500='Cal_Claims Experience'!$B314)*('Input_Claims Data'!$C$11:$C$500='Cal_Claims Experience'!$C314)*('Input_Claims Data'!$D$11:$D$500='Cal_Claims Experience'!$D314)))</f>
        <v/>
      </c>
      <c r="I314" s="1" t="str" cm="1">
        <f t="array" ref="I314">IF(A314="","",_xlfn._xlws.FILTER('Input_Claims Data'!I$11:I$500,('Input_Claims Data'!$A$11:$A$500='Cal_Claims Experience'!$A314)*('Input_Claims Data'!$B$11:$B$500='Cal_Claims Experience'!$B314)*('Input_Claims Data'!$C$11:$C$500='Cal_Claims Experience'!$C314)*('Input_Claims Data'!$D$11:$D$500='Cal_Claims Experience'!$D314)))</f>
        <v/>
      </c>
      <c r="J314" s="1" t="str" cm="1">
        <f t="array" ref="J314">IF(A314="","",_xlfn._xlws.FILTER('Input_Claims Data'!J$11:J$500,('Input_Claims Data'!$A$11:$A$500='Cal_Claims Experience'!$A314)*('Input_Claims Data'!$B$11:$B$500='Cal_Claims Experience'!$B314)*('Input_Claims Data'!$C$11:$C$500='Cal_Claims Experience'!$C314)*('Input_Claims Data'!$D$11:$D$500='Cal_Claims Experience'!$D314)))</f>
        <v/>
      </c>
      <c r="K314" s="1" t="str" cm="1">
        <f t="array" ref="K314">IF(A314="","",_xlfn._xlws.FILTER('Input_Claims Data'!K$11:K$500,('Input_Claims Data'!$A$11:$A$500='Cal_Claims Experience'!$A314)*('Input_Claims Data'!$B$11:$B$500='Cal_Claims Experience'!$B314)*('Input_Claims Data'!$C$11:$C$500='Cal_Claims Experience'!$C314)*('Input_Claims Data'!$D$11:$D$500='Cal_Claims Experience'!$D314)))</f>
        <v/>
      </c>
      <c r="L314" s="1" t="str" cm="1">
        <f t="array" ref="L314">IF(B314="","",_xlfn._xlws.FILTER('Input_Claims Data'!L$11:L$500,('Input_Claims Data'!$A$11:$A$500='Cal_Claims Experience'!$A314)*('Input_Claims Data'!$B$11:$B$500='Cal_Claims Experience'!$B314)*('Input_Claims Data'!$C$11:$C$500='Cal_Claims Experience'!$C314)*('Input_Claims Data'!$D$11:$D$500='Cal_Claims Experience'!$D314)))</f>
        <v/>
      </c>
      <c r="M314" s="1" t="str" cm="1">
        <f t="array" ref="M314">IF(C314="","",_xlfn._xlws.FILTER('Input_Claims Data'!M$11:M$500,('Input_Claims Data'!$A$11:$A$500='Cal_Claims Experience'!$A314)*('Input_Claims Data'!$B$11:$B$500='Cal_Claims Experience'!$B314)*('Input_Claims Data'!$C$11:$C$500='Cal_Claims Experience'!$C314)*('Input_Claims Data'!$D$11:$D$500='Cal_Claims Experience'!$D314)))</f>
        <v/>
      </c>
      <c r="N314" s="1" t="str" cm="1">
        <f t="array" ref="N314">IF(D314="","",_xlfn._xlws.FILTER('Input_Claims Data'!N$11:N$500,('Input_Claims Data'!$A$11:$A$500='Cal_Claims Experience'!$A314)*('Input_Claims Data'!$B$11:$B$500='Cal_Claims Experience'!$B314)*('Input_Claims Data'!$C$11:$C$500='Cal_Claims Experience'!$C314)*('Input_Claims Data'!$D$11:$D$500='Cal_Claims Experience'!$D314)))</f>
        <v/>
      </c>
      <c r="O314" s="1" t="str">
        <f t="shared" si="40"/>
        <v/>
      </c>
      <c r="P314" s="1" t="str">
        <f t="shared" si="41"/>
        <v/>
      </c>
      <c r="Q314" s="1" t="str">
        <f t="shared" si="42"/>
        <v/>
      </c>
      <c r="R314" s="1" t="str">
        <f t="shared" si="43"/>
        <v/>
      </c>
      <c r="S314" s="1" t="str">
        <f t="shared" si="44"/>
        <v/>
      </c>
      <c r="Y314" s="1" t="str" cm="1">
        <f t="array" ref="Y314">IF(U314="","",_xlfn._xlws.FILTER('Input_Claims Data'!U$11:U$500,('Input_Claims Data'!$Q$11:$Q$500='Cal_Claims Experience'!$U314)*('Input_Claims Data'!$R$11:$R$500='Cal_Claims Experience'!$V314)*('Input_Claims Data'!$S$11:$S$500='Cal_Claims Experience'!$W314)*('Input_Claims Data'!$T$11:$T$500='Cal_Claims Experience'!$X314)))</f>
        <v/>
      </c>
      <c r="Z314" s="1" t="str" cm="1">
        <f t="array" ref="Z314">IF(V314="","",_xlfn._xlws.FILTER('Input_Claims Data'!V$11:V$500,('Input_Claims Data'!$Q$11:$Q$500='Cal_Claims Experience'!$U314)*('Input_Claims Data'!$R$11:$R$500='Cal_Claims Experience'!$V314)*('Input_Claims Data'!$S$11:$S$500='Cal_Claims Experience'!$W314)*('Input_Claims Data'!$T$11:$T$500='Cal_Claims Experience'!$X314)))</f>
        <v/>
      </c>
      <c r="AA314" s="1" t="str" cm="1">
        <f t="array" ref="AA314">IF(W314="","",_xlfn._xlws.FILTER('Input_Claims Data'!W$11:W$500,('Input_Claims Data'!$Q$11:$Q$500='Cal_Claims Experience'!$U314)*('Input_Claims Data'!$R$11:$R$500='Cal_Claims Experience'!$V314)*('Input_Claims Data'!$S$11:$S$500='Cal_Claims Experience'!$W314)*('Input_Claims Data'!$T$11:$T$500='Cal_Claims Experience'!$X314)))</f>
        <v/>
      </c>
      <c r="AB314" s="1" t="str" cm="1">
        <f t="array" ref="AB314">IF(X314="","",_xlfn._xlws.FILTER('Input_Claims Data'!X$11:X$500,('Input_Claims Data'!$Q$11:$Q$500='Cal_Claims Experience'!$U314)*('Input_Claims Data'!$R$11:$R$500='Cal_Claims Experience'!$V314)*('Input_Claims Data'!$S$11:$S$500='Cal_Claims Experience'!$W314)*('Input_Claims Data'!$T$11:$T$500='Cal_Claims Experience'!$X314)))</f>
        <v/>
      </c>
      <c r="AC314" s="1" t="str" cm="1">
        <f t="array" ref="AC314">IF(Y314="","",_xlfn._xlws.FILTER('Input_Claims Data'!Y$11:Y$500,('Input_Claims Data'!$Q$11:$Q$500='Cal_Claims Experience'!$U314)*('Input_Claims Data'!$R$11:$R$500='Cal_Claims Experience'!$V314)*('Input_Claims Data'!$S$11:$S$500='Cal_Claims Experience'!$W314)*('Input_Claims Data'!$T$11:$T$500='Cal_Claims Experience'!$X314)))</f>
        <v/>
      </c>
      <c r="AD314" s="1" t="str" cm="1">
        <f t="array" ref="AD314">IF(Z314="","",_xlfn._xlws.FILTER('Input_Claims Data'!Z$11:Z$500,('Input_Claims Data'!$Q$11:$Q$500='Cal_Claims Experience'!$U314)*('Input_Claims Data'!$R$11:$R$500='Cal_Claims Experience'!$V314)*('Input_Claims Data'!$S$11:$S$500='Cal_Claims Experience'!$W314)*('Input_Claims Data'!$T$11:$T$500='Cal_Claims Experience'!$X314)))</f>
        <v/>
      </c>
      <c r="AE314" s="1" t="str" cm="1">
        <f t="array" ref="AE314">IF(AA314="","",_xlfn._xlws.FILTER('Input_Claims Data'!AA$11:AA$500,('Input_Claims Data'!$Q$11:$Q$500='Cal_Claims Experience'!$U314)*('Input_Claims Data'!$R$11:$R$500='Cal_Claims Experience'!$V314)*('Input_Claims Data'!$S$11:$S$500='Cal_Claims Experience'!$W314)*('Input_Claims Data'!$T$11:$T$500='Cal_Claims Experience'!$X314)))</f>
        <v/>
      </c>
      <c r="AF314" s="1" t="str" cm="1">
        <f t="array" ref="AF314">IF(AB314="","",_xlfn._xlws.FILTER('Input_Claims Data'!AB$11:AB$500,('Input_Claims Data'!$Q$11:$Q$500='Cal_Claims Experience'!$U314)*('Input_Claims Data'!$R$11:$R$500='Cal_Claims Experience'!$V314)*('Input_Claims Data'!$S$11:$S$500='Cal_Claims Experience'!$W314)*('Input_Claims Data'!$T$11:$T$500='Cal_Claims Experience'!$X314)))</f>
        <v/>
      </c>
      <c r="AG314" s="1" t="str" cm="1">
        <f t="array" ref="AG314">IF(AC314="","",_xlfn._xlws.FILTER('Input_Claims Data'!AC$11:AC$500,('Input_Claims Data'!$Q$11:$Q$500='Cal_Claims Experience'!$U314)*('Input_Claims Data'!$R$11:$R$500='Cal_Claims Experience'!$V314)*('Input_Claims Data'!$S$11:$S$500='Cal_Claims Experience'!$W314)*('Input_Claims Data'!$T$11:$T$500='Cal_Claims Experience'!$X314)))</f>
        <v/>
      </c>
      <c r="AH314" s="1" t="str" cm="1">
        <f t="array" ref="AH314">IF(AD314="","",_xlfn._xlws.FILTER('Input_Claims Data'!AD$11:AD$500,('Input_Claims Data'!$Q$11:$Q$500='Cal_Claims Experience'!$U314)*('Input_Claims Data'!$R$11:$R$500='Cal_Claims Experience'!$V314)*('Input_Claims Data'!$S$11:$S$500='Cal_Claims Experience'!$W314)*('Input_Claims Data'!$T$11:$T$500='Cal_Claims Experience'!$X314)))</f>
        <v/>
      </c>
      <c r="AI314" s="1" t="str">
        <f t="shared" si="48"/>
        <v/>
      </c>
      <c r="AJ314" s="1" t="str">
        <f t="shared" si="45"/>
        <v/>
      </c>
      <c r="AK314" s="1" t="str">
        <f t="shared" si="46"/>
        <v/>
      </c>
      <c r="AL314" s="1" t="str">
        <f t="shared" si="47"/>
        <v/>
      </c>
      <c r="AM314" s="1" t="str">
        <f t="shared" si="49"/>
        <v/>
      </c>
    </row>
    <row r="315" spans="5:39">
      <c r="E315" s="1" t="str" cm="1">
        <f t="array" ref="E315">IF(A315="","",_xlfn._xlws.FILTER('Input_Claims Data'!E$11:E$500,('Input_Claims Data'!$A$11:$A$500='Cal_Claims Experience'!$A315)*('Input_Claims Data'!$B$11:$B$500='Cal_Claims Experience'!$B315)*('Input_Claims Data'!$C$11:$C$500='Cal_Claims Experience'!$C315)*('Input_Claims Data'!$D$11:$D$500='Cal_Claims Experience'!$D315)))</f>
        <v/>
      </c>
      <c r="F315" s="1" t="str" cm="1">
        <f t="array" ref="F315">IF(A315="","",_xlfn._xlws.FILTER('Input_Claims Data'!F$11:F$500,('Input_Claims Data'!$A$11:$A$500='Cal_Claims Experience'!$A315)*('Input_Claims Data'!$B$11:$B$500='Cal_Claims Experience'!$B315)*('Input_Claims Data'!$C$11:$C$500='Cal_Claims Experience'!$C315)*('Input_Claims Data'!$D$11:$D$500='Cal_Claims Experience'!$D315)))</f>
        <v/>
      </c>
      <c r="G315" s="1" t="str" cm="1">
        <f t="array" ref="G315">IF(A315="","",_xlfn._xlws.FILTER('Input_Claims Data'!G$11:G$500,('Input_Claims Data'!$A$11:$A$500='Cal_Claims Experience'!$A315)*('Input_Claims Data'!$B$11:$B$500='Cal_Claims Experience'!$B315)*('Input_Claims Data'!$C$11:$C$500='Cal_Claims Experience'!$C315)*('Input_Claims Data'!$D$11:$D$500='Cal_Claims Experience'!$D315)))</f>
        <v/>
      </c>
      <c r="H315" s="1" t="str" cm="1">
        <f t="array" ref="H315">IF(A315="","",_xlfn._xlws.FILTER('Input_Claims Data'!H$11:H$500,('Input_Claims Data'!$A$11:$A$500='Cal_Claims Experience'!$A315)*('Input_Claims Data'!$B$11:$B$500='Cal_Claims Experience'!$B315)*('Input_Claims Data'!$C$11:$C$500='Cal_Claims Experience'!$C315)*('Input_Claims Data'!$D$11:$D$500='Cal_Claims Experience'!$D315)))</f>
        <v/>
      </c>
      <c r="I315" s="1" t="str" cm="1">
        <f t="array" ref="I315">IF(A315="","",_xlfn._xlws.FILTER('Input_Claims Data'!I$11:I$500,('Input_Claims Data'!$A$11:$A$500='Cal_Claims Experience'!$A315)*('Input_Claims Data'!$B$11:$B$500='Cal_Claims Experience'!$B315)*('Input_Claims Data'!$C$11:$C$500='Cal_Claims Experience'!$C315)*('Input_Claims Data'!$D$11:$D$500='Cal_Claims Experience'!$D315)))</f>
        <v/>
      </c>
      <c r="J315" s="1" t="str" cm="1">
        <f t="array" ref="J315">IF(A315="","",_xlfn._xlws.FILTER('Input_Claims Data'!J$11:J$500,('Input_Claims Data'!$A$11:$A$500='Cal_Claims Experience'!$A315)*('Input_Claims Data'!$B$11:$B$500='Cal_Claims Experience'!$B315)*('Input_Claims Data'!$C$11:$C$500='Cal_Claims Experience'!$C315)*('Input_Claims Data'!$D$11:$D$500='Cal_Claims Experience'!$D315)))</f>
        <v/>
      </c>
      <c r="K315" s="1" t="str" cm="1">
        <f t="array" ref="K315">IF(A315="","",_xlfn._xlws.FILTER('Input_Claims Data'!K$11:K$500,('Input_Claims Data'!$A$11:$A$500='Cal_Claims Experience'!$A315)*('Input_Claims Data'!$B$11:$B$500='Cal_Claims Experience'!$B315)*('Input_Claims Data'!$C$11:$C$500='Cal_Claims Experience'!$C315)*('Input_Claims Data'!$D$11:$D$500='Cal_Claims Experience'!$D315)))</f>
        <v/>
      </c>
      <c r="L315" s="1" t="str" cm="1">
        <f t="array" ref="L315">IF(B315="","",_xlfn._xlws.FILTER('Input_Claims Data'!L$11:L$500,('Input_Claims Data'!$A$11:$A$500='Cal_Claims Experience'!$A315)*('Input_Claims Data'!$B$11:$B$500='Cal_Claims Experience'!$B315)*('Input_Claims Data'!$C$11:$C$500='Cal_Claims Experience'!$C315)*('Input_Claims Data'!$D$11:$D$500='Cal_Claims Experience'!$D315)))</f>
        <v/>
      </c>
      <c r="M315" s="1" t="str" cm="1">
        <f t="array" ref="M315">IF(C315="","",_xlfn._xlws.FILTER('Input_Claims Data'!M$11:M$500,('Input_Claims Data'!$A$11:$A$500='Cal_Claims Experience'!$A315)*('Input_Claims Data'!$B$11:$B$500='Cal_Claims Experience'!$B315)*('Input_Claims Data'!$C$11:$C$500='Cal_Claims Experience'!$C315)*('Input_Claims Data'!$D$11:$D$500='Cal_Claims Experience'!$D315)))</f>
        <v/>
      </c>
      <c r="N315" s="1" t="str" cm="1">
        <f t="array" ref="N315">IF(D315="","",_xlfn._xlws.FILTER('Input_Claims Data'!N$11:N$500,('Input_Claims Data'!$A$11:$A$500='Cal_Claims Experience'!$A315)*('Input_Claims Data'!$B$11:$B$500='Cal_Claims Experience'!$B315)*('Input_Claims Data'!$C$11:$C$500='Cal_Claims Experience'!$C315)*('Input_Claims Data'!$D$11:$D$500='Cal_Claims Experience'!$D315)))</f>
        <v/>
      </c>
      <c r="O315" s="1" t="str">
        <f t="shared" si="40"/>
        <v/>
      </c>
      <c r="P315" s="1" t="str">
        <f t="shared" si="41"/>
        <v/>
      </c>
      <c r="Q315" s="1" t="str">
        <f t="shared" si="42"/>
        <v/>
      </c>
      <c r="R315" s="1" t="str">
        <f t="shared" si="43"/>
        <v/>
      </c>
      <c r="S315" s="1" t="str">
        <f t="shared" si="44"/>
        <v/>
      </c>
      <c r="Y315" s="1" t="str" cm="1">
        <f t="array" ref="Y315">IF(U315="","",_xlfn._xlws.FILTER('Input_Claims Data'!U$11:U$500,('Input_Claims Data'!$Q$11:$Q$500='Cal_Claims Experience'!$U315)*('Input_Claims Data'!$R$11:$R$500='Cal_Claims Experience'!$V315)*('Input_Claims Data'!$S$11:$S$500='Cal_Claims Experience'!$W315)*('Input_Claims Data'!$T$11:$T$500='Cal_Claims Experience'!$X315)))</f>
        <v/>
      </c>
      <c r="Z315" s="1" t="str" cm="1">
        <f t="array" ref="Z315">IF(V315="","",_xlfn._xlws.FILTER('Input_Claims Data'!V$11:V$500,('Input_Claims Data'!$Q$11:$Q$500='Cal_Claims Experience'!$U315)*('Input_Claims Data'!$R$11:$R$500='Cal_Claims Experience'!$V315)*('Input_Claims Data'!$S$11:$S$500='Cal_Claims Experience'!$W315)*('Input_Claims Data'!$T$11:$T$500='Cal_Claims Experience'!$X315)))</f>
        <v/>
      </c>
      <c r="AA315" s="1" t="str" cm="1">
        <f t="array" ref="AA315">IF(W315="","",_xlfn._xlws.FILTER('Input_Claims Data'!W$11:W$500,('Input_Claims Data'!$Q$11:$Q$500='Cal_Claims Experience'!$U315)*('Input_Claims Data'!$R$11:$R$500='Cal_Claims Experience'!$V315)*('Input_Claims Data'!$S$11:$S$500='Cal_Claims Experience'!$W315)*('Input_Claims Data'!$T$11:$T$500='Cal_Claims Experience'!$X315)))</f>
        <v/>
      </c>
      <c r="AB315" s="1" t="str" cm="1">
        <f t="array" ref="AB315">IF(X315="","",_xlfn._xlws.FILTER('Input_Claims Data'!X$11:X$500,('Input_Claims Data'!$Q$11:$Q$500='Cal_Claims Experience'!$U315)*('Input_Claims Data'!$R$11:$R$500='Cal_Claims Experience'!$V315)*('Input_Claims Data'!$S$11:$S$500='Cal_Claims Experience'!$W315)*('Input_Claims Data'!$T$11:$T$500='Cal_Claims Experience'!$X315)))</f>
        <v/>
      </c>
      <c r="AC315" s="1" t="str" cm="1">
        <f t="array" ref="AC315">IF(Y315="","",_xlfn._xlws.FILTER('Input_Claims Data'!Y$11:Y$500,('Input_Claims Data'!$Q$11:$Q$500='Cal_Claims Experience'!$U315)*('Input_Claims Data'!$R$11:$R$500='Cal_Claims Experience'!$V315)*('Input_Claims Data'!$S$11:$S$500='Cal_Claims Experience'!$W315)*('Input_Claims Data'!$T$11:$T$500='Cal_Claims Experience'!$X315)))</f>
        <v/>
      </c>
      <c r="AD315" s="1" t="str" cm="1">
        <f t="array" ref="AD315">IF(Z315="","",_xlfn._xlws.FILTER('Input_Claims Data'!Z$11:Z$500,('Input_Claims Data'!$Q$11:$Q$500='Cal_Claims Experience'!$U315)*('Input_Claims Data'!$R$11:$R$500='Cal_Claims Experience'!$V315)*('Input_Claims Data'!$S$11:$S$500='Cal_Claims Experience'!$W315)*('Input_Claims Data'!$T$11:$T$500='Cal_Claims Experience'!$X315)))</f>
        <v/>
      </c>
      <c r="AE315" s="1" t="str" cm="1">
        <f t="array" ref="AE315">IF(AA315="","",_xlfn._xlws.FILTER('Input_Claims Data'!AA$11:AA$500,('Input_Claims Data'!$Q$11:$Q$500='Cal_Claims Experience'!$U315)*('Input_Claims Data'!$R$11:$R$500='Cal_Claims Experience'!$V315)*('Input_Claims Data'!$S$11:$S$500='Cal_Claims Experience'!$W315)*('Input_Claims Data'!$T$11:$T$500='Cal_Claims Experience'!$X315)))</f>
        <v/>
      </c>
      <c r="AF315" s="1" t="str" cm="1">
        <f t="array" ref="AF315">IF(AB315="","",_xlfn._xlws.FILTER('Input_Claims Data'!AB$11:AB$500,('Input_Claims Data'!$Q$11:$Q$500='Cal_Claims Experience'!$U315)*('Input_Claims Data'!$R$11:$R$500='Cal_Claims Experience'!$V315)*('Input_Claims Data'!$S$11:$S$500='Cal_Claims Experience'!$W315)*('Input_Claims Data'!$T$11:$T$500='Cal_Claims Experience'!$X315)))</f>
        <v/>
      </c>
      <c r="AG315" s="1" t="str" cm="1">
        <f t="array" ref="AG315">IF(AC315="","",_xlfn._xlws.FILTER('Input_Claims Data'!AC$11:AC$500,('Input_Claims Data'!$Q$11:$Q$500='Cal_Claims Experience'!$U315)*('Input_Claims Data'!$R$11:$R$500='Cal_Claims Experience'!$V315)*('Input_Claims Data'!$S$11:$S$500='Cal_Claims Experience'!$W315)*('Input_Claims Data'!$T$11:$T$500='Cal_Claims Experience'!$X315)))</f>
        <v/>
      </c>
      <c r="AH315" s="1" t="str" cm="1">
        <f t="array" ref="AH315">IF(AD315="","",_xlfn._xlws.FILTER('Input_Claims Data'!AD$11:AD$500,('Input_Claims Data'!$Q$11:$Q$500='Cal_Claims Experience'!$U315)*('Input_Claims Data'!$R$11:$R$500='Cal_Claims Experience'!$V315)*('Input_Claims Data'!$S$11:$S$500='Cal_Claims Experience'!$W315)*('Input_Claims Data'!$T$11:$T$500='Cal_Claims Experience'!$X315)))</f>
        <v/>
      </c>
      <c r="AI315" s="1" t="str">
        <f t="shared" si="48"/>
        <v/>
      </c>
      <c r="AJ315" s="1" t="str">
        <f t="shared" si="45"/>
        <v/>
      </c>
      <c r="AK315" s="1" t="str">
        <f t="shared" si="46"/>
        <v/>
      </c>
      <c r="AL315" s="1" t="str">
        <f t="shared" si="47"/>
        <v/>
      </c>
      <c r="AM315" s="1" t="str">
        <f t="shared" si="49"/>
        <v/>
      </c>
    </row>
    <row r="316" spans="5:39">
      <c r="E316" s="1" t="str" cm="1">
        <f t="array" ref="E316">IF(A316="","",_xlfn._xlws.FILTER('Input_Claims Data'!E$11:E$500,('Input_Claims Data'!$A$11:$A$500='Cal_Claims Experience'!$A316)*('Input_Claims Data'!$B$11:$B$500='Cal_Claims Experience'!$B316)*('Input_Claims Data'!$C$11:$C$500='Cal_Claims Experience'!$C316)*('Input_Claims Data'!$D$11:$D$500='Cal_Claims Experience'!$D316)))</f>
        <v/>
      </c>
      <c r="F316" s="1" t="str" cm="1">
        <f t="array" ref="F316">IF(A316="","",_xlfn._xlws.FILTER('Input_Claims Data'!F$11:F$500,('Input_Claims Data'!$A$11:$A$500='Cal_Claims Experience'!$A316)*('Input_Claims Data'!$B$11:$B$500='Cal_Claims Experience'!$B316)*('Input_Claims Data'!$C$11:$C$500='Cal_Claims Experience'!$C316)*('Input_Claims Data'!$D$11:$D$500='Cal_Claims Experience'!$D316)))</f>
        <v/>
      </c>
      <c r="G316" s="1" t="str" cm="1">
        <f t="array" ref="G316">IF(A316="","",_xlfn._xlws.FILTER('Input_Claims Data'!G$11:G$500,('Input_Claims Data'!$A$11:$A$500='Cal_Claims Experience'!$A316)*('Input_Claims Data'!$B$11:$B$500='Cal_Claims Experience'!$B316)*('Input_Claims Data'!$C$11:$C$500='Cal_Claims Experience'!$C316)*('Input_Claims Data'!$D$11:$D$500='Cal_Claims Experience'!$D316)))</f>
        <v/>
      </c>
      <c r="H316" s="1" t="str" cm="1">
        <f t="array" ref="H316">IF(A316="","",_xlfn._xlws.FILTER('Input_Claims Data'!H$11:H$500,('Input_Claims Data'!$A$11:$A$500='Cal_Claims Experience'!$A316)*('Input_Claims Data'!$B$11:$B$500='Cal_Claims Experience'!$B316)*('Input_Claims Data'!$C$11:$C$500='Cal_Claims Experience'!$C316)*('Input_Claims Data'!$D$11:$D$500='Cal_Claims Experience'!$D316)))</f>
        <v/>
      </c>
      <c r="I316" s="1" t="str" cm="1">
        <f t="array" ref="I316">IF(A316="","",_xlfn._xlws.FILTER('Input_Claims Data'!I$11:I$500,('Input_Claims Data'!$A$11:$A$500='Cal_Claims Experience'!$A316)*('Input_Claims Data'!$B$11:$B$500='Cal_Claims Experience'!$B316)*('Input_Claims Data'!$C$11:$C$500='Cal_Claims Experience'!$C316)*('Input_Claims Data'!$D$11:$D$500='Cal_Claims Experience'!$D316)))</f>
        <v/>
      </c>
      <c r="J316" s="1" t="str" cm="1">
        <f t="array" ref="J316">IF(A316="","",_xlfn._xlws.FILTER('Input_Claims Data'!J$11:J$500,('Input_Claims Data'!$A$11:$A$500='Cal_Claims Experience'!$A316)*('Input_Claims Data'!$B$11:$B$500='Cal_Claims Experience'!$B316)*('Input_Claims Data'!$C$11:$C$500='Cal_Claims Experience'!$C316)*('Input_Claims Data'!$D$11:$D$500='Cal_Claims Experience'!$D316)))</f>
        <v/>
      </c>
      <c r="K316" s="1" t="str" cm="1">
        <f t="array" ref="K316">IF(A316="","",_xlfn._xlws.FILTER('Input_Claims Data'!K$11:K$500,('Input_Claims Data'!$A$11:$A$500='Cal_Claims Experience'!$A316)*('Input_Claims Data'!$B$11:$B$500='Cal_Claims Experience'!$B316)*('Input_Claims Data'!$C$11:$C$500='Cal_Claims Experience'!$C316)*('Input_Claims Data'!$D$11:$D$500='Cal_Claims Experience'!$D316)))</f>
        <v/>
      </c>
      <c r="L316" s="1" t="str" cm="1">
        <f t="array" ref="L316">IF(B316="","",_xlfn._xlws.FILTER('Input_Claims Data'!L$11:L$500,('Input_Claims Data'!$A$11:$A$500='Cal_Claims Experience'!$A316)*('Input_Claims Data'!$B$11:$B$500='Cal_Claims Experience'!$B316)*('Input_Claims Data'!$C$11:$C$500='Cal_Claims Experience'!$C316)*('Input_Claims Data'!$D$11:$D$500='Cal_Claims Experience'!$D316)))</f>
        <v/>
      </c>
      <c r="M316" s="1" t="str" cm="1">
        <f t="array" ref="M316">IF(C316="","",_xlfn._xlws.FILTER('Input_Claims Data'!M$11:M$500,('Input_Claims Data'!$A$11:$A$500='Cal_Claims Experience'!$A316)*('Input_Claims Data'!$B$11:$B$500='Cal_Claims Experience'!$B316)*('Input_Claims Data'!$C$11:$C$500='Cal_Claims Experience'!$C316)*('Input_Claims Data'!$D$11:$D$500='Cal_Claims Experience'!$D316)))</f>
        <v/>
      </c>
      <c r="N316" s="1" t="str" cm="1">
        <f t="array" ref="N316">IF(D316="","",_xlfn._xlws.FILTER('Input_Claims Data'!N$11:N$500,('Input_Claims Data'!$A$11:$A$500='Cal_Claims Experience'!$A316)*('Input_Claims Data'!$B$11:$B$500='Cal_Claims Experience'!$B316)*('Input_Claims Data'!$C$11:$C$500='Cal_Claims Experience'!$C316)*('Input_Claims Data'!$D$11:$D$500='Cal_Claims Experience'!$D316)))</f>
        <v/>
      </c>
      <c r="O316" s="1" t="str">
        <f t="shared" si="40"/>
        <v/>
      </c>
      <c r="P316" s="1" t="str">
        <f t="shared" si="41"/>
        <v/>
      </c>
      <c r="Q316" s="1" t="str">
        <f t="shared" si="42"/>
        <v/>
      </c>
      <c r="R316" s="1" t="str">
        <f t="shared" si="43"/>
        <v/>
      </c>
      <c r="S316" s="1" t="str">
        <f t="shared" si="44"/>
        <v/>
      </c>
      <c r="Y316" s="1" t="str" cm="1">
        <f t="array" ref="Y316">IF(U316="","",_xlfn._xlws.FILTER('Input_Claims Data'!U$11:U$500,('Input_Claims Data'!$Q$11:$Q$500='Cal_Claims Experience'!$U316)*('Input_Claims Data'!$R$11:$R$500='Cal_Claims Experience'!$V316)*('Input_Claims Data'!$S$11:$S$500='Cal_Claims Experience'!$W316)*('Input_Claims Data'!$T$11:$T$500='Cal_Claims Experience'!$X316)))</f>
        <v/>
      </c>
      <c r="Z316" s="1" t="str" cm="1">
        <f t="array" ref="Z316">IF(V316="","",_xlfn._xlws.FILTER('Input_Claims Data'!V$11:V$500,('Input_Claims Data'!$Q$11:$Q$500='Cal_Claims Experience'!$U316)*('Input_Claims Data'!$R$11:$R$500='Cal_Claims Experience'!$V316)*('Input_Claims Data'!$S$11:$S$500='Cal_Claims Experience'!$W316)*('Input_Claims Data'!$T$11:$T$500='Cal_Claims Experience'!$X316)))</f>
        <v/>
      </c>
      <c r="AA316" s="1" t="str" cm="1">
        <f t="array" ref="AA316">IF(W316="","",_xlfn._xlws.FILTER('Input_Claims Data'!W$11:W$500,('Input_Claims Data'!$Q$11:$Q$500='Cal_Claims Experience'!$U316)*('Input_Claims Data'!$R$11:$R$500='Cal_Claims Experience'!$V316)*('Input_Claims Data'!$S$11:$S$500='Cal_Claims Experience'!$W316)*('Input_Claims Data'!$T$11:$T$500='Cal_Claims Experience'!$X316)))</f>
        <v/>
      </c>
      <c r="AB316" s="1" t="str" cm="1">
        <f t="array" ref="AB316">IF(X316="","",_xlfn._xlws.FILTER('Input_Claims Data'!X$11:X$500,('Input_Claims Data'!$Q$11:$Q$500='Cal_Claims Experience'!$U316)*('Input_Claims Data'!$R$11:$R$500='Cal_Claims Experience'!$V316)*('Input_Claims Data'!$S$11:$S$500='Cal_Claims Experience'!$W316)*('Input_Claims Data'!$T$11:$T$500='Cal_Claims Experience'!$X316)))</f>
        <v/>
      </c>
      <c r="AC316" s="1" t="str" cm="1">
        <f t="array" ref="AC316">IF(Y316="","",_xlfn._xlws.FILTER('Input_Claims Data'!Y$11:Y$500,('Input_Claims Data'!$Q$11:$Q$500='Cal_Claims Experience'!$U316)*('Input_Claims Data'!$R$11:$R$500='Cal_Claims Experience'!$V316)*('Input_Claims Data'!$S$11:$S$500='Cal_Claims Experience'!$W316)*('Input_Claims Data'!$T$11:$T$500='Cal_Claims Experience'!$X316)))</f>
        <v/>
      </c>
      <c r="AD316" s="1" t="str" cm="1">
        <f t="array" ref="AD316">IF(Z316="","",_xlfn._xlws.FILTER('Input_Claims Data'!Z$11:Z$500,('Input_Claims Data'!$Q$11:$Q$500='Cal_Claims Experience'!$U316)*('Input_Claims Data'!$R$11:$R$500='Cal_Claims Experience'!$V316)*('Input_Claims Data'!$S$11:$S$500='Cal_Claims Experience'!$W316)*('Input_Claims Data'!$T$11:$T$500='Cal_Claims Experience'!$X316)))</f>
        <v/>
      </c>
      <c r="AE316" s="1" t="str" cm="1">
        <f t="array" ref="AE316">IF(AA316="","",_xlfn._xlws.FILTER('Input_Claims Data'!AA$11:AA$500,('Input_Claims Data'!$Q$11:$Q$500='Cal_Claims Experience'!$U316)*('Input_Claims Data'!$R$11:$R$500='Cal_Claims Experience'!$V316)*('Input_Claims Data'!$S$11:$S$500='Cal_Claims Experience'!$W316)*('Input_Claims Data'!$T$11:$T$500='Cal_Claims Experience'!$X316)))</f>
        <v/>
      </c>
      <c r="AF316" s="1" t="str" cm="1">
        <f t="array" ref="AF316">IF(AB316="","",_xlfn._xlws.FILTER('Input_Claims Data'!AB$11:AB$500,('Input_Claims Data'!$Q$11:$Q$500='Cal_Claims Experience'!$U316)*('Input_Claims Data'!$R$11:$R$500='Cal_Claims Experience'!$V316)*('Input_Claims Data'!$S$11:$S$500='Cal_Claims Experience'!$W316)*('Input_Claims Data'!$T$11:$T$500='Cal_Claims Experience'!$X316)))</f>
        <v/>
      </c>
      <c r="AG316" s="1" t="str" cm="1">
        <f t="array" ref="AG316">IF(AC316="","",_xlfn._xlws.FILTER('Input_Claims Data'!AC$11:AC$500,('Input_Claims Data'!$Q$11:$Q$500='Cal_Claims Experience'!$U316)*('Input_Claims Data'!$R$11:$R$500='Cal_Claims Experience'!$V316)*('Input_Claims Data'!$S$11:$S$500='Cal_Claims Experience'!$W316)*('Input_Claims Data'!$T$11:$T$500='Cal_Claims Experience'!$X316)))</f>
        <v/>
      </c>
      <c r="AH316" s="1" t="str" cm="1">
        <f t="array" ref="AH316">IF(AD316="","",_xlfn._xlws.FILTER('Input_Claims Data'!AD$11:AD$500,('Input_Claims Data'!$Q$11:$Q$500='Cal_Claims Experience'!$U316)*('Input_Claims Data'!$R$11:$R$500='Cal_Claims Experience'!$V316)*('Input_Claims Data'!$S$11:$S$500='Cal_Claims Experience'!$W316)*('Input_Claims Data'!$T$11:$T$500='Cal_Claims Experience'!$X316)))</f>
        <v/>
      </c>
      <c r="AI316" s="1" t="str">
        <f t="shared" si="48"/>
        <v/>
      </c>
      <c r="AJ316" s="1" t="str">
        <f t="shared" si="45"/>
        <v/>
      </c>
      <c r="AK316" s="1" t="str">
        <f t="shared" si="46"/>
        <v/>
      </c>
      <c r="AL316" s="1" t="str">
        <f t="shared" si="47"/>
        <v/>
      </c>
      <c r="AM316" s="1" t="str">
        <f t="shared" si="49"/>
        <v/>
      </c>
    </row>
    <row r="317" spans="5:39">
      <c r="E317" s="1" t="str" cm="1">
        <f t="array" ref="E317">IF(A317="","",_xlfn._xlws.FILTER('Input_Claims Data'!E$11:E$500,('Input_Claims Data'!$A$11:$A$500='Cal_Claims Experience'!$A317)*('Input_Claims Data'!$B$11:$B$500='Cal_Claims Experience'!$B317)*('Input_Claims Data'!$C$11:$C$500='Cal_Claims Experience'!$C317)*('Input_Claims Data'!$D$11:$D$500='Cal_Claims Experience'!$D317)))</f>
        <v/>
      </c>
      <c r="F317" s="1" t="str" cm="1">
        <f t="array" ref="F317">IF(A317="","",_xlfn._xlws.FILTER('Input_Claims Data'!F$11:F$500,('Input_Claims Data'!$A$11:$A$500='Cal_Claims Experience'!$A317)*('Input_Claims Data'!$B$11:$B$500='Cal_Claims Experience'!$B317)*('Input_Claims Data'!$C$11:$C$500='Cal_Claims Experience'!$C317)*('Input_Claims Data'!$D$11:$D$500='Cal_Claims Experience'!$D317)))</f>
        <v/>
      </c>
      <c r="G317" s="1" t="str" cm="1">
        <f t="array" ref="G317">IF(A317="","",_xlfn._xlws.FILTER('Input_Claims Data'!G$11:G$500,('Input_Claims Data'!$A$11:$A$500='Cal_Claims Experience'!$A317)*('Input_Claims Data'!$B$11:$B$500='Cal_Claims Experience'!$B317)*('Input_Claims Data'!$C$11:$C$500='Cal_Claims Experience'!$C317)*('Input_Claims Data'!$D$11:$D$500='Cal_Claims Experience'!$D317)))</f>
        <v/>
      </c>
      <c r="H317" s="1" t="str" cm="1">
        <f t="array" ref="H317">IF(A317="","",_xlfn._xlws.FILTER('Input_Claims Data'!H$11:H$500,('Input_Claims Data'!$A$11:$A$500='Cal_Claims Experience'!$A317)*('Input_Claims Data'!$B$11:$B$500='Cal_Claims Experience'!$B317)*('Input_Claims Data'!$C$11:$C$500='Cal_Claims Experience'!$C317)*('Input_Claims Data'!$D$11:$D$500='Cal_Claims Experience'!$D317)))</f>
        <v/>
      </c>
      <c r="I317" s="1" t="str" cm="1">
        <f t="array" ref="I317">IF(A317="","",_xlfn._xlws.FILTER('Input_Claims Data'!I$11:I$500,('Input_Claims Data'!$A$11:$A$500='Cal_Claims Experience'!$A317)*('Input_Claims Data'!$B$11:$B$500='Cal_Claims Experience'!$B317)*('Input_Claims Data'!$C$11:$C$500='Cal_Claims Experience'!$C317)*('Input_Claims Data'!$D$11:$D$500='Cal_Claims Experience'!$D317)))</f>
        <v/>
      </c>
      <c r="J317" s="1" t="str" cm="1">
        <f t="array" ref="J317">IF(A317="","",_xlfn._xlws.FILTER('Input_Claims Data'!J$11:J$500,('Input_Claims Data'!$A$11:$A$500='Cal_Claims Experience'!$A317)*('Input_Claims Data'!$B$11:$B$500='Cal_Claims Experience'!$B317)*('Input_Claims Data'!$C$11:$C$500='Cal_Claims Experience'!$C317)*('Input_Claims Data'!$D$11:$D$500='Cal_Claims Experience'!$D317)))</f>
        <v/>
      </c>
      <c r="K317" s="1" t="str" cm="1">
        <f t="array" ref="K317">IF(A317="","",_xlfn._xlws.FILTER('Input_Claims Data'!K$11:K$500,('Input_Claims Data'!$A$11:$A$500='Cal_Claims Experience'!$A317)*('Input_Claims Data'!$B$11:$B$500='Cal_Claims Experience'!$B317)*('Input_Claims Data'!$C$11:$C$500='Cal_Claims Experience'!$C317)*('Input_Claims Data'!$D$11:$D$500='Cal_Claims Experience'!$D317)))</f>
        <v/>
      </c>
      <c r="L317" s="1" t="str" cm="1">
        <f t="array" ref="L317">IF(B317="","",_xlfn._xlws.FILTER('Input_Claims Data'!L$11:L$500,('Input_Claims Data'!$A$11:$A$500='Cal_Claims Experience'!$A317)*('Input_Claims Data'!$B$11:$B$500='Cal_Claims Experience'!$B317)*('Input_Claims Data'!$C$11:$C$500='Cal_Claims Experience'!$C317)*('Input_Claims Data'!$D$11:$D$500='Cal_Claims Experience'!$D317)))</f>
        <v/>
      </c>
      <c r="M317" s="1" t="str" cm="1">
        <f t="array" ref="M317">IF(C317="","",_xlfn._xlws.FILTER('Input_Claims Data'!M$11:M$500,('Input_Claims Data'!$A$11:$A$500='Cal_Claims Experience'!$A317)*('Input_Claims Data'!$B$11:$B$500='Cal_Claims Experience'!$B317)*('Input_Claims Data'!$C$11:$C$500='Cal_Claims Experience'!$C317)*('Input_Claims Data'!$D$11:$D$500='Cal_Claims Experience'!$D317)))</f>
        <v/>
      </c>
      <c r="N317" s="1" t="str" cm="1">
        <f t="array" ref="N317">IF(D317="","",_xlfn._xlws.FILTER('Input_Claims Data'!N$11:N$500,('Input_Claims Data'!$A$11:$A$500='Cal_Claims Experience'!$A317)*('Input_Claims Data'!$B$11:$B$500='Cal_Claims Experience'!$B317)*('Input_Claims Data'!$C$11:$C$500='Cal_Claims Experience'!$C317)*('Input_Claims Data'!$D$11:$D$500='Cal_Claims Experience'!$D317)))</f>
        <v/>
      </c>
      <c r="O317" s="1" t="str">
        <f t="shared" si="40"/>
        <v/>
      </c>
      <c r="P317" s="1" t="str">
        <f t="shared" si="41"/>
        <v/>
      </c>
      <c r="Q317" s="1" t="str">
        <f t="shared" si="42"/>
        <v/>
      </c>
      <c r="R317" s="1" t="str">
        <f t="shared" si="43"/>
        <v/>
      </c>
      <c r="S317" s="1" t="str">
        <f t="shared" si="44"/>
        <v/>
      </c>
      <c r="Y317" s="1" t="str" cm="1">
        <f t="array" ref="Y317">IF(U317="","",_xlfn._xlws.FILTER('Input_Claims Data'!U$11:U$500,('Input_Claims Data'!$Q$11:$Q$500='Cal_Claims Experience'!$U317)*('Input_Claims Data'!$R$11:$R$500='Cal_Claims Experience'!$V317)*('Input_Claims Data'!$S$11:$S$500='Cal_Claims Experience'!$W317)*('Input_Claims Data'!$T$11:$T$500='Cal_Claims Experience'!$X317)))</f>
        <v/>
      </c>
      <c r="Z317" s="1" t="str" cm="1">
        <f t="array" ref="Z317">IF(V317="","",_xlfn._xlws.FILTER('Input_Claims Data'!V$11:V$500,('Input_Claims Data'!$Q$11:$Q$500='Cal_Claims Experience'!$U317)*('Input_Claims Data'!$R$11:$R$500='Cal_Claims Experience'!$V317)*('Input_Claims Data'!$S$11:$S$500='Cal_Claims Experience'!$W317)*('Input_Claims Data'!$T$11:$T$500='Cal_Claims Experience'!$X317)))</f>
        <v/>
      </c>
      <c r="AA317" s="1" t="str" cm="1">
        <f t="array" ref="AA317">IF(W317="","",_xlfn._xlws.FILTER('Input_Claims Data'!W$11:W$500,('Input_Claims Data'!$Q$11:$Q$500='Cal_Claims Experience'!$U317)*('Input_Claims Data'!$R$11:$R$500='Cal_Claims Experience'!$V317)*('Input_Claims Data'!$S$11:$S$500='Cal_Claims Experience'!$W317)*('Input_Claims Data'!$T$11:$T$500='Cal_Claims Experience'!$X317)))</f>
        <v/>
      </c>
      <c r="AB317" s="1" t="str" cm="1">
        <f t="array" ref="AB317">IF(X317="","",_xlfn._xlws.FILTER('Input_Claims Data'!X$11:X$500,('Input_Claims Data'!$Q$11:$Q$500='Cal_Claims Experience'!$U317)*('Input_Claims Data'!$R$11:$R$500='Cal_Claims Experience'!$V317)*('Input_Claims Data'!$S$11:$S$500='Cal_Claims Experience'!$W317)*('Input_Claims Data'!$T$11:$T$500='Cal_Claims Experience'!$X317)))</f>
        <v/>
      </c>
      <c r="AC317" s="1" t="str" cm="1">
        <f t="array" ref="AC317">IF(Y317="","",_xlfn._xlws.FILTER('Input_Claims Data'!Y$11:Y$500,('Input_Claims Data'!$Q$11:$Q$500='Cal_Claims Experience'!$U317)*('Input_Claims Data'!$R$11:$R$500='Cal_Claims Experience'!$V317)*('Input_Claims Data'!$S$11:$S$500='Cal_Claims Experience'!$W317)*('Input_Claims Data'!$T$11:$T$500='Cal_Claims Experience'!$X317)))</f>
        <v/>
      </c>
      <c r="AD317" s="1" t="str" cm="1">
        <f t="array" ref="AD317">IF(Z317="","",_xlfn._xlws.FILTER('Input_Claims Data'!Z$11:Z$500,('Input_Claims Data'!$Q$11:$Q$500='Cal_Claims Experience'!$U317)*('Input_Claims Data'!$R$11:$R$500='Cal_Claims Experience'!$V317)*('Input_Claims Data'!$S$11:$S$500='Cal_Claims Experience'!$W317)*('Input_Claims Data'!$T$11:$T$500='Cal_Claims Experience'!$X317)))</f>
        <v/>
      </c>
      <c r="AE317" s="1" t="str" cm="1">
        <f t="array" ref="AE317">IF(AA317="","",_xlfn._xlws.FILTER('Input_Claims Data'!AA$11:AA$500,('Input_Claims Data'!$Q$11:$Q$500='Cal_Claims Experience'!$U317)*('Input_Claims Data'!$R$11:$R$500='Cal_Claims Experience'!$V317)*('Input_Claims Data'!$S$11:$S$500='Cal_Claims Experience'!$W317)*('Input_Claims Data'!$T$11:$T$500='Cal_Claims Experience'!$X317)))</f>
        <v/>
      </c>
      <c r="AF317" s="1" t="str" cm="1">
        <f t="array" ref="AF317">IF(AB317="","",_xlfn._xlws.FILTER('Input_Claims Data'!AB$11:AB$500,('Input_Claims Data'!$Q$11:$Q$500='Cal_Claims Experience'!$U317)*('Input_Claims Data'!$R$11:$R$500='Cal_Claims Experience'!$V317)*('Input_Claims Data'!$S$11:$S$500='Cal_Claims Experience'!$W317)*('Input_Claims Data'!$T$11:$T$500='Cal_Claims Experience'!$X317)))</f>
        <v/>
      </c>
      <c r="AG317" s="1" t="str" cm="1">
        <f t="array" ref="AG317">IF(AC317="","",_xlfn._xlws.FILTER('Input_Claims Data'!AC$11:AC$500,('Input_Claims Data'!$Q$11:$Q$500='Cal_Claims Experience'!$U317)*('Input_Claims Data'!$R$11:$R$500='Cal_Claims Experience'!$V317)*('Input_Claims Data'!$S$11:$S$500='Cal_Claims Experience'!$W317)*('Input_Claims Data'!$T$11:$T$500='Cal_Claims Experience'!$X317)))</f>
        <v/>
      </c>
      <c r="AH317" s="1" t="str" cm="1">
        <f t="array" ref="AH317">IF(AD317="","",_xlfn._xlws.FILTER('Input_Claims Data'!AD$11:AD$500,('Input_Claims Data'!$Q$11:$Q$500='Cal_Claims Experience'!$U317)*('Input_Claims Data'!$R$11:$R$500='Cal_Claims Experience'!$V317)*('Input_Claims Data'!$S$11:$S$500='Cal_Claims Experience'!$W317)*('Input_Claims Data'!$T$11:$T$500='Cal_Claims Experience'!$X317)))</f>
        <v/>
      </c>
      <c r="AI317" s="1" t="str">
        <f t="shared" si="48"/>
        <v/>
      </c>
      <c r="AJ317" s="1" t="str">
        <f t="shared" si="45"/>
        <v/>
      </c>
      <c r="AK317" s="1" t="str">
        <f t="shared" si="46"/>
        <v/>
      </c>
      <c r="AL317" s="1" t="str">
        <f t="shared" si="47"/>
        <v/>
      </c>
      <c r="AM317" s="1" t="str">
        <f t="shared" si="49"/>
        <v/>
      </c>
    </row>
    <row r="318" spans="5:39">
      <c r="E318" s="1" t="str" cm="1">
        <f t="array" ref="E318">IF(A318="","",_xlfn._xlws.FILTER('Input_Claims Data'!E$11:E$500,('Input_Claims Data'!$A$11:$A$500='Cal_Claims Experience'!$A318)*('Input_Claims Data'!$B$11:$B$500='Cal_Claims Experience'!$B318)*('Input_Claims Data'!$C$11:$C$500='Cal_Claims Experience'!$C318)*('Input_Claims Data'!$D$11:$D$500='Cal_Claims Experience'!$D318)))</f>
        <v/>
      </c>
      <c r="F318" s="1" t="str" cm="1">
        <f t="array" ref="F318">IF(A318="","",_xlfn._xlws.FILTER('Input_Claims Data'!F$11:F$500,('Input_Claims Data'!$A$11:$A$500='Cal_Claims Experience'!$A318)*('Input_Claims Data'!$B$11:$B$500='Cal_Claims Experience'!$B318)*('Input_Claims Data'!$C$11:$C$500='Cal_Claims Experience'!$C318)*('Input_Claims Data'!$D$11:$D$500='Cal_Claims Experience'!$D318)))</f>
        <v/>
      </c>
      <c r="G318" s="1" t="str" cm="1">
        <f t="array" ref="G318">IF(A318="","",_xlfn._xlws.FILTER('Input_Claims Data'!G$11:G$500,('Input_Claims Data'!$A$11:$A$500='Cal_Claims Experience'!$A318)*('Input_Claims Data'!$B$11:$B$500='Cal_Claims Experience'!$B318)*('Input_Claims Data'!$C$11:$C$500='Cal_Claims Experience'!$C318)*('Input_Claims Data'!$D$11:$D$500='Cal_Claims Experience'!$D318)))</f>
        <v/>
      </c>
      <c r="H318" s="1" t="str" cm="1">
        <f t="array" ref="H318">IF(A318="","",_xlfn._xlws.FILTER('Input_Claims Data'!H$11:H$500,('Input_Claims Data'!$A$11:$A$500='Cal_Claims Experience'!$A318)*('Input_Claims Data'!$B$11:$B$500='Cal_Claims Experience'!$B318)*('Input_Claims Data'!$C$11:$C$500='Cal_Claims Experience'!$C318)*('Input_Claims Data'!$D$11:$D$500='Cal_Claims Experience'!$D318)))</f>
        <v/>
      </c>
      <c r="I318" s="1" t="str" cm="1">
        <f t="array" ref="I318">IF(A318="","",_xlfn._xlws.FILTER('Input_Claims Data'!I$11:I$500,('Input_Claims Data'!$A$11:$A$500='Cal_Claims Experience'!$A318)*('Input_Claims Data'!$B$11:$B$500='Cal_Claims Experience'!$B318)*('Input_Claims Data'!$C$11:$C$500='Cal_Claims Experience'!$C318)*('Input_Claims Data'!$D$11:$D$500='Cal_Claims Experience'!$D318)))</f>
        <v/>
      </c>
      <c r="J318" s="1" t="str" cm="1">
        <f t="array" ref="J318">IF(A318="","",_xlfn._xlws.FILTER('Input_Claims Data'!J$11:J$500,('Input_Claims Data'!$A$11:$A$500='Cal_Claims Experience'!$A318)*('Input_Claims Data'!$B$11:$B$500='Cal_Claims Experience'!$B318)*('Input_Claims Data'!$C$11:$C$500='Cal_Claims Experience'!$C318)*('Input_Claims Data'!$D$11:$D$500='Cal_Claims Experience'!$D318)))</f>
        <v/>
      </c>
      <c r="K318" s="1" t="str" cm="1">
        <f t="array" ref="K318">IF(A318="","",_xlfn._xlws.FILTER('Input_Claims Data'!K$11:K$500,('Input_Claims Data'!$A$11:$A$500='Cal_Claims Experience'!$A318)*('Input_Claims Data'!$B$11:$B$500='Cal_Claims Experience'!$B318)*('Input_Claims Data'!$C$11:$C$500='Cal_Claims Experience'!$C318)*('Input_Claims Data'!$D$11:$D$500='Cal_Claims Experience'!$D318)))</f>
        <v/>
      </c>
      <c r="L318" s="1" t="str" cm="1">
        <f t="array" ref="L318">IF(B318="","",_xlfn._xlws.FILTER('Input_Claims Data'!L$11:L$500,('Input_Claims Data'!$A$11:$A$500='Cal_Claims Experience'!$A318)*('Input_Claims Data'!$B$11:$B$500='Cal_Claims Experience'!$B318)*('Input_Claims Data'!$C$11:$C$500='Cal_Claims Experience'!$C318)*('Input_Claims Data'!$D$11:$D$500='Cal_Claims Experience'!$D318)))</f>
        <v/>
      </c>
      <c r="M318" s="1" t="str" cm="1">
        <f t="array" ref="M318">IF(C318="","",_xlfn._xlws.FILTER('Input_Claims Data'!M$11:M$500,('Input_Claims Data'!$A$11:$A$500='Cal_Claims Experience'!$A318)*('Input_Claims Data'!$B$11:$B$500='Cal_Claims Experience'!$B318)*('Input_Claims Data'!$C$11:$C$500='Cal_Claims Experience'!$C318)*('Input_Claims Data'!$D$11:$D$500='Cal_Claims Experience'!$D318)))</f>
        <v/>
      </c>
      <c r="N318" s="1" t="str" cm="1">
        <f t="array" ref="N318">IF(D318="","",_xlfn._xlws.FILTER('Input_Claims Data'!N$11:N$500,('Input_Claims Data'!$A$11:$A$500='Cal_Claims Experience'!$A318)*('Input_Claims Data'!$B$11:$B$500='Cal_Claims Experience'!$B318)*('Input_Claims Data'!$C$11:$C$500='Cal_Claims Experience'!$C318)*('Input_Claims Data'!$D$11:$D$500='Cal_Claims Experience'!$D318)))</f>
        <v/>
      </c>
      <c r="O318" s="1" t="str">
        <f t="shared" si="40"/>
        <v/>
      </c>
      <c r="P318" s="1" t="str">
        <f t="shared" si="41"/>
        <v/>
      </c>
      <c r="Q318" s="1" t="str">
        <f t="shared" si="42"/>
        <v/>
      </c>
      <c r="R318" s="1" t="str">
        <f t="shared" si="43"/>
        <v/>
      </c>
      <c r="S318" s="1" t="str">
        <f t="shared" si="44"/>
        <v/>
      </c>
      <c r="Y318" s="1" t="str" cm="1">
        <f t="array" ref="Y318">IF(U318="","",_xlfn._xlws.FILTER('Input_Claims Data'!U$11:U$500,('Input_Claims Data'!$Q$11:$Q$500='Cal_Claims Experience'!$U318)*('Input_Claims Data'!$R$11:$R$500='Cal_Claims Experience'!$V318)*('Input_Claims Data'!$S$11:$S$500='Cal_Claims Experience'!$W318)*('Input_Claims Data'!$T$11:$T$500='Cal_Claims Experience'!$X318)))</f>
        <v/>
      </c>
      <c r="Z318" s="1" t="str" cm="1">
        <f t="array" ref="Z318">IF(V318="","",_xlfn._xlws.FILTER('Input_Claims Data'!V$11:V$500,('Input_Claims Data'!$Q$11:$Q$500='Cal_Claims Experience'!$U318)*('Input_Claims Data'!$R$11:$R$500='Cal_Claims Experience'!$V318)*('Input_Claims Data'!$S$11:$S$500='Cal_Claims Experience'!$W318)*('Input_Claims Data'!$T$11:$T$500='Cal_Claims Experience'!$X318)))</f>
        <v/>
      </c>
      <c r="AA318" s="1" t="str" cm="1">
        <f t="array" ref="AA318">IF(W318="","",_xlfn._xlws.FILTER('Input_Claims Data'!W$11:W$500,('Input_Claims Data'!$Q$11:$Q$500='Cal_Claims Experience'!$U318)*('Input_Claims Data'!$R$11:$R$500='Cal_Claims Experience'!$V318)*('Input_Claims Data'!$S$11:$S$500='Cal_Claims Experience'!$W318)*('Input_Claims Data'!$T$11:$T$500='Cal_Claims Experience'!$X318)))</f>
        <v/>
      </c>
      <c r="AB318" s="1" t="str" cm="1">
        <f t="array" ref="AB318">IF(X318="","",_xlfn._xlws.FILTER('Input_Claims Data'!X$11:X$500,('Input_Claims Data'!$Q$11:$Q$500='Cal_Claims Experience'!$U318)*('Input_Claims Data'!$R$11:$R$500='Cal_Claims Experience'!$V318)*('Input_Claims Data'!$S$11:$S$500='Cal_Claims Experience'!$W318)*('Input_Claims Data'!$T$11:$T$500='Cal_Claims Experience'!$X318)))</f>
        <v/>
      </c>
      <c r="AC318" s="1" t="str" cm="1">
        <f t="array" ref="AC318">IF(Y318="","",_xlfn._xlws.FILTER('Input_Claims Data'!Y$11:Y$500,('Input_Claims Data'!$Q$11:$Q$500='Cal_Claims Experience'!$U318)*('Input_Claims Data'!$R$11:$R$500='Cal_Claims Experience'!$V318)*('Input_Claims Data'!$S$11:$S$500='Cal_Claims Experience'!$W318)*('Input_Claims Data'!$T$11:$T$500='Cal_Claims Experience'!$X318)))</f>
        <v/>
      </c>
      <c r="AD318" s="1" t="str" cm="1">
        <f t="array" ref="AD318">IF(Z318="","",_xlfn._xlws.FILTER('Input_Claims Data'!Z$11:Z$500,('Input_Claims Data'!$Q$11:$Q$500='Cal_Claims Experience'!$U318)*('Input_Claims Data'!$R$11:$R$500='Cal_Claims Experience'!$V318)*('Input_Claims Data'!$S$11:$S$500='Cal_Claims Experience'!$W318)*('Input_Claims Data'!$T$11:$T$500='Cal_Claims Experience'!$X318)))</f>
        <v/>
      </c>
      <c r="AE318" s="1" t="str" cm="1">
        <f t="array" ref="AE318">IF(AA318="","",_xlfn._xlws.FILTER('Input_Claims Data'!AA$11:AA$500,('Input_Claims Data'!$Q$11:$Q$500='Cal_Claims Experience'!$U318)*('Input_Claims Data'!$R$11:$R$500='Cal_Claims Experience'!$V318)*('Input_Claims Data'!$S$11:$S$500='Cal_Claims Experience'!$W318)*('Input_Claims Data'!$T$11:$T$500='Cal_Claims Experience'!$X318)))</f>
        <v/>
      </c>
      <c r="AF318" s="1" t="str" cm="1">
        <f t="array" ref="AF318">IF(AB318="","",_xlfn._xlws.FILTER('Input_Claims Data'!AB$11:AB$500,('Input_Claims Data'!$Q$11:$Q$500='Cal_Claims Experience'!$U318)*('Input_Claims Data'!$R$11:$R$500='Cal_Claims Experience'!$V318)*('Input_Claims Data'!$S$11:$S$500='Cal_Claims Experience'!$W318)*('Input_Claims Data'!$T$11:$T$500='Cal_Claims Experience'!$X318)))</f>
        <v/>
      </c>
      <c r="AG318" s="1" t="str" cm="1">
        <f t="array" ref="AG318">IF(AC318="","",_xlfn._xlws.FILTER('Input_Claims Data'!AC$11:AC$500,('Input_Claims Data'!$Q$11:$Q$500='Cal_Claims Experience'!$U318)*('Input_Claims Data'!$R$11:$R$500='Cal_Claims Experience'!$V318)*('Input_Claims Data'!$S$11:$S$500='Cal_Claims Experience'!$W318)*('Input_Claims Data'!$T$11:$T$500='Cal_Claims Experience'!$X318)))</f>
        <v/>
      </c>
      <c r="AH318" s="1" t="str" cm="1">
        <f t="array" ref="AH318">IF(AD318="","",_xlfn._xlws.FILTER('Input_Claims Data'!AD$11:AD$500,('Input_Claims Data'!$Q$11:$Q$500='Cal_Claims Experience'!$U318)*('Input_Claims Data'!$R$11:$R$500='Cal_Claims Experience'!$V318)*('Input_Claims Data'!$S$11:$S$500='Cal_Claims Experience'!$W318)*('Input_Claims Data'!$T$11:$T$500='Cal_Claims Experience'!$X318)))</f>
        <v/>
      </c>
      <c r="AI318" s="1" t="str">
        <f t="shared" si="48"/>
        <v/>
      </c>
      <c r="AJ318" s="1" t="str">
        <f t="shared" si="45"/>
        <v/>
      </c>
      <c r="AK318" s="1" t="str">
        <f t="shared" si="46"/>
        <v/>
      </c>
      <c r="AL318" s="1" t="str">
        <f t="shared" si="47"/>
        <v/>
      </c>
      <c r="AM318" s="1" t="str">
        <f t="shared" si="49"/>
        <v/>
      </c>
    </row>
    <row r="319" spans="5:39">
      <c r="E319" s="1" t="str" cm="1">
        <f t="array" ref="E319">IF(A319="","",_xlfn._xlws.FILTER('Input_Claims Data'!E$11:E$500,('Input_Claims Data'!$A$11:$A$500='Cal_Claims Experience'!$A319)*('Input_Claims Data'!$B$11:$B$500='Cal_Claims Experience'!$B319)*('Input_Claims Data'!$C$11:$C$500='Cal_Claims Experience'!$C319)*('Input_Claims Data'!$D$11:$D$500='Cal_Claims Experience'!$D319)))</f>
        <v/>
      </c>
      <c r="F319" s="1" t="str" cm="1">
        <f t="array" ref="F319">IF(A319="","",_xlfn._xlws.FILTER('Input_Claims Data'!F$11:F$500,('Input_Claims Data'!$A$11:$A$500='Cal_Claims Experience'!$A319)*('Input_Claims Data'!$B$11:$B$500='Cal_Claims Experience'!$B319)*('Input_Claims Data'!$C$11:$C$500='Cal_Claims Experience'!$C319)*('Input_Claims Data'!$D$11:$D$500='Cal_Claims Experience'!$D319)))</f>
        <v/>
      </c>
      <c r="G319" s="1" t="str" cm="1">
        <f t="array" ref="G319">IF(A319="","",_xlfn._xlws.FILTER('Input_Claims Data'!G$11:G$500,('Input_Claims Data'!$A$11:$A$500='Cal_Claims Experience'!$A319)*('Input_Claims Data'!$B$11:$B$500='Cal_Claims Experience'!$B319)*('Input_Claims Data'!$C$11:$C$500='Cal_Claims Experience'!$C319)*('Input_Claims Data'!$D$11:$D$500='Cal_Claims Experience'!$D319)))</f>
        <v/>
      </c>
      <c r="H319" s="1" t="str" cm="1">
        <f t="array" ref="H319">IF(A319="","",_xlfn._xlws.FILTER('Input_Claims Data'!H$11:H$500,('Input_Claims Data'!$A$11:$A$500='Cal_Claims Experience'!$A319)*('Input_Claims Data'!$B$11:$B$500='Cal_Claims Experience'!$B319)*('Input_Claims Data'!$C$11:$C$500='Cal_Claims Experience'!$C319)*('Input_Claims Data'!$D$11:$D$500='Cal_Claims Experience'!$D319)))</f>
        <v/>
      </c>
      <c r="I319" s="1" t="str" cm="1">
        <f t="array" ref="I319">IF(A319="","",_xlfn._xlws.FILTER('Input_Claims Data'!I$11:I$500,('Input_Claims Data'!$A$11:$A$500='Cal_Claims Experience'!$A319)*('Input_Claims Data'!$B$11:$B$500='Cal_Claims Experience'!$B319)*('Input_Claims Data'!$C$11:$C$500='Cal_Claims Experience'!$C319)*('Input_Claims Data'!$D$11:$D$500='Cal_Claims Experience'!$D319)))</f>
        <v/>
      </c>
      <c r="J319" s="1" t="str" cm="1">
        <f t="array" ref="J319">IF(A319="","",_xlfn._xlws.FILTER('Input_Claims Data'!J$11:J$500,('Input_Claims Data'!$A$11:$A$500='Cal_Claims Experience'!$A319)*('Input_Claims Data'!$B$11:$B$500='Cal_Claims Experience'!$B319)*('Input_Claims Data'!$C$11:$C$500='Cal_Claims Experience'!$C319)*('Input_Claims Data'!$D$11:$D$500='Cal_Claims Experience'!$D319)))</f>
        <v/>
      </c>
      <c r="K319" s="1" t="str" cm="1">
        <f t="array" ref="K319">IF(A319="","",_xlfn._xlws.FILTER('Input_Claims Data'!K$11:K$500,('Input_Claims Data'!$A$11:$A$500='Cal_Claims Experience'!$A319)*('Input_Claims Data'!$B$11:$B$500='Cal_Claims Experience'!$B319)*('Input_Claims Data'!$C$11:$C$500='Cal_Claims Experience'!$C319)*('Input_Claims Data'!$D$11:$D$500='Cal_Claims Experience'!$D319)))</f>
        <v/>
      </c>
      <c r="L319" s="1" t="str" cm="1">
        <f t="array" ref="L319">IF(B319="","",_xlfn._xlws.FILTER('Input_Claims Data'!L$11:L$500,('Input_Claims Data'!$A$11:$A$500='Cal_Claims Experience'!$A319)*('Input_Claims Data'!$B$11:$B$500='Cal_Claims Experience'!$B319)*('Input_Claims Data'!$C$11:$C$500='Cal_Claims Experience'!$C319)*('Input_Claims Data'!$D$11:$D$500='Cal_Claims Experience'!$D319)))</f>
        <v/>
      </c>
      <c r="M319" s="1" t="str" cm="1">
        <f t="array" ref="M319">IF(C319="","",_xlfn._xlws.FILTER('Input_Claims Data'!M$11:M$500,('Input_Claims Data'!$A$11:$A$500='Cal_Claims Experience'!$A319)*('Input_Claims Data'!$B$11:$B$500='Cal_Claims Experience'!$B319)*('Input_Claims Data'!$C$11:$C$500='Cal_Claims Experience'!$C319)*('Input_Claims Data'!$D$11:$D$500='Cal_Claims Experience'!$D319)))</f>
        <v/>
      </c>
      <c r="N319" s="1" t="str" cm="1">
        <f t="array" ref="N319">IF(D319="","",_xlfn._xlws.FILTER('Input_Claims Data'!N$11:N$500,('Input_Claims Data'!$A$11:$A$500='Cal_Claims Experience'!$A319)*('Input_Claims Data'!$B$11:$B$500='Cal_Claims Experience'!$B319)*('Input_Claims Data'!$C$11:$C$500='Cal_Claims Experience'!$C319)*('Input_Claims Data'!$D$11:$D$500='Cal_Claims Experience'!$D319)))</f>
        <v/>
      </c>
      <c r="O319" s="1" t="str">
        <f t="shared" si="40"/>
        <v/>
      </c>
      <c r="P319" s="1" t="str">
        <f t="shared" si="41"/>
        <v/>
      </c>
      <c r="Q319" s="1" t="str">
        <f t="shared" si="42"/>
        <v/>
      </c>
      <c r="R319" s="1" t="str">
        <f t="shared" si="43"/>
        <v/>
      </c>
      <c r="S319" s="1" t="str">
        <f t="shared" si="44"/>
        <v/>
      </c>
      <c r="Y319" s="1" t="str" cm="1">
        <f t="array" ref="Y319">IF(U319="","",_xlfn._xlws.FILTER('Input_Claims Data'!U$11:U$500,('Input_Claims Data'!$Q$11:$Q$500='Cal_Claims Experience'!$U319)*('Input_Claims Data'!$R$11:$R$500='Cal_Claims Experience'!$V319)*('Input_Claims Data'!$S$11:$S$500='Cal_Claims Experience'!$W319)*('Input_Claims Data'!$T$11:$T$500='Cal_Claims Experience'!$X319)))</f>
        <v/>
      </c>
      <c r="Z319" s="1" t="str" cm="1">
        <f t="array" ref="Z319">IF(V319="","",_xlfn._xlws.FILTER('Input_Claims Data'!V$11:V$500,('Input_Claims Data'!$Q$11:$Q$500='Cal_Claims Experience'!$U319)*('Input_Claims Data'!$R$11:$R$500='Cal_Claims Experience'!$V319)*('Input_Claims Data'!$S$11:$S$500='Cal_Claims Experience'!$W319)*('Input_Claims Data'!$T$11:$T$500='Cal_Claims Experience'!$X319)))</f>
        <v/>
      </c>
      <c r="AA319" s="1" t="str" cm="1">
        <f t="array" ref="AA319">IF(W319="","",_xlfn._xlws.FILTER('Input_Claims Data'!W$11:W$500,('Input_Claims Data'!$Q$11:$Q$500='Cal_Claims Experience'!$U319)*('Input_Claims Data'!$R$11:$R$500='Cal_Claims Experience'!$V319)*('Input_Claims Data'!$S$11:$S$500='Cal_Claims Experience'!$W319)*('Input_Claims Data'!$T$11:$T$500='Cal_Claims Experience'!$X319)))</f>
        <v/>
      </c>
      <c r="AB319" s="1" t="str" cm="1">
        <f t="array" ref="AB319">IF(X319="","",_xlfn._xlws.FILTER('Input_Claims Data'!X$11:X$500,('Input_Claims Data'!$Q$11:$Q$500='Cal_Claims Experience'!$U319)*('Input_Claims Data'!$R$11:$R$500='Cal_Claims Experience'!$V319)*('Input_Claims Data'!$S$11:$S$500='Cal_Claims Experience'!$W319)*('Input_Claims Data'!$T$11:$T$500='Cal_Claims Experience'!$X319)))</f>
        <v/>
      </c>
      <c r="AC319" s="1" t="str" cm="1">
        <f t="array" ref="AC319">IF(Y319="","",_xlfn._xlws.FILTER('Input_Claims Data'!Y$11:Y$500,('Input_Claims Data'!$Q$11:$Q$500='Cal_Claims Experience'!$U319)*('Input_Claims Data'!$R$11:$R$500='Cal_Claims Experience'!$V319)*('Input_Claims Data'!$S$11:$S$500='Cal_Claims Experience'!$W319)*('Input_Claims Data'!$T$11:$T$500='Cal_Claims Experience'!$X319)))</f>
        <v/>
      </c>
      <c r="AD319" s="1" t="str" cm="1">
        <f t="array" ref="AD319">IF(Z319="","",_xlfn._xlws.FILTER('Input_Claims Data'!Z$11:Z$500,('Input_Claims Data'!$Q$11:$Q$500='Cal_Claims Experience'!$U319)*('Input_Claims Data'!$R$11:$R$500='Cal_Claims Experience'!$V319)*('Input_Claims Data'!$S$11:$S$500='Cal_Claims Experience'!$W319)*('Input_Claims Data'!$T$11:$T$500='Cal_Claims Experience'!$X319)))</f>
        <v/>
      </c>
      <c r="AE319" s="1" t="str" cm="1">
        <f t="array" ref="AE319">IF(AA319="","",_xlfn._xlws.FILTER('Input_Claims Data'!AA$11:AA$500,('Input_Claims Data'!$Q$11:$Q$500='Cal_Claims Experience'!$U319)*('Input_Claims Data'!$R$11:$R$500='Cal_Claims Experience'!$V319)*('Input_Claims Data'!$S$11:$S$500='Cal_Claims Experience'!$W319)*('Input_Claims Data'!$T$11:$T$500='Cal_Claims Experience'!$X319)))</f>
        <v/>
      </c>
      <c r="AF319" s="1" t="str" cm="1">
        <f t="array" ref="AF319">IF(AB319="","",_xlfn._xlws.FILTER('Input_Claims Data'!AB$11:AB$500,('Input_Claims Data'!$Q$11:$Q$500='Cal_Claims Experience'!$U319)*('Input_Claims Data'!$R$11:$R$500='Cal_Claims Experience'!$V319)*('Input_Claims Data'!$S$11:$S$500='Cal_Claims Experience'!$W319)*('Input_Claims Data'!$T$11:$T$500='Cal_Claims Experience'!$X319)))</f>
        <v/>
      </c>
      <c r="AG319" s="1" t="str" cm="1">
        <f t="array" ref="AG319">IF(AC319="","",_xlfn._xlws.FILTER('Input_Claims Data'!AC$11:AC$500,('Input_Claims Data'!$Q$11:$Q$500='Cal_Claims Experience'!$U319)*('Input_Claims Data'!$R$11:$R$500='Cal_Claims Experience'!$V319)*('Input_Claims Data'!$S$11:$S$500='Cal_Claims Experience'!$W319)*('Input_Claims Data'!$T$11:$T$500='Cal_Claims Experience'!$X319)))</f>
        <v/>
      </c>
      <c r="AH319" s="1" t="str" cm="1">
        <f t="array" ref="AH319">IF(AD319="","",_xlfn._xlws.FILTER('Input_Claims Data'!AD$11:AD$500,('Input_Claims Data'!$Q$11:$Q$500='Cal_Claims Experience'!$U319)*('Input_Claims Data'!$R$11:$R$500='Cal_Claims Experience'!$V319)*('Input_Claims Data'!$S$11:$S$500='Cal_Claims Experience'!$W319)*('Input_Claims Data'!$T$11:$T$500='Cal_Claims Experience'!$X319)))</f>
        <v/>
      </c>
      <c r="AI319" s="1" t="str">
        <f t="shared" si="48"/>
        <v/>
      </c>
      <c r="AJ319" s="1" t="str">
        <f t="shared" si="45"/>
        <v/>
      </c>
      <c r="AK319" s="1" t="str">
        <f t="shared" si="46"/>
        <v/>
      </c>
      <c r="AL319" s="1" t="str">
        <f t="shared" si="47"/>
        <v/>
      </c>
      <c r="AM319" s="1" t="str">
        <f t="shared" si="49"/>
        <v/>
      </c>
    </row>
    <row r="320" spans="5:39">
      <c r="E320" s="1" t="str" cm="1">
        <f t="array" ref="E320">IF(A320="","",_xlfn._xlws.FILTER('Input_Claims Data'!E$11:E$500,('Input_Claims Data'!$A$11:$A$500='Cal_Claims Experience'!$A320)*('Input_Claims Data'!$B$11:$B$500='Cal_Claims Experience'!$B320)*('Input_Claims Data'!$C$11:$C$500='Cal_Claims Experience'!$C320)*('Input_Claims Data'!$D$11:$D$500='Cal_Claims Experience'!$D320)))</f>
        <v/>
      </c>
      <c r="F320" s="1" t="str" cm="1">
        <f t="array" ref="F320">IF(A320="","",_xlfn._xlws.FILTER('Input_Claims Data'!F$11:F$500,('Input_Claims Data'!$A$11:$A$500='Cal_Claims Experience'!$A320)*('Input_Claims Data'!$B$11:$B$500='Cal_Claims Experience'!$B320)*('Input_Claims Data'!$C$11:$C$500='Cal_Claims Experience'!$C320)*('Input_Claims Data'!$D$11:$D$500='Cal_Claims Experience'!$D320)))</f>
        <v/>
      </c>
      <c r="G320" s="1" t="str" cm="1">
        <f t="array" ref="G320">IF(A320="","",_xlfn._xlws.FILTER('Input_Claims Data'!G$11:G$500,('Input_Claims Data'!$A$11:$A$500='Cal_Claims Experience'!$A320)*('Input_Claims Data'!$B$11:$B$500='Cal_Claims Experience'!$B320)*('Input_Claims Data'!$C$11:$C$500='Cal_Claims Experience'!$C320)*('Input_Claims Data'!$D$11:$D$500='Cal_Claims Experience'!$D320)))</f>
        <v/>
      </c>
      <c r="H320" s="1" t="str" cm="1">
        <f t="array" ref="H320">IF(A320="","",_xlfn._xlws.FILTER('Input_Claims Data'!H$11:H$500,('Input_Claims Data'!$A$11:$A$500='Cal_Claims Experience'!$A320)*('Input_Claims Data'!$B$11:$B$500='Cal_Claims Experience'!$B320)*('Input_Claims Data'!$C$11:$C$500='Cal_Claims Experience'!$C320)*('Input_Claims Data'!$D$11:$D$500='Cal_Claims Experience'!$D320)))</f>
        <v/>
      </c>
      <c r="I320" s="1" t="str" cm="1">
        <f t="array" ref="I320">IF(A320="","",_xlfn._xlws.FILTER('Input_Claims Data'!I$11:I$500,('Input_Claims Data'!$A$11:$A$500='Cal_Claims Experience'!$A320)*('Input_Claims Data'!$B$11:$B$500='Cal_Claims Experience'!$B320)*('Input_Claims Data'!$C$11:$C$500='Cal_Claims Experience'!$C320)*('Input_Claims Data'!$D$11:$D$500='Cal_Claims Experience'!$D320)))</f>
        <v/>
      </c>
      <c r="J320" s="1" t="str" cm="1">
        <f t="array" ref="J320">IF(A320="","",_xlfn._xlws.FILTER('Input_Claims Data'!J$11:J$500,('Input_Claims Data'!$A$11:$A$500='Cal_Claims Experience'!$A320)*('Input_Claims Data'!$B$11:$B$500='Cal_Claims Experience'!$B320)*('Input_Claims Data'!$C$11:$C$500='Cal_Claims Experience'!$C320)*('Input_Claims Data'!$D$11:$D$500='Cal_Claims Experience'!$D320)))</f>
        <v/>
      </c>
      <c r="K320" s="1" t="str" cm="1">
        <f t="array" ref="K320">IF(A320="","",_xlfn._xlws.FILTER('Input_Claims Data'!K$11:K$500,('Input_Claims Data'!$A$11:$A$500='Cal_Claims Experience'!$A320)*('Input_Claims Data'!$B$11:$B$500='Cal_Claims Experience'!$B320)*('Input_Claims Data'!$C$11:$C$500='Cal_Claims Experience'!$C320)*('Input_Claims Data'!$D$11:$D$500='Cal_Claims Experience'!$D320)))</f>
        <v/>
      </c>
      <c r="L320" s="1" t="str" cm="1">
        <f t="array" ref="L320">IF(B320="","",_xlfn._xlws.FILTER('Input_Claims Data'!L$11:L$500,('Input_Claims Data'!$A$11:$A$500='Cal_Claims Experience'!$A320)*('Input_Claims Data'!$B$11:$B$500='Cal_Claims Experience'!$B320)*('Input_Claims Data'!$C$11:$C$500='Cal_Claims Experience'!$C320)*('Input_Claims Data'!$D$11:$D$500='Cal_Claims Experience'!$D320)))</f>
        <v/>
      </c>
      <c r="M320" s="1" t="str" cm="1">
        <f t="array" ref="M320">IF(C320="","",_xlfn._xlws.FILTER('Input_Claims Data'!M$11:M$500,('Input_Claims Data'!$A$11:$A$500='Cal_Claims Experience'!$A320)*('Input_Claims Data'!$B$11:$B$500='Cal_Claims Experience'!$B320)*('Input_Claims Data'!$C$11:$C$500='Cal_Claims Experience'!$C320)*('Input_Claims Data'!$D$11:$D$500='Cal_Claims Experience'!$D320)))</f>
        <v/>
      </c>
      <c r="N320" s="1" t="str" cm="1">
        <f t="array" ref="N320">IF(D320="","",_xlfn._xlws.FILTER('Input_Claims Data'!N$11:N$500,('Input_Claims Data'!$A$11:$A$500='Cal_Claims Experience'!$A320)*('Input_Claims Data'!$B$11:$B$500='Cal_Claims Experience'!$B320)*('Input_Claims Data'!$C$11:$C$500='Cal_Claims Experience'!$C320)*('Input_Claims Data'!$D$11:$D$500='Cal_Claims Experience'!$D320)))</f>
        <v/>
      </c>
      <c r="O320" s="1" t="str">
        <f t="shared" si="40"/>
        <v/>
      </c>
      <c r="P320" s="1" t="str">
        <f t="shared" si="41"/>
        <v/>
      </c>
      <c r="Q320" s="1" t="str">
        <f t="shared" si="42"/>
        <v/>
      </c>
      <c r="R320" s="1" t="str">
        <f t="shared" si="43"/>
        <v/>
      </c>
      <c r="S320" s="1" t="str">
        <f t="shared" si="44"/>
        <v/>
      </c>
      <c r="Y320" s="1" t="str" cm="1">
        <f t="array" ref="Y320">IF(U320="","",_xlfn._xlws.FILTER('Input_Claims Data'!U$11:U$500,('Input_Claims Data'!$Q$11:$Q$500='Cal_Claims Experience'!$U320)*('Input_Claims Data'!$R$11:$R$500='Cal_Claims Experience'!$V320)*('Input_Claims Data'!$S$11:$S$500='Cal_Claims Experience'!$W320)*('Input_Claims Data'!$T$11:$T$500='Cal_Claims Experience'!$X320)))</f>
        <v/>
      </c>
      <c r="Z320" s="1" t="str" cm="1">
        <f t="array" ref="Z320">IF(V320="","",_xlfn._xlws.FILTER('Input_Claims Data'!V$11:V$500,('Input_Claims Data'!$Q$11:$Q$500='Cal_Claims Experience'!$U320)*('Input_Claims Data'!$R$11:$R$500='Cal_Claims Experience'!$V320)*('Input_Claims Data'!$S$11:$S$500='Cal_Claims Experience'!$W320)*('Input_Claims Data'!$T$11:$T$500='Cal_Claims Experience'!$X320)))</f>
        <v/>
      </c>
      <c r="AA320" s="1" t="str" cm="1">
        <f t="array" ref="AA320">IF(W320="","",_xlfn._xlws.FILTER('Input_Claims Data'!W$11:W$500,('Input_Claims Data'!$Q$11:$Q$500='Cal_Claims Experience'!$U320)*('Input_Claims Data'!$R$11:$R$500='Cal_Claims Experience'!$V320)*('Input_Claims Data'!$S$11:$S$500='Cal_Claims Experience'!$W320)*('Input_Claims Data'!$T$11:$T$500='Cal_Claims Experience'!$X320)))</f>
        <v/>
      </c>
      <c r="AB320" s="1" t="str" cm="1">
        <f t="array" ref="AB320">IF(X320="","",_xlfn._xlws.FILTER('Input_Claims Data'!X$11:X$500,('Input_Claims Data'!$Q$11:$Q$500='Cal_Claims Experience'!$U320)*('Input_Claims Data'!$R$11:$R$500='Cal_Claims Experience'!$V320)*('Input_Claims Data'!$S$11:$S$500='Cal_Claims Experience'!$W320)*('Input_Claims Data'!$T$11:$T$500='Cal_Claims Experience'!$X320)))</f>
        <v/>
      </c>
      <c r="AC320" s="1" t="str" cm="1">
        <f t="array" ref="AC320">IF(Y320="","",_xlfn._xlws.FILTER('Input_Claims Data'!Y$11:Y$500,('Input_Claims Data'!$Q$11:$Q$500='Cal_Claims Experience'!$U320)*('Input_Claims Data'!$R$11:$R$500='Cal_Claims Experience'!$V320)*('Input_Claims Data'!$S$11:$S$500='Cal_Claims Experience'!$W320)*('Input_Claims Data'!$T$11:$T$500='Cal_Claims Experience'!$X320)))</f>
        <v/>
      </c>
      <c r="AD320" s="1" t="str" cm="1">
        <f t="array" ref="AD320">IF(Z320="","",_xlfn._xlws.FILTER('Input_Claims Data'!Z$11:Z$500,('Input_Claims Data'!$Q$11:$Q$500='Cal_Claims Experience'!$U320)*('Input_Claims Data'!$R$11:$R$500='Cal_Claims Experience'!$V320)*('Input_Claims Data'!$S$11:$S$500='Cal_Claims Experience'!$W320)*('Input_Claims Data'!$T$11:$T$500='Cal_Claims Experience'!$X320)))</f>
        <v/>
      </c>
      <c r="AE320" s="1" t="str" cm="1">
        <f t="array" ref="AE320">IF(AA320="","",_xlfn._xlws.FILTER('Input_Claims Data'!AA$11:AA$500,('Input_Claims Data'!$Q$11:$Q$500='Cal_Claims Experience'!$U320)*('Input_Claims Data'!$R$11:$R$500='Cal_Claims Experience'!$V320)*('Input_Claims Data'!$S$11:$S$500='Cal_Claims Experience'!$W320)*('Input_Claims Data'!$T$11:$T$500='Cal_Claims Experience'!$X320)))</f>
        <v/>
      </c>
      <c r="AF320" s="1" t="str" cm="1">
        <f t="array" ref="AF320">IF(AB320="","",_xlfn._xlws.FILTER('Input_Claims Data'!AB$11:AB$500,('Input_Claims Data'!$Q$11:$Q$500='Cal_Claims Experience'!$U320)*('Input_Claims Data'!$R$11:$R$500='Cal_Claims Experience'!$V320)*('Input_Claims Data'!$S$11:$S$500='Cal_Claims Experience'!$W320)*('Input_Claims Data'!$T$11:$T$500='Cal_Claims Experience'!$X320)))</f>
        <v/>
      </c>
      <c r="AG320" s="1" t="str" cm="1">
        <f t="array" ref="AG320">IF(AC320="","",_xlfn._xlws.FILTER('Input_Claims Data'!AC$11:AC$500,('Input_Claims Data'!$Q$11:$Q$500='Cal_Claims Experience'!$U320)*('Input_Claims Data'!$R$11:$R$500='Cal_Claims Experience'!$V320)*('Input_Claims Data'!$S$11:$S$500='Cal_Claims Experience'!$W320)*('Input_Claims Data'!$T$11:$T$500='Cal_Claims Experience'!$X320)))</f>
        <v/>
      </c>
      <c r="AH320" s="1" t="str" cm="1">
        <f t="array" ref="AH320">IF(AD320="","",_xlfn._xlws.FILTER('Input_Claims Data'!AD$11:AD$500,('Input_Claims Data'!$Q$11:$Q$500='Cal_Claims Experience'!$U320)*('Input_Claims Data'!$R$11:$R$500='Cal_Claims Experience'!$V320)*('Input_Claims Data'!$S$11:$S$500='Cal_Claims Experience'!$W320)*('Input_Claims Data'!$T$11:$T$500='Cal_Claims Experience'!$X320)))</f>
        <v/>
      </c>
      <c r="AI320" s="1" t="str">
        <f t="shared" si="48"/>
        <v/>
      </c>
      <c r="AJ320" s="1" t="str">
        <f t="shared" si="45"/>
        <v/>
      </c>
      <c r="AK320" s="1" t="str">
        <f t="shared" si="46"/>
        <v/>
      </c>
      <c r="AL320" s="1" t="str">
        <f t="shared" si="47"/>
        <v/>
      </c>
      <c r="AM320" s="1" t="str">
        <f t="shared" si="49"/>
        <v/>
      </c>
    </row>
    <row r="321" spans="5:39">
      <c r="E321" s="1" t="str" cm="1">
        <f t="array" ref="E321">IF(A321="","",_xlfn._xlws.FILTER('Input_Claims Data'!E$11:E$500,('Input_Claims Data'!$A$11:$A$500='Cal_Claims Experience'!$A321)*('Input_Claims Data'!$B$11:$B$500='Cal_Claims Experience'!$B321)*('Input_Claims Data'!$C$11:$C$500='Cal_Claims Experience'!$C321)*('Input_Claims Data'!$D$11:$D$500='Cal_Claims Experience'!$D321)))</f>
        <v/>
      </c>
      <c r="F321" s="1" t="str" cm="1">
        <f t="array" ref="F321">IF(A321="","",_xlfn._xlws.FILTER('Input_Claims Data'!F$11:F$500,('Input_Claims Data'!$A$11:$A$500='Cal_Claims Experience'!$A321)*('Input_Claims Data'!$B$11:$B$500='Cal_Claims Experience'!$B321)*('Input_Claims Data'!$C$11:$C$500='Cal_Claims Experience'!$C321)*('Input_Claims Data'!$D$11:$D$500='Cal_Claims Experience'!$D321)))</f>
        <v/>
      </c>
      <c r="G321" s="1" t="str" cm="1">
        <f t="array" ref="G321">IF(A321="","",_xlfn._xlws.FILTER('Input_Claims Data'!G$11:G$500,('Input_Claims Data'!$A$11:$A$500='Cal_Claims Experience'!$A321)*('Input_Claims Data'!$B$11:$B$500='Cal_Claims Experience'!$B321)*('Input_Claims Data'!$C$11:$C$500='Cal_Claims Experience'!$C321)*('Input_Claims Data'!$D$11:$D$500='Cal_Claims Experience'!$D321)))</f>
        <v/>
      </c>
      <c r="H321" s="1" t="str" cm="1">
        <f t="array" ref="H321">IF(A321="","",_xlfn._xlws.FILTER('Input_Claims Data'!H$11:H$500,('Input_Claims Data'!$A$11:$A$500='Cal_Claims Experience'!$A321)*('Input_Claims Data'!$B$11:$B$500='Cal_Claims Experience'!$B321)*('Input_Claims Data'!$C$11:$C$500='Cal_Claims Experience'!$C321)*('Input_Claims Data'!$D$11:$D$500='Cal_Claims Experience'!$D321)))</f>
        <v/>
      </c>
      <c r="I321" s="1" t="str" cm="1">
        <f t="array" ref="I321">IF(A321="","",_xlfn._xlws.FILTER('Input_Claims Data'!I$11:I$500,('Input_Claims Data'!$A$11:$A$500='Cal_Claims Experience'!$A321)*('Input_Claims Data'!$B$11:$B$500='Cal_Claims Experience'!$B321)*('Input_Claims Data'!$C$11:$C$500='Cal_Claims Experience'!$C321)*('Input_Claims Data'!$D$11:$D$500='Cal_Claims Experience'!$D321)))</f>
        <v/>
      </c>
      <c r="J321" s="1" t="str" cm="1">
        <f t="array" ref="J321">IF(A321="","",_xlfn._xlws.FILTER('Input_Claims Data'!J$11:J$500,('Input_Claims Data'!$A$11:$A$500='Cal_Claims Experience'!$A321)*('Input_Claims Data'!$B$11:$B$500='Cal_Claims Experience'!$B321)*('Input_Claims Data'!$C$11:$C$500='Cal_Claims Experience'!$C321)*('Input_Claims Data'!$D$11:$D$500='Cal_Claims Experience'!$D321)))</f>
        <v/>
      </c>
      <c r="K321" s="1" t="str" cm="1">
        <f t="array" ref="K321">IF(A321="","",_xlfn._xlws.FILTER('Input_Claims Data'!K$11:K$500,('Input_Claims Data'!$A$11:$A$500='Cal_Claims Experience'!$A321)*('Input_Claims Data'!$B$11:$B$500='Cal_Claims Experience'!$B321)*('Input_Claims Data'!$C$11:$C$500='Cal_Claims Experience'!$C321)*('Input_Claims Data'!$D$11:$D$500='Cal_Claims Experience'!$D321)))</f>
        <v/>
      </c>
      <c r="L321" s="1" t="str" cm="1">
        <f t="array" ref="L321">IF(B321="","",_xlfn._xlws.FILTER('Input_Claims Data'!L$11:L$500,('Input_Claims Data'!$A$11:$A$500='Cal_Claims Experience'!$A321)*('Input_Claims Data'!$B$11:$B$500='Cal_Claims Experience'!$B321)*('Input_Claims Data'!$C$11:$C$500='Cal_Claims Experience'!$C321)*('Input_Claims Data'!$D$11:$D$500='Cal_Claims Experience'!$D321)))</f>
        <v/>
      </c>
      <c r="M321" s="1" t="str" cm="1">
        <f t="array" ref="M321">IF(C321="","",_xlfn._xlws.FILTER('Input_Claims Data'!M$11:M$500,('Input_Claims Data'!$A$11:$A$500='Cal_Claims Experience'!$A321)*('Input_Claims Data'!$B$11:$B$500='Cal_Claims Experience'!$B321)*('Input_Claims Data'!$C$11:$C$500='Cal_Claims Experience'!$C321)*('Input_Claims Data'!$D$11:$D$500='Cal_Claims Experience'!$D321)))</f>
        <v/>
      </c>
      <c r="N321" s="1" t="str" cm="1">
        <f t="array" ref="N321">IF(D321="","",_xlfn._xlws.FILTER('Input_Claims Data'!N$11:N$500,('Input_Claims Data'!$A$11:$A$500='Cal_Claims Experience'!$A321)*('Input_Claims Data'!$B$11:$B$500='Cal_Claims Experience'!$B321)*('Input_Claims Data'!$C$11:$C$500='Cal_Claims Experience'!$C321)*('Input_Claims Data'!$D$11:$D$500='Cal_Claims Experience'!$D321)))</f>
        <v/>
      </c>
      <c r="O321" s="1" t="str">
        <f t="shared" si="40"/>
        <v/>
      </c>
      <c r="P321" s="1" t="str">
        <f t="shared" si="41"/>
        <v/>
      </c>
      <c r="Q321" s="1" t="str">
        <f t="shared" si="42"/>
        <v/>
      </c>
      <c r="R321" s="1" t="str">
        <f t="shared" si="43"/>
        <v/>
      </c>
      <c r="S321" s="1" t="str">
        <f t="shared" si="44"/>
        <v/>
      </c>
      <c r="Y321" s="1" t="str" cm="1">
        <f t="array" ref="Y321">IF(U321="","",_xlfn._xlws.FILTER('Input_Claims Data'!U$11:U$500,('Input_Claims Data'!$Q$11:$Q$500='Cal_Claims Experience'!$U321)*('Input_Claims Data'!$R$11:$R$500='Cal_Claims Experience'!$V321)*('Input_Claims Data'!$S$11:$S$500='Cal_Claims Experience'!$W321)*('Input_Claims Data'!$T$11:$T$500='Cal_Claims Experience'!$X321)))</f>
        <v/>
      </c>
      <c r="Z321" s="1" t="str" cm="1">
        <f t="array" ref="Z321">IF(V321="","",_xlfn._xlws.FILTER('Input_Claims Data'!V$11:V$500,('Input_Claims Data'!$Q$11:$Q$500='Cal_Claims Experience'!$U321)*('Input_Claims Data'!$R$11:$R$500='Cal_Claims Experience'!$V321)*('Input_Claims Data'!$S$11:$S$500='Cal_Claims Experience'!$W321)*('Input_Claims Data'!$T$11:$T$500='Cal_Claims Experience'!$X321)))</f>
        <v/>
      </c>
      <c r="AA321" s="1" t="str" cm="1">
        <f t="array" ref="AA321">IF(W321="","",_xlfn._xlws.FILTER('Input_Claims Data'!W$11:W$500,('Input_Claims Data'!$Q$11:$Q$500='Cal_Claims Experience'!$U321)*('Input_Claims Data'!$R$11:$R$500='Cal_Claims Experience'!$V321)*('Input_Claims Data'!$S$11:$S$500='Cal_Claims Experience'!$W321)*('Input_Claims Data'!$T$11:$T$500='Cal_Claims Experience'!$X321)))</f>
        <v/>
      </c>
      <c r="AB321" s="1" t="str" cm="1">
        <f t="array" ref="AB321">IF(X321="","",_xlfn._xlws.FILTER('Input_Claims Data'!X$11:X$500,('Input_Claims Data'!$Q$11:$Q$500='Cal_Claims Experience'!$U321)*('Input_Claims Data'!$R$11:$R$500='Cal_Claims Experience'!$V321)*('Input_Claims Data'!$S$11:$S$500='Cal_Claims Experience'!$W321)*('Input_Claims Data'!$T$11:$T$500='Cal_Claims Experience'!$X321)))</f>
        <v/>
      </c>
      <c r="AC321" s="1" t="str" cm="1">
        <f t="array" ref="AC321">IF(Y321="","",_xlfn._xlws.FILTER('Input_Claims Data'!Y$11:Y$500,('Input_Claims Data'!$Q$11:$Q$500='Cal_Claims Experience'!$U321)*('Input_Claims Data'!$R$11:$R$500='Cal_Claims Experience'!$V321)*('Input_Claims Data'!$S$11:$S$500='Cal_Claims Experience'!$W321)*('Input_Claims Data'!$T$11:$T$500='Cal_Claims Experience'!$X321)))</f>
        <v/>
      </c>
      <c r="AD321" s="1" t="str" cm="1">
        <f t="array" ref="AD321">IF(Z321="","",_xlfn._xlws.FILTER('Input_Claims Data'!Z$11:Z$500,('Input_Claims Data'!$Q$11:$Q$500='Cal_Claims Experience'!$U321)*('Input_Claims Data'!$R$11:$R$500='Cal_Claims Experience'!$V321)*('Input_Claims Data'!$S$11:$S$500='Cal_Claims Experience'!$W321)*('Input_Claims Data'!$T$11:$T$500='Cal_Claims Experience'!$X321)))</f>
        <v/>
      </c>
      <c r="AE321" s="1" t="str" cm="1">
        <f t="array" ref="AE321">IF(AA321="","",_xlfn._xlws.FILTER('Input_Claims Data'!AA$11:AA$500,('Input_Claims Data'!$Q$11:$Q$500='Cal_Claims Experience'!$U321)*('Input_Claims Data'!$R$11:$R$500='Cal_Claims Experience'!$V321)*('Input_Claims Data'!$S$11:$S$500='Cal_Claims Experience'!$W321)*('Input_Claims Data'!$T$11:$T$500='Cal_Claims Experience'!$X321)))</f>
        <v/>
      </c>
      <c r="AF321" s="1" t="str" cm="1">
        <f t="array" ref="AF321">IF(AB321="","",_xlfn._xlws.FILTER('Input_Claims Data'!AB$11:AB$500,('Input_Claims Data'!$Q$11:$Q$500='Cal_Claims Experience'!$U321)*('Input_Claims Data'!$R$11:$R$500='Cal_Claims Experience'!$V321)*('Input_Claims Data'!$S$11:$S$500='Cal_Claims Experience'!$W321)*('Input_Claims Data'!$T$11:$T$500='Cal_Claims Experience'!$X321)))</f>
        <v/>
      </c>
      <c r="AG321" s="1" t="str" cm="1">
        <f t="array" ref="AG321">IF(AC321="","",_xlfn._xlws.FILTER('Input_Claims Data'!AC$11:AC$500,('Input_Claims Data'!$Q$11:$Q$500='Cal_Claims Experience'!$U321)*('Input_Claims Data'!$R$11:$R$500='Cal_Claims Experience'!$V321)*('Input_Claims Data'!$S$11:$S$500='Cal_Claims Experience'!$W321)*('Input_Claims Data'!$T$11:$T$500='Cal_Claims Experience'!$X321)))</f>
        <v/>
      </c>
      <c r="AH321" s="1" t="str" cm="1">
        <f t="array" ref="AH321">IF(AD321="","",_xlfn._xlws.FILTER('Input_Claims Data'!AD$11:AD$500,('Input_Claims Data'!$Q$11:$Q$500='Cal_Claims Experience'!$U321)*('Input_Claims Data'!$R$11:$R$500='Cal_Claims Experience'!$V321)*('Input_Claims Data'!$S$11:$S$500='Cal_Claims Experience'!$W321)*('Input_Claims Data'!$T$11:$T$500='Cal_Claims Experience'!$X321)))</f>
        <v/>
      </c>
      <c r="AI321" s="1" t="str">
        <f t="shared" si="48"/>
        <v/>
      </c>
      <c r="AJ321" s="1" t="str">
        <f t="shared" si="45"/>
        <v/>
      </c>
      <c r="AK321" s="1" t="str">
        <f t="shared" si="46"/>
        <v/>
      </c>
      <c r="AL321" s="1" t="str">
        <f t="shared" si="47"/>
        <v/>
      </c>
      <c r="AM321" s="1" t="str">
        <f t="shared" si="49"/>
        <v/>
      </c>
    </row>
    <row r="322" spans="5:39">
      <c r="E322" s="1" t="str" cm="1">
        <f t="array" ref="E322">IF(A322="","",_xlfn._xlws.FILTER('Input_Claims Data'!E$11:E$500,('Input_Claims Data'!$A$11:$A$500='Cal_Claims Experience'!$A322)*('Input_Claims Data'!$B$11:$B$500='Cal_Claims Experience'!$B322)*('Input_Claims Data'!$C$11:$C$500='Cal_Claims Experience'!$C322)*('Input_Claims Data'!$D$11:$D$500='Cal_Claims Experience'!$D322)))</f>
        <v/>
      </c>
      <c r="F322" s="1" t="str" cm="1">
        <f t="array" ref="F322">IF(A322="","",_xlfn._xlws.FILTER('Input_Claims Data'!F$11:F$500,('Input_Claims Data'!$A$11:$A$500='Cal_Claims Experience'!$A322)*('Input_Claims Data'!$B$11:$B$500='Cal_Claims Experience'!$B322)*('Input_Claims Data'!$C$11:$C$500='Cal_Claims Experience'!$C322)*('Input_Claims Data'!$D$11:$D$500='Cal_Claims Experience'!$D322)))</f>
        <v/>
      </c>
      <c r="G322" s="1" t="str" cm="1">
        <f t="array" ref="G322">IF(A322="","",_xlfn._xlws.FILTER('Input_Claims Data'!G$11:G$500,('Input_Claims Data'!$A$11:$A$500='Cal_Claims Experience'!$A322)*('Input_Claims Data'!$B$11:$B$500='Cal_Claims Experience'!$B322)*('Input_Claims Data'!$C$11:$C$500='Cal_Claims Experience'!$C322)*('Input_Claims Data'!$D$11:$D$500='Cal_Claims Experience'!$D322)))</f>
        <v/>
      </c>
      <c r="H322" s="1" t="str" cm="1">
        <f t="array" ref="H322">IF(A322="","",_xlfn._xlws.FILTER('Input_Claims Data'!H$11:H$500,('Input_Claims Data'!$A$11:$A$500='Cal_Claims Experience'!$A322)*('Input_Claims Data'!$B$11:$B$500='Cal_Claims Experience'!$B322)*('Input_Claims Data'!$C$11:$C$500='Cal_Claims Experience'!$C322)*('Input_Claims Data'!$D$11:$D$500='Cal_Claims Experience'!$D322)))</f>
        <v/>
      </c>
      <c r="I322" s="1" t="str" cm="1">
        <f t="array" ref="I322">IF(A322="","",_xlfn._xlws.FILTER('Input_Claims Data'!I$11:I$500,('Input_Claims Data'!$A$11:$A$500='Cal_Claims Experience'!$A322)*('Input_Claims Data'!$B$11:$B$500='Cal_Claims Experience'!$B322)*('Input_Claims Data'!$C$11:$C$500='Cal_Claims Experience'!$C322)*('Input_Claims Data'!$D$11:$D$500='Cal_Claims Experience'!$D322)))</f>
        <v/>
      </c>
      <c r="J322" s="1" t="str" cm="1">
        <f t="array" ref="J322">IF(A322="","",_xlfn._xlws.FILTER('Input_Claims Data'!J$11:J$500,('Input_Claims Data'!$A$11:$A$500='Cal_Claims Experience'!$A322)*('Input_Claims Data'!$B$11:$B$500='Cal_Claims Experience'!$B322)*('Input_Claims Data'!$C$11:$C$500='Cal_Claims Experience'!$C322)*('Input_Claims Data'!$D$11:$D$500='Cal_Claims Experience'!$D322)))</f>
        <v/>
      </c>
      <c r="K322" s="1" t="str" cm="1">
        <f t="array" ref="K322">IF(A322="","",_xlfn._xlws.FILTER('Input_Claims Data'!K$11:K$500,('Input_Claims Data'!$A$11:$A$500='Cal_Claims Experience'!$A322)*('Input_Claims Data'!$B$11:$B$500='Cal_Claims Experience'!$B322)*('Input_Claims Data'!$C$11:$C$500='Cal_Claims Experience'!$C322)*('Input_Claims Data'!$D$11:$D$500='Cal_Claims Experience'!$D322)))</f>
        <v/>
      </c>
      <c r="L322" s="1" t="str" cm="1">
        <f t="array" ref="L322">IF(B322="","",_xlfn._xlws.FILTER('Input_Claims Data'!L$11:L$500,('Input_Claims Data'!$A$11:$A$500='Cal_Claims Experience'!$A322)*('Input_Claims Data'!$B$11:$B$500='Cal_Claims Experience'!$B322)*('Input_Claims Data'!$C$11:$C$500='Cal_Claims Experience'!$C322)*('Input_Claims Data'!$D$11:$D$500='Cal_Claims Experience'!$D322)))</f>
        <v/>
      </c>
      <c r="M322" s="1" t="str" cm="1">
        <f t="array" ref="M322">IF(C322="","",_xlfn._xlws.FILTER('Input_Claims Data'!M$11:M$500,('Input_Claims Data'!$A$11:$A$500='Cal_Claims Experience'!$A322)*('Input_Claims Data'!$B$11:$B$500='Cal_Claims Experience'!$B322)*('Input_Claims Data'!$C$11:$C$500='Cal_Claims Experience'!$C322)*('Input_Claims Data'!$D$11:$D$500='Cal_Claims Experience'!$D322)))</f>
        <v/>
      </c>
      <c r="N322" s="1" t="str" cm="1">
        <f t="array" ref="N322">IF(D322="","",_xlfn._xlws.FILTER('Input_Claims Data'!N$11:N$500,('Input_Claims Data'!$A$11:$A$500='Cal_Claims Experience'!$A322)*('Input_Claims Data'!$B$11:$B$500='Cal_Claims Experience'!$B322)*('Input_Claims Data'!$C$11:$C$500='Cal_Claims Experience'!$C322)*('Input_Claims Data'!$D$11:$D$500='Cal_Claims Experience'!$D322)))</f>
        <v/>
      </c>
      <c r="O322" s="1" t="str">
        <f t="shared" si="40"/>
        <v/>
      </c>
      <c r="P322" s="1" t="str">
        <f t="shared" si="41"/>
        <v/>
      </c>
      <c r="Q322" s="1" t="str">
        <f t="shared" si="42"/>
        <v/>
      </c>
      <c r="R322" s="1" t="str">
        <f t="shared" si="43"/>
        <v/>
      </c>
      <c r="S322" s="1" t="str">
        <f t="shared" si="44"/>
        <v/>
      </c>
      <c r="Y322" s="1" t="str" cm="1">
        <f t="array" ref="Y322">IF(U322="","",_xlfn._xlws.FILTER('Input_Claims Data'!U$11:U$500,('Input_Claims Data'!$Q$11:$Q$500='Cal_Claims Experience'!$U322)*('Input_Claims Data'!$R$11:$R$500='Cal_Claims Experience'!$V322)*('Input_Claims Data'!$S$11:$S$500='Cal_Claims Experience'!$W322)*('Input_Claims Data'!$T$11:$T$500='Cal_Claims Experience'!$X322)))</f>
        <v/>
      </c>
      <c r="Z322" s="1" t="str" cm="1">
        <f t="array" ref="Z322">IF(V322="","",_xlfn._xlws.FILTER('Input_Claims Data'!V$11:V$500,('Input_Claims Data'!$Q$11:$Q$500='Cal_Claims Experience'!$U322)*('Input_Claims Data'!$R$11:$R$500='Cal_Claims Experience'!$V322)*('Input_Claims Data'!$S$11:$S$500='Cal_Claims Experience'!$W322)*('Input_Claims Data'!$T$11:$T$500='Cal_Claims Experience'!$X322)))</f>
        <v/>
      </c>
      <c r="AA322" s="1" t="str" cm="1">
        <f t="array" ref="AA322">IF(W322="","",_xlfn._xlws.FILTER('Input_Claims Data'!W$11:W$500,('Input_Claims Data'!$Q$11:$Q$500='Cal_Claims Experience'!$U322)*('Input_Claims Data'!$R$11:$R$500='Cal_Claims Experience'!$V322)*('Input_Claims Data'!$S$11:$S$500='Cal_Claims Experience'!$W322)*('Input_Claims Data'!$T$11:$T$500='Cal_Claims Experience'!$X322)))</f>
        <v/>
      </c>
      <c r="AB322" s="1" t="str" cm="1">
        <f t="array" ref="AB322">IF(X322="","",_xlfn._xlws.FILTER('Input_Claims Data'!X$11:X$500,('Input_Claims Data'!$Q$11:$Q$500='Cal_Claims Experience'!$U322)*('Input_Claims Data'!$R$11:$R$500='Cal_Claims Experience'!$V322)*('Input_Claims Data'!$S$11:$S$500='Cal_Claims Experience'!$W322)*('Input_Claims Data'!$T$11:$T$500='Cal_Claims Experience'!$X322)))</f>
        <v/>
      </c>
      <c r="AC322" s="1" t="str" cm="1">
        <f t="array" ref="AC322">IF(Y322="","",_xlfn._xlws.FILTER('Input_Claims Data'!Y$11:Y$500,('Input_Claims Data'!$Q$11:$Q$500='Cal_Claims Experience'!$U322)*('Input_Claims Data'!$R$11:$R$500='Cal_Claims Experience'!$V322)*('Input_Claims Data'!$S$11:$S$500='Cal_Claims Experience'!$W322)*('Input_Claims Data'!$T$11:$T$500='Cal_Claims Experience'!$X322)))</f>
        <v/>
      </c>
      <c r="AD322" s="1" t="str" cm="1">
        <f t="array" ref="AD322">IF(Z322="","",_xlfn._xlws.FILTER('Input_Claims Data'!Z$11:Z$500,('Input_Claims Data'!$Q$11:$Q$500='Cal_Claims Experience'!$U322)*('Input_Claims Data'!$R$11:$R$500='Cal_Claims Experience'!$V322)*('Input_Claims Data'!$S$11:$S$500='Cal_Claims Experience'!$W322)*('Input_Claims Data'!$T$11:$T$500='Cal_Claims Experience'!$X322)))</f>
        <v/>
      </c>
      <c r="AE322" s="1" t="str" cm="1">
        <f t="array" ref="AE322">IF(AA322="","",_xlfn._xlws.FILTER('Input_Claims Data'!AA$11:AA$500,('Input_Claims Data'!$Q$11:$Q$500='Cal_Claims Experience'!$U322)*('Input_Claims Data'!$R$11:$R$500='Cal_Claims Experience'!$V322)*('Input_Claims Data'!$S$11:$S$500='Cal_Claims Experience'!$W322)*('Input_Claims Data'!$T$11:$T$500='Cal_Claims Experience'!$X322)))</f>
        <v/>
      </c>
      <c r="AF322" s="1" t="str" cm="1">
        <f t="array" ref="AF322">IF(AB322="","",_xlfn._xlws.FILTER('Input_Claims Data'!AB$11:AB$500,('Input_Claims Data'!$Q$11:$Q$500='Cal_Claims Experience'!$U322)*('Input_Claims Data'!$R$11:$R$500='Cal_Claims Experience'!$V322)*('Input_Claims Data'!$S$11:$S$500='Cal_Claims Experience'!$W322)*('Input_Claims Data'!$T$11:$T$500='Cal_Claims Experience'!$X322)))</f>
        <v/>
      </c>
      <c r="AG322" s="1" t="str" cm="1">
        <f t="array" ref="AG322">IF(AC322="","",_xlfn._xlws.FILTER('Input_Claims Data'!AC$11:AC$500,('Input_Claims Data'!$Q$11:$Q$500='Cal_Claims Experience'!$U322)*('Input_Claims Data'!$R$11:$R$500='Cal_Claims Experience'!$V322)*('Input_Claims Data'!$S$11:$S$500='Cal_Claims Experience'!$W322)*('Input_Claims Data'!$T$11:$T$500='Cal_Claims Experience'!$X322)))</f>
        <v/>
      </c>
      <c r="AH322" s="1" t="str" cm="1">
        <f t="array" ref="AH322">IF(AD322="","",_xlfn._xlws.FILTER('Input_Claims Data'!AD$11:AD$500,('Input_Claims Data'!$Q$11:$Q$500='Cal_Claims Experience'!$U322)*('Input_Claims Data'!$R$11:$R$500='Cal_Claims Experience'!$V322)*('Input_Claims Data'!$S$11:$S$500='Cal_Claims Experience'!$W322)*('Input_Claims Data'!$T$11:$T$500='Cal_Claims Experience'!$X322)))</f>
        <v/>
      </c>
      <c r="AI322" s="1" t="str">
        <f t="shared" si="48"/>
        <v/>
      </c>
      <c r="AJ322" s="1" t="str">
        <f t="shared" si="45"/>
        <v/>
      </c>
      <c r="AK322" s="1" t="str">
        <f t="shared" si="46"/>
        <v/>
      </c>
      <c r="AL322" s="1" t="str">
        <f t="shared" si="47"/>
        <v/>
      </c>
      <c r="AM322" s="1" t="str">
        <f t="shared" si="49"/>
        <v/>
      </c>
    </row>
    <row r="323" spans="5:39">
      <c r="E323" s="1" t="str" cm="1">
        <f t="array" ref="E323">IF(A323="","",_xlfn._xlws.FILTER('Input_Claims Data'!E$11:E$500,('Input_Claims Data'!$A$11:$A$500='Cal_Claims Experience'!$A323)*('Input_Claims Data'!$B$11:$B$500='Cal_Claims Experience'!$B323)*('Input_Claims Data'!$C$11:$C$500='Cal_Claims Experience'!$C323)*('Input_Claims Data'!$D$11:$D$500='Cal_Claims Experience'!$D323)))</f>
        <v/>
      </c>
      <c r="F323" s="1" t="str" cm="1">
        <f t="array" ref="F323">IF(A323="","",_xlfn._xlws.FILTER('Input_Claims Data'!F$11:F$500,('Input_Claims Data'!$A$11:$A$500='Cal_Claims Experience'!$A323)*('Input_Claims Data'!$B$11:$B$500='Cal_Claims Experience'!$B323)*('Input_Claims Data'!$C$11:$C$500='Cal_Claims Experience'!$C323)*('Input_Claims Data'!$D$11:$D$500='Cal_Claims Experience'!$D323)))</f>
        <v/>
      </c>
      <c r="G323" s="1" t="str" cm="1">
        <f t="array" ref="G323">IF(A323="","",_xlfn._xlws.FILTER('Input_Claims Data'!G$11:G$500,('Input_Claims Data'!$A$11:$A$500='Cal_Claims Experience'!$A323)*('Input_Claims Data'!$B$11:$B$500='Cal_Claims Experience'!$B323)*('Input_Claims Data'!$C$11:$C$500='Cal_Claims Experience'!$C323)*('Input_Claims Data'!$D$11:$D$500='Cal_Claims Experience'!$D323)))</f>
        <v/>
      </c>
      <c r="H323" s="1" t="str" cm="1">
        <f t="array" ref="H323">IF(A323="","",_xlfn._xlws.FILTER('Input_Claims Data'!H$11:H$500,('Input_Claims Data'!$A$11:$A$500='Cal_Claims Experience'!$A323)*('Input_Claims Data'!$B$11:$B$500='Cal_Claims Experience'!$B323)*('Input_Claims Data'!$C$11:$C$500='Cal_Claims Experience'!$C323)*('Input_Claims Data'!$D$11:$D$500='Cal_Claims Experience'!$D323)))</f>
        <v/>
      </c>
      <c r="I323" s="1" t="str" cm="1">
        <f t="array" ref="I323">IF(A323="","",_xlfn._xlws.FILTER('Input_Claims Data'!I$11:I$500,('Input_Claims Data'!$A$11:$A$500='Cal_Claims Experience'!$A323)*('Input_Claims Data'!$B$11:$B$500='Cal_Claims Experience'!$B323)*('Input_Claims Data'!$C$11:$C$500='Cal_Claims Experience'!$C323)*('Input_Claims Data'!$D$11:$D$500='Cal_Claims Experience'!$D323)))</f>
        <v/>
      </c>
      <c r="J323" s="1" t="str" cm="1">
        <f t="array" ref="J323">IF(A323="","",_xlfn._xlws.FILTER('Input_Claims Data'!J$11:J$500,('Input_Claims Data'!$A$11:$A$500='Cal_Claims Experience'!$A323)*('Input_Claims Data'!$B$11:$B$500='Cal_Claims Experience'!$B323)*('Input_Claims Data'!$C$11:$C$500='Cal_Claims Experience'!$C323)*('Input_Claims Data'!$D$11:$D$500='Cal_Claims Experience'!$D323)))</f>
        <v/>
      </c>
      <c r="K323" s="1" t="str" cm="1">
        <f t="array" ref="K323">IF(A323="","",_xlfn._xlws.FILTER('Input_Claims Data'!K$11:K$500,('Input_Claims Data'!$A$11:$A$500='Cal_Claims Experience'!$A323)*('Input_Claims Data'!$B$11:$B$500='Cal_Claims Experience'!$B323)*('Input_Claims Data'!$C$11:$C$500='Cal_Claims Experience'!$C323)*('Input_Claims Data'!$D$11:$D$500='Cal_Claims Experience'!$D323)))</f>
        <v/>
      </c>
      <c r="L323" s="1" t="str" cm="1">
        <f t="array" ref="L323">IF(B323="","",_xlfn._xlws.FILTER('Input_Claims Data'!L$11:L$500,('Input_Claims Data'!$A$11:$A$500='Cal_Claims Experience'!$A323)*('Input_Claims Data'!$B$11:$B$500='Cal_Claims Experience'!$B323)*('Input_Claims Data'!$C$11:$C$500='Cal_Claims Experience'!$C323)*('Input_Claims Data'!$D$11:$D$500='Cal_Claims Experience'!$D323)))</f>
        <v/>
      </c>
      <c r="M323" s="1" t="str" cm="1">
        <f t="array" ref="M323">IF(C323="","",_xlfn._xlws.FILTER('Input_Claims Data'!M$11:M$500,('Input_Claims Data'!$A$11:$A$500='Cal_Claims Experience'!$A323)*('Input_Claims Data'!$B$11:$B$500='Cal_Claims Experience'!$B323)*('Input_Claims Data'!$C$11:$C$500='Cal_Claims Experience'!$C323)*('Input_Claims Data'!$D$11:$D$500='Cal_Claims Experience'!$D323)))</f>
        <v/>
      </c>
      <c r="N323" s="1" t="str" cm="1">
        <f t="array" ref="N323">IF(D323="","",_xlfn._xlws.FILTER('Input_Claims Data'!N$11:N$500,('Input_Claims Data'!$A$11:$A$500='Cal_Claims Experience'!$A323)*('Input_Claims Data'!$B$11:$B$500='Cal_Claims Experience'!$B323)*('Input_Claims Data'!$C$11:$C$500='Cal_Claims Experience'!$C323)*('Input_Claims Data'!$D$11:$D$500='Cal_Claims Experience'!$D323)))</f>
        <v/>
      </c>
      <c r="O323" s="1" t="str">
        <f t="shared" si="40"/>
        <v/>
      </c>
      <c r="P323" s="1" t="str">
        <f t="shared" si="41"/>
        <v/>
      </c>
      <c r="Q323" s="1" t="str">
        <f t="shared" si="42"/>
        <v/>
      </c>
      <c r="R323" s="1" t="str">
        <f t="shared" si="43"/>
        <v/>
      </c>
      <c r="S323" s="1" t="str">
        <f t="shared" si="44"/>
        <v/>
      </c>
      <c r="Y323" s="1" t="str" cm="1">
        <f t="array" ref="Y323">IF(U323="","",_xlfn._xlws.FILTER('Input_Claims Data'!U$11:U$500,('Input_Claims Data'!$Q$11:$Q$500='Cal_Claims Experience'!$U323)*('Input_Claims Data'!$R$11:$R$500='Cal_Claims Experience'!$V323)*('Input_Claims Data'!$S$11:$S$500='Cal_Claims Experience'!$W323)*('Input_Claims Data'!$T$11:$T$500='Cal_Claims Experience'!$X323)))</f>
        <v/>
      </c>
      <c r="Z323" s="1" t="str" cm="1">
        <f t="array" ref="Z323">IF(V323="","",_xlfn._xlws.FILTER('Input_Claims Data'!V$11:V$500,('Input_Claims Data'!$Q$11:$Q$500='Cal_Claims Experience'!$U323)*('Input_Claims Data'!$R$11:$R$500='Cal_Claims Experience'!$V323)*('Input_Claims Data'!$S$11:$S$500='Cal_Claims Experience'!$W323)*('Input_Claims Data'!$T$11:$T$500='Cal_Claims Experience'!$X323)))</f>
        <v/>
      </c>
      <c r="AA323" s="1" t="str" cm="1">
        <f t="array" ref="AA323">IF(W323="","",_xlfn._xlws.FILTER('Input_Claims Data'!W$11:W$500,('Input_Claims Data'!$Q$11:$Q$500='Cal_Claims Experience'!$U323)*('Input_Claims Data'!$R$11:$R$500='Cal_Claims Experience'!$V323)*('Input_Claims Data'!$S$11:$S$500='Cal_Claims Experience'!$W323)*('Input_Claims Data'!$T$11:$T$500='Cal_Claims Experience'!$X323)))</f>
        <v/>
      </c>
      <c r="AB323" s="1" t="str" cm="1">
        <f t="array" ref="AB323">IF(X323="","",_xlfn._xlws.FILTER('Input_Claims Data'!X$11:X$500,('Input_Claims Data'!$Q$11:$Q$500='Cal_Claims Experience'!$U323)*('Input_Claims Data'!$R$11:$R$500='Cal_Claims Experience'!$V323)*('Input_Claims Data'!$S$11:$S$500='Cal_Claims Experience'!$W323)*('Input_Claims Data'!$T$11:$T$500='Cal_Claims Experience'!$X323)))</f>
        <v/>
      </c>
      <c r="AC323" s="1" t="str" cm="1">
        <f t="array" ref="AC323">IF(Y323="","",_xlfn._xlws.FILTER('Input_Claims Data'!Y$11:Y$500,('Input_Claims Data'!$Q$11:$Q$500='Cal_Claims Experience'!$U323)*('Input_Claims Data'!$R$11:$R$500='Cal_Claims Experience'!$V323)*('Input_Claims Data'!$S$11:$S$500='Cal_Claims Experience'!$W323)*('Input_Claims Data'!$T$11:$T$500='Cal_Claims Experience'!$X323)))</f>
        <v/>
      </c>
      <c r="AD323" s="1" t="str" cm="1">
        <f t="array" ref="AD323">IF(Z323="","",_xlfn._xlws.FILTER('Input_Claims Data'!Z$11:Z$500,('Input_Claims Data'!$Q$11:$Q$500='Cal_Claims Experience'!$U323)*('Input_Claims Data'!$R$11:$R$500='Cal_Claims Experience'!$V323)*('Input_Claims Data'!$S$11:$S$500='Cal_Claims Experience'!$W323)*('Input_Claims Data'!$T$11:$T$500='Cal_Claims Experience'!$X323)))</f>
        <v/>
      </c>
      <c r="AE323" s="1" t="str" cm="1">
        <f t="array" ref="AE323">IF(AA323="","",_xlfn._xlws.FILTER('Input_Claims Data'!AA$11:AA$500,('Input_Claims Data'!$Q$11:$Q$500='Cal_Claims Experience'!$U323)*('Input_Claims Data'!$R$11:$R$500='Cal_Claims Experience'!$V323)*('Input_Claims Data'!$S$11:$S$500='Cal_Claims Experience'!$W323)*('Input_Claims Data'!$T$11:$T$500='Cal_Claims Experience'!$X323)))</f>
        <v/>
      </c>
      <c r="AF323" s="1" t="str" cm="1">
        <f t="array" ref="AF323">IF(AB323="","",_xlfn._xlws.FILTER('Input_Claims Data'!AB$11:AB$500,('Input_Claims Data'!$Q$11:$Q$500='Cal_Claims Experience'!$U323)*('Input_Claims Data'!$R$11:$R$500='Cal_Claims Experience'!$V323)*('Input_Claims Data'!$S$11:$S$500='Cal_Claims Experience'!$W323)*('Input_Claims Data'!$T$11:$T$500='Cal_Claims Experience'!$X323)))</f>
        <v/>
      </c>
      <c r="AG323" s="1" t="str" cm="1">
        <f t="array" ref="AG323">IF(AC323="","",_xlfn._xlws.FILTER('Input_Claims Data'!AC$11:AC$500,('Input_Claims Data'!$Q$11:$Q$500='Cal_Claims Experience'!$U323)*('Input_Claims Data'!$R$11:$R$500='Cal_Claims Experience'!$V323)*('Input_Claims Data'!$S$11:$S$500='Cal_Claims Experience'!$W323)*('Input_Claims Data'!$T$11:$T$500='Cal_Claims Experience'!$X323)))</f>
        <v/>
      </c>
      <c r="AH323" s="1" t="str" cm="1">
        <f t="array" ref="AH323">IF(AD323="","",_xlfn._xlws.FILTER('Input_Claims Data'!AD$11:AD$500,('Input_Claims Data'!$Q$11:$Q$500='Cal_Claims Experience'!$U323)*('Input_Claims Data'!$R$11:$R$500='Cal_Claims Experience'!$V323)*('Input_Claims Data'!$S$11:$S$500='Cal_Claims Experience'!$W323)*('Input_Claims Data'!$T$11:$T$500='Cal_Claims Experience'!$X323)))</f>
        <v/>
      </c>
      <c r="AI323" s="1" t="str">
        <f t="shared" si="48"/>
        <v/>
      </c>
      <c r="AJ323" s="1" t="str">
        <f t="shared" si="45"/>
        <v/>
      </c>
      <c r="AK323" s="1" t="str">
        <f t="shared" si="46"/>
        <v/>
      </c>
      <c r="AL323" s="1" t="str">
        <f t="shared" si="47"/>
        <v/>
      </c>
      <c r="AM323" s="1" t="str">
        <f t="shared" si="49"/>
        <v/>
      </c>
    </row>
    <row r="324" spans="5:39">
      <c r="E324" s="1" t="str" cm="1">
        <f t="array" ref="E324">IF(A324="","",_xlfn._xlws.FILTER('Input_Claims Data'!E$11:E$500,('Input_Claims Data'!$A$11:$A$500='Cal_Claims Experience'!$A324)*('Input_Claims Data'!$B$11:$B$500='Cal_Claims Experience'!$B324)*('Input_Claims Data'!$C$11:$C$500='Cal_Claims Experience'!$C324)*('Input_Claims Data'!$D$11:$D$500='Cal_Claims Experience'!$D324)))</f>
        <v/>
      </c>
      <c r="F324" s="1" t="str" cm="1">
        <f t="array" ref="F324">IF(A324="","",_xlfn._xlws.FILTER('Input_Claims Data'!F$11:F$500,('Input_Claims Data'!$A$11:$A$500='Cal_Claims Experience'!$A324)*('Input_Claims Data'!$B$11:$B$500='Cal_Claims Experience'!$B324)*('Input_Claims Data'!$C$11:$C$500='Cal_Claims Experience'!$C324)*('Input_Claims Data'!$D$11:$D$500='Cal_Claims Experience'!$D324)))</f>
        <v/>
      </c>
      <c r="G324" s="1" t="str" cm="1">
        <f t="array" ref="G324">IF(A324="","",_xlfn._xlws.FILTER('Input_Claims Data'!G$11:G$500,('Input_Claims Data'!$A$11:$A$500='Cal_Claims Experience'!$A324)*('Input_Claims Data'!$B$11:$B$500='Cal_Claims Experience'!$B324)*('Input_Claims Data'!$C$11:$C$500='Cal_Claims Experience'!$C324)*('Input_Claims Data'!$D$11:$D$500='Cal_Claims Experience'!$D324)))</f>
        <v/>
      </c>
      <c r="H324" s="1" t="str" cm="1">
        <f t="array" ref="H324">IF(A324="","",_xlfn._xlws.FILTER('Input_Claims Data'!H$11:H$500,('Input_Claims Data'!$A$11:$A$500='Cal_Claims Experience'!$A324)*('Input_Claims Data'!$B$11:$B$500='Cal_Claims Experience'!$B324)*('Input_Claims Data'!$C$11:$C$500='Cal_Claims Experience'!$C324)*('Input_Claims Data'!$D$11:$D$500='Cal_Claims Experience'!$D324)))</f>
        <v/>
      </c>
      <c r="I324" s="1" t="str" cm="1">
        <f t="array" ref="I324">IF(A324="","",_xlfn._xlws.FILTER('Input_Claims Data'!I$11:I$500,('Input_Claims Data'!$A$11:$A$500='Cal_Claims Experience'!$A324)*('Input_Claims Data'!$B$11:$B$500='Cal_Claims Experience'!$B324)*('Input_Claims Data'!$C$11:$C$500='Cal_Claims Experience'!$C324)*('Input_Claims Data'!$D$11:$D$500='Cal_Claims Experience'!$D324)))</f>
        <v/>
      </c>
      <c r="J324" s="1" t="str" cm="1">
        <f t="array" ref="J324">IF(A324="","",_xlfn._xlws.FILTER('Input_Claims Data'!J$11:J$500,('Input_Claims Data'!$A$11:$A$500='Cal_Claims Experience'!$A324)*('Input_Claims Data'!$B$11:$B$500='Cal_Claims Experience'!$B324)*('Input_Claims Data'!$C$11:$C$500='Cal_Claims Experience'!$C324)*('Input_Claims Data'!$D$11:$D$500='Cal_Claims Experience'!$D324)))</f>
        <v/>
      </c>
      <c r="K324" s="1" t="str" cm="1">
        <f t="array" ref="K324">IF(A324="","",_xlfn._xlws.FILTER('Input_Claims Data'!K$11:K$500,('Input_Claims Data'!$A$11:$A$500='Cal_Claims Experience'!$A324)*('Input_Claims Data'!$B$11:$B$500='Cal_Claims Experience'!$B324)*('Input_Claims Data'!$C$11:$C$500='Cal_Claims Experience'!$C324)*('Input_Claims Data'!$D$11:$D$500='Cal_Claims Experience'!$D324)))</f>
        <v/>
      </c>
      <c r="L324" s="1" t="str" cm="1">
        <f t="array" ref="L324">IF(B324="","",_xlfn._xlws.FILTER('Input_Claims Data'!L$11:L$500,('Input_Claims Data'!$A$11:$A$500='Cal_Claims Experience'!$A324)*('Input_Claims Data'!$B$11:$B$500='Cal_Claims Experience'!$B324)*('Input_Claims Data'!$C$11:$C$500='Cal_Claims Experience'!$C324)*('Input_Claims Data'!$D$11:$D$500='Cal_Claims Experience'!$D324)))</f>
        <v/>
      </c>
      <c r="M324" s="1" t="str" cm="1">
        <f t="array" ref="M324">IF(C324="","",_xlfn._xlws.FILTER('Input_Claims Data'!M$11:M$500,('Input_Claims Data'!$A$11:$A$500='Cal_Claims Experience'!$A324)*('Input_Claims Data'!$B$11:$B$500='Cal_Claims Experience'!$B324)*('Input_Claims Data'!$C$11:$C$500='Cal_Claims Experience'!$C324)*('Input_Claims Data'!$D$11:$D$500='Cal_Claims Experience'!$D324)))</f>
        <v/>
      </c>
      <c r="N324" s="1" t="str" cm="1">
        <f t="array" ref="N324">IF(D324="","",_xlfn._xlws.FILTER('Input_Claims Data'!N$11:N$500,('Input_Claims Data'!$A$11:$A$500='Cal_Claims Experience'!$A324)*('Input_Claims Data'!$B$11:$B$500='Cal_Claims Experience'!$B324)*('Input_Claims Data'!$C$11:$C$500='Cal_Claims Experience'!$C324)*('Input_Claims Data'!$D$11:$D$500='Cal_Claims Experience'!$D324)))</f>
        <v/>
      </c>
      <c r="O324" s="1" t="str">
        <f t="shared" si="40"/>
        <v/>
      </c>
      <c r="P324" s="1" t="str">
        <f t="shared" si="41"/>
        <v/>
      </c>
      <c r="Q324" s="1" t="str">
        <f t="shared" si="42"/>
        <v/>
      </c>
      <c r="R324" s="1" t="str">
        <f t="shared" si="43"/>
        <v/>
      </c>
      <c r="S324" s="1" t="str">
        <f t="shared" si="44"/>
        <v/>
      </c>
      <c r="Y324" s="1" t="str" cm="1">
        <f t="array" ref="Y324">IF(U324="","",_xlfn._xlws.FILTER('Input_Claims Data'!U$11:U$500,('Input_Claims Data'!$Q$11:$Q$500='Cal_Claims Experience'!$U324)*('Input_Claims Data'!$R$11:$R$500='Cal_Claims Experience'!$V324)*('Input_Claims Data'!$S$11:$S$500='Cal_Claims Experience'!$W324)*('Input_Claims Data'!$T$11:$T$500='Cal_Claims Experience'!$X324)))</f>
        <v/>
      </c>
      <c r="Z324" s="1" t="str" cm="1">
        <f t="array" ref="Z324">IF(V324="","",_xlfn._xlws.FILTER('Input_Claims Data'!V$11:V$500,('Input_Claims Data'!$Q$11:$Q$500='Cal_Claims Experience'!$U324)*('Input_Claims Data'!$R$11:$R$500='Cal_Claims Experience'!$V324)*('Input_Claims Data'!$S$11:$S$500='Cal_Claims Experience'!$W324)*('Input_Claims Data'!$T$11:$T$500='Cal_Claims Experience'!$X324)))</f>
        <v/>
      </c>
      <c r="AA324" s="1" t="str" cm="1">
        <f t="array" ref="AA324">IF(W324="","",_xlfn._xlws.FILTER('Input_Claims Data'!W$11:W$500,('Input_Claims Data'!$Q$11:$Q$500='Cal_Claims Experience'!$U324)*('Input_Claims Data'!$R$11:$R$500='Cal_Claims Experience'!$V324)*('Input_Claims Data'!$S$11:$S$500='Cal_Claims Experience'!$W324)*('Input_Claims Data'!$T$11:$T$500='Cal_Claims Experience'!$X324)))</f>
        <v/>
      </c>
      <c r="AB324" s="1" t="str" cm="1">
        <f t="array" ref="AB324">IF(X324="","",_xlfn._xlws.FILTER('Input_Claims Data'!X$11:X$500,('Input_Claims Data'!$Q$11:$Q$500='Cal_Claims Experience'!$U324)*('Input_Claims Data'!$R$11:$R$500='Cal_Claims Experience'!$V324)*('Input_Claims Data'!$S$11:$S$500='Cal_Claims Experience'!$W324)*('Input_Claims Data'!$T$11:$T$500='Cal_Claims Experience'!$X324)))</f>
        <v/>
      </c>
      <c r="AC324" s="1" t="str" cm="1">
        <f t="array" ref="AC324">IF(Y324="","",_xlfn._xlws.FILTER('Input_Claims Data'!Y$11:Y$500,('Input_Claims Data'!$Q$11:$Q$500='Cal_Claims Experience'!$U324)*('Input_Claims Data'!$R$11:$R$500='Cal_Claims Experience'!$V324)*('Input_Claims Data'!$S$11:$S$500='Cal_Claims Experience'!$W324)*('Input_Claims Data'!$T$11:$T$500='Cal_Claims Experience'!$X324)))</f>
        <v/>
      </c>
      <c r="AD324" s="1" t="str" cm="1">
        <f t="array" ref="AD324">IF(Z324="","",_xlfn._xlws.FILTER('Input_Claims Data'!Z$11:Z$500,('Input_Claims Data'!$Q$11:$Q$500='Cal_Claims Experience'!$U324)*('Input_Claims Data'!$R$11:$R$500='Cal_Claims Experience'!$V324)*('Input_Claims Data'!$S$11:$S$500='Cal_Claims Experience'!$W324)*('Input_Claims Data'!$T$11:$T$500='Cal_Claims Experience'!$X324)))</f>
        <v/>
      </c>
      <c r="AE324" s="1" t="str" cm="1">
        <f t="array" ref="AE324">IF(AA324="","",_xlfn._xlws.FILTER('Input_Claims Data'!AA$11:AA$500,('Input_Claims Data'!$Q$11:$Q$500='Cal_Claims Experience'!$U324)*('Input_Claims Data'!$R$11:$R$500='Cal_Claims Experience'!$V324)*('Input_Claims Data'!$S$11:$S$500='Cal_Claims Experience'!$W324)*('Input_Claims Data'!$T$11:$T$500='Cal_Claims Experience'!$X324)))</f>
        <v/>
      </c>
      <c r="AF324" s="1" t="str" cm="1">
        <f t="array" ref="AF324">IF(AB324="","",_xlfn._xlws.FILTER('Input_Claims Data'!AB$11:AB$500,('Input_Claims Data'!$Q$11:$Q$500='Cal_Claims Experience'!$U324)*('Input_Claims Data'!$R$11:$R$500='Cal_Claims Experience'!$V324)*('Input_Claims Data'!$S$11:$S$500='Cal_Claims Experience'!$W324)*('Input_Claims Data'!$T$11:$T$500='Cal_Claims Experience'!$X324)))</f>
        <v/>
      </c>
      <c r="AG324" s="1" t="str" cm="1">
        <f t="array" ref="AG324">IF(AC324="","",_xlfn._xlws.FILTER('Input_Claims Data'!AC$11:AC$500,('Input_Claims Data'!$Q$11:$Q$500='Cal_Claims Experience'!$U324)*('Input_Claims Data'!$R$11:$R$500='Cal_Claims Experience'!$V324)*('Input_Claims Data'!$S$11:$S$500='Cal_Claims Experience'!$W324)*('Input_Claims Data'!$T$11:$T$500='Cal_Claims Experience'!$X324)))</f>
        <v/>
      </c>
      <c r="AH324" s="1" t="str" cm="1">
        <f t="array" ref="AH324">IF(AD324="","",_xlfn._xlws.FILTER('Input_Claims Data'!AD$11:AD$500,('Input_Claims Data'!$Q$11:$Q$500='Cal_Claims Experience'!$U324)*('Input_Claims Data'!$R$11:$R$500='Cal_Claims Experience'!$V324)*('Input_Claims Data'!$S$11:$S$500='Cal_Claims Experience'!$W324)*('Input_Claims Data'!$T$11:$T$500='Cal_Claims Experience'!$X324)))</f>
        <v/>
      </c>
      <c r="AI324" s="1" t="str">
        <f t="shared" si="48"/>
        <v/>
      </c>
      <c r="AJ324" s="1" t="str">
        <f t="shared" si="45"/>
        <v/>
      </c>
      <c r="AK324" s="1" t="str">
        <f t="shared" si="46"/>
        <v/>
      </c>
      <c r="AL324" s="1" t="str">
        <f t="shared" si="47"/>
        <v/>
      </c>
      <c r="AM324" s="1" t="str">
        <f t="shared" si="49"/>
        <v/>
      </c>
    </row>
    <row r="325" spans="5:39">
      <c r="E325" s="1" t="str" cm="1">
        <f t="array" ref="E325">IF(A325="","",_xlfn._xlws.FILTER('Input_Claims Data'!E$11:E$500,('Input_Claims Data'!$A$11:$A$500='Cal_Claims Experience'!$A325)*('Input_Claims Data'!$B$11:$B$500='Cal_Claims Experience'!$B325)*('Input_Claims Data'!$C$11:$C$500='Cal_Claims Experience'!$C325)*('Input_Claims Data'!$D$11:$D$500='Cal_Claims Experience'!$D325)))</f>
        <v/>
      </c>
      <c r="F325" s="1" t="str" cm="1">
        <f t="array" ref="F325">IF(A325="","",_xlfn._xlws.FILTER('Input_Claims Data'!F$11:F$500,('Input_Claims Data'!$A$11:$A$500='Cal_Claims Experience'!$A325)*('Input_Claims Data'!$B$11:$B$500='Cal_Claims Experience'!$B325)*('Input_Claims Data'!$C$11:$C$500='Cal_Claims Experience'!$C325)*('Input_Claims Data'!$D$11:$D$500='Cal_Claims Experience'!$D325)))</f>
        <v/>
      </c>
      <c r="G325" s="1" t="str" cm="1">
        <f t="array" ref="G325">IF(A325="","",_xlfn._xlws.FILTER('Input_Claims Data'!G$11:G$500,('Input_Claims Data'!$A$11:$A$500='Cal_Claims Experience'!$A325)*('Input_Claims Data'!$B$11:$B$500='Cal_Claims Experience'!$B325)*('Input_Claims Data'!$C$11:$C$500='Cal_Claims Experience'!$C325)*('Input_Claims Data'!$D$11:$D$500='Cal_Claims Experience'!$D325)))</f>
        <v/>
      </c>
      <c r="H325" s="1" t="str" cm="1">
        <f t="array" ref="H325">IF(A325="","",_xlfn._xlws.FILTER('Input_Claims Data'!H$11:H$500,('Input_Claims Data'!$A$11:$A$500='Cal_Claims Experience'!$A325)*('Input_Claims Data'!$B$11:$B$500='Cal_Claims Experience'!$B325)*('Input_Claims Data'!$C$11:$C$500='Cal_Claims Experience'!$C325)*('Input_Claims Data'!$D$11:$D$500='Cal_Claims Experience'!$D325)))</f>
        <v/>
      </c>
      <c r="I325" s="1" t="str" cm="1">
        <f t="array" ref="I325">IF(A325="","",_xlfn._xlws.FILTER('Input_Claims Data'!I$11:I$500,('Input_Claims Data'!$A$11:$A$500='Cal_Claims Experience'!$A325)*('Input_Claims Data'!$B$11:$B$500='Cal_Claims Experience'!$B325)*('Input_Claims Data'!$C$11:$C$500='Cal_Claims Experience'!$C325)*('Input_Claims Data'!$D$11:$D$500='Cal_Claims Experience'!$D325)))</f>
        <v/>
      </c>
      <c r="J325" s="1" t="str" cm="1">
        <f t="array" ref="J325">IF(A325="","",_xlfn._xlws.FILTER('Input_Claims Data'!J$11:J$500,('Input_Claims Data'!$A$11:$A$500='Cal_Claims Experience'!$A325)*('Input_Claims Data'!$B$11:$B$500='Cal_Claims Experience'!$B325)*('Input_Claims Data'!$C$11:$C$500='Cal_Claims Experience'!$C325)*('Input_Claims Data'!$D$11:$D$500='Cal_Claims Experience'!$D325)))</f>
        <v/>
      </c>
      <c r="K325" s="1" t="str" cm="1">
        <f t="array" ref="K325">IF(A325="","",_xlfn._xlws.FILTER('Input_Claims Data'!K$11:K$500,('Input_Claims Data'!$A$11:$A$500='Cal_Claims Experience'!$A325)*('Input_Claims Data'!$B$11:$B$500='Cal_Claims Experience'!$B325)*('Input_Claims Data'!$C$11:$C$500='Cal_Claims Experience'!$C325)*('Input_Claims Data'!$D$11:$D$500='Cal_Claims Experience'!$D325)))</f>
        <v/>
      </c>
      <c r="L325" s="1" t="str" cm="1">
        <f t="array" ref="L325">IF(B325="","",_xlfn._xlws.FILTER('Input_Claims Data'!L$11:L$500,('Input_Claims Data'!$A$11:$A$500='Cal_Claims Experience'!$A325)*('Input_Claims Data'!$B$11:$B$500='Cal_Claims Experience'!$B325)*('Input_Claims Data'!$C$11:$C$500='Cal_Claims Experience'!$C325)*('Input_Claims Data'!$D$11:$D$500='Cal_Claims Experience'!$D325)))</f>
        <v/>
      </c>
      <c r="M325" s="1" t="str" cm="1">
        <f t="array" ref="M325">IF(C325="","",_xlfn._xlws.FILTER('Input_Claims Data'!M$11:M$500,('Input_Claims Data'!$A$11:$A$500='Cal_Claims Experience'!$A325)*('Input_Claims Data'!$B$11:$B$500='Cal_Claims Experience'!$B325)*('Input_Claims Data'!$C$11:$C$500='Cal_Claims Experience'!$C325)*('Input_Claims Data'!$D$11:$D$500='Cal_Claims Experience'!$D325)))</f>
        <v/>
      </c>
      <c r="N325" s="1" t="str" cm="1">
        <f t="array" ref="N325">IF(D325="","",_xlfn._xlws.FILTER('Input_Claims Data'!N$11:N$500,('Input_Claims Data'!$A$11:$A$500='Cal_Claims Experience'!$A325)*('Input_Claims Data'!$B$11:$B$500='Cal_Claims Experience'!$B325)*('Input_Claims Data'!$C$11:$C$500='Cal_Claims Experience'!$C325)*('Input_Claims Data'!$D$11:$D$500='Cal_Claims Experience'!$D325)))</f>
        <v/>
      </c>
      <c r="O325" s="1" t="str">
        <f t="shared" ref="O325:O388" si="50">IF($A325="","",J325-E325)</f>
        <v/>
      </c>
      <c r="P325" s="1" t="str">
        <f t="shared" ref="P325:P388" si="51">IF($A325="","",K325-F325)</f>
        <v/>
      </c>
      <c r="Q325" s="1" t="str">
        <f t="shared" ref="Q325:Q388" si="52">IF($A325="","",L325-G325)</f>
        <v/>
      </c>
      <c r="R325" s="1" t="str">
        <f t="shared" ref="R325:R388" si="53">IF($A325="","",M325-H325)</f>
        <v/>
      </c>
      <c r="S325" s="1" t="str">
        <f t="shared" ref="S325:S388" si="54">IF(A325="","",IFERROR(R325/Q325,"NA"))</f>
        <v/>
      </c>
      <c r="Y325" s="1" t="str" cm="1">
        <f t="array" ref="Y325">IF(U325="","",_xlfn._xlws.FILTER('Input_Claims Data'!U$11:U$500,('Input_Claims Data'!$Q$11:$Q$500='Cal_Claims Experience'!$U325)*('Input_Claims Data'!$R$11:$R$500='Cal_Claims Experience'!$V325)*('Input_Claims Data'!$S$11:$S$500='Cal_Claims Experience'!$W325)*('Input_Claims Data'!$T$11:$T$500='Cal_Claims Experience'!$X325)))</f>
        <v/>
      </c>
      <c r="Z325" s="1" t="str" cm="1">
        <f t="array" ref="Z325">IF(V325="","",_xlfn._xlws.FILTER('Input_Claims Data'!V$11:V$500,('Input_Claims Data'!$Q$11:$Q$500='Cal_Claims Experience'!$U325)*('Input_Claims Data'!$R$11:$R$500='Cal_Claims Experience'!$V325)*('Input_Claims Data'!$S$11:$S$500='Cal_Claims Experience'!$W325)*('Input_Claims Data'!$T$11:$T$500='Cal_Claims Experience'!$X325)))</f>
        <v/>
      </c>
      <c r="AA325" s="1" t="str" cm="1">
        <f t="array" ref="AA325">IF(W325="","",_xlfn._xlws.FILTER('Input_Claims Data'!W$11:W$500,('Input_Claims Data'!$Q$11:$Q$500='Cal_Claims Experience'!$U325)*('Input_Claims Data'!$R$11:$R$500='Cal_Claims Experience'!$V325)*('Input_Claims Data'!$S$11:$S$500='Cal_Claims Experience'!$W325)*('Input_Claims Data'!$T$11:$T$500='Cal_Claims Experience'!$X325)))</f>
        <v/>
      </c>
      <c r="AB325" s="1" t="str" cm="1">
        <f t="array" ref="AB325">IF(X325="","",_xlfn._xlws.FILTER('Input_Claims Data'!X$11:X$500,('Input_Claims Data'!$Q$11:$Q$500='Cal_Claims Experience'!$U325)*('Input_Claims Data'!$R$11:$R$500='Cal_Claims Experience'!$V325)*('Input_Claims Data'!$S$11:$S$500='Cal_Claims Experience'!$W325)*('Input_Claims Data'!$T$11:$T$500='Cal_Claims Experience'!$X325)))</f>
        <v/>
      </c>
      <c r="AC325" s="1" t="str" cm="1">
        <f t="array" ref="AC325">IF(Y325="","",_xlfn._xlws.FILTER('Input_Claims Data'!Y$11:Y$500,('Input_Claims Data'!$Q$11:$Q$500='Cal_Claims Experience'!$U325)*('Input_Claims Data'!$R$11:$R$500='Cal_Claims Experience'!$V325)*('Input_Claims Data'!$S$11:$S$500='Cal_Claims Experience'!$W325)*('Input_Claims Data'!$T$11:$T$500='Cal_Claims Experience'!$X325)))</f>
        <v/>
      </c>
      <c r="AD325" s="1" t="str" cm="1">
        <f t="array" ref="AD325">IF(Z325="","",_xlfn._xlws.FILTER('Input_Claims Data'!Z$11:Z$500,('Input_Claims Data'!$Q$11:$Q$500='Cal_Claims Experience'!$U325)*('Input_Claims Data'!$R$11:$R$500='Cal_Claims Experience'!$V325)*('Input_Claims Data'!$S$11:$S$500='Cal_Claims Experience'!$W325)*('Input_Claims Data'!$T$11:$T$500='Cal_Claims Experience'!$X325)))</f>
        <v/>
      </c>
      <c r="AE325" s="1" t="str" cm="1">
        <f t="array" ref="AE325">IF(AA325="","",_xlfn._xlws.FILTER('Input_Claims Data'!AA$11:AA$500,('Input_Claims Data'!$Q$11:$Q$500='Cal_Claims Experience'!$U325)*('Input_Claims Data'!$R$11:$R$500='Cal_Claims Experience'!$V325)*('Input_Claims Data'!$S$11:$S$500='Cal_Claims Experience'!$W325)*('Input_Claims Data'!$T$11:$T$500='Cal_Claims Experience'!$X325)))</f>
        <v/>
      </c>
      <c r="AF325" s="1" t="str" cm="1">
        <f t="array" ref="AF325">IF(AB325="","",_xlfn._xlws.FILTER('Input_Claims Data'!AB$11:AB$500,('Input_Claims Data'!$Q$11:$Q$500='Cal_Claims Experience'!$U325)*('Input_Claims Data'!$R$11:$R$500='Cal_Claims Experience'!$V325)*('Input_Claims Data'!$S$11:$S$500='Cal_Claims Experience'!$W325)*('Input_Claims Data'!$T$11:$T$500='Cal_Claims Experience'!$X325)))</f>
        <v/>
      </c>
      <c r="AG325" s="1" t="str" cm="1">
        <f t="array" ref="AG325">IF(AC325="","",_xlfn._xlws.FILTER('Input_Claims Data'!AC$11:AC$500,('Input_Claims Data'!$Q$11:$Q$500='Cal_Claims Experience'!$U325)*('Input_Claims Data'!$R$11:$R$500='Cal_Claims Experience'!$V325)*('Input_Claims Data'!$S$11:$S$500='Cal_Claims Experience'!$W325)*('Input_Claims Data'!$T$11:$T$500='Cal_Claims Experience'!$X325)))</f>
        <v/>
      </c>
      <c r="AH325" s="1" t="str" cm="1">
        <f t="array" ref="AH325">IF(AD325="","",_xlfn._xlws.FILTER('Input_Claims Data'!AD$11:AD$500,('Input_Claims Data'!$Q$11:$Q$500='Cal_Claims Experience'!$U325)*('Input_Claims Data'!$R$11:$R$500='Cal_Claims Experience'!$V325)*('Input_Claims Data'!$S$11:$S$500='Cal_Claims Experience'!$W325)*('Input_Claims Data'!$T$11:$T$500='Cal_Claims Experience'!$X325)))</f>
        <v/>
      </c>
      <c r="AI325" s="1" t="str">
        <f t="shared" si="48"/>
        <v/>
      </c>
      <c r="AJ325" s="1" t="str">
        <f t="shared" ref="AJ325:AJ388" si="55">IF($U325="","",AE325-Z325)</f>
        <v/>
      </c>
      <c r="AK325" s="1" t="str">
        <f t="shared" ref="AK325:AK388" si="56">IF($U325="","",AF325-AA325)</f>
        <v/>
      </c>
      <c r="AL325" s="1" t="str">
        <f t="shared" ref="AL325:AL388" si="57">IF($U325="","",AG325-AB325)</f>
        <v/>
      </c>
      <c r="AM325" s="1" t="str">
        <f t="shared" si="49"/>
        <v/>
      </c>
    </row>
    <row r="326" spans="5:39">
      <c r="E326" s="1" t="str" cm="1">
        <f t="array" ref="E326">IF(A326="","",_xlfn._xlws.FILTER('Input_Claims Data'!E$11:E$500,('Input_Claims Data'!$A$11:$A$500='Cal_Claims Experience'!$A326)*('Input_Claims Data'!$B$11:$B$500='Cal_Claims Experience'!$B326)*('Input_Claims Data'!$C$11:$C$500='Cal_Claims Experience'!$C326)*('Input_Claims Data'!$D$11:$D$500='Cal_Claims Experience'!$D326)))</f>
        <v/>
      </c>
      <c r="F326" s="1" t="str" cm="1">
        <f t="array" ref="F326">IF(A326="","",_xlfn._xlws.FILTER('Input_Claims Data'!F$11:F$500,('Input_Claims Data'!$A$11:$A$500='Cal_Claims Experience'!$A326)*('Input_Claims Data'!$B$11:$B$500='Cal_Claims Experience'!$B326)*('Input_Claims Data'!$C$11:$C$500='Cal_Claims Experience'!$C326)*('Input_Claims Data'!$D$11:$D$500='Cal_Claims Experience'!$D326)))</f>
        <v/>
      </c>
      <c r="G326" s="1" t="str" cm="1">
        <f t="array" ref="G326">IF(A326="","",_xlfn._xlws.FILTER('Input_Claims Data'!G$11:G$500,('Input_Claims Data'!$A$11:$A$500='Cal_Claims Experience'!$A326)*('Input_Claims Data'!$B$11:$B$500='Cal_Claims Experience'!$B326)*('Input_Claims Data'!$C$11:$C$500='Cal_Claims Experience'!$C326)*('Input_Claims Data'!$D$11:$D$500='Cal_Claims Experience'!$D326)))</f>
        <v/>
      </c>
      <c r="H326" s="1" t="str" cm="1">
        <f t="array" ref="H326">IF(A326="","",_xlfn._xlws.FILTER('Input_Claims Data'!H$11:H$500,('Input_Claims Data'!$A$11:$A$500='Cal_Claims Experience'!$A326)*('Input_Claims Data'!$B$11:$B$500='Cal_Claims Experience'!$B326)*('Input_Claims Data'!$C$11:$C$500='Cal_Claims Experience'!$C326)*('Input_Claims Data'!$D$11:$D$500='Cal_Claims Experience'!$D326)))</f>
        <v/>
      </c>
      <c r="I326" s="1" t="str" cm="1">
        <f t="array" ref="I326">IF(A326="","",_xlfn._xlws.FILTER('Input_Claims Data'!I$11:I$500,('Input_Claims Data'!$A$11:$A$500='Cal_Claims Experience'!$A326)*('Input_Claims Data'!$B$11:$B$500='Cal_Claims Experience'!$B326)*('Input_Claims Data'!$C$11:$C$500='Cal_Claims Experience'!$C326)*('Input_Claims Data'!$D$11:$D$500='Cal_Claims Experience'!$D326)))</f>
        <v/>
      </c>
      <c r="J326" s="1" t="str" cm="1">
        <f t="array" ref="J326">IF(A326="","",_xlfn._xlws.FILTER('Input_Claims Data'!J$11:J$500,('Input_Claims Data'!$A$11:$A$500='Cal_Claims Experience'!$A326)*('Input_Claims Data'!$B$11:$B$500='Cal_Claims Experience'!$B326)*('Input_Claims Data'!$C$11:$C$500='Cal_Claims Experience'!$C326)*('Input_Claims Data'!$D$11:$D$500='Cal_Claims Experience'!$D326)))</f>
        <v/>
      </c>
      <c r="K326" s="1" t="str" cm="1">
        <f t="array" ref="K326">IF(A326="","",_xlfn._xlws.FILTER('Input_Claims Data'!K$11:K$500,('Input_Claims Data'!$A$11:$A$500='Cal_Claims Experience'!$A326)*('Input_Claims Data'!$B$11:$B$500='Cal_Claims Experience'!$B326)*('Input_Claims Data'!$C$11:$C$500='Cal_Claims Experience'!$C326)*('Input_Claims Data'!$D$11:$D$500='Cal_Claims Experience'!$D326)))</f>
        <v/>
      </c>
      <c r="L326" s="1" t="str" cm="1">
        <f t="array" ref="L326">IF(B326="","",_xlfn._xlws.FILTER('Input_Claims Data'!L$11:L$500,('Input_Claims Data'!$A$11:$A$500='Cal_Claims Experience'!$A326)*('Input_Claims Data'!$B$11:$B$500='Cal_Claims Experience'!$B326)*('Input_Claims Data'!$C$11:$C$500='Cal_Claims Experience'!$C326)*('Input_Claims Data'!$D$11:$D$500='Cal_Claims Experience'!$D326)))</f>
        <v/>
      </c>
      <c r="M326" s="1" t="str" cm="1">
        <f t="array" ref="M326">IF(C326="","",_xlfn._xlws.FILTER('Input_Claims Data'!M$11:M$500,('Input_Claims Data'!$A$11:$A$500='Cal_Claims Experience'!$A326)*('Input_Claims Data'!$B$11:$B$500='Cal_Claims Experience'!$B326)*('Input_Claims Data'!$C$11:$C$500='Cal_Claims Experience'!$C326)*('Input_Claims Data'!$D$11:$D$500='Cal_Claims Experience'!$D326)))</f>
        <v/>
      </c>
      <c r="N326" s="1" t="str" cm="1">
        <f t="array" ref="N326">IF(D326="","",_xlfn._xlws.FILTER('Input_Claims Data'!N$11:N$500,('Input_Claims Data'!$A$11:$A$500='Cal_Claims Experience'!$A326)*('Input_Claims Data'!$B$11:$B$500='Cal_Claims Experience'!$B326)*('Input_Claims Data'!$C$11:$C$500='Cal_Claims Experience'!$C326)*('Input_Claims Data'!$D$11:$D$500='Cal_Claims Experience'!$D326)))</f>
        <v/>
      </c>
      <c r="O326" s="1" t="str">
        <f t="shared" si="50"/>
        <v/>
      </c>
      <c r="P326" s="1" t="str">
        <f t="shared" si="51"/>
        <v/>
      </c>
      <c r="Q326" s="1" t="str">
        <f t="shared" si="52"/>
        <v/>
      </c>
      <c r="R326" s="1" t="str">
        <f t="shared" si="53"/>
        <v/>
      </c>
      <c r="S326" s="1" t="str">
        <f t="shared" si="54"/>
        <v/>
      </c>
      <c r="Y326" s="1" t="str" cm="1">
        <f t="array" ref="Y326">IF(U326="","",_xlfn._xlws.FILTER('Input_Claims Data'!U$11:U$500,('Input_Claims Data'!$Q$11:$Q$500='Cal_Claims Experience'!$U326)*('Input_Claims Data'!$R$11:$R$500='Cal_Claims Experience'!$V326)*('Input_Claims Data'!$S$11:$S$500='Cal_Claims Experience'!$W326)*('Input_Claims Data'!$T$11:$T$500='Cal_Claims Experience'!$X326)))</f>
        <v/>
      </c>
      <c r="Z326" s="1" t="str" cm="1">
        <f t="array" ref="Z326">IF(V326="","",_xlfn._xlws.FILTER('Input_Claims Data'!V$11:V$500,('Input_Claims Data'!$Q$11:$Q$500='Cal_Claims Experience'!$U326)*('Input_Claims Data'!$R$11:$R$500='Cal_Claims Experience'!$V326)*('Input_Claims Data'!$S$11:$S$500='Cal_Claims Experience'!$W326)*('Input_Claims Data'!$T$11:$T$500='Cal_Claims Experience'!$X326)))</f>
        <v/>
      </c>
      <c r="AA326" s="1" t="str" cm="1">
        <f t="array" ref="AA326">IF(W326="","",_xlfn._xlws.FILTER('Input_Claims Data'!W$11:W$500,('Input_Claims Data'!$Q$11:$Q$500='Cal_Claims Experience'!$U326)*('Input_Claims Data'!$R$11:$R$500='Cal_Claims Experience'!$V326)*('Input_Claims Data'!$S$11:$S$500='Cal_Claims Experience'!$W326)*('Input_Claims Data'!$T$11:$T$500='Cal_Claims Experience'!$X326)))</f>
        <v/>
      </c>
      <c r="AB326" s="1" t="str" cm="1">
        <f t="array" ref="AB326">IF(X326="","",_xlfn._xlws.FILTER('Input_Claims Data'!X$11:X$500,('Input_Claims Data'!$Q$11:$Q$500='Cal_Claims Experience'!$U326)*('Input_Claims Data'!$R$11:$R$500='Cal_Claims Experience'!$V326)*('Input_Claims Data'!$S$11:$S$500='Cal_Claims Experience'!$W326)*('Input_Claims Data'!$T$11:$T$500='Cal_Claims Experience'!$X326)))</f>
        <v/>
      </c>
      <c r="AC326" s="1" t="str" cm="1">
        <f t="array" ref="AC326">IF(Y326="","",_xlfn._xlws.FILTER('Input_Claims Data'!Y$11:Y$500,('Input_Claims Data'!$Q$11:$Q$500='Cal_Claims Experience'!$U326)*('Input_Claims Data'!$R$11:$R$500='Cal_Claims Experience'!$V326)*('Input_Claims Data'!$S$11:$S$500='Cal_Claims Experience'!$W326)*('Input_Claims Data'!$T$11:$T$500='Cal_Claims Experience'!$X326)))</f>
        <v/>
      </c>
      <c r="AD326" s="1" t="str" cm="1">
        <f t="array" ref="AD326">IF(Z326="","",_xlfn._xlws.FILTER('Input_Claims Data'!Z$11:Z$500,('Input_Claims Data'!$Q$11:$Q$500='Cal_Claims Experience'!$U326)*('Input_Claims Data'!$R$11:$R$500='Cal_Claims Experience'!$V326)*('Input_Claims Data'!$S$11:$S$500='Cal_Claims Experience'!$W326)*('Input_Claims Data'!$T$11:$T$500='Cal_Claims Experience'!$X326)))</f>
        <v/>
      </c>
      <c r="AE326" s="1" t="str" cm="1">
        <f t="array" ref="AE326">IF(AA326="","",_xlfn._xlws.FILTER('Input_Claims Data'!AA$11:AA$500,('Input_Claims Data'!$Q$11:$Q$500='Cal_Claims Experience'!$U326)*('Input_Claims Data'!$R$11:$R$500='Cal_Claims Experience'!$V326)*('Input_Claims Data'!$S$11:$S$500='Cal_Claims Experience'!$W326)*('Input_Claims Data'!$T$11:$T$500='Cal_Claims Experience'!$X326)))</f>
        <v/>
      </c>
      <c r="AF326" s="1" t="str" cm="1">
        <f t="array" ref="AF326">IF(AB326="","",_xlfn._xlws.FILTER('Input_Claims Data'!AB$11:AB$500,('Input_Claims Data'!$Q$11:$Q$500='Cal_Claims Experience'!$U326)*('Input_Claims Data'!$R$11:$R$500='Cal_Claims Experience'!$V326)*('Input_Claims Data'!$S$11:$S$500='Cal_Claims Experience'!$W326)*('Input_Claims Data'!$T$11:$T$500='Cal_Claims Experience'!$X326)))</f>
        <v/>
      </c>
      <c r="AG326" s="1" t="str" cm="1">
        <f t="array" ref="AG326">IF(AC326="","",_xlfn._xlws.FILTER('Input_Claims Data'!AC$11:AC$500,('Input_Claims Data'!$Q$11:$Q$500='Cal_Claims Experience'!$U326)*('Input_Claims Data'!$R$11:$R$500='Cal_Claims Experience'!$V326)*('Input_Claims Data'!$S$11:$S$500='Cal_Claims Experience'!$W326)*('Input_Claims Data'!$T$11:$T$500='Cal_Claims Experience'!$X326)))</f>
        <v/>
      </c>
      <c r="AH326" s="1" t="str" cm="1">
        <f t="array" ref="AH326">IF(AD326="","",_xlfn._xlws.FILTER('Input_Claims Data'!AD$11:AD$500,('Input_Claims Data'!$Q$11:$Q$500='Cal_Claims Experience'!$U326)*('Input_Claims Data'!$R$11:$R$500='Cal_Claims Experience'!$V326)*('Input_Claims Data'!$S$11:$S$500='Cal_Claims Experience'!$W326)*('Input_Claims Data'!$T$11:$T$500='Cal_Claims Experience'!$X326)))</f>
        <v/>
      </c>
      <c r="AI326" s="1" t="str">
        <f t="shared" ref="AI326:AI389" si="58">IF($U326="","",AD326-Y326)</f>
        <v/>
      </c>
      <c r="AJ326" s="1" t="str">
        <f t="shared" si="55"/>
        <v/>
      </c>
      <c r="AK326" s="1" t="str">
        <f t="shared" si="56"/>
        <v/>
      </c>
      <c r="AL326" s="1" t="str">
        <f t="shared" si="57"/>
        <v/>
      </c>
      <c r="AM326" s="1" t="str">
        <f t="shared" ref="AM326:AM389" si="59">IF(U326="","",IFERROR(AL326/AK326,"NA"))</f>
        <v/>
      </c>
    </row>
    <row r="327" spans="5:39">
      <c r="E327" s="1" t="str" cm="1">
        <f t="array" ref="E327">IF(A327="","",_xlfn._xlws.FILTER('Input_Claims Data'!E$11:E$500,('Input_Claims Data'!$A$11:$A$500='Cal_Claims Experience'!$A327)*('Input_Claims Data'!$B$11:$B$500='Cal_Claims Experience'!$B327)*('Input_Claims Data'!$C$11:$C$500='Cal_Claims Experience'!$C327)*('Input_Claims Data'!$D$11:$D$500='Cal_Claims Experience'!$D327)))</f>
        <v/>
      </c>
      <c r="F327" s="1" t="str" cm="1">
        <f t="array" ref="F327">IF(A327="","",_xlfn._xlws.FILTER('Input_Claims Data'!F$11:F$500,('Input_Claims Data'!$A$11:$A$500='Cal_Claims Experience'!$A327)*('Input_Claims Data'!$B$11:$B$500='Cal_Claims Experience'!$B327)*('Input_Claims Data'!$C$11:$C$500='Cal_Claims Experience'!$C327)*('Input_Claims Data'!$D$11:$D$500='Cal_Claims Experience'!$D327)))</f>
        <v/>
      </c>
      <c r="G327" s="1" t="str" cm="1">
        <f t="array" ref="G327">IF(A327="","",_xlfn._xlws.FILTER('Input_Claims Data'!G$11:G$500,('Input_Claims Data'!$A$11:$A$500='Cal_Claims Experience'!$A327)*('Input_Claims Data'!$B$11:$B$500='Cal_Claims Experience'!$B327)*('Input_Claims Data'!$C$11:$C$500='Cal_Claims Experience'!$C327)*('Input_Claims Data'!$D$11:$D$500='Cal_Claims Experience'!$D327)))</f>
        <v/>
      </c>
      <c r="H327" s="1" t="str" cm="1">
        <f t="array" ref="H327">IF(A327="","",_xlfn._xlws.FILTER('Input_Claims Data'!H$11:H$500,('Input_Claims Data'!$A$11:$A$500='Cal_Claims Experience'!$A327)*('Input_Claims Data'!$B$11:$B$500='Cal_Claims Experience'!$B327)*('Input_Claims Data'!$C$11:$C$500='Cal_Claims Experience'!$C327)*('Input_Claims Data'!$D$11:$D$500='Cal_Claims Experience'!$D327)))</f>
        <v/>
      </c>
      <c r="I327" s="1" t="str" cm="1">
        <f t="array" ref="I327">IF(A327="","",_xlfn._xlws.FILTER('Input_Claims Data'!I$11:I$500,('Input_Claims Data'!$A$11:$A$500='Cal_Claims Experience'!$A327)*('Input_Claims Data'!$B$11:$B$500='Cal_Claims Experience'!$B327)*('Input_Claims Data'!$C$11:$C$500='Cal_Claims Experience'!$C327)*('Input_Claims Data'!$D$11:$D$500='Cal_Claims Experience'!$D327)))</f>
        <v/>
      </c>
      <c r="J327" s="1" t="str" cm="1">
        <f t="array" ref="J327">IF(A327="","",_xlfn._xlws.FILTER('Input_Claims Data'!J$11:J$500,('Input_Claims Data'!$A$11:$A$500='Cal_Claims Experience'!$A327)*('Input_Claims Data'!$B$11:$B$500='Cal_Claims Experience'!$B327)*('Input_Claims Data'!$C$11:$C$500='Cal_Claims Experience'!$C327)*('Input_Claims Data'!$D$11:$D$500='Cal_Claims Experience'!$D327)))</f>
        <v/>
      </c>
      <c r="K327" s="1" t="str" cm="1">
        <f t="array" ref="K327">IF(A327="","",_xlfn._xlws.FILTER('Input_Claims Data'!K$11:K$500,('Input_Claims Data'!$A$11:$A$500='Cal_Claims Experience'!$A327)*('Input_Claims Data'!$B$11:$B$500='Cal_Claims Experience'!$B327)*('Input_Claims Data'!$C$11:$C$500='Cal_Claims Experience'!$C327)*('Input_Claims Data'!$D$11:$D$500='Cal_Claims Experience'!$D327)))</f>
        <v/>
      </c>
      <c r="L327" s="1" t="str" cm="1">
        <f t="array" ref="L327">IF(B327="","",_xlfn._xlws.FILTER('Input_Claims Data'!L$11:L$500,('Input_Claims Data'!$A$11:$A$500='Cal_Claims Experience'!$A327)*('Input_Claims Data'!$B$11:$B$500='Cal_Claims Experience'!$B327)*('Input_Claims Data'!$C$11:$C$500='Cal_Claims Experience'!$C327)*('Input_Claims Data'!$D$11:$D$500='Cal_Claims Experience'!$D327)))</f>
        <v/>
      </c>
      <c r="M327" s="1" t="str" cm="1">
        <f t="array" ref="M327">IF(C327="","",_xlfn._xlws.FILTER('Input_Claims Data'!M$11:M$500,('Input_Claims Data'!$A$11:$A$500='Cal_Claims Experience'!$A327)*('Input_Claims Data'!$B$11:$B$500='Cal_Claims Experience'!$B327)*('Input_Claims Data'!$C$11:$C$500='Cal_Claims Experience'!$C327)*('Input_Claims Data'!$D$11:$D$500='Cal_Claims Experience'!$D327)))</f>
        <v/>
      </c>
      <c r="N327" s="1" t="str" cm="1">
        <f t="array" ref="N327">IF(D327="","",_xlfn._xlws.FILTER('Input_Claims Data'!N$11:N$500,('Input_Claims Data'!$A$11:$A$500='Cal_Claims Experience'!$A327)*('Input_Claims Data'!$B$11:$B$500='Cal_Claims Experience'!$B327)*('Input_Claims Data'!$C$11:$C$500='Cal_Claims Experience'!$C327)*('Input_Claims Data'!$D$11:$D$500='Cal_Claims Experience'!$D327)))</f>
        <v/>
      </c>
      <c r="O327" s="1" t="str">
        <f t="shared" si="50"/>
        <v/>
      </c>
      <c r="P327" s="1" t="str">
        <f t="shared" si="51"/>
        <v/>
      </c>
      <c r="Q327" s="1" t="str">
        <f t="shared" si="52"/>
        <v/>
      </c>
      <c r="R327" s="1" t="str">
        <f t="shared" si="53"/>
        <v/>
      </c>
      <c r="S327" s="1" t="str">
        <f t="shared" si="54"/>
        <v/>
      </c>
      <c r="Y327" s="1" t="str" cm="1">
        <f t="array" ref="Y327">IF(U327="","",_xlfn._xlws.FILTER('Input_Claims Data'!U$11:U$500,('Input_Claims Data'!$Q$11:$Q$500='Cal_Claims Experience'!$U327)*('Input_Claims Data'!$R$11:$R$500='Cal_Claims Experience'!$V327)*('Input_Claims Data'!$S$11:$S$500='Cal_Claims Experience'!$W327)*('Input_Claims Data'!$T$11:$T$500='Cal_Claims Experience'!$X327)))</f>
        <v/>
      </c>
      <c r="Z327" s="1" t="str" cm="1">
        <f t="array" ref="Z327">IF(V327="","",_xlfn._xlws.FILTER('Input_Claims Data'!V$11:V$500,('Input_Claims Data'!$Q$11:$Q$500='Cal_Claims Experience'!$U327)*('Input_Claims Data'!$R$11:$R$500='Cal_Claims Experience'!$V327)*('Input_Claims Data'!$S$11:$S$500='Cal_Claims Experience'!$W327)*('Input_Claims Data'!$T$11:$T$500='Cal_Claims Experience'!$X327)))</f>
        <v/>
      </c>
      <c r="AA327" s="1" t="str" cm="1">
        <f t="array" ref="AA327">IF(W327="","",_xlfn._xlws.FILTER('Input_Claims Data'!W$11:W$500,('Input_Claims Data'!$Q$11:$Q$500='Cal_Claims Experience'!$U327)*('Input_Claims Data'!$R$11:$R$500='Cal_Claims Experience'!$V327)*('Input_Claims Data'!$S$11:$S$500='Cal_Claims Experience'!$W327)*('Input_Claims Data'!$T$11:$T$500='Cal_Claims Experience'!$X327)))</f>
        <v/>
      </c>
      <c r="AB327" s="1" t="str" cm="1">
        <f t="array" ref="AB327">IF(X327="","",_xlfn._xlws.FILTER('Input_Claims Data'!X$11:X$500,('Input_Claims Data'!$Q$11:$Q$500='Cal_Claims Experience'!$U327)*('Input_Claims Data'!$R$11:$R$500='Cal_Claims Experience'!$V327)*('Input_Claims Data'!$S$11:$S$500='Cal_Claims Experience'!$W327)*('Input_Claims Data'!$T$11:$T$500='Cal_Claims Experience'!$X327)))</f>
        <v/>
      </c>
      <c r="AC327" s="1" t="str" cm="1">
        <f t="array" ref="AC327">IF(Y327="","",_xlfn._xlws.FILTER('Input_Claims Data'!Y$11:Y$500,('Input_Claims Data'!$Q$11:$Q$500='Cal_Claims Experience'!$U327)*('Input_Claims Data'!$R$11:$R$500='Cal_Claims Experience'!$V327)*('Input_Claims Data'!$S$11:$S$500='Cal_Claims Experience'!$W327)*('Input_Claims Data'!$T$11:$T$500='Cal_Claims Experience'!$X327)))</f>
        <v/>
      </c>
      <c r="AD327" s="1" t="str" cm="1">
        <f t="array" ref="AD327">IF(Z327="","",_xlfn._xlws.FILTER('Input_Claims Data'!Z$11:Z$500,('Input_Claims Data'!$Q$11:$Q$500='Cal_Claims Experience'!$U327)*('Input_Claims Data'!$R$11:$R$500='Cal_Claims Experience'!$V327)*('Input_Claims Data'!$S$11:$S$500='Cal_Claims Experience'!$W327)*('Input_Claims Data'!$T$11:$T$500='Cal_Claims Experience'!$X327)))</f>
        <v/>
      </c>
      <c r="AE327" s="1" t="str" cm="1">
        <f t="array" ref="AE327">IF(AA327="","",_xlfn._xlws.FILTER('Input_Claims Data'!AA$11:AA$500,('Input_Claims Data'!$Q$11:$Q$500='Cal_Claims Experience'!$U327)*('Input_Claims Data'!$R$11:$R$500='Cal_Claims Experience'!$V327)*('Input_Claims Data'!$S$11:$S$500='Cal_Claims Experience'!$W327)*('Input_Claims Data'!$T$11:$T$500='Cal_Claims Experience'!$X327)))</f>
        <v/>
      </c>
      <c r="AF327" s="1" t="str" cm="1">
        <f t="array" ref="AF327">IF(AB327="","",_xlfn._xlws.FILTER('Input_Claims Data'!AB$11:AB$500,('Input_Claims Data'!$Q$11:$Q$500='Cal_Claims Experience'!$U327)*('Input_Claims Data'!$R$11:$R$500='Cal_Claims Experience'!$V327)*('Input_Claims Data'!$S$11:$S$500='Cal_Claims Experience'!$W327)*('Input_Claims Data'!$T$11:$T$500='Cal_Claims Experience'!$X327)))</f>
        <v/>
      </c>
      <c r="AG327" s="1" t="str" cm="1">
        <f t="array" ref="AG327">IF(AC327="","",_xlfn._xlws.FILTER('Input_Claims Data'!AC$11:AC$500,('Input_Claims Data'!$Q$11:$Q$500='Cal_Claims Experience'!$U327)*('Input_Claims Data'!$R$11:$R$500='Cal_Claims Experience'!$V327)*('Input_Claims Data'!$S$11:$S$500='Cal_Claims Experience'!$W327)*('Input_Claims Data'!$T$11:$T$500='Cal_Claims Experience'!$X327)))</f>
        <v/>
      </c>
      <c r="AH327" s="1" t="str" cm="1">
        <f t="array" ref="AH327">IF(AD327="","",_xlfn._xlws.FILTER('Input_Claims Data'!AD$11:AD$500,('Input_Claims Data'!$Q$11:$Q$500='Cal_Claims Experience'!$U327)*('Input_Claims Data'!$R$11:$R$500='Cal_Claims Experience'!$V327)*('Input_Claims Data'!$S$11:$S$500='Cal_Claims Experience'!$W327)*('Input_Claims Data'!$T$11:$T$500='Cal_Claims Experience'!$X327)))</f>
        <v/>
      </c>
      <c r="AI327" s="1" t="str">
        <f t="shared" si="58"/>
        <v/>
      </c>
      <c r="AJ327" s="1" t="str">
        <f t="shared" si="55"/>
        <v/>
      </c>
      <c r="AK327" s="1" t="str">
        <f t="shared" si="56"/>
        <v/>
      </c>
      <c r="AL327" s="1" t="str">
        <f t="shared" si="57"/>
        <v/>
      </c>
      <c r="AM327" s="1" t="str">
        <f t="shared" si="59"/>
        <v/>
      </c>
    </row>
    <row r="328" spans="5:39">
      <c r="E328" s="1" t="str" cm="1">
        <f t="array" ref="E328">IF(A328="","",_xlfn._xlws.FILTER('Input_Claims Data'!E$11:E$500,('Input_Claims Data'!$A$11:$A$500='Cal_Claims Experience'!$A328)*('Input_Claims Data'!$B$11:$B$500='Cal_Claims Experience'!$B328)*('Input_Claims Data'!$C$11:$C$500='Cal_Claims Experience'!$C328)*('Input_Claims Data'!$D$11:$D$500='Cal_Claims Experience'!$D328)))</f>
        <v/>
      </c>
      <c r="F328" s="1" t="str" cm="1">
        <f t="array" ref="F328">IF(A328="","",_xlfn._xlws.FILTER('Input_Claims Data'!F$11:F$500,('Input_Claims Data'!$A$11:$A$500='Cal_Claims Experience'!$A328)*('Input_Claims Data'!$B$11:$B$500='Cal_Claims Experience'!$B328)*('Input_Claims Data'!$C$11:$C$500='Cal_Claims Experience'!$C328)*('Input_Claims Data'!$D$11:$D$500='Cal_Claims Experience'!$D328)))</f>
        <v/>
      </c>
      <c r="G328" s="1" t="str" cm="1">
        <f t="array" ref="G328">IF(A328="","",_xlfn._xlws.FILTER('Input_Claims Data'!G$11:G$500,('Input_Claims Data'!$A$11:$A$500='Cal_Claims Experience'!$A328)*('Input_Claims Data'!$B$11:$B$500='Cal_Claims Experience'!$B328)*('Input_Claims Data'!$C$11:$C$500='Cal_Claims Experience'!$C328)*('Input_Claims Data'!$D$11:$D$500='Cal_Claims Experience'!$D328)))</f>
        <v/>
      </c>
      <c r="H328" s="1" t="str" cm="1">
        <f t="array" ref="H328">IF(A328="","",_xlfn._xlws.FILTER('Input_Claims Data'!H$11:H$500,('Input_Claims Data'!$A$11:$A$500='Cal_Claims Experience'!$A328)*('Input_Claims Data'!$B$11:$B$500='Cal_Claims Experience'!$B328)*('Input_Claims Data'!$C$11:$C$500='Cal_Claims Experience'!$C328)*('Input_Claims Data'!$D$11:$D$500='Cal_Claims Experience'!$D328)))</f>
        <v/>
      </c>
      <c r="I328" s="1" t="str" cm="1">
        <f t="array" ref="I328">IF(A328="","",_xlfn._xlws.FILTER('Input_Claims Data'!I$11:I$500,('Input_Claims Data'!$A$11:$A$500='Cal_Claims Experience'!$A328)*('Input_Claims Data'!$B$11:$B$500='Cal_Claims Experience'!$B328)*('Input_Claims Data'!$C$11:$C$500='Cal_Claims Experience'!$C328)*('Input_Claims Data'!$D$11:$D$500='Cal_Claims Experience'!$D328)))</f>
        <v/>
      </c>
      <c r="J328" s="1" t="str" cm="1">
        <f t="array" ref="J328">IF(A328="","",_xlfn._xlws.FILTER('Input_Claims Data'!J$11:J$500,('Input_Claims Data'!$A$11:$A$500='Cal_Claims Experience'!$A328)*('Input_Claims Data'!$B$11:$B$500='Cal_Claims Experience'!$B328)*('Input_Claims Data'!$C$11:$C$500='Cal_Claims Experience'!$C328)*('Input_Claims Data'!$D$11:$D$500='Cal_Claims Experience'!$D328)))</f>
        <v/>
      </c>
      <c r="K328" s="1" t="str" cm="1">
        <f t="array" ref="K328">IF(A328="","",_xlfn._xlws.FILTER('Input_Claims Data'!K$11:K$500,('Input_Claims Data'!$A$11:$A$500='Cal_Claims Experience'!$A328)*('Input_Claims Data'!$B$11:$B$500='Cal_Claims Experience'!$B328)*('Input_Claims Data'!$C$11:$C$500='Cal_Claims Experience'!$C328)*('Input_Claims Data'!$D$11:$D$500='Cal_Claims Experience'!$D328)))</f>
        <v/>
      </c>
      <c r="L328" s="1" t="str" cm="1">
        <f t="array" ref="L328">IF(B328="","",_xlfn._xlws.FILTER('Input_Claims Data'!L$11:L$500,('Input_Claims Data'!$A$11:$A$500='Cal_Claims Experience'!$A328)*('Input_Claims Data'!$B$11:$B$500='Cal_Claims Experience'!$B328)*('Input_Claims Data'!$C$11:$C$500='Cal_Claims Experience'!$C328)*('Input_Claims Data'!$D$11:$D$500='Cal_Claims Experience'!$D328)))</f>
        <v/>
      </c>
      <c r="M328" s="1" t="str" cm="1">
        <f t="array" ref="M328">IF(C328="","",_xlfn._xlws.FILTER('Input_Claims Data'!M$11:M$500,('Input_Claims Data'!$A$11:$A$500='Cal_Claims Experience'!$A328)*('Input_Claims Data'!$B$11:$B$500='Cal_Claims Experience'!$B328)*('Input_Claims Data'!$C$11:$C$500='Cal_Claims Experience'!$C328)*('Input_Claims Data'!$D$11:$D$500='Cal_Claims Experience'!$D328)))</f>
        <v/>
      </c>
      <c r="N328" s="1" t="str" cm="1">
        <f t="array" ref="N328">IF(D328="","",_xlfn._xlws.FILTER('Input_Claims Data'!N$11:N$500,('Input_Claims Data'!$A$11:$A$500='Cal_Claims Experience'!$A328)*('Input_Claims Data'!$B$11:$B$500='Cal_Claims Experience'!$B328)*('Input_Claims Data'!$C$11:$C$500='Cal_Claims Experience'!$C328)*('Input_Claims Data'!$D$11:$D$500='Cal_Claims Experience'!$D328)))</f>
        <v/>
      </c>
      <c r="O328" s="1" t="str">
        <f t="shared" si="50"/>
        <v/>
      </c>
      <c r="P328" s="1" t="str">
        <f t="shared" si="51"/>
        <v/>
      </c>
      <c r="Q328" s="1" t="str">
        <f t="shared" si="52"/>
        <v/>
      </c>
      <c r="R328" s="1" t="str">
        <f t="shared" si="53"/>
        <v/>
      </c>
      <c r="S328" s="1" t="str">
        <f t="shared" si="54"/>
        <v/>
      </c>
      <c r="Y328" s="1" t="str" cm="1">
        <f t="array" ref="Y328">IF(U328="","",_xlfn._xlws.FILTER('Input_Claims Data'!U$11:U$500,('Input_Claims Data'!$Q$11:$Q$500='Cal_Claims Experience'!$U328)*('Input_Claims Data'!$R$11:$R$500='Cal_Claims Experience'!$V328)*('Input_Claims Data'!$S$11:$S$500='Cal_Claims Experience'!$W328)*('Input_Claims Data'!$T$11:$T$500='Cal_Claims Experience'!$X328)))</f>
        <v/>
      </c>
      <c r="Z328" s="1" t="str" cm="1">
        <f t="array" ref="Z328">IF(V328="","",_xlfn._xlws.FILTER('Input_Claims Data'!V$11:V$500,('Input_Claims Data'!$Q$11:$Q$500='Cal_Claims Experience'!$U328)*('Input_Claims Data'!$R$11:$R$500='Cal_Claims Experience'!$V328)*('Input_Claims Data'!$S$11:$S$500='Cal_Claims Experience'!$W328)*('Input_Claims Data'!$T$11:$T$500='Cal_Claims Experience'!$X328)))</f>
        <v/>
      </c>
      <c r="AA328" s="1" t="str" cm="1">
        <f t="array" ref="AA328">IF(W328="","",_xlfn._xlws.FILTER('Input_Claims Data'!W$11:W$500,('Input_Claims Data'!$Q$11:$Q$500='Cal_Claims Experience'!$U328)*('Input_Claims Data'!$R$11:$R$500='Cal_Claims Experience'!$V328)*('Input_Claims Data'!$S$11:$S$500='Cal_Claims Experience'!$W328)*('Input_Claims Data'!$T$11:$T$500='Cal_Claims Experience'!$X328)))</f>
        <v/>
      </c>
      <c r="AB328" s="1" t="str" cm="1">
        <f t="array" ref="AB328">IF(X328="","",_xlfn._xlws.FILTER('Input_Claims Data'!X$11:X$500,('Input_Claims Data'!$Q$11:$Q$500='Cal_Claims Experience'!$U328)*('Input_Claims Data'!$R$11:$R$500='Cal_Claims Experience'!$V328)*('Input_Claims Data'!$S$11:$S$500='Cal_Claims Experience'!$W328)*('Input_Claims Data'!$T$11:$T$500='Cal_Claims Experience'!$X328)))</f>
        <v/>
      </c>
      <c r="AC328" s="1" t="str" cm="1">
        <f t="array" ref="AC328">IF(Y328="","",_xlfn._xlws.FILTER('Input_Claims Data'!Y$11:Y$500,('Input_Claims Data'!$Q$11:$Q$500='Cal_Claims Experience'!$U328)*('Input_Claims Data'!$R$11:$R$500='Cal_Claims Experience'!$V328)*('Input_Claims Data'!$S$11:$S$500='Cal_Claims Experience'!$W328)*('Input_Claims Data'!$T$11:$T$500='Cal_Claims Experience'!$X328)))</f>
        <v/>
      </c>
      <c r="AD328" s="1" t="str" cm="1">
        <f t="array" ref="AD328">IF(Z328="","",_xlfn._xlws.FILTER('Input_Claims Data'!Z$11:Z$500,('Input_Claims Data'!$Q$11:$Q$500='Cal_Claims Experience'!$U328)*('Input_Claims Data'!$R$11:$R$500='Cal_Claims Experience'!$V328)*('Input_Claims Data'!$S$11:$S$500='Cal_Claims Experience'!$W328)*('Input_Claims Data'!$T$11:$T$500='Cal_Claims Experience'!$X328)))</f>
        <v/>
      </c>
      <c r="AE328" s="1" t="str" cm="1">
        <f t="array" ref="AE328">IF(AA328="","",_xlfn._xlws.FILTER('Input_Claims Data'!AA$11:AA$500,('Input_Claims Data'!$Q$11:$Q$500='Cal_Claims Experience'!$U328)*('Input_Claims Data'!$R$11:$R$500='Cal_Claims Experience'!$V328)*('Input_Claims Data'!$S$11:$S$500='Cal_Claims Experience'!$W328)*('Input_Claims Data'!$T$11:$T$500='Cal_Claims Experience'!$X328)))</f>
        <v/>
      </c>
      <c r="AF328" s="1" t="str" cm="1">
        <f t="array" ref="AF328">IF(AB328="","",_xlfn._xlws.FILTER('Input_Claims Data'!AB$11:AB$500,('Input_Claims Data'!$Q$11:$Q$500='Cal_Claims Experience'!$U328)*('Input_Claims Data'!$R$11:$R$500='Cal_Claims Experience'!$V328)*('Input_Claims Data'!$S$11:$S$500='Cal_Claims Experience'!$W328)*('Input_Claims Data'!$T$11:$T$500='Cal_Claims Experience'!$X328)))</f>
        <v/>
      </c>
      <c r="AG328" s="1" t="str" cm="1">
        <f t="array" ref="AG328">IF(AC328="","",_xlfn._xlws.FILTER('Input_Claims Data'!AC$11:AC$500,('Input_Claims Data'!$Q$11:$Q$500='Cal_Claims Experience'!$U328)*('Input_Claims Data'!$R$11:$R$500='Cal_Claims Experience'!$V328)*('Input_Claims Data'!$S$11:$S$500='Cal_Claims Experience'!$W328)*('Input_Claims Data'!$T$11:$T$500='Cal_Claims Experience'!$X328)))</f>
        <v/>
      </c>
      <c r="AH328" s="1" t="str" cm="1">
        <f t="array" ref="AH328">IF(AD328="","",_xlfn._xlws.FILTER('Input_Claims Data'!AD$11:AD$500,('Input_Claims Data'!$Q$11:$Q$500='Cal_Claims Experience'!$U328)*('Input_Claims Data'!$R$11:$R$500='Cal_Claims Experience'!$V328)*('Input_Claims Data'!$S$11:$S$500='Cal_Claims Experience'!$W328)*('Input_Claims Data'!$T$11:$T$500='Cal_Claims Experience'!$X328)))</f>
        <v/>
      </c>
      <c r="AI328" s="1" t="str">
        <f t="shared" si="58"/>
        <v/>
      </c>
      <c r="AJ328" s="1" t="str">
        <f t="shared" si="55"/>
        <v/>
      </c>
      <c r="AK328" s="1" t="str">
        <f t="shared" si="56"/>
        <v/>
      </c>
      <c r="AL328" s="1" t="str">
        <f t="shared" si="57"/>
        <v/>
      </c>
      <c r="AM328" s="1" t="str">
        <f t="shared" si="59"/>
        <v/>
      </c>
    </row>
    <row r="329" spans="5:39">
      <c r="E329" s="1" t="str" cm="1">
        <f t="array" ref="E329">IF(A329="","",_xlfn._xlws.FILTER('Input_Claims Data'!E$11:E$500,('Input_Claims Data'!$A$11:$A$500='Cal_Claims Experience'!$A329)*('Input_Claims Data'!$B$11:$B$500='Cal_Claims Experience'!$B329)*('Input_Claims Data'!$C$11:$C$500='Cal_Claims Experience'!$C329)*('Input_Claims Data'!$D$11:$D$500='Cal_Claims Experience'!$D329)))</f>
        <v/>
      </c>
      <c r="F329" s="1" t="str" cm="1">
        <f t="array" ref="F329">IF(A329="","",_xlfn._xlws.FILTER('Input_Claims Data'!F$11:F$500,('Input_Claims Data'!$A$11:$A$500='Cal_Claims Experience'!$A329)*('Input_Claims Data'!$B$11:$B$500='Cal_Claims Experience'!$B329)*('Input_Claims Data'!$C$11:$C$500='Cal_Claims Experience'!$C329)*('Input_Claims Data'!$D$11:$D$500='Cal_Claims Experience'!$D329)))</f>
        <v/>
      </c>
      <c r="G329" s="1" t="str" cm="1">
        <f t="array" ref="G329">IF(A329="","",_xlfn._xlws.FILTER('Input_Claims Data'!G$11:G$500,('Input_Claims Data'!$A$11:$A$500='Cal_Claims Experience'!$A329)*('Input_Claims Data'!$B$11:$B$500='Cal_Claims Experience'!$B329)*('Input_Claims Data'!$C$11:$C$500='Cal_Claims Experience'!$C329)*('Input_Claims Data'!$D$11:$D$500='Cal_Claims Experience'!$D329)))</f>
        <v/>
      </c>
      <c r="H329" s="1" t="str" cm="1">
        <f t="array" ref="H329">IF(A329="","",_xlfn._xlws.FILTER('Input_Claims Data'!H$11:H$500,('Input_Claims Data'!$A$11:$A$500='Cal_Claims Experience'!$A329)*('Input_Claims Data'!$B$11:$B$500='Cal_Claims Experience'!$B329)*('Input_Claims Data'!$C$11:$C$500='Cal_Claims Experience'!$C329)*('Input_Claims Data'!$D$11:$D$500='Cal_Claims Experience'!$D329)))</f>
        <v/>
      </c>
      <c r="I329" s="1" t="str" cm="1">
        <f t="array" ref="I329">IF(A329="","",_xlfn._xlws.FILTER('Input_Claims Data'!I$11:I$500,('Input_Claims Data'!$A$11:$A$500='Cal_Claims Experience'!$A329)*('Input_Claims Data'!$B$11:$B$500='Cal_Claims Experience'!$B329)*('Input_Claims Data'!$C$11:$C$500='Cal_Claims Experience'!$C329)*('Input_Claims Data'!$D$11:$D$500='Cal_Claims Experience'!$D329)))</f>
        <v/>
      </c>
      <c r="J329" s="1" t="str" cm="1">
        <f t="array" ref="J329">IF(A329="","",_xlfn._xlws.FILTER('Input_Claims Data'!J$11:J$500,('Input_Claims Data'!$A$11:$A$500='Cal_Claims Experience'!$A329)*('Input_Claims Data'!$B$11:$B$500='Cal_Claims Experience'!$B329)*('Input_Claims Data'!$C$11:$C$500='Cal_Claims Experience'!$C329)*('Input_Claims Data'!$D$11:$D$500='Cal_Claims Experience'!$D329)))</f>
        <v/>
      </c>
      <c r="K329" s="1" t="str" cm="1">
        <f t="array" ref="K329">IF(A329="","",_xlfn._xlws.FILTER('Input_Claims Data'!K$11:K$500,('Input_Claims Data'!$A$11:$A$500='Cal_Claims Experience'!$A329)*('Input_Claims Data'!$B$11:$B$500='Cal_Claims Experience'!$B329)*('Input_Claims Data'!$C$11:$C$500='Cal_Claims Experience'!$C329)*('Input_Claims Data'!$D$11:$D$500='Cal_Claims Experience'!$D329)))</f>
        <v/>
      </c>
      <c r="L329" s="1" t="str" cm="1">
        <f t="array" ref="L329">IF(B329="","",_xlfn._xlws.FILTER('Input_Claims Data'!L$11:L$500,('Input_Claims Data'!$A$11:$A$500='Cal_Claims Experience'!$A329)*('Input_Claims Data'!$B$11:$B$500='Cal_Claims Experience'!$B329)*('Input_Claims Data'!$C$11:$C$500='Cal_Claims Experience'!$C329)*('Input_Claims Data'!$D$11:$D$500='Cal_Claims Experience'!$D329)))</f>
        <v/>
      </c>
      <c r="M329" s="1" t="str" cm="1">
        <f t="array" ref="M329">IF(C329="","",_xlfn._xlws.FILTER('Input_Claims Data'!M$11:M$500,('Input_Claims Data'!$A$11:$A$500='Cal_Claims Experience'!$A329)*('Input_Claims Data'!$B$11:$B$500='Cal_Claims Experience'!$B329)*('Input_Claims Data'!$C$11:$C$500='Cal_Claims Experience'!$C329)*('Input_Claims Data'!$D$11:$D$500='Cal_Claims Experience'!$D329)))</f>
        <v/>
      </c>
      <c r="N329" s="1" t="str" cm="1">
        <f t="array" ref="N329">IF(D329="","",_xlfn._xlws.FILTER('Input_Claims Data'!N$11:N$500,('Input_Claims Data'!$A$11:$A$500='Cal_Claims Experience'!$A329)*('Input_Claims Data'!$B$11:$B$500='Cal_Claims Experience'!$B329)*('Input_Claims Data'!$C$11:$C$500='Cal_Claims Experience'!$C329)*('Input_Claims Data'!$D$11:$D$500='Cal_Claims Experience'!$D329)))</f>
        <v/>
      </c>
      <c r="O329" s="1" t="str">
        <f t="shared" si="50"/>
        <v/>
      </c>
      <c r="P329" s="1" t="str">
        <f t="shared" si="51"/>
        <v/>
      </c>
      <c r="Q329" s="1" t="str">
        <f t="shared" si="52"/>
        <v/>
      </c>
      <c r="R329" s="1" t="str">
        <f t="shared" si="53"/>
        <v/>
      </c>
      <c r="S329" s="1" t="str">
        <f t="shared" si="54"/>
        <v/>
      </c>
      <c r="Y329" s="1" t="str" cm="1">
        <f t="array" ref="Y329">IF(U329="","",_xlfn._xlws.FILTER('Input_Claims Data'!U$11:U$500,('Input_Claims Data'!$Q$11:$Q$500='Cal_Claims Experience'!$U329)*('Input_Claims Data'!$R$11:$R$500='Cal_Claims Experience'!$V329)*('Input_Claims Data'!$S$11:$S$500='Cal_Claims Experience'!$W329)*('Input_Claims Data'!$T$11:$T$500='Cal_Claims Experience'!$X329)))</f>
        <v/>
      </c>
      <c r="Z329" s="1" t="str" cm="1">
        <f t="array" ref="Z329">IF(V329="","",_xlfn._xlws.FILTER('Input_Claims Data'!V$11:V$500,('Input_Claims Data'!$Q$11:$Q$500='Cal_Claims Experience'!$U329)*('Input_Claims Data'!$R$11:$R$500='Cal_Claims Experience'!$V329)*('Input_Claims Data'!$S$11:$S$500='Cal_Claims Experience'!$W329)*('Input_Claims Data'!$T$11:$T$500='Cal_Claims Experience'!$X329)))</f>
        <v/>
      </c>
      <c r="AA329" s="1" t="str" cm="1">
        <f t="array" ref="AA329">IF(W329="","",_xlfn._xlws.FILTER('Input_Claims Data'!W$11:W$500,('Input_Claims Data'!$Q$11:$Q$500='Cal_Claims Experience'!$U329)*('Input_Claims Data'!$R$11:$R$500='Cal_Claims Experience'!$V329)*('Input_Claims Data'!$S$11:$S$500='Cal_Claims Experience'!$W329)*('Input_Claims Data'!$T$11:$T$500='Cal_Claims Experience'!$X329)))</f>
        <v/>
      </c>
      <c r="AB329" s="1" t="str" cm="1">
        <f t="array" ref="AB329">IF(X329="","",_xlfn._xlws.FILTER('Input_Claims Data'!X$11:X$500,('Input_Claims Data'!$Q$11:$Q$500='Cal_Claims Experience'!$U329)*('Input_Claims Data'!$R$11:$R$500='Cal_Claims Experience'!$V329)*('Input_Claims Data'!$S$11:$S$500='Cal_Claims Experience'!$W329)*('Input_Claims Data'!$T$11:$T$500='Cal_Claims Experience'!$X329)))</f>
        <v/>
      </c>
      <c r="AC329" s="1" t="str" cm="1">
        <f t="array" ref="AC329">IF(Y329="","",_xlfn._xlws.FILTER('Input_Claims Data'!Y$11:Y$500,('Input_Claims Data'!$Q$11:$Q$500='Cal_Claims Experience'!$U329)*('Input_Claims Data'!$R$11:$R$500='Cal_Claims Experience'!$V329)*('Input_Claims Data'!$S$11:$S$500='Cal_Claims Experience'!$W329)*('Input_Claims Data'!$T$11:$T$500='Cal_Claims Experience'!$X329)))</f>
        <v/>
      </c>
      <c r="AD329" s="1" t="str" cm="1">
        <f t="array" ref="AD329">IF(Z329="","",_xlfn._xlws.FILTER('Input_Claims Data'!Z$11:Z$500,('Input_Claims Data'!$Q$11:$Q$500='Cal_Claims Experience'!$U329)*('Input_Claims Data'!$R$11:$R$500='Cal_Claims Experience'!$V329)*('Input_Claims Data'!$S$11:$S$500='Cal_Claims Experience'!$W329)*('Input_Claims Data'!$T$11:$T$500='Cal_Claims Experience'!$X329)))</f>
        <v/>
      </c>
      <c r="AE329" s="1" t="str" cm="1">
        <f t="array" ref="AE329">IF(AA329="","",_xlfn._xlws.FILTER('Input_Claims Data'!AA$11:AA$500,('Input_Claims Data'!$Q$11:$Q$500='Cal_Claims Experience'!$U329)*('Input_Claims Data'!$R$11:$R$500='Cal_Claims Experience'!$V329)*('Input_Claims Data'!$S$11:$S$500='Cal_Claims Experience'!$W329)*('Input_Claims Data'!$T$11:$T$500='Cal_Claims Experience'!$X329)))</f>
        <v/>
      </c>
      <c r="AF329" s="1" t="str" cm="1">
        <f t="array" ref="AF329">IF(AB329="","",_xlfn._xlws.FILTER('Input_Claims Data'!AB$11:AB$500,('Input_Claims Data'!$Q$11:$Q$500='Cal_Claims Experience'!$U329)*('Input_Claims Data'!$R$11:$R$500='Cal_Claims Experience'!$V329)*('Input_Claims Data'!$S$11:$S$500='Cal_Claims Experience'!$W329)*('Input_Claims Data'!$T$11:$T$500='Cal_Claims Experience'!$X329)))</f>
        <v/>
      </c>
      <c r="AG329" s="1" t="str" cm="1">
        <f t="array" ref="AG329">IF(AC329="","",_xlfn._xlws.FILTER('Input_Claims Data'!AC$11:AC$500,('Input_Claims Data'!$Q$11:$Q$500='Cal_Claims Experience'!$U329)*('Input_Claims Data'!$R$11:$R$500='Cal_Claims Experience'!$V329)*('Input_Claims Data'!$S$11:$S$500='Cal_Claims Experience'!$W329)*('Input_Claims Data'!$T$11:$T$500='Cal_Claims Experience'!$X329)))</f>
        <v/>
      </c>
      <c r="AH329" s="1" t="str" cm="1">
        <f t="array" ref="AH329">IF(AD329="","",_xlfn._xlws.FILTER('Input_Claims Data'!AD$11:AD$500,('Input_Claims Data'!$Q$11:$Q$500='Cal_Claims Experience'!$U329)*('Input_Claims Data'!$R$11:$R$500='Cal_Claims Experience'!$V329)*('Input_Claims Data'!$S$11:$S$500='Cal_Claims Experience'!$W329)*('Input_Claims Data'!$T$11:$T$500='Cal_Claims Experience'!$X329)))</f>
        <v/>
      </c>
      <c r="AI329" s="1" t="str">
        <f t="shared" si="58"/>
        <v/>
      </c>
      <c r="AJ329" s="1" t="str">
        <f t="shared" si="55"/>
        <v/>
      </c>
      <c r="AK329" s="1" t="str">
        <f t="shared" si="56"/>
        <v/>
      </c>
      <c r="AL329" s="1" t="str">
        <f t="shared" si="57"/>
        <v/>
      </c>
      <c r="AM329" s="1" t="str">
        <f t="shared" si="59"/>
        <v/>
      </c>
    </row>
    <row r="330" spans="5:39">
      <c r="E330" s="1" t="str" cm="1">
        <f t="array" ref="E330">IF(A330="","",_xlfn._xlws.FILTER('Input_Claims Data'!E$11:E$500,('Input_Claims Data'!$A$11:$A$500='Cal_Claims Experience'!$A330)*('Input_Claims Data'!$B$11:$B$500='Cal_Claims Experience'!$B330)*('Input_Claims Data'!$C$11:$C$500='Cal_Claims Experience'!$C330)*('Input_Claims Data'!$D$11:$D$500='Cal_Claims Experience'!$D330)))</f>
        <v/>
      </c>
      <c r="F330" s="1" t="str" cm="1">
        <f t="array" ref="F330">IF(A330="","",_xlfn._xlws.FILTER('Input_Claims Data'!F$11:F$500,('Input_Claims Data'!$A$11:$A$500='Cal_Claims Experience'!$A330)*('Input_Claims Data'!$B$11:$B$500='Cal_Claims Experience'!$B330)*('Input_Claims Data'!$C$11:$C$500='Cal_Claims Experience'!$C330)*('Input_Claims Data'!$D$11:$D$500='Cal_Claims Experience'!$D330)))</f>
        <v/>
      </c>
      <c r="G330" s="1" t="str" cm="1">
        <f t="array" ref="G330">IF(A330="","",_xlfn._xlws.FILTER('Input_Claims Data'!G$11:G$500,('Input_Claims Data'!$A$11:$A$500='Cal_Claims Experience'!$A330)*('Input_Claims Data'!$B$11:$B$500='Cal_Claims Experience'!$B330)*('Input_Claims Data'!$C$11:$C$500='Cal_Claims Experience'!$C330)*('Input_Claims Data'!$D$11:$D$500='Cal_Claims Experience'!$D330)))</f>
        <v/>
      </c>
      <c r="H330" s="1" t="str" cm="1">
        <f t="array" ref="H330">IF(A330="","",_xlfn._xlws.FILTER('Input_Claims Data'!H$11:H$500,('Input_Claims Data'!$A$11:$A$500='Cal_Claims Experience'!$A330)*('Input_Claims Data'!$B$11:$B$500='Cal_Claims Experience'!$B330)*('Input_Claims Data'!$C$11:$C$500='Cal_Claims Experience'!$C330)*('Input_Claims Data'!$D$11:$D$500='Cal_Claims Experience'!$D330)))</f>
        <v/>
      </c>
      <c r="I330" s="1" t="str" cm="1">
        <f t="array" ref="I330">IF(A330="","",_xlfn._xlws.FILTER('Input_Claims Data'!I$11:I$500,('Input_Claims Data'!$A$11:$A$500='Cal_Claims Experience'!$A330)*('Input_Claims Data'!$B$11:$B$500='Cal_Claims Experience'!$B330)*('Input_Claims Data'!$C$11:$C$500='Cal_Claims Experience'!$C330)*('Input_Claims Data'!$D$11:$D$500='Cal_Claims Experience'!$D330)))</f>
        <v/>
      </c>
      <c r="J330" s="1" t="str" cm="1">
        <f t="array" ref="J330">IF(A330="","",_xlfn._xlws.FILTER('Input_Claims Data'!J$11:J$500,('Input_Claims Data'!$A$11:$A$500='Cal_Claims Experience'!$A330)*('Input_Claims Data'!$B$11:$B$500='Cal_Claims Experience'!$B330)*('Input_Claims Data'!$C$11:$C$500='Cal_Claims Experience'!$C330)*('Input_Claims Data'!$D$11:$D$500='Cal_Claims Experience'!$D330)))</f>
        <v/>
      </c>
      <c r="K330" s="1" t="str" cm="1">
        <f t="array" ref="K330">IF(A330="","",_xlfn._xlws.FILTER('Input_Claims Data'!K$11:K$500,('Input_Claims Data'!$A$11:$A$500='Cal_Claims Experience'!$A330)*('Input_Claims Data'!$B$11:$B$500='Cal_Claims Experience'!$B330)*('Input_Claims Data'!$C$11:$C$500='Cal_Claims Experience'!$C330)*('Input_Claims Data'!$D$11:$D$500='Cal_Claims Experience'!$D330)))</f>
        <v/>
      </c>
      <c r="L330" s="1" t="str" cm="1">
        <f t="array" ref="L330">IF(B330="","",_xlfn._xlws.FILTER('Input_Claims Data'!L$11:L$500,('Input_Claims Data'!$A$11:$A$500='Cal_Claims Experience'!$A330)*('Input_Claims Data'!$B$11:$B$500='Cal_Claims Experience'!$B330)*('Input_Claims Data'!$C$11:$C$500='Cal_Claims Experience'!$C330)*('Input_Claims Data'!$D$11:$D$500='Cal_Claims Experience'!$D330)))</f>
        <v/>
      </c>
      <c r="M330" s="1" t="str" cm="1">
        <f t="array" ref="M330">IF(C330="","",_xlfn._xlws.FILTER('Input_Claims Data'!M$11:M$500,('Input_Claims Data'!$A$11:$A$500='Cal_Claims Experience'!$A330)*('Input_Claims Data'!$B$11:$B$500='Cal_Claims Experience'!$B330)*('Input_Claims Data'!$C$11:$C$500='Cal_Claims Experience'!$C330)*('Input_Claims Data'!$D$11:$D$500='Cal_Claims Experience'!$D330)))</f>
        <v/>
      </c>
      <c r="N330" s="1" t="str" cm="1">
        <f t="array" ref="N330">IF(D330="","",_xlfn._xlws.FILTER('Input_Claims Data'!N$11:N$500,('Input_Claims Data'!$A$11:$A$500='Cal_Claims Experience'!$A330)*('Input_Claims Data'!$B$11:$B$500='Cal_Claims Experience'!$B330)*('Input_Claims Data'!$C$11:$C$500='Cal_Claims Experience'!$C330)*('Input_Claims Data'!$D$11:$D$500='Cal_Claims Experience'!$D330)))</f>
        <v/>
      </c>
      <c r="O330" s="1" t="str">
        <f t="shared" si="50"/>
        <v/>
      </c>
      <c r="P330" s="1" t="str">
        <f t="shared" si="51"/>
        <v/>
      </c>
      <c r="Q330" s="1" t="str">
        <f t="shared" si="52"/>
        <v/>
      </c>
      <c r="R330" s="1" t="str">
        <f t="shared" si="53"/>
        <v/>
      </c>
      <c r="S330" s="1" t="str">
        <f t="shared" si="54"/>
        <v/>
      </c>
      <c r="Y330" s="1" t="str" cm="1">
        <f t="array" ref="Y330">IF(U330="","",_xlfn._xlws.FILTER('Input_Claims Data'!U$11:U$500,('Input_Claims Data'!$Q$11:$Q$500='Cal_Claims Experience'!$U330)*('Input_Claims Data'!$R$11:$R$500='Cal_Claims Experience'!$V330)*('Input_Claims Data'!$S$11:$S$500='Cal_Claims Experience'!$W330)*('Input_Claims Data'!$T$11:$T$500='Cal_Claims Experience'!$X330)))</f>
        <v/>
      </c>
      <c r="Z330" s="1" t="str" cm="1">
        <f t="array" ref="Z330">IF(V330="","",_xlfn._xlws.FILTER('Input_Claims Data'!V$11:V$500,('Input_Claims Data'!$Q$11:$Q$500='Cal_Claims Experience'!$U330)*('Input_Claims Data'!$R$11:$R$500='Cal_Claims Experience'!$V330)*('Input_Claims Data'!$S$11:$S$500='Cal_Claims Experience'!$W330)*('Input_Claims Data'!$T$11:$T$500='Cal_Claims Experience'!$X330)))</f>
        <v/>
      </c>
      <c r="AA330" s="1" t="str" cm="1">
        <f t="array" ref="AA330">IF(W330="","",_xlfn._xlws.FILTER('Input_Claims Data'!W$11:W$500,('Input_Claims Data'!$Q$11:$Q$500='Cal_Claims Experience'!$U330)*('Input_Claims Data'!$R$11:$R$500='Cal_Claims Experience'!$V330)*('Input_Claims Data'!$S$11:$S$500='Cal_Claims Experience'!$W330)*('Input_Claims Data'!$T$11:$T$500='Cal_Claims Experience'!$X330)))</f>
        <v/>
      </c>
      <c r="AB330" s="1" t="str" cm="1">
        <f t="array" ref="AB330">IF(X330="","",_xlfn._xlws.FILTER('Input_Claims Data'!X$11:X$500,('Input_Claims Data'!$Q$11:$Q$500='Cal_Claims Experience'!$U330)*('Input_Claims Data'!$R$11:$R$500='Cal_Claims Experience'!$V330)*('Input_Claims Data'!$S$11:$S$500='Cal_Claims Experience'!$W330)*('Input_Claims Data'!$T$11:$T$500='Cal_Claims Experience'!$X330)))</f>
        <v/>
      </c>
      <c r="AC330" s="1" t="str" cm="1">
        <f t="array" ref="AC330">IF(Y330="","",_xlfn._xlws.FILTER('Input_Claims Data'!Y$11:Y$500,('Input_Claims Data'!$Q$11:$Q$500='Cal_Claims Experience'!$U330)*('Input_Claims Data'!$R$11:$R$500='Cal_Claims Experience'!$V330)*('Input_Claims Data'!$S$11:$S$500='Cal_Claims Experience'!$W330)*('Input_Claims Data'!$T$11:$T$500='Cal_Claims Experience'!$X330)))</f>
        <v/>
      </c>
      <c r="AD330" s="1" t="str" cm="1">
        <f t="array" ref="AD330">IF(Z330="","",_xlfn._xlws.FILTER('Input_Claims Data'!Z$11:Z$500,('Input_Claims Data'!$Q$11:$Q$500='Cal_Claims Experience'!$U330)*('Input_Claims Data'!$R$11:$R$500='Cal_Claims Experience'!$V330)*('Input_Claims Data'!$S$11:$S$500='Cal_Claims Experience'!$W330)*('Input_Claims Data'!$T$11:$T$500='Cal_Claims Experience'!$X330)))</f>
        <v/>
      </c>
      <c r="AE330" s="1" t="str" cm="1">
        <f t="array" ref="AE330">IF(AA330="","",_xlfn._xlws.FILTER('Input_Claims Data'!AA$11:AA$500,('Input_Claims Data'!$Q$11:$Q$500='Cal_Claims Experience'!$U330)*('Input_Claims Data'!$R$11:$R$500='Cal_Claims Experience'!$V330)*('Input_Claims Data'!$S$11:$S$500='Cal_Claims Experience'!$W330)*('Input_Claims Data'!$T$11:$T$500='Cal_Claims Experience'!$X330)))</f>
        <v/>
      </c>
      <c r="AF330" s="1" t="str" cm="1">
        <f t="array" ref="AF330">IF(AB330="","",_xlfn._xlws.FILTER('Input_Claims Data'!AB$11:AB$500,('Input_Claims Data'!$Q$11:$Q$500='Cal_Claims Experience'!$U330)*('Input_Claims Data'!$R$11:$R$500='Cal_Claims Experience'!$V330)*('Input_Claims Data'!$S$11:$S$500='Cal_Claims Experience'!$W330)*('Input_Claims Data'!$T$11:$T$500='Cal_Claims Experience'!$X330)))</f>
        <v/>
      </c>
      <c r="AG330" s="1" t="str" cm="1">
        <f t="array" ref="AG330">IF(AC330="","",_xlfn._xlws.FILTER('Input_Claims Data'!AC$11:AC$500,('Input_Claims Data'!$Q$11:$Q$500='Cal_Claims Experience'!$U330)*('Input_Claims Data'!$R$11:$R$500='Cal_Claims Experience'!$V330)*('Input_Claims Data'!$S$11:$S$500='Cal_Claims Experience'!$W330)*('Input_Claims Data'!$T$11:$T$500='Cal_Claims Experience'!$X330)))</f>
        <v/>
      </c>
      <c r="AH330" s="1" t="str" cm="1">
        <f t="array" ref="AH330">IF(AD330="","",_xlfn._xlws.FILTER('Input_Claims Data'!AD$11:AD$500,('Input_Claims Data'!$Q$11:$Q$500='Cal_Claims Experience'!$U330)*('Input_Claims Data'!$R$11:$R$500='Cal_Claims Experience'!$V330)*('Input_Claims Data'!$S$11:$S$500='Cal_Claims Experience'!$W330)*('Input_Claims Data'!$T$11:$T$500='Cal_Claims Experience'!$X330)))</f>
        <v/>
      </c>
      <c r="AI330" s="1" t="str">
        <f t="shared" si="58"/>
        <v/>
      </c>
      <c r="AJ330" s="1" t="str">
        <f t="shared" si="55"/>
        <v/>
      </c>
      <c r="AK330" s="1" t="str">
        <f t="shared" si="56"/>
        <v/>
      </c>
      <c r="AL330" s="1" t="str">
        <f t="shared" si="57"/>
        <v/>
      </c>
      <c r="AM330" s="1" t="str">
        <f t="shared" si="59"/>
        <v/>
      </c>
    </row>
    <row r="331" spans="5:39">
      <c r="E331" s="1" t="str" cm="1">
        <f t="array" ref="E331">IF(A331="","",_xlfn._xlws.FILTER('Input_Claims Data'!E$11:E$500,('Input_Claims Data'!$A$11:$A$500='Cal_Claims Experience'!$A331)*('Input_Claims Data'!$B$11:$B$500='Cal_Claims Experience'!$B331)*('Input_Claims Data'!$C$11:$C$500='Cal_Claims Experience'!$C331)*('Input_Claims Data'!$D$11:$D$500='Cal_Claims Experience'!$D331)))</f>
        <v/>
      </c>
      <c r="F331" s="1" t="str" cm="1">
        <f t="array" ref="F331">IF(A331="","",_xlfn._xlws.FILTER('Input_Claims Data'!F$11:F$500,('Input_Claims Data'!$A$11:$A$500='Cal_Claims Experience'!$A331)*('Input_Claims Data'!$B$11:$B$500='Cal_Claims Experience'!$B331)*('Input_Claims Data'!$C$11:$C$500='Cal_Claims Experience'!$C331)*('Input_Claims Data'!$D$11:$D$500='Cal_Claims Experience'!$D331)))</f>
        <v/>
      </c>
      <c r="G331" s="1" t="str" cm="1">
        <f t="array" ref="G331">IF(A331="","",_xlfn._xlws.FILTER('Input_Claims Data'!G$11:G$500,('Input_Claims Data'!$A$11:$A$500='Cal_Claims Experience'!$A331)*('Input_Claims Data'!$B$11:$B$500='Cal_Claims Experience'!$B331)*('Input_Claims Data'!$C$11:$C$500='Cal_Claims Experience'!$C331)*('Input_Claims Data'!$D$11:$D$500='Cal_Claims Experience'!$D331)))</f>
        <v/>
      </c>
      <c r="H331" s="1" t="str" cm="1">
        <f t="array" ref="H331">IF(A331="","",_xlfn._xlws.FILTER('Input_Claims Data'!H$11:H$500,('Input_Claims Data'!$A$11:$A$500='Cal_Claims Experience'!$A331)*('Input_Claims Data'!$B$11:$B$500='Cal_Claims Experience'!$B331)*('Input_Claims Data'!$C$11:$C$500='Cal_Claims Experience'!$C331)*('Input_Claims Data'!$D$11:$D$500='Cal_Claims Experience'!$D331)))</f>
        <v/>
      </c>
      <c r="I331" s="1" t="str" cm="1">
        <f t="array" ref="I331">IF(A331="","",_xlfn._xlws.FILTER('Input_Claims Data'!I$11:I$500,('Input_Claims Data'!$A$11:$A$500='Cal_Claims Experience'!$A331)*('Input_Claims Data'!$B$11:$B$500='Cal_Claims Experience'!$B331)*('Input_Claims Data'!$C$11:$C$500='Cal_Claims Experience'!$C331)*('Input_Claims Data'!$D$11:$D$500='Cal_Claims Experience'!$D331)))</f>
        <v/>
      </c>
      <c r="J331" s="1" t="str" cm="1">
        <f t="array" ref="J331">IF(A331="","",_xlfn._xlws.FILTER('Input_Claims Data'!J$11:J$500,('Input_Claims Data'!$A$11:$A$500='Cal_Claims Experience'!$A331)*('Input_Claims Data'!$B$11:$B$500='Cal_Claims Experience'!$B331)*('Input_Claims Data'!$C$11:$C$500='Cal_Claims Experience'!$C331)*('Input_Claims Data'!$D$11:$D$500='Cal_Claims Experience'!$D331)))</f>
        <v/>
      </c>
      <c r="K331" s="1" t="str" cm="1">
        <f t="array" ref="K331">IF(A331="","",_xlfn._xlws.FILTER('Input_Claims Data'!K$11:K$500,('Input_Claims Data'!$A$11:$A$500='Cal_Claims Experience'!$A331)*('Input_Claims Data'!$B$11:$B$500='Cal_Claims Experience'!$B331)*('Input_Claims Data'!$C$11:$C$500='Cal_Claims Experience'!$C331)*('Input_Claims Data'!$D$11:$D$500='Cal_Claims Experience'!$D331)))</f>
        <v/>
      </c>
      <c r="L331" s="1" t="str" cm="1">
        <f t="array" ref="L331">IF(B331="","",_xlfn._xlws.FILTER('Input_Claims Data'!L$11:L$500,('Input_Claims Data'!$A$11:$A$500='Cal_Claims Experience'!$A331)*('Input_Claims Data'!$B$11:$B$500='Cal_Claims Experience'!$B331)*('Input_Claims Data'!$C$11:$C$500='Cal_Claims Experience'!$C331)*('Input_Claims Data'!$D$11:$D$500='Cal_Claims Experience'!$D331)))</f>
        <v/>
      </c>
      <c r="M331" s="1" t="str" cm="1">
        <f t="array" ref="M331">IF(C331="","",_xlfn._xlws.FILTER('Input_Claims Data'!M$11:M$500,('Input_Claims Data'!$A$11:$A$500='Cal_Claims Experience'!$A331)*('Input_Claims Data'!$B$11:$B$500='Cal_Claims Experience'!$B331)*('Input_Claims Data'!$C$11:$C$500='Cal_Claims Experience'!$C331)*('Input_Claims Data'!$D$11:$D$500='Cal_Claims Experience'!$D331)))</f>
        <v/>
      </c>
      <c r="N331" s="1" t="str" cm="1">
        <f t="array" ref="N331">IF(D331="","",_xlfn._xlws.FILTER('Input_Claims Data'!N$11:N$500,('Input_Claims Data'!$A$11:$A$500='Cal_Claims Experience'!$A331)*('Input_Claims Data'!$B$11:$B$500='Cal_Claims Experience'!$B331)*('Input_Claims Data'!$C$11:$C$500='Cal_Claims Experience'!$C331)*('Input_Claims Data'!$D$11:$D$500='Cal_Claims Experience'!$D331)))</f>
        <v/>
      </c>
      <c r="O331" s="1" t="str">
        <f t="shared" si="50"/>
        <v/>
      </c>
      <c r="P331" s="1" t="str">
        <f t="shared" si="51"/>
        <v/>
      </c>
      <c r="Q331" s="1" t="str">
        <f t="shared" si="52"/>
        <v/>
      </c>
      <c r="R331" s="1" t="str">
        <f t="shared" si="53"/>
        <v/>
      </c>
      <c r="S331" s="1" t="str">
        <f t="shared" si="54"/>
        <v/>
      </c>
      <c r="Y331" s="1" t="str" cm="1">
        <f t="array" ref="Y331">IF(U331="","",_xlfn._xlws.FILTER('Input_Claims Data'!U$11:U$500,('Input_Claims Data'!$Q$11:$Q$500='Cal_Claims Experience'!$U331)*('Input_Claims Data'!$R$11:$R$500='Cal_Claims Experience'!$V331)*('Input_Claims Data'!$S$11:$S$500='Cal_Claims Experience'!$W331)*('Input_Claims Data'!$T$11:$T$500='Cal_Claims Experience'!$X331)))</f>
        <v/>
      </c>
      <c r="Z331" s="1" t="str" cm="1">
        <f t="array" ref="Z331">IF(V331="","",_xlfn._xlws.FILTER('Input_Claims Data'!V$11:V$500,('Input_Claims Data'!$Q$11:$Q$500='Cal_Claims Experience'!$U331)*('Input_Claims Data'!$R$11:$R$500='Cal_Claims Experience'!$V331)*('Input_Claims Data'!$S$11:$S$500='Cal_Claims Experience'!$W331)*('Input_Claims Data'!$T$11:$T$500='Cal_Claims Experience'!$X331)))</f>
        <v/>
      </c>
      <c r="AA331" s="1" t="str" cm="1">
        <f t="array" ref="AA331">IF(W331="","",_xlfn._xlws.FILTER('Input_Claims Data'!W$11:W$500,('Input_Claims Data'!$Q$11:$Q$500='Cal_Claims Experience'!$U331)*('Input_Claims Data'!$R$11:$R$500='Cal_Claims Experience'!$V331)*('Input_Claims Data'!$S$11:$S$500='Cal_Claims Experience'!$W331)*('Input_Claims Data'!$T$11:$T$500='Cal_Claims Experience'!$X331)))</f>
        <v/>
      </c>
      <c r="AB331" s="1" t="str" cm="1">
        <f t="array" ref="AB331">IF(X331="","",_xlfn._xlws.FILTER('Input_Claims Data'!X$11:X$500,('Input_Claims Data'!$Q$11:$Q$500='Cal_Claims Experience'!$U331)*('Input_Claims Data'!$R$11:$R$500='Cal_Claims Experience'!$V331)*('Input_Claims Data'!$S$11:$S$500='Cal_Claims Experience'!$W331)*('Input_Claims Data'!$T$11:$T$500='Cal_Claims Experience'!$X331)))</f>
        <v/>
      </c>
      <c r="AC331" s="1" t="str" cm="1">
        <f t="array" ref="AC331">IF(Y331="","",_xlfn._xlws.FILTER('Input_Claims Data'!Y$11:Y$500,('Input_Claims Data'!$Q$11:$Q$500='Cal_Claims Experience'!$U331)*('Input_Claims Data'!$R$11:$R$500='Cal_Claims Experience'!$V331)*('Input_Claims Data'!$S$11:$S$500='Cal_Claims Experience'!$W331)*('Input_Claims Data'!$T$11:$T$500='Cal_Claims Experience'!$X331)))</f>
        <v/>
      </c>
      <c r="AD331" s="1" t="str" cm="1">
        <f t="array" ref="AD331">IF(Z331="","",_xlfn._xlws.FILTER('Input_Claims Data'!Z$11:Z$500,('Input_Claims Data'!$Q$11:$Q$500='Cal_Claims Experience'!$U331)*('Input_Claims Data'!$R$11:$R$500='Cal_Claims Experience'!$V331)*('Input_Claims Data'!$S$11:$S$500='Cal_Claims Experience'!$W331)*('Input_Claims Data'!$T$11:$T$500='Cal_Claims Experience'!$X331)))</f>
        <v/>
      </c>
      <c r="AE331" s="1" t="str" cm="1">
        <f t="array" ref="AE331">IF(AA331="","",_xlfn._xlws.FILTER('Input_Claims Data'!AA$11:AA$500,('Input_Claims Data'!$Q$11:$Q$500='Cal_Claims Experience'!$U331)*('Input_Claims Data'!$R$11:$R$500='Cal_Claims Experience'!$V331)*('Input_Claims Data'!$S$11:$S$500='Cal_Claims Experience'!$W331)*('Input_Claims Data'!$T$11:$T$500='Cal_Claims Experience'!$X331)))</f>
        <v/>
      </c>
      <c r="AF331" s="1" t="str" cm="1">
        <f t="array" ref="AF331">IF(AB331="","",_xlfn._xlws.FILTER('Input_Claims Data'!AB$11:AB$500,('Input_Claims Data'!$Q$11:$Q$500='Cal_Claims Experience'!$U331)*('Input_Claims Data'!$R$11:$R$500='Cal_Claims Experience'!$V331)*('Input_Claims Data'!$S$11:$S$500='Cal_Claims Experience'!$W331)*('Input_Claims Data'!$T$11:$T$500='Cal_Claims Experience'!$X331)))</f>
        <v/>
      </c>
      <c r="AG331" s="1" t="str" cm="1">
        <f t="array" ref="AG331">IF(AC331="","",_xlfn._xlws.FILTER('Input_Claims Data'!AC$11:AC$500,('Input_Claims Data'!$Q$11:$Q$500='Cal_Claims Experience'!$U331)*('Input_Claims Data'!$R$11:$R$500='Cal_Claims Experience'!$V331)*('Input_Claims Data'!$S$11:$S$500='Cal_Claims Experience'!$W331)*('Input_Claims Data'!$T$11:$T$500='Cal_Claims Experience'!$X331)))</f>
        <v/>
      </c>
      <c r="AH331" s="1" t="str" cm="1">
        <f t="array" ref="AH331">IF(AD331="","",_xlfn._xlws.FILTER('Input_Claims Data'!AD$11:AD$500,('Input_Claims Data'!$Q$11:$Q$500='Cal_Claims Experience'!$U331)*('Input_Claims Data'!$R$11:$R$500='Cal_Claims Experience'!$V331)*('Input_Claims Data'!$S$11:$S$500='Cal_Claims Experience'!$W331)*('Input_Claims Data'!$T$11:$T$500='Cal_Claims Experience'!$X331)))</f>
        <v/>
      </c>
      <c r="AI331" s="1" t="str">
        <f t="shared" si="58"/>
        <v/>
      </c>
      <c r="AJ331" s="1" t="str">
        <f t="shared" si="55"/>
        <v/>
      </c>
      <c r="AK331" s="1" t="str">
        <f t="shared" si="56"/>
        <v/>
      </c>
      <c r="AL331" s="1" t="str">
        <f t="shared" si="57"/>
        <v/>
      </c>
      <c r="AM331" s="1" t="str">
        <f t="shared" si="59"/>
        <v/>
      </c>
    </row>
    <row r="332" spans="5:39">
      <c r="E332" s="1" t="str" cm="1">
        <f t="array" ref="E332">IF(A332="","",_xlfn._xlws.FILTER('Input_Claims Data'!E$11:E$500,('Input_Claims Data'!$A$11:$A$500='Cal_Claims Experience'!$A332)*('Input_Claims Data'!$B$11:$B$500='Cal_Claims Experience'!$B332)*('Input_Claims Data'!$C$11:$C$500='Cal_Claims Experience'!$C332)*('Input_Claims Data'!$D$11:$D$500='Cal_Claims Experience'!$D332)))</f>
        <v/>
      </c>
      <c r="F332" s="1" t="str" cm="1">
        <f t="array" ref="F332">IF(A332="","",_xlfn._xlws.FILTER('Input_Claims Data'!F$11:F$500,('Input_Claims Data'!$A$11:$A$500='Cal_Claims Experience'!$A332)*('Input_Claims Data'!$B$11:$B$500='Cal_Claims Experience'!$B332)*('Input_Claims Data'!$C$11:$C$500='Cal_Claims Experience'!$C332)*('Input_Claims Data'!$D$11:$D$500='Cal_Claims Experience'!$D332)))</f>
        <v/>
      </c>
      <c r="G332" s="1" t="str" cm="1">
        <f t="array" ref="G332">IF(A332="","",_xlfn._xlws.FILTER('Input_Claims Data'!G$11:G$500,('Input_Claims Data'!$A$11:$A$500='Cal_Claims Experience'!$A332)*('Input_Claims Data'!$B$11:$B$500='Cal_Claims Experience'!$B332)*('Input_Claims Data'!$C$11:$C$500='Cal_Claims Experience'!$C332)*('Input_Claims Data'!$D$11:$D$500='Cal_Claims Experience'!$D332)))</f>
        <v/>
      </c>
      <c r="H332" s="1" t="str" cm="1">
        <f t="array" ref="H332">IF(A332="","",_xlfn._xlws.FILTER('Input_Claims Data'!H$11:H$500,('Input_Claims Data'!$A$11:$A$500='Cal_Claims Experience'!$A332)*('Input_Claims Data'!$B$11:$B$500='Cal_Claims Experience'!$B332)*('Input_Claims Data'!$C$11:$C$500='Cal_Claims Experience'!$C332)*('Input_Claims Data'!$D$11:$D$500='Cal_Claims Experience'!$D332)))</f>
        <v/>
      </c>
      <c r="I332" s="1" t="str" cm="1">
        <f t="array" ref="I332">IF(A332="","",_xlfn._xlws.FILTER('Input_Claims Data'!I$11:I$500,('Input_Claims Data'!$A$11:$A$500='Cal_Claims Experience'!$A332)*('Input_Claims Data'!$B$11:$B$500='Cal_Claims Experience'!$B332)*('Input_Claims Data'!$C$11:$C$500='Cal_Claims Experience'!$C332)*('Input_Claims Data'!$D$11:$D$500='Cal_Claims Experience'!$D332)))</f>
        <v/>
      </c>
      <c r="J332" s="1" t="str" cm="1">
        <f t="array" ref="J332">IF(A332="","",_xlfn._xlws.FILTER('Input_Claims Data'!J$11:J$500,('Input_Claims Data'!$A$11:$A$500='Cal_Claims Experience'!$A332)*('Input_Claims Data'!$B$11:$B$500='Cal_Claims Experience'!$B332)*('Input_Claims Data'!$C$11:$C$500='Cal_Claims Experience'!$C332)*('Input_Claims Data'!$D$11:$D$500='Cal_Claims Experience'!$D332)))</f>
        <v/>
      </c>
      <c r="K332" s="1" t="str" cm="1">
        <f t="array" ref="K332">IF(A332="","",_xlfn._xlws.FILTER('Input_Claims Data'!K$11:K$500,('Input_Claims Data'!$A$11:$A$500='Cal_Claims Experience'!$A332)*('Input_Claims Data'!$B$11:$B$500='Cal_Claims Experience'!$B332)*('Input_Claims Data'!$C$11:$C$500='Cal_Claims Experience'!$C332)*('Input_Claims Data'!$D$11:$D$500='Cal_Claims Experience'!$D332)))</f>
        <v/>
      </c>
      <c r="L332" s="1" t="str" cm="1">
        <f t="array" ref="L332">IF(B332="","",_xlfn._xlws.FILTER('Input_Claims Data'!L$11:L$500,('Input_Claims Data'!$A$11:$A$500='Cal_Claims Experience'!$A332)*('Input_Claims Data'!$B$11:$B$500='Cal_Claims Experience'!$B332)*('Input_Claims Data'!$C$11:$C$500='Cal_Claims Experience'!$C332)*('Input_Claims Data'!$D$11:$D$500='Cal_Claims Experience'!$D332)))</f>
        <v/>
      </c>
      <c r="M332" s="1" t="str" cm="1">
        <f t="array" ref="M332">IF(C332="","",_xlfn._xlws.FILTER('Input_Claims Data'!M$11:M$500,('Input_Claims Data'!$A$11:$A$500='Cal_Claims Experience'!$A332)*('Input_Claims Data'!$B$11:$B$500='Cal_Claims Experience'!$B332)*('Input_Claims Data'!$C$11:$C$500='Cal_Claims Experience'!$C332)*('Input_Claims Data'!$D$11:$D$500='Cal_Claims Experience'!$D332)))</f>
        <v/>
      </c>
      <c r="N332" s="1" t="str" cm="1">
        <f t="array" ref="N332">IF(D332="","",_xlfn._xlws.FILTER('Input_Claims Data'!N$11:N$500,('Input_Claims Data'!$A$11:$A$500='Cal_Claims Experience'!$A332)*('Input_Claims Data'!$B$11:$B$500='Cal_Claims Experience'!$B332)*('Input_Claims Data'!$C$11:$C$500='Cal_Claims Experience'!$C332)*('Input_Claims Data'!$D$11:$D$500='Cal_Claims Experience'!$D332)))</f>
        <v/>
      </c>
      <c r="O332" s="1" t="str">
        <f t="shared" si="50"/>
        <v/>
      </c>
      <c r="P332" s="1" t="str">
        <f t="shared" si="51"/>
        <v/>
      </c>
      <c r="Q332" s="1" t="str">
        <f t="shared" si="52"/>
        <v/>
      </c>
      <c r="R332" s="1" t="str">
        <f t="shared" si="53"/>
        <v/>
      </c>
      <c r="S332" s="1" t="str">
        <f t="shared" si="54"/>
        <v/>
      </c>
      <c r="Y332" s="1" t="str" cm="1">
        <f t="array" ref="Y332">IF(U332="","",_xlfn._xlws.FILTER('Input_Claims Data'!U$11:U$500,('Input_Claims Data'!$Q$11:$Q$500='Cal_Claims Experience'!$U332)*('Input_Claims Data'!$R$11:$R$500='Cal_Claims Experience'!$V332)*('Input_Claims Data'!$S$11:$S$500='Cal_Claims Experience'!$W332)*('Input_Claims Data'!$T$11:$T$500='Cal_Claims Experience'!$X332)))</f>
        <v/>
      </c>
      <c r="Z332" s="1" t="str" cm="1">
        <f t="array" ref="Z332">IF(V332="","",_xlfn._xlws.FILTER('Input_Claims Data'!V$11:V$500,('Input_Claims Data'!$Q$11:$Q$500='Cal_Claims Experience'!$U332)*('Input_Claims Data'!$R$11:$R$500='Cal_Claims Experience'!$V332)*('Input_Claims Data'!$S$11:$S$500='Cal_Claims Experience'!$W332)*('Input_Claims Data'!$T$11:$T$500='Cal_Claims Experience'!$X332)))</f>
        <v/>
      </c>
      <c r="AA332" s="1" t="str" cm="1">
        <f t="array" ref="AA332">IF(W332="","",_xlfn._xlws.FILTER('Input_Claims Data'!W$11:W$500,('Input_Claims Data'!$Q$11:$Q$500='Cal_Claims Experience'!$U332)*('Input_Claims Data'!$R$11:$R$500='Cal_Claims Experience'!$V332)*('Input_Claims Data'!$S$11:$S$500='Cal_Claims Experience'!$W332)*('Input_Claims Data'!$T$11:$T$500='Cal_Claims Experience'!$X332)))</f>
        <v/>
      </c>
      <c r="AB332" s="1" t="str" cm="1">
        <f t="array" ref="AB332">IF(X332="","",_xlfn._xlws.FILTER('Input_Claims Data'!X$11:X$500,('Input_Claims Data'!$Q$11:$Q$500='Cal_Claims Experience'!$U332)*('Input_Claims Data'!$R$11:$R$500='Cal_Claims Experience'!$V332)*('Input_Claims Data'!$S$11:$S$500='Cal_Claims Experience'!$W332)*('Input_Claims Data'!$T$11:$T$500='Cal_Claims Experience'!$X332)))</f>
        <v/>
      </c>
      <c r="AC332" s="1" t="str" cm="1">
        <f t="array" ref="AC332">IF(Y332="","",_xlfn._xlws.FILTER('Input_Claims Data'!Y$11:Y$500,('Input_Claims Data'!$Q$11:$Q$500='Cal_Claims Experience'!$U332)*('Input_Claims Data'!$R$11:$R$500='Cal_Claims Experience'!$V332)*('Input_Claims Data'!$S$11:$S$500='Cal_Claims Experience'!$W332)*('Input_Claims Data'!$T$11:$T$500='Cal_Claims Experience'!$X332)))</f>
        <v/>
      </c>
      <c r="AD332" s="1" t="str" cm="1">
        <f t="array" ref="AD332">IF(Z332="","",_xlfn._xlws.FILTER('Input_Claims Data'!Z$11:Z$500,('Input_Claims Data'!$Q$11:$Q$500='Cal_Claims Experience'!$U332)*('Input_Claims Data'!$R$11:$R$500='Cal_Claims Experience'!$V332)*('Input_Claims Data'!$S$11:$S$500='Cal_Claims Experience'!$W332)*('Input_Claims Data'!$T$11:$T$500='Cal_Claims Experience'!$X332)))</f>
        <v/>
      </c>
      <c r="AE332" s="1" t="str" cm="1">
        <f t="array" ref="AE332">IF(AA332="","",_xlfn._xlws.FILTER('Input_Claims Data'!AA$11:AA$500,('Input_Claims Data'!$Q$11:$Q$500='Cal_Claims Experience'!$U332)*('Input_Claims Data'!$R$11:$R$500='Cal_Claims Experience'!$V332)*('Input_Claims Data'!$S$11:$S$500='Cal_Claims Experience'!$W332)*('Input_Claims Data'!$T$11:$T$500='Cal_Claims Experience'!$X332)))</f>
        <v/>
      </c>
      <c r="AF332" s="1" t="str" cm="1">
        <f t="array" ref="AF332">IF(AB332="","",_xlfn._xlws.FILTER('Input_Claims Data'!AB$11:AB$500,('Input_Claims Data'!$Q$11:$Q$500='Cal_Claims Experience'!$U332)*('Input_Claims Data'!$R$11:$R$500='Cal_Claims Experience'!$V332)*('Input_Claims Data'!$S$11:$S$500='Cal_Claims Experience'!$W332)*('Input_Claims Data'!$T$11:$T$500='Cal_Claims Experience'!$X332)))</f>
        <v/>
      </c>
      <c r="AG332" s="1" t="str" cm="1">
        <f t="array" ref="AG332">IF(AC332="","",_xlfn._xlws.FILTER('Input_Claims Data'!AC$11:AC$500,('Input_Claims Data'!$Q$11:$Q$500='Cal_Claims Experience'!$U332)*('Input_Claims Data'!$R$11:$R$500='Cal_Claims Experience'!$V332)*('Input_Claims Data'!$S$11:$S$500='Cal_Claims Experience'!$W332)*('Input_Claims Data'!$T$11:$T$500='Cal_Claims Experience'!$X332)))</f>
        <v/>
      </c>
      <c r="AH332" s="1" t="str" cm="1">
        <f t="array" ref="AH332">IF(AD332="","",_xlfn._xlws.FILTER('Input_Claims Data'!AD$11:AD$500,('Input_Claims Data'!$Q$11:$Q$500='Cal_Claims Experience'!$U332)*('Input_Claims Data'!$R$11:$R$500='Cal_Claims Experience'!$V332)*('Input_Claims Data'!$S$11:$S$500='Cal_Claims Experience'!$W332)*('Input_Claims Data'!$T$11:$T$500='Cal_Claims Experience'!$X332)))</f>
        <v/>
      </c>
      <c r="AI332" s="1" t="str">
        <f t="shared" si="58"/>
        <v/>
      </c>
      <c r="AJ332" s="1" t="str">
        <f t="shared" si="55"/>
        <v/>
      </c>
      <c r="AK332" s="1" t="str">
        <f t="shared" si="56"/>
        <v/>
      </c>
      <c r="AL332" s="1" t="str">
        <f t="shared" si="57"/>
        <v/>
      </c>
      <c r="AM332" s="1" t="str">
        <f t="shared" si="59"/>
        <v/>
      </c>
    </row>
    <row r="333" spans="5:39">
      <c r="E333" s="1" t="str" cm="1">
        <f t="array" ref="E333">IF(A333="","",_xlfn._xlws.FILTER('Input_Claims Data'!E$11:E$500,('Input_Claims Data'!$A$11:$A$500='Cal_Claims Experience'!$A333)*('Input_Claims Data'!$B$11:$B$500='Cal_Claims Experience'!$B333)*('Input_Claims Data'!$C$11:$C$500='Cal_Claims Experience'!$C333)*('Input_Claims Data'!$D$11:$D$500='Cal_Claims Experience'!$D333)))</f>
        <v/>
      </c>
      <c r="F333" s="1" t="str" cm="1">
        <f t="array" ref="F333">IF(A333="","",_xlfn._xlws.FILTER('Input_Claims Data'!F$11:F$500,('Input_Claims Data'!$A$11:$A$500='Cal_Claims Experience'!$A333)*('Input_Claims Data'!$B$11:$B$500='Cal_Claims Experience'!$B333)*('Input_Claims Data'!$C$11:$C$500='Cal_Claims Experience'!$C333)*('Input_Claims Data'!$D$11:$D$500='Cal_Claims Experience'!$D333)))</f>
        <v/>
      </c>
      <c r="G333" s="1" t="str" cm="1">
        <f t="array" ref="G333">IF(A333="","",_xlfn._xlws.FILTER('Input_Claims Data'!G$11:G$500,('Input_Claims Data'!$A$11:$A$500='Cal_Claims Experience'!$A333)*('Input_Claims Data'!$B$11:$B$500='Cal_Claims Experience'!$B333)*('Input_Claims Data'!$C$11:$C$500='Cal_Claims Experience'!$C333)*('Input_Claims Data'!$D$11:$D$500='Cal_Claims Experience'!$D333)))</f>
        <v/>
      </c>
      <c r="H333" s="1" t="str" cm="1">
        <f t="array" ref="H333">IF(A333="","",_xlfn._xlws.FILTER('Input_Claims Data'!H$11:H$500,('Input_Claims Data'!$A$11:$A$500='Cal_Claims Experience'!$A333)*('Input_Claims Data'!$B$11:$B$500='Cal_Claims Experience'!$B333)*('Input_Claims Data'!$C$11:$C$500='Cal_Claims Experience'!$C333)*('Input_Claims Data'!$D$11:$D$500='Cal_Claims Experience'!$D333)))</f>
        <v/>
      </c>
      <c r="I333" s="1" t="str" cm="1">
        <f t="array" ref="I333">IF(A333="","",_xlfn._xlws.FILTER('Input_Claims Data'!I$11:I$500,('Input_Claims Data'!$A$11:$A$500='Cal_Claims Experience'!$A333)*('Input_Claims Data'!$B$11:$B$500='Cal_Claims Experience'!$B333)*('Input_Claims Data'!$C$11:$C$500='Cal_Claims Experience'!$C333)*('Input_Claims Data'!$D$11:$D$500='Cal_Claims Experience'!$D333)))</f>
        <v/>
      </c>
      <c r="J333" s="1" t="str" cm="1">
        <f t="array" ref="J333">IF(A333="","",_xlfn._xlws.FILTER('Input_Claims Data'!J$11:J$500,('Input_Claims Data'!$A$11:$A$500='Cal_Claims Experience'!$A333)*('Input_Claims Data'!$B$11:$B$500='Cal_Claims Experience'!$B333)*('Input_Claims Data'!$C$11:$C$500='Cal_Claims Experience'!$C333)*('Input_Claims Data'!$D$11:$D$500='Cal_Claims Experience'!$D333)))</f>
        <v/>
      </c>
      <c r="K333" s="1" t="str" cm="1">
        <f t="array" ref="K333">IF(A333="","",_xlfn._xlws.FILTER('Input_Claims Data'!K$11:K$500,('Input_Claims Data'!$A$11:$A$500='Cal_Claims Experience'!$A333)*('Input_Claims Data'!$B$11:$B$500='Cal_Claims Experience'!$B333)*('Input_Claims Data'!$C$11:$C$500='Cal_Claims Experience'!$C333)*('Input_Claims Data'!$D$11:$D$500='Cal_Claims Experience'!$D333)))</f>
        <v/>
      </c>
      <c r="L333" s="1" t="str" cm="1">
        <f t="array" ref="L333">IF(B333="","",_xlfn._xlws.FILTER('Input_Claims Data'!L$11:L$500,('Input_Claims Data'!$A$11:$A$500='Cal_Claims Experience'!$A333)*('Input_Claims Data'!$B$11:$B$500='Cal_Claims Experience'!$B333)*('Input_Claims Data'!$C$11:$C$500='Cal_Claims Experience'!$C333)*('Input_Claims Data'!$D$11:$D$500='Cal_Claims Experience'!$D333)))</f>
        <v/>
      </c>
      <c r="M333" s="1" t="str" cm="1">
        <f t="array" ref="M333">IF(C333="","",_xlfn._xlws.FILTER('Input_Claims Data'!M$11:M$500,('Input_Claims Data'!$A$11:$A$500='Cal_Claims Experience'!$A333)*('Input_Claims Data'!$B$11:$B$500='Cal_Claims Experience'!$B333)*('Input_Claims Data'!$C$11:$C$500='Cal_Claims Experience'!$C333)*('Input_Claims Data'!$D$11:$D$500='Cal_Claims Experience'!$D333)))</f>
        <v/>
      </c>
      <c r="N333" s="1" t="str" cm="1">
        <f t="array" ref="N333">IF(D333="","",_xlfn._xlws.FILTER('Input_Claims Data'!N$11:N$500,('Input_Claims Data'!$A$11:$A$500='Cal_Claims Experience'!$A333)*('Input_Claims Data'!$B$11:$B$500='Cal_Claims Experience'!$B333)*('Input_Claims Data'!$C$11:$C$500='Cal_Claims Experience'!$C333)*('Input_Claims Data'!$D$11:$D$500='Cal_Claims Experience'!$D333)))</f>
        <v/>
      </c>
      <c r="O333" s="1" t="str">
        <f t="shared" si="50"/>
        <v/>
      </c>
      <c r="P333" s="1" t="str">
        <f t="shared" si="51"/>
        <v/>
      </c>
      <c r="Q333" s="1" t="str">
        <f t="shared" si="52"/>
        <v/>
      </c>
      <c r="R333" s="1" t="str">
        <f t="shared" si="53"/>
        <v/>
      </c>
      <c r="S333" s="1" t="str">
        <f t="shared" si="54"/>
        <v/>
      </c>
      <c r="Y333" s="1" t="str" cm="1">
        <f t="array" ref="Y333">IF(U333="","",_xlfn._xlws.FILTER('Input_Claims Data'!U$11:U$500,('Input_Claims Data'!$Q$11:$Q$500='Cal_Claims Experience'!$U333)*('Input_Claims Data'!$R$11:$R$500='Cal_Claims Experience'!$V333)*('Input_Claims Data'!$S$11:$S$500='Cal_Claims Experience'!$W333)*('Input_Claims Data'!$T$11:$T$500='Cal_Claims Experience'!$X333)))</f>
        <v/>
      </c>
      <c r="Z333" s="1" t="str" cm="1">
        <f t="array" ref="Z333">IF(V333="","",_xlfn._xlws.FILTER('Input_Claims Data'!V$11:V$500,('Input_Claims Data'!$Q$11:$Q$500='Cal_Claims Experience'!$U333)*('Input_Claims Data'!$R$11:$R$500='Cal_Claims Experience'!$V333)*('Input_Claims Data'!$S$11:$S$500='Cal_Claims Experience'!$W333)*('Input_Claims Data'!$T$11:$T$500='Cal_Claims Experience'!$X333)))</f>
        <v/>
      </c>
      <c r="AA333" s="1" t="str" cm="1">
        <f t="array" ref="AA333">IF(W333="","",_xlfn._xlws.FILTER('Input_Claims Data'!W$11:W$500,('Input_Claims Data'!$Q$11:$Q$500='Cal_Claims Experience'!$U333)*('Input_Claims Data'!$R$11:$R$500='Cal_Claims Experience'!$V333)*('Input_Claims Data'!$S$11:$S$500='Cal_Claims Experience'!$W333)*('Input_Claims Data'!$T$11:$T$500='Cal_Claims Experience'!$X333)))</f>
        <v/>
      </c>
      <c r="AB333" s="1" t="str" cm="1">
        <f t="array" ref="AB333">IF(X333="","",_xlfn._xlws.FILTER('Input_Claims Data'!X$11:X$500,('Input_Claims Data'!$Q$11:$Q$500='Cal_Claims Experience'!$U333)*('Input_Claims Data'!$R$11:$R$500='Cal_Claims Experience'!$V333)*('Input_Claims Data'!$S$11:$S$500='Cal_Claims Experience'!$W333)*('Input_Claims Data'!$T$11:$T$500='Cal_Claims Experience'!$X333)))</f>
        <v/>
      </c>
      <c r="AC333" s="1" t="str" cm="1">
        <f t="array" ref="AC333">IF(Y333="","",_xlfn._xlws.FILTER('Input_Claims Data'!Y$11:Y$500,('Input_Claims Data'!$Q$11:$Q$500='Cal_Claims Experience'!$U333)*('Input_Claims Data'!$R$11:$R$500='Cal_Claims Experience'!$V333)*('Input_Claims Data'!$S$11:$S$500='Cal_Claims Experience'!$W333)*('Input_Claims Data'!$T$11:$T$500='Cal_Claims Experience'!$X333)))</f>
        <v/>
      </c>
      <c r="AD333" s="1" t="str" cm="1">
        <f t="array" ref="AD333">IF(Z333="","",_xlfn._xlws.FILTER('Input_Claims Data'!Z$11:Z$500,('Input_Claims Data'!$Q$11:$Q$500='Cal_Claims Experience'!$U333)*('Input_Claims Data'!$R$11:$R$500='Cal_Claims Experience'!$V333)*('Input_Claims Data'!$S$11:$S$500='Cal_Claims Experience'!$W333)*('Input_Claims Data'!$T$11:$T$500='Cal_Claims Experience'!$X333)))</f>
        <v/>
      </c>
      <c r="AE333" s="1" t="str" cm="1">
        <f t="array" ref="AE333">IF(AA333="","",_xlfn._xlws.FILTER('Input_Claims Data'!AA$11:AA$500,('Input_Claims Data'!$Q$11:$Q$500='Cal_Claims Experience'!$U333)*('Input_Claims Data'!$R$11:$R$500='Cal_Claims Experience'!$V333)*('Input_Claims Data'!$S$11:$S$500='Cal_Claims Experience'!$W333)*('Input_Claims Data'!$T$11:$T$500='Cal_Claims Experience'!$X333)))</f>
        <v/>
      </c>
      <c r="AF333" s="1" t="str" cm="1">
        <f t="array" ref="AF333">IF(AB333="","",_xlfn._xlws.FILTER('Input_Claims Data'!AB$11:AB$500,('Input_Claims Data'!$Q$11:$Q$500='Cal_Claims Experience'!$U333)*('Input_Claims Data'!$R$11:$R$500='Cal_Claims Experience'!$V333)*('Input_Claims Data'!$S$11:$S$500='Cal_Claims Experience'!$W333)*('Input_Claims Data'!$T$11:$T$500='Cal_Claims Experience'!$X333)))</f>
        <v/>
      </c>
      <c r="AG333" s="1" t="str" cm="1">
        <f t="array" ref="AG333">IF(AC333="","",_xlfn._xlws.FILTER('Input_Claims Data'!AC$11:AC$500,('Input_Claims Data'!$Q$11:$Q$500='Cal_Claims Experience'!$U333)*('Input_Claims Data'!$R$11:$R$500='Cal_Claims Experience'!$V333)*('Input_Claims Data'!$S$11:$S$500='Cal_Claims Experience'!$W333)*('Input_Claims Data'!$T$11:$T$500='Cal_Claims Experience'!$X333)))</f>
        <v/>
      </c>
      <c r="AH333" s="1" t="str" cm="1">
        <f t="array" ref="AH333">IF(AD333="","",_xlfn._xlws.FILTER('Input_Claims Data'!AD$11:AD$500,('Input_Claims Data'!$Q$11:$Q$500='Cal_Claims Experience'!$U333)*('Input_Claims Data'!$R$11:$R$500='Cal_Claims Experience'!$V333)*('Input_Claims Data'!$S$11:$S$500='Cal_Claims Experience'!$W333)*('Input_Claims Data'!$T$11:$T$500='Cal_Claims Experience'!$X333)))</f>
        <v/>
      </c>
      <c r="AI333" s="1" t="str">
        <f t="shared" si="58"/>
        <v/>
      </c>
      <c r="AJ333" s="1" t="str">
        <f t="shared" si="55"/>
        <v/>
      </c>
      <c r="AK333" s="1" t="str">
        <f t="shared" si="56"/>
        <v/>
      </c>
      <c r="AL333" s="1" t="str">
        <f t="shared" si="57"/>
        <v/>
      </c>
      <c r="AM333" s="1" t="str">
        <f t="shared" si="59"/>
        <v/>
      </c>
    </row>
    <row r="334" spans="5:39">
      <c r="E334" s="1" t="str" cm="1">
        <f t="array" ref="E334">IF(A334="","",_xlfn._xlws.FILTER('Input_Claims Data'!E$11:E$500,('Input_Claims Data'!$A$11:$A$500='Cal_Claims Experience'!$A334)*('Input_Claims Data'!$B$11:$B$500='Cal_Claims Experience'!$B334)*('Input_Claims Data'!$C$11:$C$500='Cal_Claims Experience'!$C334)*('Input_Claims Data'!$D$11:$D$500='Cal_Claims Experience'!$D334)))</f>
        <v/>
      </c>
      <c r="F334" s="1" t="str" cm="1">
        <f t="array" ref="F334">IF(A334="","",_xlfn._xlws.FILTER('Input_Claims Data'!F$11:F$500,('Input_Claims Data'!$A$11:$A$500='Cal_Claims Experience'!$A334)*('Input_Claims Data'!$B$11:$B$500='Cal_Claims Experience'!$B334)*('Input_Claims Data'!$C$11:$C$500='Cal_Claims Experience'!$C334)*('Input_Claims Data'!$D$11:$D$500='Cal_Claims Experience'!$D334)))</f>
        <v/>
      </c>
      <c r="G334" s="1" t="str" cm="1">
        <f t="array" ref="G334">IF(A334="","",_xlfn._xlws.FILTER('Input_Claims Data'!G$11:G$500,('Input_Claims Data'!$A$11:$A$500='Cal_Claims Experience'!$A334)*('Input_Claims Data'!$B$11:$B$500='Cal_Claims Experience'!$B334)*('Input_Claims Data'!$C$11:$C$500='Cal_Claims Experience'!$C334)*('Input_Claims Data'!$D$11:$D$500='Cal_Claims Experience'!$D334)))</f>
        <v/>
      </c>
      <c r="H334" s="1" t="str" cm="1">
        <f t="array" ref="H334">IF(A334="","",_xlfn._xlws.FILTER('Input_Claims Data'!H$11:H$500,('Input_Claims Data'!$A$11:$A$500='Cal_Claims Experience'!$A334)*('Input_Claims Data'!$B$11:$B$500='Cal_Claims Experience'!$B334)*('Input_Claims Data'!$C$11:$C$500='Cal_Claims Experience'!$C334)*('Input_Claims Data'!$D$11:$D$500='Cal_Claims Experience'!$D334)))</f>
        <v/>
      </c>
      <c r="I334" s="1" t="str" cm="1">
        <f t="array" ref="I334">IF(A334="","",_xlfn._xlws.FILTER('Input_Claims Data'!I$11:I$500,('Input_Claims Data'!$A$11:$A$500='Cal_Claims Experience'!$A334)*('Input_Claims Data'!$B$11:$B$500='Cal_Claims Experience'!$B334)*('Input_Claims Data'!$C$11:$C$500='Cal_Claims Experience'!$C334)*('Input_Claims Data'!$D$11:$D$500='Cal_Claims Experience'!$D334)))</f>
        <v/>
      </c>
      <c r="J334" s="1" t="str" cm="1">
        <f t="array" ref="J334">IF(A334="","",_xlfn._xlws.FILTER('Input_Claims Data'!J$11:J$500,('Input_Claims Data'!$A$11:$A$500='Cal_Claims Experience'!$A334)*('Input_Claims Data'!$B$11:$B$500='Cal_Claims Experience'!$B334)*('Input_Claims Data'!$C$11:$C$500='Cal_Claims Experience'!$C334)*('Input_Claims Data'!$D$11:$D$500='Cal_Claims Experience'!$D334)))</f>
        <v/>
      </c>
      <c r="K334" s="1" t="str" cm="1">
        <f t="array" ref="K334">IF(A334="","",_xlfn._xlws.FILTER('Input_Claims Data'!K$11:K$500,('Input_Claims Data'!$A$11:$A$500='Cal_Claims Experience'!$A334)*('Input_Claims Data'!$B$11:$B$500='Cal_Claims Experience'!$B334)*('Input_Claims Data'!$C$11:$C$500='Cal_Claims Experience'!$C334)*('Input_Claims Data'!$D$11:$D$500='Cal_Claims Experience'!$D334)))</f>
        <v/>
      </c>
      <c r="L334" s="1" t="str" cm="1">
        <f t="array" ref="L334">IF(B334="","",_xlfn._xlws.FILTER('Input_Claims Data'!L$11:L$500,('Input_Claims Data'!$A$11:$A$500='Cal_Claims Experience'!$A334)*('Input_Claims Data'!$B$11:$B$500='Cal_Claims Experience'!$B334)*('Input_Claims Data'!$C$11:$C$500='Cal_Claims Experience'!$C334)*('Input_Claims Data'!$D$11:$D$500='Cal_Claims Experience'!$D334)))</f>
        <v/>
      </c>
      <c r="M334" s="1" t="str" cm="1">
        <f t="array" ref="M334">IF(C334="","",_xlfn._xlws.FILTER('Input_Claims Data'!M$11:M$500,('Input_Claims Data'!$A$11:$A$500='Cal_Claims Experience'!$A334)*('Input_Claims Data'!$B$11:$B$500='Cal_Claims Experience'!$B334)*('Input_Claims Data'!$C$11:$C$500='Cal_Claims Experience'!$C334)*('Input_Claims Data'!$D$11:$D$500='Cal_Claims Experience'!$D334)))</f>
        <v/>
      </c>
      <c r="N334" s="1" t="str" cm="1">
        <f t="array" ref="N334">IF(D334="","",_xlfn._xlws.FILTER('Input_Claims Data'!N$11:N$500,('Input_Claims Data'!$A$11:$A$500='Cal_Claims Experience'!$A334)*('Input_Claims Data'!$B$11:$B$500='Cal_Claims Experience'!$B334)*('Input_Claims Data'!$C$11:$C$500='Cal_Claims Experience'!$C334)*('Input_Claims Data'!$D$11:$D$500='Cal_Claims Experience'!$D334)))</f>
        <v/>
      </c>
      <c r="O334" s="1" t="str">
        <f t="shared" si="50"/>
        <v/>
      </c>
      <c r="P334" s="1" t="str">
        <f t="shared" si="51"/>
        <v/>
      </c>
      <c r="Q334" s="1" t="str">
        <f t="shared" si="52"/>
        <v/>
      </c>
      <c r="R334" s="1" t="str">
        <f t="shared" si="53"/>
        <v/>
      </c>
      <c r="S334" s="1" t="str">
        <f t="shared" si="54"/>
        <v/>
      </c>
      <c r="Y334" s="1" t="str" cm="1">
        <f t="array" ref="Y334">IF(U334="","",_xlfn._xlws.FILTER('Input_Claims Data'!U$11:U$500,('Input_Claims Data'!$Q$11:$Q$500='Cal_Claims Experience'!$U334)*('Input_Claims Data'!$R$11:$R$500='Cal_Claims Experience'!$V334)*('Input_Claims Data'!$S$11:$S$500='Cal_Claims Experience'!$W334)*('Input_Claims Data'!$T$11:$T$500='Cal_Claims Experience'!$X334)))</f>
        <v/>
      </c>
      <c r="Z334" s="1" t="str" cm="1">
        <f t="array" ref="Z334">IF(V334="","",_xlfn._xlws.FILTER('Input_Claims Data'!V$11:V$500,('Input_Claims Data'!$Q$11:$Q$500='Cal_Claims Experience'!$U334)*('Input_Claims Data'!$R$11:$R$500='Cal_Claims Experience'!$V334)*('Input_Claims Data'!$S$11:$S$500='Cal_Claims Experience'!$W334)*('Input_Claims Data'!$T$11:$T$500='Cal_Claims Experience'!$X334)))</f>
        <v/>
      </c>
      <c r="AA334" s="1" t="str" cm="1">
        <f t="array" ref="AA334">IF(W334="","",_xlfn._xlws.FILTER('Input_Claims Data'!W$11:W$500,('Input_Claims Data'!$Q$11:$Q$500='Cal_Claims Experience'!$U334)*('Input_Claims Data'!$R$11:$R$500='Cal_Claims Experience'!$V334)*('Input_Claims Data'!$S$11:$S$500='Cal_Claims Experience'!$W334)*('Input_Claims Data'!$T$11:$T$500='Cal_Claims Experience'!$X334)))</f>
        <v/>
      </c>
      <c r="AB334" s="1" t="str" cm="1">
        <f t="array" ref="AB334">IF(X334="","",_xlfn._xlws.FILTER('Input_Claims Data'!X$11:X$500,('Input_Claims Data'!$Q$11:$Q$500='Cal_Claims Experience'!$U334)*('Input_Claims Data'!$R$11:$R$500='Cal_Claims Experience'!$V334)*('Input_Claims Data'!$S$11:$S$500='Cal_Claims Experience'!$W334)*('Input_Claims Data'!$T$11:$T$500='Cal_Claims Experience'!$X334)))</f>
        <v/>
      </c>
      <c r="AC334" s="1" t="str" cm="1">
        <f t="array" ref="AC334">IF(Y334="","",_xlfn._xlws.FILTER('Input_Claims Data'!Y$11:Y$500,('Input_Claims Data'!$Q$11:$Q$500='Cal_Claims Experience'!$U334)*('Input_Claims Data'!$R$11:$R$500='Cal_Claims Experience'!$V334)*('Input_Claims Data'!$S$11:$S$500='Cal_Claims Experience'!$W334)*('Input_Claims Data'!$T$11:$T$500='Cal_Claims Experience'!$X334)))</f>
        <v/>
      </c>
      <c r="AD334" s="1" t="str" cm="1">
        <f t="array" ref="AD334">IF(Z334="","",_xlfn._xlws.FILTER('Input_Claims Data'!Z$11:Z$500,('Input_Claims Data'!$Q$11:$Q$500='Cal_Claims Experience'!$U334)*('Input_Claims Data'!$R$11:$R$500='Cal_Claims Experience'!$V334)*('Input_Claims Data'!$S$11:$S$500='Cal_Claims Experience'!$W334)*('Input_Claims Data'!$T$11:$T$500='Cal_Claims Experience'!$X334)))</f>
        <v/>
      </c>
      <c r="AE334" s="1" t="str" cm="1">
        <f t="array" ref="AE334">IF(AA334="","",_xlfn._xlws.FILTER('Input_Claims Data'!AA$11:AA$500,('Input_Claims Data'!$Q$11:$Q$500='Cal_Claims Experience'!$U334)*('Input_Claims Data'!$R$11:$R$500='Cal_Claims Experience'!$V334)*('Input_Claims Data'!$S$11:$S$500='Cal_Claims Experience'!$W334)*('Input_Claims Data'!$T$11:$T$500='Cal_Claims Experience'!$X334)))</f>
        <v/>
      </c>
      <c r="AF334" s="1" t="str" cm="1">
        <f t="array" ref="AF334">IF(AB334="","",_xlfn._xlws.FILTER('Input_Claims Data'!AB$11:AB$500,('Input_Claims Data'!$Q$11:$Q$500='Cal_Claims Experience'!$U334)*('Input_Claims Data'!$R$11:$R$500='Cal_Claims Experience'!$V334)*('Input_Claims Data'!$S$11:$S$500='Cal_Claims Experience'!$W334)*('Input_Claims Data'!$T$11:$T$500='Cal_Claims Experience'!$X334)))</f>
        <v/>
      </c>
      <c r="AG334" s="1" t="str" cm="1">
        <f t="array" ref="AG334">IF(AC334="","",_xlfn._xlws.FILTER('Input_Claims Data'!AC$11:AC$500,('Input_Claims Data'!$Q$11:$Q$500='Cal_Claims Experience'!$U334)*('Input_Claims Data'!$R$11:$R$500='Cal_Claims Experience'!$V334)*('Input_Claims Data'!$S$11:$S$500='Cal_Claims Experience'!$W334)*('Input_Claims Data'!$T$11:$T$500='Cal_Claims Experience'!$X334)))</f>
        <v/>
      </c>
      <c r="AH334" s="1" t="str" cm="1">
        <f t="array" ref="AH334">IF(AD334="","",_xlfn._xlws.FILTER('Input_Claims Data'!AD$11:AD$500,('Input_Claims Data'!$Q$11:$Q$500='Cal_Claims Experience'!$U334)*('Input_Claims Data'!$R$11:$R$500='Cal_Claims Experience'!$V334)*('Input_Claims Data'!$S$11:$S$500='Cal_Claims Experience'!$W334)*('Input_Claims Data'!$T$11:$T$500='Cal_Claims Experience'!$X334)))</f>
        <v/>
      </c>
      <c r="AI334" s="1" t="str">
        <f t="shared" si="58"/>
        <v/>
      </c>
      <c r="AJ334" s="1" t="str">
        <f t="shared" si="55"/>
        <v/>
      </c>
      <c r="AK334" s="1" t="str">
        <f t="shared" si="56"/>
        <v/>
      </c>
      <c r="AL334" s="1" t="str">
        <f t="shared" si="57"/>
        <v/>
      </c>
      <c r="AM334" s="1" t="str">
        <f t="shared" si="59"/>
        <v/>
      </c>
    </row>
    <row r="335" spans="5:39">
      <c r="E335" s="1" t="str" cm="1">
        <f t="array" ref="E335">IF(A335="","",_xlfn._xlws.FILTER('Input_Claims Data'!E$11:E$500,('Input_Claims Data'!$A$11:$A$500='Cal_Claims Experience'!$A335)*('Input_Claims Data'!$B$11:$B$500='Cal_Claims Experience'!$B335)*('Input_Claims Data'!$C$11:$C$500='Cal_Claims Experience'!$C335)*('Input_Claims Data'!$D$11:$D$500='Cal_Claims Experience'!$D335)))</f>
        <v/>
      </c>
      <c r="F335" s="1" t="str" cm="1">
        <f t="array" ref="F335">IF(A335="","",_xlfn._xlws.FILTER('Input_Claims Data'!F$11:F$500,('Input_Claims Data'!$A$11:$A$500='Cal_Claims Experience'!$A335)*('Input_Claims Data'!$B$11:$B$500='Cal_Claims Experience'!$B335)*('Input_Claims Data'!$C$11:$C$500='Cal_Claims Experience'!$C335)*('Input_Claims Data'!$D$11:$D$500='Cal_Claims Experience'!$D335)))</f>
        <v/>
      </c>
      <c r="G335" s="1" t="str" cm="1">
        <f t="array" ref="G335">IF(A335="","",_xlfn._xlws.FILTER('Input_Claims Data'!G$11:G$500,('Input_Claims Data'!$A$11:$A$500='Cal_Claims Experience'!$A335)*('Input_Claims Data'!$B$11:$B$500='Cal_Claims Experience'!$B335)*('Input_Claims Data'!$C$11:$C$500='Cal_Claims Experience'!$C335)*('Input_Claims Data'!$D$11:$D$500='Cal_Claims Experience'!$D335)))</f>
        <v/>
      </c>
      <c r="H335" s="1" t="str" cm="1">
        <f t="array" ref="H335">IF(A335="","",_xlfn._xlws.FILTER('Input_Claims Data'!H$11:H$500,('Input_Claims Data'!$A$11:$A$500='Cal_Claims Experience'!$A335)*('Input_Claims Data'!$B$11:$B$500='Cal_Claims Experience'!$B335)*('Input_Claims Data'!$C$11:$C$500='Cal_Claims Experience'!$C335)*('Input_Claims Data'!$D$11:$D$500='Cal_Claims Experience'!$D335)))</f>
        <v/>
      </c>
      <c r="I335" s="1" t="str" cm="1">
        <f t="array" ref="I335">IF(A335="","",_xlfn._xlws.FILTER('Input_Claims Data'!I$11:I$500,('Input_Claims Data'!$A$11:$A$500='Cal_Claims Experience'!$A335)*('Input_Claims Data'!$B$11:$B$500='Cal_Claims Experience'!$B335)*('Input_Claims Data'!$C$11:$C$500='Cal_Claims Experience'!$C335)*('Input_Claims Data'!$D$11:$D$500='Cal_Claims Experience'!$D335)))</f>
        <v/>
      </c>
      <c r="J335" s="1" t="str" cm="1">
        <f t="array" ref="J335">IF(A335="","",_xlfn._xlws.FILTER('Input_Claims Data'!J$11:J$500,('Input_Claims Data'!$A$11:$A$500='Cal_Claims Experience'!$A335)*('Input_Claims Data'!$B$11:$B$500='Cal_Claims Experience'!$B335)*('Input_Claims Data'!$C$11:$C$500='Cal_Claims Experience'!$C335)*('Input_Claims Data'!$D$11:$D$500='Cal_Claims Experience'!$D335)))</f>
        <v/>
      </c>
      <c r="K335" s="1" t="str" cm="1">
        <f t="array" ref="K335">IF(A335="","",_xlfn._xlws.FILTER('Input_Claims Data'!K$11:K$500,('Input_Claims Data'!$A$11:$A$500='Cal_Claims Experience'!$A335)*('Input_Claims Data'!$B$11:$B$500='Cal_Claims Experience'!$B335)*('Input_Claims Data'!$C$11:$C$500='Cal_Claims Experience'!$C335)*('Input_Claims Data'!$D$11:$D$500='Cal_Claims Experience'!$D335)))</f>
        <v/>
      </c>
      <c r="L335" s="1" t="str" cm="1">
        <f t="array" ref="L335">IF(B335="","",_xlfn._xlws.FILTER('Input_Claims Data'!L$11:L$500,('Input_Claims Data'!$A$11:$A$500='Cal_Claims Experience'!$A335)*('Input_Claims Data'!$B$11:$B$500='Cal_Claims Experience'!$B335)*('Input_Claims Data'!$C$11:$C$500='Cal_Claims Experience'!$C335)*('Input_Claims Data'!$D$11:$D$500='Cal_Claims Experience'!$D335)))</f>
        <v/>
      </c>
      <c r="M335" s="1" t="str" cm="1">
        <f t="array" ref="M335">IF(C335="","",_xlfn._xlws.FILTER('Input_Claims Data'!M$11:M$500,('Input_Claims Data'!$A$11:$A$500='Cal_Claims Experience'!$A335)*('Input_Claims Data'!$B$11:$B$500='Cal_Claims Experience'!$B335)*('Input_Claims Data'!$C$11:$C$500='Cal_Claims Experience'!$C335)*('Input_Claims Data'!$D$11:$D$500='Cal_Claims Experience'!$D335)))</f>
        <v/>
      </c>
      <c r="N335" s="1" t="str" cm="1">
        <f t="array" ref="N335">IF(D335="","",_xlfn._xlws.FILTER('Input_Claims Data'!N$11:N$500,('Input_Claims Data'!$A$11:$A$500='Cal_Claims Experience'!$A335)*('Input_Claims Data'!$B$11:$B$500='Cal_Claims Experience'!$B335)*('Input_Claims Data'!$C$11:$C$500='Cal_Claims Experience'!$C335)*('Input_Claims Data'!$D$11:$D$500='Cal_Claims Experience'!$D335)))</f>
        <v/>
      </c>
      <c r="O335" s="1" t="str">
        <f t="shared" si="50"/>
        <v/>
      </c>
      <c r="P335" s="1" t="str">
        <f t="shared" si="51"/>
        <v/>
      </c>
      <c r="Q335" s="1" t="str">
        <f t="shared" si="52"/>
        <v/>
      </c>
      <c r="R335" s="1" t="str">
        <f t="shared" si="53"/>
        <v/>
      </c>
      <c r="S335" s="1" t="str">
        <f t="shared" si="54"/>
        <v/>
      </c>
      <c r="Y335" s="1" t="str" cm="1">
        <f t="array" ref="Y335">IF(U335="","",_xlfn._xlws.FILTER('Input_Claims Data'!U$11:U$500,('Input_Claims Data'!$Q$11:$Q$500='Cal_Claims Experience'!$U335)*('Input_Claims Data'!$R$11:$R$500='Cal_Claims Experience'!$V335)*('Input_Claims Data'!$S$11:$S$500='Cal_Claims Experience'!$W335)*('Input_Claims Data'!$T$11:$T$500='Cal_Claims Experience'!$X335)))</f>
        <v/>
      </c>
      <c r="Z335" s="1" t="str" cm="1">
        <f t="array" ref="Z335">IF(V335="","",_xlfn._xlws.FILTER('Input_Claims Data'!V$11:V$500,('Input_Claims Data'!$Q$11:$Q$500='Cal_Claims Experience'!$U335)*('Input_Claims Data'!$R$11:$R$500='Cal_Claims Experience'!$V335)*('Input_Claims Data'!$S$11:$S$500='Cal_Claims Experience'!$W335)*('Input_Claims Data'!$T$11:$T$500='Cal_Claims Experience'!$X335)))</f>
        <v/>
      </c>
      <c r="AA335" s="1" t="str" cm="1">
        <f t="array" ref="AA335">IF(W335="","",_xlfn._xlws.FILTER('Input_Claims Data'!W$11:W$500,('Input_Claims Data'!$Q$11:$Q$500='Cal_Claims Experience'!$U335)*('Input_Claims Data'!$R$11:$R$500='Cal_Claims Experience'!$V335)*('Input_Claims Data'!$S$11:$S$500='Cal_Claims Experience'!$W335)*('Input_Claims Data'!$T$11:$T$500='Cal_Claims Experience'!$X335)))</f>
        <v/>
      </c>
      <c r="AB335" s="1" t="str" cm="1">
        <f t="array" ref="AB335">IF(X335="","",_xlfn._xlws.FILTER('Input_Claims Data'!X$11:X$500,('Input_Claims Data'!$Q$11:$Q$500='Cal_Claims Experience'!$U335)*('Input_Claims Data'!$R$11:$R$500='Cal_Claims Experience'!$V335)*('Input_Claims Data'!$S$11:$S$500='Cal_Claims Experience'!$W335)*('Input_Claims Data'!$T$11:$T$500='Cal_Claims Experience'!$X335)))</f>
        <v/>
      </c>
      <c r="AC335" s="1" t="str" cm="1">
        <f t="array" ref="AC335">IF(Y335="","",_xlfn._xlws.FILTER('Input_Claims Data'!Y$11:Y$500,('Input_Claims Data'!$Q$11:$Q$500='Cal_Claims Experience'!$U335)*('Input_Claims Data'!$R$11:$R$500='Cal_Claims Experience'!$V335)*('Input_Claims Data'!$S$11:$S$500='Cal_Claims Experience'!$W335)*('Input_Claims Data'!$T$11:$T$500='Cal_Claims Experience'!$X335)))</f>
        <v/>
      </c>
      <c r="AD335" s="1" t="str" cm="1">
        <f t="array" ref="AD335">IF(Z335="","",_xlfn._xlws.FILTER('Input_Claims Data'!Z$11:Z$500,('Input_Claims Data'!$Q$11:$Q$500='Cal_Claims Experience'!$U335)*('Input_Claims Data'!$R$11:$R$500='Cal_Claims Experience'!$V335)*('Input_Claims Data'!$S$11:$S$500='Cal_Claims Experience'!$W335)*('Input_Claims Data'!$T$11:$T$500='Cal_Claims Experience'!$X335)))</f>
        <v/>
      </c>
      <c r="AE335" s="1" t="str" cm="1">
        <f t="array" ref="AE335">IF(AA335="","",_xlfn._xlws.FILTER('Input_Claims Data'!AA$11:AA$500,('Input_Claims Data'!$Q$11:$Q$500='Cal_Claims Experience'!$U335)*('Input_Claims Data'!$R$11:$R$500='Cal_Claims Experience'!$V335)*('Input_Claims Data'!$S$11:$S$500='Cal_Claims Experience'!$W335)*('Input_Claims Data'!$T$11:$T$500='Cal_Claims Experience'!$X335)))</f>
        <v/>
      </c>
      <c r="AF335" s="1" t="str" cm="1">
        <f t="array" ref="AF335">IF(AB335="","",_xlfn._xlws.FILTER('Input_Claims Data'!AB$11:AB$500,('Input_Claims Data'!$Q$11:$Q$500='Cal_Claims Experience'!$U335)*('Input_Claims Data'!$R$11:$R$500='Cal_Claims Experience'!$V335)*('Input_Claims Data'!$S$11:$S$500='Cal_Claims Experience'!$W335)*('Input_Claims Data'!$T$11:$T$500='Cal_Claims Experience'!$X335)))</f>
        <v/>
      </c>
      <c r="AG335" s="1" t="str" cm="1">
        <f t="array" ref="AG335">IF(AC335="","",_xlfn._xlws.FILTER('Input_Claims Data'!AC$11:AC$500,('Input_Claims Data'!$Q$11:$Q$500='Cal_Claims Experience'!$U335)*('Input_Claims Data'!$R$11:$R$500='Cal_Claims Experience'!$V335)*('Input_Claims Data'!$S$11:$S$500='Cal_Claims Experience'!$W335)*('Input_Claims Data'!$T$11:$T$500='Cal_Claims Experience'!$X335)))</f>
        <v/>
      </c>
      <c r="AH335" s="1" t="str" cm="1">
        <f t="array" ref="AH335">IF(AD335="","",_xlfn._xlws.FILTER('Input_Claims Data'!AD$11:AD$500,('Input_Claims Data'!$Q$11:$Q$500='Cal_Claims Experience'!$U335)*('Input_Claims Data'!$R$11:$R$500='Cal_Claims Experience'!$V335)*('Input_Claims Data'!$S$11:$S$500='Cal_Claims Experience'!$W335)*('Input_Claims Data'!$T$11:$T$500='Cal_Claims Experience'!$X335)))</f>
        <v/>
      </c>
      <c r="AI335" s="1" t="str">
        <f t="shared" si="58"/>
        <v/>
      </c>
      <c r="AJ335" s="1" t="str">
        <f t="shared" si="55"/>
        <v/>
      </c>
      <c r="AK335" s="1" t="str">
        <f t="shared" si="56"/>
        <v/>
      </c>
      <c r="AL335" s="1" t="str">
        <f t="shared" si="57"/>
        <v/>
      </c>
      <c r="AM335" s="1" t="str">
        <f t="shared" si="59"/>
        <v/>
      </c>
    </row>
    <row r="336" spans="5:39">
      <c r="E336" s="1" t="str" cm="1">
        <f t="array" ref="E336">IF(A336="","",_xlfn._xlws.FILTER('Input_Claims Data'!E$11:E$500,('Input_Claims Data'!$A$11:$A$500='Cal_Claims Experience'!$A336)*('Input_Claims Data'!$B$11:$B$500='Cal_Claims Experience'!$B336)*('Input_Claims Data'!$C$11:$C$500='Cal_Claims Experience'!$C336)*('Input_Claims Data'!$D$11:$D$500='Cal_Claims Experience'!$D336)))</f>
        <v/>
      </c>
      <c r="F336" s="1" t="str" cm="1">
        <f t="array" ref="F336">IF(A336="","",_xlfn._xlws.FILTER('Input_Claims Data'!F$11:F$500,('Input_Claims Data'!$A$11:$A$500='Cal_Claims Experience'!$A336)*('Input_Claims Data'!$B$11:$B$500='Cal_Claims Experience'!$B336)*('Input_Claims Data'!$C$11:$C$500='Cal_Claims Experience'!$C336)*('Input_Claims Data'!$D$11:$D$500='Cal_Claims Experience'!$D336)))</f>
        <v/>
      </c>
      <c r="G336" s="1" t="str" cm="1">
        <f t="array" ref="G336">IF(A336="","",_xlfn._xlws.FILTER('Input_Claims Data'!G$11:G$500,('Input_Claims Data'!$A$11:$A$500='Cal_Claims Experience'!$A336)*('Input_Claims Data'!$B$11:$B$500='Cal_Claims Experience'!$B336)*('Input_Claims Data'!$C$11:$C$500='Cal_Claims Experience'!$C336)*('Input_Claims Data'!$D$11:$D$500='Cal_Claims Experience'!$D336)))</f>
        <v/>
      </c>
      <c r="H336" s="1" t="str" cm="1">
        <f t="array" ref="H336">IF(A336="","",_xlfn._xlws.FILTER('Input_Claims Data'!H$11:H$500,('Input_Claims Data'!$A$11:$A$500='Cal_Claims Experience'!$A336)*('Input_Claims Data'!$B$11:$B$500='Cal_Claims Experience'!$B336)*('Input_Claims Data'!$C$11:$C$500='Cal_Claims Experience'!$C336)*('Input_Claims Data'!$D$11:$D$500='Cal_Claims Experience'!$D336)))</f>
        <v/>
      </c>
      <c r="I336" s="1" t="str" cm="1">
        <f t="array" ref="I336">IF(A336="","",_xlfn._xlws.FILTER('Input_Claims Data'!I$11:I$500,('Input_Claims Data'!$A$11:$A$500='Cal_Claims Experience'!$A336)*('Input_Claims Data'!$B$11:$B$500='Cal_Claims Experience'!$B336)*('Input_Claims Data'!$C$11:$C$500='Cal_Claims Experience'!$C336)*('Input_Claims Data'!$D$11:$D$500='Cal_Claims Experience'!$D336)))</f>
        <v/>
      </c>
      <c r="J336" s="1" t="str" cm="1">
        <f t="array" ref="J336">IF(A336="","",_xlfn._xlws.FILTER('Input_Claims Data'!J$11:J$500,('Input_Claims Data'!$A$11:$A$500='Cal_Claims Experience'!$A336)*('Input_Claims Data'!$B$11:$B$500='Cal_Claims Experience'!$B336)*('Input_Claims Data'!$C$11:$C$500='Cal_Claims Experience'!$C336)*('Input_Claims Data'!$D$11:$D$500='Cal_Claims Experience'!$D336)))</f>
        <v/>
      </c>
      <c r="K336" s="1" t="str" cm="1">
        <f t="array" ref="K336">IF(A336="","",_xlfn._xlws.FILTER('Input_Claims Data'!K$11:K$500,('Input_Claims Data'!$A$11:$A$500='Cal_Claims Experience'!$A336)*('Input_Claims Data'!$B$11:$B$500='Cal_Claims Experience'!$B336)*('Input_Claims Data'!$C$11:$C$500='Cal_Claims Experience'!$C336)*('Input_Claims Data'!$D$11:$D$500='Cal_Claims Experience'!$D336)))</f>
        <v/>
      </c>
      <c r="L336" s="1" t="str" cm="1">
        <f t="array" ref="L336">IF(B336="","",_xlfn._xlws.FILTER('Input_Claims Data'!L$11:L$500,('Input_Claims Data'!$A$11:$A$500='Cal_Claims Experience'!$A336)*('Input_Claims Data'!$B$11:$B$500='Cal_Claims Experience'!$B336)*('Input_Claims Data'!$C$11:$C$500='Cal_Claims Experience'!$C336)*('Input_Claims Data'!$D$11:$D$500='Cal_Claims Experience'!$D336)))</f>
        <v/>
      </c>
      <c r="M336" s="1" t="str" cm="1">
        <f t="array" ref="M336">IF(C336="","",_xlfn._xlws.FILTER('Input_Claims Data'!M$11:M$500,('Input_Claims Data'!$A$11:$A$500='Cal_Claims Experience'!$A336)*('Input_Claims Data'!$B$11:$B$500='Cal_Claims Experience'!$B336)*('Input_Claims Data'!$C$11:$C$500='Cal_Claims Experience'!$C336)*('Input_Claims Data'!$D$11:$D$500='Cal_Claims Experience'!$D336)))</f>
        <v/>
      </c>
      <c r="N336" s="1" t="str" cm="1">
        <f t="array" ref="N336">IF(D336="","",_xlfn._xlws.FILTER('Input_Claims Data'!N$11:N$500,('Input_Claims Data'!$A$11:$A$500='Cal_Claims Experience'!$A336)*('Input_Claims Data'!$B$11:$B$500='Cal_Claims Experience'!$B336)*('Input_Claims Data'!$C$11:$C$500='Cal_Claims Experience'!$C336)*('Input_Claims Data'!$D$11:$D$500='Cal_Claims Experience'!$D336)))</f>
        <v/>
      </c>
      <c r="O336" s="1" t="str">
        <f t="shared" si="50"/>
        <v/>
      </c>
      <c r="P336" s="1" t="str">
        <f t="shared" si="51"/>
        <v/>
      </c>
      <c r="Q336" s="1" t="str">
        <f t="shared" si="52"/>
        <v/>
      </c>
      <c r="R336" s="1" t="str">
        <f t="shared" si="53"/>
        <v/>
      </c>
      <c r="S336" s="1" t="str">
        <f t="shared" si="54"/>
        <v/>
      </c>
      <c r="Y336" s="1" t="str" cm="1">
        <f t="array" ref="Y336">IF(U336="","",_xlfn._xlws.FILTER('Input_Claims Data'!U$11:U$500,('Input_Claims Data'!$Q$11:$Q$500='Cal_Claims Experience'!$U336)*('Input_Claims Data'!$R$11:$R$500='Cal_Claims Experience'!$V336)*('Input_Claims Data'!$S$11:$S$500='Cal_Claims Experience'!$W336)*('Input_Claims Data'!$T$11:$T$500='Cal_Claims Experience'!$X336)))</f>
        <v/>
      </c>
      <c r="Z336" s="1" t="str" cm="1">
        <f t="array" ref="Z336">IF(V336="","",_xlfn._xlws.FILTER('Input_Claims Data'!V$11:V$500,('Input_Claims Data'!$Q$11:$Q$500='Cal_Claims Experience'!$U336)*('Input_Claims Data'!$R$11:$R$500='Cal_Claims Experience'!$V336)*('Input_Claims Data'!$S$11:$S$500='Cal_Claims Experience'!$W336)*('Input_Claims Data'!$T$11:$T$500='Cal_Claims Experience'!$X336)))</f>
        <v/>
      </c>
      <c r="AA336" s="1" t="str" cm="1">
        <f t="array" ref="AA336">IF(W336="","",_xlfn._xlws.FILTER('Input_Claims Data'!W$11:W$500,('Input_Claims Data'!$Q$11:$Q$500='Cal_Claims Experience'!$U336)*('Input_Claims Data'!$R$11:$R$500='Cal_Claims Experience'!$V336)*('Input_Claims Data'!$S$11:$S$500='Cal_Claims Experience'!$W336)*('Input_Claims Data'!$T$11:$T$500='Cal_Claims Experience'!$X336)))</f>
        <v/>
      </c>
      <c r="AB336" s="1" t="str" cm="1">
        <f t="array" ref="AB336">IF(X336="","",_xlfn._xlws.FILTER('Input_Claims Data'!X$11:X$500,('Input_Claims Data'!$Q$11:$Q$500='Cal_Claims Experience'!$U336)*('Input_Claims Data'!$R$11:$R$500='Cal_Claims Experience'!$V336)*('Input_Claims Data'!$S$11:$S$500='Cal_Claims Experience'!$W336)*('Input_Claims Data'!$T$11:$T$500='Cal_Claims Experience'!$X336)))</f>
        <v/>
      </c>
      <c r="AC336" s="1" t="str" cm="1">
        <f t="array" ref="AC336">IF(Y336="","",_xlfn._xlws.FILTER('Input_Claims Data'!Y$11:Y$500,('Input_Claims Data'!$Q$11:$Q$500='Cal_Claims Experience'!$U336)*('Input_Claims Data'!$R$11:$R$500='Cal_Claims Experience'!$V336)*('Input_Claims Data'!$S$11:$S$500='Cal_Claims Experience'!$W336)*('Input_Claims Data'!$T$11:$T$500='Cal_Claims Experience'!$X336)))</f>
        <v/>
      </c>
      <c r="AD336" s="1" t="str" cm="1">
        <f t="array" ref="AD336">IF(Z336="","",_xlfn._xlws.FILTER('Input_Claims Data'!Z$11:Z$500,('Input_Claims Data'!$Q$11:$Q$500='Cal_Claims Experience'!$U336)*('Input_Claims Data'!$R$11:$R$500='Cal_Claims Experience'!$V336)*('Input_Claims Data'!$S$11:$S$500='Cal_Claims Experience'!$W336)*('Input_Claims Data'!$T$11:$T$500='Cal_Claims Experience'!$X336)))</f>
        <v/>
      </c>
      <c r="AE336" s="1" t="str" cm="1">
        <f t="array" ref="AE336">IF(AA336="","",_xlfn._xlws.FILTER('Input_Claims Data'!AA$11:AA$500,('Input_Claims Data'!$Q$11:$Q$500='Cal_Claims Experience'!$U336)*('Input_Claims Data'!$R$11:$R$500='Cal_Claims Experience'!$V336)*('Input_Claims Data'!$S$11:$S$500='Cal_Claims Experience'!$W336)*('Input_Claims Data'!$T$11:$T$500='Cal_Claims Experience'!$X336)))</f>
        <v/>
      </c>
      <c r="AF336" s="1" t="str" cm="1">
        <f t="array" ref="AF336">IF(AB336="","",_xlfn._xlws.FILTER('Input_Claims Data'!AB$11:AB$500,('Input_Claims Data'!$Q$11:$Q$500='Cal_Claims Experience'!$U336)*('Input_Claims Data'!$R$11:$R$500='Cal_Claims Experience'!$V336)*('Input_Claims Data'!$S$11:$S$500='Cal_Claims Experience'!$W336)*('Input_Claims Data'!$T$11:$T$500='Cal_Claims Experience'!$X336)))</f>
        <v/>
      </c>
      <c r="AG336" s="1" t="str" cm="1">
        <f t="array" ref="AG336">IF(AC336="","",_xlfn._xlws.FILTER('Input_Claims Data'!AC$11:AC$500,('Input_Claims Data'!$Q$11:$Q$500='Cal_Claims Experience'!$U336)*('Input_Claims Data'!$R$11:$R$500='Cal_Claims Experience'!$V336)*('Input_Claims Data'!$S$11:$S$500='Cal_Claims Experience'!$W336)*('Input_Claims Data'!$T$11:$T$500='Cal_Claims Experience'!$X336)))</f>
        <v/>
      </c>
      <c r="AH336" s="1" t="str" cm="1">
        <f t="array" ref="AH336">IF(AD336="","",_xlfn._xlws.FILTER('Input_Claims Data'!AD$11:AD$500,('Input_Claims Data'!$Q$11:$Q$500='Cal_Claims Experience'!$U336)*('Input_Claims Data'!$R$11:$R$500='Cal_Claims Experience'!$V336)*('Input_Claims Data'!$S$11:$S$500='Cal_Claims Experience'!$W336)*('Input_Claims Data'!$T$11:$T$500='Cal_Claims Experience'!$X336)))</f>
        <v/>
      </c>
      <c r="AI336" s="1" t="str">
        <f t="shared" si="58"/>
        <v/>
      </c>
      <c r="AJ336" s="1" t="str">
        <f t="shared" si="55"/>
        <v/>
      </c>
      <c r="AK336" s="1" t="str">
        <f t="shared" si="56"/>
        <v/>
      </c>
      <c r="AL336" s="1" t="str">
        <f t="shared" si="57"/>
        <v/>
      </c>
      <c r="AM336" s="1" t="str">
        <f t="shared" si="59"/>
        <v/>
      </c>
    </row>
    <row r="337" spans="5:39">
      <c r="E337" s="1" t="str" cm="1">
        <f t="array" ref="E337">IF(A337="","",_xlfn._xlws.FILTER('Input_Claims Data'!E$11:E$500,('Input_Claims Data'!$A$11:$A$500='Cal_Claims Experience'!$A337)*('Input_Claims Data'!$B$11:$B$500='Cal_Claims Experience'!$B337)*('Input_Claims Data'!$C$11:$C$500='Cal_Claims Experience'!$C337)*('Input_Claims Data'!$D$11:$D$500='Cal_Claims Experience'!$D337)))</f>
        <v/>
      </c>
      <c r="F337" s="1" t="str" cm="1">
        <f t="array" ref="F337">IF(A337="","",_xlfn._xlws.FILTER('Input_Claims Data'!F$11:F$500,('Input_Claims Data'!$A$11:$A$500='Cal_Claims Experience'!$A337)*('Input_Claims Data'!$B$11:$B$500='Cal_Claims Experience'!$B337)*('Input_Claims Data'!$C$11:$C$500='Cal_Claims Experience'!$C337)*('Input_Claims Data'!$D$11:$D$500='Cal_Claims Experience'!$D337)))</f>
        <v/>
      </c>
      <c r="G337" s="1" t="str" cm="1">
        <f t="array" ref="G337">IF(A337="","",_xlfn._xlws.FILTER('Input_Claims Data'!G$11:G$500,('Input_Claims Data'!$A$11:$A$500='Cal_Claims Experience'!$A337)*('Input_Claims Data'!$B$11:$B$500='Cal_Claims Experience'!$B337)*('Input_Claims Data'!$C$11:$C$500='Cal_Claims Experience'!$C337)*('Input_Claims Data'!$D$11:$D$500='Cal_Claims Experience'!$D337)))</f>
        <v/>
      </c>
      <c r="H337" s="1" t="str" cm="1">
        <f t="array" ref="H337">IF(A337="","",_xlfn._xlws.FILTER('Input_Claims Data'!H$11:H$500,('Input_Claims Data'!$A$11:$A$500='Cal_Claims Experience'!$A337)*('Input_Claims Data'!$B$11:$B$500='Cal_Claims Experience'!$B337)*('Input_Claims Data'!$C$11:$C$500='Cal_Claims Experience'!$C337)*('Input_Claims Data'!$D$11:$D$500='Cal_Claims Experience'!$D337)))</f>
        <v/>
      </c>
      <c r="I337" s="1" t="str" cm="1">
        <f t="array" ref="I337">IF(A337="","",_xlfn._xlws.FILTER('Input_Claims Data'!I$11:I$500,('Input_Claims Data'!$A$11:$A$500='Cal_Claims Experience'!$A337)*('Input_Claims Data'!$B$11:$B$500='Cal_Claims Experience'!$B337)*('Input_Claims Data'!$C$11:$C$500='Cal_Claims Experience'!$C337)*('Input_Claims Data'!$D$11:$D$500='Cal_Claims Experience'!$D337)))</f>
        <v/>
      </c>
      <c r="J337" s="1" t="str" cm="1">
        <f t="array" ref="J337">IF(A337="","",_xlfn._xlws.FILTER('Input_Claims Data'!J$11:J$500,('Input_Claims Data'!$A$11:$A$500='Cal_Claims Experience'!$A337)*('Input_Claims Data'!$B$11:$B$500='Cal_Claims Experience'!$B337)*('Input_Claims Data'!$C$11:$C$500='Cal_Claims Experience'!$C337)*('Input_Claims Data'!$D$11:$D$500='Cal_Claims Experience'!$D337)))</f>
        <v/>
      </c>
      <c r="K337" s="1" t="str" cm="1">
        <f t="array" ref="K337">IF(A337="","",_xlfn._xlws.FILTER('Input_Claims Data'!K$11:K$500,('Input_Claims Data'!$A$11:$A$500='Cal_Claims Experience'!$A337)*('Input_Claims Data'!$B$11:$B$500='Cal_Claims Experience'!$B337)*('Input_Claims Data'!$C$11:$C$500='Cal_Claims Experience'!$C337)*('Input_Claims Data'!$D$11:$D$500='Cal_Claims Experience'!$D337)))</f>
        <v/>
      </c>
      <c r="L337" s="1" t="str" cm="1">
        <f t="array" ref="L337">IF(B337="","",_xlfn._xlws.FILTER('Input_Claims Data'!L$11:L$500,('Input_Claims Data'!$A$11:$A$500='Cal_Claims Experience'!$A337)*('Input_Claims Data'!$B$11:$B$500='Cal_Claims Experience'!$B337)*('Input_Claims Data'!$C$11:$C$500='Cal_Claims Experience'!$C337)*('Input_Claims Data'!$D$11:$D$500='Cal_Claims Experience'!$D337)))</f>
        <v/>
      </c>
      <c r="M337" s="1" t="str" cm="1">
        <f t="array" ref="M337">IF(C337="","",_xlfn._xlws.FILTER('Input_Claims Data'!M$11:M$500,('Input_Claims Data'!$A$11:$A$500='Cal_Claims Experience'!$A337)*('Input_Claims Data'!$B$11:$B$500='Cal_Claims Experience'!$B337)*('Input_Claims Data'!$C$11:$C$500='Cal_Claims Experience'!$C337)*('Input_Claims Data'!$D$11:$D$500='Cal_Claims Experience'!$D337)))</f>
        <v/>
      </c>
      <c r="N337" s="1" t="str" cm="1">
        <f t="array" ref="N337">IF(D337="","",_xlfn._xlws.FILTER('Input_Claims Data'!N$11:N$500,('Input_Claims Data'!$A$11:$A$500='Cal_Claims Experience'!$A337)*('Input_Claims Data'!$B$11:$B$500='Cal_Claims Experience'!$B337)*('Input_Claims Data'!$C$11:$C$500='Cal_Claims Experience'!$C337)*('Input_Claims Data'!$D$11:$D$500='Cal_Claims Experience'!$D337)))</f>
        <v/>
      </c>
      <c r="O337" s="1" t="str">
        <f t="shared" si="50"/>
        <v/>
      </c>
      <c r="P337" s="1" t="str">
        <f t="shared" si="51"/>
        <v/>
      </c>
      <c r="Q337" s="1" t="str">
        <f t="shared" si="52"/>
        <v/>
      </c>
      <c r="R337" s="1" t="str">
        <f t="shared" si="53"/>
        <v/>
      </c>
      <c r="S337" s="1" t="str">
        <f t="shared" si="54"/>
        <v/>
      </c>
      <c r="Y337" s="1" t="str" cm="1">
        <f t="array" ref="Y337">IF(U337="","",_xlfn._xlws.FILTER('Input_Claims Data'!U$11:U$500,('Input_Claims Data'!$Q$11:$Q$500='Cal_Claims Experience'!$U337)*('Input_Claims Data'!$R$11:$R$500='Cal_Claims Experience'!$V337)*('Input_Claims Data'!$S$11:$S$500='Cal_Claims Experience'!$W337)*('Input_Claims Data'!$T$11:$T$500='Cal_Claims Experience'!$X337)))</f>
        <v/>
      </c>
      <c r="Z337" s="1" t="str" cm="1">
        <f t="array" ref="Z337">IF(V337="","",_xlfn._xlws.FILTER('Input_Claims Data'!V$11:V$500,('Input_Claims Data'!$Q$11:$Q$500='Cal_Claims Experience'!$U337)*('Input_Claims Data'!$R$11:$R$500='Cal_Claims Experience'!$V337)*('Input_Claims Data'!$S$11:$S$500='Cal_Claims Experience'!$W337)*('Input_Claims Data'!$T$11:$T$500='Cal_Claims Experience'!$X337)))</f>
        <v/>
      </c>
      <c r="AA337" s="1" t="str" cm="1">
        <f t="array" ref="AA337">IF(W337="","",_xlfn._xlws.FILTER('Input_Claims Data'!W$11:W$500,('Input_Claims Data'!$Q$11:$Q$500='Cal_Claims Experience'!$U337)*('Input_Claims Data'!$R$11:$R$500='Cal_Claims Experience'!$V337)*('Input_Claims Data'!$S$11:$S$500='Cal_Claims Experience'!$W337)*('Input_Claims Data'!$T$11:$T$500='Cal_Claims Experience'!$X337)))</f>
        <v/>
      </c>
      <c r="AB337" s="1" t="str" cm="1">
        <f t="array" ref="AB337">IF(X337="","",_xlfn._xlws.FILTER('Input_Claims Data'!X$11:X$500,('Input_Claims Data'!$Q$11:$Q$500='Cal_Claims Experience'!$U337)*('Input_Claims Data'!$R$11:$R$500='Cal_Claims Experience'!$V337)*('Input_Claims Data'!$S$11:$S$500='Cal_Claims Experience'!$W337)*('Input_Claims Data'!$T$11:$T$500='Cal_Claims Experience'!$X337)))</f>
        <v/>
      </c>
      <c r="AC337" s="1" t="str" cm="1">
        <f t="array" ref="AC337">IF(Y337="","",_xlfn._xlws.FILTER('Input_Claims Data'!Y$11:Y$500,('Input_Claims Data'!$Q$11:$Q$500='Cal_Claims Experience'!$U337)*('Input_Claims Data'!$R$11:$R$500='Cal_Claims Experience'!$V337)*('Input_Claims Data'!$S$11:$S$500='Cal_Claims Experience'!$W337)*('Input_Claims Data'!$T$11:$T$500='Cal_Claims Experience'!$X337)))</f>
        <v/>
      </c>
      <c r="AD337" s="1" t="str" cm="1">
        <f t="array" ref="AD337">IF(Z337="","",_xlfn._xlws.FILTER('Input_Claims Data'!Z$11:Z$500,('Input_Claims Data'!$Q$11:$Q$500='Cal_Claims Experience'!$U337)*('Input_Claims Data'!$R$11:$R$500='Cal_Claims Experience'!$V337)*('Input_Claims Data'!$S$11:$S$500='Cal_Claims Experience'!$W337)*('Input_Claims Data'!$T$11:$T$500='Cal_Claims Experience'!$X337)))</f>
        <v/>
      </c>
      <c r="AE337" s="1" t="str" cm="1">
        <f t="array" ref="AE337">IF(AA337="","",_xlfn._xlws.FILTER('Input_Claims Data'!AA$11:AA$500,('Input_Claims Data'!$Q$11:$Q$500='Cal_Claims Experience'!$U337)*('Input_Claims Data'!$R$11:$R$500='Cal_Claims Experience'!$V337)*('Input_Claims Data'!$S$11:$S$500='Cal_Claims Experience'!$W337)*('Input_Claims Data'!$T$11:$T$500='Cal_Claims Experience'!$X337)))</f>
        <v/>
      </c>
      <c r="AF337" s="1" t="str" cm="1">
        <f t="array" ref="AF337">IF(AB337="","",_xlfn._xlws.FILTER('Input_Claims Data'!AB$11:AB$500,('Input_Claims Data'!$Q$11:$Q$500='Cal_Claims Experience'!$U337)*('Input_Claims Data'!$R$11:$R$500='Cal_Claims Experience'!$V337)*('Input_Claims Data'!$S$11:$S$500='Cal_Claims Experience'!$W337)*('Input_Claims Data'!$T$11:$T$500='Cal_Claims Experience'!$X337)))</f>
        <v/>
      </c>
      <c r="AG337" s="1" t="str" cm="1">
        <f t="array" ref="AG337">IF(AC337="","",_xlfn._xlws.FILTER('Input_Claims Data'!AC$11:AC$500,('Input_Claims Data'!$Q$11:$Q$500='Cal_Claims Experience'!$U337)*('Input_Claims Data'!$R$11:$R$500='Cal_Claims Experience'!$V337)*('Input_Claims Data'!$S$11:$S$500='Cal_Claims Experience'!$W337)*('Input_Claims Data'!$T$11:$T$500='Cal_Claims Experience'!$X337)))</f>
        <v/>
      </c>
      <c r="AH337" s="1" t="str" cm="1">
        <f t="array" ref="AH337">IF(AD337="","",_xlfn._xlws.FILTER('Input_Claims Data'!AD$11:AD$500,('Input_Claims Data'!$Q$11:$Q$500='Cal_Claims Experience'!$U337)*('Input_Claims Data'!$R$11:$R$500='Cal_Claims Experience'!$V337)*('Input_Claims Data'!$S$11:$S$500='Cal_Claims Experience'!$W337)*('Input_Claims Data'!$T$11:$T$500='Cal_Claims Experience'!$X337)))</f>
        <v/>
      </c>
      <c r="AI337" s="1" t="str">
        <f t="shared" si="58"/>
        <v/>
      </c>
      <c r="AJ337" s="1" t="str">
        <f t="shared" si="55"/>
        <v/>
      </c>
      <c r="AK337" s="1" t="str">
        <f t="shared" si="56"/>
        <v/>
      </c>
      <c r="AL337" s="1" t="str">
        <f t="shared" si="57"/>
        <v/>
      </c>
      <c r="AM337" s="1" t="str">
        <f t="shared" si="59"/>
        <v/>
      </c>
    </row>
    <row r="338" spans="5:39">
      <c r="E338" s="1" t="str" cm="1">
        <f t="array" ref="E338">IF(A338="","",_xlfn._xlws.FILTER('Input_Claims Data'!E$11:E$500,('Input_Claims Data'!$A$11:$A$500='Cal_Claims Experience'!$A338)*('Input_Claims Data'!$B$11:$B$500='Cal_Claims Experience'!$B338)*('Input_Claims Data'!$C$11:$C$500='Cal_Claims Experience'!$C338)*('Input_Claims Data'!$D$11:$D$500='Cal_Claims Experience'!$D338)))</f>
        <v/>
      </c>
      <c r="F338" s="1" t="str" cm="1">
        <f t="array" ref="F338">IF(A338="","",_xlfn._xlws.FILTER('Input_Claims Data'!F$11:F$500,('Input_Claims Data'!$A$11:$A$500='Cal_Claims Experience'!$A338)*('Input_Claims Data'!$B$11:$B$500='Cal_Claims Experience'!$B338)*('Input_Claims Data'!$C$11:$C$500='Cal_Claims Experience'!$C338)*('Input_Claims Data'!$D$11:$D$500='Cal_Claims Experience'!$D338)))</f>
        <v/>
      </c>
      <c r="G338" s="1" t="str" cm="1">
        <f t="array" ref="G338">IF(A338="","",_xlfn._xlws.FILTER('Input_Claims Data'!G$11:G$500,('Input_Claims Data'!$A$11:$A$500='Cal_Claims Experience'!$A338)*('Input_Claims Data'!$B$11:$B$500='Cal_Claims Experience'!$B338)*('Input_Claims Data'!$C$11:$C$500='Cal_Claims Experience'!$C338)*('Input_Claims Data'!$D$11:$D$500='Cal_Claims Experience'!$D338)))</f>
        <v/>
      </c>
      <c r="H338" s="1" t="str" cm="1">
        <f t="array" ref="H338">IF(A338="","",_xlfn._xlws.FILTER('Input_Claims Data'!H$11:H$500,('Input_Claims Data'!$A$11:$A$500='Cal_Claims Experience'!$A338)*('Input_Claims Data'!$B$11:$B$500='Cal_Claims Experience'!$B338)*('Input_Claims Data'!$C$11:$C$500='Cal_Claims Experience'!$C338)*('Input_Claims Data'!$D$11:$D$500='Cal_Claims Experience'!$D338)))</f>
        <v/>
      </c>
      <c r="I338" s="1" t="str" cm="1">
        <f t="array" ref="I338">IF(A338="","",_xlfn._xlws.FILTER('Input_Claims Data'!I$11:I$500,('Input_Claims Data'!$A$11:$A$500='Cal_Claims Experience'!$A338)*('Input_Claims Data'!$B$11:$B$500='Cal_Claims Experience'!$B338)*('Input_Claims Data'!$C$11:$C$500='Cal_Claims Experience'!$C338)*('Input_Claims Data'!$D$11:$D$500='Cal_Claims Experience'!$D338)))</f>
        <v/>
      </c>
      <c r="J338" s="1" t="str" cm="1">
        <f t="array" ref="J338">IF(A338="","",_xlfn._xlws.FILTER('Input_Claims Data'!J$11:J$500,('Input_Claims Data'!$A$11:$A$500='Cal_Claims Experience'!$A338)*('Input_Claims Data'!$B$11:$B$500='Cal_Claims Experience'!$B338)*('Input_Claims Data'!$C$11:$C$500='Cal_Claims Experience'!$C338)*('Input_Claims Data'!$D$11:$D$500='Cal_Claims Experience'!$D338)))</f>
        <v/>
      </c>
      <c r="K338" s="1" t="str" cm="1">
        <f t="array" ref="K338">IF(A338="","",_xlfn._xlws.FILTER('Input_Claims Data'!K$11:K$500,('Input_Claims Data'!$A$11:$A$500='Cal_Claims Experience'!$A338)*('Input_Claims Data'!$B$11:$B$500='Cal_Claims Experience'!$B338)*('Input_Claims Data'!$C$11:$C$500='Cal_Claims Experience'!$C338)*('Input_Claims Data'!$D$11:$D$500='Cal_Claims Experience'!$D338)))</f>
        <v/>
      </c>
      <c r="L338" s="1" t="str" cm="1">
        <f t="array" ref="L338">IF(B338="","",_xlfn._xlws.FILTER('Input_Claims Data'!L$11:L$500,('Input_Claims Data'!$A$11:$A$500='Cal_Claims Experience'!$A338)*('Input_Claims Data'!$B$11:$B$500='Cal_Claims Experience'!$B338)*('Input_Claims Data'!$C$11:$C$500='Cal_Claims Experience'!$C338)*('Input_Claims Data'!$D$11:$D$500='Cal_Claims Experience'!$D338)))</f>
        <v/>
      </c>
      <c r="M338" s="1" t="str" cm="1">
        <f t="array" ref="M338">IF(C338="","",_xlfn._xlws.FILTER('Input_Claims Data'!M$11:M$500,('Input_Claims Data'!$A$11:$A$500='Cal_Claims Experience'!$A338)*('Input_Claims Data'!$B$11:$B$500='Cal_Claims Experience'!$B338)*('Input_Claims Data'!$C$11:$C$500='Cal_Claims Experience'!$C338)*('Input_Claims Data'!$D$11:$D$500='Cal_Claims Experience'!$D338)))</f>
        <v/>
      </c>
      <c r="N338" s="1" t="str" cm="1">
        <f t="array" ref="N338">IF(D338="","",_xlfn._xlws.FILTER('Input_Claims Data'!N$11:N$500,('Input_Claims Data'!$A$11:$A$500='Cal_Claims Experience'!$A338)*('Input_Claims Data'!$B$11:$B$500='Cal_Claims Experience'!$B338)*('Input_Claims Data'!$C$11:$C$500='Cal_Claims Experience'!$C338)*('Input_Claims Data'!$D$11:$D$500='Cal_Claims Experience'!$D338)))</f>
        <v/>
      </c>
      <c r="O338" s="1" t="str">
        <f t="shared" si="50"/>
        <v/>
      </c>
      <c r="P338" s="1" t="str">
        <f t="shared" si="51"/>
        <v/>
      </c>
      <c r="Q338" s="1" t="str">
        <f t="shared" si="52"/>
        <v/>
      </c>
      <c r="R338" s="1" t="str">
        <f t="shared" si="53"/>
        <v/>
      </c>
      <c r="S338" s="1" t="str">
        <f t="shared" si="54"/>
        <v/>
      </c>
      <c r="Y338" s="1" t="str" cm="1">
        <f t="array" ref="Y338">IF(U338="","",_xlfn._xlws.FILTER('Input_Claims Data'!U$11:U$500,('Input_Claims Data'!$Q$11:$Q$500='Cal_Claims Experience'!$U338)*('Input_Claims Data'!$R$11:$R$500='Cal_Claims Experience'!$V338)*('Input_Claims Data'!$S$11:$S$500='Cal_Claims Experience'!$W338)*('Input_Claims Data'!$T$11:$T$500='Cal_Claims Experience'!$X338)))</f>
        <v/>
      </c>
      <c r="Z338" s="1" t="str" cm="1">
        <f t="array" ref="Z338">IF(V338="","",_xlfn._xlws.FILTER('Input_Claims Data'!V$11:V$500,('Input_Claims Data'!$Q$11:$Q$500='Cal_Claims Experience'!$U338)*('Input_Claims Data'!$R$11:$R$500='Cal_Claims Experience'!$V338)*('Input_Claims Data'!$S$11:$S$500='Cal_Claims Experience'!$W338)*('Input_Claims Data'!$T$11:$T$500='Cal_Claims Experience'!$X338)))</f>
        <v/>
      </c>
      <c r="AA338" s="1" t="str" cm="1">
        <f t="array" ref="AA338">IF(W338="","",_xlfn._xlws.FILTER('Input_Claims Data'!W$11:W$500,('Input_Claims Data'!$Q$11:$Q$500='Cal_Claims Experience'!$U338)*('Input_Claims Data'!$R$11:$R$500='Cal_Claims Experience'!$V338)*('Input_Claims Data'!$S$11:$S$500='Cal_Claims Experience'!$W338)*('Input_Claims Data'!$T$11:$T$500='Cal_Claims Experience'!$X338)))</f>
        <v/>
      </c>
      <c r="AB338" s="1" t="str" cm="1">
        <f t="array" ref="AB338">IF(X338="","",_xlfn._xlws.FILTER('Input_Claims Data'!X$11:X$500,('Input_Claims Data'!$Q$11:$Q$500='Cal_Claims Experience'!$U338)*('Input_Claims Data'!$R$11:$R$500='Cal_Claims Experience'!$V338)*('Input_Claims Data'!$S$11:$S$500='Cal_Claims Experience'!$W338)*('Input_Claims Data'!$T$11:$T$500='Cal_Claims Experience'!$X338)))</f>
        <v/>
      </c>
      <c r="AC338" s="1" t="str" cm="1">
        <f t="array" ref="AC338">IF(Y338="","",_xlfn._xlws.FILTER('Input_Claims Data'!Y$11:Y$500,('Input_Claims Data'!$Q$11:$Q$500='Cal_Claims Experience'!$U338)*('Input_Claims Data'!$R$11:$R$500='Cal_Claims Experience'!$V338)*('Input_Claims Data'!$S$11:$S$500='Cal_Claims Experience'!$W338)*('Input_Claims Data'!$T$11:$T$500='Cal_Claims Experience'!$X338)))</f>
        <v/>
      </c>
      <c r="AD338" s="1" t="str" cm="1">
        <f t="array" ref="AD338">IF(Z338="","",_xlfn._xlws.FILTER('Input_Claims Data'!Z$11:Z$500,('Input_Claims Data'!$Q$11:$Q$500='Cal_Claims Experience'!$U338)*('Input_Claims Data'!$R$11:$R$500='Cal_Claims Experience'!$V338)*('Input_Claims Data'!$S$11:$S$500='Cal_Claims Experience'!$W338)*('Input_Claims Data'!$T$11:$T$500='Cal_Claims Experience'!$X338)))</f>
        <v/>
      </c>
      <c r="AE338" s="1" t="str" cm="1">
        <f t="array" ref="AE338">IF(AA338="","",_xlfn._xlws.FILTER('Input_Claims Data'!AA$11:AA$500,('Input_Claims Data'!$Q$11:$Q$500='Cal_Claims Experience'!$U338)*('Input_Claims Data'!$R$11:$R$500='Cal_Claims Experience'!$V338)*('Input_Claims Data'!$S$11:$S$500='Cal_Claims Experience'!$W338)*('Input_Claims Data'!$T$11:$T$500='Cal_Claims Experience'!$X338)))</f>
        <v/>
      </c>
      <c r="AF338" s="1" t="str" cm="1">
        <f t="array" ref="AF338">IF(AB338="","",_xlfn._xlws.FILTER('Input_Claims Data'!AB$11:AB$500,('Input_Claims Data'!$Q$11:$Q$500='Cal_Claims Experience'!$U338)*('Input_Claims Data'!$R$11:$R$500='Cal_Claims Experience'!$V338)*('Input_Claims Data'!$S$11:$S$500='Cal_Claims Experience'!$W338)*('Input_Claims Data'!$T$11:$T$500='Cal_Claims Experience'!$X338)))</f>
        <v/>
      </c>
      <c r="AG338" s="1" t="str" cm="1">
        <f t="array" ref="AG338">IF(AC338="","",_xlfn._xlws.FILTER('Input_Claims Data'!AC$11:AC$500,('Input_Claims Data'!$Q$11:$Q$500='Cal_Claims Experience'!$U338)*('Input_Claims Data'!$R$11:$R$500='Cal_Claims Experience'!$V338)*('Input_Claims Data'!$S$11:$S$500='Cal_Claims Experience'!$W338)*('Input_Claims Data'!$T$11:$T$500='Cal_Claims Experience'!$X338)))</f>
        <v/>
      </c>
      <c r="AH338" s="1" t="str" cm="1">
        <f t="array" ref="AH338">IF(AD338="","",_xlfn._xlws.FILTER('Input_Claims Data'!AD$11:AD$500,('Input_Claims Data'!$Q$11:$Q$500='Cal_Claims Experience'!$U338)*('Input_Claims Data'!$R$11:$R$500='Cal_Claims Experience'!$V338)*('Input_Claims Data'!$S$11:$S$500='Cal_Claims Experience'!$W338)*('Input_Claims Data'!$T$11:$T$500='Cal_Claims Experience'!$X338)))</f>
        <v/>
      </c>
      <c r="AI338" s="1" t="str">
        <f t="shared" si="58"/>
        <v/>
      </c>
      <c r="AJ338" s="1" t="str">
        <f t="shared" si="55"/>
        <v/>
      </c>
      <c r="AK338" s="1" t="str">
        <f t="shared" si="56"/>
        <v/>
      </c>
      <c r="AL338" s="1" t="str">
        <f t="shared" si="57"/>
        <v/>
      </c>
      <c r="AM338" s="1" t="str">
        <f t="shared" si="59"/>
        <v/>
      </c>
    </row>
    <row r="339" spans="5:39">
      <c r="E339" s="1" t="str" cm="1">
        <f t="array" ref="E339">IF(A339="","",_xlfn._xlws.FILTER('Input_Claims Data'!E$11:E$500,('Input_Claims Data'!$A$11:$A$500='Cal_Claims Experience'!$A339)*('Input_Claims Data'!$B$11:$B$500='Cal_Claims Experience'!$B339)*('Input_Claims Data'!$C$11:$C$500='Cal_Claims Experience'!$C339)*('Input_Claims Data'!$D$11:$D$500='Cal_Claims Experience'!$D339)))</f>
        <v/>
      </c>
      <c r="F339" s="1" t="str" cm="1">
        <f t="array" ref="F339">IF(A339="","",_xlfn._xlws.FILTER('Input_Claims Data'!F$11:F$500,('Input_Claims Data'!$A$11:$A$500='Cal_Claims Experience'!$A339)*('Input_Claims Data'!$B$11:$B$500='Cal_Claims Experience'!$B339)*('Input_Claims Data'!$C$11:$C$500='Cal_Claims Experience'!$C339)*('Input_Claims Data'!$D$11:$D$500='Cal_Claims Experience'!$D339)))</f>
        <v/>
      </c>
      <c r="G339" s="1" t="str" cm="1">
        <f t="array" ref="G339">IF(A339="","",_xlfn._xlws.FILTER('Input_Claims Data'!G$11:G$500,('Input_Claims Data'!$A$11:$A$500='Cal_Claims Experience'!$A339)*('Input_Claims Data'!$B$11:$B$500='Cal_Claims Experience'!$B339)*('Input_Claims Data'!$C$11:$C$500='Cal_Claims Experience'!$C339)*('Input_Claims Data'!$D$11:$D$500='Cal_Claims Experience'!$D339)))</f>
        <v/>
      </c>
      <c r="H339" s="1" t="str" cm="1">
        <f t="array" ref="H339">IF(A339="","",_xlfn._xlws.FILTER('Input_Claims Data'!H$11:H$500,('Input_Claims Data'!$A$11:$A$500='Cal_Claims Experience'!$A339)*('Input_Claims Data'!$B$11:$B$500='Cal_Claims Experience'!$B339)*('Input_Claims Data'!$C$11:$C$500='Cal_Claims Experience'!$C339)*('Input_Claims Data'!$D$11:$D$500='Cal_Claims Experience'!$D339)))</f>
        <v/>
      </c>
      <c r="I339" s="1" t="str" cm="1">
        <f t="array" ref="I339">IF(A339="","",_xlfn._xlws.FILTER('Input_Claims Data'!I$11:I$500,('Input_Claims Data'!$A$11:$A$500='Cal_Claims Experience'!$A339)*('Input_Claims Data'!$B$11:$B$500='Cal_Claims Experience'!$B339)*('Input_Claims Data'!$C$11:$C$500='Cal_Claims Experience'!$C339)*('Input_Claims Data'!$D$11:$D$500='Cal_Claims Experience'!$D339)))</f>
        <v/>
      </c>
      <c r="J339" s="1" t="str" cm="1">
        <f t="array" ref="J339">IF(A339="","",_xlfn._xlws.FILTER('Input_Claims Data'!J$11:J$500,('Input_Claims Data'!$A$11:$A$500='Cal_Claims Experience'!$A339)*('Input_Claims Data'!$B$11:$B$500='Cal_Claims Experience'!$B339)*('Input_Claims Data'!$C$11:$C$500='Cal_Claims Experience'!$C339)*('Input_Claims Data'!$D$11:$D$500='Cal_Claims Experience'!$D339)))</f>
        <v/>
      </c>
      <c r="K339" s="1" t="str" cm="1">
        <f t="array" ref="K339">IF(A339="","",_xlfn._xlws.FILTER('Input_Claims Data'!K$11:K$500,('Input_Claims Data'!$A$11:$A$500='Cal_Claims Experience'!$A339)*('Input_Claims Data'!$B$11:$B$500='Cal_Claims Experience'!$B339)*('Input_Claims Data'!$C$11:$C$500='Cal_Claims Experience'!$C339)*('Input_Claims Data'!$D$11:$D$500='Cal_Claims Experience'!$D339)))</f>
        <v/>
      </c>
      <c r="L339" s="1" t="str" cm="1">
        <f t="array" ref="L339">IF(B339="","",_xlfn._xlws.FILTER('Input_Claims Data'!L$11:L$500,('Input_Claims Data'!$A$11:$A$500='Cal_Claims Experience'!$A339)*('Input_Claims Data'!$B$11:$B$500='Cal_Claims Experience'!$B339)*('Input_Claims Data'!$C$11:$C$500='Cal_Claims Experience'!$C339)*('Input_Claims Data'!$D$11:$D$500='Cal_Claims Experience'!$D339)))</f>
        <v/>
      </c>
      <c r="M339" s="1" t="str" cm="1">
        <f t="array" ref="M339">IF(C339="","",_xlfn._xlws.FILTER('Input_Claims Data'!M$11:M$500,('Input_Claims Data'!$A$11:$A$500='Cal_Claims Experience'!$A339)*('Input_Claims Data'!$B$11:$B$500='Cal_Claims Experience'!$B339)*('Input_Claims Data'!$C$11:$C$500='Cal_Claims Experience'!$C339)*('Input_Claims Data'!$D$11:$D$500='Cal_Claims Experience'!$D339)))</f>
        <v/>
      </c>
      <c r="N339" s="1" t="str" cm="1">
        <f t="array" ref="N339">IF(D339="","",_xlfn._xlws.FILTER('Input_Claims Data'!N$11:N$500,('Input_Claims Data'!$A$11:$A$500='Cal_Claims Experience'!$A339)*('Input_Claims Data'!$B$11:$B$500='Cal_Claims Experience'!$B339)*('Input_Claims Data'!$C$11:$C$500='Cal_Claims Experience'!$C339)*('Input_Claims Data'!$D$11:$D$500='Cal_Claims Experience'!$D339)))</f>
        <v/>
      </c>
      <c r="O339" s="1" t="str">
        <f t="shared" si="50"/>
        <v/>
      </c>
      <c r="P339" s="1" t="str">
        <f t="shared" si="51"/>
        <v/>
      </c>
      <c r="Q339" s="1" t="str">
        <f t="shared" si="52"/>
        <v/>
      </c>
      <c r="R339" s="1" t="str">
        <f t="shared" si="53"/>
        <v/>
      </c>
      <c r="S339" s="1" t="str">
        <f t="shared" si="54"/>
        <v/>
      </c>
      <c r="Y339" s="1" t="str" cm="1">
        <f t="array" ref="Y339">IF(U339="","",_xlfn._xlws.FILTER('Input_Claims Data'!U$11:U$500,('Input_Claims Data'!$Q$11:$Q$500='Cal_Claims Experience'!$U339)*('Input_Claims Data'!$R$11:$R$500='Cal_Claims Experience'!$V339)*('Input_Claims Data'!$S$11:$S$500='Cal_Claims Experience'!$W339)*('Input_Claims Data'!$T$11:$T$500='Cal_Claims Experience'!$X339)))</f>
        <v/>
      </c>
      <c r="Z339" s="1" t="str" cm="1">
        <f t="array" ref="Z339">IF(V339="","",_xlfn._xlws.FILTER('Input_Claims Data'!V$11:V$500,('Input_Claims Data'!$Q$11:$Q$500='Cal_Claims Experience'!$U339)*('Input_Claims Data'!$R$11:$R$500='Cal_Claims Experience'!$V339)*('Input_Claims Data'!$S$11:$S$500='Cal_Claims Experience'!$W339)*('Input_Claims Data'!$T$11:$T$500='Cal_Claims Experience'!$X339)))</f>
        <v/>
      </c>
      <c r="AA339" s="1" t="str" cm="1">
        <f t="array" ref="AA339">IF(W339="","",_xlfn._xlws.FILTER('Input_Claims Data'!W$11:W$500,('Input_Claims Data'!$Q$11:$Q$500='Cal_Claims Experience'!$U339)*('Input_Claims Data'!$R$11:$R$500='Cal_Claims Experience'!$V339)*('Input_Claims Data'!$S$11:$S$500='Cal_Claims Experience'!$W339)*('Input_Claims Data'!$T$11:$T$500='Cal_Claims Experience'!$X339)))</f>
        <v/>
      </c>
      <c r="AB339" s="1" t="str" cm="1">
        <f t="array" ref="AB339">IF(X339="","",_xlfn._xlws.FILTER('Input_Claims Data'!X$11:X$500,('Input_Claims Data'!$Q$11:$Q$500='Cal_Claims Experience'!$U339)*('Input_Claims Data'!$R$11:$R$500='Cal_Claims Experience'!$V339)*('Input_Claims Data'!$S$11:$S$500='Cal_Claims Experience'!$W339)*('Input_Claims Data'!$T$11:$T$500='Cal_Claims Experience'!$X339)))</f>
        <v/>
      </c>
      <c r="AC339" s="1" t="str" cm="1">
        <f t="array" ref="AC339">IF(Y339="","",_xlfn._xlws.FILTER('Input_Claims Data'!Y$11:Y$500,('Input_Claims Data'!$Q$11:$Q$500='Cal_Claims Experience'!$U339)*('Input_Claims Data'!$R$11:$R$500='Cal_Claims Experience'!$V339)*('Input_Claims Data'!$S$11:$S$500='Cal_Claims Experience'!$W339)*('Input_Claims Data'!$T$11:$T$500='Cal_Claims Experience'!$X339)))</f>
        <v/>
      </c>
      <c r="AD339" s="1" t="str" cm="1">
        <f t="array" ref="AD339">IF(Z339="","",_xlfn._xlws.FILTER('Input_Claims Data'!Z$11:Z$500,('Input_Claims Data'!$Q$11:$Q$500='Cal_Claims Experience'!$U339)*('Input_Claims Data'!$R$11:$R$500='Cal_Claims Experience'!$V339)*('Input_Claims Data'!$S$11:$S$500='Cal_Claims Experience'!$W339)*('Input_Claims Data'!$T$11:$T$500='Cal_Claims Experience'!$X339)))</f>
        <v/>
      </c>
      <c r="AE339" s="1" t="str" cm="1">
        <f t="array" ref="AE339">IF(AA339="","",_xlfn._xlws.FILTER('Input_Claims Data'!AA$11:AA$500,('Input_Claims Data'!$Q$11:$Q$500='Cal_Claims Experience'!$U339)*('Input_Claims Data'!$R$11:$R$500='Cal_Claims Experience'!$V339)*('Input_Claims Data'!$S$11:$S$500='Cal_Claims Experience'!$W339)*('Input_Claims Data'!$T$11:$T$500='Cal_Claims Experience'!$X339)))</f>
        <v/>
      </c>
      <c r="AF339" s="1" t="str" cm="1">
        <f t="array" ref="AF339">IF(AB339="","",_xlfn._xlws.FILTER('Input_Claims Data'!AB$11:AB$500,('Input_Claims Data'!$Q$11:$Q$500='Cal_Claims Experience'!$U339)*('Input_Claims Data'!$R$11:$R$500='Cal_Claims Experience'!$V339)*('Input_Claims Data'!$S$11:$S$500='Cal_Claims Experience'!$W339)*('Input_Claims Data'!$T$11:$T$500='Cal_Claims Experience'!$X339)))</f>
        <v/>
      </c>
      <c r="AG339" s="1" t="str" cm="1">
        <f t="array" ref="AG339">IF(AC339="","",_xlfn._xlws.FILTER('Input_Claims Data'!AC$11:AC$500,('Input_Claims Data'!$Q$11:$Q$500='Cal_Claims Experience'!$U339)*('Input_Claims Data'!$R$11:$R$500='Cal_Claims Experience'!$V339)*('Input_Claims Data'!$S$11:$S$500='Cal_Claims Experience'!$W339)*('Input_Claims Data'!$T$11:$T$500='Cal_Claims Experience'!$X339)))</f>
        <v/>
      </c>
      <c r="AH339" s="1" t="str" cm="1">
        <f t="array" ref="AH339">IF(AD339="","",_xlfn._xlws.FILTER('Input_Claims Data'!AD$11:AD$500,('Input_Claims Data'!$Q$11:$Q$500='Cal_Claims Experience'!$U339)*('Input_Claims Data'!$R$11:$R$500='Cal_Claims Experience'!$V339)*('Input_Claims Data'!$S$11:$S$500='Cal_Claims Experience'!$W339)*('Input_Claims Data'!$T$11:$T$500='Cal_Claims Experience'!$X339)))</f>
        <v/>
      </c>
      <c r="AI339" s="1" t="str">
        <f t="shared" si="58"/>
        <v/>
      </c>
      <c r="AJ339" s="1" t="str">
        <f t="shared" si="55"/>
        <v/>
      </c>
      <c r="AK339" s="1" t="str">
        <f t="shared" si="56"/>
        <v/>
      </c>
      <c r="AL339" s="1" t="str">
        <f t="shared" si="57"/>
        <v/>
      </c>
      <c r="AM339" s="1" t="str">
        <f t="shared" si="59"/>
        <v/>
      </c>
    </row>
    <row r="340" spans="5:39">
      <c r="E340" s="1" t="str" cm="1">
        <f t="array" ref="E340">IF(A340="","",_xlfn._xlws.FILTER('Input_Claims Data'!E$11:E$500,('Input_Claims Data'!$A$11:$A$500='Cal_Claims Experience'!$A340)*('Input_Claims Data'!$B$11:$B$500='Cal_Claims Experience'!$B340)*('Input_Claims Data'!$C$11:$C$500='Cal_Claims Experience'!$C340)*('Input_Claims Data'!$D$11:$D$500='Cal_Claims Experience'!$D340)))</f>
        <v/>
      </c>
      <c r="F340" s="1" t="str" cm="1">
        <f t="array" ref="F340">IF(A340="","",_xlfn._xlws.FILTER('Input_Claims Data'!F$11:F$500,('Input_Claims Data'!$A$11:$A$500='Cal_Claims Experience'!$A340)*('Input_Claims Data'!$B$11:$B$500='Cal_Claims Experience'!$B340)*('Input_Claims Data'!$C$11:$C$500='Cal_Claims Experience'!$C340)*('Input_Claims Data'!$D$11:$D$500='Cal_Claims Experience'!$D340)))</f>
        <v/>
      </c>
      <c r="G340" s="1" t="str" cm="1">
        <f t="array" ref="G340">IF(A340="","",_xlfn._xlws.FILTER('Input_Claims Data'!G$11:G$500,('Input_Claims Data'!$A$11:$A$500='Cal_Claims Experience'!$A340)*('Input_Claims Data'!$B$11:$B$500='Cal_Claims Experience'!$B340)*('Input_Claims Data'!$C$11:$C$500='Cal_Claims Experience'!$C340)*('Input_Claims Data'!$D$11:$D$500='Cal_Claims Experience'!$D340)))</f>
        <v/>
      </c>
      <c r="H340" s="1" t="str" cm="1">
        <f t="array" ref="H340">IF(A340="","",_xlfn._xlws.FILTER('Input_Claims Data'!H$11:H$500,('Input_Claims Data'!$A$11:$A$500='Cal_Claims Experience'!$A340)*('Input_Claims Data'!$B$11:$B$500='Cal_Claims Experience'!$B340)*('Input_Claims Data'!$C$11:$C$500='Cal_Claims Experience'!$C340)*('Input_Claims Data'!$D$11:$D$500='Cal_Claims Experience'!$D340)))</f>
        <v/>
      </c>
      <c r="I340" s="1" t="str" cm="1">
        <f t="array" ref="I340">IF(A340="","",_xlfn._xlws.FILTER('Input_Claims Data'!I$11:I$500,('Input_Claims Data'!$A$11:$A$500='Cal_Claims Experience'!$A340)*('Input_Claims Data'!$B$11:$B$500='Cal_Claims Experience'!$B340)*('Input_Claims Data'!$C$11:$C$500='Cal_Claims Experience'!$C340)*('Input_Claims Data'!$D$11:$D$500='Cal_Claims Experience'!$D340)))</f>
        <v/>
      </c>
      <c r="J340" s="1" t="str" cm="1">
        <f t="array" ref="J340">IF(A340="","",_xlfn._xlws.FILTER('Input_Claims Data'!J$11:J$500,('Input_Claims Data'!$A$11:$A$500='Cal_Claims Experience'!$A340)*('Input_Claims Data'!$B$11:$B$500='Cal_Claims Experience'!$B340)*('Input_Claims Data'!$C$11:$C$500='Cal_Claims Experience'!$C340)*('Input_Claims Data'!$D$11:$D$500='Cal_Claims Experience'!$D340)))</f>
        <v/>
      </c>
      <c r="K340" s="1" t="str" cm="1">
        <f t="array" ref="K340">IF(A340="","",_xlfn._xlws.FILTER('Input_Claims Data'!K$11:K$500,('Input_Claims Data'!$A$11:$A$500='Cal_Claims Experience'!$A340)*('Input_Claims Data'!$B$11:$B$500='Cal_Claims Experience'!$B340)*('Input_Claims Data'!$C$11:$C$500='Cal_Claims Experience'!$C340)*('Input_Claims Data'!$D$11:$D$500='Cal_Claims Experience'!$D340)))</f>
        <v/>
      </c>
      <c r="L340" s="1" t="str" cm="1">
        <f t="array" ref="L340">IF(B340="","",_xlfn._xlws.FILTER('Input_Claims Data'!L$11:L$500,('Input_Claims Data'!$A$11:$A$500='Cal_Claims Experience'!$A340)*('Input_Claims Data'!$B$11:$B$500='Cal_Claims Experience'!$B340)*('Input_Claims Data'!$C$11:$C$500='Cal_Claims Experience'!$C340)*('Input_Claims Data'!$D$11:$D$500='Cal_Claims Experience'!$D340)))</f>
        <v/>
      </c>
      <c r="M340" s="1" t="str" cm="1">
        <f t="array" ref="M340">IF(C340="","",_xlfn._xlws.FILTER('Input_Claims Data'!M$11:M$500,('Input_Claims Data'!$A$11:$A$500='Cal_Claims Experience'!$A340)*('Input_Claims Data'!$B$11:$B$500='Cal_Claims Experience'!$B340)*('Input_Claims Data'!$C$11:$C$500='Cal_Claims Experience'!$C340)*('Input_Claims Data'!$D$11:$D$500='Cal_Claims Experience'!$D340)))</f>
        <v/>
      </c>
      <c r="N340" s="1" t="str" cm="1">
        <f t="array" ref="N340">IF(D340="","",_xlfn._xlws.FILTER('Input_Claims Data'!N$11:N$500,('Input_Claims Data'!$A$11:$A$500='Cal_Claims Experience'!$A340)*('Input_Claims Data'!$B$11:$B$500='Cal_Claims Experience'!$B340)*('Input_Claims Data'!$C$11:$C$500='Cal_Claims Experience'!$C340)*('Input_Claims Data'!$D$11:$D$500='Cal_Claims Experience'!$D340)))</f>
        <v/>
      </c>
      <c r="O340" s="1" t="str">
        <f t="shared" si="50"/>
        <v/>
      </c>
      <c r="P340" s="1" t="str">
        <f t="shared" si="51"/>
        <v/>
      </c>
      <c r="Q340" s="1" t="str">
        <f t="shared" si="52"/>
        <v/>
      </c>
      <c r="R340" s="1" t="str">
        <f t="shared" si="53"/>
        <v/>
      </c>
      <c r="S340" s="1" t="str">
        <f t="shared" si="54"/>
        <v/>
      </c>
      <c r="Y340" s="1" t="str" cm="1">
        <f t="array" ref="Y340">IF(U340="","",_xlfn._xlws.FILTER('Input_Claims Data'!U$11:U$500,('Input_Claims Data'!$Q$11:$Q$500='Cal_Claims Experience'!$U340)*('Input_Claims Data'!$R$11:$R$500='Cal_Claims Experience'!$V340)*('Input_Claims Data'!$S$11:$S$500='Cal_Claims Experience'!$W340)*('Input_Claims Data'!$T$11:$T$500='Cal_Claims Experience'!$X340)))</f>
        <v/>
      </c>
      <c r="Z340" s="1" t="str" cm="1">
        <f t="array" ref="Z340">IF(V340="","",_xlfn._xlws.FILTER('Input_Claims Data'!V$11:V$500,('Input_Claims Data'!$Q$11:$Q$500='Cal_Claims Experience'!$U340)*('Input_Claims Data'!$R$11:$R$500='Cal_Claims Experience'!$V340)*('Input_Claims Data'!$S$11:$S$500='Cal_Claims Experience'!$W340)*('Input_Claims Data'!$T$11:$T$500='Cal_Claims Experience'!$X340)))</f>
        <v/>
      </c>
      <c r="AA340" s="1" t="str" cm="1">
        <f t="array" ref="AA340">IF(W340="","",_xlfn._xlws.FILTER('Input_Claims Data'!W$11:W$500,('Input_Claims Data'!$Q$11:$Q$500='Cal_Claims Experience'!$U340)*('Input_Claims Data'!$R$11:$R$500='Cal_Claims Experience'!$V340)*('Input_Claims Data'!$S$11:$S$500='Cal_Claims Experience'!$W340)*('Input_Claims Data'!$T$11:$T$500='Cal_Claims Experience'!$X340)))</f>
        <v/>
      </c>
      <c r="AB340" s="1" t="str" cm="1">
        <f t="array" ref="AB340">IF(X340="","",_xlfn._xlws.FILTER('Input_Claims Data'!X$11:X$500,('Input_Claims Data'!$Q$11:$Q$500='Cal_Claims Experience'!$U340)*('Input_Claims Data'!$R$11:$R$500='Cal_Claims Experience'!$V340)*('Input_Claims Data'!$S$11:$S$500='Cal_Claims Experience'!$W340)*('Input_Claims Data'!$T$11:$T$500='Cal_Claims Experience'!$X340)))</f>
        <v/>
      </c>
      <c r="AC340" s="1" t="str" cm="1">
        <f t="array" ref="AC340">IF(Y340="","",_xlfn._xlws.FILTER('Input_Claims Data'!Y$11:Y$500,('Input_Claims Data'!$Q$11:$Q$500='Cal_Claims Experience'!$U340)*('Input_Claims Data'!$R$11:$R$500='Cal_Claims Experience'!$V340)*('Input_Claims Data'!$S$11:$S$500='Cal_Claims Experience'!$W340)*('Input_Claims Data'!$T$11:$T$500='Cal_Claims Experience'!$X340)))</f>
        <v/>
      </c>
      <c r="AD340" s="1" t="str" cm="1">
        <f t="array" ref="AD340">IF(Z340="","",_xlfn._xlws.FILTER('Input_Claims Data'!Z$11:Z$500,('Input_Claims Data'!$Q$11:$Q$500='Cal_Claims Experience'!$U340)*('Input_Claims Data'!$R$11:$R$500='Cal_Claims Experience'!$V340)*('Input_Claims Data'!$S$11:$S$500='Cal_Claims Experience'!$W340)*('Input_Claims Data'!$T$11:$T$500='Cal_Claims Experience'!$X340)))</f>
        <v/>
      </c>
      <c r="AE340" s="1" t="str" cm="1">
        <f t="array" ref="AE340">IF(AA340="","",_xlfn._xlws.FILTER('Input_Claims Data'!AA$11:AA$500,('Input_Claims Data'!$Q$11:$Q$500='Cal_Claims Experience'!$U340)*('Input_Claims Data'!$R$11:$R$500='Cal_Claims Experience'!$V340)*('Input_Claims Data'!$S$11:$S$500='Cal_Claims Experience'!$W340)*('Input_Claims Data'!$T$11:$T$500='Cal_Claims Experience'!$X340)))</f>
        <v/>
      </c>
      <c r="AF340" s="1" t="str" cm="1">
        <f t="array" ref="AF340">IF(AB340="","",_xlfn._xlws.FILTER('Input_Claims Data'!AB$11:AB$500,('Input_Claims Data'!$Q$11:$Q$500='Cal_Claims Experience'!$U340)*('Input_Claims Data'!$R$11:$R$500='Cal_Claims Experience'!$V340)*('Input_Claims Data'!$S$11:$S$500='Cal_Claims Experience'!$W340)*('Input_Claims Data'!$T$11:$T$500='Cal_Claims Experience'!$X340)))</f>
        <v/>
      </c>
      <c r="AG340" s="1" t="str" cm="1">
        <f t="array" ref="AG340">IF(AC340="","",_xlfn._xlws.FILTER('Input_Claims Data'!AC$11:AC$500,('Input_Claims Data'!$Q$11:$Q$500='Cal_Claims Experience'!$U340)*('Input_Claims Data'!$R$11:$R$500='Cal_Claims Experience'!$V340)*('Input_Claims Data'!$S$11:$S$500='Cal_Claims Experience'!$W340)*('Input_Claims Data'!$T$11:$T$500='Cal_Claims Experience'!$X340)))</f>
        <v/>
      </c>
      <c r="AH340" s="1" t="str" cm="1">
        <f t="array" ref="AH340">IF(AD340="","",_xlfn._xlws.FILTER('Input_Claims Data'!AD$11:AD$500,('Input_Claims Data'!$Q$11:$Q$500='Cal_Claims Experience'!$U340)*('Input_Claims Data'!$R$11:$R$500='Cal_Claims Experience'!$V340)*('Input_Claims Data'!$S$11:$S$500='Cal_Claims Experience'!$W340)*('Input_Claims Data'!$T$11:$T$500='Cal_Claims Experience'!$X340)))</f>
        <v/>
      </c>
      <c r="AI340" s="1" t="str">
        <f t="shared" si="58"/>
        <v/>
      </c>
      <c r="AJ340" s="1" t="str">
        <f t="shared" si="55"/>
        <v/>
      </c>
      <c r="AK340" s="1" t="str">
        <f t="shared" si="56"/>
        <v/>
      </c>
      <c r="AL340" s="1" t="str">
        <f t="shared" si="57"/>
        <v/>
      </c>
      <c r="AM340" s="1" t="str">
        <f t="shared" si="59"/>
        <v/>
      </c>
    </row>
    <row r="341" spans="5:39">
      <c r="E341" s="1" t="str" cm="1">
        <f t="array" ref="E341">IF(A341="","",_xlfn._xlws.FILTER('Input_Claims Data'!E$11:E$500,('Input_Claims Data'!$A$11:$A$500='Cal_Claims Experience'!$A341)*('Input_Claims Data'!$B$11:$B$500='Cal_Claims Experience'!$B341)*('Input_Claims Data'!$C$11:$C$500='Cal_Claims Experience'!$C341)*('Input_Claims Data'!$D$11:$D$500='Cal_Claims Experience'!$D341)))</f>
        <v/>
      </c>
      <c r="F341" s="1" t="str" cm="1">
        <f t="array" ref="F341">IF(A341="","",_xlfn._xlws.FILTER('Input_Claims Data'!F$11:F$500,('Input_Claims Data'!$A$11:$A$500='Cal_Claims Experience'!$A341)*('Input_Claims Data'!$B$11:$B$500='Cal_Claims Experience'!$B341)*('Input_Claims Data'!$C$11:$C$500='Cal_Claims Experience'!$C341)*('Input_Claims Data'!$D$11:$D$500='Cal_Claims Experience'!$D341)))</f>
        <v/>
      </c>
      <c r="G341" s="1" t="str" cm="1">
        <f t="array" ref="G341">IF(A341="","",_xlfn._xlws.FILTER('Input_Claims Data'!G$11:G$500,('Input_Claims Data'!$A$11:$A$500='Cal_Claims Experience'!$A341)*('Input_Claims Data'!$B$11:$B$500='Cal_Claims Experience'!$B341)*('Input_Claims Data'!$C$11:$C$500='Cal_Claims Experience'!$C341)*('Input_Claims Data'!$D$11:$D$500='Cal_Claims Experience'!$D341)))</f>
        <v/>
      </c>
      <c r="H341" s="1" t="str" cm="1">
        <f t="array" ref="H341">IF(A341="","",_xlfn._xlws.FILTER('Input_Claims Data'!H$11:H$500,('Input_Claims Data'!$A$11:$A$500='Cal_Claims Experience'!$A341)*('Input_Claims Data'!$B$11:$B$500='Cal_Claims Experience'!$B341)*('Input_Claims Data'!$C$11:$C$500='Cal_Claims Experience'!$C341)*('Input_Claims Data'!$D$11:$D$500='Cal_Claims Experience'!$D341)))</f>
        <v/>
      </c>
      <c r="I341" s="1" t="str" cm="1">
        <f t="array" ref="I341">IF(A341="","",_xlfn._xlws.FILTER('Input_Claims Data'!I$11:I$500,('Input_Claims Data'!$A$11:$A$500='Cal_Claims Experience'!$A341)*('Input_Claims Data'!$B$11:$B$500='Cal_Claims Experience'!$B341)*('Input_Claims Data'!$C$11:$C$500='Cal_Claims Experience'!$C341)*('Input_Claims Data'!$D$11:$D$500='Cal_Claims Experience'!$D341)))</f>
        <v/>
      </c>
      <c r="J341" s="1" t="str" cm="1">
        <f t="array" ref="J341">IF(A341="","",_xlfn._xlws.FILTER('Input_Claims Data'!J$11:J$500,('Input_Claims Data'!$A$11:$A$500='Cal_Claims Experience'!$A341)*('Input_Claims Data'!$B$11:$B$500='Cal_Claims Experience'!$B341)*('Input_Claims Data'!$C$11:$C$500='Cal_Claims Experience'!$C341)*('Input_Claims Data'!$D$11:$D$500='Cal_Claims Experience'!$D341)))</f>
        <v/>
      </c>
      <c r="K341" s="1" t="str" cm="1">
        <f t="array" ref="K341">IF(A341="","",_xlfn._xlws.FILTER('Input_Claims Data'!K$11:K$500,('Input_Claims Data'!$A$11:$A$500='Cal_Claims Experience'!$A341)*('Input_Claims Data'!$B$11:$B$500='Cal_Claims Experience'!$B341)*('Input_Claims Data'!$C$11:$C$500='Cal_Claims Experience'!$C341)*('Input_Claims Data'!$D$11:$D$500='Cal_Claims Experience'!$D341)))</f>
        <v/>
      </c>
      <c r="L341" s="1" t="str" cm="1">
        <f t="array" ref="L341">IF(B341="","",_xlfn._xlws.FILTER('Input_Claims Data'!L$11:L$500,('Input_Claims Data'!$A$11:$A$500='Cal_Claims Experience'!$A341)*('Input_Claims Data'!$B$11:$B$500='Cal_Claims Experience'!$B341)*('Input_Claims Data'!$C$11:$C$500='Cal_Claims Experience'!$C341)*('Input_Claims Data'!$D$11:$D$500='Cal_Claims Experience'!$D341)))</f>
        <v/>
      </c>
      <c r="M341" s="1" t="str" cm="1">
        <f t="array" ref="M341">IF(C341="","",_xlfn._xlws.FILTER('Input_Claims Data'!M$11:M$500,('Input_Claims Data'!$A$11:$A$500='Cal_Claims Experience'!$A341)*('Input_Claims Data'!$B$11:$B$500='Cal_Claims Experience'!$B341)*('Input_Claims Data'!$C$11:$C$500='Cal_Claims Experience'!$C341)*('Input_Claims Data'!$D$11:$D$500='Cal_Claims Experience'!$D341)))</f>
        <v/>
      </c>
      <c r="N341" s="1" t="str" cm="1">
        <f t="array" ref="N341">IF(D341="","",_xlfn._xlws.FILTER('Input_Claims Data'!N$11:N$500,('Input_Claims Data'!$A$11:$A$500='Cal_Claims Experience'!$A341)*('Input_Claims Data'!$B$11:$B$500='Cal_Claims Experience'!$B341)*('Input_Claims Data'!$C$11:$C$500='Cal_Claims Experience'!$C341)*('Input_Claims Data'!$D$11:$D$500='Cal_Claims Experience'!$D341)))</f>
        <v/>
      </c>
      <c r="O341" s="1" t="str">
        <f t="shared" si="50"/>
        <v/>
      </c>
      <c r="P341" s="1" t="str">
        <f t="shared" si="51"/>
        <v/>
      </c>
      <c r="Q341" s="1" t="str">
        <f t="shared" si="52"/>
        <v/>
      </c>
      <c r="R341" s="1" t="str">
        <f t="shared" si="53"/>
        <v/>
      </c>
      <c r="S341" s="1" t="str">
        <f t="shared" si="54"/>
        <v/>
      </c>
      <c r="Y341" s="1" t="str" cm="1">
        <f t="array" ref="Y341">IF(U341="","",_xlfn._xlws.FILTER('Input_Claims Data'!U$11:U$500,('Input_Claims Data'!$Q$11:$Q$500='Cal_Claims Experience'!$U341)*('Input_Claims Data'!$R$11:$R$500='Cal_Claims Experience'!$V341)*('Input_Claims Data'!$S$11:$S$500='Cal_Claims Experience'!$W341)*('Input_Claims Data'!$T$11:$T$500='Cal_Claims Experience'!$X341)))</f>
        <v/>
      </c>
      <c r="Z341" s="1" t="str" cm="1">
        <f t="array" ref="Z341">IF(V341="","",_xlfn._xlws.FILTER('Input_Claims Data'!V$11:V$500,('Input_Claims Data'!$Q$11:$Q$500='Cal_Claims Experience'!$U341)*('Input_Claims Data'!$R$11:$R$500='Cal_Claims Experience'!$V341)*('Input_Claims Data'!$S$11:$S$500='Cal_Claims Experience'!$W341)*('Input_Claims Data'!$T$11:$T$500='Cal_Claims Experience'!$X341)))</f>
        <v/>
      </c>
      <c r="AA341" s="1" t="str" cm="1">
        <f t="array" ref="AA341">IF(W341="","",_xlfn._xlws.FILTER('Input_Claims Data'!W$11:W$500,('Input_Claims Data'!$Q$11:$Q$500='Cal_Claims Experience'!$U341)*('Input_Claims Data'!$R$11:$R$500='Cal_Claims Experience'!$V341)*('Input_Claims Data'!$S$11:$S$500='Cal_Claims Experience'!$W341)*('Input_Claims Data'!$T$11:$T$500='Cal_Claims Experience'!$X341)))</f>
        <v/>
      </c>
      <c r="AB341" s="1" t="str" cm="1">
        <f t="array" ref="AB341">IF(X341="","",_xlfn._xlws.FILTER('Input_Claims Data'!X$11:X$500,('Input_Claims Data'!$Q$11:$Q$500='Cal_Claims Experience'!$U341)*('Input_Claims Data'!$R$11:$R$500='Cal_Claims Experience'!$V341)*('Input_Claims Data'!$S$11:$S$500='Cal_Claims Experience'!$W341)*('Input_Claims Data'!$T$11:$T$500='Cal_Claims Experience'!$X341)))</f>
        <v/>
      </c>
      <c r="AC341" s="1" t="str" cm="1">
        <f t="array" ref="AC341">IF(Y341="","",_xlfn._xlws.FILTER('Input_Claims Data'!Y$11:Y$500,('Input_Claims Data'!$Q$11:$Q$500='Cal_Claims Experience'!$U341)*('Input_Claims Data'!$R$11:$R$500='Cal_Claims Experience'!$V341)*('Input_Claims Data'!$S$11:$S$500='Cal_Claims Experience'!$W341)*('Input_Claims Data'!$T$11:$T$500='Cal_Claims Experience'!$X341)))</f>
        <v/>
      </c>
      <c r="AD341" s="1" t="str" cm="1">
        <f t="array" ref="AD341">IF(Z341="","",_xlfn._xlws.FILTER('Input_Claims Data'!Z$11:Z$500,('Input_Claims Data'!$Q$11:$Q$500='Cal_Claims Experience'!$U341)*('Input_Claims Data'!$R$11:$R$500='Cal_Claims Experience'!$V341)*('Input_Claims Data'!$S$11:$S$500='Cal_Claims Experience'!$W341)*('Input_Claims Data'!$T$11:$T$500='Cal_Claims Experience'!$X341)))</f>
        <v/>
      </c>
      <c r="AE341" s="1" t="str" cm="1">
        <f t="array" ref="AE341">IF(AA341="","",_xlfn._xlws.FILTER('Input_Claims Data'!AA$11:AA$500,('Input_Claims Data'!$Q$11:$Q$500='Cal_Claims Experience'!$U341)*('Input_Claims Data'!$R$11:$R$500='Cal_Claims Experience'!$V341)*('Input_Claims Data'!$S$11:$S$500='Cal_Claims Experience'!$W341)*('Input_Claims Data'!$T$11:$T$500='Cal_Claims Experience'!$X341)))</f>
        <v/>
      </c>
      <c r="AF341" s="1" t="str" cm="1">
        <f t="array" ref="AF341">IF(AB341="","",_xlfn._xlws.FILTER('Input_Claims Data'!AB$11:AB$500,('Input_Claims Data'!$Q$11:$Q$500='Cal_Claims Experience'!$U341)*('Input_Claims Data'!$R$11:$R$500='Cal_Claims Experience'!$V341)*('Input_Claims Data'!$S$11:$S$500='Cal_Claims Experience'!$W341)*('Input_Claims Data'!$T$11:$T$500='Cal_Claims Experience'!$X341)))</f>
        <v/>
      </c>
      <c r="AG341" s="1" t="str" cm="1">
        <f t="array" ref="AG341">IF(AC341="","",_xlfn._xlws.FILTER('Input_Claims Data'!AC$11:AC$500,('Input_Claims Data'!$Q$11:$Q$500='Cal_Claims Experience'!$U341)*('Input_Claims Data'!$R$11:$R$500='Cal_Claims Experience'!$V341)*('Input_Claims Data'!$S$11:$S$500='Cal_Claims Experience'!$W341)*('Input_Claims Data'!$T$11:$T$500='Cal_Claims Experience'!$X341)))</f>
        <v/>
      </c>
      <c r="AH341" s="1" t="str" cm="1">
        <f t="array" ref="AH341">IF(AD341="","",_xlfn._xlws.FILTER('Input_Claims Data'!AD$11:AD$500,('Input_Claims Data'!$Q$11:$Q$500='Cal_Claims Experience'!$U341)*('Input_Claims Data'!$R$11:$R$500='Cal_Claims Experience'!$V341)*('Input_Claims Data'!$S$11:$S$500='Cal_Claims Experience'!$W341)*('Input_Claims Data'!$T$11:$T$500='Cal_Claims Experience'!$X341)))</f>
        <v/>
      </c>
      <c r="AI341" s="1" t="str">
        <f t="shared" si="58"/>
        <v/>
      </c>
      <c r="AJ341" s="1" t="str">
        <f t="shared" si="55"/>
        <v/>
      </c>
      <c r="AK341" s="1" t="str">
        <f t="shared" si="56"/>
        <v/>
      </c>
      <c r="AL341" s="1" t="str">
        <f t="shared" si="57"/>
        <v/>
      </c>
      <c r="AM341" s="1" t="str">
        <f t="shared" si="59"/>
        <v/>
      </c>
    </row>
    <row r="342" spans="5:39">
      <c r="E342" s="1" t="str" cm="1">
        <f t="array" ref="E342">IF(A342="","",_xlfn._xlws.FILTER('Input_Claims Data'!E$11:E$500,('Input_Claims Data'!$A$11:$A$500='Cal_Claims Experience'!$A342)*('Input_Claims Data'!$B$11:$B$500='Cal_Claims Experience'!$B342)*('Input_Claims Data'!$C$11:$C$500='Cal_Claims Experience'!$C342)*('Input_Claims Data'!$D$11:$D$500='Cal_Claims Experience'!$D342)))</f>
        <v/>
      </c>
      <c r="F342" s="1" t="str" cm="1">
        <f t="array" ref="F342">IF(A342="","",_xlfn._xlws.FILTER('Input_Claims Data'!F$11:F$500,('Input_Claims Data'!$A$11:$A$500='Cal_Claims Experience'!$A342)*('Input_Claims Data'!$B$11:$B$500='Cal_Claims Experience'!$B342)*('Input_Claims Data'!$C$11:$C$500='Cal_Claims Experience'!$C342)*('Input_Claims Data'!$D$11:$D$500='Cal_Claims Experience'!$D342)))</f>
        <v/>
      </c>
      <c r="G342" s="1" t="str" cm="1">
        <f t="array" ref="G342">IF(A342="","",_xlfn._xlws.FILTER('Input_Claims Data'!G$11:G$500,('Input_Claims Data'!$A$11:$A$500='Cal_Claims Experience'!$A342)*('Input_Claims Data'!$B$11:$B$500='Cal_Claims Experience'!$B342)*('Input_Claims Data'!$C$11:$C$500='Cal_Claims Experience'!$C342)*('Input_Claims Data'!$D$11:$D$500='Cal_Claims Experience'!$D342)))</f>
        <v/>
      </c>
      <c r="H342" s="1" t="str" cm="1">
        <f t="array" ref="H342">IF(A342="","",_xlfn._xlws.FILTER('Input_Claims Data'!H$11:H$500,('Input_Claims Data'!$A$11:$A$500='Cal_Claims Experience'!$A342)*('Input_Claims Data'!$B$11:$B$500='Cal_Claims Experience'!$B342)*('Input_Claims Data'!$C$11:$C$500='Cal_Claims Experience'!$C342)*('Input_Claims Data'!$D$11:$D$500='Cal_Claims Experience'!$D342)))</f>
        <v/>
      </c>
      <c r="I342" s="1" t="str" cm="1">
        <f t="array" ref="I342">IF(A342="","",_xlfn._xlws.FILTER('Input_Claims Data'!I$11:I$500,('Input_Claims Data'!$A$11:$A$500='Cal_Claims Experience'!$A342)*('Input_Claims Data'!$B$11:$B$500='Cal_Claims Experience'!$B342)*('Input_Claims Data'!$C$11:$C$500='Cal_Claims Experience'!$C342)*('Input_Claims Data'!$D$11:$D$500='Cal_Claims Experience'!$D342)))</f>
        <v/>
      </c>
      <c r="J342" s="1" t="str" cm="1">
        <f t="array" ref="J342">IF(A342="","",_xlfn._xlws.FILTER('Input_Claims Data'!J$11:J$500,('Input_Claims Data'!$A$11:$A$500='Cal_Claims Experience'!$A342)*('Input_Claims Data'!$B$11:$B$500='Cal_Claims Experience'!$B342)*('Input_Claims Data'!$C$11:$C$500='Cal_Claims Experience'!$C342)*('Input_Claims Data'!$D$11:$D$500='Cal_Claims Experience'!$D342)))</f>
        <v/>
      </c>
      <c r="K342" s="1" t="str" cm="1">
        <f t="array" ref="K342">IF(A342="","",_xlfn._xlws.FILTER('Input_Claims Data'!K$11:K$500,('Input_Claims Data'!$A$11:$A$500='Cal_Claims Experience'!$A342)*('Input_Claims Data'!$B$11:$B$500='Cal_Claims Experience'!$B342)*('Input_Claims Data'!$C$11:$C$500='Cal_Claims Experience'!$C342)*('Input_Claims Data'!$D$11:$D$500='Cal_Claims Experience'!$D342)))</f>
        <v/>
      </c>
      <c r="L342" s="1" t="str" cm="1">
        <f t="array" ref="L342">IF(B342="","",_xlfn._xlws.FILTER('Input_Claims Data'!L$11:L$500,('Input_Claims Data'!$A$11:$A$500='Cal_Claims Experience'!$A342)*('Input_Claims Data'!$B$11:$B$500='Cal_Claims Experience'!$B342)*('Input_Claims Data'!$C$11:$C$500='Cal_Claims Experience'!$C342)*('Input_Claims Data'!$D$11:$D$500='Cal_Claims Experience'!$D342)))</f>
        <v/>
      </c>
      <c r="M342" s="1" t="str" cm="1">
        <f t="array" ref="M342">IF(C342="","",_xlfn._xlws.FILTER('Input_Claims Data'!M$11:M$500,('Input_Claims Data'!$A$11:$A$500='Cal_Claims Experience'!$A342)*('Input_Claims Data'!$B$11:$B$500='Cal_Claims Experience'!$B342)*('Input_Claims Data'!$C$11:$C$500='Cal_Claims Experience'!$C342)*('Input_Claims Data'!$D$11:$D$500='Cal_Claims Experience'!$D342)))</f>
        <v/>
      </c>
      <c r="N342" s="1" t="str" cm="1">
        <f t="array" ref="N342">IF(D342="","",_xlfn._xlws.FILTER('Input_Claims Data'!N$11:N$500,('Input_Claims Data'!$A$11:$A$500='Cal_Claims Experience'!$A342)*('Input_Claims Data'!$B$11:$B$500='Cal_Claims Experience'!$B342)*('Input_Claims Data'!$C$11:$C$500='Cal_Claims Experience'!$C342)*('Input_Claims Data'!$D$11:$D$500='Cal_Claims Experience'!$D342)))</f>
        <v/>
      </c>
      <c r="O342" s="1" t="str">
        <f t="shared" si="50"/>
        <v/>
      </c>
      <c r="P342" s="1" t="str">
        <f t="shared" si="51"/>
        <v/>
      </c>
      <c r="Q342" s="1" t="str">
        <f t="shared" si="52"/>
        <v/>
      </c>
      <c r="R342" s="1" t="str">
        <f t="shared" si="53"/>
        <v/>
      </c>
      <c r="S342" s="1" t="str">
        <f t="shared" si="54"/>
        <v/>
      </c>
      <c r="Y342" s="1" t="str" cm="1">
        <f t="array" ref="Y342">IF(U342="","",_xlfn._xlws.FILTER('Input_Claims Data'!U$11:U$500,('Input_Claims Data'!$Q$11:$Q$500='Cal_Claims Experience'!$U342)*('Input_Claims Data'!$R$11:$R$500='Cal_Claims Experience'!$V342)*('Input_Claims Data'!$S$11:$S$500='Cal_Claims Experience'!$W342)*('Input_Claims Data'!$T$11:$T$500='Cal_Claims Experience'!$X342)))</f>
        <v/>
      </c>
      <c r="Z342" s="1" t="str" cm="1">
        <f t="array" ref="Z342">IF(V342="","",_xlfn._xlws.FILTER('Input_Claims Data'!V$11:V$500,('Input_Claims Data'!$Q$11:$Q$500='Cal_Claims Experience'!$U342)*('Input_Claims Data'!$R$11:$R$500='Cal_Claims Experience'!$V342)*('Input_Claims Data'!$S$11:$S$500='Cal_Claims Experience'!$W342)*('Input_Claims Data'!$T$11:$T$500='Cal_Claims Experience'!$X342)))</f>
        <v/>
      </c>
      <c r="AA342" s="1" t="str" cm="1">
        <f t="array" ref="AA342">IF(W342="","",_xlfn._xlws.FILTER('Input_Claims Data'!W$11:W$500,('Input_Claims Data'!$Q$11:$Q$500='Cal_Claims Experience'!$U342)*('Input_Claims Data'!$R$11:$R$500='Cal_Claims Experience'!$V342)*('Input_Claims Data'!$S$11:$S$500='Cal_Claims Experience'!$W342)*('Input_Claims Data'!$T$11:$T$500='Cal_Claims Experience'!$X342)))</f>
        <v/>
      </c>
      <c r="AB342" s="1" t="str" cm="1">
        <f t="array" ref="AB342">IF(X342="","",_xlfn._xlws.FILTER('Input_Claims Data'!X$11:X$500,('Input_Claims Data'!$Q$11:$Q$500='Cal_Claims Experience'!$U342)*('Input_Claims Data'!$R$11:$R$500='Cal_Claims Experience'!$V342)*('Input_Claims Data'!$S$11:$S$500='Cal_Claims Experience'!$W342)*('Input_Claims Data'!$T$11:$T$500='Cal_Claims Experience'!$X342)))</f>
        <v/>
      </c>
      <c r="AC342" s="1" t="str" cm="1">
        <f t="array" ref="AC342">IF(Y342="","",_xlfn._xlws.FILTER('Input_Claims Data'!Y$11:Y$500,('Input_Claims Data'!$Q$11:$Q$500='Cal_Claims Experience'!$U342)*('Input_Claims Data'!$R$11:$R$500='Cal_Claims Experience'!$V342)*('Input_Claims Data'!$S$11:$S$500='Cal_Claims Experience'!$W342)*('Input_Claims Data'!$T$11:$T$500='Cal_Claims Experience'!$X342)))</f>
        <v/>
      </c>
      <c r="AD342" s="1" t="str" cm="1">
        <f t="array" ref="AD342">IF(Z342="","",_xlfn._xlws.FILTER('Input_Claims Data'!Z$11:Z$500,('Input_Claims Data'!$Q$11:$Q$500='Cal_Claims Experience'!$U342)*('Input_Claims Data'!$R$11:$R$500='Cal_Claims Experience'!$V342)*('Input_Claims Data'!$S$11:$S$500='Cal_Claims Experience'!$W342)*('Input_Claims Data'!$T$11:$T$500='Cal_Claims Experience'!$X342)))</f>
        <v/>
      </c>
      <c r="AE342" s="1" t="str" cm="1">
        <f t="array" ref="AE342">IF(AA342="","",_xlfn._xlws.FILTER('Input_Claims Data'!AA$11:AA$500,('Input_Claims Data'!$Q$11:$Q$500='Cal_Claims Experience'!$U342)*('Input_Claims Data'!$R$11:$R$500='Cal_Claims Experience'!$V342)*('Input_Claims Data'!$S$11:$S$500='Cal_Claims Experience'!$W342)*('Input_Claims Data'!$T$11:$T$500='Cal_Claims Experience'!$X342)))</f>
        <v/>
      </c>
      <c r="AF342" s="1" t="str" cm="1">
        <f t="array" ref="AF342">IF(AB342="","",_xlfn._xlws.FILTER('Input_Claims Data'!AB$11:AB$500,('Input_Claims Data'!$Q$11:$Q$500='Cal_Claims Experience'!$U342)*('Input_Claims Data'!$R$11:$R$500='Cal_Claims Experience'!$V342)*('Input_Claims Data'!$S$11:$S$500='Cal_Claims Experience'!$W342)*('Input_Claims Data'!$T$11:$T$500='Cal_Claims Experience'!$X342)))</f>
        <v/>
      </c>
      <c r="AG342" s="1" t="str" cm="1">
        <f t="array" ref="AG342">IF(AC342="","",_xlfn._xlws.FILTER('Input_Claims Data'!AC$11:AC$500,('Input_Claims Data'!$Q$11:$Q$500='Cal_Claims Experience'!$U342)*('Input_Claims Data'!$R$11:$R$500='Cal_Claims Experience'!$V342)*('Input_Claims Data'!$S$11:$S$500='Cal_Claims Experience'!$W342)*('Input_Claims Data'!$T$11:$T$500='Cal_Claims Experience'!$X342)))</f>
        <v/>
      </c>
      <c r="AH342" s="1" t="str" cm="1">
        <f t="array" ref="AH342">IF(AD342="","",_xlfn._xlws.FILTER('Input_Claims Data'!AD$11:AD$500,('Input_Claims Data'!$Q$11:$Q$500='Cal_Claims Experience'!$U342)*('Input_Claims Data'!$R$11:$R$500='Cal_Claims Experience'!$V342)*('Input_Claims Data'!$S$11:$S$500='Cal_Claims Experience'!$W342)*('Input_Claims Data'!$T$11:$T$500='Cal_Claims Experience'!$X342)))</f>
        <v/>
      </c>
      <c r="AI342" s="1" t="str">
        <f t="shared" si="58"/>
        <v/>
      </c>
      <c r="AJ342" s="1" t="str">
        <f t="shared" si="55"/>
        <v/>
      </c>
      <c r="AK342" s="1" t="str">
        <f t="shared" si="56"/>
        <v/>
      </c>
      <c r="AL342" s="1" t="str">
        <f t="shared" si="57"/>
        <v/>
      </c>
      <c r="AM342" s="1" t="str">
        <f t="shared" si="59"/>
        <v/>
      </c>
    </row>
    <row r="343" spans="5:39">
      <c r="E343" s="1" t="str" cm="1">
        <f t="array" ref="E343">IF(A343="","",_xlfn._xlws.FILTER('Input_Claims Data'!E$11:E$500,('Input_Claims Data'!$A$11:$A$500='Cal_Claims Experience'!$A343)*('Input_Claims Data'!$B$11:$B$500='Cal_Claims Experience'!$B343)*('Input_Claims Data'!$C$11:$C$500='Cal_Claims Experience'!$C343)*('Input_Claims Data'!$D$11:$D$500='Cal_Claims Experience'!$D343)))</f>
        <v/>
      </c>
      <c r="F343" s="1" t="str" cm="1">
        <f t="array" ref="F343">IF(A343="","",_xlfn._xlws.FILTER('Input_Claims Data'!F$11:F$500,('Input_Claims Data'!$A$11:$A$500='Cal_Claims Experience'!$A343)*('Input_Claims Data'!$B$11:$B$500='Cal_Claims Experience'!$B343)*('Input_Claims Data'!$C$11:$C$500='Cal_Claims Experience'!$C343)*('Input_Claims Data'!$D$11:$D$500='Cal_Claims Experience'!$D343)))</f>
        <v/>
      </c>
      <c r="G343" s="1" t="str" cm="1">
        <f t="array" ref="G343">IF(A343="","",_xlfn._xlws.FILTER('Input_Claims Data'!G$11:G$500,('Input_Claims Data'!$A$11:$A$500='Cal_Claims Experience'!$A343)*('Input_Claims Data'!$B$11:$B$500='Cal_Claims Experience'!$B343)*('Input_Claims Data'!$C$11:$C$500='Cal_Claims Experience'!$C343)*('Input_Claims Data'!$D$11:$D$500='Cal_Claims Experience'!$D343)))</f>
        <v/>
      </c>
      <c r="H343" s="1" t="str" cm="1">
        <f t="array" ref="H343">IF(A343="","",_xlfn._xlws.FILTER('Input_Claims Data'!H$11:H$500,('Input_Claims Data'!$A$11:$A$500='Cal_Claims Experience'!$A343)*('Input_Claims Data'!$B$11:$B$500='Cal_Claims Experience'!$B343)*('Input_Claims Data'!$C$11:$C$500='Cal_Claims Experience'!$C343)*('Input_Claims Data'!$D$11:$D$500='Cal_Claims Experience'!$D343)))</f>
        <v/>
      </c>
      <c r="I343" s="1" t="str" cm="1">
        <f t="array" ref="I343">IF(A343="","",_xlfn._xlws.FILTER('Input_Claims Data'!I$11:I$500,('Input_Claims Data'!$A$11:$A$500='Cal_Claims Experience'!$A343)*('Input_Claims Data'!$B$11:$B$500='Cal_Claims Experience'!$B343)*('Input_Claims Data'!$C$11:$C$500='Cal_Claims Experience'!$C343)*('Input_Claims Data'!$D$11:$D$500='Cal_Claims Experience'!$D343)))</f>
        <v/>
      </c>
      <c r="J343" s="1" t="str" cm="1">
        <f t="array" ref="J343">IF(A343="","",_xlfn._xlws.FILTER('Input_Claims Data'!J$11:J$500,('Input_Claims Data'!$A$11:$A$500='Cal_Claims Experience'!$A343)*('Input_Claims Data'!$B$11:$B$500='Cal_Claims Experience'!$B343)*('Input_Claims Data'!$C$11:$C$500='Cal_Claims Experience'!$C343)*('Input_Claims Data'!$D$11:$D$500='Cal_Claims Experience'!$D343)))</f>
        <v/>
      </c>
      <c r="K343" s="1" t="str" cm="1">
        <f t="array" ref="K343">IF(A343="","",_xlfn._xlws.FILTER('Input_Claims Data'!K$11:K$500,('Input_Claims Data'!$A$11:$A$500='Cal_Claims Experience'!$A343)*('Input_Claims Data'!$B$11:$B$500='Cal_Claims Experience'!$B343)*('Input_Claims Data'!$C$11:$C$500='Cal_Claims Experience'!$C343)*('Input_Claims Data'!$D$11:$D$500='Cal_Claims Experience'!$D343)))</f>
        <v/>
      </c>
      <c r="L343" s="1" t="str" cm="1">
        <f t="array" ref="L343">IF(B343="","",_xlfn._xlws.FILTER('Input_Claims Data'!L$11:L$500,('Input_Claims Data'!$A$11:$A$500='Cal_Claims Experience'!$A343)*('Input_Claims Data'!$B$11:$B$500='Cal_Claims Experience'!$B343)*('Input_Claims Data'!$C$11:$C$500='Cal_Claims Experience'!$C343)*('Input_Claims Data'!$D$11:$D$500='Cal_Claims Experience'!$D343)))</f>
        <v/>
      </c>
      <c r="M343" s="1" t="str" cm="1">
        <f t="array" ref="M343">IF(C343="","",_xlfn._xlws.FILTER('Input_Claims Data'!M$11:M$500,('Input_Claims Data'!$A$11:$A$500='Cal_Claims Experience'!$A343)*('Input_Claims Data'!$B$11:$B$500='Cal_Claims Experience'!$B343)*('Input_Claims Data'!$C$11:$C$500='Cal_Claims Experience'!$C343)*('Input_Claims Data'!$D$11:$D$500='Cal_Claims Experience'!$D343)))</f>
        <v/>
      </c>
      <c r="N343" s="1" t="str" cm="1">
        <f t="array" ref="N343">IF(D343="","",_xlfn._xlws.FILTER('Input_Claims Data'!N$11:N$500,('Input_Claims Data'!$A$11:$A$500='Cal_Claims Experience'!$A343)*('Input_Claims Data'!$B$11:$B$500='Cal_Claims Experience'!$B343)*('Input_Claims Data'!$C$11:$C$500='Cal_Claims Experience'!$C343)*('Input_Claims Data'!$D$11:$D$500='Cal_Claims Experience'!$D343)))</f>
        <v/>
      </c>
      <c r="O343" s="1" t="str">
        <f t="shared" si="50"/>
        <v/>
      </c>
      <c r="P343" s="1" t="str">
        <f t="shared" si="51"/>
        <v/>
      </c>
      <c r="Q343" s="1" t="str">
        <f t="shared" si="52"/>
        <v/>
      </c>
      <c r="R343" s="1" t="str">
        <f t="shared" si="53"/>
        <v/>
      </c>
      <c r="S343" s="1" t="str">
        <f t="shared" si="54"/>
        <v/>
      </c>
      <c r="Y343" s="1" t="str" cm="1">
        <f t="array" ref="Y343">IF(U343="","",_xlfn._xlws.FILTER('Input_Claims Data'!U$11:U$500,('Input_Claims Data'!$Q$11:$Q$500='Cal_Claims Experience'!$U343)*('Input_Claims Data'!$R$11:$R$500='Cal_Claims Experience'!$V343)*('Input_Claims Data'!$S$11:$S$500='Cal_Claims Experience'!$W343)*('Input_Claims Data'!$T$11:$T$500='Cal_Claims Experience'!$X343)))</f>
        <v/>
      </c>
      <c r="Z343" s="1" t="str" cm="1">
        <f t="array" ref="Z343">IF(V343="","",_xlfn._xlws.FILTER('Input_Claims Data'!V$11:V$500,('Input_Claims Data'!$Q$11:$Q$500='Cal_Claims Experience'!$U343)*('Input_Claims Data'!$R$11:$R$500='Cal_Claims Experience'!$V343)*('Input_Claims Data'!$S$11:$S$500='Cal_Claims Experience'!$W343)*('Input_Claims Data'!$T$11:$T$500='Cal_Claims Experience'!$X343)))</f>
        <v/>
      </c>
      <c r="AA343" s="1" t="str" cm="1">
        <f t="array" ref="AA343">IF(W343="","",_xlfn._xlws.FILTER('Input_Claims Data'!W$11:W$500,('Input_Claims Data'!$Q$11:$Q$500='Cal_Claims Experience'!$U343)*('Input_Claims Data'!$R$11:$R$500='Cal_Claims Experience'!$V343)*('Input_Claims Data'!$S$11:$S$500='Cal_Claims Experience'!$W343)*('Input_Claims Data'!$T$11:$T$500='Cal_Claims Experience'!$X343)))</f>
        <v/>
      </c>
      <c r="AB343" s="1" t="str" cm="1">
        <f t="array" ref="AB343">IF(X343="","",_xlfn._xlws.FILTER('Input_Claims Data'!X$11:X$500,('Input_Claims Data'!$Q$11:$Q$500='Cal_Claims Experience'!$U343)*('Input_Claims Data'!$R$11:$R$500='Cal_Claims Experience'!$V343)*('Input_Claims Data'!$S$11:$S$500='Cal_Claims Experience'!$W343)*('Input_Claims Data'!$T$11:$T$500='Cal_Claims Experience'!$X343)))</f>
        <v/>
      </c>
      <c r="AC343" s="1" t="str" cm="1">
        <f t="array" ref="AC343">IF(Y343="","",_xlfn._xlws.FILTER('Input_Claims Data'!Y$11:Y$500,('Input_Claims Data'!$Q$11:$Q$500='Cal_Claims Experience'!$U343)*('Input_Claims Data'!$R$11:$R$500='Cal_Claims Experience'!$V343)*('Input_Claims Data'!$S$11:$S$500='Cal_Claims Experience'!$W343)*('Input_Claims Data'!$T$11:$T$500='Cal_Claims Experience'!$X343)))</f>
        <v/>
      </c>
      <c r="AD343" s="1" t="str" cm="1">
        <f t="array" ref="AD343">IF(Z343="","",_xlfn._xlws.FILTER('Input_Claims Data'!Z$11:Z$500,('Input_Claims Data'!$Q$11:$Q$500='Cal_Claims Experience'!$U343)*('Input_Claims Data'!$R$11:$R$500='Cal_Claims Experience'!$V343)*('Input_Claims Data'!$S$11:$S$500='Cal_Claims Experience'!$W343)*('Input_Claims Data'!$T$11:$T$500='Cal_Claims Experience'!$X343)))</f>
        <v/>
      </c>
      <c r="AE343" s="1" t="str" cm="1">
        <f t="array" ref="AE343">IF(AA343="","",_xlfn._xlws.FILTER('Input_Claims Data'!AA$11:AA$500,('Input_Claims Data'!$Q$11:$Q$500='Cal_Claims Experience'!$U343)*('Input_Claims Data'!$R$11:$R$500='Cal_Claims Experience'!$V343)*('Input_Claims Data'!$S$11:$S$500='Cal_Claims Experience'!$W343)*('Input_Claims Data'!$T$11:$T$500='Cal_Claims Experience'!$X343)))</f>
        <v/>
      </c>
      <c r="AF343" s="1" t="str" cm="1">
        <f t="array" ref="AF343">IF(AB343="","",_xlfn._xlws.FILTER('Input_Claims Data'!AB$11:AB$500,('Input_Claims Data'!$Q$11:$Q$500='Cal_Claims Experience'!$U343)*('Input_Claims Data'!$R$11:$R$500='Cal_Claims Experience'!$V343)*('Input_Claims Data'!$S$11:$S$500='Cal_Claims Experience'!$W343)*('Input_Claims Data'!$T$11:$T$500='Cal_Claims Experience'!$X343)))</f>
        <v/>
      </c>
      <c r="AG343" s="1" t="str" cm="1">
        <f t="array" ref="AG343">IF(AC343="","",_xlfn._xlws.FILTER('Input_Claims Data'!AC$11:AC$500,('Input_Claims Data'!$Q$11:$Q$500='Cal_Claims Experience'!$U343)*('Input_Claims Data'!$R$11:$R$500='Cal_Claims Experience'!$V343)*('Input_Claims Data'!$S$11:$S$500='Cal_Claims Experience'!$W343)*('Input_Claims Data'!$T$11:$T$500='Cal_Claims Experience'!$X343)))</f>
        <v/>
      </c>
      <c r="AH343" s="1" t="str" cm="1">
        <f t="array" ref="AH343">IF(AD343="","",_xlfn._xlws.FILTER('Input_Claims Data'!AD$11:AD$500,('Input_Claims Data'!$Q$11:$Q$500='Cal_Claims Experience'!$U343)*('Input_Claims Data'!$R$11:$R$500='Cal_Claims Experience'!$V343)*('Input_Claims Data'!$S$11:$S$500='Cal_Claims Experience'!$W343)*('Input_Claims Data'!$T$11:$T$500='Cal_Claims Experience'!$X343)))</f>
        <v/>
      </c>
      <c r="AI343" s="1" t="str">
        <f t="shared" si="58"/>
        <v/>
      </c>
      <c r="AJ343" s="1" t="str">
        <f t="shared" si="55"/>
        <v/>
      </c>
      <c r="AK343" s="1" t="str">
        <f t="shared" si="56"/>
        <v/>
      </c>
      <c r="AL343" s="1" t="str">
        <f t="shared" si="57"/>
        <v/>
      </c>
      <c r="AM343" s="1" t="str">
        <f t="shared" si="59"/>
        <v/>
      </c>
    </row>
    <row r="344" spans="5:39">
      <c r="E344" s="1" t="str" cm="1">
        <f t="array" ref="E344">IF(A344="","",_xlfn._xlws.FILTER('Input_Claims Data'!E$11:E$500,('Input_Claims Data'!$A$11:$A$500='Cal_Claims Experience'!$A344)*('Input_Claims Data'!$B$11:$B$500='Cal_Claims Experience'!$B344)*('Input_Claims Data'!$C$11:$C$500='Cal_Claims Experience'!$C344)*('Input_Claims Data'!$D$11:$D$500='Cal_Claims Experience'!$D344)))</f>
        <v/>
      </c>
      <c r="F344" s="1" t="str" cm="1">
        <f t="array" ref="F344">IF(A344="","",_xlfn._xlws.FILTER('Input_Claims Data'!F$11:F$500,('Input_Claims Data'!$A$11:$A$500='Cal_Claims Experience'!$A344)*('Input_Claims Data'!$B$11:$B$500='Cal_Claims Experience'!$B344)*('Input_Claims Data'!$C$11:$C$500='Cal_Claims Experience'!$C344)*('Input_Claims Data'!$D$11:$D$500='Cal_Claims Experience'!$D344)))</f>
        <v/>
      </c>
      <c r="G344" s="1" t="str" cm="1">
        <f t="array" ref="G344">IF(A344="","",_xlfn._xlws.FILTER('Input_Claims Data'!G$11:G$500,('Input_Claims Data'!$A$11:$A$500='Cal_Claims Experience'!$A344)*('Input_Claims Data'!$B$11:$B$500='Cal_Claims Experience'!$B344)*('Input_Claims Data'!$C$11:$C$500='Cal_Claims Experience'!$C344)*('Input_Claims Data'!$D$11:$D$500='Cal_Claims Experience'!$D344)))</f>
        <v/>
      </c>
      <c r="H344" s="1" t="str" cm="1">
        <f t="array" ref="H344">IF(A344="","",_xlfn._xlws.FILTER('Input_Claims Data'!H$11:H$500,('Input_Claims Data'!$A$11:$A$500='Cal_Claims Experience'!$A344)*('Input_Claims Data'!$B$11:$B$500='Cal_Claims Experience'!$B344)*('Input_Claims Data'!$C$11:$C$500='Cal_Claims Experience'!$C344)*('Input_Claims Data'!$D$11:$D$500='Cal_Claims Experience'!$D344)))</f>
        <v/>
      </c>
      <c r="I344" s="1" t="str" cm="1">
        <f t="array" ref="I344">IF(A344="","",_xlfn._xlws.FILTER('Input_Claims Data'!I$11:I$500,('Input_Claims Data'!$A$11:$A$500='Cal_Claims Experience'!$A344)*('Input_Claims Data'!$B$11:$B$500='Cal_Claims Experience'!$B344)*('Input_Claims Data'!$C$11:$C$500='Cal_Claims Experience'!$C344)*('Input_Claims Data'!$D$11:$D$500='Cal_Claims Experience'!$D344)))</f>
        <v/>
      </c>
      <c r="J344" s="1" t="str" cm="1">
        <f t="array" ref="J344">IF(A344="","",_xlfn._xlws.FILTER('Input_Claims Data'!J$11:J$500,('Input_Claims Data'!$A$11:$A$500='Cal_Claims Experience'!$A344)*('Input_Claims Data'!$B$11:$B$500='Cal_Claims Experience'!$B344)*('Input_Claims Data'!$C$11:$C$500='Cal_Claims Experience'!$C344)*('Input_Claims Data'!$D$11:$D$500='Cal_Claims Experience'!$D344)))</f>
        <v/>
      </c>
      <c r="K344" s="1" t="str" cm="1">
        <f t="array" ref="K344">IF(A344="","",_xlfn._xlws.FILTER('Input_Claims Data'!K$11:K$500,('Input_Claims Data'!$A$11:$A$500='Cal_Claims Experience'!$A344)*('Input_Claims Data'!$B$11:$B$500='Cal_Claims Experience'!$B344)*('Input_Claims Data'!$C$11:$C$500='Cal_Claims Experience'!$C344)*('Input_Claims Data'!$D$11:$D$500='Cal_Claims Experience'!$D344)))</f>
        <v/>
      </c>
      <c r="L344" s="1" t="str" cm="1">
        <f t="array" ref="L344">IF(B344="","",_xlfn._xlws.FILTER('Input_Claims Data'!L$11:L$500,('Input_Claims Data'!$A$11:$A$500='Cal_Claims Experience'!$A344)*('Input_Claims Data'!$B$11:$B$500='Cal_Claims Experience'!$B344)*('Input_Claims Data'!$C$11:$C$500='Cal_Claims Experience'!$C344)*('Input_Claims Data'!$D$11:$D$500='Cal_Claims Experience'!$D344)))</f>
        <v/>
      </c>
      <c r="M344" s="1" t="str" cm="1">
        <f t="array" ref="M344">IF(C344="","",_xlfn._xlws.FILTER('Input_Claims Data'!M$11:M$500,('Input_Claims Data'!$A$11:$A$500='Cal_Claims Experience'!$A344)*('Input_Claims Data'!$B$11:$B$500='Cal_Claims Experience'!$B344)*('Input_Claims Data'!$C$11:$C$500='Cal_Claims Experience'!$C344)*('Input_Claims Data'!$D$11:$D$500='Cal_Claims Experience'!$D344)))</f>
        <v/>
      </c>
      <c r="N344" s="1" t="str" cm="1">
        <f t="array" ref="N344">IF(D344="","",_xlfn._xlws.FILTER('Input_Claims Data'!N$11:N$500,('Input_Claims Data'!$A$11:$A$500='Cal_Claims Experience'!$A344)*('Input_Claims Data'!$B$11:$B$500='Cal_Claims Experience'!$B344)*('Input_Claims Data'!$C$11:$C$500='Cal_Claims Experience'!$C344)*('Input_Claims Data'!$D$11:$D$500='Cal_Claims Experience'!$D344)))</f>
        <v/>
      </c>
      <c r="O344" s="1" t="str">
        <f t="shared" si="50"/>
        <v/>
      </c>
      <c r="P344" s="1" t="str">
        <f t="shared" si="51"/>
        <v/>
      </c>
      <c r="Q344" s="1" t="str">
        <f t="shared" si="52"/>
        <v/>
      </c>
      <c r="R344" s="1" t="str">
        <f t="shared" si="53"/>
        <v/>
      </c>
      <c r="S344" s="1" t="str">
        <f t="shared" si="54"/>
        <v/>
      </c>
      <c r="Y344" s="1" t="str" cm="1">
        <f t="array" ref="Y344">IF(U344="","",_xlfn._xlws.FILTER('Input_Claims Data'!U$11:U$500,('Input_Claims Data'!$Q$11:$Q$500='Cal_Claims Experience'!$U344)*('Input_Claims Data'!$R$11:$R$500='Cal_Claims Experience'!$V344)*('Input_Claims Data'!$S$11:$S$500='Cal_Claims Experience'!$W344)*('Input_Claims Data'!$T$11:$T$500='Cal_Claims Experience'!$X344)))</f>
        <v/>
      </c>
      <c r="Z344" s="1" t="str" cm="1">
        <f t="array" ref="Z344">IF(V344="","",_xlfn._xlws.FILTER('Input_Claims Data'!V$11:V$500,('Input_Claims Data'!$Q$11:$Q$500='Cal_Claims Experience'!$U344)*('Input_Claims Data'!$R$11:$R$500='Cal_Claims Experience'!$V344)*('Input_Claims Data'!$S$11:$S$500='Cal_Claims Experience'!$W344)*('Input_Claims Data'!$T$11:$T$500='Cal_Claims Experience'!$X344)))</f>
        <v/>
      </c>
      <c r="AA344" s="1" t="str" cm="1">
        <f t="array" ref="AA344">IF(W344="","",_xlfn._xlws.FILTER('Input_Claims Data'!W$11:W$500,('Input_Claims Data'!$Q$11:$Q$500='Cal_Claims Experience'!$U344)*('Input_Claims Data'!$R$11:$R$500='Cal_Claims Experience'!$V344)*('Input_Claims Data'!$S$11:$S$500='Cal_Claims Experience'!$W344)*('Input_Claims Data'!$T$11:$T$500='Cal_Claims Experience'!$X344)))</f>
        <v/>
      </c>
      <c r="AB344" s="1" t="str" cm="1">
        <f t="array" ref="AB344">IF(X344="","",_xlfn._xlws.FILTER('Input_Claims Data'!X$11:X$500,('Input_Claims Data'!$Q$11:$Q$500='Cal_Claims Experience'!$U344)*('Input_Claims Data'!$R$11:$R$500='Cal_Claims Experience'!$V344)*('Input_Claims Data'!$S$11:$S$500='Cal_Claims Experience'!$W344)*('Input_Claims Data'!$T$11:$T$500='Cal_Claims Experience'!$X344)))</f>
        <v/>
      </c>
      <c r="AC344" s="1" t="str" cm="1">
        <f t="array" ref="AC344">IF(Y344="","",_xlfn._xlws.FILTER('Input_Claims Data'!Y$11:Y$500,('Input_Claims Data'!$Q$11:$Q$500='Cal_Claims Experience'!$U344)*('Input_Claims Data'!$R$11:$R$500='Cal_Claims Experience'!$V344)*('Input_Claims Data'!$S$11:$S$500='Cal_Claims Experience'!$W344)*('Input_Claims Data'!$T$11:$T$500='Cal_Claims Experience'!$X344)))</f>
        <v/>
      </c>
      <c r="AD344" s="1" t="str" cm="1">
        <f t="array" ref="AD344">IF(Z344="","",_xlfn._xlws.FILTER('Input_Claims Data'!Z$11:Z$500,('Input_Claims Data'!$Q$11:$Q$500='Cal_Claims Experience'!$U344)*('Input_Claims Data'!$R$11:$R$500='Cal_Claims Experience'!$V344)*('Input_Claims Data'!$S$11:$S$500='Cal_Claims Experience'!$W344)*('Input_Claims Data'!$T$11:$T$500='Cal_Claims Experience'!$X344)))</f>
        <v/>
      </c>
      <c r="AE344" s="1" t="str" cm="1">
        <f t="array" ref="AE344">IF(AA344="","",_xlfn._xlws.FILTER('Input_Claims Data'!AA$11:AA$500,('Input_Claims Data'!$Q$11:$Q$500='Cal_Claims Experience'!$U344)*('Input_Claims Data'!$R$11:$R$500='Cal_Claims Experience'!$V344)*('Input_Claims Data'!$S$11:$S$500='Cal_Claims Experience'!$W344)*('Input_Claims Data'!$T$11:$T$500='Cal_Claims Experience'!$X344)))</f>
        <v/>
      </c>
      <c r="AF344" s="1" t="str" cm="1">
        <f t="array" ref="AF344">IF(AB344="","",_xlfn._xlws.FILTER('Input_Claims Data'!AB$11:AB$500,('Input_Claims Data'!$Q$11:$Q$500='Cal_Claims Experience'!$U344)*('Input_Claims Data'!$R$11:$R$500='Cal_Claims Experience'!$V344)*('Input_Claims Data'!$S$11:$S$500='Cal_Claims Experience'!$W344)*('Input_Claims Data'!$T$11:$T$500='Cal_Claims Experience'!$X344)))</f>
        <v/>
      </c>
      <c r="AG344" s="1" t="str" cm="1">
        <f t="array" ref="AG344">IF(AC344="","",_xlfn._xlws.FILTER('Input_Claims Data'!AC$11:AC$500,('Input_Claims Data'!$Q$11:$Q$500='Cal_Claims Experience'!$U344)*('Input_Claims Data'!$R$11:$R$500='Cal_Claims Experience'!$V344)*('Input_Claims Data'!$S$11:$S$500='Cal_Claims Experience'!$W344)*('Input_Claims Data'!$T$11:$T$500='Cal_Claims Experience'!$X344)))</f>
        <v/>
      </c>
      <c r="AH344" s="1" t="str" cm="1">
        <f t="array" ref="AH344">IF(AD344="","",_xlfn._xlws.FILTER('Input_Claims Data'!AD$11:AD$500,('Input_Claims Data'!$Q$11:$Q$500='Cal_Claims Experience'!$U344)*('Input_Claims Data'!$R$11:$R$500='Cal_Claims Experience'!$V344)*('Input_Claims Data'!$S$11:$S$500='Cal_Claims Experience'!$W344)*('Input_Claims Data'!$T$11:$T$500='Cal_Claims Experience'!$X344)))</f>
        <v/>
      </c>
      <c r="AI344" s="1" t="str">
        <f t="shared" si="58"/>
        <v/>
      </c>
      <c r="AJ344" s="1" t="str">
        <f t="shared" si="55"/>
        <v/>
      </c>
      <c r="AK344" s="1" t="str">
        <f t="shared" si="56"/>
        <v/>
      </c>
      <c r="AL344" s="1" t="str">
        <f t="shared" si="57"/>
        <v/>
      </c>
      <c r="AM344" s="1" t="str">
        <f t="shared" si="59"/>
        <v/>
      </c>
    </row>
    <row r="345" spans="5:39">
      <c r="E345" s="1" t="str" cm="1">
        <f t="array" ref="E345">IF(A345="","",_xlfn._xlws.FILTER('Input_Claims Data'!E$11:E$500,('Input_Claims Data'!$A$11:$A$500='Cal_Claims Experience'!$A345)*('Input_Claims Data'!$B$11:$B$500='Cal_Claims Experience'!$B345)*('Input_Claims Data'!$C$11:$C$500='Cal_Claims Experience'!$C345)*('Input_Claims Data'!$D$11:$D$500='Cal_Claims Experience'!$D345)))</f>
        <v/>
      </c>
      <c r="F345" s="1" t="str" cm="1">
        <f t="array" ref="F345">IF(A345="","",_xlfn._xlws.FILTER('Input_Claims Data'!F$11:F$500,('Input_Claims Data'!$A$11:$A$500='Cal_Claims Experience'!$A345)*('Input_Claims Data'!$B$11:$B$500='Cal_Claims Experience'!$B345)*('Input_Claims Data'!$C$11:$C$500='Cal_Claims Experience'!$C345)*('Input_Claims Data'!$D$11:$D$500='Cal_Claims Experience'!$D345)))</f>
        <v/>
      </c>
      <c r="G345" s="1" t="str" cm="1">
        <f t="array" ref="G345">IF(A345="","",_xlfn._xlws.FILTER('Input_Claims Data'!G$11:G$500,('Input_Claims Data'!$A$11:$A$500='Cal_Claims Experience'!$A345)*('Input_Claims Data'!$B$11:$B$500='Cal_Claims Experience'!$B345)*('Input_Claims Data'!$C$11:$C$500='Cal_Claims Experience'!$C345)*('Input_Claims Data'!$D$11:$D$500='Cal_Claims Experience'!$D345)))</f>
        <v/>
      </c>
      <c r="H345" s="1" t="str" cm="1">
        <f t="array" ref="H345">IF(A345="","",_xlfn._xlws.FILTER('Input_Claims Data'!H$11:H$500,('Input_Claims Data'!$A$11:$A$500='Cal_Claims Experience'!$A345)*('Input_Claims Data'!$B$11:$B$500='Cal_Claims Experience'!$B345)*('Input_Claims Data'!$C$11:$C$500='Cal_Claims Experience'!$C345)*('Input_Claims Data'!$D$11:$D$500='Cal_Claims Experience'!$D345)))</f>
        <v/>
      </c>
      <c r="I345" s="1" t="str" cm="1">
        <f t="array" ref="I345">IF(A345="","",_xlfn._xlws.FILTER('Input_Claims Data'!I$11:I$500,('Input_Claims Data'!$A$11:$A$500='Cal_Claims Experience'!$A345)*('Input_Claims Data'!$B$11:$B$500='Cal_Claims Experience'!$B345)*('Input_Claims Data'!$C$11:$C$500='Cal_Claims Experience'!$C345)*('Input_Claims Data'!$D$11:$D$500='Cal_Claims Experience'!$D345)))</f>
        <v/>
      </c>
      <c r="J345" s="1" t="str" cm="1">
        <f t="array" ref="J345">IF(A345="","",_xlfn._xlws.FILTER('Input_Claims Data'!J$11:J$500,('Input_Claims Data'!$A$11:$A$500='Cal_Claims Experience'!$A345)*('Input_Claims Data'!$B$11:$B$500='Cal_Claims Experience'!$B345)*('Input_Claims Data'!$C$11:$C$500='Cal_Claims Experience'!$C345)*('Input_Claims Data'!$D$11:$D$500='Cal_Claims Experience'!$D345)))</f>
        <v/>
      </c>
      <c r="K345" s="1" t="str" cm="1">
        <f t="array" ref="K345">IF(A345="","",_xlfn._xlws.FILTER('Input_Claims Data'!K$11:K$500,('Input_Claims Data'!$A$11:$A$500='Cal_Claims Experience'!$A345)*('Input_Claims Data'!$B$11:$B$500='Cal_Claims Experience'!$B345)*('Input_Claims Data'!$C$11:$C$500='Cal_Claims Experience'!$C345)*('Input_Claims Data'!$D$11:$D$500='Cal_Claims Experience'!$D345)))</f>
        <v/>
      </c>
      <c r="L345" s="1" t="str" cm="1">
        <f t="array" ref="L345">IF(B345="","",_xlfn._xlws.FILTER('Input_Claims Data'!L$11:L$500,('Input_Claims Data'!$A$11:$A$500='Cal_Claims Experience'!$A345)*('Input_Claims Data'!$B$11:$B$500='Cal_Claims Experience'!$B345)*('Input_Claims Data'!$C$11:$C$500='Cal_Claims Experience'!$C345)*('Input_Claims Data'!$D$11:$D$500='Cal_Claims Experience'!$D345)))</f>
        <v/>
      </c>
      <c r="M345" s="1" t="str" cm="1">
        <f t="array" ref="M345">IF(C345="","",_xlfn._xlws.FILTER('Input_Claims Data'!M$11:M$500,('Input_Claims Data'!$A$11:$A$500='Cal_Claims Experience'!$A345)*('Input_Claims Data'!$B$11:$B$500='Cal_Claims Experience'!$B345)*('Input_Claims Data'!$C$11:$C$500='Cal_Claims Experience'!$C345)*('Input_Claims Data'!$D$11:$D$500='Cal_Claims Experience'!$D345)))</f>
        <v/>
      </c>
      <c r="N345" s="1" t="str" cm="1">
        <f t="array" ref="N345">IF(D345="","",_xlfn._xlws.FILTER('Input_Claims Data'!N$11:N$500,('Input_Claims Data'!$A$11:$A$500='Cal_Claims Experience'!$A345)*('Input_Claims Data'!$B$11:$B$500='Cal_Claims Experience'!$B345)*('Input_Claims Data'!$C$11:$C$500='Cal_Claims Experience'!$C345)*('Input_Claims Data'!$D$11:$D$500='Cal_Claims Experience'!$D345)))</f>
        <v/>
      </c>
      <c r="O345" s="1" t="str">
        <f t="shared" si="50"/>
        <v/>
      </c>
      <c r="P345" s="1" t="str">
        <f t="shared" si="51"/>
        <v/>
      </c>
      <c r="Q345" s="1" t="str">
        <f t="shared" si="52"/>
        <v/>
      </c>
      <c r="R345" s="1" t="str">
        <f t="shared" si="53"/>
        <v/>
      </c>
      <c r="S345" s="1" t="str">
        <f t="shared" si="54"/>
        <v/>
      </c>
      <c r="Y345" s="1" t="str" cm="1">
        <f t="array" ref="Y345">IF(U345="","",_xlfn._xlws.FILTER('Input_Claims Data'!U$11:U$500,('Input_Claims Data'!$Q$11:$Q$500='Cal_Claims Experience'!$U345)*('Input_Claims Data'!$R$11:$R$500='Cal_Claims Experience'!$V345)*('Input_Claims Data'!$S$11:$S$500='Cal_Claims Experience'!$W345)*('Input_Claims Data'!$T$11:$T$500='Cal_Claims Experience'!$X345)))</f>
        <v/>
      </c>
      <c r="Z345" s="1" t="str" cm="1">
        <f t="array" ref="Z345">IF(V345="","",_xlfn._xlws.FILTER('Input_Claims Data'!V$11:V$500,('Input_Claims Data'!$Q$11:$Q$500='Cal_Claims Experience'!$U345)*('Input_Claims Data'!$R$11:$R$500='Cal_Claims Experience'!$V345)*('Input_Claims Data'!$S$11:$S$500='Cal_Claims Experience'!$W345)*('Input_Claims Data'!$T$11:$T$500='Cal_Claims Experience'!$X345)))</f>
        <v/>
      </c>
      <c r="AA345" s="1" t="str" cm="1">
        <f t="array" ref="AA345">IF(W345="","",_xlfn._xlws.FILTER('Input_Claims Data'!W$11:W$500,('Input_Claims Data'!$Q$11:$Q$500='Cal_Claims Experience'!$U345)*('Input_Claims Data'!$R$11:$R$500='Cal_Claims Experience'!$V345)*('Input_Claims Data'!$S$11:$S$500='Cal_Claims Experience'!$W345)*('Input_Claims Data'!$T$11:$T$500='Cal_Claims Experience'!$X345)))</f>
        <v/>
      </c>
      <c r="AB345" s="1" t="str" cm="1">
        <f t="array" ref="AB345">IF(X345="","",_xlfn._xlws.FILTER('Input_Claims Data'!X$11:X$500,('Input_Claims Data'!$Q$11:$Q$500='Cal_Claims Experience'!$U345)*('Input_Claims Data'!$R$11:$R$500='Cal_Claims Experience'!$V345)*('Input_Claims Data'!$S$11:$S$500='Cal_Claims Experience'!$W345)*('Input_Claims Data'!$T$11:$T$500='Cal_Claims Experience'!$X345)))</f>
        <v/>
      </c>
      <c r="AC345" s="1" t="str" cm="1">
        <f t="array" ref="AC345">IF(Y345="","",_xlfn._xlws.FILTER('Input_Claims Data'!Y$11:Y$500,('Input_Claims Data'!$Q$11:$Q$500='Cal_Claims Experience'!$U345)*('Input_Claims Data'!$R$11:$R$500='Cal_Claims Experience'!$V345)*('Input_Claims Data'!$S$11:$S$500='Cal_Claims Experience'!$W345)*('Input_Claims Data'!$T$11:$T$500='Cal_Claims Experience'!$X345)))</f>
        <v/>
      </c>
      <c r="AD345" s="1" t="str" cm="1">
        <f t="array" ref="AD345">IF(Z345="","",_xlfn._xlws.FILTER('Input_Claims Data'!Z$11:Z$500,('Input_Claims Data'!$Q$11:$Q$500='Cal_Claims Experience'!$U345)*('Input_Claims Data'!$R$11:$R$500='Cal_Claims Experience'!$V345)*('Input_Claims Data'!$S$11:$S$500='Cal_Claims Experience'!$W345)*('Input_Claims Data'!$T$11:$T$500='Cal_Claims Experience'!$X345)))</f>
        <v/>
      </c>
      <c r="AE345" s="1" t="str" cm="1">
        <f t="array" ref="AE345">IF(AA345="","",_xlfn._xlws.FILTER('Input_Claims Data'!AA$11:AA$500,('Input_Claims Data'!$Q$11:$Q$500='Cal_Claims Experience'!$U345)*('Input_Claims Data'!$R$11:$R$500='Cal_Claims Experience'!$V345)*('Input_Claims Data'!$S$11:$S$500='Cal_Claims Experience'!$W345)*('Input_Claims Data'!$T$11:$T$500='Cal_Claims Experience'!$X345)))</f>
        <v/>
      </c>
      <c r="AF345" s="1" t="str" cm="1">
        <f t="array" ref="AF345">IF(AB345="","",_xlfn._xlws.FILTER('Input_Claims Data'!AB$11:AB$500,('Input_Claims Data'!$Q$11:$Q$500='Cal_Claims Experience'!$U345)*('Input_Claims Data'!$R$11:$R$500='Cal_Claims Experience'!$V345)*('Input_Claims Data'!$S$11:$S$500='Cal_Claims Experience'!$W345)*('Input_Claims Data'!$T$11:$T$500='Cal_Claims Experience'!$X345)))</f>
        <v/>
      </c>
      <c r="AG345" s="1" t="str" cm="1">
        <f t="array" ref="AG345">IF(AC345="","",_xlfn._xlws.FILTER('Input_Claims Data'!AC$11:AC$500,('Input_Claims Data'!$Q$11:$Q$500='Cal_Claims Experience'!$U345)*('Input_Claims Data'!$R$11:$R$500='Cal_Claims Experience'!$V345)*('Input_Claims Data'!$S$11:$S$500='Cal_Claims Experience'!$W345)*('Input_Claims Data'!$T$11:$T$500='Cal_Claims Experience'!$X345)))</f>
        <v/>
      </c>
      <c r="AH345" s="1" t="str" cm="1">
        <f t="array" ref="AH345">IF(AD345="","",_xlfn._xlws.FILTER('Input_Claims Data'!AD$11:AD$500,('Input_Claims Data'!$Q$11:$Q$500='Cal_Claims Experience'!$U345)*('Input_Claims Data'!$R$11:$R$500='Cal_Claims Experience'!$V345)*('Input_Claims Data'!$S$11:$S$500='Cal_Claims Experience'!$W345)*('Input_Claims Data'!$T$11:$T$500='Cal_Claims Experience'!$X345)))</f>
        <v/>
      </c>
      <c r="AI345" s="1" t="str">
        <f t="shared" si="58"/>
        <v/>
      </c>
      <c r="AJ345" s="1" t="str">
        <f t="shared" si="55"/>
        <v/>
      </c>
      <c r="AK345" s="1" t="str">
        <f t="shared" si="56"/>
        <v/>
      </c>
      <c r="AL345" s="1" t="str">
        <f t="shared" si="57"/>
        <v/>
      </c>
      <c r="AM345" s="1" t="str">
        <f t="shared" si="59"/>
        <v/>
      </c>
    </row>
    <row r="346" spans="5:39">
      <c r="E346" s="1" t="str" cm="1">
        <f t="array" ref="E346">IF(A346="","",_xlfn._xlws.FILTER('Input_Claims Data'!E$11:E$500,('Input_Claims Data'!$A$11:$A$500='Cal_Claims Experience'!$A346)*('Input_Claims Data'!$B$11:$B$500='Cal_Claims Experience'!$B346)*('Input_Claims Data'!$C$11:$C$500='Cal_Claims Experience'!$C346)*('Input_Claims Data'!$D$11:$D$500='Cal_Claims Experience'!$D346)))</f>
        <v/>
      </c>
      <c r="F346" s="1" t="str" cm="1">
        <f t="array" ref="F346">IF(A346="","",_xlfn._xlws.FILTER('Input_Claims Data'!F$11:F$500,('Input_Claims Data'!$A$11:$A$500='Cal_Claims Experience'!$A346)*('Input_Claims Data'!$B$11:$B$500='Cal_Claims Experience'!$B346)*('Input_Claims Data'!$C$11:$C$500='Cal_Claims Experience'!$C346)*('Input_Claims Data'!$D$11:$D$500='Cal_Claims Experience'!$D346)))</f>
        <v/>
      </c>
      <c r="G346" s="1" t="str" cm="1">
        <f t="array" ref="G346">IF(A346="","",_xlfn._xlws.FILTER('Input_Claims Data'!G$11:G$500,('Input_Claims Data'!$A$11:$A$500='Cal_Claims Experience'!$A346)*('Input_Claims Data'!$B$11:$B$500='Cal_Claims Experience'!$B346)*('Input_Claims Data'!$C$11:$C$500='Cal_Claims Experience'!$C346)*('Input_Claims Data'!$D$11:$D$500='Cal_Claims Experience'!$D346)))</f>
        <v/>
      </c>
      <c r="H346" s="1" t="str" cm="1">
        <f t="array" ref="H346">IF(A346="","",_xlfn._xlws.FILTER('Input_Claims Data'!H$11:H$500,('Input_Claims Data'!$A$11:$A$500='Cal_Claims Experience'!$A346)*('Input_Claims Data'!$B$11:$B$500='Cal_Claims Experience'!$B346)*('Input_Claims Data'!$C$11:$C$500='Cal_Claims Experience'!$C346)*('Input_Claims Data'!$D$11:$D$500='Cal_Claims Experience'!$D346)))</f>
        <v/>
      </c>
      <c r="I346" s="1" t="str" cm="1">
        <f t="array" ref="I346">IF(A346="","",_xlfn._xlws.FILTER('Input_Claims Data'!I$11:I$500,('Input_Claims Data'!$A$11:$A$500='Cal_Claims Experience'!$A346)*('Input_Claims Data'!$B$11:$B$500='Cal_Claims Experience'!$B346)*('Input_Claims Data'!$C$11:$C$500='Cal_Claims Experience'!$C346)*('Input_Claims Data'!$D$11:$D$500='Cal_Claims Experience'!$D346)))</f>
        <v/>
      </c>
      <c r="J346" s="1" t="str" cm="1">
        <f t="array" ref="J346">IF(A346="","",_xlfn._xlws.FILTER('Input_Claims Data'!J$11:J$500,('Input_Claims Data'!$A$11:$A$500='Cal_Claims Experience'!$A346)*('Input_Claims Data'!$B$11:$B$500='Cal_Claims Experience'!$B346)*('Input_Claims Data'!$C$11:$C$500='Cal_Claims Experience'!$C346)*('Input_Claims Data'!$D$11:$D$500='Cal_Claims Experience'!$D346)))</f>
        <v/>
      </c>
      <c r="K346" s="1" t="str" cm="1">
        <f t="array" ref="K346">IF(A346="","",_xlfn._xlws.FILTER('Input_Claims Data'!K$11:K$500,('Input_Claims Data'!$A$11:$A$500='Cal_Claims Experience'!$A346)*('Input_Claims Data'!$B$11:$B$500='Cal_Claims Experience'!$B346)*('Input_Claims Data'!$C$11:$C$500='Cal_Claims Experience'!$C346)*('Input_Claims Data'!$D$11:$D$500='Cal_Claims Experience'!$D346)))</f>
        <v/>
      </c>
      <c r="L346" s="1" t="str" cm="1">
        <f t="array" ref="L346">IF(B346="","",_xlfn._xlws.FILTER('Input_Claims Data'!L$11:L$500,('Input_Claims Data'!$A$11:$A$500='Cal_Claims Experience'!$A346)*('Input_Claims Data'!$B$11:$B$500='Cal_Claims Experience'!$B346)*('Input_Claims Data'!$C$11:$C$500='Cal_Claims Experience'!$C346)*('Input_Claims Data'!$D$11:$D$500='Cal_Claims Experience'!$D346)))</f>
        <v/>
      </c>
      <c r="M346" s="1" t="str" cm="1">
        <f t="array" ref="M346">IF(C346="","",_xlfn._xlws.FILTER('Input_Claims Data'!M$11:M$500,('Input_Claims Data'!$A$11:$A$500='Cal_Claims Experience'!$A346)*('Input_Claims Data'!$B$11:$B$500='Cal_Claims Experience'!$B346)*('Input_Claims Data'!$C$11:$C$500='Cal_Claims Experience'!$C346)*('Input_Claims Data'!$D$11:$D$500='Cal_Claims Experience'!$D346)))</f>
        <v/>
      </c>
      <c r="N346" s="1" t="str" cm="1">
        <f t="array" ref="N346">IF(D346="","",_xlfn._xlws.FILTER('Input_Claims Data'!N$11:N$500,('Input_Claims Data'!$A$11:$A$500='Cal_Claims Experience'!$A346)*('Input_Claims Data'!$B$11:$B$500='Cal_Claims Experience'!$B346)*('Input_Claims Data'!$C$11:$C$500='Cal_Claims Experience'!$C346)*('Input_Claims Data'!$D$11:$D$500='Cal_Claims Experience'!$D346)))</f>
        <v/>
      </c>
      <c r="O346" s="1" t="str">
        <f t="shared" si="50"/>
        <v/>
      </c>
      <c r="P346" s="1" t="str">
        <f t="shared" si="51"/>
        <v/>
      </c>
      <c r="Q346" s="1" t="str">
        <f t="shared" si="52"/>
        <v/>
      </c>
      <c r="R346" s="1" t="str">
        <f t="shared" si="53"/>
        <v/>
      </c>
      <c r="S346" s="1" t="str">
        <f t="shared" si="54"/>
        <v/>
      </c>
      <c r="Y346" s="1" t="str" cm="1">
        <f t="array" ref="Y346">IF(U346="","",_xlfn._xlws.FILTER('Input_Claims Data'!U$11:U$500,('Input_Claims Data'!$Q$11:$Q$500='Cal_Claims Experience'!$U346)*('Input_Claims Data'!$R$11:$R$500='Cal_Claims Experience'!$V346)*('Input_Claims Data'!$S$11:$S$500='Cal_Claims Experience'!$W346)*('Input_Claims Data'!$T$11:$T$500='Cal_Claims Experience'!$X346)))</f>
        <v/>
      </c>
      <c r="Z346" s="1" t="str" cm="1">
        <f t="array" ref="Z346">IF(V346="","",_xlfn._xlws.FILTER('Input_Claims Data'!V$11:V$500,('Input_Claims Data'!$Q$11:$Q$500='Cal_Claims Experience'!$U346)*('Input_Claims Data'!$R$11:$R$500='Cal_Claims Experience'!$V346)*('Input_Claims Data'!$S$11:$S$500='Cal_Claims Experience'!$W346)*('Input_Claims Data'!$T$11:$T$500='Cal_Claims Experience'!$X346)))</f>
        <v/>
      </c>
      <c r="AA346" s="1" t="str" cm="1">
        <f t="array" ref="AA346">IF(W346="","",_xlfn._xlws.FILTER('Input_Claims Data'!W$11:W$500,('Input_Claims Data'!$Q$11:$Q$500='Cal_Claims Experience'!$U346)*('Input_Claims Data'!$R$11:$R$500='Cal_Claims Experience'!$V346)*('Input_Claims Data'!$S$11:$S$500='Cal_Claims Experience'!$W346)*('Input_Claims Data'!$T$11:$T$500='Cal_Claims Experience'!$X346)))</f>
        <v/>
      </c>
      <c r="AB346" s="1" t="str" cm="1">
        <f t="array" ref="AB346">IF(X346="","",_xlfn._xlws.FILTER('Input_Claims Data'!X$11:X$500,('Input_Claims Data'!$Q$11:$Q$500='Cal_Claims Experience'!$U346)*('Input_Claims Data'!$R$11:$R$500='Cal_Claims Experience'!$V346)*('Input_Claims Data'!$S$11:$S$500='Cal_Claims Experience'!$W346)*('Input_Claims Data'!$T$11:$T$500='Cal_Claims Experience'!$X346)))</f>
        <v/>
      </c>
      <c r="AC346" s="1" t="str" cm="1">
        <f t="array" ref="AC346">IF(Y346="","",_xlfn._xlws.FILTER('Input_Claims Data'!Y$11:Y$500,('Input_Claims Data'!$Q$11:$Q$500='Cal_Claims Experience'!$U346)*('Input_Claims Data'!$R$11:$R$500='Cal_Claims Experience'!$V346)*('Input_Claims Data'!$S$11:$S$500='Cal_Claims Experience'!$W346)*('Input_Claims Data'!$T$11:$T$500='Cal_Claims Experience'!$X346)))</f>
        <v/>
      </c>
      <c r="AD346" s="1" t="str" cm="1">
        <f t="array" ref="AD346">IF(Z346="","",_xlfn._xlws.FILTER('Input_Claims Data'!Z$11:Z$500,('Input_Claims Data'!$Q$11:$Q$500='Cal_Claims Experience'!$U346)*('Input_Claims Data'!$R$11:$R$500='Cal_Claims Experience'!$V346)*('Input_Claims Data'!$S$11:$S$500='Cal_Claims Experience'!$W346)*('Input_Claims Data'!$T$11:$T$500='Cal_Claims Experience'!$X346)))</f>
        <v/>
      </c>
      <c r="AE346" s="1" t="str" cm="1">
        <f t="array" ref="AE346">IF(AA346="","",_xlfn._xlws.FILTER('Input_Claims Data'!AA$11:AA$500,('Input_Claims Data'!$Q$11:$Q$500='Cal_Claims Experience'!$U346)*('Input_Claims Data'!$R$11:$R$500='Cal_Claims Experience'!$V346)*('Input_Claims Data'!$S$11:$S$500='Cal_Claims Experience'!$W346)*('Input_Claims Data'!$T$11:$T$500='Cal_Claims Experience'!$X346)))</f>
        <v/>
      </c>
      <c r="AF346" s="1" t="str" cm="1">
        <f t="array" ref="AF346">IF(AB346="","",_xlfn._xlws.FILTER('Input_Claims Data'!AB$11:AB$500,('Input_Claims Data'!$Q$11:$Q$500='Cal_Claims Experience'!$U346)*('Input_Claims Data'!$R$11:$R$500='Cal_Claims Experience'!$V346)*('Input_Claims Data'!$S$11:$S$500='Cal_Claims Experience'!$W346)*('Input_Claims Data'!$T$11:$T$500='Cal_Claims Experience'!$X346)))</f>
        <v/>
      </c>
      <c r="AG346" s="1" t="str" cm="1">
        <f t="array" ref="AG346">IF(AC346="","",_xlfn._xlws.FILTER('Input_Claims Data'!AC$11:AC$500,('Input_Claims Data'!$Q$11:$Q$500='Cal_Claims Experience'!$U346)*('Input_Claims Data'!$R$11:$R$500='Cal_Claims Experience'!$V346)*('Input_Claims Data'!$S$11:$S$500='Cal_Claims Experience'!$W346)*('Input_Claims Data'!$T$11:$T$500='Cal_Claims Experience'!$X346)))</f>
        <v/>
      </c>
      <c r="AH346" s="1" t="str" cm="1">
        <f t="array" ref="AH346">IF(AD346="","",_xlfn._xlws.FILTER('Input_Claims Data'!AD$11:AD$500,('Input_Claims Data'!$Q$11:$Q$500='Cal_Claims Experience'!$U346)*('Input_Claims Data'!$R$11:$R$500='Cal_Claims Experience'!$V346)*('Input_Claims Data'!$S$11:$S$500='Cal_Claims Experience'!$W346)*('Input_Claims Data'!$T$11:$T$500='Cal_Claims Experience'!$X346)))</f>
        <v/>
      </c>
      <c r="AI346" s="1" t="str">
        <f t="shared" si="58"/>
        <v/>
      </c>
      <c r="AJ346" s="1" t="str">
        <f t="shared" si="55"/>
        <v/>
      </c>
      <c r="AK346" s="1" t="str">
        <f t="shared" si="56"/>
        <v/>
      </c>
      <c r="AL346" s="1" t="str">
        <f t="shared" si="57"/>
        <v/>
      </c>
      <c r="AM346" s="1" t="str">
        <f t="shared" si="59"/>
        <v/>
      </c>
    </row>
    <row r="347" spans="5:39">
      <c r="E347" s="1" t="str" cm="1">
        <f t="array" ref="E347">IF(A347="","",_xlfn._xlws.FILTER('Input_Claims Data'!E$11:E$500,('Input_Claims Data'!$A$11:$A$500='Cal_Claims Experience'!$A347)*('Input_Claims Data'!$B$11:$B$500='Cal_Claims Experience'!$B347)*('Input_Claims Data'!$C$11:$C$500='Cal_Claims Experience'!$C347)*('Input_Claims Data'!$D$11:$D$500='Cal_Claims Experience'!$D347)))</f>
        <v/>
      </c>
      <c r="F347" s="1" t="str" cm="1">
        <f t="array" ref="F347">IF(A347="","",_xlfn._xlws.FILTER('Input_Claims Data'!F$11:F$500,('Input_Claims Data'!$A$11:$A$500='Cal_Claims Experience'!$A347)*('Input_Claims Data'!$B$11:$B$500='Cal_Claims Experience'!$B347)*('Input_Claims Data'!$C$11:$C$500='Cal_Claims Experience'!$C347)*('Input_Claims Data'!$D$11:$D$500='Cal_Claims Experience'!$D347)))</f>
        <v/>
      </c>
      <c r="G347" s="1" t="str" cm="1">
        <f t="array" ref="G347">IF(A347="","",_xlfn._xlws.FILTER('Input_Claims Data'!G$11:G$500,('Input_Claims Data'!$A$11:$A$500='Cal_Claims Experience'!$A347)*('Input_Claims Data'!$B$11:$B$500='Cal_Claims Experience'!$B347)*('Input_Claims Data'!$C$11:$C$500='Cal_Claims Experience'!$C347)*('Input_Claims Data'!$D$11:$D$500='Cal_Claims Experience'!$D347)))</f>
        <v/>
      </c>
      <c r="H347" s="1" t="str" cm="1">
        <f t="array" ref="H347">IF(A347="","",_xlfn._xlws.FILTER('Input_Claims Data'!H$11:H$500,('Input_Claims Data'!$A$11:$A$500='Cal_Claims Experience'!$A347)*('Input_Claims Data'!$B$11:$B$500='Cal_Claims Experience'!$B347)*('Input_Claims Data'!$C$11:$C$500='Cal_Claims Experience'!$C347)*('Input_Claims Data'!$D$11:$D$500='Cal_Claims Experience'!$D347)))</f>
        <v/>
      </c>
      <c r="I347" s="1" t="str" cm="1">
        <f t="array" ref="I347">IF(A347="","",_xlfn._xlws.FILTER('Input_Claims Data'!I$11:I$500,('Input_Claims Data'!$A$11:$A$500='Cal_Claims Experience'!$A347)*('Input_Claims Data'!$B$11:$B$500='Cal_Claims Experience'!$B347)*('Input_Claims Data'!$C$11:$C$500='Cal_Claims Experience'!$C347)*('Input_Claims Data'!$D$11:$D$500='Cal_Claims Experience'!$D347)))</f>
        <v/>
      </c>
      <c r="J347" s="1" t="str" cm="1">
        <f t="array" ref="J347">IF(A347="","",_xlfn._xlws.FILTER('Input_Claims Data'!J$11:J$500,('Input_Claims Data'!$A$11:$A$500='Cal_Claims Experience'!$A347)*('Input_Claims Data'!$B$11:$B$500='Cal_Claims Experience'!$B347)*('Input_Claims Data'!$C$11:$C$500='Cal_Claims Experience'!$C347)*('Input_Claims Data'!$D$11:$D$500='Cal_Claims Experience'!$D347)))</f>
        <v/>
      </c>
      <c r="K347" s="1" t="str" cm="1">
        <f t="array" ref="K347">IF(A347="","",_xlfn._xlws.FILTER('Input_Claims Data'!K$11:K$500,('Input_Claims Data'!$A$11:$A$500='Cal_Claims Experience'!$A347)*('Input_Claims Data'!$B$11:$B$500='Cal_Claims Experience'!$B347)*('Input_Claims Data'!$C$11:$C$500='Cal_Claims Experience'!$C347)*('Input_Claims Data'!$D$11:$D$500='Cal_Claims Experience'!$D347)))</f>
        <v/>
      </c>
      <c r="L347" s="1" t="str" cm="1">
        <f t="array" ref="L347">IF(B347="","",_xlfn._xlws.FILTER('Input_Claims Data'!L$11:L$500,('Input_Claims Data'!$A$11:$A$500='Cal_Claims Experience'!$A347)*('Input_Claims Data'!$B$11:$B$500='Cal_Claims Experience'!$B347)*('Input_Claims Data'!$C$11:$C$500='Cal_Claims Experience'!$C347)*('Input_Claims Data'!$D$11:$D$500='Cal_Claims Experience'!$D347)))</f>
        <v/>
      </c>
      <c r="M347" s="1" t="str" cm="1">
        <f t="array" ref="M347">IF(C347="","",_xlfn._xlws.FILTER('Input_Claims Data'!M$11:M$500,('Input_Claims Data'!$A$11:$A$500='Cal_Claims Experience'!$A347)*('Input_Claims Data'!$B$11:$B$500='Cal_Claims Experience'!$B347)*('Input_Claims Data'!$C$11:$C$500='Cal_Claims Experience'!$C347)*('Input_Claims Data'!$D$11:$D$500='Cal_Claims Experience'!$D347)))</f>
        <v/>
      </c>
      <c r="N347" s="1" t="str" cm="1">
        <f t="array" ref="N347">IF(D347="","",_xlfn._xlws.FILTER('Input_Claims Data'!N$11:N$500,('Input_Claims Data'!$A$11:$A$500='Cal_Claims Experience'!$A347)*('Input_Claims Data'!$B$11:$B$500='Cal_Claims Experience'!$B347)*('Input_Claims Data'!$C$11:$C$500='Cal_Claims Experience'!$C347)*('Input_Claims Data'!$D$11:$D$500='Cal_Claims Experience'!$D347)))</f>
        <v/>
      </c>
      <c r="O347" s="1" t="str">
        <f t="shared" si="50"/>
        <v/>
      </c>
      <c r="P347" s="1" t="str">
        <f t="shared" si="51"/>
        <v/>
      </c>
      <c r="Q347" s="1" t="str">
        <f t="shared" si="52"/>
        <v/>
      </c>
      <c r="R347" s="1" t="str">
        <f t="shared" si="53"/>
        <v/>
      </c>
      <c r="S347" s="1" t="str">
        <f t="shared" si="54"/>
        <v/>
      </c>
      <c r="Y347" s="1" t="str" cm="1">
        <f t="array" ref="Y347">IF(U347="","",_xlfn._xlws.FILTER('Input_Claims Data'!U$11:U$500,('Input_Claims Data'!$Q$11:$Q$500='Cal_Claims Experience'!$U347)*('Input_Claims Data'!$R$11:$R$500='Cal_Claims Experience'!$V347)*('Input_Claims Data'!$S$11:$S$500='Cal_Claims Experience'!$W347)*('Input_Claims Data'!$T$11:$T$500='Cal_Claims Experience'!$X347)))</f>
        <v/>
      </c>
      <c r="Z347" s="1" t="str" cm="1">
        <f t="array" ref="Z347">IF(V347="","",_xlfn._xlws.FILTER('Input_Claims Data'!V$11:V$500,('Input_Claims Data'!$Q$11:$Q$500='Cal_Claims Experience'!$U347)*('Input_Claims Data'!$R$11:$R$500='Cal_Claims Experience'!$V347)*('Input_Claims Data'!$S$11:$S$500='Cal_Claims Experience'!$W347)*('Input_Claims Data'!$T$11:$T$500='Cal_Claims Experience'!$X347)))</f>
        <v/>
      </c>
      <c r="AA347" s="1" t="str" cm="1">
        <f t="array" ref="AA347">IF(W347="","",_xlfn._xlws.FILTER('Input_Claims Data'!W$11:W$500,('Input_Claims Data'!$Q$11:$Q$500='Cal_Claims Experience'!$U347)*('Input_Claims Data'!$R$11:$R$500='Cal_Claims Experience'!$V347)*('Input_Claims Data'!$S$11:$S$500='Cal_Claims Experience'!$W347)*('Input_Claims Data'!$T$11:$T$500='Cal_Claims Experience'!$X347)))</f>
        <v/>
      </c>
      <c r="AB347" s="1" t="str" cm="1">
        <f t="array" ref="AB347">IF(X347="","",_xlfn._xlws.FILTER('Input_Claims Data'!X$11:X$500,('Input_Claims Data'!$Q$11:$Q$500='Cal_Claims Experience'!$U347)*('Input_Claims Data'!$R$11:$R$500='Cal_Claims Experience'!$V347)*('Input_Claims Data'!$S$11:$S$500='Cal_Claims Experience'!$W347)*('Input_Claims Data'!$T$11:$T$500='Cal_Claims Experience'!$X347)))</f>
        <v/>
      </c>
      <c r="AC347" s="1" t="str" cm="1">
        <f t="array" ref="AC347">IF(Y347="","",_xlfn._xlws.FILTER('Input_Claims Data'!Y$11:Y$500,('Input_Claims Data'!$Q$11:$Q$500='Cal_Claims Experience'!$U347)*('Input_Claims Data'!$R$11:$R$500='Cal_Claims Experience'!$V347)*('Input_Claims Data'!$S$11:$S$500='Cal_Claims Experience'!$W347)*('Input_Claims Data'!$T$11:$T$500='Cal_Claims Experience'!$X347)))</f>
        <v/>
      </c>
      <c r="AD347" s="1" t="str" cm="1">
        <f t="array" ref="AD347">IF(Z347="","",_xlfn._xlws.FILTER('Input_Claims Data'!Z$11:Z$500,('Input_Claims Data'!$Q$11:$Q$500='Cal_Claims Experience'!$U347)*('Input_Claims Data'!$R$11:$R$500='Cal_Claims Experience'!$V347)*('Input_Claims Data'!$S$11:$S$500='Cal_Claims Experience'!$W347)*('Input_Claims Data'!$T$11:$T$500='Cal_Claims Experience'!$X347)))</f>
        <v/>
      </c>
      <c r="AE347" s="1" t="str" cm="1">
        <f t="array" ref="AE347">IF(AA347="","",_xlfn._xlws.FILTER('Input_Claims Data'!AA$11:AA$500,('Input_Claims Data'!$Q$11:$Q$500='Cal_Claims Experience'!$U347)*('Input_Claims Data'!$R$11:$R$500='Cal_Claims Experience'!$V347)*('Input_Claims Data'!$S$11:$S$500='Cal_Claims Experience'!$W347)*('Input_Claims Data'!$T$11:$T$500='Cal_Claims Experience'!$X347)))</f>
        <v/>
      </c>
      <c r="AF347" s="1" t="str" cm="1">
        <f t="array" ref="AF347">IF(AB347="","",_xlfn._xlws.FILTER('Input_Claims Data'!AB$11:AB$500,('Input_Claims Data'!$Q$11:$Q$500='Cal_Claims Experience'!$U347)*('Input_Claims Data'!$R$11:$R$500='Cal_Claims Experience'!$V347)*('Input_Claims Data'!$S$11:$S$500='Cal_Claims Experience'!$W347)*('Input_Claims Data'!$T$11:$T$500='Cal_Claims Experience'!$X347)))</f>
        <v/>
      </c>
      <c r="AG347" s="1" t="str" cm="1">
        <f t="array" ref="AG347">IF(AC347="","",_xlfn._xlws.FILTER('Input_Claims Data'!AC$11:AC$500,('Input_Claims Data'!$Q$11:$Q$500='Cal_Claims Experience'!$U347)*('Input_Claims Data'!$R$11:$R$500='Cal_Claims Experience'!$V347)*('Input_Claims Data'!$S$11:$S$500='Cal_Claims Experience'!$W347)*('Input_Claims Data'!$T$11:$T$500='Cal_Claims Experience'!$X347)))</f>
        <v/>
      </c>
      <c r="AH347" s="1" t="str" cm="1">
        <f t="array" ref="AH347">IF(AD347="","",_xlfn._xlws.FILTER('Input_Claims Data'!AD$11:AD$500,('Input_Claims Data'!$Q$11:$Q$500='Cal_Claims Experience'!$U347)*('Input_Claims Data'!$R$11:$R$500='Cal_Claims Experience'!$V347)*('Input_Claims Data'!$S$11:$S$500='Cal_Claims Experience'!$W347)*('Input_Claims Data'!$T$11:$T$500='Cal_Claims Experience'!$X347)))</f>
        <v/>
      </c>
      <c r="AI347" s="1" t="str">
        <f t="shared" si="58"/>
        <v/>
      </c>
      <c r="AJ347" s="1" t="str">
        <f t="shared" si="55"/>
        <v/>
      </c>
      <c r="AK347" s="1" t="str">
        <f t="shared" si="56"/>
        <v/>
      </c>
      <c r="AL347" s="1" t="str">
        <f t="shared" si="57"/>
        <v/>
      </c>
      <c r="AM347" s="1" t="str">
        <f t="shared" si="59"/>
        <v/>
      </c>
    </row>
    <row r="348" spans="5:39">
      <c r="E348" s="1" t="str" cm="1">
        <f t="array" ref="E348">IF(A348="","",_xlfn._xlws.FILTER('Input_Claims Data'!E$11:E$500,('Input_Claims Data'!$A$11:$A$500='Cal_Claims Experience'!$A348)*('Input_Claims Data'!$B$11:$B$500='Cal_Claims Experience'!$B348)*('Input_Claims Data'!$C$11:$C$500='Cal_Claims Experience'!$C348)*('Input_Claims Data'!$D$11:$D$500='Cal_Claims Experience'!$D348)))</f>
        <v/>
      </c>
      <c r="F348" s="1" t="str" cm="1">
        <f t="array" ref="F348">IF(A348="","",_xlfn._xlws.FILTER('Input_Claims Data'!F$11:F$500,('Input_Claims Data'!$A$11:$A$500='Cal_Claims Experience'!$A348)*('Input_Claims Data'!$B$11:$B$500='Cal_Claims Experience'!$B348)*('Input_Claims Data'!$C$11:$C$500='Cal_Claims Experience'!$C348)*('Input_Claims Data'!$D$11:$D$500='Cal_Claims Experience'!$D348)))</f>
        <v/>
      </c>
      <c r="G348" s="1" t="str" cm="1">
        <f t="array" ref="G348">IF(A348="","",_xlfn._xlws.FILTER('Input_Claims Data'!G$11:G$500,('Input_Claims Data'!$A$11:$A$500='Cal_Claims Experience'!$A348)*('Input_Claims Data'!$B$11:$B$500='Cal_Claims Experience'!$B348)*('Input_Claims Data'!$C$11:$C$500='Cal_Claims Experience'!$C348)*('Input_Claims Data'!$D$11:$D$500='Cal_Claims Experience'!$D348)))</f>
        <v/>
      </c>
      <c r="H348" s="1" t="str" cm="1">
        <f t="array" ref="H348">IF(A348="","",_xlfn._xlws.FILTER('Input_Claims Data'!H$11:H$500,('Input_Claims Data'!$A$11:$A$500='Cal_Claims Experience'!$A348)*('Input_Claims Data'!$B$11:$B$500='Cal_Claims Experience'!$B348)*('Input_Claims Data'!$C$11:$C$500='Cal_Claims Experience'!$C348)*('Input_Claims Data'!$D$11:$D$500='Cal_Claims Experience'!$D348)))</f>
        <v/>
      </c>
      <c r="I348" s="1" t="str" cm="1">
        <f t="array" ref="I348">IF(A348="","",_xlfn._xlws.FILTER('Input_Claims Data'!I$11:I$500,('Input_Claims Data'!$A$11:$A$500='Cal_Claims Experience'!$A348)*('Input_Claims Data'!$B$11:$B$500='Cal_Claims Experience'!$B348)*('Input_Claims Data'!$C$11:$C$500='Cal_Claims Experience'!$C348)*('Input_Claims Data'!$D$11:$D$500='Cal_Claims Experience'!$D348)))</f>
        <v/>
      </c>
      <c r="J348" s="1" t="str" cm="1">
        <f t="array" ref="J348">IF(A348="","",_xlfn._xlws.FILTER('Input_Claims Data'!J$11:J$500,('Input_Claims Data'!$A$11:$A$500='Cal_Claims Experience'!$A348)*('Input_Claims Data'!$B$11:$B$500='Cal_Claims Experience'!$B348)*('Input_Claims Data'!$C$11:$C$500='Cal_Claims Experience'!$C348)*('Input_Claims Data'!$D$11:$D$500='Cal_Claims Experience'!$D348)))</f>
        <v/>
      </c>
      <c r="K348" s="1" t="str" cm="1">
        <f t="array" ref="K348">IF(A348="","",_xlfn._xlws.FILTER('Input_Claims Data'!K$11:K$500,('Input_Claims Data'!$A$11:$A$500='Cal_Claims Experience'!$A348)*('Input_Claims Data'!$B$11:$B$500='Cal_Claims Experience'!$B348)*('Input_Claims Data'!$C$11:$C$500='Cal_Claims Experience'!$C348)*('Input_Claims Data'!$D$11:$D$500='Cal_Claims Experience'!$D348)))</f>
        <v/>
      </c>
      <c r="L348" s="1" t="str" cm="1">
        <f t="array" ref="L348">IF(B348="","",_xlfn._xlws.FILTER('Input_Claims Data'!L$11:L$500,('Input_Claims Data'!$A$11:$A$500='Cal_Claims Experience'!$A348)*('Input_Claims Data'!$B$11:$B$500='Cal_Claims Experience'!$B348)*('Input_Claims Data'!$C$11:$C$500='Cal_Claims Experience'!$C348)*('Input_Claims Data'!$D$11:$D$500='Cal_Claims Experience'!$D348)))</f>
        <v/>
      </c>
      <c r="M348" s="1" t="str" cm="1">
        <f t="array" ref="M348">IF(C348="","",_xlfn._xlws.FILTER('Input_Claims Data'!M$11:M$500,('Input_Claims Data'!$A$11:$A$500='Cal_Claims Experience'!$A348)*('Input_Claims Data'!$B$11:$B$500='Cal_Claims Experience'!$B348)*('Input_Claims Data'!$C$11:$C$500='Cal_Claims Experience'!$C348)*('Input_Claims Data'!$D$11:$D$500='Cal_Claims Experience'!$D348)))</f>
        <v/>
      </c>
      <c r="N348" s="1" t="str" cm="1">
        <f t="array" ref="N348">IF(D348="","",_xlfn._xlws.FILTER('Input_Claims Data'!N$11:N$500,('Input_Claims Data'!$A$11:$A$500='Cal_Claims Experience'!$A348)*('Input_Claims Data'!$B$11:$B$500='Cal_Claims Experience'!$B348)*('Input_Claims Data'!$C$11:$C$500='Cal_Claims Experience'!$C348)*('Input_Claims Data'!$D$11:$D$500='Cal_Claims Experience'!$D348)))</f>
        <v/>
      </c>
      <c r="O348" s="1" t="str">
        <f t="shared" si="50"/>
        <v/>
      </c>
      <c r="P348" s="1" t="str">
        <f t="shared" si="51"/>
        <v/>
      </c>
      <c r="Q348" s="1" t="str">
        <f t="shared" si="52"/>
        <v/>
      </c>
      <c r="R348" s="1" t="str">
        <f t="shared" si="53"/>
        <v/>
      </c>
      <c r="S348" s="1" t="str">
        <f t="shared" si="54"/>
        <v/>
      </c>
      <c r="Y348" s="1" t="str" cm="1">
        <f t="array" ref="Y348">IF(U348="","",_xlfn._xlws.FILTER('Input_Claims Data'!U$11:U$500,('Input_Claims Data'!$Q$11:$Q$500='Cal_Claims Experience'!$U348)*('Input_Claims Data'!$R$11:$R$500='Cal_Claims Experience'!$V348)*('Input_Claims Data'!$S$11:$S$500='Cal_Claims Experience'!$W348)*('Input_Claims Data'!$T$11:$T$500='Cal_Claims Experience'!$X348)))</f>
        <v/>
      </c>
      <c r="Z348" s="1" t="str" cm="1">
        <f t="array" ref="Z348">IF(V348="","",_xlfn._xlws.FILTER('Input_Claims Data'!V$11:V$500,('Input_Claims Data'!$Q$11:$Q$500='Cal_Claims Experience'!$U348)*('Input_Claims Data'!$R$11:$R$500='Cal_Claims Experience'!$V348)*('Input_Claims Data'!$S$11:$S$500='Cal_Claims Experience'!$W348)*('Input_Claims Data'!$T$11:$T$500='Cal_Claims Experience'!$X348)))</f>
        <v/>
      </c>
      <c r="AA348" s="1" t="str" cm="1">
        <f t="array" ref="AA348">IF(W348="","",_xlfn._xlws.FILTER('Input_Claims Data'!W$11:W$500,('Input_Claims Data'!$Q$11:$Q$500='Cal_Claims Experience'!$U348)*('Input_Claims Data'!$R$11:$R$500='Cal_Claims Experience'!$V348)*('Input_Claims Data'!$S$11:$S$500='Cal_Claims Experience'!$W348)*('Input_Claims Data'!$T$11:$T$500='Cal_Claims Experience'!$X348)))</f>
        <v/>
      </c>
      <c r="AB348" s="1" t="str" cm="1">
        <f t="array" ref="AB348">IF(X348="","",_xlfn._xlws.FILTER('Input_Claims Data'!X$11:X$500,('Input_Claims Data'!$Q$11:$Q$500='Cal_Claims Experience'!$U348)*('Input_Claims Data'!$R$11:$R$500='Cal_Claims Experience'!$V348)*('Input_Claims Data'!$S$11:$S$500='Cal_Claims Experience'!$W348)*('Input_Claims Data'!$T$11:$T$500='Cal_Claims Experience'!$X348)))</f>
        <v/>
      </c>
      <c r="AC348" s="1" t="str" cm="1">
        <f t="array" ref="AC348">IF(Y348="","",_xlfn._xlws.FILTER('Input_Claims Data'!Y$11:Y$500,('Input_Claims Data'!$Q$11:$Q$500='Cal_Claims Experience'!$U348)*('Input_Claims Data'!$R$11:$R$500='Cal_Claims Experience'!$V348)*('Input_Claims Data'!$S$11:$S$500='Cal_Claims Experience'!$W348)*('Input_Claims Data'!$T$11:$T$500='Cal_Claims Experience'!$X348)))</f>
        <v/>
      </c>
      <c r="AD348" s="1" t="str" cm="1">
        <f t="array" ref="AD348">IF(Z348="","",_xlfn._xlws.FILTER('Input_Claims Data'!Z$11:Z$500,('Input_Claims Data'!$Q$11:$Q$500='Cal_Claims Experience'!$U348)*('Input_Claims Data'!$R$11:$R$500='Cal_Claims Experience'!$V348)*('Input_Claims Data'!$S$11:$S$500='Cal_Claims Experience'!$W348)*('Input_Claims Data'!$T$11:$T$500='Cal_Claims Experience'!$X348)))</f>
        <v/>
      </c>
      <c r="AE348" s="1" t="str" cm="1">
        <f t="array" ref="AE348">IF(AA348="","",_xlfn._xlws.FILTER('Input_Claims Data'!AA$11:AA$500,('Input_Claims Data'!$Q$11:$Q$500='Cal_Claims Experience'!$U348)*('Input_Claims Data'!$R$11:$R$500='Cal_Claims Experience'!$V348)*('Input_Claims Data'!$S$11:$S$500='Cal_Claims Experience'!$W348)*('Input_Claims Data'!$T$11:$T$500='Cal_Claims Experience'!$X348)))</f>
        <v/>
      </c>
      <c r="AF348" s="1" t="str" cm="1">
        <f t="array" ref="AF348">IF(AB348="","",_xlfn._xlws.FILTER('Input_Claims Data'!AB$11:AB$500,('Input_Claims Data'!$Q$11:$Q$500='Cal_Claims Experience'!$U348)*('Input_Claims Data'!$R$11:$R$500='Cal_Claims Experience'!$V348)*('Input_Claims Data'!$S$11:$S$500='Cal_Claims Experience'!$W348)*('Input_Claims Data'!$T$11:$T$500='Cal_Claims Experience'!$X348)))</f>
        <v/>
      </c>
      <c r="AG348" s="1" t="str" cm="1">
        <f t="array" ref="AG348">IF(AC348="","",_xlfn._xlws.FILTER('Input_Claims Data'!AC$11:AC$500,('Input_Claims Data'!$Q$11:$Q$500='Cal_Claims Experience'!$U348)*('Input_Claims Data'!$R$11:$R$500='Cal_Claims Experience'!$V348)*('Input_Claims Data'!$S$11:$S$500='Cal_Claims Experience'!$W348)*('Input_Claims Data'!$T$11:$T$500='Cal_Claims Experience'!$X348)))</f>
        <v/>
      </c>
      <c r="AH348" s="1" t="str" cm="1">
        <f t="array" ref="AH348">IF(AD348="","",_xlfn._xlws.FILTER('Input_Claims Data'!AD$11:AD$500,('Input_Claims Data'!$Q$11:$Q$500='Cal_Claims Experience'!$U348)*('Input_Claims Data'!$R$11:$R$500='Cal_Claims Experience'!$V348)*('Input_Claims Data'!$S$11:$S$500='Cal_Claims Experience'!$W348)*('Input_Claims Data'!$T$11:$T$500='Cal_Claims Experience'!$X348)))</f>
        <v/>
      </c>
      <c r="AI348" s="1" t="str">
        <f t="shared" si="58"/>
        <v/>
      </c>
      <c r="AJ348" s="1" t="str">
        <f t="shared" si="55"/>
        <v/>
      </c>
      <c r="AK348" s="1" t="str">
        <f t="shared" si="56"/>
        <v/>
      </c>
      <c r="AL348" s="1" t="str">
        <f t="shared" si="57"/>
        <v/>
      </c>
      <c r="AM348" s="1" t="str">
        <f t="shared" si="59"/>
        <v/>
      </c>
    </row>
    <row r="349" spans="5:39">
      <c r="E349" s="1" t="str" cm="1">
        <f t="array" ref="E349">IF(A349="","",_xlfn._xlws.FILTER('Input_Claims Data'!E$11:E$500,('Input_Claims Data'!$A$11:$A$500='Cal_Claims Experience'!$A349)*('Input_Claims Data'!$B$11:$B$500='Cal_Claims Experience'!$B349)*('Input_Claims Data'!$C$11:$C$500='Cal_Claims Experience'!$C349)*('Input_Claims Data'!$D$11:$D$500='Cal_Claims Experience'!$D349)))</f>
        <v/>
      </c>
      <c r="F349" s="1" t="str" cm="1">
        <f t="array" ref="F349">IF(A349="","",_xlfn._xlws.FILTER('Input_Claims Data'!F$11:F$500,('Input_Claims Data'!$A$11:$A$500='Cal_Claims Experience'!$A349)*('Input_Claims Data'!$B$11:$B$500='Cal_Claims Experience'!$B349)*('Input_Claims Data'!$C$11:$C$500='Cal_Claims Experience'!$C349)*('Input_Claims Data'!$D$11:$D$500='Cal_Claims Experience'!$D349)))</f>
        <v/>
      </c>
      <c r="G349" s="1" t="str" cm="1">
        <f t="array" ref="G349">IF(A349="","",_xlfn._xlws.FILTER('Input_Claims Data'!G$11:G$500,('Input_Claims Data'!$A$11:$A$500='Cal_Claims Experience'!$A349)*('Input_Claims Data'!$B$11:$B$500='Cal_Claims Experience'!$B349)*('Input_Claims Data'!$C$11:$C$500='Cal_Claims Experience'!$C349)*('Input_Claims Data'!$D$11:$D$500='Cal_Claims Experience'!$D349)))</f>
        <v/>
      </c>
      <c r="H349" s="1" t="str" cm="1">
        <f t="array" ref="H349">IF(A349="","",_xlfn._xlws.FILTER('Input_Claims Data'!H$11:H$500,('Input_Claims Data'!$A$11:$A$500='Cal_Claims Experience'!$A349)*('Input_Claims Data'!$B$11:$B$500='Cal_Claims Experience'!$B349)*('Input_Claims Data'!$C$11:$C$500='Cal_Claims Experience'!$C349)*('Input_Claims Data'!$D$11:$D$500='Cal_Claims Experience'!$D349)))</f>
        <v/>
      </c>
      <c r="I349" s="1" t="str" cm="1">
        <f t="array" ref="I349">IF(A349="","",_xlfn._xlws.FILTER('Input_Claims Data'!I$11:I$500,('Input_Claims Data'!$A$11:$A$500='Cal_Claims Experience'!$A349)*('Input_Claims Data'!$B$11:$B$500='Cal_Claims Experience'!$B349)*('Input_Claims Data'!$C$11:$C$500='Cal_Claims Experience'!$C349)*('Input_Claims Data'!$D$11:$D$500='Cal_Claims Experience'!$D349)))</f>
        <v/>
      </c>
      <c r="J349" s="1" t="str" cm="1">
        <f t="array" ref="J349">IF(A349="","",_xlfn._xlws.FILTER('Input_Claims Data'!J$11:J$500,('Input_Claims Data'!$A$11:$A$500='Cal_Claims Experience'!$A349)*('Input_Claims Data'!$B$11:$B$500='Cal_Claims Experience'!$B349)*('Input_Claims Data'!$C$11:$C$500='Cal_Claims Experience'!$C349)*('Input_Claims Data'!$D$11:$D$500='Cal_Claims Experience'!$D349)))</f>
        <v/>
      </c>
      <c r="K349" s="1" t="str" cm="1">
        <f t="array" ref="K349">IF(A349="","",_xlfn._xlws.FILTER('Input_Claims Data'!K$11:K$500,('Input_Claims Data'!$A$11:$A$500='Cal_Claims Experience'!$A349)*('Input_Claims Data'!$B$11:$B$500='Cal_Claims Experience'!$B349)*('Input_Claims Data'!$C$11:$C$500='Cal_Claims Experience'!$C349)*('Input_Claims Data'!$D$11:$D$500='Cal_Claims Experience'!$D349)))</f>
        <v/>
      </c>
      <c r="L349" s="1" t="str" cm="1">
        <f t="array" ref="L349">IF(B349="","",_xlfn._xlws.FILTER('Input_Claims Data'!L$11:L$500,('Input_Claims Data'!$A$11:$A$500='Cal_Claims Experience'!$A349)*('Input_Claims Data'!$B$11:$B$500='Cal_Claims Experience'!$B349)*('Input_Claims Data'!$C$11:$C$500='Cal_Claims Experience'!$C349)*('Input_Claims Data'!$D$11:$D$500='Cal_Claims Experience'!$D349)))</f>
        <v/>
      </c>
      <c r="M349" s="1" t="str" cm="1">
        <f t="array" ref="M349">IF(C349="","",_xlfn._xlws.FILTER('Input_Claims Data'!M$11:M$500,('Input_Claims Data'!$A$11:$A$500='Cal_Claims Experience'!$A349)*('Input_Claims Data'!$B$11:$B$500='Cal_Claims Experience'!$B349)*('Input_Claims Data'!$C$11:$C$500='Cal_Claims Experience'!$C349)*('Input_Claims Data'!$D$11:$D$500='Cal_Claims Experience'!$D349)))</f>
        <v/>
      </c>
      <c r="N349" s="1" t="str" cm="1">
        <f t="array" ref="N349">IF(D349="","",_xlfn._xlws.FILTER('Input_Claims Data'!N$11:N$500,('Input_Claims Data'!$A$11:$A$500='Cal_Claims Experience'!$A349)*('Input_Claims Data'!$B$11:$B$500='Cal_Claims Experience'!$B349)*('Input_Claims Data'!$C$11:$C$500='Cal_Claims Experience'!$C349)*('Input_Claims Data'!$D$11:$D$500='Cal_Claims Experience'!$D349)))</f>
        <v/>
      </c>
      <c r="O349" s="1" t="str">
        <f t="shared" si="50"/>
        <v/>
      </c>
      <c r="P349" s="1" t="str">
        <f t="shared" si="51"/>
        <v/>
      </c>
      <c r="Q349" s="1" t="str">
        <f t="shared" si="52"/>
        <v/>
      </c>
      <c r="R349" s="1" t="str">
        <f t="shared" si="53"/>
        <v/>
      </c>
      <c r="S349" s="1" t="str">
        <f t="shared" si="54"/>
        <v/>
      </c>
      <c r="Y349" s="1" t="str" cm="1">
        <f t="array" ref="Y349">IF(U349="","",_xlfn._xlws.FILTER('Input_Claims Data'!U$11:U$500,('Input_Claims Data'!$Q$11:$Q$500='Cal_Claims Experience'!$U349)*('Input_Claims Data'!$R$11:$R$500='Cal_Claims Experience'!$V349)*('Input_Claims Data'!$S$11:$S$500='Cal_Claims Experience'!$W349)*('Input_Claims Data'!$T$11:$T$500='Cal_Claims Experience'!$X349)))</f>
        <v/>
      </c>
      <c r="Z349" s="1" t="str" cm="1">
        <f t="array" ref="Z349">IF(V349="","",_xlfn._xlws.FILTER('Input_Claims Data'!V$11:V$500,('Input_Claims Data'!$Q$11:$Q$500='Cal_Claims Experience'!$U349)*('Input_Claims Data'!$R$11:$R$500='Cal_Claims Experience'!$V349)*('Input_Claims Data'!$S$11:$S$500='Cal_Claims Experience'!$W349)*('Input_Claims Data'!$T$11:$T$500='Cal_Claims Experience'!$X349)))</f>
        <v/>
      </c>
      <c r="AA349" s="1" t="str" cm="1">
        <f t="array" ref="AA349">IF(W349="","",_xlfn._xlws.FILTER('Input_Claims Data'!W$11:W$500,('Input_Claims Data'!$Q$11:$Q$500='Cal_Claims Experience'!$U349)*('Input_Claims Data'!$R$11:$R$500='Cal_Claims Experience'!$V349)*('Input_Claims Data'!$S$11:$S$500='Cal_Claims Experience'!$W349)*('Input_Claims Data'!$T$11:$T$500='Cal_Claims Experience'!$X349)))</f>
        <v/>
      </c>
      <c r="AB349" s="1" t="str" cm="1">
        <f t="array" ref="AB349">IF(X349="","",_xlfn._xlws.FILTER('Input_Claims Data'!X$11:X$500,('Input_Claims Data'!$Q$11:$Q$500='Cal_Claims Experience'!$U349)*('Input_Claims Data'!$R$11:$R$500='Cal_Claims Experience'!$V349)*('Input_Claims Data'!$S$11:$S$500='Cal_Claims Experience'!$W349)*('Input_Claims Data'!$T$11:$T$500='Cal_Claims Experience'!$X349)))</f>
        <v/>
      </c>
      <c r="AC349" s="1" t="str" cm="1">
        <f t="array" ref="AC349">IF(Y349="","",_xlfn._xlws.FILTER('Input_Claims Data'!Y$11:Y$500,('Input_Claims Data'!$Q$11:$Q$500='Cal_Claims Experience'!$U349)*('Input_Claims Data'!$R$11:$R$500='Cal_Claims Experience'!$V349)*('Input_Claims Data'!$S$11:$S$500='Cal_Claims Experience'!$W349)*('Input_Claims Data'!$T$11:$T$500='Cal_Claims Experience'!$X349)))</f>
        <v/>
      </c>
      <c r="AD349" s="1" t="str" cm="1">
        <f t="array" ref="AD349">IF(Z349="","",_xlfn._xlws.FILTER('Input_Claims Data'!Z$11:Z$500,('Input_Claims Data'!$Q$11:$Q$500='Cal_Claims Experience'!$U349)*('Input_Claims Data'!$R$11:$R$500='Cal_Claims Experience'!$V349)*('Input_Claims Data'!$S$11:$S$500='Cal_Claims Experience'!$W349)*('Input_Claims Data'!$T$11:$T$500='Cal_Claims Experience'!$X349)))</f>
        <v/>
      </c>
      <c r="AE349" s="1" t="str" cm="1">
        <f t="array" ref="AE349">IF(AA349="","",_xlfn._xlws.FILTER('Input_Claims Data'!AA$11:AA$500,('Input_Claims Data'!$Q$11:$Q$500='Cal_Claims Experience'!$U349)*('Input_Claims Data'!$R$11:$R$500='Cal_Claims Experience'!$V349)*('Input_Claims Data'!$S$11:$S$500='Cal_Claims Experience'!$W349)*('Input_Claims Data'!$T$11:$T$500='Cal_Claims Experience'!$X349)))</f>
        <v/>
      </c>
      <c r="AF349" s="1" t="str" cm="1">
        <f t="array" ref="AF349">IF(AB349="","",_xlfn._xlws.FILTER('Input_Claims Data'!AB$11:AB$500,('Input_Claims Data'!$Q$11:$Q$500='Cal_Claims Experience'!$U349)*('Input_Claims Data'!$R$11:$R$500='Cal_Claims Experience'!$V349)*('Input_Claims Data'!$S$11:$S$500='Cal_Claims Experience'!$W349)*('Input_Claims Data'!$T$11:$T$500='Cal_Claims Experience'!$X349)))</f>
        <v/>
      </c>
      <c r="AG349" s="1" t="str" cm="1">
        <f t="array" ref="AG349">IF(AC349="","",_xlfn._xlws.FILTER('Input_Claims Data'!AC$11:AC$500,('Input_Claims Data'!$Q$11:$Q$500='Cal_Claims Experience'!$U349)*('Input_Claims Data'!$R$11:$R$500='Cal_Claims Experience'!$V349)*('Input_Claims Data'!$S$11:$S$500='Cal_Claims Experience'!$W349)*('Input_Claims Data'!$T$11:$T$500='Cal_Claims Experience'!$X349)))</f>
        <v/>
      </c>
      <c r="AH349" s="1" t="str" cm="1">
        <f t="array" ref="AH349">IF(AD349="","",_xlfn._xlws.FILTER('Input_Claims Data'!AD$11:AD$500,('Input_Claims Data'!$Q$11:$Q$500='Cal_Claims Experience'!$U349)*('Input_Claims Data'!$R$11:$R$500='Cal_Claims Experience'!$V349)*('Input_Claims Data'!$S$11:$S$500='Cal_Claims Experience'!$W349)*('Input_Claims Data'!$T$11:$T$500='Cal_Claims Experience'!$X349)))</f>
        <v/>
      </c>
      <c r="AI349" s="1" t="str">
        <f t="shared" si="58"/>
        <v/>
      </c>
      <c r="AJ349" s="1" t="str">
        <f t="shared" si="55"/>
        <v/>
      </c>
      <c r="AK349" s="1" t="str">
        <f t="shared" si="56"/>
        <v/>
      </c>
      <c r="AL349" s="1" t="str">
        <f t="shared" si="57"/>
        <v/>
      </c>
      <c r="AM349" s="1" t="str">
        <f t="shared" si="59"/>
        <v/>
      </c>
    </row>
    <row r="350" spans="5:39">
      <c r="E350" s="1" t="str" cm="1">
        <f t="array" ref="E350">IF(A350="","",_xlfn._xlws.FILTER('Input_Claims Data'!E$11:E$500,('Input_Claims Data'!$A$11:$A$500='Cal_Claims Experience'!$A350)*('Input_Claims Data'!$B$11:$B$500='Cal_Claims Experience'!$B350)*('Input_Claims Data'!$C$11:$C$500='Cal_Claims Experience'!$C350)*('Input_Claims Data'!$D$11:$D$500='Cal_Claims Experience'!$D350)))</f>
        <v/>
      </c>
      <c r="F350" s="1" t="str" cm="1">
        <f t="array" ref="F350">IF(A350="","",_xlfn._xlws.FILTER('Input_Claims Data'!F$11:F$500,('Input_Claims Data'!$A$11:$A$500='Cal_Claims Experience'!$A350)*('Input_Claims Data'!$B$11:$B$500='Cal_Claims Experience'!$B350)*('Input_Claims Data'!$C$11:$C$500='Cal_Claims Experience'!$C350)*('Input_Claims Data'!$D$11:$D$500='Cal_Claims Experience'!$D350)))</f>
        <v/>
      </c>
      <c r="G350" s="1" t="str" cm="1">
        <f t="array" ref="G350">IF(A350="","",_xlfn._xlws.FILTER('Input_Claims Data'!G$11:G$500,('Input_Claims Data'!$A$11:$A$500='Cal_Claims Experience'!$A350)*('Input_Claims Data'!$B$11:$B$500='Cal_Claims Experience'!$B350)*('Input_Claims Data'!$C$11:$C$500='Cal_Claims Experience'!$C350)*('Input_Claims Data'!$D$11:$D$500='Cal_Claims Experience'!$D350)))</f>
        <v/>
      </c>
      <c r="H350" s="1" t="str" cm="1">
        <f t="array" ref="H350">IF(A350="","",_xlfn._xlws.FILTER('Input_Claims Data'!H$11:H$500,('Input_Claims Data'!$A$11:$A$500='Cal_Claims Experience'!$A350)*('Input_Claims Data'!$B$11:$B$500='Cal_Claims Experience'!$B350)*('Input_Claims Data'!$C$11:$C$500='Cal_Claims Experience'!$C350)*('Input_Claims Data'!$D$11:$D$500='Cal_Claims Experience'!$D350)))</f>
        <v/>
      </c>
      <c r="I350" s="1" t="str" cm="1">
        <f t="array" ref="I350">IF(A350="","",_xlfn._xlws.FILTER('Input_Claims Data'!I$11:I$500,('Input_Claims Data'!$A$11:$A$500='Cal_Claims Experience'!$A350)*('Input_Claims Data'!$B$11:$B$500='Cal_Claims Experience'!$B350)*('Input_Claims Data'!$C$11:$C$500='Cal_Claims Experience'!$C350)*('Input_Claims Data'!$D$11:$D$500='Cal_Claims Experience'!$D350)))</f>
        <v/>
      </c>
      <c r="J350" s="1" t="str" cm="1">
        <f t="array" ref="J350">IF(A350="","",_xlfn._xlws.FILTER('Input_Claims Data'!J$11:J$500,('Input_Claims Data'!$A$11:$A$500='Cal_Claims Experience'!$A350)*('Input_Claims Data'!$B$11:$B$500='Cal_Claims Experience'!$B350)*('Input_Claims Data'!$C$11:$C$500='Cal_Claims Experience'!$C350)*('Input_Claims Data'!$D$11:$D$500='Cal_Claims Experience'!$D350)))</f>
        <v/>
      </c>
      <c r="K350" s="1" t="str" cm="1">
        <f t="array" ref="K350">IF(A350="","",_xlfn._xlws.FILTER('Input_Claims Data'!K$11:K$500,('Input_Claims Data'!$A$11:$A$500='Cal_Claims Experience'!$A350)*('Input_Claims Data'!$B$11:$B$500='Cal_Claims Experience'!$B350)*('Input_Claims Data'!$C$11:$C$500='Cal_Claims Experience'!$C350)*('Input_Claims Data'!$D$11:$D$500='Cal_Claims Experience'!$D350)))</f>
        <v/>
      </c>
      <c r="L350" s="1" t="str" cm="1">
        <f t="array" ref="L350">IF(B350="","",_xlfn._xlws.FILTER('Input_Claims Data'!L$11:L$500,('Input_Claims Data'!$A$11:$A$500='Cal_Claims Experience'!$A350)*('Input_Claims Data'!$B$11:$B$500='Cal_Claims Experience'!$B350)*('Input_Claims Data'!$C$11:$C$500='Cal_Claims Experience'!$C350)*('Input_Claims Data'!$D$11:$D$500='Cal_Claims Experience'!$D350)))</f>
        <v/>
      </c>
      <c r="M350" s="1" t="str" cm="1">
        <f t="array" ref="M350">IF(C350="","",_xlfn._xlws.FILTER('Input_Claims Data'!M$11:M$500,('Input_Claims Data'!$A$11:$A$500='Cal_Claims Experience'!$A350)*('Input_Claims Data'!$B$11:$B$500='Cal_Claims Experience'!$B350)*('Input_Claims Data'!$C$11:$C$500='Cal_Claims Experience'!$C350)*('Input_Claims Data'!$D$11:$D$500='Cal_Claims Experience'!$D350)))</f>
        <v/>
      </c>
      <c r="N350" s="1" t="str" cm="1">
        <f t="array" ref="N350">IF(D350="","",_xlfn._xlws.FILTER('Input_Claims Data'!N$11:N$500,('Input_Claims Data'!$A$11:$A$500='Cal_Claims Experience'!$A350)*('Input_Claims Data'!$B$11:$B$500='Cal_Claims Experience'!$B350)*('Input_Claims Data'!$C$11:$C$500='Cal_Claims Experience'!$C350)*('Input_Claims Data'!$D$11:$D$500='Cal_Claims Experience'!$D350)))</f>
        <v/>
      </c>
      <c r="O350" s="1" t="str">
        <f t="shared" si="50"/>
        <v/>
      </c>
      <c r="P350" s="1" t="str">
        <f t="shared" si="51"/>
        <v/>
      </c>
      <c r="Q350" s="1" t="str">
        <f t="shared" si="52"/>
        <v/>
      </c>
      <c r="R350" s="1" t="str">
        <f t="shared" si="53"/>
        <v/>
      </c>
      <c r="S350" s="1" t="str">
        <f t="shared" si="54"/>
        <v/>
      </c>
      <c r="Y350" s="1" t="str" cm="1">
        <f t="array" ref="Y350">IF(U350="","",_xlfn._xlws.FILTER('Input_Claims Data'!U$11:U$500,('Input_Claims Data'!$Q$11:$Q$500='Cal_Claims Experience'!$U350)*('Input_Claims Data'!$R$11:$R$500='Cal_Claims Experience'!$V350)*('Input_Claims Data'!$S$11:$S$500='Cal_Claims Experience'!$W350)*('Input_Claims Data'!$T$11:$T$500='Cal_Claims Experience'!$X350)))</f>
        <v/>
      </c>
      <c r="Z350" s="1" t="str" cm="1">
        <f t="array" ref="Z350">IF(V350="","",_xlfn._xlws.FILTER('Input_Claims Data'!V$11:V$500,('Input_Claims Data'!$Q$11:$Q$500='Cal_Claims Experience'!$U350)*('Input_Claims Data'!$R$11:$R$500='Cal_Claims Experience'!$V350)*('Input_Claims Data'!$S$11:$S$500='Cal_Claims Experience'!$W350)*('Input_Claims Data'!$T$11:$T$500='Cal_Claims Experience'!$X350)))</f>
        <v/>
      </c>
      <c r="AA350" s="1" t="str" cm="1">
        <f t="array" ref="AA350">IF(W350="","",_xlfn._xlws.FILTER('Input_Claims Data'!W$11:W$500,('Input_Claims Data'!$Q$11:$Q$500='Cal_Claims Experience'!$U350)*('Input_Claims Data'!$R$11:$R$500='Cal_Claims Experience'!$V350)*('Input_Claims Data'!$S$11:$S$500='Cal_Claims Experience'!$W350)*('Input_Claims Data'!$T$11:$T$500='Cal_Claims Experience'!$X350)))</f>
        <v/>
      </c>
      <c r="AB350" s="1" t="str" cm="1">
        <f t="array" ref="AB350">IF(X350="","",_xlfn._xlws.FILTER('Input_Claims Data'!X$11:X$500,('Input_Claims Data'!$Q$11:$Q$500='Cal_Claims Experience'!$U350)*('Input_Claims Data'!$R$11:$R$500='Cal_Claims Experience'!$V350)*('Input_Claims Data'!$S$11:$S$500='Cal_Claims Experience'!$W350)*('Input_Claims Data'!$T$11:$T$500='Cal_Claims Experience'!$X350)))</f>
        <v/>
      </c>
      <c r="AC350" s="1" t="str" cm="1">
        <f t="array" ref="AC350">IF(Y350="","",_xlfn._xlws.FILTER('Input_Claims Data'!Y$11:Y$500,('Input_Claims Data'!$Q$11:$Q$500='Cal_Claims Experience'!$U350)*('Input_Claims Data'!$R$11:$R$500='Cal_Claims Experience'!$V350)*('Input_Claims Data'!$S$11:$S$500='Cal_Claims Experience'!$W350)*('Input_Claims Data'!$T$11:$T$500='Cal_Claims Experience'!$X350)))</f>
        <v/>
      </c>
      <c r="AD350" s="1" t="str" cm="1">
        <f t="array" ref="AD350">IF(Z350="","",_xlfn._xlws.FILTER('Input_Claims Data'!Z$11:Z$500,('Input_Claims Data'!$Q$11:$Q$500='Cal_Claims Experience'!$U350)*('Input_Claims Data'!$R$11:$R$500='Cal_Claims Experience'!$V350)*('Input_Claims Data'!$S$11:$S$500='Cal_Claims Experience'!$W350)*('Input_Claims Data'!$T$11:$T$500='Cal_Claims Experience'!$X350)))</f>
        <v/>
      </c>
      <c r="AE350" s="1" t="str" cm="1">
        <f t="array" ref="AE350">IF(AA350="","",_xlfn._xlws.FILTER('Input_Claims Data'!AA$11:AA$500,('Input_Claims Data'!$Q$11:$Q$500='Cal_Claims Experience'!$U350)*('Input_Claims Data'!$R$11:$R$500='Cal_Claims Experience'!$V350)*('Input_Claims Data'!$S$11:$S$500='Cal_Claims Experience'!$W350)*('Input_Claims Data'!$T$11:$T$500='Cal_Claims Experience'!$X350)))</f>
        <v/>
      </c>
      <c r="AF350" s="1" t="str" cm="1">
        <f t="array" ref="AF350">IF(AB350="","",_xlfn._xlws.FILTER('Input_Claims Data'!AB$11:AB$500,('Input_Claims Data'!$Q$11:$Q$500='Cal_Claims Experience'!$U350)*('Input_Claims Data'!$R$11:$R$500='Cal_Claims Experience'!$V350)*('Input_Claims Data'!$S$11:$S$500='Cal_Claims Experience'!$W350)*('Input_Claims Data'!$T$11:$T$500='Cal_Claims Experience'!$X350)))</f>
        <v/>
      </c>
      <c r="AG350" s="1" t="str" cm="1">
        <f t="array" ref="AG350">IF(AC350="","",_xlfn._xlws.FILTER('Input_Claims Data'!AC$11:AC$500,('Input_Claims Data'!$Q$11:$Q$500='Cal_Claims Experience'!$U350)*('Input_Claims Data'!$R$11:$R$500='Cal_Claims Experience'!$V350)*('Input_Claims Data'!$S$11:$S$500='Cal_Claims Experience'!$W350)*('Input_Claims Data'!$T$11:$T$500='Cal_Claims Experience'!$X350)))</f>
        <v/>
      </c>
      <c r="AH350" s="1" t="str" cm="1">
        <f t="array" ref="AH350">IF(AD350="","",_xlfn._xlws.FILTER('Input_Claims Data'!AD$11:AD$500,('Input_Claims Data'!$Q$11:$Q$500='Cal_Claims Experience'!$U350)*('Input_Claims Data'!$R$11:$R$500='Cal_Claims Experience'!$V350)*('Input_Claims Data'!$S$11:$S$500='Cal_Claims Experience'!$W350)*('Input_Claims Data'!$T$11:$T$500='Cal_Claims Experience'!$X350)))</f>
        <v/>
      </c>
      <c r="AI350" s="1" t="str">
        <f t="shared" si="58"/>
        <v/>
      </c>
      <c r="AJ350" s="1" t="str">
        <f t="shared" si="55"/>
        <v/>
      </c>
      <c r="AK350" s="1" t="str">
        <f t="shared" si="56"/>
        <v/>
      </c>
      <c r="AL350" s="1" t="str">
        <f t="shared" si="57"/>
        <v/>
      </c>
      <c r="AM350" s="1" t="str">
        <f t="shared" si="59"/>
        <v/>
      </c>
    </row>
    <row r="351" spans="5:39">
      <c r="E351" s="1" t="str" cm="1">
        <f t="array" ref="E351">IF(A351="","",_xlfn._xlws.FILTER('Input_Claims Data'!E$11:E$500,('Input_Claims Data'!$A$11:$A$500='Cal_Claims Experience'!$A351)*('Input_Claims Data'!$B$11:$B$500='Cal_Claims Experience'!$B351)*('Input_Claims Data'!$C$11:$C$500='Cal_Claims Experience'!$C351)*('Input_Claims Data'!$D$11:$D$500='Cal_Claims Experience'!$D351)))</f>
        <v/>
      </c>
      <c r="F351" s="1" t="str" cm="1">
        <f t="array" ref="F351">IF(A351="","",_xlfn._xlws.FILTER('Input_Claims Data'!F$11:F$500,('Input_Claims Data'!$A$11:$A$500='Cal_Claims Experience'!$A351)*('Input_Claims Data'!$B$11:$B$500='Cal_Claims Experience'!$B351)*('Input_Claims Data'!$C$11:$C$500='Cal_Claims Experience'!$C351)*('Input_Claims Data'!$D$11:$D$500='Cal_Claims Experience'!$D351)))</f>
        <v/>
      </c>
      <c r="G351" s="1" t="str" cm="1">
        <f t="array" ref="G351">IF(A351="","",_xlfn._xlws.FILTER('Input_Claims Data'!G$11:G$500,('Input_Claims Data'!$A$11:$A$500='Cal_Claims Experience'!$A351)*('Input_Claims Data'!$B$11:$B$500='Cal_Claims Experience'!$B351)*('Input_Claims Data'!$C$11:$C$500='Cal_Claims Experience'!$C351)*('Input_Claims Data'!$D$11:$D$500='Cal_Claims Experience'!$D351)))</f>
        <v/>
      </c>
      <c r="H351" s="1" t="str" cm="1">
        <f t="array" ref="H351">IF(A351="","",_xlfn._xlws.FILTER('Input_Claims Data'!H$11:H$500,('Input_Claims Data'!$A$11:$A$500='Cal_Claims Experience'!$A351)*('Input_Claims Data'!$B$11:$B$500='Cal_Claims Experience'!$B351)*('Input_Claims Data'!$C$11:$C$500='Cal_Claims Experience'!$C351)*('Input_Claims Data'!$D$11:$D$500='Cal_Claims Experience'!$D351)))</f>
        <v/>
      </c>
      <c r="I351" s="1" t="str" cm="1">
        <f t="array" ref="I351">IF(A351="","",_xlfn._xlws.FILTER('Input_Claims Data'!I$11:I$500,('Input_Claims Data'!$A$11:$A$500='Cal_Claims Experience'!$A351)*('Input_Claims Data'!$B$11:$B$500='Cal_Claims Experience'!$B351)*('Input_Claims Data'!$C$11:$C$500='Cal_Claims Experience'!$C351)*('Input_Claims Data'!$D$11:$D$500='Cal_Claims Experience'!$D351)))</f>
        <v/>
      </c>
      <c r="J351" s="1" t="str" cm="1">
        <f t="array" ref="J351">IF(A351="","",_xlfn._xlws.FILTER('Input_Claims Data'!J$11:J$500,('Input_Claims Data'!$A$11:$A$500='Cal_Claims Experience'!$A351)*('Input_Claims Data'!$B$11:$B$500='Cal_Claims Experience'!$B351)*('Input_Claims Data'!$C$11:$C$500='Cal_Claims Experience'!$C351)*('Input_Claims Data'!$D$11:$D$500='Cal_Claims Experience'!$D351)))</f>
        <v/>
      </c>
      <c r="K351" s="1" t="str" cm="1">
        <f t="array" ref="K351">IF(A351="","",_xlfn._xlws.FILTER('Input_Claims Data'!K$11:K$500,('Input_Claims Data'!$A$11:$A$500='Cal_Claims Experience'!$A351)*('Input_Claims Data'!$B$11:$B$500='Cal_Claims Experience'!$B351)*('Input_Claims Data'!$C$11:$C$500='Cal_Claims Experience'!$C351)*('Input_Claims Data'!$D$11:$D$500='Cal_Claims Experience'!$D351)))</f>
        <v/>
      </c>
      <c r="L351" s="1" t="str" cm="1">
        <f t="array" ref="L351">IF(B351="","",_xlfn._xlws.FILTER('Input_Claims Data'!L$11:L$500,('Input_Claims Data'!$A$11:$A$500='Cal_Claims Experience'!$A351)*('Input_Claims Data'!$B$11:$B$500='Cal_Claims Experience'!$B351)*('Input_Claims Data'!$C$11:$C$500='Cal_Claims Experience'!$C351)*('Input_Claims Data'!$D$11:$D$500='Cal_Claims Experience'!$D351)))</f>
        <v/>
      </c>
      <c r="M351" s="1" t="str" cm="1">
        <f t="array" ref="M351">IF(C351="","",_xlfn._xlws.FILTER('Input_Claims Data'!M$11:M$500,('Input_Claims Data'!$A$11:$A$500='Cal_Claims Experience'!$A351)*('Input_Claims Data'!$B$11:$B$500='Cal_Claims Experience'!$B351)*('Input_Claims Data'!$C$11:$C$500='Cal_Claims Experience'!$C351)*('Input_Claims Data'!$D$11:$D$500='Cal_Claims Experience'!$D351)))</f>
        <v/>
      </c>
      <c r="N351" s="1" t="str" cm="1">
        <f t="array" ref="N351">IF(D351="","",_xlfn._xlws.FILTER('Input_Claims Data'!N$11:N$500,('Input_Claims Data'!$A$11:$A$500='Cal_Claims Experience'!$A351)*('Input_Claims Data'!$B$11:$B$500='Cal_Claims Experience'!$B351)*('Input_Claims Data'!$C$11:$C$500='Cal_Claims Experience'!$C351)*('Input_Claims Data'!$D$11:$D$500='Cal_Claims Experience'!$D351)))</f>
        <v/>
      </c>
      <c r="O351" s="1" t="str">
        <f t="shared" si="50"/>
        <v/>
      </c>
      <c r="P351" s="1" t="str">
        <f t="shared" si="51"/>
        <v/>
      </c>
      <c r="Q351" s="1" t="str">
        <f t="shared" si="52"/>
        <v/>
      </c>
      <c r="R351" s="1" t="str">
        <f t="shared" si="53"/>
        <v/>
      </c>
      <c r="S351" s="1" t="str">
        <f t="shared" si="54"/>
        <v/>
      </c>
      <c r="Y351" s="1" t="str" cm="1">
        <f t="array" ref="Y351">IF(U351="","",_xlfn._xlws.FILTER('Input_Claims Data'!U$11:U$500,('Input_Claims Data'!$Q$11:$Q$500='Cal_Claims Experience'!$U351)*('Input_Claims Data'!$R$11:$R$500='Cal_Claims Experience'!$V351)*('Input_Claims Data'!$S$11:$S$500='Cal_Claims Experience'!$W351)*('Input_Claims Data'!$T$11:$T$500='Cal_Claims Experience'!$X351)))</f>
        <v/>
      </c>
      <c r="Z351" s="1" t="str" cm="1">
        <f t="array" ref="Z351">IF(V351="","",_xlfn._xlws.FILTER('Input_Claims Data'!V$11:V$500,('Input_Claims Data'!$Q$11:$Q$500='Cal_Claims Experience'!$U351)*('Input_Claims Data'!$R$11:$R$500='Cal_Claims Experience'!$V351)*('Input_Claims Data'!$S$11:$S$500='Cal_Claims Experience'!$W351)*('Input_Claims Data'!$T$11:$T$500='Cal_Claims Experience'!$X351)))</f>
        <v/>
      </c>
      <c r="AA351" s="1" t="str" cm="1">
        <f t="array" ref="AA351">IF(W351="","",_xlfn._xlws.FILTER('Input_Claims Data'!W$11:W$500,('Input_Claims Data'!$Q$11:$Q$500='Cal_Claims Experience'!$U351)*('Input_Claims Data'!$R$11:$R$500='Cal_Claims Experience'!$V351)*('Input_Claims Data'!$S$11:$S$500='Cal_Claims Experience'!$W351)*('Input_Claims Data'!$T$11:$T$500='Cal_Claims Experience'!$X351)))</f>
        <v/>
      </c>
      <c r="AB351" s="1" t="str" cm="1">
        <f t="array" ref="AB351">IF(X351="","",_xlfn._xlws.FILTER('Input_Claims Data'!X$11:X$500,('Input_Claims Data'!$Q$11:$Q$500='Cal_Claims Experience'!$U351)*('Input_Claims Data'!$R$11:$R$500='Cal_Claims Experience'!$V351)*('Input_Claims Data'!$S$11:$S$500='Cal_Claims Experience'!$W351)*('Input_Claims Data'!$T$11:$T$500='Cal_Claims Experience'!$X351)))</f>
        <v/>
      </c>
      <c r="AC351" s="1" t="str" cm="1">
        <f t="array" ref="AC351">IF(Y351="","",_xlfn._xlws.FILTER('Input_Claims Data'!Y$11:Y$500,('Input_Claims Data'!$Q$11:$Q$500='Cal_Claims Experience'!$U351)*('Input_Claims Data'!$R$11:$R$500='Cal_Claims Experience'!$V351)*('Input_Claims Data'!$S$11:$S$500='Cal_Claims Experience'!$W351)*('Input_Claims Data'!$T$11:$T$500='Cal_Claims Experience'!$X351)))</f>
        <v/>
      </c>
      <c r="AD351" s="1" t="str" cm="1">
        <f t="array" ref="AD351">IF(Z351="","",_xlfn._xlws.FILTER('Input_Claims Data'!Z$11:Z$500,('Input_Claims Data'!$Q$11:$Q$500='Cal_Claims Experience'!$U351)*('Input_Claims Data'!$R$11:$R$500='Cal_Claims Experience'!$V351)*('Input_Claims Data'!$S$11:$S$500='Cal_Claims Experience'!$W351)*('Input_Claims Data'!$T$11:$T$500='Cal_Claims Experience'!$X351)))</f>
        <v/>
      </c>
      <c r="AE351" s="1" t="str" cm="1">
        <f t="array" ref="AE351">IF(AA351="","",_xlfn._xlws.FILTER('Input_Claims Data'!AA$11:AA$500,('Input_Claims Data'!$Q$11:$Q$500='Cal_Claims Experience'!$U351)*('Input_Claims Data'!$R$11:$R$500='Cal_Claims Experience'!$V351)*('Input_Claims Data'!$S$11:$S$500='Cal_Claims Experience'!$W351)*('Input_Claims Data'!$T$11:$T$500='Cal_Claims Experience'!$X351)))</f>
        <v/>
      </c>
      <c r="AF351" s="1" t="str" cm="1">
        <f t="array" ref="AF351">IF(AB351="","",_xlfn._xlws.FILTER('Input_Claims Data'!AB$11:AB$500,('Input_Claims Data'!$Q$11:$Q$500='Cal_Claims Experience'!$U351)*('Input_Claims Data'!$R$11:$R$500='Cal_Claims Experience'!$V351)*('Input_Claims Data'!$S$11:$S$500='Cal_Claims Experience'!$W351)*('Input_Claims Data'!$T$11:$T$500='Cal_Claims Experience'!$X351)))</f>
        <v/>
      </c>
      <c r="AG351" s="1" t="str" cm="1">
        <f t="array" ref="AG351">IF(AC351="","",_xlfn._xlws.FILTER('Input_Claims Data'!AC$11:AC$500,('Input_Claims Data'!$Q$11:$Q$500='Cal_Claims Experience'!$U351)*('Input_Claims Data'!$R$11:$R$500='Cal_Claims Experience'!$V351)*('Input_Claims Data'!$S$11:$S$500='Cal_Claims Experience'!$W351)*('Input_Claims Data'!$T$11:$T$500='Cal_Claims Experience'!$X351)))</f>
        <v/>
      </c>
      <c r="AH351" s="1" t="str" cm="1">
        <f t="array" ref="AH351">IF(AD351="","",_xlfn._xlws.FILTER('Input_Claims Data'!AD$11:AD$500,('Input_Claims Data'!$Q$11:$Q$500='Cal_Claims Experience'!$U351)*('Input_Claims Data'!$R$11:$R$500='Cal_Claims Experience'!$V351)*('Input_Claims Data'!$S$11:$S$500='Cal_Claims Experience'!$W351)*('Input_Claims Data'!$T$11:$T$500='Cal_Claims Experience'!$X351)))</f>
        <v/>
      </c>
      <c r="AI351" s="1" t="str">
        <f t="shared" si="58"/>
        <v/>
      </c>
      <c r="AJ351" s="1" t="str">
        <f t="shared" si="55"/>
        <v/>
      </c>
      <c r="AK351" s="1" t="str">
        <f t="shared" si="56"/>
        <v/>
      </c>
      <c r="AL351" s="1" t="str">
        <f t="shared" si="57"/>
        <v/>
      </c>
      <c r="AM351" s="1" t="str">
        <f t="shared" si="59"/>
        <v/>
      </c>
    </row>
    <row r="352" spans="5:39">
      <c r="E352" s="1" t="str" cm="1">
        <f t="array" ref="E352">IF(A352="","",_xlfn._xlws.FILTER('Input_Claims Data'!E$11:E$500,('Input_Claims Data'!$A$11:$A$500='Cal_Claims Experience'!$A352)*('Input_Claims Data'!$B$11:$B$500='Cal_Claims Experience'!$B352)*('Input_Claims Data'!$C$11:$C$500='Cal_Claims Experience'!$C352)*('Input_Claims Data'!$D$11:$D$500='Cal_Claims Experience'!$D352)))</f>
        <v/>
      </c>
      <c r="F352" s="1" t="str" cm="1">
        <f t="array" ref="F352">IF(A352="","",_xlfn._xlws.FILTER('Input_Claims Data'!F$11:F$500,('Input_Claims Data'!$A$11:$A$500='Cal_Claims Experience'!$A352)*('Input_Claims Data'!$B$11:$B$500='Cal_Claims Experience'!$B352)*('Input_Claims Data'!$C$11:$C$500='Cal_Claims Experience'!$C352)*('Input_Claims Data'!$D$11:$D$500='Cal_Claims Experience'!$D352)))</f>
        <v/>
      </c>
      <c r="G352" s="1" t="str" cm="1">
        <f t="array" ref="G352">IF(A352="","",_xlfn._xlws.FILTER('Input_Claims Data'!G$11:G$500,('Input_Claims Data'!$A$11:$A$500='Cal_Claims Experience'!$A352)*('Input_Claims Data'!$B$11:$B$500='Cal_Claims Experience'!$B352)*('Input_Claims Data'!$C$11:$C$500='Cal_Claims Experience'!$C352)*('Input_Claims Data'!$D$11:$D$500='Cal_Claims Experience'!$D352)))</f>
        <v/>
      </c>
      <c r="H352" s="1" t="str" cm="1">
        <f t="array" ref="H352">IF(A352="","",_xlfn._xlws.FILTER('Input_Claims Data'!H$11:H$500,('Input_Claims Data'!$A$11:$A$500='Cal_Claims Experience'!$A352)*('Input_Claims Data'!$B$11:$B$500='Cal_Claims Experience'!$B352)*('Input_Claims Data'!$C$11:$C$500='Cal_Claims Experience'!$C352)*('Input_Claims Data'!$D$11:$D$500='Cal_Claims Experience'!$D352)))</f>
        <v/>
      </c>
      <c r="I352" s="1" t="str" cm="1">
        <f t="array" ref="I352">IF(A352="","",_xlfn._xlws.FILTER('Input_Claims Data'!I$11:I$500,('Input_Claims Data'!$A$11:$A$500='Cal_Claims Experience'!$A352)*('Input_Claims Data'!$B$11:$B$500='Cal_Claims Experience'!$B352)*('Input_Claims Data'!$C$11:$C$500='Cal_Claims Experience'!$C352)*('Input_Claims Data'!$D$11:$D$500='Cal_Claims Experience'!$D352)))</f>
        <v/>
      </c>
      <c r="J352" s="1" t="str" cm="1">
        <f t="array" ref="J352">IF(A352="","",_xlfn._xlws.FILTER('Input_Claims Data'!J$11:J$500,('Input_Claims Data'!$A$11:$A$500='Cal_Claims Experience'!$A352)*('Input_Claims Data'!$B$11:$B$500='Cal_Claims Experience'!$B352)*('Input_Claims Data'!$C$11:$C$500='Cal_Claims Experience'!$C352)*('Input_Claims Data'!$D$11:$D$500='Cal_Claims Experience'!$D352)))</f>
        <v/>
      </c>
      <c r="K352" s="1" t="str" cm="1">
        <f t="array" ref="K352">IF(A352="","",_xlfn._xlws.FILTER('Input_Claims Data'!K$11:K$500,('Input_Claims Data'!$A$11:$A$500='Cal_Claims Experience'!$A352)*('Input_Claims Data'!$B$11:$B$500='Cal_Claims Experience'!$B352)*('Input_Claims Data'!$C$11:$C$500='Cal_Claims Experience'!$C352)*('Input_Claims Data'!$D$11:$D$500='Cal_Claims Experience'!$D352)))</f>
        <v/>
      </c>
      <c r="L352" s="1" t="str" cm="1">
        <f t="array" ref="L352">IF(B352="","",_xlfn._xlws.FILTER('Input_Claims Data'!L$11:L$500,('Input_Claims Data'!$A$11:$A$500='Cal_Claims Experience'!$A352)*('Input_Claims Data'!$B$11:$B$500='Cal_Claims Experience'!$B352)*('Input_Claims Data'!$C$11:$C$500='Cal_Claims Experience'!$C352)*('Input_Claims Data'!$D$11:$D$500='Cal_Claims Experience'!$D352)))</f>
        <v/>
      </c>
      <c r="M352" s="1" t="str" cm="1">
        <f t="array" ref="M352">IF(C352="","",_xlfn._xlws.FILTER('Input_Claims Data'!M$11:M$500,('Input_Claims Data'!$A$11:$A$500='Cal_Claims Experience'!$A352)*('Input_Claims Data'!$B$11:$B$500='Cal_Claims Experience'!$B352)*('Input_Claims Data'!$C$11:$C$500='Cal_Claims Experience'!$C352)*('Input_Claims Data'!$D$11:$D$500='Cal_Claims Experience'!$D352)))</f>
        <v/>
      </c>
      <c r="N352" s="1" t="str" cm="1">
        <f t="array" ref="N352">IF(D352="","",_xlfn._xlws.FILTER('Input_Claims Data'!N$11:N$500,('Input_Claims Data'!$A$11:$A$500='Cal_Claims Experience'!$A352)*('Input_Claims Data'!$B$11:$B$500='Cal_Claims Experience'!$B352)*('Input_Claims Data'!$C$11:$C$500='Cal_Claims Experience'!$C352)*('Input_Claims Data'!$D$11:$D$500='Cal_Claims Experience'!$D352)))</f>
        <v/>
      </c>
      <c r="O352" s="1" t="str">
        <f t="shared" si="50"/>
        <v/>
      </c>
      <c r="P352" s="1" t="str">
        <f t="shared" si="51"/>
        <v/>
      </c>
      <c r="Q352" s="1" t="str">
        <f t="shared" si="52"/>
        <v/>
      </c>
      <c r="R352" s="1" t="str">
        <f t="shared" si="53"/>
        <v/>
      </c>
      <c r="S352" s="1" t="str">
        <f t="shared" si="54"/>
        <v/>
      </c>
      <c r="Y352" s="1" t="str" cm="1">
        <f t="array" ref="Y352">IF(U352="","",_xlfn._xlws.FILTER('Input_Claims Data'!U$11:U$500,('Input_Claims Data'!$Q$11:$Q$500='Cal_Claims Experience'!$U352)*('Input_Claims Data'!$R$11:$R$500='Cal_Claims Experience'!$V352)*('Input_Claims Data'!$S$11:$S$500='Cal_Claims Experience'!$W352)*('Input_Claims Data'!$T$11:$T$500='Cal_Claims Experience'!$X352)))</f>
        <v/>
      </c>
      <c r="Z352" s="1" t="str" cm="1">
        <f t="array" ref="Z352">IF(V352="","",_xlfn._xlws.FILTER('Input_Claims Data'!V$11:V$500,('Input_Claims Data'!$Q$11:$Q$500='Cal_Claims Experience'!$U352)*('Input_Claims Data'!$R$11:$R$500='Cal_Claims Experience'!$V352)*('Input_Claims Data'!$S$11:$S$500='Cal_Claims Experience'!$W352)*('Input_Claims Data'!$T$11:$T$500='Cal_Claims Experience'!$X352)))</f>
        <v/>
      </c>
      <c r="AA352" s="1" t="str" cm="1">
        <f t="array" ref="AA352">IF(W352="","",_xlfn._xlws.FILTER('Input_Claims Data'!W$11:W$500,('Input_Claims Data'!$Q$11:$Q$500='Cal_Claims Experience'!$U352)*('Input_Claims Data'!$R$11:$R$500='Cal_Claims Experience'!$V352)*('Input_Claims Data'!$S$11:$S$500='Cal_Claims Experience'!$W352)*('Input_Claims Data'!$T$11:$T$500='Cal_Claims Experience'!$X352)))</f>
        <v/>
      </c>
      <c r="AB352" s="1" t="str" cm="1">
        <f t="array" ref="AB352">IF(X352="","",_xlfn._xlws.FILTER('Input_Claims Data'!X$11:X$500,('Input_Claims Data'!$Q$11:$Q$500='Cal_Claims Experience'!$U352)*('Input_Claims Data'!$R$11:$R$500='Cal_Claims Experience'!$V352)*('Input_Claims Data'!$S$11:$S$500='Cal_Claims Experience'!$W352)*('Input_Claims Data'!$T$11:$T$500='Cal_Claims Experience'!$X352)))</f>
        <v/>
      </c>
      <c r="AC352" s="1" t="str" cm="1">
        <f t="array" ref="AC352">IF(Y352="","",_xlfn._xlws.FILTER('Input_Claims Data'!Y$11:Y$500,('Input_Claims Data'!$Q$11:$Q$500='Cal_Claims Experience'!$U352)*('Input_Claims Data'!$R$11:$R$500='Cal_Claims Experience'!$V352)*('Input_Claims Data'!$S$11:$S$500='Cal_Claims Experience'!$W352)*('Input_Claims Data'!$T$11:$T$500='Cal_Claims Experience'!$X352)))</f>
        <v/>
      </c>
      <c r="AD352" s="1" t="str" cm="1">
        <f t="array" ref="AD352">IF(Z352="","",_xlfn._xlws.FILTER('Input_Claims Data'!Z$11:Z$500,('Input_Claims Data'!$Q$11:$Q$500='Cal_Claims Experience'!$U352)*('Input_Claims Data'!$R$11:$R$500='Cal_Claims Experience'!$V352)*('Input_Claims Data'!$S$11:$S$500='Cal_Claims Experience'!$W352)*('Input_Claims Data'!$T$11:$T$500='Cal_Claims Experience'!$X352)))</f>
        <v/>
      </c>
      <c r="AE352" s="1" t="str" cm="1">
        <f t="array" ref="AE352">IF(AA352="","",_xlfn._xlws.FILTER('Input_Claims Data'!AA$11:AA$500,('Input_Claims Data'!$Q$11:$Q$500='Cal_Claims Experience'!$U352)*('Input_Claims Data'!$R$11:$R$500='Cal_Claims Experience'!$V352)*('Input_Claims Data'!$S$11:$S$500='Cal_Claims Experience'!$W352)*('Input_Claims Data'!$T$11:$T$500='Cal_Claims Experience'!$X352)))</f>
        <v/>
      </c>
      <c r="AF352" s="1" t="str" cm="1">
        <f t="array" ref="AF352">IF(AB352="","",_xlfn._xlws.FILTER('Input_Claims Data'!AB$11:AB$500,('Input_Claims Data'!$Q$11:$Q$500='Cal_Claims Experience'!$U352)*('Input_Claims Data'!$R$11:$R$500='Cal_Claims Experience'!$V352)*('Input_Claims Data'!$S$11:$S$500='Cal_Claims Experience'!$W352)*('Input_Claims Data'!$T$11:$T$500='Cal_Claims Experience'!$X352)))</f>
        <v/>
      </c>
      <c r="AG352" s="1" t="str" cm="1">
        <f t="array" ref="AG352">IF(AC352="","",_xlfn._xlws.FILTER('Input_Claims Data'!AC$11:AC$500,('Input_Claims Data'!$Q$11:$Q$500='Cal_Claims Experience'!$U352)*('Input_Claims Data'!$R$11:$R$500='Cal_Claims Experience'!$V352)*('Input_Claims Data'!$S$11:$S$500='Cal_Claims Experience'!$W352)*('Input_Claims Data'!$T$11:$T$500='Cal_Claims Experience'!$X352)))</f>
        <v/>
      </c>
      <c r="AH352" s="1" t="str" cm="1">
        <f t="array" ref="AH352">IF(AD352="","",_xlfn._xlws.FILTER('Input_Claims Data'!AD$11:AD$500,('Input_Claims Data'!$Q$11:$Q$500='Cal_Claims Experience'!$U352)*('Input_Claims Data'!$R$11:$R$500='Cal_Claims Experience'!$V352)*('Input_Claims Data'!$S$11:$S$500='Cal_Claims Experience'!$W352)*('Input_Claims Data'!$T$11:$T$500='Cal_Claims Experience'!$X352)))</f>
        <v/>
      </c>
      <c r="AI352" s="1" t="str">
        <f t="shared" si="58"/>
        <v/>
      </c>
      <c r="AJ352" s="1" t="str">
        <f t="shared" si="55"/>
        <v/>
      </c>
      <c r="AK352" s="1" t="str">
        <f t="shared" si="56"/>
        <v/>
      </c>
      <c r="AL352" s="1" t="str">
        <f t="shared" si="57"/>
        <v/>
      </c>
      <c r="AM352" s="1" t="str">
        <f t="shared" si="59"/>
        <v/>
      </c>
    </row>
    <row r="353" spans="5:39">
      <c r="E353" s="1" t="str" cm="1">
        <f t="array" ref="E353">IF(A353="","",_xlfn._xlws.FILTER('Input_Claims Data'!E$11:E$500,('Input_Claims Data'!$A$11:$A$500='Cal_Claims Experience'!$A353)*('Input_Claims Data'!$B$11:$B$500='Cal_Claims Experience'!$B353)*('Input_Claims Data'!$C$11:$C$500='Cal_Claims Experience'!$C353)*('Input_Claims Data'!$D$11:$D$500='Cal_Claims Experience'!$D353)))</f>
        <v/>
      </c>
      <c r="F353" s="1" t="str" cm="1">
        <f t="array" ref="F353">IF(A353="","",_xlfn._xlws.FILTER('Input_Claims Data'!F$11:F$500,('Input_Claims Data'!$A$11:$A$500='Cal_Claims Experience'!$A353)*('Input_Claims Data'!$B$11:$B$500='Cal_Claims Experience'!$B353)*('Input_Claims Data'!$C$11:$C$500='Cal_Claims Experience'!$C353)*('Input_Claims Data'!$D$11:$D$500='Cal_Claims Experience'!$D353)))</f>
        <v/>
      </c>
      <c r="G353" s="1" t="str" cm="1">
        <f t="array" ref="G353">IF(A353="","",_xlfn._xlws.FILTER('Input_Claims Data'!G$11:G$500,('Input_Claims Data'!$A$11:$A$500='Cal_Claims Experience'!$A353)*('Input_Claims Data'!$B$11:$B$500='Cal_Claims Experience'!$B353)*('Input_Claims Data'!$C$11:$C$500='Cal_Claims Experience'!$C353)*('Input_Claims Data'!$D$11:$D$500='Cal_Claims Experience'!$D353)))</f>
        <v/>
      </c>
      <c r="H353" s="1" t="str" cm="1">
        <f t="array" ref="H353">IF(A353="","",_xlfn._xlws.FILTER('Input_Claims Data'!H$11:H$500,('Input_Claims Data'!$A$11:$A$500='Cal_Claims Experience'!$A353)*('Input_Claims Data'!$B$11:$B$500='Cal_Claims Experience'!$B353)*('Input_Claims Data'!$C$11:$C$500='Cal_Claims Experience'!$C353)*('Input_Claims Data'!$D$11:$D$500='Cal_Claims Experience'!$D353)))</f>
        <v/>
      </c>
      <c r="I353" s="1" t="str" cm="1">
        <f t="array" ref="I353">IF(A353="","",_xlfn._xlws.FILTER('Input_Claims Data'!I$11:I$500,('Input_Claims Data'!$A$11:$A$500='Cal_Claims Experience'!$A353)*('Input_Claims Data'!$B$11:$B$500='Cal_Claims Experience'!$B353)*('Input_Claims Data'!$C$11:$C$500='Cal_Claims Experience'!$C353)*('Input_Claims Data'!$D$11:$D$500='Cal_Claims Experience'!$D353)))</f>
        <v/>
      </c>
      <c r="J353" s="1" t="str" cm="1">
        <f t="array" ref="J353">IF(A353="","",_xlfn._xlws.FILTER('Input_Claims Data'!J$11:J$500,('Input_Claims Data'!$A$11:$A$500='Cal_Claims Experience'!$A353)*('Input_Claims Data'!$B$11:$B$500='Cal_Claims Experience'!$B353)*('Input_Claims Data'!$C$11:$C$500='Cal_Claims Experience'!$C353)*('Input_Claims Data'!$D$11:$D$500='Cal_Claims Experience'!$D353)))</f>
        <v/>
      </c>
      <c r="K353" s="1" t="str" cm="1">
        <f t="array" ref="K353">IF(A353="","",_xlfn._xlws.FILTER('Input_Claims Data'!K$11:K$500,('Input_Claims Data'!$A$11:$A$500='Cal_Claims Experience'!$A353)*('Input_Claims Data'!$B$11:$B$500='Cal_Claims Experience'!$B353)*('Input_Claims Data'!$C$11:$C$500='Cal_Claims Experience'!$C353)*('Input_Claims Data'!$D$11:$D$500='Cal_Claims Experience'!$D353)))</f>
        <v/>
      </c>
      <c r="L353" s="1" t="str" cm="1">
        <f t="array" ref="L353">IF(B353="","",_xlfn._xlws.FILTER('Input_Claims Data'!L$11:L$500,('Input_Claims Data'!$A$11:$A$500='Cal_Claims Experience'!$A353)*('Input_Claims Data'!$B$11:$B$500='Cal_Claims Experience'!$B353)*('Input_Claims Data'!$C$11:$C$500='Cal_Claims Experience'!$C353)*('Input_Claims Data'!$D$11:$D$500='Cal_Claims Experience'!$D353)))</f>
        <v/>
      </c>
      <c r="M353" s="1" t="str" cm="1">
        <f t="array" ref="M353">IF(C353="","",_xlfn._xlws.FILTER('Input_Claims Data'!M$11:M$500,('Input_Claims Data'!$A$11:$A$500='Cal_Claims Experience'!$A353)*('Input_Claims Data'!$B$11:$B$500='Cal_Claims Experience'!$B353)*('Input_Claims Data'!$C$11:$C$500='Cal_Claims Experience'!$C353)*('Input_Claims Data'!$D$11:$D$500='Cal_Claims Experience'!$D353)))</f>
        <v/>
      </c>
      <c r="N353" s="1" t="str" cm="1">
        <f t="array" ref="N353">IF(D353="","",_xlfn._xlws.FILTER('Input_Claims Data'!N$11:N$500,('Input_Claims Data'!$A$11:$A$500='Cal_Claims Experience'!$A353)*('Input_Claims Data'!$B$11:$B$500='Cal_Claims Experience'!$B353)*('Input_Claims Data'!$C$11:$C$500='Cal_Claims Experience'!$C353)*('Input_Claims Data'!$D$11:$D$500='Cal_Claims Experience'!$D353)))</f>
        <v/>
      </c>
      <c r="O353" s="1" t="str">
        <f t="shared" si="50"/>
        <v/>
      </c>
      <c r="P353" s="1" t="str">
        <f t="shared" si="51"/>
        <v/>
      </c>
      <c r="Q353" s="1" t="str">
        <f t="shared" si="52"/>
        <v/>
      </c>
      <c r="R353" s="1" t="str">
        <f t="shared" si="53"/>
        <v/>
      </c>
      <c r="S353" s="1" t="str">
        <f t="shared" si="54"/>
        <v/>
      </c>
      <c r="Y353" s="1" t="str" cm="1">
        <f t="array" ref="Y353">IF(U353="","",_xlfn._xlws.FILTER('Input_Claims Data'!U$11:U$500,('Input_Claims Data'!$Q$11:$Q$500='Cal_Claims Experience'!$U353)*('Input_Claims Data'!$R$11:$R$500='Cal_Claims Experience'!$V353)*('Input_Claims Data'!$S$11:$S$500='Cal_Claims Experience'!$W353)*('Input_Claims Data'!$T$11:$T$500='Cal_Claims Experience'!$X353)))</f>
        <v/>
      </c>
      <c r="Z353" s="1" t="str" cm="1">
        <f t="array" ref="Z353">IF(V353="","",_xlfn._xlws.FILTER('Input_Claims Data'!V$11:V$500,('Input_Claims Data'!$Q$11:$Q$500='Cal_Claims Experience'!$U353)*('Input_Claims Data'!$R$11:$R$500='Cal_Claims Experience'!$V353)*('Input_Claims Data'!$S$11:$S$500='Cal_Claims Experience'!$W353)*('Input_Claims Data'!$T$11:$T$500='Cal_Claims Experience'!$X353)))</f>
        <v/>
      </c>
      <c r="AA353" s="1" t="str" cm="1">
        <f t="array" ref="AA353">IF(W353="","",_xlfn._xlws.FILTER('Input_Claims Data'!W$11:W$500,('Input_Claims Data'!$Q$11:$Q$500='Cal_Claims Experience'!$U353)*('Input_Claims Data'!$R$11:$R$500='Cal_Claims Experience'!$V353)*('Input_Claims Data'!$S$11:$S$500='Cal_Claims Experience'!$W353)*('Input_Claims Data'!$T$11:$T$500='Cal_Claims Experience'!$X353)))</f>
        <v/>
      </c>
      <c r="AB353" s="1" t="str" cm="1">
        <f t="array" ref="AB353">IF(X353="","",_xlfn._xlws.FILTER('Input_Claims Data'!X$11:X$500,('Input_Claims Data'!$Q$11:$Q$500='Cal_Claims Experience'!$U353)*('Input_Claims Data'!$R$11:$R$500='Cal_Claims Experience'!$V353)*('Input_Claims Data'!$S$11:$S$500='Cal_Claims Experience'!$W353)*('Input_Claims Data'!$T$11:$T$500='Cal_Claims Experience'!$X353)))</f>
        <v/>
      </c>
      <c r="AC353" s="1" t="str" cm="1">
        <f t="array" ref="AC353">IF(Y353="","",_xlfn._xlws.FILTER('Input_Claims Data'!Y$11:Y$500,('Input_Claims Data'!$Q$11:$Q$500='Cal_Claims Experience'!$U353)*('Input_Claims Data'!$R$11:$R$500='Cal_Claims Experience'!$V353)*('Input_Claims Data'!$S$11:$S$500='Cal_Claims Experience'!$W353)*('Input_Claims Data'!$T$11:$T$500='Cal_Claims Experience'!$X353)))</f>
        <v/>
      </c>
      <c r="AD353" s="1" t="str" cm="1">
        <f t="array" ref="AD353">IF(Z353="","",_xlfn._xlws.FILTER('Input_Claims Data'!Z$11:Z$500,('Input_Claims Data'!$Q$11:$Q$500='Cal_Claims Experience'!$U353)*('Input_Claims Data'!$R$11:$R$500='Cal_Claims Experience'!$V353)*('Input_Claims Data'!$S$11:$S$500='Cal_Claims Experience'!$W353)*('Input_Claims Data'!$T$11:$T$500='Cal_Claims Experience'!$X353)))</f>
        <v/>
      </c>
      <c r="AE353" s="1" t="str" cm="1">
        <f t="array" ref="AE353">IF(AA353="","",_xlfn._xlws.FILTER('Input_Claims Data'!AA$11:AA$500,('Input_Claims Data'!$Q$11:$Q$500='Cal_Claims Experience'!$U353)*('Input_Claims Data'!$R$11:$R$500='Cal_Claims Experience'!$V353)*('Input_Claims Data'!$S$11:$S$500='Cal_Claims Experience'!$W353)*('Input_Claims Data'!$T$11:$T$500='Cal_Claims Experience'!$X353)))</f>
        <v/>
      </c>
      <c r="AF353" s="1" t="str" cm="1">
        <f t="array" ref="AF353">IF(AB353="","",_xlfn._xlws.FILTER('Input_Claims Data'!AB$11:AB$500,('Input_Claims Data'!$Q$11:$Q$500='Cal_Claims Experience'!$U353)*('Input_Claims Data'!$R$11:$R$500='Cal_Claims Experience'!$V353)*('Input_Claims Data'!$S$11:$S$500='Cal_Claims Experience'!$W353)*('Input_Claims Data'!$T$11:$T$500='Cal_Claims Experience'!$X353)))</f>
        <v/>
      </c>
      <c r="AG353" s="1" t="str" cm="1">
        <f t="array" ref="AG353">IF(AC353="","",_xlfn._xlws.FILTER('Input_Claims Data'!AC$11:AC$500,('Input_Claims Data'!$Q$11:$Q$500='Cal_Claims Experience'!$U353)*('Input_Claims Data'!$R$11:$R$500='Cal_Claims Experience'!$V353)*('Input_Claims Data'!$S$11:$S$500='Cal_Claims Experience'!$W353)*('Input_Claims Data'!$T$11:$T$500='Cal_Claims Experience'!$X353)))</f>
        <v/>
      </c>
      <c r="AH353" s="1" t="str" cm="1">
        <f t="array" ref="AH353">IF(AD353="","",_xlfn._xlws.FILTER('Input_Claims Data'!AD$11:AD$500,('Input_Claims Data'!$Q$11:$Q$500='Cal_Claims Experience'!$U353)*('Input_Claims Data'!$R$11:$R$500='Cal_Claims Experience'!$V353)*('Input_Claims Data'!$S$11:$S$500='Cal_Claims Experience'!$W353)*('Input_Claims Data'!$T$11:$T$500='Cal_Claims Experience'!$X353)))</f>
        <v/>
      </c>
      <c r="AI353" s="1" t="str">
        <f t="shared" si="58"/>
        <v/>
      </c>
      <c r="AJ353" s="1" t="str">
        <f t="shared" si="55"/>
        <v/>
      </c>
      <c r="AK353" s="1" t="str">
        <f t="shared" si="56"/>
        <v/>
      </c>
      <c r="AL353" s="1" t="str">
        <f t="shared" si="57"/>
        <v/>
      </c>
      <c r="AM353" s="1" t="str">
        <f t="shared" si="59"/>
        <v/>
      </c>
    </row>
    <row r="354" spans="5:39">
      <c r="E354" s="1" t="str" cm="1">
        <f t="array" ref="E354">IF(A354="","",_xlfn._xlws.FILTER('Input_Claims Data'!E$11:E$500,('Input_Claims Data'!$A$11:$A$500='Cal_Claims Experience'!$A354)*('Input_Claims Data'!$B$11:$B$500='Cal_Claims Experience'!$B354)*('Input_Claims Data'!$C$11:$C$500='Cal_Claims Experience'!$C354)*('Input_Claims Data'!$D$11:$D$500='Cal_Claims Experience'!$D354)))</f>
        <v/>
      </c>
      <c r="F354" s="1" t="str" cm="1">
        <f t="array" ref="F354">IF(A354="","",_xlfn._xlws.FILTER('Input_Claims Data'!F$11:F$500,('Input_Claims Data'!$A$11:$A$500='Cal_Claims Experience'!$A354)*('Input_Claims Data'!$B$11:$B$500='Cal_Claims Experience'!$B354)*('Input_Claims Data'!$C$11:$C$500='Cal_Claims Experience'!$C354)*('Input_Claims Data'!$D$11:$D$500='Cal_Claims Experience'!$D354)))</f>
        <v/>
      </c>
      <c r="G354" s="1" t="str" cm="1">
        <f t="array" ref="G354">IF(A354="","",_xlfn._xlws.FILTER('Input_Claims Data'!G$11:G$500,('Input_Claims Data'!$A$11:$A$500='Cal_Claims Experience'!$A354)*('Input_Claims Data'!$B$11:$B$500='Cal_Claims Experience'!$B354)*('Input_Claims Data'!$C$11:$C$500='Cal_Claims Experience'!$C354)*('Input_Claims Data'!$D$11:$D$500='Cal_Claims Experience'!$D354)))</f>
        <v/>
      </c>
      <c r="H354" s="1" t="str" cm="1">
        <f t="array" ref="H354">IF(A354="","",_xlfn._xlws.FILTER('Input_Claims Data'!H$11:H$500,('Input_Claims Data'!$A$11:$A$500='Cal_Claims Experience'!$A354)*('Input_Claims Data'!$B$11:$B$500='Cal_Claims Experience'!$B354)*('Input_Claims Data'!$C$11:$C$500='Cal_Claims Experience'!$C354)*('Input_Claims Data'!$D$11:$D$500='Cal_Claims Experience'!$D354)))</f>
        <v/>
      </c>
      <c r="I354" s="1" t="str" cm="1">
        <f t="array" ref="I354">IF(A354="","",_xlfn._xlws.FILTER('Input_Claims Data'!I$11:I$500,('Input_Claims Data'!$A$11:$A$500='Cal_Claims Experience'!$A354)*('Input_Claims Data'!$B$11:$B$500='Cal_Claims Experience'!$B354)*('Input_Claims Data'!$C$11:$C$500='Cal_Claims Experience'!$C354)*('Input_Claims Data'!$D$11:$D$500='Cal_Claims Experience'!$D354)))</f>
        <v/>
      </c>
      <c r="J354" s="1" t="str" cm="1">
        <f t="array" ref="J354">IF(A354="","",_xlfn._xlws.FILTER('Input_Claims Data'!J$11:J$500,('Input_Claims Data'!$A$11:$A$500='Cal_Claims Experience'!$A354)*('Input_Claims Data'!$B$11:$B$500='Cal_Claims Experience'!$B354)*('Input_Claims Data'!$C$11:$C$500='Cal_Claims Experience'!$C354)*('Input_Claims Data'!$D$11:$D$500='Cal_Claims Experience'!$D354)))</f>
        <v/>
      </c>
      <c r="K354" s="1" t="str" cm="1">
        <f t="array" ref="K354">IF(A354="","",_xlfn._xlws.FILTER('Input_Claims Data'!K$11:K$500,('Input_Claims Data'!$A$11:$A$500='Cal_Claims Experience'!$A354)*('Input_Claims Data'!$B$11:$B$500='Cal_Claims Experience'!$B354)*('Input_Claims Data'!$C$11:$C$500='Cal_Claims Experience'!$C354)*('Input_Claims Data'!$D$11:$D$500='Cal_Claims Experience'!$D354)))</f>
        <v/>
      </c>
      <c r="L354" s="1" t="str" cm="1">
        <f t="array" ref="L354">IF(B354="","",_xlfn._xlws.FILTER('Input_Claims Data'!L$11:L$500,('Input_Claims Data'!$A$11:$A$500='Cal_Claims Experience'!$A354)*('Input_Claims Data'!$B$11:$B$500='Cal_Claims Experience'!$B354)*('Input_Claims Data'!$C$11:$C$500='Cal_Claims Experience'!$C354)*('Input_Claims Data'!$D$11:$D$500='Cal_Claims Experience'!$D354)))</f>
        <v/>
      </c>
      <c r="M354" s="1" t="str" cm="1">
        <f t="array" ref="M354">IF(C354="","",_xlfn._xlws.FILTER('Input_Claims Data'!M$11:M$500,('Input_Claims Data'!$A$11:$A$500='Cal_Claims Experience'!$A354)*('Input_Claims Data'!$B$11:$B$500='Cal_Claims Experience'!$B354)*('Input_Claims Data'!$C$11:$C$500='Cal_Claims Experience'!$C354)*('Input_Claims Data'!$D$11:$D$500='Cal_Claims Experience'!$D354)))</f>
        <v/>
      </c>
      <c r="N354" s="1" t="str" cm="1">
        <f t="array" ref="N354">IF(D354="","",_xlfn._xlws.FILTER('Input_Claims Data'!N$11:N$500,('Input_Claims Data'!$A$11:$A$500='Cal_Claims Experience'!$A354)*('Input_Claims Data'!$B$11:$B$500='Cal_Claims Experience'!$B354)*('Input_Claims Data'!$C$11:$C$500='Cal_Claims Experience'!$C354)*('Input_Claims Data'!$D$11:$D$500='Cal_Claims Experience'!$D354)))</f>
        <v/>
      </c>
      <c r="O354" s="1" t="str">
        <f t="shared" si="50"/>
        <v/>
      </c>
      <c r="P354" s="1" t="str">
        <f t="shared" si="51"/>
        <v/>
      </c>
      <c r="Q354" s="1" t="str">
        <f t="shared" si="52"/>
        <v/>
      </c>
      <c r="R354" s="1" t="str">
        <f t="shared" si="53"/>
        <v/>
      </c>
      <c r="S354" s="1" t="str">
        <f t="shared" si="54"/>
        <v/>
      </c>
      <c r="Y354" s="1" t="str" cm="1">
        <f t="array" ref="Y354">IF(U354="","",_xlfn._xlws.FILTER('Input_Claims Data'!U$11:U$500,('Input_Claims Data'!$Q$11:$Q$500='Cal_Claims Experience'!$U354)*('Input_Claims Data'!$R$11:$R$500='Cal_Claims Experience'!$V354)*('Input_Claims Data'!$S$11:$S$500='Cal_Claims Experience'!$W354)*('Input_Claims Data'!$T$11:$T$500='Cal_Claims Experience'!$X354)))</f>
        <v/>
      </c>
      <c r="Z354" s="1" t="str" cm="1">
        <f t="array" ref="Z354">IF(V354="","",_xlfn._xlws.FILTER('Input_Claims Data'!V$11:V$500,('Input_Claims Data'!$Q$11:$Q$500='Cal_Claims Experience'!$U354)*('Input_Claims Data'!$R$11:$R$500='Cal_Claims Experience'!$V354)*('Input_Claims Data'!$S$11:$S$500='Cal_Claims Experience'!$W354)*('Input_Claims Data'!$T$11:$T$500='Cal_Claims Experience'!$X354)))</f>
        <v/>
      </c>
      <c r="AA354" s="1" t="str" cm="1">
        <f t="array" ref="AA354">IF(W354="","",_xlfn._xlws.FILTER('Input_Claims Data'!W$11:W$500,('Input_Claims Data'!$Q$11:$Q$500='Cal_Claims Experience'!$U354)*('Input_Claims Data'!$R$11:$R$500='Cal_Claims Experience'!$V354)*('Input_Claims Data'!$S$11:$S$500='Cal_Claims Experience'!$W354)*('Input_Claims Data'!$T$11:$T$500='Cal_Claims Experience'!$X354)))</f>
        <v/>
      </c>
      <c r="AB354" s="1" t="str" cm="1">
        <f t="array" ref="AB354">IF(X354="","",_xlfn._xlws.FILTER('Input_Claims Data'!X$11:X$500,('Input_Claims Data'!$Q$11:$Q$500='Cal_Claims Experience'!$U354)*('Input_Claims Data'!$R$11:$R$500='Cal_Claims Experience'!$V354)*('Input_Claims Data'!$S$11:$S$500='Cal_Claims Experience'!$W354)*('Input_Claims Data'!$T$11:$T$500='Cal_Claims Experience'!$X354)))</f>
        <v/>
      </c>
      <c r="AC354" s="1" t="str" cm="1">
        <f t="array" ref="AC354">IF(Y354="","",_xlfn._xlws.FILTER('Input_Claims Data'!Y$11:Y$500,('Input_Claims Data'!$Q$11:$Q$500='Cal_Claims Experience'!$U354)*('Input_Claims Data'!$R$11:$R$500='Cal_Claims Experience'!$V354)*('Input_Claims Data'!$S$11:$S$500='Cal_Claims Experience'!$W354)*('Input_Claims Data'!$T$11:$T$500='Cal_Claims Experience'!$X354)))</f>
        <v/>
      </c>
      <c r="AD354" s="1" t="str" cm="1">
        <f t="array" ref="AD354">IF(Z354="","",_xlfn._xlws.FILTER('Input_Claims Data'!Z$11:Z$500,('Input_Claims Data'!$Q$11:$Q$500='Cal_Claims Experience'!$U354)*('Input_Claims Data'!$R$11:$R$500='Cal_Claims Experience'!$V354)*('Input_Claims Data'!$S$11:$S$500='Cal_Claims Experience'!$W354)*('Input_Claims Data'!$T$11:$T$500='Cal_Claims Experience'!$X354)))</f>
        <v/>
      </c>
      <c r="AE354" s="1" t="str" cm="1">
        <f t="array" ref="AE354">IF(AA354="","",_xlfn._xlws.FILTER('Input_Claims Data'!AA$11:AA$500,('Input_Claims Data'!$Q$11:$Q$500='Cal_Claims Experience'!$U354)*('Input_Claims Data'!$R$11:$R$500='Cal_Claims Experience'!$V354)*('Input_Claims Data'!$S$11:$S$500='Cal_Claims Experience'!$W354)*('Input_Claims Data'!$T$11:$T$500='Cal_Claims Experience'!$X354)))</f>
        <v/>
      </c>
      <c r="AF354" s="1" t="str" cm="1">
        <f t="array" ref="AF354">IF(AB354="","",_xlfn._xlws.FILTER('Input_Claims Data'!AB$11:AB$500,('Input_Claims Data'!$Q$11:$Q$500='Cal_Claims Experience'!$U354)*('Input_Claims Data'!$R$11:$R$500='Cal_Claims Experience'!$V354)*('Input_Claims Data'!$S$11:$S$500='Cal_Claims Experience'!$W354)*('Input_Claims Data'!$T$11:$T$500='Cal_Claims Experience'!$X354)))</f>
        <v/>
      </c>
      <c r="AG354" s="1" t="str" cm="1">
        <f t="array" ref="AG354">IF(AC354="","",_xlfn._xlws.FILTER('Input_Claims Data'!AC$11:AC$500,('Input_Claims Data'!$Q$11:$Q$500='Cal_Claims Experience'!$U354)*('Input_Claims Data'!$R$11:$R$500='Cal_Claims Experience'!$V354)*('Input_Claims Data'!$S$11:$S$500='Cal_Claims Experience'!$W354)*('Input_Claims Data'!$T$11:$T$500='Cal_Claims Experience'!$X354)))</f>
        <v/>
      </c>
      <c r="AH354" s="1" t="str" cm="1">
        <f t="array" ref="AH354">IF(AD354="","",_xlfn._xlws.FILTER('Input_Claims Data'!AD$11:AD$500,('Input_Claims Data'!$Q$11:$Q$500='Cal_Claims Experience'!$U354)*('Input_Claims Data'!$R$11:$R$500='Cal_Claims Experience'!$V354)*('Input_Claims Data'!$S$11:$S$500='Cal_Claims Experience'!$W354)*('Input_Claims Data'!$T$11:$T$500='Cal_Claims Experience'!$X354)))</f>
        <v/>
      </c>
      <c r="AI354" s="1" t="str">
        <f t="shared" si="58"/>
        <v/>
      </c>
      <c r="AJ354" s="1" t="str">
        <f t="shared" si="55"/>
        <v/>
      </c>
      <c r="AK354" s="1" t="str">
        <f t="shared" si="56"/>
        <v/>
      </c>
      <c r="AL354" s="1" t="str">
        <f t="shared" si="57"/>
        <v/>
      </c>
      <c r="AM354" s="1" t="str">
        <f t="shared" si="59"/>
        <v/>
      </c>
    </row>
    <row r="355" spans="5:39">
      <c r="E355" s="1" t="str" cm="1">
        <f t="array" ref="E355">IF(A355="","",_xlfn._xlws.FILTER('Input_Claims Data'!E$11:E$500,('Input_Claims Data'!$A$11:$A$500='Cal_Claims Experience'!$A355)*('Input_Claims Data'!$B$11:$B$500='Cal_Claims Experience'!$B355)*('Input_Claims Data'!$C$11:$C$500='Cal_Claims Experience'!$C355)*('Input_Claims Data'!$D$11:$D$500='Cal_Claims Experience'!$D355)))</f>
        <v/>
      </c>
      <c r="F355" s="1" t="str" cm="1">
        <f t="array" ref="F355">IF(A355="","",_xlfn._xlws.FILTER('Input_Claims Data'!F$11:F$500,('Input_Claims Data'!$A$11:$A$500='Cal_Claims Experience'!$A355)*('Input_Claims Data'!$B$11:$B$500='Cal_Claims Experience'!$B355)*('Input_Claims Data'!$C$11:$C$500='Cal_Claims Experience'!$C355)*('Input_Claims Data'!$D$11:$D$500='Cal_Claims Experience'!$D355)))</f>
        <v/>
      </c>
      <c r="G355" s="1" t="str" cm="1">
        <f t="array" ref="G355">IF(A355="","",_xlfn._xlws.FILTER('Input_Claims Data'!G$11:G$500,('Input_Claims Data'!$A$11:$A$500='Cal_Claims Experience'!$A355)*('Input_Claims Data'!$B$11:$B$500='Cal_Claims Experience'!$B355)*('Input_Claims Data'!$C$11:$C$500='Cal_Claims Experience'!$C355)*('Input_Claims Data'!$D$11:$D$500='Cal_Claims Experience'!$D355)))</f>
        <v/>
      </c>
      <c r="H355" s="1" t="str" cm="1">
        <f t="array" ref="H355">IF(A355="","",_xlfn._xlws.FILTER('Input_Claims Data'!H$11:H$500,('Input_Claims Data'!$A$11:$A$500='Cal_Claims Experience'!$A355)*('Input_Claims Data'!$B$11:$B$500='Cal_Claims Experience'!$B355)*('Input_Claims Data'!$C$11:$C$500='Cal_Claims Experience'!$C355)*('Input_Claims Data'!$D$11:$D$500='Cal_Claims Experience'!$D355)))</f>
        <v/>
      </c>
      <c r="I355" s="1" t="str" cm="1">
        <f t="array" ref="I355">IF(A355="","",_xlfn._xlws.FILTER('Input_Claims Data'!I$11:I$500,('Input_Claims Data'!$A$11:$A$500='Cal_Claims Experience'!$A355)*('Input_Claims Data'!$B$11:$B$500='Cal_Claims Experience'!$B355)*('Input_Claims Data'!$C$11:$C$500='Cal_Claims Experience'!$C355)*('Input_Claims Data'!$D$11:$D$500='Cal_Claims Experience'!$D355)))</f>
        <v/>
      </c>
      <c r="J355" s="1" t="str" cm="1">
        <f t="array" ref="J355">IF(A355="","",_xlfn._xlws.FILTER('Input_Claims Data'!J$11:J$500,('Input_Claims Data'!$A$11:$A$500='Cal_Claims Experience'!$A355)*('Input_Claims Data'!$B$11:$B$500='Cal_Claims Experience'!$B355)*('Input_Claims Data'!$C$11:$C$500='Cal_Claims Experience'!$C355)*('Input_Claims Data'!$D$11:$D$500='Cal_Claims Experience'!$D355)))</f>
        <v/>
      </c>
      <c r="K355" s="1" t="str" cm="1">
        <f t="array" ref="K355">IF(A355="","",_xlfn._xlws.FILTER('Input_Claims Data'!K$11:K$500,('Input_Claims Data'!$A$11:$A$500='Cal_Claims Experience'!$A355)*('Input_Claims Data'!$B$11:$B$500='Cal_Claims Experience'!$B355)*('Input_Claims Data'!$C$11:$C$500='Cal_Claims Experience'!$C355)*('Input_Claims Data'!$D$11:$D$500='Cal_Claims Experience'!$D355)))</f>
        <v/>
      </c>
      <c r="L355" s="1" t="str" cm="1">
        <f t="array" ref="L355">IF(B355="","",_xlfn._xlws.FILTER('Input_Claims Data'!L$11:L$500,('Input_Claims Data'!$A$11:$A$500='Cal_Claims Experience'!$A355)*('Input_Claims Data'!$B$11:$B$500='Cal_Claims Experience'!$B355)*('Input_Claims Data'!$C$11:$C$500='Cal_Claims Experience'!$C355)*('Input_Claims Data'!$D$11:$D$500='Cal_Claims Experience'!$D355)))</f>
        <v/>
      </c>
      <c r="M355" s="1" t="str" cm="1">
        <f t="array" ref="M355">IF(C355="","",_xlfn._xlws.FILTER('Input_Claims Data'!M$11:M$500,('Input_Claims Data'!$A$11:$A$500='Cal_Claims Experience'!$A355)*('Input_Claims Data'!$B$11:$B$500='Cal_Claims Experience'!$B355)*('Input_Claims Data'!$C$11:$C$500='Cal_Claims Experience'!$C355)*('Input_Claims Data'!$D$11:$D$500='Cal_Claims Experience'!$D355)))</f>
        <v/>
      </c>
      <c r="N355" s="1" t="str" cm="1">
        <f t="array" ref="N355">IF(D355="","",_xlfn._xlws.FILTER('Input_Claims Data'!N$11:N$500,('Input_Claims Data'!$A$11:$A$500='Cal_Claims Experience'!$A355)*('Input_Claims Data'!$B$11:$B$500='Cal_Claims Experience'!$B355)*('Input_Claims Data'!$C$11:$C$500='Cal_Claims Experience'!$C355)*('Input_Claims Data'!$D$11:$D$500='Cal_Claims Experience'!$D355)))</f>
        <v/>
      </c>
      <c r="O355" s="1" t="str">
        <f t="shared" si="50"/>
        <v/>
      </c>
      <c r="P355" s="1" t="str">
        <f t="shared" si="51"/>
        <v/>
      </c>
      <c r="Q355" s="1" t="str">
        <f t="shared" si="52"/>
        <v/>
      </c>
      <c r="R355" s="1" t="str">
        <f t="shared" si="53"/>
        <v/>
      </c>
      <c r="S355" s="1" t="str">
        <f t="shared" si="54"/>
        <v/>
      </c>
      <c r="Y355" s="1" t="str" cm="1">
        <f t="array" ref="Y355">IF(U355="","",_xlfn._xlws.FILTER('Input_Claims Data'!U$11:U$500,('Input_Claims Data'!$Q$11:$Q$500='Cal_Claims Experience'!$U355)*('Input_Claims Data'!$R$11:$R$500='Cal_Claims Experience'!$V355)*('Input_Claims Data'!$S$11:$S$500='Cal_Claims Experience'!$W355)*('Input_Claims Data'!$T$11:$T$500='Cal_Claims Experience'!$X355)))</f>
        <v/>
      </c>
      <c r="Z355" s="1" t="str" cm="1">
        <f t="array" ref="Z355">IF(V355="","",_xlfn._xlws.FILTER('Input_Claims Data'!V$11:V$500,('Input_Claims Data'!$Q$11:$Q$500='Cal_Claims Experience'!$U355)*('Input_Claims Data'!$R$11:$R$500='Cal_Claims Experience'!$V355)*('Input_Claims Data'!$S$11:$S$500='Cal_Claims Experience'!$W355)*('Input_Claims Data'!$T$11:$T$500='Cal_Claims Experience'!$X355)))</f>
        <v/>
      </c>
      <c r="AA355" s="1" t="str" cm="1">
        <f t="array" ref="AA355">IF(W355="","",_xlfn._xlws.FILTER('Input_Claims Data'!W$11:W$500,('Input_Claims Data'!$Q$11:$Q$500='Cal_Claims Experience'!$U355)*('Input_Claims Data'!$R$11:$R$500='Cal_Claims Experience'!$V355)*('Input_Claims Data'!$S$11:$S$500='Cal_Claims Experience'!$W355)*('Input_Claims Data'!$T$11:$T$500='Cal_Claims Experience'!$X355)))</f>
        <v/>
      </c>
      <c r="AB355" s="1" t="str" cm="1">
        <f t="array" ref="AB355">IF(X355="","",_xlfn._xlws.FILTER('Input_Claims Data'!X$11:X$500,('Input_Claims Data'!$Q$11:$Q$500='Cal_Claims Experience'!$U355)*('Input_Claims Data'!$R$11:$R$500='Cal_Claims Experience'!$V355)*('Input_Claims Data'!$S$11:$S$500='Cal_Claims Experience'!$W355)*('Input_Claims Data'!$T$11:$T$500='Cal_Claims Experience'!$X355)))</f>
        <v/>
      </c>
      <c r="AC355" s="1" t="str" cm="1">
        <f t="array" ref="AC355">IF(Y355="","",_xlfn._xlws.FILTER('Input_Claims Data'!Y$11:Y$500,('Input_Claims Data'!$Q$11:$Q$500='Cal_Claims Experience'!$U355)*('Input_Claims Data'!$R$11:$R$500='Cal_Claims Experience'!$V355)*('Input_Claims Data'!$S$11:$S$500='Cal_Claims Experience'!$W355)*('Input_Claims Data'!$T$11:$T$500='Cal_Claims Experience'!$X355)))</f>
        <v/>
      </c>
      <c r="AD355" s="1" t="str" cm="1">
        <f t="array" ref="AD355">IF(Z355="","",_xlfn._xlws.FILTER('Input_Claims Data'!Z$11:Z$500,('Input_Claims Data'!$Q$11:$Q$500='Cal_Claims Experience'!$U355)*('Input_Claims Data'!$R$11:$R$500='Cal_Claims Experience'!$V355)*('Input_Claims Data'!$S$11:$S$500='Cal_Claims Experience'!$W355)*('Input_Claims Data'!$T$11:$T$500='Cal_Claims Experience'!$X355)))</f>
        <v/>
      </c>
      <c r="AE355" s="1" t="str" cm="1">
        <f t="array" ref="AE355">IF(AA355="","",_xlfn._xlws.FILTER('Input_Claims Data'!AA$11:AA$500,('Input_Claims Data'!$Q$11:$Q$500='Cal_Claims Experience'!$U355)*('Input_Claims Data'!$R$11:$R$500='Cal_Claims Experience'!$V355)*('Input_Claims Data'!$S$11:$S$500='Cal_Claims Experience'!$W355)*('Input_Claims Data'!$T$11:$T$500='Cal_Claims Experience'!$X355)))</f>
        <v/>
      </c>
      <c r="AF355" s="1" t="str" cm="1">
        <f t="array" ref="AF355">IF(AB355="","",_xlfn._xlws.FILTER('Input_Claims Data'!AB$11:AB$500,('Input_Claims Data'!$Q$11:$Q$500='Cal_Claims Experience'!$U355)*('Input_Claims Data'!$R$11:$R$500='Cal_Claims Experience'!$V355)*('Input_Claims Data'!$S$11:$S$500='Cal_Claims Experience'!$W355)*('Input_Claims Data'!$T$11:$T$500='Cal_Claims Experience'!$X355)))</f>
        <v/>
      </c>
      <c r="AG355" s="1" t="str" cm="1">
        <f t="array" ref="AG355">IF(AC355="","",_xlfn._xlws.FILTER('Input_Claims Data'!AC$11:AC$500,('Input_Claims Data'!$Q$11:$Q$500='Cal_Claims Experience'!$U355)*('Input_Claims Data'!$R$11:$R$500='Cal_Claims Experience'!$V355)*('Input_Claims Data'!$S$11:$S$500='Cal_Claims Experience'!$W355)*('Input_Claims Data'!$T$11:$T$500='Cal_Claims Experience'!$X355)))</f>
        <v/>
      </c>
      <c r="AH355" s="1" t="str" cm="1">
        <f t="array" ref="AH355">IF(AD355="","",_xlfn._xlws.FILTER('Input_Claims Data'!AD$11:AD$500,('Input_Claims Data'!$Q$11:$Q$500='Cal_Claims Experience'!$U355)*('Input_Claims Data'!$R$11:$R$500='Cal_Claims Experience'!$V355)*('Input_Claims Data'!$S$11:$S$500='Cal_Claims Experience'!$W355)*('Input_Claims Data'!$T$11:$T$500='Cal_Claims Experience'!$X355)))</f>
        <v/>
      </c>
      <c r="AI355" s="1" t="str">
        <f t="shared" si="58"/>
        <v/>
      </c>
      <c r="AJ355" s="1" t="str">
        <f t="shared" si="55"/>
        <v/>
      </c>
      <c r="AK355" s="1" t="str">
        <f t="shared" si="56"/>
        <v/>
      </c>
      <c r="AL355" s="1" t="str">
        <f t="shared" si="57"/>
        <v/>
      </c>
      <c r="AM355" s="1" t="str">
        <f t="shared" si="59"/>
        <v/>
      </c>
    </row>
    <row r="356" spans="5:39">
      <c r="E356" s="1" t="str" cm="1">
        <f t="array" ref="E356">IF(A356="","",_xlfn._xlws.FILTER('Input_Claims Data'!E$11:E$500,('Input_Claims Data'!$A$11:$A$500='Cal_Claims Experience'!$A356)*('Input_Claims Data'!$B$11:$B$500='Cal_Claims Experience'!$B356)*('Input_Claims Data'!$C$11:$C$500='Cal_Claims Experience'!$C356)*('Input_Claims Data'!$D$11:$D$500='Cal_Claims Experience'!$D356)))</f>
        <v/>
      </c>
      <c r="F356" s="1" t="str" cm="1">
        <f t="array" ref="F356">IF(A356="","",_xlfn._xlws.FILTER('Input_Claims Data'!F$11:F$500,('Input_Claims Data'!$A$11:$A$500='Cal_Claims Experience'!$A356)*('Input_Claims Data'!$B$11:$B$500='Cal_Claims Experience'!$B356)*('Input_Claims Data'!$C$11:$C$500='Cal_Claims Experience'!$C356)*('Input_Claims Data'!$D$11:$D$500='Cal_Claims Experience'!$D356)))</f>
        <v/>
      </c>
      <c r="G356" s="1" t="str" cm="1">
        <f t="array" ref="G356">IF(A356="","",_xlfn._xlws.FILTER('Input_Claims Data'!G$11:G$500,('Input_Claims Data'!$A$11:$A$500='Cal_Claims Experience'!$A356)*('Input_Claims Data'!$B$11:$B$500='Cal_Claims Experience'!$B356)*('Input_Claims Data'!$C$11:$C$500='Cal_Claims Experience'!$C356)*('Input_Claims Data'!$D$11:$D$500='Cal_Claims Experience'!$D356)))</f>
        <v/>
      </c>
      <c r="H356" s="1" t="str" cm="1">
        <f t="array" ref="H356">IF(A356="","",_xlfn._xlws.FILTER('Input_Claims Data'!H$11:H$500,('Input_Claims Data'!$A$11:$A$500='Cal_Claims Experience'!$A356)*('Input_Claims Data'!$B$11:$B$500='Cal_Claims Experience'!$B356)*('Input_Claims Data'!$C$11:$C$500='Cal_Claims Experience'!$C356)*('Input_Claims Data'!$D$11:$D$500='Cal_Claims Experience'!$D356)))</f>
        <v/>
      </c>
      <c r="I356" s="1" t="str" cm="1">
        <f t="array" ref="I356">IF(A356="","",_xlfn._xlws.FILTER('Input_Claims Data'!I$11:I$500,('Input_Claims Data'!$A$11:$A$500='Cal_Claims Experience'!$A356)*('Input_Claims Data'!$B$11:$B$500='Cal_Claims Experience'!$B356)*('Input_Claims Data'!$C$11:$C$500='Cal_Claims Experience'!$C356)*('Input_Claims Data'!$D$11:$D$500='Cal_Claims Experience'!$D356)))</f>
        <v/>
      </c>
      <c r="J356" s="1" t="str" cm="1">
        <f t="array" ref="J356">IF(A356="","",_xlfn._xlws.FILTER('Input_Claims Data'!J$11:J$500,('Input_Claims Data'!$A$11:$A$500='Cal_Claims Experience'!$A356)*('Input_Claims Data'!$B$11:$B$500='Cal_Claims Experience'!$B356)*('Input_Claims Data'!$C$11:$C$500='Cal_Claims Experience'!$C356)*('Input_Claims Data'!$D$11:$D$500='Cal_Claims Experience'!$D356)))</f>
        <v/>
      </c>
      <c r="K356" s="1" t="str" cm="1">
        <f t="array" ref="K356">IF(A356="","",_xlfn._xlws.FILTER('Input_Claims Data'!K$11:K$500,('Input_Claims Data'!$A$11:$A$500='Cal_Claims Experience'!$A356)*('Input_Claims Data'!$B$11:$B$500='Cal_Claims Experience'!$B356)*('Input_Claims Data'!$C$11:$C$500='Cal_Claims Experience'!$C356)*('Input_Claims Data'!$D$11:$D$500='Cal_Claims Experience'!$D356)))</f>
        <v/>
      </c>
      <c r="L356" s="1" t="str" cm="1">
        <f t="array" ref="L356">IF(B356="","",_xlfn._xlws.FILTER('Input_Claims Data'!L$11:L$500,('Input_Claims Data'!$A$11:$A$500='Cal_Claims Experience'!$A356)*('Input_Claims Data'!$B$11:$B$500='Cal_Claims Experience'!$B356)*('Input_Claims Data'!$C$11:$C$500='Cal_Claims Experience'!$C356)*('Input_Claims Data'!$D$11:$D$500='Cal_Claims Experience'!$D356)))</f>
        <v/>
      </c>
      <c r="M356" s="1" t="str" cm="1">
        <f t="array" ref="M356">IF(C356="","",_xlfn._xlws.FILTER('Input_Claims Data'!M$11:M$500,('Input_Claims Data'!$A$11:$A$500='Cal_Claims Experience'!$A356)*('Input_Claims Data'!$B$11:$B$500='Cal_Claims Experience'!$B356)*('Input_Claims Data'!$C$11:$C$500='Cal_Claims Experience'!$C356)*('Input_Claims Data'!$D$11:$D$500='Cal_Claims Experience'!$D356)))</f>
        <v/>
      </c>
      <c r="N356" s="1" t="str" cm="1">
        <f t="array" ref="N356">IF(D356="","",_xlfn._xlws.FILTER('Input_Claims Data'!N$11:N$500,('Input_Claims Data'!$A$11:$A$500='Cal_Claims Experience'!$A356)*('Input_Claims Data'!$B$11:$B$500='Cal_Claims Experience'!$B356)*('Input_Claims Data'!$C$11:$C$500='Cal_Claims Experience'!$C356)*('Input_Claims Data'!$D$11:$D$500='Cal_Claims Experience'!$D356)))</f>
        <v/>
      </c>
      <c r="O356" s="1" t="str">
        <f t="shared" si="50"/>
        <v/>
      </c>
      <c r="P356" s="1" t="str">
        <f t="shared" si="51"/>
        <v/>
      </c>
      <c r="Q356" s="1" t="str">
        <f t="shared" si="52"/>
        <v/>
      </c>
      <c r="R356" s="1" t="str">
        <f t="shared" si="53"/>
        <v/>
      </c>
      <c r="S356" s="1" t="str">
        <f t="shared" si="54"/>
        <v/>
      </c>
      <c r="Y356" s="1" t="str" cm="1">
        <f t="array" ref="Y356">IF(U356="","",_xlfn._xlws.FILTER('Input_Claims Data'!U$11:U$500,('Input_Claims Data'!$Q$11:$Q$500='Cal_Claims Experience'!$U356)*('Input_Claims Data'!$R$11:$R$500='Cal_Claims Experience'!$V356)*('Input_Claims Data'!$S$11:$S$500='Cal_Claims Experience'!$W356)*('Input_Claims Data'!$T$11:$T$500='Cal_Claims Experience'!$X356)))</f>
        <v/>
      </c>
      <c r="Z356" s="1" t="str" cm="1">
        <f t="array" ref="Z356">IF(V356="","",_xlfn._xlws.FILTER('Input_Claims Data'!V$11:V$500,('Input_Claims Data'!$Q$11:$Q$500='Cal_Claims Experience'!$U356)*('Input_Claims Data'!$R$11:$R$500='Cal_Claims Experience'!$V356)*('Input_Claims Data'!$S$11:$S$500='Cal_Claims Experience'!$W356)*('Input_Claims Data'!$T$11:$T$500='Cal_Claims Experience'!$X356)))</f>
        <v/>
      </c>
      <c r="AA356" s="1" t="str" cm="1">
        <f t="array" ref="AA356">IF(W356="","",_xlfn._xlws.FILTER('Input_Claims Data'!W$11:W$500,('Input_Claims Data'!$Q$11:$Q$500='Cal_Claims Experience'!$U356)*('Input_Claims Data'!$R$11:$R$500='Cal_Claims Experience'!$V356)*('Input_Claims Data'!$S$11:$S$500='Cal_Claims Experience'!$W356)*('Input_Claims Data'!$T$11:$T$500='Cal_Claims Experience'!$X356)))</f>
        <v/>
      </c>
      <c r="AB356" s="1" t="str" cm="1">
        <f t="array" ref="AB356">IF(X356="","",_xlfn._xlws.FILTER('Input_Claims Data'!X$11:X$500,('Input_Claims Data'!$Q$11:$Q$500='Cal_Claims Experience'!$U356)*('Input_Claims Data'!$R$11:$R$500='Cal_Claims Experience'!$V356)*('Input_Claims Data'!$S$11:$S$500='Cal_Claims Experience'!$W356)*('Input_Claims Data'!$T$11:$T$500='Cal_Claims Experience'!$X356)))</f>
        <v/>
      </c>
      <c r="AC356" s="1" t="str" cm="1">
        <f t="array" ref="AC356">IF(Y356="","",_xlfn._xlws.FILTER('Input_Claims Data'!Y$11:Y$500,('Input_Claims Data'!$Q$11:$Q$500='Cal_Claims Experience'!$U356)*('Input_Claims Data'!$R$11:$R$500='Cal_Claims Experience'!$V356)*('Input_Claims Data'!$S$11:$S$500='Cal_Claims Experience'!$W356)*('Input_Claims Data'!$T$11:$T$500='Cal_Claims Experience'!$X356)))</f>
        <v/>
      </c>
      <c r="AD356" s="1" t="str" cm="1">
        <f t="array" ref="AD356">IF(Z356="","",_xlfn._xlws.FILTER('Input_Claims Data'!Z$11:Z$500,('Input_Claims Data'!$Q$11:$Q$500='Cal_Claims Experience'!$U356)*('Input_Claims Data'!$R$11:$R$500='Cal_Claims Experience'!$V356)*('Input_Claims Data'!$S$11:$S$500='Cal_Claims Experience'!$W356)*('Input_Claims Data'!$T$11:$T$500='Cal_Claims Experience'!$X356)))</f>
        <v/>
      </c>
      <c r="AE356" s="1" t="str" cm="1">
        <f t="array" ref="AE356">IF(AA356="","",_xlfn._xlws.FILTER('Input_Claims Data'!AA$11:AA$500,('Input_Claims Data'!$Q$11:$Q$500='Cal_Claims Experience'!$U356)*('Input_Claims Data'!$R$11:$R$500='Cal_Claims Experience'!$V356)*('Input_Claims Data'!$S$11:$S$500='Cal_Claims Experience'!$W356)*('Input_Claims Data'!$T$11:$T$500='Cal_Claims Experience'!$X356)))</f>
        <v/>
      </c>
      <c r="AF356" s="1" t="str" cm="1">
        <f t="array" ref="AF356">IF(AB356="","",_xlfn._xlws.FILTER('Input_Claims Data'!AB$11:AB$500,('Input_Claims Data'!$Q$11:$Q$500='Cal_Claims Experience'!$U356)*('Input_Claims Data'!$R$11:$R$500='Cal_Claims Experience'!$V356)*('Input_Claims Data'!$S$11:$S$500='Cal_Claims Experience'!$W356)*('Input_Claims Data'!$T$11:$T$500='Cal_Claims Experience'!$X356)))</f>
        <v/>
      </c>
      <c r="AG356" s="1" t="str" cm="1">
        <f t="array" ref="AG356">IF(AC356="","",_xlfn._xlws.FILTER('Input_Claims Data'!AC$11:AC$500,('Input_Claims Data'!$Q$11:$Q$500='Cal_Claims Experience'!$U356)*('Input_Claims Data'!$R$11:$R$500='Cal_Claims Experience'!$V356)*('Input_Claims Data'!$S$11:$S$500='Cal_Claims Experience'!$W356)*('Input_Claims Data'!$T$11:$T$500='Cal_Claims Experience'!$X356)))</f>
        <v/>
      </c>
      <c r="AH356" s="1" t="str" cm="1">
        <f t="array" ref="AH356">IF(AD356="","",_xlfn._xlws.FILTER('Input_Claims Data'!AD$11:AD$500,('Input_Claims Data'!$Q$11:$Q$500='Cal_Claims Experience'!$U356)*('Input_Claims Data'!$R$11:$R$500='Cal_Claims Experience'!$V356)*('Input_Claims Data'!$S$11:$S$500='Cal_Claims Experience'!$W356)*('Input_Claims Data'!$T$11:$T$500='Cal_Claims Experience'!$X356)))</f>
        <v/>
      </c>
      <c r="AI356" s="1" t="str">
        <f t="shared" si="58"/>
        <v/>
      </c>
      <c r="AJ356" s="1" t="str">
        <f t="shared" si="55"/>
        <v/>
      </c>
      <c r="AK356" s="1" t="str">
        <f t="shared" si="56"/>
        <v/>
      </c>
      <c r="AL356" s="1" t="str">
        <f t="shared" si="57"/>
        <v/>
      </c>
      <c r="AM356" s="1" t="str">
        <f t="shared" si="59"/>
        <v/>
      </c>
    </row>
    <row r="357" spans="5:39">
      <c r="E357" s="1" t="str" cm="1">
        <f t="array" ref="E357">IF(A357="","",_xlfn._xlws.FILTER('Input_Claims Data'!E$11:E$500,('Input_Claims Data'!$A$11:$A$500='Cal_Claims Experience'!$A357)*('Input_Claims Data'!$B$11:$B$500='Cal_Claims Experience'!$B357)*('Input_Claims Data'!$C$11:$C$500='Cal_Claims Experience'!$C357)*('Input_Claims Data'!$D$11:$D$500='Cal_Claims Experience'!$D357)))</f>
        <v/>
      </c>
      <c r="F357" s="1" t="str" cm="1">
        <f t="array" ref="F357">IF(A357="","",_xlfn._xlws.FILTER('Input_Claims Data'!F$11:F$500,('Input_Claims Data'!$A$11:$A$500='Cal_Claims Experience'!$A357)*('Input_Claims Data'!$B$11:$B$500='Cal_Claims Experience'!$B357)*('Input_Claims Data'!$C$11:$C$500='Cal_Claims Experience'!$C357)*('Input_Claims Data'!$D$11:$D$500='Cal_Claims Experience'!$D357)))</f>
        <v/>
      </c>
      <c r="G357" s="1" t="str" cm="1">
        <f t="array" ref="G357">IF(A357="","",_xlfn._xlws.FILTER('Input_Claims Data'!G$11:G$500,('Input_Claims Data'!$A$11:$A$500='Cal_Claims Experience'!$A357)*('Input_Claims Data'!$B$11:$B$500='Cal_Claims Experience'!$B357)*('Input_Claims Data'!$C$11:$C$500='Cal_Claims Experience'!$C357)*('Input_Claims Data'!$D$11:$D$500='Cal_Claims Experience'!$D357)))</f>
        <v/>
      </c>
      <c r="H357" s="1" t="str" cm="1">
        <f t="array" ref="H357">IF(A357="","",_xlfn._xlws.FILTER('Input_Claims Data'!H$11:H$500,('Input_Claims Data'!$A$11:$A$500='Cal_Claims Experience'!$A357)*('Input_Claims Data'!$B$11:$B$500='Cal_Claims Experience'!$B357)*('Input_Claims Data'!$C$11:$C$500='Cal_Claims Experience'!$C357)*('Input_Claims Data'!$D$11:$D$500='Cal_Claims Experience'!$D357)))</f>
        <v/>
      </c>
      <c r="I357" s="1" t="str" cm="1">
        <f t="array" ref="I357">IF(A357="","",_xlfn._xlws.FILTER('Input_Claims Data'!I$11:I$500,('Input_Claims Data'!$A$11:$A$500='Cal_Claims Experience'!$A357)*('Input_Claims Data'!$B$11:$B$500='Cal_Claims Experience'!$B357)*('Input_Claims Data'!$C$11:$C$500='Cal_Claims Experience'!$C357)*('Input_Claims Data'!$D$11:$D$500='Cal_Claims Experience'!$D357)))</f>
        <v/>
      </c>
      <c r="J357" s="1" t="str" cm="1">
        <f t="array" ref="J357">IF(A357="","",_xlfn._xlws.FILTER('Input_Claims Data'!J$11:J$500,('Input_Claims Data'!$A$11:$A$500='Cal_Claims Experience'!$A357)*('Input_Claims Data'!$B$11:$B$500='Cal_Claims Experience'!$B357)*('Input_Claims Data'!$C$11:$C$500='Cal_Claims Experience'!$C357)*('Input_Claims Data'!$D$11:$D$500='Cal_Claims Experience'!$D357)))</f>
        <v/>
      </c>
      <c r="K357" s="1" t="str" cm="1">
        <f t="array" ref="K357">IF(A357="","",_xlfn._xlws.FILTER('Input_Claims Data'!K$11:K$500,('Input_Claims Data'!$A$11:$A$500='Cal_Claims Experience'!$A357)*('Input_Claims Data'!$B$11:$B$500='Cal_Claims Experience'!$B357)*('Input_Claims Data'!$C$11:$C$500='Cal_Claims Experience'!$C357)*('Input_Claims Data'!$D$11:$D$500='Cal_Claims Experience'!$D357)))</f>
        <v/>
      </c>
      <c r="L357" s="1" t="str" cm="1">
        <f t="array" ref="L357">IF(B357="","",_xlfn._xlws.FILTER('Input_Claims Data'!L$11:L$500,('Input_Claims Data'!$A$11:$A$500='Cal_Claims Experience'!$A357)*('Input_Claims Data'!$B$11:$B$500='Cal_Claims Experience'!$B357)*('Input_Claims Data'!$C$11:$C$500='Cal_Claims Experience'!$C357)*('Input_Claims Data'!$D$11:$D$500='Cal_Claims Experience'!$D357)))</f>
        <v/>
      </c>
      <c r="M357" s="1" t="str" cm="1">
        <f t="array" ref="M357">IF(C357="","",_xlfn._xlws.FILTER('Input_Claims Data'!M$11:M$500,('Input_Claims Data'!$A$11:$A$500='Cal_Claims Experience'!$A357)*('Input_Claims Data'!$B$11:$B$500='Cal_Claims Experience'!$B357)*('Input_Claims Data'!$C$11:$C$500='Cal_Claims Experience'!$C357)*('Input_Claims Data'!$D$11:$D$500='Cal_Claims Experience'!$D357)))</f>
        <v/>
      </c>
      <c r="N357" s="1" t="str" cm="1">
        <f t="array" ref="N357">IF(D357="","",_xlfn._xlws.FILTER('Input_Claims Data'!N$11:N$500,('Input_Claims Data'!$A$11:$A$500='Cal_Claims Experience'!$A357)*('Input_Claims Data'!$B$11:$B$500='Cal_Claims Experience'!$B357)*('Input_Claims Data'!$C$11:$C$500='Cal_Claims Experience'!$C357)*('Input_Claims Data'!$D$11:$D$500='Cal_Claims Experience'!$D357)))</f>
        <v/>
      </c>
      <c r="O357" s="1" t="str">
        <f t="shared" si="50"/>
        <v/>
      </c>
      <c r="P357" s="1" t="str">
        <f t="shared" si="51"/>
        <v/>
      </c>
      <c r="Q357" s="1" t="str">
        <f t="shared" si="52"/>
        <v/>
      </c>
      <c r="R357" s="1" t="str">
        <f t="shared" si="53"/>
        <v/>
      </c>
      <c r="S357" s="1" t="str">
        <f t="shared" si="54"/>
        <v/>
      </c>
      <c r="Y357" s="1" t="str" cm="1">
        <f t="array" ref="Y357">IF(U357="","",_xlfn._xlws.FILTER('Input_Claims Data'!U$11:U$500,('Input_Claims Data'!$Q$11:$Q$500='Cal_Claims Experience'!$U357)*('Input_Claims Data'!$R$11:$R$500='Cal_Claims Experience'!$V357)*('Input_Claims Data'!$S$11:$S$500='Cal_Claims Experience'!$W357)*('Input_Claims Data'!$T$11:$T$500='Cal_Claims Experience'!$X357)))</f>
        <v/>
      </c>
      <c r="Z357" s="1" t="str" cm="1">
        <f t="array" ref="Z357">IF(V357="","",_xlfn._xlws.FILTER('Input_Claims Data'!V$11:V$500,('Input_Claims Data'!$Q$11:$Q$500='Cal_Claims Experience'!$U357)*('Input_Claims Data'!$R$11:$R$500='Cal_Claims Experience'!$V357)*('Input_Claims Data'!$S$11:$S$500='Cal_Claims Experience'!$W357)*('Input_Claims Data'!$T$11:$T$500='Cal_Claims Experience'!$X357)))</f>
        <v/>
      </c>
      <c r="AA357" s="1" t="str" cm="1">
        <f t="array" ref="AA357">IF(W357="","",_xlfn._xlws.FILTER('Input_Claims Data'!W$11:W$500,('Input_Claims Data'!$Q$11:$Q$500='Cal_Claims Experience'!$U357)*('Input_Claims Data'!$R$11:$R$500='Cal_Claims Experience'!$V357)*('Input_Claims Data'!$S$11:$S$500='Cal_Claims Experience'!$W357)*('Input_Claims Data'!$T$11:$T$500='Cal_Claims Experience'!$X357)))</f>
        <v/>
      </c>
      <c r="AB357" s="1" t="str" cm="1">
        <f t="array" ref="AB357">IF(X357="","",_xlfn._xlws.FILTER('Input_Claims Data'!X$11:X$500,('Input_Claims Data'!$Q$11:$Q$500='Cal_Claims Experience'!$U357)*('Input_Claims Data'!$R$11:$R$500='Cal_Claims Experience'!$V357)*('Input_Claims Data'!$S$11:$S$500='Cal_Claims Experience'!$W357)*('Input_Claims Data'!$T$11:$T$500='Cal_Claims Experience'!$X357)))</f>
        <v/>
      </c>
      <c r="AC357" s="1" t="str" cm="1">
        <f t="array" ref="AC357">IF(Y357="","",_xlfn._xlws.FILTER('Input_Claims Data'!Y$11:Y$500,('Input_Claims Data'!$Q$11:$Q$500='Cal_Claims Experience'!$U357)*('Input_Claims Data'!$R$11:$R$500='Cal_Claims Experience'!$V357)*('Input_Claims Data'!$S$11:$S$500='Cal_Claims Experience'!$W357)*('Input_Claims Data'!$T$11:$T$500='Cal_Claims Experience'!$X357)))</f>
        <v/>
      </c>
      <c r="AD357" s="1" t="str" cm="1">
        <f t="array" ref="AD357">IF(Z357="","",_xlfn._xlws.FILTER('Input_Claims Data'!Z$11:Z$500,('Input_Claims Data'!$Q$11:$Q$500='Cal_Claims Experience'!$U357)*('Input_Claims Data'!$R$11:$R$500='Cal_Claims Experience'!$V357)*('Input_Claims Data'!$S$11:$S$500='Cal_Claims Experience'!$W357)*('Input_Claims Data'!$T$11:$T$500='Cal_Claims Experience'!$X357)))</f>
        <v/>
      </c>
      <c r="AE357" s="1" t="str" cm="1">
        <f t="array" ref="AE357">IF(AA357="","",_xlfn._xlws.FILTER('Input_Claims Data'!AA$11:AA$500,('Input_Claims Data'!$Q$11:$Q$500='Cal_Claims Experience'!$U357)*('Input_Claims Data'!$R$11:$R$500='Cal_Claims Experience'!$V357)*('Input_Claims Data'!$S$11:$S$500='Cal_Claims Experience'!$W357)*('Input_Claims Data'!$T$11:$T$500='Cal_Claims Experience'!$X357)))</f>
        <v/>
      </c>
      <c r="AF357" s="1" t="str" cm="1">
        <f t="array" ref="AF357">IF(AB357="","",_xlfn._xlws.FILTER('Input_Claims Data'!AB$11:AB$500,('Input_Claims Data'!$Q$11:$Q$500='Cal_Claims Experience'!$U357)*('Input_Claims Data'!$R$11:$R$500='Cal_Claims Experience'!$V357)*('Input_Claims Data'!$S$11:$S$500='Cal_Claims Experience'!$W357)*('Input_Claims Data'!$T$11:$T$500='Cal_Claims Experience'!$X357)))</f>
        <v/>
      </c>
      <c r="AG357" s="1" t="str" cm="1">
        <f t="array" ref="AG357">IF(AC357="","",_xlfn._xlws.FILTER('Input_Claims Data'!AC$11:AC$500,('Input_Claims Data'!$Q$11:$Q$500='Cal_Claims Experience'!$U357)*('Input_Claims Data'!$R$11:$R$500='Cal_Claims Experience'!$V357)*('Input_Claims Data'!$S$11:$S$500='Cal_Claims Experience'!$W357)*('Input_Claims Data'!$T$11:$T$500='Cal_Claims Experience'!$X357)))</f>
        <v/>
      </c>
      <c r="AH357" s="1" t="str" cm="1">
        <f t="array" ref="AH357">IF(AD357="","",_xlfn._xlws.FILTER('Input_Claims Data'!AD$11:AD$500,('Input_Claims Data'!$Q$11:$Q$500='Cal_Claims Experience'!$U357)*('Input_Claims Data'!$R$11:$R$500='Cal_Claims Experience'!$V357)*('Input_Claims Data'!$S$11:$S$500='Cal_Claims Experience'!$W357)*('Input_Claims Data'!$T$11:$T$500='Cal_Claims Experience'!$X357)))</f>
        <v/>
      </c>
      <c r="AI357" s="1" t="str">
        <f t="shared" si="58"/>
        <v/>
      </c>
      <c r="AJ357" s="1" t="str">
        <f t="shared" si="55"/>
        <v/>
      </c>
      <c r="AK357" s="1" t="str">
        <f t="shared" si="56"/>
        <v/>
      </c>
      <c r="AL357" s="1" t="str">
        <f t="shared" si="57"/>
        <v/>
      </c>
      <c r="AM357" s="1" t="str">
        <f t="shared" si="59"/>
        <v/>
      </c>
    </row>
    <row r="358" spans="5:39">
      <c r="E358" s="1" t="str" cm="1">
        <f t="array" ref="E358">IF(A358="","",_xlfn._xlws.FILTER('Input_Claims Data'!E$11:E$500,('Input_Claims Data'!$A$11:$A$500='Cal_Claims Experience'!$A358)*('Input_Claims Data'!$B$11:$B$500='Cal_Claims Experience'!$B358)*('Input_Claims Data'!$C$11:$C$500='Cal_Claims Experience'!$C358)*('Input_Claims Data'!$D$11:$D$500='Cal_Claims Experience'!$D358)))</f>
        <v/>
      </c>
      <c r="F358" s="1" t="str" cm="1">
        <f t="array" ref="F358">IF(A358="","",_xlfn._xlws.FILTER('Input_Claims Data'!F$11:F$500,('Input_Claims Data'!$A$11:$A$500='Cal_Claims Experience'!$A358)*('Input_Claims Data'!$B$11:$B$500='Cal_Claims Experience'!$B358)*('Input_Claims Data'!$C$11:$C$500='Cal_Claims Experience'!$C358)*('Input_Claims Data'!$D$11:$D$500='Cal_Claims Experience'!$D358)))</f>
        <v/>
      </c>
      <c r="G358" s="1" t="str" cm="1">
        <f t="array" ref="G358">IF(A358="","",_xlfn._xlws.FILTER('Input_Claims Data'!G$11:G$500,('Input_Claims Data'!$A$11:$A$500='Cal_Claims Experience'!$A358)*('Input_Claims Data'!$B$11:$B$500='Cal_Claims Experience'!$B358)*('Input_Claims Data'!$C$11:$C$500='Cal_Claims Experience'!$C358)*('Input_Claims Data'!$D$11:$D$500='Cal_Claims Experience'!$D358)))</f>
        <v/>
      </c>
      <c r="H358" s="1" t="str" cm="1">
        <f t="array" ref="H358">IF(A358="","",_xlfn._xlws.FILTER('Input_Claims Data'!H$11:H$500,('Input_Claims Data'!$A$11:$A$500='Cal_Claims Experience'!$A358)*('Input_Claims Data'!$B$11:$B$500='Cal_Claims Experience'!$B358)*('Input_Claims Data'!$C$11:$C$500='Cal_Claims Experience'!$C358)*('Input_Claims Data'!$D$11:$D$500='Cal_Claims Experience'!$D358)))</f>
        <v/>
      </c>
      <c r="I358" s="1" t="str" cm="1">
        <f t="array" ref="I358">IF(A358="","",_xlfn._xlws.FILTER('Input_Claims Data'!I$11:I$500,('Input_Claims Data'!$A$11:$A$500='Cal_Claims Experience'!$A358)*('Input_Claims Data'!$B$11:$B$500='Cal_Claims Experience'!$B358)*('Input_Claims Data'!$C$11:$C$500='Cal_Claims Experience'!$C358)*('Input_Claims Data'!$D$11:$D$500='Cal_Claims Experience'!$D358)))</f>
        <v/>
      </c>
      <c r="J358" s="1" t="str" cm="1">
        <f t="array" ref="J358">IF(A358="","",_xlfn._xlws.FILTER('Input_Claims Data'!J$11:J$500,('Input_Claims Data'!$A$11:$A$500='Cal_Claims Experience'!$A358)*('Input_Claims Data'!$B$11:$B$500='Cal_Claims Experience'!$B358)*('Input_Claims Data'!$C$11:$C$500='Cal_Claims Experience'!$C358)*('Input_Claims Data'!$D$11:$D$500='Cal_Claims Experience'!$D358)))</f>
        <v/>
      </c>
      <c r="K358" s="1" t="str" cm="1">
        <f t="array" ref="K358">IF(A358="","",_xlfn._xlws.FILTER('Input_Claims Data'!K$11:K$500,('Input_Claims Data'!$A$11:$A$500='Cal_Claims Experience'!$A358)*('Input_Claims Data'!$B$11:$B$500='Cal_Claims Experience'!$B358)*('Input_Claims Data'!$C$11:$C$500='Cal_Claims Experience'!$C358)*('Input_Claims Data'!$D$11:$D$500='Cal_Claims Experience'!$D358)))</f>
        <v/>
      </c>
      <c r="L358" s="1" t="str" cm="1">
        <f t="array" ref="L358">IF(B358="","",_xlfn._xlws.FILTER('Input_Claims Data'!L$11:L$500,('Input_Claims Data'!$A$11:$A$500='Cal_Claims Experience'!$A358)*('Input_Claims Data'!$B$11:$B$500='Cal_Claims Experience'!$B358)*('Input_Claims Data'!$C$11:$C$500='Cal_Claims Experience'!$C358)*('Input_Claims Data'!$D$11:$D$500='Cal_Claims Experience'!$D358)))</f>
        <v/>
      </c>
      <c r="M358" s="1" t="str" cm="1">
        <f t="array" ref="M358">IF(C358="","",_xlfn._xlws.FILTER('Input_Claims Data'!M$11:M$500,('Input_Claims Data'!$A$11:$A$500='Cal_Claims Experience'!$A358)*('Input_Claims Data'!$B$11:$B$500='Cal_Claims Experience'!$B358)*('Input_Claims Data'!$C$11:$C$500='Cal_Claims Experience'!$C358)*('Input_Claims Data'!$D$11:$D$500='Cal_Claims Experience'!$D358)))</f>
        <v/>
      </c>
      <c r="N358" s="1" t="str" cm="1">
        <f t="array" ref="N358">IF(D358="","",_xlfn._xlws.FILTER('Input_Claims Data'!N$11:N$500,('Input_Claims Data'!$A$11:$A$500='Cal_Claims Experience'!$A358)*('Input_Claims Data'!$B$11:$B$500='Cal_Claims Experience'!$B358)*('Input_Claims Data'!$C$11:$C$500='Cal_Claims Experience'!$C358)*('Input_Claims Data'!$D$11:$D$500='Cal_Claims Experience'!$D358)))</f>
        <v/>
      </c>
      <c r="O358" s="1" t="str">
        <f t="shared" si="50"/>
        <v/>
      </c>
      <c r="P358" s="1" t="str">
        <f t="shared" si="51"/>
        <v/>
      </c>
      <c r="Q358" s="1" t="str">
        <f t="shared" si="52"/>
        <v/>
      </c>
      <c r="R358" s="1" t="str">
        <f t="shared" si="53"/>
        <v/>
      </c>
      <c r="S358" s="1" t="str">
        <f t="shared" si="54"/>
        <v/>
      </c>
      <c r="Y358" s="1" t="str" cm="1">
        <f t="array" ref="Y358">IF(U358="","",_xlfn._xlws.FILTER('Input_Claims Data'!U$11:U$500,('Input_Claims Data'!$Q$11:$Q$500='Cal_Claims Experience'!$U358)*('Input_Claims Data'!$R$11:$R$500='Cal_Claims Experience'!$V358)*('Input_Claims Data'!$S$11:$S$500='Cal_Claims Experience'!$W358)*('Input_Claims Data'!$T$11:$T$500='Cal_Claims Experience'!$X358)))</f>
        <v/>
      </c>
      <c r="Z358" s="1" t="str" cm="1">
        <f t="array" ref="Z358">IF(V358="","",_xlfn._xlws.FILTER('Input_Claims Data'!V$11:V$500,('Input_Claims Data'!$Q$11:$Q$500='Cal_Claims Experience'!$U358)*('Input_Claims Data'!$R$11:$R$500='Cal_Claims Experience'!$V358)*('Input_Claims Data'!$S$11:$S$500='Cal_Claims Experience'!$W358)*('Input_Claims Data'!$T$11:$T$500='Cal_Claims Experience'!$X358)))</f>
        <v/>
      </c>
      <c r="AA358" s="1" t="str" cm="1">
        <f t="array" ref="AA358">IF(W358="","",_xlfn._xlws.FILTER('Input_Claims Data'!W$11:W$500,('Input_Claims Data'!$Q$11:$Q$500='Cal_Claims Experience'!$U358)*('Input_Claims Data'!$R$11:$R$500='Cal_Claims Experience'!$V358)*('Input_Claims Data'!$S$11:$S$500='Cal_Claims Experience'!$W358)*('Input_Claims Data'!$T$11:$T$500='Cal_Claims Experience'!$X358)))</f>
        <v/>
      </c>
      <c r="AB358" s="1" t="str" cm="1">
        <f t="array" ref="AB358">IF(X358="","",_xlfn._xlws.FILTER('Input_Claims Data'!X$11:X$500,('Input_Claims Data'!$Q$11:$Q$500='Cal_Claims Experience'!$U358)*('Input_Claims Data'!$R$11:$R$500='Cal_Claims Experience'!$V358)*('Input_Claims Data'!$S$11:$S$500='Cal_Claims Experience'!$W358)*('Input_Claims Data'!$T$11:$T$500='Cal_Claims Experience'!$X358)))</f>
        <v/>
      </c>
      <c r="AC358" s="1" t="str" cm="1">
        <f t="array" ref="AC358">IF(Y358="","",_xlfn._xlws.FILTER('Input_Claims Data'!Y$11:Y$500,('Input_Claims Data'!$Q$11:$Q$500='Cal_Claims Experience'!$U358)*('Input_Claims Data'!$R$11:$R$500='Cal_Claims Experience'!$V358)*('Input_Claims Data'!$S$11:$S$500='Cal_Claims Experience'!$W358)*('Input_Claims Data'!$T$11:$T$500='Cal_Claims Experience'!$X358)))</f>
        <v/>
      </c>
      <c r="AD358" s="1" t="str" cm="1">
        <f t="array" ref="AD358">IF(Z358="","",_xlfn._xlws.FILTER('Input_Claims Data'!Z$11:Z$500,('Input_Claims Data'!$Q$11:$Q$500='Cal_Claims Experience'!$U358)*('Input_Claims Data'!$R$11:$R$500='Cal_Claims Experience'!$V358)*('Input_Claims Data'!$S$11:$S$500='Cal_Claims Experience'!$W358)*('Input_Claims Data'!$T$11:$T$500='Cal_Claims Experience'!$X358)))</f>
        <v/>
      </c>
      <c r="AE358" s="1" t="str" cm="1">
        <f t="array" ref="AE358">IF(AA358="","",_xlfn._xlws.FILTER('Input_Claims Data'!AA$11:AA$500,('Input_Claims Data'!$Q$11:$Q$500='Cal_Claims Experience'!$U358)*('Input_Claims Data'!$R$11:$R$500='Cal_Claims Experience'!$V358)*('Input_Claims Data'!$S$11:$S$500='Cal_Claims Experience'!$W358)*('Input_Claims Data'!$T$11:$T$500='Cal_Claims Experience'!$X358)))</f>
        <v/>
      </c>
      <c r="AF358" s="1" t="str" cm="1">
        <f t="array" ref="AF358">IF(AB358="","",_xlfn._xlws.FILTER('Input_Claims Data'!AB$11:AB$500,('Input_Claims Data'!$Q$11:$Q$500='Cal_Claims Experience'!$U358)*('Input_Claims Data'!$R$11:$R$500='Cal_Claims Experience'!$V358)*('Input_Claims Data'!$S$11:$S$500='Cal_Claims Experience'!$W358)*('Input_Claims Data'!$T$11:$T$500='Cal_Claims Experience'!$X358)))</f>
        <v/>
      </c>
      <c r="AG358" s="1" t="str" cm="1">
        <f t="array" ref="AG358">IF(AC358="","",_xlfn._xlws.FILTER('Input_Claims Data'!AC$11:AC$500,('Input_Claims Data'!$Q$11:$Q$500='Cal_Claims Experience'!$U358)*('Input_Claims Data'!$R$11:$R$500='Cal_Claims Experience'!$V358)*('Input_Claims Data'!$S$11:$S$500='Cal_Claims Experience'!$W358)*('Input_Claims Data'!$T$11:$T$500='Cal_Claims Experience'!$X358)))</f>
        <v/>
      </c>
      <c r="AH358" s="1" t="str" cm="1">
        <f t="array" ref="AH358">IF(AD358="","",_xlfn._xlws.FILTER('Input_Claims Data'!AD$11:AD$500,('Input_Claims Data'!$Q$11:$Q$500='Cal_Claims Experience'!$U358)*('Input_Claims Data'!$R$11:$R$500='Cal_Claims Experience'!$V358)*('Input_Claims Data'!$S$11:$S$500='Cal_Claims Experience'!$W358)*('Input_Claims Data'!$T$11:$T$500='Cal_Claims Experience'!$X358)))</f>
        <v/>
      </c>
      <c r="AI358" s="1" t="str">
        <f t="shared" si="58"/>
        <v/>
      </c>
      <c r="AJ358" s="1" t="str">
        <f t="shared" si="55"/>
        <v/>
      </c>
      <c r="AK358" s="1" t="str">
        <f t="shared" si="56"/>
        <v/>
      </c>
      <c r="AL358" s="1" t="str">
        <f t="shared" si="57"/>
        <v/>
      </c>
      <c r="AM358" s="1" t="str">
        <f t="shared" si="59"/>
        <v/>
      </c>
    </row>
    <row r="359" spans="5:39">
      <c r="E359" s="1" t="str" cm="1">
        <f t="array" ref="E359">IF(A359="","",_xlfn._xlws.FILTER('Input_Claims Data'!E$11:E$500,('Input_Claims Data'!$A$11:$A$500='Cal_Claims Experience'!$A359)*('Input_Claims Data'!$B$11:$B$500='Cal_Claims Experience'!$B359)*('Input_Claims Data'!$C$11:$C$500='Cal_Claims Experience'!$C359)*('Input_Claims Data'!$D$11:$D$500='Cal_Claims Experience'!$D359)))</f>
        <v/>
      </c>
      <c r="F359" s="1" t="str" cm="1">
        <f t="array" ref="F359">IF(A359="","",_xlfn._xlws.FILTER('Input_Claims Data'!F$11:F$500,('Input_Claims Data'!$A$11:$A$500='Cal_Claims Experience'!$A359)*('Input_Claims Data'!$B$11:$B$500='Cal_Claims Experience'!$B359)*('Input_Claims Data'!$C$11:$C$500='Cal_Claims Experience'!$C359)*('Input_Claims Data'!$D$11:$D$500='Cal_Claims Experience'!$D359)))</f>
        <v/>
      </c>
      <c r="G359" s="1" t="str" cm="1">
        <f t="array" ref="G359">IF(A359="","",_xlfn._xlws.FILTER('Input_Claims Data'!G$11:G$500,('Input_Claims Data'!$A$11:$A$500='Cal_Claims Experience'!$A359)*('Input_Claims Data'!$B$11:$B$500='Cal_Claims Experience'!$B359)*('Input_Claims Data'!$C$11:$C$500='Cal_Claims Experience'!$C359)*('Input_Claims Data'!$D$11:$D$500='Cal_Claims Experience'!$D359)))</f>
        <v/>
      </c>
      <c r="H359" s="1" t="str" cm="1">
        <f t="array" ref="H359">IF(A359="","",_xlfn._xlws.FILTER('Input_Claims Data'!H$11:H$500,('Input_Claims Data'!$A$11:$A$500='Cal_Claims Experience'!$A359)*('Input_Claims Data'!$B$11:$B$500='Cal_Claims Experience'!$B359)*('Input_Claims Data'!$C$11:$C$500='Cal_Claims Experience'!$C359)*('Input_Claims Data'!$D$11:$D$500='Cal_Claims Experience'!$D359)))</f>
        <v/>
      </c>
      <c r="I359" s="1" t="str" cm="1">
        <f t="array" ref="I359">IF(A359="","",_xlfn._xlws.FILTER('Input_Claims Data'!I$11:I$500,('Input_Claims Data'!$A$11:$A$500='Cal_Claims Experience'!$A359)*('Input_Claims Data'!$B$11:$B$500='Cal_Claims Experience'!$B359)*('Input_Claims Data'!$C$11:$C$500='Cal_Claims Experience'!$C359)*('Input_Claims Data'!$D$11:$D$500='Cal_Claims Experience'!$D359)))</f>
        <v/>
      </c>
      <c r="J359" s="1" t="str" cm="1">
        <f t="array" ref="J359">IF(A359="","",_xlfn._xlws.FILTER('Input_Claims Data'!J$11:J$500,('Input_Claims Data'!$A$11:$A$500='Cal_Claims Experience'!$A359)*('Input_Claims Data'!$B$11:$B$500='Cal_Claims Experience'!$B359)*('Input_Claims Data'!$C$11:$C$500='Cal_Claims Experience'!$C359)*('Input_Claims Data'!$D$11:$D$500='Cal_Claims Experience'!$D359)))</f>
        <v/>
      </c>
      <c r="K359" s="1" t="str" cm="1">
        <f t="array" ref="K359">IF(A359="","",_xlfn._xlws.FILTER('Input_Claims Data'!K$11:K$500,('Input_Claims Data'!$A$11:$A$500='Cal_Claims Experience'!$A359)*('Input_Claims Data'!$B$11:$B$500='Cal_Claims Experience'!$B359)*('Input_Claims Data'!$C$11:$C$500='Cal_Claims Experience'!$C359)*('Input_Claims Data'!$D$11:$D$500='Cal_Claims Experience'!$D359)))</f>
        <v/>
      </c>
      <c r="L359" s="1" t="str" cm="1">
        <f t="array" ref="L359">IF(B359="","",_xlfn._xlws.FILTER('Input_Claims Data'!L$11:L$500,('Input_Claims Data'!$A$11:$A$500='Cal_Claims Experience'!$A359)*('Input_Claims Data'!$B$11:$B$500='Cal_Claims Experience'!$B359)*('Input_Claims Data'!$C$11:$C$500='Cal_Claims Experience'!$C359)*('Input_Claims Data'!$D$11:$D$500='Cal_Claims Experience'!$D359)))</f>
        <v/>
      </c>
      <c r="M359" s="1" t="str" cm="1">
        <f t="array" ref="M359">IF(C359="","",_xlfn._xlws.FILTER('Input_Claims Data'!M$11:M$500,('Input_Claims Data'!$A$11:$A$500='Cal_Claims Experience'!$A359)*('Input_Claims Data'!$B$11:$B$500='Cal_Claims Experience'!$B359)*('Input_Claims Data'!$C$11:$C$500='Cal_Claims Experience'!$C359)*('Input_Claims Data'!$D$11:$D$500='Cal_Claims Experience'!$D359)))</f>
        <v/>
      </c>
      <c r="N359" s="1" t="str" cm="1">
        <f t="array" ref="N359">IF(D359="","",_xlfn._xlws.FILTER('Input_Claims Data'!N$11:N$500,('Input_Claims Data'!$A$11:$A$500='Cal_Claims Experience'!$A359)*('Input_Claims Data'!$B$11:$B$500='Cal_Claims Experience'!$B359)*('Input_Claims Data'!$C$11:$C$500='Cal_Claims Experience'!$C359)*('Input_Claims Data'!$D$11:$D$500='Cal_Claims Experience'!$D359)))</f>
        <v/>
      </c>
      <c r="O359" s="1" t="str">
        <f t="shared" si="50"/>
        <v/>
      </c>
      <c r="P359" s="1" t="str">
        <f t="shared" si="51"/>
        <v/>
      </c>
      <c r="Q359" s="1" t="str">
        <f t="shared" si="52"/>
        <v/>
      </c>
      <c r="R359" s="1" t="str">
        <f t="shared" si="53"/>
        <v/>
      </c>
      <c r="S359" s="1" t="str">
        <f t="shared" si="54"/>
        <v/>
      </c>
      <c r="Y359" s="1" t="str" cm="1">
        <f t="array" ref="Y359">IF(U359="","",_xlfn._xlws.FILTER('Input_Claims Data'!U$11:U$500,('Input_Claims Data'!$Q$11:$Q$500='Cal_Claims Experience'!$U359)*('Input_Claims Data'!$R$11:$R$500='Cal_Claims Experience'!$V359)*('Input_Claims Data'!$S$11:$S$500='Cal_Claims Experience'!$W359)*('Input_Claims Data'!$T$11:$T$500='Cal_Claims Experience'!$X359)))</f>
        <v/>
      </c>
      <c r="Z359" s="1" t="str" cm="1">
        <f t="array" ref="Z359">IF(V359="","",_xlfn._xlws.FILTER('Input_Claims Data'!V$11:V$500,('Input_Claims Data'!$Q$11:$Q$500='Cal_Claims Experience'!$U359)*('Input_Claims Data'!$R$11:$R$500='Cal_Claims Experience'!$V359)*('Input_Claims Data'!$S$11:$S$500='Cal_Claims Experience'!$W359)*('Input_Claims Data'!$T$11:$T$500='Cal_Claims Experience'!$X359)))</f>
        <v/>
      </c>
      <c r="AA359" s="1" t="str" cm="1">
        <f t="array" ref="AA359">IF(W359="","",_xlfn._xlws.FILTER('Input_Claims Data'!W$11:W$500,('Input_Claims Data'!$Q$11:$Q$500='Cal_Claims Experience'!$U359)*('Input_Claims Data'!$R$11:$R$500='Cal_Claims Experience'!$V359)*('Input_Claims Data'!$S$11:$S$500='Cal_Claims Experience'!$W359)*('Input_Claims Data'!$T$11:$T$500='Cal_Claims Experience'!$X359)))</f>
        <v/>
      </c>
      <c r="AB359" s="1" t="str" cm="1">
        <f t="array" ref="AB359">IF(X359="","",_xlfn._xlws.FILTER('Input_Claims Data'!X$11:X$500,('Input_Claims Data'!$Q$11:$Q$500='Cal_Claims Experience'!$U359)*('Input_Claims Data'!$R$11:$R$500='Cal_Claims Experience'!$V359)*('Input_Claims Data'!$S$11:$S$500='Cal_Claims Experience'!$W359)*('Input_Claims Data'!$T$11:$T$500='Cal_Claims Experience'!$X359)))</f>
        <v/>
      </c>
      <c r="AC359" s="1" t="str" cm="1">
        <f t="array" ref="AC359">IF(Y359="","",_xlfn._xlws.FILTER('Input_Claims Data'!Y$11:Y$500,('Input_Claims Data'!$Q$11:$Q$500='Cal_Claims Experience'!$U359)*('Input_Claims Data'!$R$11:$R$500='Cal_Claims Experience'!$V359)*('Input_Claims Data'!$S$11:$S$500='Cal_Claims Experience'!$W359)*('Input_Claims Data'!$T$11:$T$500='Cal_Claims Experience'!$X359)))</f>
        <v/>
      </c>
      <c r="AD359" s="1" t="str" cm="1">
        <f t="array" ref="AD359">IF(Z359="","",_xlfn._xlws.FILTER('Input_Claims Data'!Z$11:Z$500,('Input_Claims Data'!$Q$11:$Q$500='Cal_Claims Experience'!$U359)*('Input_Claims Data'!$R$11:$R$500='Cal_Claims Experience'!$V359)*('Input_Claims Data'!$S$11:$S$500='Cal_Claims Experience'!$W359)*('Input_Claims Data'!$T$11:$T$500='Cal_Claims Experience'!$X359)))</f>
        <v/>
      </c>
      <c r="AE359" s="1" t="str" cm="1">
        <f t="array" ref="AE359">IF(AA359="","",_xlfn._xlws.FILTER('Input_Claims Data'!AA$11:AA$500,('Input_Claims Data'!$Q$11:$Q$500='Cal_Claims Experience'!$U359)*('Input_Claims Data'!$R$11:$R$500='Cal_Claims Experience'!$V359)*('Input_Claims Data'!$S$11:$S$500='Cal_Claims Experience'!$W359)*('Input_Claims Data'!$T$11:$T$500='Cal_Claims Experience'!$X359)))</f>
        <v/>
      </c>
      <c r="AF359" s="1" t="str" cm="1">
        <f t="array" ref="AF359">IF(AB359="","",_xlfn._xlws.FILTER('Input_Claims Data'!AB$11:AB$500,('Input_Claims Data'!$Q$11:$Q$500='Cal_Claims Experience'!$U359)*('Input_Claims Data'!$R$11:$R$500='Cal_Claims Experience'!$V359)*('Input_Claims Data'!$S$11:$S$500='Cal_Claims Experience'!$W359)*('Input_Claims Data'!$T$11:$T$500='Cal_Claims Experience'!$X359)))</f>
        <v/>
      </c>
      <c r="AG359" s="1" t="str" cm="1">
        <f t="array" ref="AG359">IF(AC359="","",_xlfn._xlws.FILTER('Input_Claims Data'!AC$11:AC$500,('Input_Claims Data'!$Q$11:$Q$500='Cal_Claims Experience'!$U359)*('Input_Claims Data'!$R$11:$R$500='Cal_Claims Experience'!$V359)*('Input_Claims Data'!$S$11:$S$500='Cal_Claims Experience'!$W359)*('Input_Claims Data'!$T$11:$T$500='Cal_Claims Experience'!$X359)))</f>
        <v/>
      </c>
      <c r="AH359" s="1" t="str" cm="1">
        <f t="array" ref="AH359">IF(AD359="","",_xlfn._xlws.FILTER('Input_Claims Data'!AD$11:AD$500,('Input_Claims Data'!$Q$11:$Q$500='Cal_Claims Experience'!$U359)*('Input_Claims Data'!$R$11:$R$500='Cal_Claims Experience'!$V359)*('Input_Claims Data'!$S$11:$S$500='Cal_Claims Experience'!$W359)*('Input_Claims Data'!$T$11:$T$500='Cal_Claims Experience'!$X359)))</f>
        <v/>
      </c>
      <c r="AI359" s="1" t="str">
        <f t="shared" si="58"/>
        <v/>
      </c>
      <c r="AJ359" s="1" t="str">
        <f t="shared" si="55"/>
        <v/>
      </c>
      <c r="AK359" s="1" t="str">
        <f t="shared" si="56"/>
        <v/>
      </c>
      <c r="AL359" s="1" t="str">
        <f t="shared" si="57"/>
        <v/>
      </c>
      <c r="AM359" s="1" t="str">
        <f t="shared" si="59"/>
        <v/>
      </c>
    </row>
    <row r="360" spans="5:39">
      <c r="E360" s="1" t="str" cm="1">
        <f t="array" ref="E360">IF(A360="","",_xlfn._xlws.FILTER('Input_Claims Data'!E$11:E$500,('Input_Claims Data'!$A$11:$A$500='Cal_Claims Experience'!$A360)*('Input_Claims Data'!$B$11:$B$500='Cal_Claims Experience'!$B360)*('Input_Claims Data'!$C$11:$C$500='Cal_Claims Experience'!$C360)*('Input_Claims Data'!$D$11:$D$500='Cal_Claims Experience'!$D360)))</f>
        <v/>
      </c>
      <c r="F360" s="1" t="str" cm="1">
        <f t="array" ref="F360">IF(A360="","",_xlfn._xlws.FILTER('Input_Claims Data'!F$11:F$500,('Input_Claims Data'!$A$11:$A$500='Cal_Claims Experience'!$A360)*('Input_Claims Data'!$B$11:$B$500='Cal_Claims Experience'!$B360)*('Input_Claims Data'!$C$11:$C$500='Cal_Claims Experience'!$C360)*('Input_Claims Data'!$D$11:$D$500='Cal_Claims Experience'!$D360)))</f>
        <v/>
      </c>
      <c r="G360" s="1" t="str" cm="1">
        <f t="array" ref="G360">IF(A360="","",_xlfn._xlws.FILTER('Input_Claims Data'!G$11:G$500,('Input_Claims Data'!$A$11:$A$500='Cal_Claims Experience'!$A360)*('Input_Claims Data'!$B$11:$B$500='Cal_Claims Experience'!$B360)*('Input_Claims Data'!$C$11:$C$500='Cal_Claims Experience'!$C360)*('Input_Claims Data'!$D$11:$D$500='Cal_Claims Experience'!$D360)))</f>
        <v/>
      </c>
      <c r="H360" s="1" t="str" cm="1">
        <f t="array" ref="H360">IF(A360="","",_xlfn._xlws.FILTER('Input_Claims Data'!H$11:H$500,('Input_Claims Data'!$A$11:$A$500='Cal_Claims Experience'!$A360)*('Input_Claims Data'!$B$11:$B$500='Cal_Claims Experience'!$B360)*('Input_Claims Data'!$C$11:$C$500='Cal_Claims Experience'!$C360)*('Input_Claims Data'!$D$11:$D$500='Cal_Claims Experience'!$D360)))</f>
        <v/>
      </c>
      <c r="I360" s="1" t="str" cm="1">
        <f t="array" ref="I360">IF(A360="","",_xlfn._xlws.FILTER('Input_Claims Data'!I$11:I$500,('Input_Claims Data'!$A$11:$A$500='Cal_Claims Experience'!$A360)*('Input_Claims Data'!$B$11:$B$500='Cal_Claims Experience'!$B360)*('Input_Claims Data'!$C$11:$C$500='Cal_Claims Experience'!$C360)*('Input_Claims Data'!$D$11:$D$500='Cal_Claims Experience'!$D360)))</f>
        <v/>
      </c>
      <c r="J360" s="1" t="str" cm="1">
        <f t="array" ref="J360">IF(A360="","",_xlfn._xlws.FILTER('Input_Claims Data'!J$11:J$500,('Input_Claims Data'!$A$11:$A$500='Cal_Claims Experience'!$A360)*('Input_Claims Data'!$B$11:$B$500='Cal_Claims Experience'!$B360)*('Input_Claims Data'!$C$11:$C$500='Cal_Claims Experience'!$C360)*('Input_Claims Data'!$D$11:$D$500='Cal_Claims Experience'!$D360)))</f>
        <v/>
      </c>
      <c r="K360" s="1" t="str" cm="1">
        <f t="array" ref="K360">IF(A360="","",_xlfn._xlws.FILTER('Input_Claims Data'!K$11:K$500,('Input_Claims Data'!$A$11:$A$500='Cal_Claims Experience'!$A360)*('Input_Claims Data'!$B$11:$B$500='Cal_Claims Experience'!$B360)*('Input_Claims Data'!$C$11:$C$500='Cal_Claims Experience'!$C360)*('Input_Claims Data'!$D$11:$D$500='Cal_Claims Experience'!$D360)))</f>
        <v/>
      </c>
      <c r="L360" s="1" t="str" cm="1">
        <f t="array" ref="L360">IF(B360="","",_xlfn._xlws.FILTER('Input_Claims Data'!L$11:L$500,('Input_Claims Data'!$A$11:$A$500='Cal_Claims Experience'!$A360)*('Input_Claims Data'!$B$11:$B$500='Cal_Claims Experience'!$B360)*('Input_Claims Data'!$C$11:$C$500='Cal_Claims Experience'!$C360)*('Input_Claims Data'!$D$11:$D$500='Cal_Claims Experience'!$D360)))</f>
        <v/>
      </c>
      <c r="M360" s="1" t="str" cm="1">
        <f t="array" ref="M360">IF(C360="","",_xlfn._xlws.FILTER('Input_Claims Data'!M$11:M$500,('Input_Claims Data'!$A$11:$A$500='Cal_Claims Experience'!$A360)*('Input_Claims Data'!$B$11:$B$500='Cal_Claims Experience'!$B360)*('Input_Claims Data'!$C$11:$C$500='Cal_Claims Experience'!$C360)*('Input_Claims Data'!$D$11:$D$500='Cal_Claims Experience'!$D360)))</f>
        <v/>
      </c>
      <c r="N360" s="1" t="str" cm="1">
        <f t="array" ref="N360">IF(D360="","",_xlfn._xlws.FILTER('Input_Claims Data'!N$11:N$500,('Input_Claims Data'!$A$11:$A$500='Cal_Claims Experience'!$A360)*('Input_Claims Data'!$B$11:$B$500='Cal_Claims Experience'!$B360)*('Input_Claims Data'!$C$11:$C$500='Cal_Claims Experience'!$C360)*('Input_Claims Data'!$D$11:$D$500='Cal_Claims Experience'!$D360)))</f>
        <v/>
      </c>
      <c r="O360" s="1" t="str">
        <f t="shared" si="50"/>
        <v/>
      </c>
      <c r="P360" s="1" t="str">
        <f t="shared" si="51"/>
        <v/>
      </c>
      <c r="Q360" s="1" t="str">
        <f t="shared" si="52"/>
        <v/>
      </c>
      <c r="R360" s="1" t="str">
        <f t="shared" si="53"/>
        <v/>
      </c>
      <c r="S360" s="1" t="str">
        <f t="shared" si="54"/>
        <v/>
      </c>
      <c r="Y360" s="1" t="str" cm="1">
        <f t="array" ref="Y360">IF(U360="","",_xlfn._xlws.FILTER('Input_Claims Data'!U$11:U$500,('Input_Claims Data'!$Q$11:$Q$500='Cal_Claims Experience'!$U360)*('Input_Claims Data'!$R$11:$R$500='Cal_Claims Experience'!$V360)*('Input_Claims Data'!$S$11:$S$500='Cal_Claims Experience'!$W360)*('Input_Claims Data'!$T$11:$T$500='Cal_Claims Experience'!$X360)))</f>
        <v/>
      </c>
      <c r="Z360" s="1" t="str" cm="1">
        <f t="array" ref="Z360">IF(V360="","",_xlfn._xlws.FILTER('Input_Claims Data'!V$11:V$500,('Input_Claims Data'!$Q$11:$Q$500='Cal_Claims Experience'!$U360)*('Input_Claims Data'!$R$11:$R$500='Cal_Claims Experience'!$V360)*('Input_Claims Data'!$S$11:$S$500='Cal_Claims Experience'!$W360)*('Input_Claims Data'!$T$11:$T$500='Cal_Claims Experience'!$X360)))</f>
        <v/>
      </c>
      <c r="AA360" s="1" t="str" cm="1">
        <f t="array" ref="AA360">IF(W360="","",_xlfn._xlws.FILTER('Input_Claims Data'!W$11:W$500,('Input_Claims Data'!$Q$11:$Q$500='Cal_Claims Experience'!$U360)*('Input_Claims Data'!$R$11:$R$500='Cal_Claims Experience'!$V360)*('Input_Claims Data'!$S$11:$S$500='Cal_Claims Experience'!$W360)*('Input_Claims Data'!$T$11:$T$500='Cal_Claims Experience'!$X360)))</f>
        <v/>
      </c>
      <c r="AB360" s="1" t="str" cm="1">
        <f t="array" ref="AB360">IF(X360="","",_xlfn._xlws.FILTER('Input_Claims Data'!X$11:X$500,('Input_Claims Data'!$Q$11:$Q$500='Cal_Claims Experience'!$U360)*('Input_Claims Data'!$R$11:$R$500='Cal_Claims Experience'!$V360)*('Input_Claims Data'!$S$11:$S$500='Cal_Claims Experience'!$W360)*('Input_Claims Data'!$T$11:$T$500='Cal_Claims Experience'!$X360)))</f>
        <v/>
      </c>
      <c r="AC360" s="1" t="str" cm="1">
        <f t="array" ref="AC360">IF(Y360="","",_xlfn._xlws.FILTER('Input_Claims Data'!Y$11:Y$500,('Input_Claims Data'!$Q$11:$Q$500='Cal_Claims Experience'!$U360)*('Input_Claims Data'!$R$11:$R$500='Cal_Claims Experience'!$V360)*('Input_Claims Data'!$S$11:$S$500='Cal_Claims Experience'!$W360)*('Input_Claims Data'!$T$11:$T$500='Cal_Claims Experience'!$X360)))</f>
        <v/>
      </c>
      <c r="AD360" s="1" t="str" cm="1">
        <f t="array" ref="AD360">IF(Z360="","",_xlfn._xlws.FILTER('Input_Claims Data'!Z$11:Z$500,('Input_Claims Data'!$Q$11:$Q$500='Cal_Claims Experience'!$U360)*('Input_Claims Data'!$R$11:$R$500='Cal_Claims Experience'!$V360)*('Input_Claims Data'!$S$11:$S$500='Cal_Claims Experience'!$W360)*('Input_Claims Data'!$T$11:$T$500='Cal_Claims Experience'!$X360)))</f>
        <v/>
      </c>
      <c r="AE360" s="1" t="str" cm="1">
        <f t="array" ref="AE360">IF(AA360="","",_xlfn._xlws.FILTER('Input_Claims Data'!AA$11:AA$500,('Input_Claims Data'!$Q$11:$Q$500='Cal_Claims Experience'!$U360)*('Input_Claims Data'!$R$11:$R$500='Cal_Claims Experience'!$V360)*('Input_Claims Data'!$S$11:$S$500='Cal_Claims Experience'!$W360)*('Input_Claims Data'!$T$11:$T$500='Cal_Claims Experience'!$X360)))</f>
        <v/>
      </c>
      <c r="AF360" s="1" t="str" cm="1">
        <f t="array" ref="AF360">IF(AB360="","",_xlfn._xlws.FILTER('Input_Claims Data'!AB$11:AB$500,('Input_Claims Data'!$Q$11:$Q$500='Cal_Claims Experience'!$U360)*('Input_Claims Data'!$R$11:$R$500='Cal_Claims Experience'!$V360)*('Input_Claims Data'!$S$11:$S$500='Cal_Claims Experience'!$W360)*('Input_Claims Data'!$T$11:$T$500='Cal_Claims Experience'!$X360)))</f>
        <v/>
      </c>
      <c r="AG360" s="1" t="str" cm="1">
        <f t="array" ref="AG360">IF(AC360="","",_xlfn._xlws.FILTER('Input_Claims Data'!AC$11:AC$500,('Input_Claims Data'!$Q$11:$Q$500='Cal_Claims Experience'!$U360)*('Input_Claims Data'!$R$11:$R$500='Cal_Claims Experience'!$V360)*('Input_Claims Data'!$S$11:$S$500='Cal_Claims Experience'!$W360)*('Input_Claims Data'!$T$11:$T$500='Cal_Claims Experience'!$X360)))</f>
        <v/>
      </c>
      <c r="AH360" s="1" t="str" cm="1">
        <f t="array" ref="AH360">IF(AD360="","",_xlfn._xlws.FILTER('Input_Claims Data'!AD$11:AD$500,('Input_Claims Data'!$Q$11:$Q$500='Cal_Claims Experience'!$U360)*('Input_Claims Data'!$R$11:$R$500='Cal_Claims Experience'!$V360)*('Input_Claims Data'!$S$11:$S$500='Cal_Claims Experience'!$W360)*('Input_Claims Data'!$T$11:$T$500='Cal_Claims Experience'!$X360)))</f>
        <v/>
      </c>
      <c r="AI360" s="1" t="str">
        <f t="shared" si="58"/>
        <v/>
      </c>
      <c r="AJ360" s="1" t="str">
        <f t="shared" si="55"/>
        <v/>
      </c>
      <c r="AK360" s="1" t="str">
        <f t="shared" si="56"/>
        <v/>
      </c>
      <c r="AL360" s="1" t="str">
        <f t="shared" si="57"/>
        <v/>
      </c>
      <c r="AM360" s="1" t="str">
        <f t="shared" si="59"/>
        <v/>
      </c>
    </row>
    <row r="361" spans="5:39">
      <c r="E361" s="1" t="str" cm="1">
        <f t="array" ref="E361">IF(A361="","",_xlfn._xlws.FILTER('Input_Claims Data'!E$11:E$500,('Input_Claims Data'!$A$11:$A$500='Cal_Claims Experience'!$A361)*('Input_Claims Data'!$B$11:$B$500='Cal_Claims Experience'!$B361)*('Input_Claims Data'!$C$11:$C$500='Cal_Claims Experience'!$C361)*('Input_Claims Data'!$D$11:$D$500='Cal_Claims Experience'!$D361)))</f>
        <v/>
      </c>
      <c r="F361" s="1" t="str" cm="1">
        <f t="array" ref="F361">IF(A361="","",_xlfn._xlws.FILTER('Input_Claims Data'!F$11:F$500,('Input_Claims Data'!$A$11:$A$500='Cal_Claims Experience'!$A361)*('Input_Claims Data'!$B$11:$B$500='Cal_Claims Experience'!$B361)*('Input_Claims Data'!$C$11:$C$500='Cal_Claims Experience'!$C361)*('Input_Claims Data'!$D$11:$D$500='Cal_Claims Experience'!$D361)))</f>
        <v/>
      </c>
      <c r="G361" s="1" t="str" cm="1">
        <f t="array" ref="G361">IF(A361="","",_xlfn._xlws.FILTER('Input_Claims Data'!G$11:G$500,('Input_Claims Data'!$A$11:$A$500='Cal_Claims Experience'!$A361)*('Input_Claims Data'!$B$11:$B$500='Cal_Claims Experience'!$B361)*('Input_Claims Data'!$C$11:$C$500='Cal_Claims Experience'!$C361)*('Input_Claims Data'!$D$11:$D$500='Cal_Claims Experience'!$D361)))</f>
        <v/>
      </c>
      <c r="H361" s="1" t="str" cm="1">
        <f t="array" ref="H361">IF(A361="","",_xlfn._xlws.FILTER('Input_Claims Data'!H$11:H$500,('Input_Claims Data'!$A$11:$A$500='Cal_Claims Experience'!$A361)*('Input_Claims Data'!$B$11:$B$500='Cal_Claims Experience'!$B361)*('Input_Claims Data'!$C$11:$C$500='Cal_Claims Experience'!$C361)*('Input_Claims Data'!$D$11:$D$500='Cal_Claims Experience'!$D361)))</f>
        <v/>
      </c>
      <c r="I361" s="1" t="str" cm="1">
        <f t="array" ref="I361">IF(A361="","",_xlfn._xlws.FILTER('Input_Claims Data'!I$11:I$500,('Input_Claims Data'!$A$11:$A$500='Cal_Claims Experience'!$A361)*('Input_Claims Data'!$B$11:$B$500='Cal_Claims Experience'!$B361)*('Input_Claims Data'!$C$11:$C$500='Cal_Claims Experience'!$C361)*('Input_Claims Data'!$D$11:$D$500='Cal_Claims Experience'!$D361)))</f>
        <v/>
      </c>
      <c r="J361" s="1" t="str" cm="1">
        <f t="array" ref="J361">IF(A361="","",_xlfn._xlws.FILTER('Input_Claims Data'!J$11:J$500,('Input_Claims Data'!$A$11:$A$500='Cal_Claims Experience'!$A361)*('Input_Claims Data'!$B$11:$B$500='Cal_Claims Experience'!$B361)*('Input_Claims Data'!$C$11:$C$500='Cal_Claims Experience'!$C361)*('Input_Claims Data'!$D$11:$D$500='Cal_Claims Experience'!$D361)))</f>
        <v/>
      </c>
      <c r="K361" s="1" t="str" cm="1">
        <f t="array" ref="K361">IF(A361="","",_xlfn._xlws.FILTER('Input_Claims Data'!K$11:K$500,('Input_Claims Data'!$A$11:$A$500='Cal_Claims Experience'!$A361)*('Input_Claims Data'!$B$11:$B$500='Cal_Claims Experience'!$B361)*('Input_Claims Data'!$C$11:$C$500='Cal_Claims Experience'!$C361)*('Input_Claims Data'!$D$11:$D$500='Cal_Claims Experience'!$D361)))</f>
        <v/>
      </c>
      <c r="L361" s="1" t="str" cm="1">
        <f t="array" ref="L361">IF(B361="","",_xlfn._xlws.FILTER('Input_Claims Data'!L$11:L$500,('Input_Claims Data'!$A$11:$A$500='Cal_Claims Experience'!$A361)*('Input_Claims Data'!$B$11:$B$500='Cal_Claims Experience'!$B361)*('Input_Claims Data'!$C$11:$C$500='Cal_Claims Experience'!$C361)*('Input_Claims Data'!$D$11:$D$500='Cal_Claims Experience'!$D361)))</f>
        <v/>
      </c>
      <c r="M361" s="1" t="str" cm="1">
        <f t="array" ref="M361">IF(C361="","",_xlfn._xlws.FILTER('Input_Claims Data'!M$11:M$500,('Input_Claims Data'!$A$11:$A$500='Cal_Claims Experience'!$A361)*('Input_Claims Data'!$B$11:$B$500='Cal_Claims Experience'!$B361)*('Input_Claims Data'!$C$11:$C$500='Cal_Claims Experience'!$C361)*('Input_Claims Data'!$D$11:$D$500='Cal_Claims Experience'!$D361)))</f>
        <v/>
      </c>
      <c r="N361" s="1" t="str" cm="1">
        <f t="array" ref="N361">IF(D361="","",_xlfn._xlws.FILTER('Input_Claims Data'!N$11:N$500,('Input_Claims Data'!$A$11:$A$500='Cal_Claims Experience'!$A361)*('Input_Claims Data'!$B$11:$B$500='Cal_Claims Experience'!$B361)*('Input_Claims Data'!$C$11:$C$500='Cal_Claims Experience'!$C361)*('Input_Claims Data'!$D$11:$D$500='Cal_Claims Experience'!$D361)))</f>
        <v/>
      </c>
      <c r="O361" s="1" t="str">
        <f t="shared" si="50"/>
        <v/>
      </c>
      <c r="P361" s="1" t="str">
        <f t="shared" si="51"/>
        <v/>
      </c>
      <c r="Q361" s="1" t="str">
        <f t="shared" si="52"/>
        <v/>
      </c>
      <c r="R361" s="1" t="str">
        <f t="shared" si="53"/>
        <v/>
      </c>
      <c r="S361" s="1" t="str">
        <f t="shared" si="54"/>
        <v/>
      </c>
      <c r="Y361" s="1" t="str" cm="1">
        <f t="array" ref="Y361">IF(U361="","",_xlfn._xlws.FILTER('Input_Claims Data'!U$11:U$500,('Input_Claims Data'!$Q$11:$Q$500='Cal_Claims Experience'!$U361)*('Input_Claims Data'!$R$11:$R$500='Cal_Claims Experience'!$V361)*('Input_Claims Data'!$S$11:$S$500='Cal_Claims Experience'!$W361)*('Input_Claims Data'!$T$11:$T$500='Cal_Claims Experience'!$X361)))</f>
        <v/>
      </c>
      <c r="Z361" s="1" t="str" cm="1">
        <f t="array" ref="Z361">IF(V361="","",_xlfn._xlws.FILTER('Input_Claims Data'!V$11:V$500,('Input_Claims Data'!$Q$11:$Q$500='Cal_Claims Experience'!$U361)*('Input_Claims Data'!$R$11:$R$500='Cal_Claims Experience'!$V361)*('Input_Claims Data'!$S$11:$S$500='Cal_Claims Experience'!$W361)*('Input_Claims Data'!$T$11:$T$500='Cal_Claims Experience'!$X361)))</f>
        <v/>
      </c>
      <c r="AA361" s="1" t="str" cm="1">
        <f t="array" ref="AA361">IF(W361="","",_xlfn._xlws.FILTER('Input_Claims Data'!W$11:W$500,('Input_Claims Data'!$Q$11:$Q$500='Cal_Claims Experience'!$U361)*('Input_Claims Data'!$R$11:$R$500='Cal_Claims Experience'!$V361)*('Input_Claims Data'!$S$11:$S$500='Cal_Claims Experience'!$W361)*('Input_Claims Data'!$T$11:$T$500='Cal_Claims Experience'!$X361)))</f>
        <v/>
      </c>
      <c r="AB361" s="1" t="str" cm="1">
        <f t="array" ref="AB361">IF(X361="","",_xlfn._xlws.FILTER('Input_Claims Data'!X$11:X$500,('Input_Claims Data'!$Q$11:$Q$500='Cal_Claims Experience'!$U361)*('Input_Claims Data'!$R$11:$R$500='Cal_Claims Experience'!$V361)*('Input_Claims Data'!$S$11:$S$500='Cal_Claims Experience'!$W361)*('Input_Claims Data'!$T$11:$T$500='Cal_Claims Experience'!$X361)))</f>
        <v/>
      </c>
      <c r="AC361" s="1" t="str" cm="1">
        <f t="array" ref="AC361">IF(Y361="","",_xlfn._xlws.FILTER('Input_Claims Data'!Y$11:Y$500,('Input_Claims Data'!$Q$11:$Q$500='Cal_Claims Experience'!$U361)*('Input_Claims Data'!$R$11:$R$500='Cal_Claims Experience'!$V361)*('Input_Claims Data'!$S$11:$S$500='Cal_Claims Experience'!$W361)*('Input_Claims Data'!$T$11:$T$500='Cal_Claims Experience'!$X361)))</f>
        <v/>
      </c>
      <c r="AD361" s="1" t="str" cm="1">
        <f t="array" ref="AD361">IF(Z361="","",_xlfn._xlws.FILTER('Input_Claims Data'!Z$11:Z$500,('Input_Claims Data'!$Q$11:$Q$500='Cal_Claims Experience'!$U361)*('Input_Claims Data'!$R$11:$R$500='Cal_Claims Experience'!$V361)*('Input_Claims Data'!$S$11:$S$500='Cal_Claims Experience'!$W361)*('Input_Claims Data'!$T$11:$T$500='Cal_Claims Experience'!$X361)))</f>
        <v/>
      </c>
      <c r="AE361" s="1" t="str" cm="1">
        <f t="array" ref="AE361">IF(AA361="","",_xlfn._xlws.FILTER('Input_Claims Data'!AA$11:AA$500,('Input_Claims Data'!$Q$11:$Q$500='Cal_Claims Experience'!$U361)*('Input_Claims Data'!$R$11:$R$500='Cal_Claims Experience'!$V361)*('Input_Claims Data'!$S$11:$S$500='Cal_Claims Experience'!$W361)*('Input_Claims Data'!$T$11:$T$500='Cal_Claims Experience'!$X361)))</f>
        <v/>
      </c>
      <c r="AF361" s="1" t="str" cm="1">
        <f t="array" ref="AF361">IF(AB361="","",_xlfn._xlws.FILTER('Input_Claims Data'!AB$11:AB$500,('Input_Claims Data'!$Q$11:$Q$500='Cal_Claims Experience'!$U361)*('Input_Claims Data'!$R$11:$R$500='Cal_Claims Experience'!$V361)*('Input_Claims Data'!$S$11:$S$500='Cal_Claims Experience'!$W361)*('Input_Claims Data'!$T$11:$T$500='Cal_Claims Experience'!$X361)))</f>
        <v/>
      </c>
      <c r="AG361" s="1" t="str" cm="1">
        <f t="array" ref="AG361">IF(AC361="","",_xlfn._xlws.FILTER('Input_Claims Data'!AC$11:AC$500,('Input_Claims Data'!$Q$11:$Q$500='Cal_Claims Experience'!$U361)*('Input_Claims Data'!$R$11:$R$500='Cal_Claims Experience'!$V361)*('Input_Claims Data'!$S$11:$S$500='Cal_Claims Experience'!$W361)*('Input_Claims Data'!$T$11:$T$500='Cal_Claims Experience'!$X361)))</f>
        <v/>
      </c>
      <c r="AH361" s="1" t="str" cm="1">
        <f t="array" ref="AH361">IF(AD361="","",_xlfn._xlws.FILTER('Input_Claims Data'!AD$11:AD$500,('Input_Claims Data'!$Q$11:$Q$500='Cal_Claims Experience'!$U361)*('Input_Claims Data'!$R$11:$R$500='Cal_Claims Experience'!$V361)*('Input_Claims Data'!$S$11:$S$500='Cal_Claims Experience'!$W361)*('Input_Claims Data'!$T$11:$T$500='Cal_Claims Experience'!$X361)))</f>
        <v/>
      </c>
      <c r="AI361" s="1" t="str">
        <f t="shared" si="58"/>
        <v/>
      </c>
      <c r="AJ361" s="1" t="str">
        <f t="shared" si="55"/>
        <v/>
      </c>
      <c r="AK361" s="1" t="str">
        <f t="shared" si="56"/>
        <v/>
      </c>
      <c r="AL361" s="1" t="str">
        <f t="shared" si="57"/>
        <v/>
      </c>
      <c r="AM361" s="1" t="str">
        <f t="shared" si="59"/>
        <v/>
      </c>
    </row>
    <row r="362" spans="5:39">
      <c r="E362" s="1" t="str" cm="1">
        <f t="array" ref="E362">IF(A362="","",_xlfn._xlws.FILTER('Input_Claims Data'!E$11:E$500,('Input_Claims Data'!$A$11:$A$500='Cal_Claims Experience'!$A362)*('Input_Claims Data'!$B$11:$B$500='Cal_Claims Experience'!$B362)*('Input_Claims Data'!$C$11:$C$500='Cal_Claims Experience'!$C362)*('Input_Claims Data'!$D$11:$D$500='Cal_Claims Experience'!$D362)))</f>
        <v/>
      </c>
      <c r="F362" s="1" t="str" cm="1">
        <f t="array" ref="F362">IF(A362="","",_xlfn._xlws.FILTER('Input_Claims Data'!F$11:F$500,('Input_Claims Data'!$A$11:$A$500='Cal_Claims Experience'!$A362)*('Input_Claims Data'!$B$11:$B$500='Cal_Claims Experience'!$B362)*('Input_Claims Data'!$C$11:$C$500='Cal_Claims Experience'!$C362)*('Input_Claims Data'!$D$11:$D$500='Cal_Claims Experience'!$D362)))</f>
        <v/>
      </c>
      <c r="G362" s="1" t="str" cm="1">
        <f t="array" ref="G362">IF(A362="","",_xlfn._xlws.FILTER('Input_Claims Data'!G$11:G$500,('Input_Claims Data'!$A$11:$A$500='Cal_Claims Experience'!$A362)*('Input_Claims Data'!$B$11:$B$500='Cal_Claims Experience'!$B362)*('Input_Claims Data'!$C$11:$C$500='Cal_Claims Experience'!$C362)*('Input_Claims Data'!$D$11:$D$500='Cal_Claims Experience'!$D362)))</f>
        <v/>
      </c>
      <c r="H362" s="1" t="str" cm="1">
        <f t="array" ref="H362">IF(A362="","",_xlfn._xlws.FILTER('Input_Claims Data'!H$11:H$500,('Input_Claims Data'!$A$11:$A$500='Cal_Claims Experience'!$A362)*('Input_Claims Data'!$B$11:$B$500='Cal_Claims Experience'!$B362)*('Input_Claims Data'!$C$11:$C$500='Cal_Claims Experience'!$C362)*('Input_Claims Data'!$D$11:$D$500='Cal_Claims Experience'!$D362)))</f>
        <v/>
      </c>
      <c r="I362" s="1" t="str" cm="1">
        <f t="array" ref="I362">IF(A362="","",_xlfn._xlws.FILTER('Input_Claims Data'!I$11:I$500,('Input_Claims Data'!$A$11:$A$500='Cal_Claims Experience'!$A362)*('Input_Claims Data'!$B$11:$B$500='Cal_Claims Experience'!$B362)*('Input_Claims Data'!$C$11:$C$500='Cal_Claims Experience'!$C362)*('Input_Claims Data'!$D$11:$D$500='Cal_Claims Experience'!$D362)))</f>
        <v/>
      </c>
      <c r="J362" s="1" t="str" cm="1">
        <f t="array" ref="J362">IF(A362="","",_xlfn._xlws.FILTER('Input_Claims Data'!J$11:J$500,('Input_Claims Data'!$A$11:$A$500='Cal_Claims Experience'!$A362)*('Input_Claims Data'!$B$11:$B$500='Cal_Claims Experience'!$B362)*('Input_Claims Data'!$C$11:$C$500='Cal_Claims Experience'!$C362)*('Input_Claims Data'!$D$11:$D$500='Cal_Claims Experience'!$D362)))</f>
        <v/>
      </c>
      <c r="K362" s="1" t="str" cm="1">
        <f t="array" ref="K362">IF(A362="","",_xlfn._xlws.FILTER('Input_Claims Data'!K$11:K$500,('Input_Claims Data'!$A$11:$A$500='Cal_Claims Experience'!$A362)*('Input_Claims Data'!$B$11:$B$500='Cal_Claims Experience'!$B362)*('Input_Claims Data'!$C$11:$C$500='Cal_Claims Experience'!$C362)*('Input_Claims Data'!$D$11:$D$500='Cal_Claims Experience'!$D362)))</f>
        <v/>
      </c>
      <c r="L362" s="1" t="str" cm="1">
        <f t="array" ref="L362">IF(B362="","",_xlfn._xlws.FILTER('Input_Claims Data'!L$11:L$500,('Input_Claims Data'!$A$11:$A$500='Cal_Claims Experience'!$A362)*('Input_Claims Data'!$B$11:$B$500='Cal_Claims Experience'!$B362)*('Input_Claims Data'!$C$11:$C$500='Cal_Claims Experience'!$C362)*('Input_Claims Data'!$D$11:$D$500='Cal_Claims Experience'!$D362)))</f>
        <v/>
      </c>
      <c r="M362" s="1" t="str" cm="1">
        <f t="array" ref="M362">IF(C362="","",_xlfn._xlws.FILTER('Input_Claims Data'!M$11:M$500,('Input_Claims Data'!$A$11:$A$500='Cal_Claims Experience'!$A362)*('Input_Claims Data'!$B$11:$B$500='Cal_Claims Experience'!$B362)*('Input_Claims Data'!$C$11:$C$500='Cal_Claims Experience'!$C362)*('Input_Claims Data'!$D$11:$D$500='Cal_Claims Experience'!$D362)))</f>
        <v/>
      </c>
      <c r="N362" s="1" t="str" cm="1">
        <f t="array" ref="N362">IF(D362="","",_xlfn._xlws.FILTER('Input_Claims Data'!N$11:N$500,('Input_Claims Data'!$A$11:$A$500='Cal_Claims Experience'!$A362)*('Input_Claims Data'!$B$11:$B$500='Cal_Claims Experience'!$B362)*('Input_Claims Data'!$C$11:$C$500='Cal_Claims Experience'!$C362)*('Input_Claims Data'!$D$11:$D$500='Cal_Claims Experience'!$D362)))</f>
        <v/>
      </c>
      <c r="O362" s="1" t="str">
        <f t="shared" si="50"/>
        <v/>
      </c>
      <c r="P362" s="1" t="str">
        <f t="shared" si="51"/>
        <v/>
      </c>
      <c r="Q362" s="1" t="str">
        <f t="shared" si="52"/>
        <v/>
      </c>
      <c r="R362" s="1" t="str">
        <f t="shared" si="53"/>
        <v/>
      </c>
      <c r="S362" s="1" t="str">
        <f t="shared" si="54"/>
        <v/>
      </c>
      <c r="Y362" s="1" t="str" cm="1">
        <f t="array" ref="Y362">IF(U362="","",_xlfn._xlws.FILTER('Input_Claims Data'!U$11:U$500,('Input_Claims Data'!$Q$11:$Q$500='Cal_Claims Experience'!$U362)*('Input_Claims Data'!$R$11:$R$500='Cal_Claims Experience'!$V362)*('Input_Claims Data'!$S$11:$S$500='Cal_Claims Experience'!$W362)*('Input_Claims Data'!$T$11:$T$500='Cal_Claims Experience'!$X362)))</f>
        <v/>
      </c>
      <c r="Z362" s="1" t="str" cm="1">
        <f t="array" ref="Z362">IF(V362="","",_xlfn._xlws.FILTER('Input_Claims Data'!V$11:V$500,('Input_Claims Data'!$Q$11:$Q$500='Cal_Claims Experience'!$U362)*('Input_Claims Data'!$R$11:$R$500='Cal_Claims Experience'!$V362)*('Input_Claims Data'!$S$11:$S$500='Cal_Claims Experience'!$W362)*('Input_Claims Data'!$T$11:$T$500='Cal_Claims Experience'!$X362)))</f>
        <v/>
      </c>
      <c r="AA362" s="1" t="str" cm="1">
        <f t="array" ref="AA362">IF(W362="","",_xlfn._xlws.FILTER('Input_Claims Data'!W$11:W$500,('Input_Claims Data'!$Q$11:$Q$500='Cal_Claims Experience'!$U362)*('Input_Claims Data'!$R$11:$R$500='Cal_Claims Experience'!$V362)*('Input_Claims Data'!$S$11:$S$500='Cal_Claims Experience'!$W362)*('Input_Claims Data'!$T$11:$T$500='Cal_Claims Experience'!$X362)))</f>
        <v/>
      </c>
      <c r="AB362" s="1" t="str" cm="1">
        <f t="array" ref="AB362">IF(X362="","",_xlfn._xlws.FILTER('Input_Claims Data'!X$11:X$500,('Input_Claims Data'!$Q$11:$Q$500='Cal_Claims Experience'!$U362)*('Input_Claims Data'!$R$11:$R$500='Cal_Claims Experience'!$V362)*('Input_Claims Data'!$S$11:$S$500='Cal_Claims Experience'!$W362)*('Input_Claims Data'!$T$11:$T$500='Cal_Claims Experience'!$X362)))</f>
        <v/>
      </c>
      <c r="AC362" s="1" t="str" cm="1">
        <f t="array" ref="AC362">IF(Y362="","",_xlfn._xlws.FILTER('Input_Claims Data'!Y$11:Y$500,('Input_Claims Data'!$Q$11:$Q$500='Cal_Claims Experience'!$U362)*('Input_Claims Data'!$R$11:$R$500='Cal_Claims Experience'!$V362)*('Input_Claims Data'!$S$11:$S$500='Cal_Claims Experience'!$W362)*('Input_Claims Data'!$T$11:$T$500='Cal_Claims Experience'!$X362)))</f>
        <v/>
      </c>
      <c r="AD362" s="1" t="str" cm="1">
        <f t="array" ref="AD362">IF(Z362="","",_xlfn._xlws.FILTER('Input_Claims Data'!Z$11:Z$500,('Input_Claims Data'!$Q$11:$Q$500='Cal_Claims Experience'!$U362)*('Input_Claims Data'!$R$11:$R$500='Cal_Claims Experience'!$V362)*('Input_Claims Data'!$S$11:$S$500='Cal_Claims Experience'!$W362)*('Input_Claims Data'!$T$11:$T$500='Cal_Claims Experience'!$X362)))</f>
        <v/>
      </c>
      <c r="AE362" s="1" t="str" cm="1">
        <f t="array" ref="AE362">IF(AA362="","",_xlfn._xlws.FILTER('Input_Claims Data'!AA$11:AA$500,('Input_Claims Data'!$Q$11:$Q$500='Cal_Claims Experience'!$U362)*('Input_Claims Data'!$R$11:$R$500='Cal_Claims Experience'!$V362)*('Input_Claims Data'!$S$11:$S$500='Cal_Claims Experience'!$W362)*('Input_Claims Data'!$T$11:$T$500='Cal_Claims Experience'!$X362)))</f>
        <v/>
      </c>
      <c r="AF362" s="1" t="str" cm="1">
        <f t="array" ref="AF362">IF(AB362="","",_xlfn._xlws.FILTER('Input_Claims Data'!AB$11:AB$500,('Input_Claims Data'!$Q$11:$Q$500='Cal_Claims Experience'!$U362)*('Input_Claims Data'!$R$11:$R$500='Cal_Claims Experience'!$V362)*('Input_Claims Data'!$S$11:$S$500='Cal_Claims Experience'!$W362)*('Input_Claims Data'!$T$11:$T$500='Cal_Claims Experience'!$X362)))</f>
        <v/>
      </c>
      <c r="AG362" s="1" t="str" cm="1">
        <f t="array" ref="AG362">IF(AC362="","",_xlfn._xlws.FILTER('Input_Claims Data'!AC$11:AC$500,('Input_Claims Data'!$Q$11:$Q$500='Cal_Claims Experience'!$U362)*('Input_Claims Data'!$R$11:$R$500='Cal_Claims Experience'!$V362)*('Input_Claims Data'!$S$11:$S$500='Cal_Claims Experience'!$W362)*('Input_Claims Data'!$T$11:$T$500='Cal_Claims Experience'!$X362)))</f>
        <v/>
      </c>
      <c r="AH362" s="1" t="str" cm="1">
        <f t="array" ref="AH362">IF(AD362="","",_xlfn._xlws.FILTER('Input_Claims Data'!AD$11:AD$500,('Input_Claims Data'!$Q$11:$Q$500='Cal_Claims Experience'!$U362)*('Input_Claims Data'!$R$11:$R$500='Cal_Claims Experience'!$V362)*('Input_Claims Data'!$S$11:$S$500='Cal_Claims Experience'!$W362)*('Input_Claims Data'!$T$11:$T$500='Cal_Claims Experience'!$X362)))</f>
        <v/>
      </c>
      <c r="AI362" s="1" t="str">
        <f t="shared" si="58"/>
        <v/>
      </c>
      <c r="AJ362" s="1" t="str">
        <f t="shared" si="55"/>
        <v/>
      </c>
      <c r="AK362" s="1" t="str">
        <f t="shared" si="56"/>
        <v/>
      </c>
      <c r="AL362" s="1" t="str">
        <f t="shared" si="57"/>
        <v/>
      </c>
      <c r="AM362" s="1" t="str">
        <f t="shared" si="59"/>
        <v/>
      </c>
    </row>
    <row r="363" spans="5:39">
      <c r="E363" s="1" t="str" cm="1">
        <f t="array" ref="E363">IF(A363="","",_xlfn._xlws.FILTER('Input_Claims Data'!E$11:E$500,('Input_Claims Data'!$A$11:$A$500='Cal_Claims Experience'!$A363)*('Input_Claims Data'!$B$11:$B$500='Cal_Claims Experience'!$B363)*('Input_Claims Data'!$C$11:$C$500='Cal_Claims Experience'!$C363)*('Input_Claims Data'!$D$11:$D$500='Cal_Claims Experience'!$D363)))</f>
        <v/>
      </c>
      <c r="F363" s="1" t="str" cm="1">
        <f t="array" ref="F363">IF(A363="","",_xlfn._xlws.FILTER('Input_Claims Data'!F$11:F$500,('Input_Claims Data'!$A$11:$A$500='Cal_Claims Experience'!$A363)*('Input_Claims Data'!$B$11:$B$500='Cal_Claims Experience'!$B363)*('Input_Claims Data'!$C$11:$C$500='Cal_Claims Experience'!$C363)*('Input_Claims Data'!$D$11:$D$500='Cal_Claims Experience'!$D363)))</f>
        <v/>
      </c>
      <c r="G363" s="1" t="str" cm="1">
        <f t="array" ref="G363">IF(A363="","",_xlfn._xlws.FILTER('Input_Claims Data'!G$11:G$500,('Input_Claims Data'!$A$11:$A$500='Cal_Claims Experience'!$A363)*('Input_Claims Data'!$B$11:$B$500='Cal_Claims Experience'!$B363)*('Input_Claims Data'!$C$11:$C$500='Cal_Claims Experience'!$C363)*('Input_Claims Data'!$D$11:$D$500='Cal_Claims Experience'!$D363)))</f>
        <v/>
      </c>
      <c r="H363" s="1" t="str" cm="1">
        <f t="array" ref="H363">IF(A363="","",_xlfn._xlws.FILTER('Input_Claims Data'!H$11:H$500,('Input_Claims Data'!$A$11:$A$500='Cal_Claims Experience'!$A363)*('Input_Claims Data'!$B$11:$B$500='Cal_Claims Experience'!$B363)*('Input_Claims Data'!$C$11:$C$500='Cal_Claims Experience'!$C363)*('Input_Claims Data'!$D$11:$D$500='Cal_Claims Experience'!$D363)))</f>
        <v/>
      </c>
      <c r="I363" s="1" t="str" cm="1">
        <f t="array" ref="I363">IF(A363="","",_xlfn._xlws.FILTER('Input_Claims Data'!I$11:I$500,('Input_Claims Data'!$A$11:$A$500='Cal_Claims Experience'!$A363)*('Input_Claims Data'!$B$11:$B$500='Cal_Claims Experience'!$B363)*('Input_Claims Data'!$C$11:$C$500='Cal_Claims Experience'!$C363)*('Input_Claims Data'!$D$11:$D$500='Cal_Claims Experience'!$D363)))</f>
        <v/>
      </c>
      <c r="J363" s="1" t="str" cm="1">
        <f t="array" ref="J363">IF(A363="","",_xlfn._xlws.FILTER('Input_Claims Data'!J$11:J$500,('Input_Claims Data'!$A$11:$A$500='Cal_Claims Experience'!$A363)*('Input_Claims Data'!$B$11:$B$500='Cal_Claims Experience'!$B363)*('Input_Claims Data'!$C$11:$C$500='Cal_Claims Experience'!$C363)*('Input_Claims Data'!$D$11:$D$500='Cal_Claims Experience'!$D363)))</f>
        <v/>
      </c>
      <c r="K363" s="1" t="str" cm="1">
        <f t="array" ref="K363">IF(A363="","",_xlfn._xlws.FILTER('Input_Claims Data'!K$11:K$500,('Input_Claims Data'!$A$11:$A$500='Cal_Claims Experience'!$A363)*('Input_Claims Data'!$B$11:$B$500='Cal_Claims Experience'!$B363)*('Input_Claims Data'!$C$11:$C$500='Cal_Claims Experience'!$C363)*('Input_Claims Data'!$D$11:$D$500='Cal_Claims Experience'!$D363)))</f>
        <v/>
      </c>
      <c r="L363" s="1" t="str" cm="1">
        <f t="array" ref="L363">IF(B363="","",_xlfn._xlws.FILTER('Input_Claims Data'!L$11:L$500,('Input_Claims Data'!$A$11:$A$500='Cal_Claims Experience'!$A363)*('Input_Claims Data'!$B$11:$B$500='Cal_Claims Experience'!$B363)*('Input_Claims Data'!$C$11:$C$500='Cal_Claims Experience'!$C363)*('Input_Claims Data'!$D$11:$D$500='Cal_Claims Experience'!$D363)))</f>
        <v/>
      </c>
      <c r="M363" s="1" t="str" cm="1">
        <f t="array" ref="M363">IF(C363="","",_xlfn._xlws.FILTER('Input_Claims Data'!M$11:M$500,('Input_Claims Data'!$A$11:$A$500='Cal_Claims Experience'!$A363)*('Input_Claims Data'!$B$11:$B$500='Cal_Claims Experience'!$B363)*('Input_Claims Data'!$C$11:$C$500='Cal_Claims Experience'!$C363)*('Input_Claims Data'!$D$11:$D$500='Cal_Claims Experience'!$D363)))</f>
        <v/>
      </c>
      <c r="N363" s="1" t="str" cm="1">
        <f t="array" ref="N363">IF(D363="","",_xlfn._xlws.FILTER('Input_Claims Data'!N$11:N$500,('Input_Claims Data'!$A$11:$A$500='Cal_Claims Experience'!$A363)*('Input_Claims Data'!$B$11:$B$500='Cal_Claims Experience'!$B363)*('Input_Claims Data'!$C$11:$C$500='Cal_Claims Experience'!$C363)*('Input_Claims Data'!$D$11:$D$500='Cal_Claims Experience'!$D363)))</f>
        <v/>
      </c>
      <c r="O363" s="1" t="str">
        <f t="shared" si="50"/>
        <v/>
      </c>
      <c r="P363" s="1" t="str">
        <f t="shared" si="51"/>
        <v/>
      </c>
      <c r="Q363" s="1" t="str">
        <f t="shared" si="52"/>
        <v/>
      </c>
      <c r="R363" s="1" t="str">
        <f t="shared" si="53"/>
        <v/>
      </c>
      <c r="S363" s="1" t="str">
        <f t="shared" si="54"/>
        <v/>
      </c>
      <c r="Y363" s="1" t="str" cm="1">
        <f t="array" ref="Y363">IF(U363="","",_xlfn._xlws.FILTER('Input_Claims Data'!U$11:U$500,('Input_Claims Data'!$Q$11:$Q$500='Cal_Claims Experience'!$U363)*('Input_Claims Data'!$R$11:$R$500='Cal_Claims Experience'!$V363)*('Input_Claims Data'!$S$11:$S$500='Cal_Claims Experience'!$W363)*('Input_Claims Data'!$T$11:$T$500='Cal_Claims Experience'!$X363)))</f>
        <v/>
      </c>
      <c r="Z363" s="1" t="str" cm="1">
        <f t="array" ref="Z363">IF(V363="","",_xlfn._xlws.FILTER('Input_Claims Data'!V$11:V$500,('Input_Claims Data'!$Q$11:$Q$500='Cal_Claims Experience'!$U363)*('Input_Claims Data'!$R$11:$R$500='Cal_Claims Experience'!$V363)*('Input_Claims Data'!$S$11:$S$500='Cal_Claims Experience'!$W363)*('Input_Claims Data'!$T$11:$T$500='Cal_Claims Experience'!$X363)))</f>
        <v/>
      </c>
      <c r="AA363" s="1" t="str" cm="1">
        <f t="array" ref="AA363">IF(W363="","",_xlfn._xlws.FILTER('Input_Claims Data'!W$11:W$500,('Input_Claims Data'!$Q$11:$Q$500='Cal_Claims Experience'!$U363)*('Input_Claims Data'!$R$11:$R$500='Cal_Claims Experience'!$V363)*('Input_Claims Data'!$S$11:$S$500='Cal_Claims Experience'!$W363)*('Input_Claims Data'!$T$11:$T$500='Cal_Claims Experience'!$X363)))</f>
        <v/>
      </c>
      <c r="AB363" s="1" t="str" cm="1">
        <f t="array" ref="AB363">IF(X363="","",_xlfn._xlws.FILTER('Input_Claims Data'!X$11:X$500,('Input_Claims Data'!$Q$11:$Q$500='Cal_Claims Experience'!$U363)*('Input_Claims Data'!$R$11:$R$500='Cal_Claims Experience'!$V363)*('Input_Claims Data'!$S$11:$S$500='Cal_Claims Experience'!$W363)*('Input_Claims Data'!$T$11:$T$500='Cal_Claims Experience'!$X363)))</f>
        <v/>
      </c>
      <c r="AC363" s="1" t="str" cm="1">
        <f t="array" ref="AC363">IF(Y363="","",_xlfn._xlws.FILTER('Input_Claims Data'!Y$11:Y$500,('Input_Claims Data'!$Q$11:$Q$500='Cal_Claims Experience'!$U363)*('Input_Claims Data'!$R$11:$R$500='Cal_Claims Experience'!$V363)*('Input_Claims Data'!$S$11:$S$500='Cal_Claims Experience'!$W363)*('Input_Claims Data'!$T$11:$T$500='Cal_Claims Experience'!$X363)))</f>
        <v/>
      </c>
      <c r="AD363" s="1" t="str" cm="1">
        <f t="array" ref="AD363">IF(Z363="","",_xlfn._xlws.FILTER('Input_Claims Data'!Z$11:Z$500,('Input_Claims Data'!$Q$11:$Q$500='Cal_Claims Experience'!$U363)*('Input_Claims Data'!$R$11:$R$500='Cal_Claims Experience'!$V363)*('Input_Claims Data'!$S$11:$S$500='Cal_Claims Experience'!$W363)*('Input_Claims Data'!$T$11:$T$500='Cal_Claims Experience'!$X363)))</f>
        <v/>
      </c>
      <c r="AE363" s="1" t="str" cm="1">
        <f t="array" ref="AE363">IF(AA363="","",_xlfn._xlws.FILTER('Input_Claims Data'!AA$11:AA$500,('Input_Claims Data'!$Q$11:$Q$500='Cal_Claims Experience'!$U363)*('Input_Claims Data'!$R$11:$R$500='Cal_Claims Experience'!$V363)*('Input_Claims Data'!$S$11:$S$500='Cal_Claims Experience'!$W363)*('Input_Claims Data'!$T$11:$T$500='Cal_Claims Experience'!$X363)))</f>
        <v/>
      </c>
      <c r="AF363" s="1" t="str" cm="1">
        <f t="array" ref="AF363">IF(AB363="","",_xlfn._xlws.FILTER('Input_Claims Data'!AB$11:AB$500,('Input_Claims Data'!$Q$11:$Q$500='Cal_Claims Experience'!$U363)*('Input_Claims Data'!$R$11:$R$500='Cal_Claims Experience'!$V363)*('Input_Claims Data'!$S$11:$S$500='Cal_Claims Experience'!$W363)*('Input_Claims Data'!$T$11:$T$500='Cal_Claims Experience'!$X363)))</f>
        <v/>
      </c>
      <c r="AG363" s="1" t="str" cm="1">
        <f t="array" ref="AG363">IF(AC363="","",_xlfn._xlws.FILTER('Input_Claims Data'!AC$11:AC$500,('Input_Claims Data'!$Q$11:$Q$500='Cal_Claims Experience'!$U363)*('Input_Claims Data'!$R$11:$R$500='Cal_Claims Experience'!$V363)*('Input_Claims Data'!$S$11:$S$500='Cal_Claims Experience'!$W363)*('Input_Claims Data'!$T$11:$T$500='Cal_Claims Experience'!$X363)))</f>
        <v/>
      </c>
      <c r="AH363" s="1" t="str" cm="1">
        <f t="array" ref="AH363">IF(AD363="","",_xlfn._xlws.FILTER('Input_Claims Data'!AD$11:AD$500,('Input_Claims Data'!$Q$11:$Q$500='Cal_Claims Experience'!$U363)*('Input_Claims Data'!$R$11:$R$500='Cal_Claims Experience'!$V363)*('Input_Claims Data'!$S$11:$S$500='Cal_Claims Experience'!$W363)*('Input_Claims Data'!$T$11:$T$500='Cal_Claims Experience'!$X363)))</f>
        <v/>
      </c>
      <c r="AI363" s="1" t="str">
        <f t="shared" si="58"/>
        <v/>
      </c>
      <c r="AJ363" s="1" t="str">
        <f t="shared" si="55"/>
        <v/>
      </c>
      <c r="AK363" s="1" t="str">
        <f t="shared" si="56"/>
        <v/>
      </c>
      <c r="AL363" s="1" t="str">
        <f t="shared" si="57"/>
        <v/>
      </c>
      <c r="AM363" s="1" t="str">
        <f t="shared" si="59"/>
        <v/>
      </c>
    </row>
    <row r="364" spans="5:39">
      <c r="E364" s="1" t="str" cm="1">
        <f t="array" ref="E364">IF(A364="","",_xlfn._xlws.FILTER('Input_Claims Data'!E$11:E$500,('Input_Claims Data'!$A$11:$A$500='Cal_Claims Experience'!$A364)*('Input_Claims Data'!$B$11:$B$500='Cal_Claims Experience'!$B364)*('Input_Claims Data'!$C$11:$C$500='Cal_Claims Experience'!$C364)*('Input_Claims Data'!$D$11:$D$500='Cal_Claims Experience'!$D364)))</f>
        <v/>
      </c>
      <c r="F364" s="1" t="str" cm="1">
        <f t="array" ref="F364">IF(A364="","",_xlfn._xlws.FILTER('Input_Claims Data'!F$11:F$500,('Input_Claims Data'!$A$11:$A$500='Cal_Claims Experience'!$A364)*('Input_Claims Data'!$B$11:$B$500='Cal_Claims Experience'!$B364)*('Input_Claims Data'!$C$11:$C$500='Cal_Claims Experience'!$C364)*('Input_Claims Data'!$D$11:$D$500='Cal_Claims Experience'!$D364)))</f>
        <v/>
      </c>
      <c r="G364" s="1" t="str" cm="1">
        <f t="array" ref="G364">IF(A364="","",_xlfn._xlws.FILTER('Input_Claims Data'!G$11:G$500,('Input_Claims Data'!$A$11:$A$500='Cal_Claims Experience'!$A364)*('Input_Claims Data'!$B$11:$B$500='Cal_Claims Experience'!$B364)*('Input_Claims Data'!$C$11:$C$500='Cal_Claims Experience'!$C364)*('Input_Claims Data'!$D$11:$D$500='Cal_Claims Experience'!$D364)))</f>
        <v/>
      </c>
      <c r="H364" s="1" t="str" cm="1">
        <f t="array" ref="H364">IF(A364="","",_xlfn._xlws.FILTER('Input_Claims Data'!H$11:H$500,('Input_Claims Data'!$A$11:$A$500='Cal_Claims Experience'!$A364)*('Input_Claims Data'!$B$11:$B$500='Cal_Claims Experience'!$B364)*('Input_Claims Data'!$C$11:$C$500='Cal_Claims Experience'!$C364)*('Input_Claims Data'!$D$11:$D$500='Cal_Claims Experience'!$D364)))</f>
        <v/>
      </c>
      <c r="I364" s="1" t="str" cm="1">
        <f t="array" ref="I364">IF(A364="","",_xlfn._xlws.FILTER('Input_Claims Data'!I$11:I$500,('Input_Claims Data'!$A$11:$A$500='Cal_Claims Experience'!$A364)*('Input_Claims Data'!$B$11:$B$500='Cal_Claims Experience'!$B364)*('Input_Claims Data'!$C$11:$C$500='Cal_Claims Experience'!$C364)*('Input_Claims Data'!$D$11:$D$500='Cal_Claims Experience'!$D364)))</f>
        <v/>
      </c>
      <c r="J364" s="1" t="str" cm="1">
        <f t="array" ref="J364">IF(A364="","",_xlfn._xlws.FILTER('Input_Claims Data'!J$11:J$500,('Input_Claims Data'!$A$11:$A$500='Cal_Claims Experience'!$A364)*('Input_Claims Data'!$B$11:$B$500='Cal_Claims Experience'!$B364)*('Input_Claims Data'!$C$11:$C$500='Cal_Claims Experience'!$C364)*('Input_Claims Data'!$D$11:$D$500='Cal_Claims Experience'!$D364)))</f>
        <v/>
      </c>
      <c r="K364" s="1" t="str" cm="1">
        <f t="array" ref="K364">IF(A364="","",_xlfn._xlws.FILTER('Input_Claims Data'!K$11:K$500,('Input_Claims Data'!$A$11:$A$500='Cal_Claims Experience'!$A364)*('Input_Claims Data'!$B$11:$B$500='Cal_Claims Experience'!$B364)*('Input_Claims Data'!$C$11:$C$500='Cal_Claims Experience'!$C364)*('Input_Claims Data'!$D$11:$D$500='Cal_Claims Experience'!$D364)))</f>
        <v/>
      </c>
      <c r="L364" s="1" t="str" cm="1">
        <f t="array" ref="L364">IF(B364="","",_xlfn._xlws.FILTER('Input_Claims Data'!L$11:L$500,('Input_Claims Data'!$A$11:$A$500='Cal_Claims Experience'!$A364)*('Input_Claims Data'!$B$11:$B$500='Cal_Claims Experience'!$B364)*('Input_Claims Data'!$C$11:$C$500='Cal_Claims Experience'!$C364)*('Input_Claims Data'!$D$11:$D$500='Cal_Claims Experience'!$D364)))</f>
        <v/>
      </c>
      <c r="M364" s="1" t="str" cm="1">
        <f t="array" ref="M364">IF(C364="","",_xlfn._xlws.FILTER('Input_Claims Data'!M$11:M$500,('Input_Claims Data'!$A$11:$A$500='Cal_Claims Experience'!$A364)*('Input_Claims Data'!$B$11:$B$500='Cal_Claims Experience'!$B364)*('Input_Claims Data'!$C$11:$C$500='Cal_Claims Experience'!$C364)*('Input_Claims Data'!$D$11:$D$500='Cal_Claims Experience'!$D364)))</f>
        <v/>
      </c>
      <c r="N364" s="1" t="str" cm="1">
        <f t="array" ref="N364">IF(D364="","",_xlfn._xlws.FILTER('Input_Claims Data'!N$11:N$500,('Input_Claims Data'!$A$11:$A$500='Cal_Claims Experience'!$A364)*('Input_Claims Data'!$B$11:$B$500='Cal_Claims Experience'!$B364)*('Input_Claims Data'!$C$11:$C$500='Cal_Claims Experience'!$C364)*('Input_Claims Data'!$D$11:$D$500='Cal_Claims Experience'!$D364)))</f>
        <v/>
      </c>
      <c r="O364" s="1" t="str">
        <f t="shared" si="50"/>
        <v/>
      </c>
      <c r="P364" s="1" t="str">
        <f t="shared" si="51"/>
        <v/>
      </c>
      <c r="Q364" s="1" t="str">
        <f t="shared" si="52"/>
        <v/>
      </c>
      <c r="R364" s="1" t="str">
        <f t="shared" si="53"/>
        <v/>
      </c>
      <c r="S364" s="1" t="str">
        <f t="shared" si="54"/>
        <v/>
      </c>
      <c r="Y364" s="1" t="str" cm="1">
        <f t="array" ref="Y364">IF(U364="","",_xlfn._xlws.FILTER('Input_Claims Data'!U$11:U$500,('Input_Claims Data'!$Q$11:$Q$500='Cal_Claims Experience'!$U364)*('Input_Claims Data'!$R$11:$R$500='Cal_Claims Experience'!$V364)*('Input_Claims Data'!$S$11:$S$500='Cal_Claims Experience'!$W364)*('Input_Claims Data'!$T$11:$T$500='Cal_Claims Experience'!$X364)))</f>
        <v/>
      </c>
      <c r="Z364" s="1" t="str" cm="1">
        <f t="array" ref="Z364">IF(V364="","",_xlfn._xlws.FILTER('Input_Claims Data'!V$11:V$500,('Input_Claims Data'!$Q$11:$Q$500='Cal_Claims Experience'!$U364)*('Input_Claims Data'!$R$11:$R$500='Cal_Claims Experience'!$V364)*('Input_Claims Data'!$S$11:$S$500='Cal_Claims Experience'!$W364)*('Input_Claims Data'!$T$11:$T$500='Cal_Claims Experience'!$X364)))</f>
        <v/>
      </c>
      <c r="AA364" s="1" t="str" cm="1">
        <f t="array" ref="AA364">IF(W364="","",_xlfn._xlws.FILTER('Input_Claims Data'!W$11:W$500,('Input_Claims Data'!$Q$11:$Q$500='Cal_Claims Experience'!$U364)*('Input_Claims Data'!$R$11:$R$500='Cal_Claims Experience'!$V364)*('Input_Claims Data'!$S$11:$S$500='Cal_Claims Experience'!$W364)*('Input_Claims Data'!$T$11:$T$500='Cal_Claims Experience'!$X364)))</f>
        <v/>
      </c>
      <c r="AB364" s="1" t="str" cm="1">
        <f t="array" ref="AB364">IF(X364="","",_xlfn._xlws.FILTER('Input_Claims Data'!X$11:X$500,('Input_Claims Data'!$Q$11:$Q$500='Cal_Claims Experience'!$U364)*('Input_Claims Data'!$R$11:$R$500='Cal_Claims Experience'!$V364)*('Input_Claims Data'!$S$11:$S$500='Cal_Claims Experience'!$W364)*('Input_Claims Data'!$T$11:$T$500='Cal_Claims Experience'!$X364)))</f>
        <v/>
      </c>
      <c r="AC364" s="1" t="str" cm="1">
        <f t="array" ref="AC364">IF(Y364="","",_xlfn._xlws.FILTER('Input_Claims Data'!Y$11:Y$500,('Input_Claims Data'!$Q$11:$Q$500='Cal_Claims Experience'!$U364)*('Input_Claims Data'!$R$11:$R$500='Cal_Claims Experience'!$V364)*('Input_Claims Data'!$S$11:$S$500='Cal_Claims Experience'!$W364)*('Input_Claims Data'!$T$11:$T$500='Cal_Claims Experience'!$X364)))</f>
        <v/>
      </c>
      <c r="AD364" s="1" t="str" cm="1">
        <f t="array" ref="AD364">IF(Z364="","",_xlfn._xlws.FILTER('Input_Claims Data'!Z$11:Z$500,('Input_Claims Data'!$Q$11:$Q$500='Cal_Claims Experience'!$U364)*('Input_Claims Data'!$R$11:$R$500='Cal_Claims Experience'!$V364)*('Input_Claims Data'!$S$11:$S$500='Cal_Claims Experience'!$W364)*('Input_Claims Data'!$T$11:$T$500='Cal_Claims Experience'!$X364)))</f>
        <v/>
      </c>
      <c r="AE364" s="1" t="str" cm="1">
        <f t="array" ref="AE364">IF(AA364="","",_xlfn._xlws.FILTER('Input_Claims Data'!AA$11:AA$500,('Input_Claims Data'!$Q$11:$Q$500='Cal_Claims Experience'!$U364)*('Input_Claims Data'!$R$11:$R$500='Cal_Claims Experience'!$V364)*('Input_Claims Data'!$S$11:$S$500='Cal_Claims Experience'!$W364)*('Input_Claims Data'!$T$11:$T$500='Cal_Claims Experience'!$X364)))</f>
        <v/>
      </c>
      <c r="AF364" s="1" t="str" cm="1">
        <f t="array" ref="AF364">IF(AB364="","",_xlfn._xlws.FILTER('Input_Claims Data'!AB$11:AB$500,('Input_Claims Data'!$Q$11:$Q$500='Cal_Claims Experience'!$U364)*('Input_Claims Data'!$R$11:$R$500='Cal_Claims Experience'!$V364)*('Input_Claims Data'!$S$11:$S$500='Cal_Claims Experience'!$W364)*('Input_Claims Data'!$T$11:$T$500='Cal_Claims Experience'!$X364)))</f>
        <v/>
      </c>
      <c r="AG364" s="1" t="str" cm="1">
        <f t="array" ref="AG364">IF(AC364="","",_xlfn._xlws.FILTER('Input_Claims Data'!AC$11:AC$500,('Input_Claims Data'!$Q$11:$Q$500='Cal_Claims Experience'!$U364)*('Input_Claims Data'!$R$11:$R$500='Cal_Claims Experience'!$V364)*('Input_Claims Data'!$S$11:$S$500='Cal_Claims Experience'!$W364)*('Input_Claims Data'!$T$11:$T$500='Cal_Claims Experience'!$X364)))</f>
        <v/>
      </c>
      <c r="AH364" s="1" t="str" cm="1">
        <f t="array" ref="AH364">IF(AD364="","",_xlfn._xlws.FILTER('Input_Claims Data'!AD$11:AD$500,('Input_Claims Data'!$Q$11:$Q$500='Cal_Claims Experience'!$U364)*('Input_Claims Data'!$R$11:$R$500='Cal_Claims Experience'!$V364)*('Input_Claims Data'!$S$11:$S$500='Cal_Claims Experience'!$W364)*('Input_Claims Data'!$T$11:$T$500='Cal_Claims Experience'!$X364)))</f>
        <v/>
      </c>
      <c r="AI364" s="1" t="str">
        <f t="shared" si="58"/>
        <v/>
      </c>
      <c r="AJ364" s="1" t="str">
        <f t="shared" si="55"/>
        <v/>
      </c>
      <c r="AK364" s="1" t="str">
        <f t="shared" si="56"/>
        <v/>
      </c>
      <c r="AL364" s="1" t="str">
        <f t="shared" si="57"/>
        <v/>
      </c>
      <c r="AM364" s="1" t="str">
        <f t="shared" si="59"/>
        <v/>
      </c>
    </row>
    <row r="365" spans="5:39">
      <c r="E365" s="1" t="str" cm="1">
        <f t="array" ref="E365">IF(A365="","",_xlfn._xlws.FILTER('Input_Claims Data'!E$11:E$500,('Input_Claims Data'!$A$11:$A$500='Cal_Claims Experience'!$A365)*('Input_Claims Data'!$B$11:$B$500='Cal_Claims Experience'!$B365)*('Input_Claims Data'!$C$11:$C$500='Cal_Claims Experience'!$C365)*('Input_Claims Data'!$D$11:$D$500='Cal_Claims Experience'!$D365)))</f>
        <v/>
      </c>
      <c r="F365" s="1" t="str" cm="1">
        <f t="array" ref="F365">IF(A365="","",_xlfn._xlws.FILTER('Input_Claims Data'!F$11:F$500,('Input_Claims Data'!$A$11:$A$500='Cal_Claims Experience'!$A365)*('Input_Claims Data'!$B$11:$B$500='Cal_Claims Experience'!$B365)*('Input_Claims Data'!$C$11:$C$500='Cal_Claims Experience'!$C365)*('Input_Claims Data'!$D$11:$D$500='Cal_Claims Experience'!$D365)))</f>
        <v/>
      </c>
      <c r="G365" s="1" t="str" cm="1">
        <f t="array" ref="G365">IF(A365="","",_xlfn._xlws.FILTER('Input_Claims Data'!G$11:G$500,('Input_Claims Data'!$A$11:$A$500='Cal_Claims Experience'!$A365)*('Input_Claims Data'!$B$11:$B$500='Cal_Claims Experience'!$B365)*('Input_Claims Data'!$C$11:$C$500='Cal_Claims Experience'!$C365)*('Input_Claims Data'!$D$11:$D$500='Cal_Claims Experience'!$D365)))</f>
        <v/>
      </c>
      <c r="H365" s="1" t="str" cm="1">
        <f t="array" ref="H365">IF(A365="","",_xlfn._xlws.FILTER('Input_Claims Data'!H$11:H$500,('Input_Claims Data'!$A$11:$A$500='Cal_Claims Experience'!$A365)*('Input_Claims Data'!$B$11:$B$500='Cal_Claims Experience'!$B365)*('Input_Claims Data'!$C$11:$C$500='Cal_Claims Experience'!$C365)*('Input_Claims Data'!$D$11:$D$500='Cal_Claims Experience'!$D365)))</f>
        <v/>
      </c>
      <c r="I365" s="1" t="str" cm="1">
        <f t="array" ref="I365">IF(A365="","",_xlfn._xlws.FILTER('Input_Claims Data'!I$11:I$500,('Input_Claims Data'!$A$11:$A$500='Cal_Claims Experience'!$A365)*('Input_Claims Data'!$B$11:$B$500='Cal_Claims Experience'!$B365)*('Input_Claims Data'!$C$11:$C$500='Cal_Claims Experience'!$C365)*('Input_Claims Data'!$D$11:$D$500='Cal_Claims Experience'!$D365)))</f>
        <v/>
      </c>
      <c r="J365" s="1" t="str" cm="1">
        <f t="array" ref="J365">IF(A365="","",_xlfn._xlws.FILTER('Input_Claims Data'!J$11:J$500,('Input_Claims Data'!$A$11:$A$500='Cal_Claims Experience'!$A365)*('Input_Claims Data'!$B$11:$B$500='Cal_Claims Experience'!$B365)*('Input_Claims Data'!$C$11:$C$500='Cal_Claims Experience'!$C365)*('Input_Claims Data'!$D$11:$D$500='Cal_Claims Experience'!$D365)))</f>
        <v/>
      </c>
      <c r="K365" s="1" t="str" cm="1">
        <f t="array" ref="K365">IF(A365="","",_xlfn._xlws.FILTER('Input_Claims Data'!K$11:K$500,('Input_Claims Data'!$A$11:$A$500='Cal_Claims Experience'!$A365)*('Input_Claims Data'!$B$11:$B$500='Cal_Claims Experience'!$B365)*('Input_Claims Data'!$C$11:$C$500='Cal_Claims Experience'!$C365)*('Input_Claims Data'!$D$11:$D$500='Cal_Claims Experience'!$D365)))</f>
        <v/>
      </c>
      <c r="L365" s="1" t="str" cm="1">
        <f t="array" ref="L365">IF(B365="","",_xlfn._xlws.FILTER('Input_Claims Data'!L$11:L$500,('Input_Claims Data'!$A$11:$A$500='Cal_Claims Experience'!$A365)*('Input_Claims Data'!$B$11:$B$500='Cal_Claims Experience'!$B365)*('Input_Claims Data'!$C$11:$C$500='Cal_Claims Experience'!$C365)*('Input_Claims Data'!$D$11:$D$500='Cal_Claims Experience'!$D365)))</f>
        <v/>
      </c>
      <c r="M365" s="1" t="str" cm="1">
        <f t="array" ref="M365">IF(C365="","",_xlfn._xlws.FILTER('Input_Claims Data'!M$11:M$500,('Input_Claims Data'!$A$11:$A$500='Cal_Claims Experience'!$A365)*('Input_Claims Data'!$B$11:$B$500='Cal_Claims Experience'!$B365)*('Input_Claims Data'!$C$11:$C$500='Cal_Claims Experience'!$C365)*('Input_Claims Data'!$D$11:$D$500='Cal_Claims Experience'!$D365)))</f>
        <v/>
      </c>
      <c r="N365" s="1" t="str" cm="1">
        <f t="array" ref="N365">IF(D365="","",_xlfn._xlws.FILTER('Input_Claims Data'!N$11:N$500,('Input_Claims Data'!$A$11:$A$500='Cal_Claims Experience'!$A365)*('Input_Claims Data'!$B$11:$B$500='Cal_Claims Experience'!$B365)*('Input_Claims Data'!$C$11:$C$500='Cal_Claims Experience'!$C365)*('Input_Claims Data'!$D$11:$D$500='Cal_Claims Experience'!$D365)))</f>
        <v/>
      </c>
      <c r="O365" s="1" t="str">
        <f t="shared" si="50"/>
        <v/>
      </c>
      <c r="P365" s="1" t="str">
        <f t="shared" si="51"/>
        <v/>
      </c>
      <c r="Q365" s="1" t="str">
        <f t="shared" si="52"/>
        <v/>
      </c>
      <c r="R365" s="1" t="str">
        <f t="shared" si="53"/>
        <v/>
      </c>
      <c r="S365" s="1" t="str">
        <f t="shared" si="54"/>
        <v/>
      </c>
      <c r="Y365" s="1" t="str" cm="1">
        <f t="array" ref="Y365">IF(U365="","",_xlfn._xlws.FILTER('Input_Claims Data'!U$11:U$500,('Input_Claims Data'!$Q$11:$Q$500='Cal_Claims Experience'!$U365)*('Input_Claims Data'!$R$11:$R$500='Cal_Claims Experience'!$V365)*('Input_Claims Data'!$S$11:$S$500='Cal_Claims Experience'!$W365)*('Input_Claims Data'!$T$11:$T$500='Cal_Claims Experience'!$X365)))</f>
        <v/>
      </c>
      <c r="Z365" s="1" t="str" cm="1">
        <f t="array" ref="Z365">IF(V365="","",_xlfn._xlws.FILTER('Input_Claims Data'!V$11:V$500,('Input_Claims Data'!$Q$11:$Q$500='Cal_Claims Experience'!$U365)*('Input_Claims Data'!$R$11:$R$500='Cal_Claims Experience'!$V365)*('Input_Claims Data'!$S$11:$S$500='Cal_Claims Experience'!$W365)*('Input_Claims Data'!$T$11:$T$500='Cal_Claims Experience'!$X365)))</f>
        <v/>
      </c>
      <c r="AA365" s="1" t="str" cm="1">
        <f t="array" ref="AA365">IF(W365="","",_xlfn._xlws.FILTER('Input_Claims Data'!W$11:W$500,('Input_Claims Data'!$Q$11:$Q$500='Cal_Claims Experience'!$U365)*('Input_Claims Data'!$R$11:$R$500='Cal_Claims Experience'!$V365)*('Input_Claims Data'!$S$11:$S$500='Cal_Claims Experience'!$W365)*('Input_Claims Data'!$T$11:$T$500='Cal_Claims Experience'!$X365)))</f>
        <v/>
      </c>
      <c r="AB365" s="1" t="str" cm="1">
        <f t="array" ref="AB365">IF(X365="","",_xlfn._xlws.FILTER('Input_Claims Data'!X$11:X$500,('Input_Claims Data'!$Q$11:$Q$500='Cal_Claims Experience'!$U365)*('Input_Claims Data'!$R$11:$R$500='Cal_Claims Experience'!$V365)*('Input_Claims Data'!$S$11:$S$500='Cal_Claims Experience'!$W365)*('Input_Claims Data'!$T$11:$T$500='Cal_Claims Experience'!$X365)))</f>
        <v/>
      </c>
      <c r="AC365" s="1" t="str" cm="1">
        <f t="array" ref="AC365">IF(Y365="","",_xlfn._xlws.FILTER('Input_Claims Data'!Y$11:Y$500,('Input_Claims Data'!$Q$11:$Q$500='Cal_Claims Experience'!$U365)*('Input_Claims Data'!$R$11:$R$500='Cal_Claims Experience'!$V365)*('Input_Claims Data'!$S$11:$S$500='Cal_Claims Experience'!$W365)*('Input_Claims Data'!$T$11:$T$500='Cal_Claims Experience'!$X365)))</f>
        <v/>
      </c>
      <c r="AD365" s="1" t="str" cm="1">
        <f t="array" ref="AD365">IF(Z365="","",_xlfn._xlws.FILTER('Input_Claims Data'!Z$11:Z$500,('Input_Claims Data'!$Q$11:$Q$500='Cal_Claims Experience'!$U365)*('Input_Claims Data'!$R$11:$R$500='Cal_Claims Experience'!$V365)*('Input_Claims Data'!$S$11:$S$500='Cal_Claims Experience'!$W365)*('Input_Claims Data'!$T$11:$T$500='Cal_Claims Experience'!$X365)))</f>
        <v/>
      </c>
      <c r="AE365" s="1" t="str" cm="1">
        <f t="array" ref="AE365">IF(AA365="","",_xlfn._xlws.FILTER('Input_Claims Data'!AA$11:AA$500,('Input_Claims Data'!$Q$11:$Q$500='Cal_Claims Experience'!$U365)*('Input_Claims Data'!$R$11:$R$500='Cal_Claims Experience'!$V365)*('Input_Claims Data'!$S$11:$S$500='Cal_Claims Experience'!$W365)*('Input_Claims Data'!$T$11:$T$500='Cal_Claims Experience'!$X365)))</f>
        <v/>
      </c>
      <c r="AF365" s="1" t="str" cm="1">
        <f t="array" ref="AF365">IF(AB365="","",_xlfn._xlws.FILTER('Input_Claims Data'!AB$11:AB$500,('Input_Claims Data'!$Q$11:$Q$500='Cal_Claims Experience'!$U365)*('Input_Claims Data'!$R$11:$R$500='Cal_Claims Experience'!$V365)*('Input_Claims Data'!$S$11:$S$500='Cal_Claims Experience'!$W365)*('Input_Claims Data'!$T$11:$T$500='Cal_Claims Experience'!$X365)))</f>
        <v/>
      </c>
      <c r="AG365" s="1" t="str" cm="1">
        <f t="array" ref="AG365">IF(AC365="","",_xlfn._xlws.FILTER('Input_Claims Data'!AC$11:AC$500,('Input_Claims Data'!$Q$11:$Q$500='Cal_Claims Experience'!$U365)*('Input_Claims Data'!$R$11:$R$500='Cal_Claims Experience'!$V365)*('Input_Claims Data'!$S$11:$S$500='Cal_Claims Experience'!$W365)*('Input_Claims Data'!$T$11:$T$500='Cal_Claims Experience'!$X365)))</f>
        <v/>
      </c>
      <c r="AH365" s="1" t="str" cm="1">
        <f t="array" ref="AH365">IF(AD365="","",_xlfn._xlws.FILTER('Input_Claims Data'!AD$11:AD$500,('Input_Claims Data'!$Q$11:$Q$500='Cal_Claims Experience'!$U365)*('Input_Claims Data'!$R$11:$R$500='Cal_Claims Experience'!$V365)*('Input_Claims Data'!$S$11:$S$500='Cal_Claims Experience'!$W365)*('Input_Claims Data'!$T$11:$T$500='Cal_Claims Experience'!$X365)))</f>
        <v/>
      </c>
      <c r="AI365" s="1" t="str">
        <f t="shared" si="58"/>
        <v/>
      </c>
      <c r="AJ365" s="1" t="str">
        <f t="shared" si="55"/>
        <v/>
      </c>
      <c r="AK365" s="1" t="str">
        <f t="shared" si="56"/>
        <v/>
      </c>
      <c r="AL365" s="1" t="str">
        <f t="shared" si="57"/>
        <v/>
      </c>
      <c r="AM365" s="1" t="str">
        <f t="shared" si="59"/>
        <v/>
      </c>
    </row>
    <row r="366" spans="5:39">
      <c r="E366" s="1" t="str" cm="1">
        <f t="array" ref="E366">IF(A366="","",_xlfn._xlws.FILTER('Input_Claims Data'!E$11:E$500,('Input_Claims Data'!$A$11:$A$500='Cal_Claims Experience'!$A366)*('Input_Claims Data'!$B$11:$B$500='Cal_Claims Experience'!$B366)*('Input_Claims Data'!$C$11:$C$500='Cal_Claims Experience'!$C366)*('Input_Claims Data'!$D$11:$D$500='Cal_Claims Experience'!$D366)))</f>
        <v/>
      </c>
      <c r="F366" s="1" t="str" cm="1">
        <f t="array" ref="F366">IF(A366="","",_xlfn._xlws.FILTER('Input_Claims Data'!F$11:F$500,('Input_Claims Data'!$A$11:$A$500='Cal_Claims Experience'!$A366)*('Input_Claims Data'!$B$11:$B$500='Cal_Claims Experience'!$B366)*('Input_Claims Data'!$C$11:$C$500='Cal_Claims Experience'!$C366)*('Input_Claims Data'!$D$11:$D$500='Cal_Claims Experience'!$D366)))</f>
        <v/>
      </c>
      <c r="G366" s="1" t="str" cm="1">
        <f t="array" ref="G366">IF(A366="","",_xlfn._xlws.FILTER('Input_Claims Data'!G$11:G$500,('Input_Claims Data'!$A$11:$A$500='Cal_Claims Experience'!$A366)*('Input_Claims Data'!$B$11:$B$500='Cal_Claims Experience'!$B366)*('Input_Claims Data'!$C$11:$C$500='Cal_Claims Experience'!$C366)*('Input_Claims Data'!$D$11:$D$500='Cal_Claims Experience'!$D366)))</f>
        <v/>
      </c>
      <c r="H366" s="1" t="str" cm="1">
        <f t="array" ref="H366">IF(A366="","",_xlfn._xlws.FILTER('Input_Claims Data'!H$11:H$500,('Input_Claims Data'!$A$11:$A$500='Cal_Claims Experience'!$A366)*('Input_Claims Data'!$B$11:$B$500='Cal_Claims Experience'!$B366)*('Input_Claims Data'!$C$11:$C$500='Cal_Claims Experience'!$C366)*('Input_Claims Data'!$D$11:$D$500='Cal_Claims Experience'!$D366)))</f>
        <v/>
      </c>
      <c r="I366" s="1" t="str" cm="1">
        <f t="array" ref="I366">IF(A366="","",_xlfn._xlws.FILTER('Input_Claims Data'!I$11:I$500,('Input_Claims Data'!$A$11:$A$500='Cal_Claims Experience'!$A366)*('Input_Claims Data'!$B$11:$B$500='Cal_Claims Experience'!$B366)*('Input_Claims Data'!$C$11:$C$500='Cal_Claims Experience'!$C366)*('Input_Claims Data'!$D$11:$D$500='Cal_Claims Experience'!$D366)))</f>
        <v/>
      </c>
      <c r="J366" s="1" t="str" cm="1">
        <f t="array" ref="J366">IF(A366="","",_xlfn._xlws.FILTER('Input_Claims Data'!J$11:J$500,('Input_Claims Data'!$A$11:$A$500='Cal_Claims Experience'!$A366)*('Input_Claims Data'!$B$11:$B$500='Cal_Claims Experience'!$B366)*('Input_Claims Data'!$C$11:$C$500='Cal_Claims Experience'!$C366)*('Input_Claims Data'!$D$11:$D$500='Cal_Claims Experience'!$D366)))</f>
        <v/>
      </c>
      <c r="K366" s="1" t="str" cm="1">
        <f t="array" ref="K366">IF(A366="","",_xlfn._xlws.FILTER('Input_Claims Data'!K$11:K$500,('Input_Claims Data'!$A$11:$A$500='Cal_Claims Experience'!$A366)*('Input_Claims Data'!$B$11:$B$500='Cal_Claims Experience'!$B366)*('Input_Claims Data'!$C$11:$C$500='Cal_Claims Experience'!$C366)*('Input_Claims Data'!$D$11:$D$500='Cal_Claims Experience'!$D366)))</f>
        <v/>
      </c>
      <c r="L366" s="1" t="str" cm="1">
        <f t="array" ref="L366">IF(B366="","",_xlfn._xlws.FILTER('Input_Claims Data'!L$11:L$500,('Input_Claims Data'!$A$11:$A$500='Cal_Claims Experience'!$A366)*('Input_Claims Data'!$B$11:$B$500='Cal_Claims Experience'!$B366)*('Input_Claims Data'!$C$11:$C$500='Cal_Claims Experience'!$C366)*('Input_Claims Data'!$D$11:$D$500='Cal_Claims Experience'!$D366)))</f>
        <v/>
      </c>
      <c r="M366" s="1" t="str" cm="1">
        <f t="array" ref="M366">IF(C366="","",_xlfn._xlws.FILTER('Input_Claims Data'!M$11:M$500,('Input_Claims Data'!$A$11:$A$500='Cal_Claims Experience'!$A366)*('Input_Claims Data'!$B$11:$B$500='Cal_Claims Experience'!$B366)*('Input_Claims Data'!$C$11:$C$500='Cal_Claims Experience'!$C366)*('Input_Claims Data'!$D$11:$D$500='Cal_Claims Experience'!$D366)))</f>
        <v/>
      </c>
      <c r="N366" s="1" t="str" cm="1">
        <f t="array" ref="N366">IF(D366="","",_xlfn._xlws.FILTER('Input_Claims Data'!N$11:N$500,('Input_Claims Data'!$A$11:$A$500='Cal_Claims Experience'!$A366)*('Input_Claims Data'!$B$11:$B$500='Cal_Claims Experience'!$B366)*('Input_Claims Data'!$C$11:$C$500='Cal_Claims Experience'!$C366)*('Input_Claims Data'!$D$11:$D$500='Cal_Claims Experience'!$D366)))</f>
        <v/>
      </c>
      <c r="O366" s="1" t="str">
        <f t="shared" si="50"/>
        <v/>
      </c>
      <c r="P366" s="1" t="str">
        <f t="shared" si="51"/>
        <v/>
      </c>
      <c r="Q366" s="1" t="str">
        <f t="shared" si="52"/>
        <v/>
      </c>
      <c r="R366" s="1" t="str">
        <f t="shared" si="53"/>
        <v/>
      </c>
      <c r="S366" s="1" t="str">
        <f t="shared" si="54"/>
        <v/>
      </c>
      <c r="Y366" s="1" t="str" cm="1">
        <f t="array" ref="Y366">IF(U366="","",_xlfn._xlws.FILTER('Input_Claims Data'!U$11:U$500,('Input_Claims Data'!$Q$11:$Q$500='Cal_Claims Experience'!$U366)*('Input_Claims Data'!$R$11:$R$500='Cal_Claims Experience'!$V366)*('Input_Claims Data'!$S$11:$S$500='Cal_Claims Experience'!$W366)*('Input_Claims Data'!$T$11:$T$500='Cal_Claims Experience'!$X366)))</f>
        <v/>
      </c>
      <c r="Z366" s="1" t="str" cm="1">
        <f t="array" ref="Z366">IF(V366="","",_xlfn._xlws.FILTER('Input_Claims Data'!V$11:V$500,('Input_Claims Data'!$Q$11:$Q$500='Cal_Claims Experience'!$U366)*('Input_Claims Data'!$R$11:$R$500='Cal_Claims Experience'!$V366)*('Input_Claims Data'!$S$11:$S$500='Cal_Claims Experience'!$W366)*('Input_Claims Data'!$T$11:$T$500='Cal_Claims Experience'!$X366)))</f>
        <v/>
      </c>
      <c r="AA366" s="1" t="str" cm="1">
        <f t="array" ref="AA366">IF(W366="","",_xlfn._xlws.FILTER('Input_Claims Data'!W$11:W$500,('Input_Claims Data'!$Q$11:$Q$500='Cal_Claims Experience'!$U366)*('Input_Claims Data'!$R$11:$R$500='Cal_Claims Experience'!$V366)*('Input_Claims Data'!$S$11:$S$500='Cal_Claims Experience'!$W366)*('Input_Claims Data'!$T$11:$T$500='Cal_Claims Experience'!$X366)))</f>
        <v/>
      </c>
      <c r="AB366" s="1" t="str" cm="1">
        <f t="array" ref="AB366">IF(X366="","",_xlfn._xlws.FILTER('Input_Claims Data'!X$11:X$500,('Input_Claims Data'!$Q$11:$Q$500='Cal_Claims Experience'!$U366)*('Input_Claims Data'!$R$11:$R$500='Cal_Claims Experience'!$V366)*('Input_Claims Data'!$S$11:$S$500='Cal_Claims Experience'!$W366)*('Input_Claims Data'!$T$11:$T$500='Cal_Claims Experience'!$X366)))</f>
        <v/>
      </c>
      <c r="AC366" s="1" t="str" cm="1">
        <f t="array" ref="AC366">IF(Y366="","",_xlfn._xlws.FILTER('Input_Claims Data'!Y$11:Y$500,('Input_Claims Data'!$Q$11:$Q$500='Cal_Claims Experience'!$U366)*('Input_Claims Data'!$R$11:$R$500='Cal_Claims Experience'!$V366)*('Input_Claims Data'!$S$11:$S$500='Cal_Claims Experience'!$W366)*('Input_Claims Data'!$T$11:$T$500='Cal_Claims Experience'!$X366)))</f>
        <v/>
      </c>
      <c r="AD366" s="1" t="str" cm="1">
        <f t="array" ref="AD366">IF(Z366="","",_xlfn._xlws.FILTER('Input_Claims Data'!Z$11:Z$500,('Input_Claims Data'!$Q$11:$Q$500='Cal_Claims Experience'!$U366)*('Input_Claims Data'!$R$11:$R$500='Cal_Claims Experience'!$V366)*('Input_Claims Data'!$S$11:$S$500='Cal_Claims Experience'!$W366)*('Input_Claims Data'!$T$11:$T$500='Cal_Claims Experience'!$X366)))</f>
        <v/>
      </c>
      <c r="AE366" s="1" t="str" cm="1">
        <f t="array" ref="AE366">IF(AA366="","",_xlfn._xlws.FILTER('Input_Claims Data'!AA$11:AA$500,('Input_Claims Data'!$Q$11:$Q$500='Cal_Claims Experience'!$U366)*('Input_Claims Data'!$R$11:$R$500='Cal_Claims Experience'!$V366)*('Input_Claims Data'!$S$11:$S$500='Cal_Claims Experience'!$W366)*('Input_Claims Data'!$T$11:$T$500='Cal_Claims Experience'!$X366)))</f>
        <v/>
      </c>
      <c r="AF366" s="1" t="str" cm="1">
        <f t="array" ref="AF366">IF(AB366="","",_xlfn._xlws.FILTER('Input_Claims Data'!AB$11:AB$500,('Input_Claims Data'!$Q$11:$Q$500='Cal_Claims Experience'!$U366)*('Input_Claims Data'!$R$11:$R$500='Cal_Claims Experience'!$V366)*('Input_Claims Data'!$S$11:$S$500='Cal_Claims Experience'!$W366)*('Input_Claims Data'!$T$11:$T$500='Cal_Claims Experience'!$X366)))</f>
        <v/>
      </c>
      <c r="AG366" s="1" t="str" cm="1">
        <f t="array" ref="AG366">IF(AC366="","",_xlfn._xlws.FILTER('Input_Claims Data'!AC$11:AC$500,('Input_Claims Data'!$Q$11:$Q$500='Cal_Claims Experience'!$U366)*('Input_Claims Data'!$R$11:$R$500='Cal_Claims Experience'!$V366)*('Input_Claims Data'!$S$11:$S$500='Cal_Claims Experience'!$W366)*('Input_Claims Data'!$T$11:$T$500='Cal_Claims Experience'!$X366)))</f>
        <v/>
      </c>
      <c r="AH366" s="1" t="str" cm="1">
        <f t="array" ref="AH366">IF(AD366="","",_xlfn._xlws.FILTER('Input_Claims Data'!AD$11:AD$500,('Input_Claims Data'!$Q$11:$Q$500='Cal_Claims Experience'!$U366)*('Input_Claims Data'!$R$11:$R$500='Cal_Claims Experience'!$V366)*('Input_Claims Data'!$S$11:$S$500='Cal_Claims Experience'!$W366)*('Input_Claims Data'!$T$11:$T$500='Cal_Claims Experience'!$X366)))</f>
        <v/>
      </c>
      <c r="AI366" s="1" t="str">
        <f t="shared" si="58"/>
        <v/>
      </c>
      <c r="AJ366" s="1" t="str">
        <f t="shared" si="55"/>
        <v/>
      </c>
      <c r="AK366" s="1" t="str">
        <f t="shared" si="56"/>
        <v/>
      </c>
      <c r="AL366" s="1" t="str">
        <f t="shared" si="57"/>
        <v/>
      </c>
      <c r="AM366" s="1" t="str">
        <f t="shared" si="59"/>
        <v/>
      </c>
    </row>
    <row r="367" spans="5:39">
      <c r="E367" s="1" t="str" cm="1">
        <f t="array" ref="E367">IF(A367="","",_xlfn._xlws.FILTER('Input_Claims Data'!E$11:E$500,('Input_Claims Data'!$A$11:$A$500='Cal_Claims Experience'!$A367)*('Input_Claims Data'!$B$11:$B$500='Cal_Claims Experience'!$B367)*('Input_Claims Data'!$C$11:$C$500='Cal_Claims Experience'!$C367)*('Input_Claims Data'!$D$11:$D$500='Cal_Claims Experience'!$D367)))</f>
        <v/>
      </c>
      <c r="F367" s="1" t="str" cm="1">
        <f t="array" ref="F367">IF(A367="","",_xlfn._xlws.FILTER('Input_Claims Data'!F$11:F$500,('Input_Claims Data'!$A$11:$A$500='Cal_Claims Experience'!$A367)*('Input_Claims Data'!$B$11:$B$500='Cal_Claims Experience'!$B367)*('Input_Claims Data'!$C$11:$C$500='Cal_Claims Experience'!$C367)*('Input_Claims Data'!$D$11:$D$500='Cal_Claims Experience'!$D367)))</f>
        <v/>
      </c>
      <c r="G367" s="1" t="str" cm="1">
        <f t="array" ref="G367">IF(A367="","",_xlfn._xlws.FILTER('Input_Claims Data'!G$11:G$500,('Input_Claims Data'!$A$11:$A$500='Cal_Claims Experience'!$A367)*('Input_Claims Data'!$B$11:$B$500='Cal_Claims Experience'!$B367)*('Input_Claims Data'!$C$11:$C$500='Cal_Claims Experience'!$C367)*('Input_Claims Data'!$D$11:$D$500='Cal_Claims Experience'!$D367)))</f>
        <v/>
      </c>
      <c r="H367" s="1" t="str" cm="1">
        <f t="array" ref="H367">IF(A367="","",_xlfn._xlws.FILTER('Input_Claims Data'!H$11:H$500,('Input_Claims Data'!$A$11:$A$500='Cal_Claims Experience'!$A367)*('Input_Claims Data'!$B$11:$B$500='Cal_Claims Experience'!$B367)*('Input_Claims Data'!$C$11:$C$500='Cal_Claims Experience'!$C367)*('Input_Claims Data'!$D$11:$D$500='Cal_Claims Experience'!$D367)))</f>
        <v/>
      </c>
      <c r="I367" s="1" t="str" cm="1">
        <f t="array" ref="I367">IF(A367="","",_xlfn._xlws.FILTER('Input_Claims Data'!I$11:I$500,('Input_Claims Data'!$A$11:$A$500='Cal_Claims Experience'!$A367)*('Input_Claims Data'!$B$11:$B$500='Cal_Claims Experience'!$B367)*('Input_Claims Data'!$C$11:$C$500='Cal_Claims Experience'!$C367)*('Input_Claims Data'!$D$11:$D$500='Cal_Claims Experience'!$D367)))</f>
        <v/>
      </c>
      <c r="J367" s="1" t="str" cm="1">
        <f t="array" ref="J367">IF(A367="","",_xlfn._xlws.FILTER('Input_Claims Data'!J$11:J$500,('Input_Claims Data'!$A$11:$A$500='Cal_Claims Experience'!$A367)*('Input_Claims Data'!$B$11:$B$500='Cal_Claims Experience'!$B367)*('Input_Claims Data'!$C$11:$C$500='Cal_Claims Experience'!$C367)*('Input_Claims Data'!$D$11:$D$500='Cal_Claims Experience'!$D367)))</f>
        <v/>
      </c>
      <c r="K367" s="1" t="str" cm="1">
        <f t="array" ref="K367">IF(A367="","",_xlfn._xlws.FILTER('Input_Claims Data'!K$11:K$500,('Input_Claims Data'!$A$11:$A$500='Cal_Claims Experience'!$A367)*('Input_Claims Data'!$B$11:$B$500='Cal_Claims Experience'!$B367)*('Input_Claims Data'!$C$11:$C$500='Cal_Claims Experience'!$C367)*('Input_Claims Data'!$D$11:$D$500='Cal_Claims Experience'!$D367)))</f>
        <v/>
      </c>
      <c r="L367" s="1" t="str" cm="1">
        <f t="array" ref="L367">IF(B367="","",_xlfn._xlws.FILTER('Input_Claims Data'!L$11:L$500,('Input_Claims Data'!$A$11:$A$500='Cal_Claims Experience'!$A367)*('Input_Claims Data'!$B$11:$B$500='Cal_Claims Experience'!$B367)*('Input_Claims Data'!$C$11:$C$500='Cal_Claims Experience'!$C367)*('Input_Claims Data'!$D$11:$D$500='Cal_Claims Experience'!$D367)))</f>
        <v/>
      </c>
      <c r="M367" s="1" t="str" cm="1">
        <f t="array" ref="M367">IF(C367="","",_xlfn._xlws.FILTER('Input_Claims Data'!M$11:M$500,('Input_Claims Data'!$A$11:$A$500='Cal_Claims Experience'!$A367)*('Input_Claims Data'!$B$11:$B$500='Cal_Claims Experience'!$B367)*('Input_Claims Data'!$C$11:$C$500='Cal_Claims Experience'!$C367)*('Input_Claims Data'!$D$11:$D$500='Cal_Claims Experience'!$D367)))</f>
        <v/>
      </c>
      <c r="N367" s="1" t="str" cm="1">
        <f t="array" ref="N367">IF(D367="","",_xlfn._xlws.FILTER('Input_Claims Data'!N$11:N$500,('Input_Claims Data'!$A$11:$A$500='Cal_Claims Experience'!$A367)*('Input_Claims Data'!$B$11:$B$500='Cal_Claims Experience'!$B367)*('Input_Claims Data'!$C$11:$C$500='Cal_Claims Experience'!$C367)*('Input_Claims Data'!$D$11:$D$500='Cal_Claims Experience'!$D367)))</f>
        <v/>
      </c>
      <c r="O367" s="1" t="str">
        <f t="shared" si="50"/>
        <v/>
      </c>
      <c r="P367" s="1" t="str">
        <f t="shared" si="51"/>
        <v/>
      </c>
      <c r="Q367" s="1" t="str">
        <f t="shared" si="52"/>
        <v/>
      </c>
      <c r="R367" s="1" t="str">
        <f t="shared" si="53"/>
        <v/>
      </c>
      <c r="S367" s="1" t="str">
        <f t="shared" si="54"/>
        <v/>
      </c>
      <c r="Y367" s="1" t="str" cm="1">
        <f t="array" ref="Y367">IF(U367="","",_xlfn._xlws.FILTER('Input_Claims Data'!U$11:U$500,('Input_Claims Data'!$Q$11:$Q$500='Cal_Claims Experience'!$U367)*('Input_Claims Data'!$R$11:$R$500='Cal_Claims Experience'!$V367)*('Input_Claims Data'!$S$11:$S$500='Cal_Claims Experience'!$W367)*('Input_Claims Data'!$T$11:$T$500='Cal_Claims Experience'!$X367)))</f>
        <v/>
      </c>
      <c r="Z367" s="1" t="str" cm="1">
        <f t="array" ref="Z367">IF(V367="","",_xlfn._xlws.FILTER('Input_Claims Data'!V$11:V$500,('Input_Claims Data'!$Q$11:$Q$500='Cal_Claims Experience'!$U367)*('Input_Claims Data'!$R$11:$R$500='Cal_Claims Experience'!$V367)*('Input_Claims Data'!$S$11:$S$500='Cal_Claims Experience'!$W367)*('Input_Claims Data'!$T$11:$T$500='Cal_Claims Experience'!$X367)))</f>
        <v/>
      </c>
      <c r="AA367" s="1" t="str" cm="1">
        <f t="array" ref="AA367">IF(W367="","",_xlfn._xlws.FILTER('Input_Claims Data'!W$11:W$500,('Input_Claims Data'!$Q$11:$Q$500='Cal_Claims Experience'!$U367)*('Input_Claims Data'!$R$11:$R$500='Cal_Claims Experience'!$V367)*('Input_Claims Data'!$S$11:$S$500='Cal_Claims Experience'!$W367)*('Input_Claims Data'!$T$11:$T$500='Cal_Claims Experience'!$X367)))</f>
        <v/>
      </c>
      <c r="AB367" s="1" t="str" cm="1">
        <f t="array" ref="AB367">IF(X367="","",_xlfn._xlws.FILTER('Input_Claims Data'!X$11:X$500,('Input_Claims Data'!$Q$11:$Q$500='Cal_Claims Experience'!$U367)*('Input_Claims Data'!$R$11:$R$500='Cal_Claims Experience'!$V367)*('Input_Claims Data'!$S$11:$S$500='Cal_Claims Experience'!$W367)*('Input_Claims Data'!$T$11:$T$500='Cal_Claims Experience'!$X367)))</f>
        <v/>
      </c>
      <c r="AC367" s="1" t="str" cm="1">
        <f t="array" ref="AC367">IF(Y367="","",_xlfn._xlws.FILTER('Input_Claims Data'!Y$11:Y$500,('Input_Claims Data'!$Q$11:$Q$500='Cal_Claims Experience'!$U367)*('Input_Claims Data'!$R$11:$R$500='Cal_Claims Experience'!$V367)*('Input_Claims Data'!$S$11:$S$500='Cal_Claims Experience'!$W367)*('Input_Claims Data'!$T$11:$T$500='Cal_Claims Experience'!$X367)))</f>
        <v/>
      </c>
      <c r="AD367" s="1" t="str" cm="1">
        <f t="array" ref="AD367">IF(Z367="","",_xlfn._xlws.FILTER('Input_Claims Data'!Z$11:Z$500,('Input_Claims Data'!$Q$11:$Q$500='Cal_Claims Experience'!$U367)*('Input_Claims Data'!$R$11:$R$500='Cal_Claims Experience'!$V367)*('Input_Claims Data'!$S$11:$S$500='Cal_Claims Experience'!$W367)*('Input_Claims Data'!$T$11:$T$500='Cal_Claims Experience'!$X367)))</f>
        <v/>
      </c>
      <c r="AE367" s="1" t="str" cm="1">
        <f t="array" ref="AE367">IF(AA367="","",_xlfn._xlws.FILTER('Input_Claims Data'!AA$11:AA$500,('Input_Claims Data'!$Q$11:$Q$500='Cal_Claims Experience'!$U367)*('Input_Claims Data'!$R$11:$R$500='Cal_Claims Experience'!$V367)*('Input_Claims Data'!$S$11:$S$500='Cal_Claims Experience'!$W367)*('Input_Claims Data'!$T$11:$T$500='Cal_Claims Experience'!$X367)))</f>
        <v/>
      </c>
      <c r="AF367" s="1" t="str" cm="1">
        <f t="array" ref="AF367">IF(AB367="","",_xlfn._xlws.FILTER('Input_Claims Data'!AB$11:AB$500,('Input_Claims Data'!$Q$11:$Q$500='Cal_Claims Experience'!$U367)*('Input_Claims Data'!$R$11:$R$500='Cal_Claims Experience'!$V367)*('Input_Claims Data'!$S$11:$S$500='Cal_Claims Experience'!$W367)*('Input_Claims Data'!$T$11:$T$500='Cal_Claims Experience'!$X367)))</f>
        <v/>
      </c>
      <c r="AG367" s="1" t="str" cm="1">
        <f t="array" ref="AG367">IF(AC367="","",_xlfn._xlws.FILTER('Input_Claims Data'!AC$11:AC$500,('Input_Claims Data'!$Q$11:$Q$500='Cal_Claims Experience'!$U367)*('Input_Claims Data'!$R$11:$R$500='Cal_Claims Experience'!$V367)*('Input_Claims Data'!$S$11:$S$500='Cal_Claims Experience'!$W367)*('Input_Claims Data'!$T$11:$T$500='Cal_Claims Experience'!$X367)))</f>
        <v/>
      </c>
      <c r="AH367" s="1" t="str" cm="1">
        <f t="array" ref="AH367">IF(AD367="","",_xlfn._xlws.FILTER('Input_Claims Data'!AD$11:AD$500,('Input_Claims Data'!$Q$11:$Q$500='Cal_Claims Experience'!$U367)*('Input_Claims Data'!$R$11:$R$500='Cal_Claims Experience'!$V367)*('Input_Claims Data'!$S$11:$S$500='Cal_Claims Experience'!$W367)*('Input_Claims Data'!$T$11:$T$500='Cal_Claims Experience'!$X367)))</f>
        <v/>
      </c>
      <c r="AI367" s="1" t="str">
        <f t="shared" si="58"/>
        <v/>
      </c>
      <c r="AJ367" s="1" t="str">
        <f t="shared" si="55"/>
        <v/>
      </c>
      <c r="AK367" s="1" t="str">
        <f t="shared" si="56"/>
        <v/>
      </c>
      <c r="AL367" s="1" t="str">
        <f t="shared" si="57"/>
        <v/>
      </c>
      <c r="AM367" s="1" t="str">
        <f t="shared" si="59"/>
        <v/>
      </c>
    </row>
    <row r="368" spans="5:39">
      <c r="E368" s="1" t="str" cm="1">
        <f t="array" ref="E368">IF(A368="","",_xlfn._xlws.FILTER('Input_Claims Data'!E$11:E$500,('Input_Claims Data'!$A$11:$A$500='Cal_Claims Experience'!$A368)*('Input_Claims Data'!$B$11:$B$500='Cal_Claims Experience'!$B368)*('Input_Claims Data'!$C$11:$C$500='Cal_Claims Experience'!$C368)*('Input_Claims Data'!$D$11:$D$500='Cal_Claims Experience'!$D368)))</f>
        <v/>
      </c>
      <c r="F368" s="1" t="str" cm="1">
        <f t="array" ref="F368">IF(A368="","",_xlfn._xlws.FILTER('Input_Claims Data'!F$11:F$500,('Input_Claims Data'!$A$11:$A$500='Cal_Claims Experience'!$A368)*('Input_Claims Data'!$B$11:$B$500='Cal_Claims Experience'!$B368)*('Input_Claims Data'!$C$11:$C$500='Cal_Claims Experience'!$C368)*('Input_Claims Data'!$D$11:$D$500='Cal_Claims Experience'!$D368)))</f>
        <v/>
      </c>
      <c r="G368" s="1" t="str" cm="1">
        <f t="array" ref="G368">IF(A368="","",_xlfn._xlws.FILTER('Input_Claims Data'!G$11:G$500,('Input_Claims Data'!$A$11:$A$500='Cal_Claims Experience'!$A368)*('Input_Claims Data'!$B$11:$B$500='Cal_Claims Experience'!$B368)*('Input_Claims Data'!$C$11:$C$500='Cal_Claims Experience'!$C368)*('Input_Claims Data'!$D$11:$D$500='Cal_Claims Experience'!$D368)))</f>
        <v/>
      </c>
      <c r="H368" s="1" t="str" cm="1">
        <f t="array" ref="H368">IF(A368="","",_xlfn._xlws.FILTER('Input_Claims Data'!H$11:H$500,('Input_Claims Data'!$A$11:$A$500='Cal_Claims Experience'!$A368)*('Input_Claims Data'!$B$11:$B$500='Cal_Claims Experience'!$B368)*('Input_Claims Data'!$C$11:$C$500='Cal_Claims Experience'!$C368)*('Input_Claims Data'!$D$11:$D$500='Cal_Claims Experience'!$D368)))</f>
        <v/>
      </c>
      <c r="I368" s="1" t="str" cm="1">
        <f t="array" ref="I368">IF(A368="","",_xlfn._xlws.FILTER('Input_Claims Data'!I$11:I$500,('Input_Claims Data'!$A$11:$A$500='Cal_Claims Experience'!$A368)*('Input_Claims Data'!$B$11:$B$500='Cal_Claims Experience'!$B368)*('Input_Claims Data'!$C$11:$C$500='Cal_Claims Experience'!$C368)*('Input_Claims Data'!$D$11:$D$500='Cal_Claims Experience'!$D368)))</f>
        <v/>
      </c>
      <c r="J368" s="1" t="str" cm="1">
        <f t="array" ref="J368">IF(A368="","",_xlfn._xlws.FILTER('Input_Claims Data'!J$11:J$500,('Input_Claims Data'!$A$11:$A$500='Cal_Claims Experience'!$A368)*('Input_Claims Data'!$B$11:$B$500='Cal_Claims Experience'!$B368)*('Input_Claims Data'!$C$11:$C$500='Cal_Claims Experience'!$C368)*('Input_Claims Data'!$D$11:$D$500='Cal_Claims Experience'!$D368)))</f>
        <v/>
      </c>
      <c r="K368" s="1" t="str" cm="1">
        <f t="array" ref="K368">IF(A368="","",_xlfn._xlws.FILTER('Input_Claims Data'!K$11:K$500,('Input_Claims Data'!$A$11:$A$500='Cal_Claims Experience'!$A368)*('Input_Claims Data'!$B$11:$B$500='Cal_Claims Experience'!$B368)*('Input_Claims Data'!$C$11:$C$500='Cal_Claims Experience'!$C368)*('Input_Claims Data'!$D$11:$D$500='Cal_Claims Experience'!$D368)))</f>
        <v/>
      </c>
      <c r="L368" s="1" t="str" cm="1">
        <f t="array" ref="L368">IF(B368="","",_xlfn._xlws.FILTER('Input_Claims Data'!L$11:L$500,('Input_Claims Data'!$A$11:$A$500='Cal_Claims Experience'!$A368)*('Input_Claims Data'!$B$11:$B$500='Cal_Claims Experience'!$B368)*('Input_Claims Data'!$C$11:$C$500='Cal_Claims Experience'!$C368)*('Input_Claims Data'!$D$11:$D$500='Cal_Claims Experience'!$D368)))</f>
        <v/>
      </c>
      <c r="M368" s="1" t="str" cm="1">
        <f t="array" ref="M368">IF(C368="","",_xlfn._xlws.FILTER('Input_Claims Data'!M$11:M$500,('Input_Claims Data'!$A$11:$A$500='Cal_Claims Experience'!$A368)*('Input_Claims Data'!$B$11:$B$500='Cal_Claims Experience'!$B368)*('Input_Claims Data'!$C$11:$C$500='Cal_Claims Experience'!$C368)*('Input_Claims Data'!$D$11:$D$500='Cal_Claims Experience'!$D368)))</f>
        <v/>
      </c>
      <c r="N368" s="1" t="str" cm="1">
        <f t="array" ref="N368">IF(D368="","",_xlfn._xlws.FILTER('Input_Claims Data'!N$11:N$500,('Input_Claims Data'!$A$11:$A$500='Cal_Claims Experience'!$A368)*('Input_Claims Data'!$B$11:$B$500='Cal_Claims Experience'!$B368)*('Input_Claims Data'!$C$11:$C$500='Cal_Claims Experience'!$C368)*('Input_Claims Data'!$D$11:$D$500='Cal_Claims Experience'!$D368)))</f>
        <v/>
      </c>
      <c r="O368" s="1" t="str">
        <f t="shared" si="50"/>
        <v/>
      </c>
      <c r="P368" s="1" t="str">
        <f t="shared" si="51"/>
        <v/>
      </c>
      <c r="Q368" s="1" t="str">
        <f t="shared" si="52"/>
        <v/>
      </c>
      <c r="R368" s="1" t="str">
        <f t="shared" si="53"/>
        <v/>
      </c>
      <c r="S368" s="1" t="str">
        <f t="shared" si="54"/>
        <v/>
      </c>
      <c r="Y368" s="1" t="str" cm="1">
        <f t="array" ref="Y368">IF(U368="","",_xlfn._xlws.FILTER('Input_Claims Data'!U$11:U$500,('Input_Claims Data'!$Q$11:$Q$500='Cal_Claims Experience'!$U368)*('Input_Claims Data'!$R$11:$R$500='Cal_Claims Experience'!$V368)*('Input_Claims Data'!$S$11:$S$500='Cal_Claims Experience'!$W368)*('Input_Claims Data'!$T$11:$T$500='Cal_Claims Experience'!$X368)))</f>
        <v/>
      </c>
      <c r="Z368" s="1" t="str" cm="1">
        <f t="array" ref="Z368">IF(V368="","",_xlfn._xlws.FILTER('Input_Claims Data'!V$11:V$500,('Input_Claims Data'!$Q$11:$Q$500='Cal_Claims Experience'!$U368)*('Input_Claims Data'!$R$11:$R$500='Cal_Claims Experience'!$V368)*('Input_Claims Data'!$S$11:$S$500='Cal_Claims Experience'!$W368)*('Input_Claims Data'!$T$11:$T$500='Cal_Claims Experience'!$X368)))</f>
        <v/>
      </c>
      <c r="AA368" s="1" t="str" cm="1">
        <f t="array" ref="AA368">IF(W368="","",_xlfn._xlws.FILTER('Input_Claims Data'!W$11:W$500,('Input_Claims Data'!$Q$11:$Q$500='Cal_Claims Experience'!$U368)*('Input_Claims Data'!$R$11:$R$500='Cal_Claims Experience'!$V368)*('Input_Claims Data'!$S$11:$S$500='Cal_Claims Experience'!$W368)*('Input_Claims Data'!$T$11:$T$500='Cal_Claims Experience'!$X368)))</f>
        <v/>
      </c>
      <c r="AB368" s="1" t="str" cm="1">
        <f t="array" ref="AB368">IF(X368="","",_xlfn._xlws.FILTER('Input_Claims Data'!X$11:X$500,('Input_Claims Data'!$Q$11:$Q$500='Cal_Claims Experience'!$U368)*('Input_Claims Data'!$R$11:$R$500='Cal_Claims Experience'!$V368)*('Input_Claims Data'!$S$11:$S$500='Cal_Claims Experience'!$W368)*('Input_Claims Data'!$T$11:$T$500='Cal_Claims Experience'!$X368)))</f>
        <v/>
      </c>
      <c r="AC368" s="1" t="str" cm="1">
        <f t="array" ref="AC368">IF(Y368="","",_xlfn._xlws.FILTER('Input_Claims Data'!Y$11:Y$500,('Input_Claims Data'!$Q$11:$Q$500='Cal_Claims Experience'!$U368)*('Input_Claims Data'!$R$11:$R$500='Cal_Claims Experience'!$V368)*('Input_Claims Data'!$S$11:$S$500='Cal_Claims Experience'!$W368)*('Input_Claims Data'!$T$11:$T$500='Cal_Claims Experience'!$X368)))</f>
        <v/>
      </c>
      <c r="AD368" s="1" t="str" cm="1">
        <f t="array" ref="AD368">IF(Z368="","",_xlfn._xlws.FILTER('Input_Claims Data'!Z$11:Z$500,('Input_Claims Data'!$Q$11:$Q$500='Cal_Claims Experience'!$U368)*('Input_Claims Data'!$R$11:$R$500='Cal_Claims Experience'!$V368)*('Input_Claims Data'!$S$11:$S$500='Cal_Claims Experience'!$W368)*('Input_Claims Data'!$T$11:$T$500='Cal_Claims Experience'!$X368)))</f>
        <v/>
      </c>
      <c r="AE368" s="1" t="str" cm="1">
        <f t="array" ref="AE368">IF(AA368="","",_xlfn._xlws.FILTER('Input_Claims Data'!AA$11:AA$500,('Input_Claims Data'!$Q$11:$Q$500='Cal_Claims Experience'!$U368)*('Input_Claims Data'!$R$11:$R$500='Cal_Claims Experience'!$V368)*('Input_Claims Data'!$S$11:$S$500='Cal_Claims Experience'!$W368)*('Input_Claims Data'!$T$11:$T$500='Cal_Claims Experience'!$X368)))</f>
        <v/>
      </c>
      <c r="AF368" s="1" t="str" cm="1">
        <f t="array" ref="AF368">IF(AB368="","",_xlfn._xlws.FILTER('Input_Claims Data'!AB$11:AB$500,('Input_Claims Data'!$Q$11:$Q$500='Cal_Claims Experience'!$U368)*('Input_Claims Data'!$R$11:$R$500='Cal_Claims Experience'!$V368)*('Input_Claims Data'!$S$11:$S$500='Cal_Claims Experience'!$W368)*('Input_Claims Data'!$T$11:$T$500='Cal_Claims Experience'!$X368)))</f>
        <v/>
      </c>
      <c r="AG368" s="1" t="str" cm="1">
        <f t="array" ref="AG368">IF(AC368="","",_xlfn._xlws.FILTER('Input_Claims Data'!AC$11:AC$500,('Input_Claims Data'!$Q$11:$Q$500='Cal_Claims Experience'!$U368)*('Input_Claims Data'!$R$11:$R$500='Cal_Claims Experience'!$V368)*('Input_Claims Data'!$S$11:$S$500='Cal_Claims Experience'!$W368)*('Input_Claims Data'!$T$11:$T$500='Cal_Claims Experience'!$X368)))</f>
        <v/>
      </c>
      <c r="AH368" s="1" t="str" cm="1">
        <f t="array" ref="AH368">IF(AD368="","",_xlfn._xlws.FILTER('Input_Claims Data'!AD$11:AD$500,('Input_Claims Data'!$Q$11:$Q$500='Cal_Claims Experience'!$U368)*('Input_Claims Data'!$R$11:$R$500='Cal_Claims Experience'!$V368)*('Input_Claims Data'!$S$11:$S$500='Cal_Claims Experience'!$W368)*('Input_Claims Data'!$T$11:$T$500='Cal_Claims Experience'!$X368)))</f>
        <v/>
      </c>
      <c r="AI368" s="1" t="str">
        <f t="shared" si="58"/>
        <v/>
      </c>
      <c r="AJ368" s="1" t="str">
        <f t="shared" si="55"/>
        <v/>
      </c>
      <c r="AK368" s="1" t="str">
        <f t="shared" si="56"/>
        <v/>
      </c>
      <c r="AL368" s="1" t="str">
        <f t="shared" si="57"/>
        <v/>
      </c>
      <c r="AM368" s="1" t="str">
        <f t="shared" si="59"/>
        <v/>
      </c>
    </row>
    <row r="369" spans="5:39">
      <c r="E369" s="1" t="str" cm="1">
        <f t="array" ref="E369">IF(A369="","",_xlfn._xlws.FILTER('Input_Claims Data'!E$11:E$500,('Input_Claims Data'!$A$11:$A$500='Cal_Claims Experience'!$A369)*('Input_Claims Data'!$B$11:$B$500='Cal_Claims Experience'!$B369)*('Input_Claims Data'!$C$11:$C$500='Cal_Claims Experience'!$C369)*('Input_Claims Data'!$D$11:$D$500='Cal_Claims Experience'!$D369)))</f>
        <v/>
      </c>
      <c r="F369" s="1" t="str" cm="1">
        <f t="array" ref="F369">IF(A369="","",_xlfn._xlws.FILTER('Input_Claims Data'!F$11:F$500,('Input_Claims Data'!$A$11:$A$500='Cal_Claims Experience'!$A369)*('Input_Claims Data'!$B$11:$B$500='Cal_Claims Experience'!$B369)*('Input_Claims Data'!$C$11:$C$500='Cal_Claims Experience'!$C369)*('Input_Claims Data'!$D$11:$D$500='Cal_Claims Experience'!$D369)))</f>
        <v/>
      </c>
      <c r="G369" s="1" t="str" cm="1">
        <f t="array" ref="G369">IF(A369="","",_xlfn._xlws.FILTER('Input_Claims Data'!G$11:G$500,('Input_Claims Data'!$A$11:$A$500='Cal_Claims Experience'!$A369)*('Input_Claims Data'!$B$11:$B$500='Cal_Claims Experience'!$B369)*('Input_Claims Data'!$C$11:$C$500='Cal_Claims Experience'!$C369)*('Input_Claims Data'!$D$11:$D$500='Cal_Claims Experience'!$D369)))</f>
        <v/>
      </c>
      <c r="H369" s="1" t="str" cm="1">
        <f t="array" ref="H369">IF(A369="","",_xlfn._xlws.FILTER('Input_Claims Data'!H$11:H$500,('Input_Claims Data'!$A$11:$A$500='Cal_Claims Experience'!$A369)*('Input_Claims Data'!$B$11:$B$500='Cal_Claims Experience'!$B369)*('Input_Claims Data'!$C$11:$C$500='Cal_Claims Experience'!$C369)*('Input_Claims Data'!$D$11:$D$500='Cal_Claims Experience'!$D369)))</f>
        <v/>
      </c>
      <c r="I369" s="1" t="str" cm="1">
        <f t="array" ref="I369">IF(A369="","",_xlfn._xlws.FILTER('Input_Claims Data'!I$11:I$500,('Input_Claims Data'!$A$11:$A$500='Cal_Claims Experience'!$A369)*('Input_Claims Data'!$B$11:$B$500='Cal_Claims Experience'!$B369)*('Input_Claims Data'!$C$11:$C$500='Cal_Claims Experience'!$C369)*('Input_Claims Data'!$D$11:$D$500='Cal_Claims Experience'!$D369)))</f>
        <v/>
      </c>
      <c r="J369" s="1" t="str" cm="1">
        <f t="array" ref="J369">IF(A369="","",_xlfn._xlws.FILTER('Input_Claims Data'!J$11:J$500,('Input_Claims Data'!$A$11:$A$500='Cal_Claims Experience'!$A369)*('Input_Claims Data'!$B$11:$B$500='Cal_Claims Experience'!$B369)*('Input_Claims Data'!$C$11:$C$500='Cal_Claims Experience'!$C369)*('Input_Claims Data'!$D$11:$D$500='Cal_Claims Experience'!$D369)))</f>
        <v/>
      </c>
      <c r="K369" s="1" t="str" cm="1">
        <f t="array" ref="K369">IF(A369="","",_xlfn._xlws.FILTER('Input_Claims Data'!K$11:K$500,('Input_Claims Data'!$A$11:$A$500='Cal_Claims Experience'!$A369)*('Input_Claims Data'!$B$11:$B$500='Cal_Claims Experience'!$B369)*('Input_Claims Data'!$C$11:$C$500='Cal_Claims Experience'!$C369)*('Input_Claims Data'!$D$11:$D$500='Cal_Claims Experience'!$D369)))</f>
        <v/>
      </c>
      <c r="L369" s="1" t="str" cm="1">
        <f t="array" ref="L369">IF(B369="","",_xlfn._xlws.FILTER('Input_Claims Data'!L$11:L$500,('Input_Claims Data'!$A$11:$A$500='Cal_Claims Experience'!$A369)*('Input_Claims Data'!$B$11:$B$500='Cal_Claims Experience'!$B369)*('Input_Claims Data'!$C$11:$C$500='Cal_Claims Experience'!$C369)*('Input_Claims Data'!$D$11:$D$500='Cal_Claims Experience'!$D369)))</f>
        <v/>
      </c>
      <c r="M369" s="1" t="str" cm="1">
        <f t="array" ref="M369">IF(C369="","",_xlfn._xlws.FILTER('Input_Claims Data'!M$11:M$500,('Input_Claims Data'!$A$11:$A$500='Cal_Claims Experience'!$A369)*('Input_Claims Data'!$B$11:$B$500='Cal_Claims Experience'!$B369)*('Input_Claims Data'!$C$11:$C$500='Cal_Claims Experience'!$C369)*('Input_Claims Data'!$D$11:$D$500='Cal_Claims Experience'!$D369)))</f>
        <v/>
      </c>
      <c r="N369" s="1" t="str" cm="1">
        <f t="array" ref="N369">IF(D369="","",_xlfn._xlws.FILTER('Input_Claims Data'!N$11:N$500,('Input_Claims Data'!$A$11:$A$500='Cal_Claims Experience'!$A369)*('Input_Claims Data'!$B$11:$B$500='Cal_Claims Experience'!$B369)*('Input_Claims Data'!$C$11:$C$500='Cal_Claims Experience'!$C369)*('Input_Claims Data'!$D$11:$D$500='Cal_Claims Experience'!$D369)))</f>
        <v/>
      </c>
      <c r="O369" s="1" t="str">
        <f t="shared" si="50"/>
        <v/>
      </c>
      <c r="P369" s="1" t="str">
        <f t="shared" si="51"/>
        <v/>
      </c>
      <c r="Q369" s="1" t="str">
        <f t="shared" si="52"/>
        <v/>
      </c>
      <c r="R369" s="1" t="str">
        <f t="shared" si="53"/>
        <v/>
      </c>
      <c r="S369" s="1" t="str">
        <f t="shared" si="54"/>
        <v/>
      </c>
      <c r="Y369" s="1" t="str" cm="1">
        <f t="array" ref="Y369">IF(U369="","",_xlfn._xlws.FILTER('Input_Claims Data'!U$11:U$500,('Input_Claims Data'!$Q$11:$Q$500='Cal_Claims Experience'!$U369)*('Input_Claims Data'!$R$11:$R$500='Cal_Claims Experience'!$V369)*('Input_Claims Data'!$S$11:$S$500='Cal_Claims Experience'!$W369)*('Input_Claims Data'!$T$11:$T$500='Cal_Claims Experience'!$X369)))</f>
        <v/>
      </c>
      <c r="Z369" s="1" t="str" cm="1">
        <f t="array" ref="Z369">IF(V369="","",_xlfn._xlws.FILTER('Input_Claims Data'!V$11:V$500,('Input_Claims Data'!$Q$11:$Q$500='Cal_Claims Experience'!$U369)*('Input_Claims Data'!$R$11:$R$500='Cal_Claims Experience'!$V369)*('Input_Claims Data'!$S$11:$S$500='Cal_Claims Experience'!$W369)*('Input_Claims Data'!$T$11:$T$500='Cal_Claims Experience'!$X369)))</f>
        <v/>
      </c>
      <c r="AA369" s="1" t="str" cm="1">
        <f t="array" ref="AA369">IF(W369="","",_xlfn._xlws.FILTER('Input_Claims Data'!W$11:W$500,('Input_Claims Data'!$Q$11:$Q$500='Cal_Claims Experience'!$U369)*('Input_Claims Data'!$R$11:$R$500='Cal_Claims Experience'!$V369)*('Input_Claims Data'!$S$11:$S$500='Cal_Claims Experience'!$W369)*('Input_Claims Data'!$T$11:$T$500='Cal_Claims Experience'!$X369)))</f>
        <v/>
      </c>
      <c r="AB369" s="1" t="str" cm="1">
        <f t="array" ref="AB369">IF(X369="","",_xlfn._xlws.FILTER('Input_Claims Data'!X$11:X$500,('Input_Claims Data'!$Q$11:$Q$500='Cal_Claims Experience'!$U369)*('Input_Claims Data'!$R$11:$R$500='Cal_Claims Experience'!$V369)*('Input_Claims Data'!$S$11:$S$500='Cal_Claims Experience'!$W369)*('Input_Claims Data'!$T$11:$T$500='Cal_Claims Experience'!$X369)))</f>
        <v/>
      </c>
      <c r="AC369" s="1" t="str" cm="1">
        <f t="array" ref="AC369">IF(Y369="","",_xlfn._xlws.FILTER('Input_Claims Data'!Y$11:Y$500,('Input_Claims Data'!$Q$11:$Q$500='Cal_Claims Experience'!$U369)*('Input_Claims Data'!$R$11:$R$500='Cal_Claims Experience'!$V369)*('Input_Claims Data'!$S$11:$S$500='Cal_Claims Experience'!$W369)*('Input_Claims Data'!$T$11:$T$500='Cal_Claims Experience'!$X369)))</f>
        <v/>
      </c>
      <c r="AD369" s="1" t="str" cm="1">
        <f t="array" ref="AD369">IF(Z369="","",_xlfn._xlws.FILTER('Input_Claims Data'!Z$11:Z$500,('Input_Claims Data'!$Q$11:$Q$500='Cal_Claims Experience'!$U369)*('Input_Claims Data'!$R$11:$R$500='Cal_Claims Experience'!$V369)*('Input_Claims Data'!$S$11:$S$500='Cal_Claims Experience'!$W369)*('Input_Claims Data'!$T$11:$T$500='Cal_Claims Experience'!$X369)))</f>
        <v/>
      </c>
      <c r="AE369" s="1" t="str" cm="1">
        <f t="array" ref="AE369">IF(AA369="","",_xlfn._xlws.FILTER('Input_Claims Data'!AA$11:AA$500,('Input_Claims Data'!$Q$11:$Q$500='Cal_Claims Experience'!$U369)*('Input_Claims Data'!$R$11:$R$500='Cal_Claims Experience'!$V369)*('Input_Claims Data'!$S$11:$S$500='Cal_Claims Experience'!$W369)*('Input_Claims Data'!$T$11:$T$500='Cal_Claims Experience'!$X369)))</f>
        <v/>
      </c>
      <c r="AF369" s="1" t="str" cm="1">
        <f t="array" ref="AF369">IF(AB369="","",_xlfn._xlws.FILTER('Input_Claims Data'!AB$11:AB$500,('Input_Claims Data'!$Q$11:$Q$500='Cal_Claims Experience'!$U369)*('Input_Claims Data'!$R$11:$R$500='Cal_Claims Experience'!$V369)*('Input_Claims Data'!$S$11:$S$500='Cal_Claims Experience'!$W369)*('Input_Claims Data'!$T$11:$T$500='Cal_Claims Experience'!$X369)))</f>
        <v/>
      </c>
      <c r="AG369" s="1" t="str" cm="1">
        <f t="array" ref="AG369">IF(AC369="","",_xlfn._xlws.FILTER('Input_Claims Data'!AC$11:AC$500,('Input_Claims Data'!$Q$11:$Q$500='Cal_Claims Experience'!$U369)*('Input_Claims Data'!$R$11:$R$500='Cal_Claims Experience'!$V369)*('Input_Claims Data'!$S$11:$S$500='Cal_Claims Experience'!$W369)*('Input_Claims Data'!$T$11:$T$500='Cal_Claims Experience'!$X369)))</f>
        <v/>
      </c>
      <c r="AH369" s="1" t="str" cm="1">
        <f t="array" ref="AH369">IF(AD369="","",_xlfn._xlws.FILTER('Input_Claims Data'!AD$11:AD$500,('Input_Claims Data'!$Q$11:$Q$500='Cal_Claims Experience'!$U369)*('Input_Claims Data'!$R$11:$R$500='Cal_Claims Experience'!$V369)*('Input_Claims Data'!$S$11:$S$500='Cal_Claims Experience'!$W369)*('Input_Claims Data'!$T$11:$T$500='Cal_Claims Experience'!$X369)))</f>
        <v/>
      </c>
      <c r="AI369" s="1" t="str">
        <f t="shared" si="58"/>
        <v/>
      </c>
      <c r="AJ369" s="1" t="str">
        <f t="shared" si="55"/>
        <v/>
      </c>
      <c r="AK369" s="1" t="str">
        <f t="shared" si="56"/>
        <v/>
      </c>
      <c r="AL369" s="1" t="str">
        <f t="shared" si="57"/>
        <v/>
      </c>
      <c r="AM369" s="1" t="str">
        <f t="shared" si="59"/>
        <v/>
      </c>
    </row>
    <row r="370" spans="5:39">
      <c r="E370" s="1" t="str" cm="1">
        <f t="array" ref="E370">IF(A370="","",_xlfn._xlws.FILTER('Input_Claims Data'!E$11:E$500,('Input_Claims Data'!$A$11:$A$500='Cal_Claims Experience'!$A370)*('Input_Claims Data'!$B$11:$B$500='Cal_Claims Experience'!$B370)*('Input_Claims Data'!$C$11:$C$500='Cal_Claims Experience'!$C370)*('Input_Claims Data'!$D$11:$D$500='Cal_Claims Experience'!$D370)))</f>
        <v/>
      </c>
      <c r="F370" s="1" t="str" cm="1">
        <f t="array" ref="F370">IF(A370="","",_xlfn._xlws.FILTER('Input_Claims Data'!F$11:F$500,('Input_Claims Data'!$A$11:$A$500='Cal_Claims Experience'!$A370)*('Input_Claims Data'!$B$11:$B$500='Cal_Claims Experience'!$B370)*('Input_Claims Data'!$C$11:$C$500='Cal_Claims Experience'!$C370)*('Input_Claims Data'!$D$11:$D$500='Cal_Claims Experience'!$D370)))</f>
        <v/>
      </c>
      <c r="G370" s="1" t="str" cm="1">
        <f t="array" ref="G370">IF(A370="","",_xlfn._xlws.FILTER('Input_Claims Data'!G$11:G$500,('Input_Claims Data'!$A$11:$A$500='Cal_Claims Experience'!$A370)*('Input_Claims Data'!$B$11:$B$500='Cal_Claims Experience'!$B370)*('Input_Claims Data'!$C$11:$C$500='Cal_Claims Experience'!$C370)*('Input_Claims Data'!$D$11:$D$500='Cal_Claims Experience'!$D370)))</f>
        <v/>
      </c>
      <c r="H370" s="1" t="str" cm="1">
        <f t="array" ref="H370">IF(A370="","",_xlfn._xlws.FILTER('Input_Claims Data'!H$11:H$500,('Input_Claims Data'!$A$11:$A$500='Cal_Claims Experience'!$A370)*('Input_Claims Data'!$B$11:$B$500='Cal_Claims Experience'!$B370)*('Input_Claims Data'!$C$11:$C$500='Cal_Claims Experience'!$C370)*('Input_Claims Data'!$D$11:$D$500='Cal_Claims Experience'!$D370)))</f>
        <v/>
      </c>
      <c r="I370" s="1" t="str" cm="1">
        <f t="array" ref="I370">IF(A370="","",_xlfn._xlws.FILTER('Input_Claims Data'!I$11:I$500,('Input_Claims Data'!$A$11:$A$500='Cal_Claims Experience'!$A370)*('Input_Claims Data'!$B$11:$B$500='Cal_Claims Experience'!$B370)*('Input_Claims Data'!$C$11:$C$500='Cal_Claims Experience'!$C370)*('Input_Claims Data'!$D$11:$D$500='Cal_Claims Experience'!$D370)))</f>
        <v/>
      </c>
      <c r="J370" s="1" t="str" cm="1">
        <f t="array" ref="J370">IF(A370="","",_xlfn._xlws.FILTER('Input_Claims Data'!J$11:J$500,('Input_Claims Data'!$A$11:$A$500='Cal_Claims Experience'!$A370)*('Input_Claims Data'!$B$11:$B$500='Cal_Claims Experience'!$B370)*('Input_Claims Data'!$C$11:$C$500='Cal_Claims Experience'!$C370)*('Input_Claims Data'!$D$11:$D$500='Cal_Claims Experience'!$D370)))</f>
        <v/>
      </c>
      <c r="K370" s="1" t="str" cm="1">
        <f t="array" ref="K370">IF(A370="","",_xlfn._xlws.FILTER('Input_Claims Data'!K$11:K$500,('Input_Claims Data'!$A$11:$A$500='Cal_Claims Experience'!$A370)*('Input_Claims Data'!$B$11:$B$500='Cal_Claims Experience'!$B370)*('Input_Claims Data'!$C$11:$C$500='Cal_Claims Experience'!$C370)*('Input_Claims Data'!$D$11:$D$500='Cal_Claims Experience'!$D370)))</f>
        <v/>
      </c>
      <c r="L370" s="1" t="str" cm="1">
        <f t="array" ref="L370">IF(B370="","",_xlfn._xlws.FILTER('Input_Claims Data'!L$11:L$500,('Input_Claims Data'!$A$11:$A$500='Cal_Claims Experience'!$A370)*('Input_Claims Data'!$B$11:$B$500='Cal_Claims Experience'!$B370)*('Input_Claims Data'!$C$11:$C$500='Cal_Claims Experience'!$C370)*('Input_Claims Data'!$D$11:$D$500='Cal_Claims Experience'!$D370)))</f>
        <v/>
      </c>
      <c r="M370" s="1" t="str" cm="1">
        <f t="array" ref="M370">IF(C370="","",_xlfn._xlws.FILTER('Input_Claims Data'!M$11:M$500,('Input_Claims Data'!$A$11:$A$500='Cal_Claims Experience'!$A370)*('Input_Claims Data'!$B$11:$B$500='Cal_Claims Experience'!$B370)*('Input_Claims Data'!$C$11:$C$500='Cal_Claims Experience'!$C370)*('Input_Claims Data'!$D$11:$D$500='Cal_Claims Experience'!$D370)))</f>
        <v/>
      </c>
      <c r="N370" s="1" t="str" cm="1">
        <f t="array" ref="N370">IF(D370="","",_xlfn._xlws.FILTER('Input_Claims Data'!N$11:N$500,('Input_Claims Data'!$A$11:$A$500='Cal_Claims Experience'!$A370)*('Input_Claims Data'!$B$11:$B$500='Cal_Claims Experience'!$B370)*('Input_Claims Data'!$C$11:$C$500='Cal_Claims Experience'!$C370)*('Input_Claims Data'!$D$11:$D$500='Cal_Claims Experience'!$D370)))</f>
        <v/>
      </c>
      <c r="O370" s="1" t="str">
        <f t="shared" si="50"/>
        <v/>
      </c>
      <c r="P370" s="1" t="str">
        <f t="shared" si="51"/>
        <v/>
      </c>
      <c r="Q370" s="1" t="str">
        <f t="shared" si="52"/>
        <v/>
      </c>
      <c r="R370" s="1" t="str">
        <f t="shared" si="53"/>
        <v/>
      </c>
      <c r="S370" s="1" t="str">
        <f t="shared" si="54"/>
        <v/>
      </c>
      <c r="Y370" s="1" t="str" cm="1">
        <f t="array" ref="Y370">IF(U370="","",_xlfn._xlws.FILTER('Input_Claims Data'!U$11:U$500,('Input_Claims Data'!$Q$11:$Q$500='Cal_Claims Experience'!$U370)*('Input_Claims Data'!$R$11:$R$500='Cal_Claims Experience'!$V370)*('Input_Claims Data'!$S$11:$S$500='Cal_Claims Experience'!$W370)*('Input_Claims Data'!$T$11:$T$500='Cal_Claims Experience'!$X370)))</f>
        <v/>
      </c>
      <c r="Z370" s="1" t="str" cm="1">
        <f t="array" ref="Z370">IF(V370="","",_xlfn._xlws.FILTER('Input_Claims Data'!V$11:V$500,('Input_Claims Data'!$Q$11:$Q$500='Cal_Claims Experience'!$U370)*('Input_Claims Data'!$R$11:$R$500='Cal_Claims Experience'!$V370)*('Input_Claims Data'!$S$11:$S$500='Cal_Claims Experience'!$W370)*('Input_Claims Data'!$T$11:$T$500='Cal_Claims Experience'!$X370)))</f>
        <v/>
      </c>
      <c r="AA370" s="1" t="str" cm="1">
        <f t="array" ref="AA370">IF(W370="","",_xlfn._xlws.FILTER('Input_Claims Data'!W$11:W$500,('Input_Claims Data'!$Q$11:$Q$500='Cal_Claims Experience'!$U370)*('Input_Claims Data'!$R$11:$R$500='Cal_Claims Experience'!$V370)*('Input_Claims Data'!$S$11:$S$500='Cal_Claims Experience'!$W370)*('Input_Claims Data'!$T$11:$T$500='Cal_Claims Experience'!$X370)))</f>
        <v/>
      </c>
      <c r="AB370" s="1" t="str" cm="1">
        <f t="array" ref="AB370">IF(X370="","",_xlfn._xlws.FILTER('Input_Claims Data'!X$11:X$500,('Input_Claims Data'!$Q$11:$Q$500='Cal_Claims Experience'!$U370)*('Input_Claims Data'!$R$11:$R$500='Cal_Claims Experience'!$V370)*('Input_Claims Data'!$S$11:$S$500='Cal_Claims Experience'!$W370)*('Input_Claims Data'!$T$11:$T$500='Cal_Claims Experience'!$X370)))</f>
        <v/>
      </c>
      <c r="AC370" s="1" t="str" cm="1">
        <f t="array" ref="AC370">IF(Y370="","",_xlfn._xlws.FILTER('Input_Claims Data'!Y$11:Y$500,('Input_Claims Data'!$Q$11:$Q$500='Cal_Claims Experience'!$U370)*('Input_Claims Data'!$R$11:$R$500='Cal_Claims Experience'!$V370)*('Input_Claims Data'!$S$11:$S$500='Cal_Claims Experience'!$W370)*('Input_Claims Data'!$T$11:$T$500='Cal_Claims Experience'!$X370)))</f>
        <v/>
      </c>
      <c r="AD370" s="1" t="str" cm="1">
        <f t="array" ref="AD370">IF(Z370="","",_xlfn._xlws.FILTER('Input_Claims Data'!Z$11:Z$500,('Input_Claims Data'!$Q$11:$Q$500='Cal_Claims Experience'!$U370)*('Input_Claims Data'!$R$11:$R$500='Cal_Claims Experience'!$V370)*('Input_Claims Data'!$S$11:$S$500='Cal_Claims Experience'!$W370)*('Input_Claims Data'!$T$11:$T$500='Cal_Claims Experience'!$X370)))</f>
        <v/>
      </c>
      <c r="AE370" s="1" t="str" cm="1">
        <f t="array" ref="AE370">IF(AA370="","",_xlfn._xlws.FILTER('Input_Claims Data'!AA$11:AA$500,('Input_Claims Data'!$Q$11:$Q$500='Cal_Claims Experience'!$U370)*('Input_Claims Data'!$R$11:$R$500='Cal_Claims Experience'!$V370)*('Input_Claims Data'!$S$11:$S$500='Cal_Claims Experience'!$W370)*('Input_Claims Data'!$T$11:$T$500='Cal_Claims Experience'!$X370)))</f>
        <v/>
      </c>
      <c r="AF370" s="1" t="str" cm="1">
        <f t="array" ref="AF370">IF(AB370="","",_xlfn._xlws.FILTER('Input_Claims Data'!AB$11:AB$500,('Input_Claims Data'!$Q$11:$Q$500='Cal_Claims Experience'!$U370)*('Input_Claims Data'!$R$11:$R$500='Cal_Claims Experience'!$V370)*('Input_Claims Data'!$S$11:$S$500='Cal_Claims Experience'!$W370)*('Input_Claims Data'!$T$11:$T$500='Cal_Claims Experience'!$X370)))</f>
        <v/>
      </c>
      <c r="AG370" s="1" t="str" cm="1">
        <f t="array" ref="AG370">IF(AC370="","",_xlfn._xlws.FILTER('Input_Claims Data'!AC$11:AC$500,('Input_Claims Data'!$Q$11:$Q$500='Cal_Claims Experience'!$U370)*('Input_Claims Data'!$R$11:$R$500='Cal_Claims Experience'!$V370)*('Input_Claims Data'!$S$11:$S$500='Cal_Claims Experience'!$W370)*('Input_Claims Data'!$T$11:$T$500='Cal_Claims Experience'!$X370)))</f>
        <v/>
      </c>
      <c r="AH370" s="1" t="str" cm="1">
        <f t="array" ref="AH370">IF(AD370="","",_xlfn._xlws.FILTER('Input_Claims Data'!AD$11:AD$500,('Input_Claims Data'!$Q$11:$Q$500='Cal_Claims Experience'!$U370)*('Input_Claims Data'!$R$11:$R$500='Cal_Claims Experience'!$V370)*('Input_Claims Data'!$S$11:$S$500='Cal_Claims Experience'!$W370)*('Input_Claims Data'!$T$11:$T$500='Cal_Claims Experience'!$X370)))</f>
        <v/>
      </c>
      <c r="AI370" s="1" t="str">
        <f t="shared" si="58"/>
        <v/>
      </c>
      <c r="AJ370" s="1" t="str">
        <f t="shared" si="55"/>
        <v/>
      </c>
      <c r="AK370" s="1" t="str">
        <f t="shared" si="56"/>
        <v/>
      </c>
      <c r="AL370" s="1" t="str">
        <f t="shared" si="57"/>
        <v/>
      </c>
      <c r="AM370" s="1" t="str">
        <f t="shared" si="59"/>
        <v/>
      </c>
    </row>
    <row r="371" spans="5:39">
      <c r="E371" s="1" t="str" cm="1">
        <f t="array" ref="E371">IF(A371="","",_xlfn._xlws.FILTER('Input_Claims Data'!E$11:E$500,('Input_Claims Data'!$A$11:$A$500='Cal_Claims Experience'!$A371)*('Input_Claims Data'!$B$11:$B$500='Cal_Claims Experience'!$B371)*('Input_Claims Data'!$C$11:$C$500='Cal_Claims Experience'!$C371)*('Input_Claims Data'!$D$11:$D$500='Cal_Claims Experience'!$D371)))</f>
        <v/>
      </c>
      <c r="F371" s="1" t="str" cm="1">
        <f t="array" ref="F371">IF(A371="","",_xlfn._xlws.FILTER('Input_Claims Data'!F$11:F$500,('Input_Claims Data'!$A$11:$A$500='Cal_Claims Experience'!$A371)*('Input_Claims Data'!$B$11:$B$500='Cal_Claims Experience'!$B371)*('Input_Claims Data'!$C$11:$C$500='Cal_Claims Experience'!$C371)*('Input_Claims Data'!$D$11:$D$500='Cal_Claims Experience'!$D371)))</f>
        <v/>
      </c>
      <c r="G371" s="1" t="str" cm="1">
        <f t="array" ref="G371">IF(A371="","",_xlfn._xlws.FILTER('Input_Claims Data'!G$11:G$500,('Input_Claims Data'!$A$11:$A$500='Cal_Claims Experience'!$A371)*('Input_Claims Data'!$B$11:$B$500='Cal_Claims Experience'!$B371)*('Input_Claims Data'!$C$11:$C$500='Cal_Claims Experience'!$C371)*('Input_Claims Data'!$D$11:$D$500='Cal_Claims Experience'!$D371)))</f>
        <v/>
      </c>
      <c r="H371" s="1" t="str" cm="1">
        <f t="array" ref="H371">IF(A371="","",_xlfn._xlws.FILTER('Input_Claims Data'!H$11:H$500,('Input_Claims Data'!$A$11:$A$500='Cal_Claims Experience'!$A371)*('Input_Claims Data'!$B$11:$B$500='Cal_Claims Experience'!$B371)*('Input_Claims Data'!$C$11:$C$500='Cal_Claims Experience'!$C371)*('Input_Claims Data'!$D$11:$D$500='Cal_Claims Experience'!$D371)))</f>
        <v/>
      </c>
      <c r="I371" s="1" t="str" cm="1">
        <f t="array" ref="I371">IF(A371="","",_xlfn._xlws.FILTER('Input_Claims Data'!I$11:I$500,('Input_Claims Data'!$A$11:$A$500='Cal_Claims Experience'!$A371)*('Input_Claims Data'!$B$11:$B$500='Cal_Claims Experience'!$B371)*('Input_Claims Data'!$C$11:$C$500='Cal_Claims Experience'!$C371)*('Input_Claims Data'!$D$11:$D$500='Cal_Claims Experience'!$D371)))</f>
        <v/>
      </c>
      <c r="J371" s="1" t="str" cm="1">
        <f t="array" ref="J371">IF(A371="","",_xlfn._xlws.FILTER('Input_Claims Data'!J$11:J$500,('Input_Claims Data'!$A$11:$A$500='Cal_Claims Experience'!$A371)*('Input_Claims Data'!$B$11:$B$500='Cal_Claims Experience'!$B371)*('Input_Claims Data'!$C$11:$C$500='Cal_Claims Experience'!$C371)*('Input_Claims Data'!$D$11:$D$500='Cal_Claims Experience'!$D371)))</f>
        <v/>
      </c>
      <c r="K371" s="1" t="str" cm="1">
        <f t="array" ref="K371">IF(A371="","",_xlfn._xlws.FILTER('Input_Claims Data'!K$11:K$500,('Input_Claims Data'!$A$11:$A$500='Cal_Claims Experience'!$A371)*('Input_Claims Data'!$B$11:$B$500='Cal_Claims Experience'!$B371)*('Input_Claims Data'!$C$11:$C$500='Cal_Claims Experience'!$C371)*('Input_Claims Data'!$D$11:$D$500='Cal_Claims Experience'!$D371)))</f>
        <v/>
      </c>
      <c r="L371" s="1" t="str" cm="1">
        <f t="array" ref="L371">IF(B371="","",_xlfn._xlws.FILTER('Input_Claims Data'!L$11:L$500,('Input_Claims Data'!$A$11:$A$500='Cal_Claims Experience'!$A371)*('Input_Claims Data'!$B$11:$B$500='Cal_Claims Experience'!$B371)*('Input_Claims Data'!$C$11:$C$500='Cal_Claims Experience'!$C371)*('Input_Claims Data'!$D$11:$D$500='Cal_Claims Experience'!$D371)))</f>
        <v/>
      </c>
      <c r="M371" s="1" t="str" cm="1">
        <f t="array" ref="M371">IF(C371="","",_xlfn._xlws.FILTER('Input_Claims Data'!M$11:M$500,('Input_Claims Data'!$A$11:$A$500='Cal_Claims Experience'!$A371)*('Input_Claims Data'!$B$11:$B$500='Cal_Claims Experience'!$B371)*('Input_Claims Data'!$C$11:$C$500='Cal_Claims Experience'!$C371)*('Input_Claims Data'!$D$11:$D$500='Cal_Claims Experience'!$D371)))</f>
        <v/>
      </c>
      <c r="N371" s="1" t="str" cm="1">
        <f t="array" ref="N371">IF(D371="","",_xlfn._xlws.FILTER('Input_Claims Data'!N$11:N$500,('Input_Claims Data'!$A$11:$A$500='Cal_Claims Experience'!$A371)*('Input_Claims Data'!$B$11:$B$500='Cal_Claims Experience'!$B371)*('Input_Claims Data'!$C$11:$C$500='Cal_Claims Experience'!$C371)*('Input_Claims Data'!$D$11:$D$500='Cal_Claims Experience'!$D371)))</f>
        <v/>
      </c>
      <c r="O371" s="1" t="str">
        <f t="shared" si="50"/>
        <v/>
      </c>
      <c r="P371" s="1" t="str">
        <f t="shared" si="51"/>
        <v/>
      </c>
      <c r="Q371" s="1" t="str">
        <f t="shared" si="52"/>
        <v/>
      </c>
      <c r="R371" s="1" t="str">
        <f t="shared" si="53"/>
        <v/>
      </c>
      <c r="S371" s="1" t="str">
        <f t="shared" si="54"/>
        <v/>
      </c>
      <c r="Y371" s="1" t="str" cm="1">
        <f t="array" ref="Y371">IF(U371="","",_xlfn._xlws.FILTER('Input_Claims Data'!U$11:U$500,('Input_Claims Data'!$Q$11:$Q$500='Cal_Claims Experience'!$U371)*('Input_Claims Data'!$R$11:$R$500='Cal_Claims Experience'!$V371)*('Input_Claims Data'!$S$11:$S$500='Cal_Claims Experience'!$W371)*('Input_Claims Data'!$T$11:$T$500='Cal_Claims Experience'!$X371)))</f>
        <v/>
      </c>
      <c r="Z371" s="1" t="str" cm="1">
        <f t="array" ref="Z371">IF(V371="","",_xlfn._xlws.FILTER('Input_Claims Data'!V$11:V$500,('Input_Claims Data'!$Q$11:$Q$500='Cal_Claims Experience'!$U371)*('Input_Claims Data'!$R$11:$R$500='Cal_Claims Experience'!$V371)*('Input_Claims Data'!$S$11:$S$500='Cal_Claims Experience'!$W371)*('Input_Claims Data'!$T$11:$T$500='Cal_Claims Experience'!$X371)))</f>
        <v/>
      </c>
      <c r="AA371" s="1" t="str" cm="1">
        <f t="array" ref="AA371">IF(W371="","",_xlfn._xlws.FILTER('Input_Claims Data'!W$11:W$500,('Input_Claims Data'!$Q$11:$Q$500='Cal_Claims Experience'!$U371)*('Input_Claims Data'!$R$11:$R$500='Cal_Claims Experience'!$V371)*('Input_Claims Data'!$S$11:$S$500='Cal_Claims Experience'!$W371)*('Input_Claims Data'!$T$11:$T$500='Cal_Claims Experience'!$X371)))</f>
        <v/>
      </c>
      <c r="AB371" s="1" t="str" cm="1">
        <f t="array" ref="AB371">IF(X371="","",_xlfn._xlws.FILTER('Input_Claims Data'!X$11:X$500,('Input_Claims Data'!$Q$11:$Q$500='Cal_Claims Experience'!$U371)*('Input_Claims Data'!$R$11:$R$500='Cal_Claims Experience'!$V371)*('Input_Claims Data'!$S$11:$S$500='Cal_Claims Experience'!$W371)*('Input_Claims Data'!$T$11:$T$500='Cal_Claims Experience'!$X371)))</f>
        <v/>
      </c>
      <c r="AC371" s="1" t="str" cm="1">
        <f t="array" ref="AC371">IF(Y371="","",_xlfn._xlws.FILTER('Input_Claims Data'!Y$11:Y$500,('Input_Claims Data'!$Q$11:$Q$500='Cal_Claims Experience'!$U371)*('Input_Claims Data'!$R$11:$R$500='Cal_Claims Experience'!$V371)*('Input_Claims Data'!$S$11:$S$500='Cal_Claims Experience'!$W371)*('Input_Claims Data'!$T$11:$T$500='Cal_Claims Experience'!$X371)))</f>
        <v/>
      </c>
      <c r="AD371" s="1" t="str" cm="1">
        <f t="array" ref="AD371">IF(Z371="","",_xlfn._xlws.FILTER('Input_Claims Data'!Z$11:Z$500,('Input_Claims Data'!$Q$11:$Q$500='Cal_Claims Experience'!$U371)*('Input_Claims Data'!$R$11:$R$500='Cal_Claims Experience'!$V371)*('Input_Claims Data'!$S$11:$S$500='Cal_Claims Experience'!$W371)*('Input_Claims Data'!$T$11:$T$500='Cal_Claims Experience'!$X371)))</f>
        <v/>
      </c>
      <c r="AE371" s="1" t="str" cm="1">
        <f t="array" ref="AE371">IF(AA371="","",_xlfn._xlws.FILTER('Input_Claims Data'!AA$11:AA$500,('Input_Claims Data'!$Q$11:$Q$500='Cal_Claims Experience'!$U371)*('Input_Claims Data'!$R$11:$R$500='Cal_Claims Experience'!$V371)*('Input_Claims Data'!$S$11:$S$500='Cal_Claims Experience'!$W371)*('Input_Claims Data'!$T$11:$T$500='Cal_Claims Experience'!$X371)))</f>
        <v/>
      </c>
      <c r="AF371" s="1" t="str" cm="1">
        <f t="array" ref="AF371">IF(AB371="","",_xlfn._xlws.FILTER('Input_Claims Data'!AB$11:AB$500,('Input_Claims Data'!$Q$11:$Q$500='Cal_Claims Experience'!$U371)*('Input_Claims Data'!$R$11:$R$500='Cal_Claims Experience'!$V371)*('Input_Claims Data'!$S$11:$S$500='Cal_Claims Experience'!$W371)*('Input_Claims Data'!$T$11:$T$500='Cal_Claims Experience'!$X371)))</f>
        <v/>
      </c>
      <c r="AG371" s="1" t="str" cm="1">
        <f t="array" ref="AG371">IF(AC371="","",_xlfn._xlws.FILTER('Input_Claims Data'!AC$11:AC$500,('Input_Claims Data'!$Q$11:$Q$500='Cal_Claims Experience'!$U371)*('Input_Claims Data'!$R$11:$R$500='Cal_Claims Experience'!$V371)*('Input_Claims Data'!$S$11:$S$500='Cal_Claims Experience'!$W371)*('Input_Claims Data'!$T$11:$T$500='Cal_Claims Experience'!$X371)))</f>
        <v/>
      </c>
      <c r="AH371" s="1" t="str" cm="1">
        <f t="array" ref="AH371">IF(AD371="","",_xlfn._xlws.FILTER('Input_Claims Data'!AD$11:AD$500,('Input_Claims Data'!$Q$11:$Q$500='Cal_Claims Experience'!$U371)*('Input_Claims Data'!$R$11:$R$500='Cal_Claims Experience'!$V371)*('Input_Claims Data'!$S$11:$S$500='Cal_Claims Experience'!$W371)*('Input_Claims Data'!$T$11:$T$500='Cal_Claims Experience'!$X371)))</f>
        <v/>
      </c>
      <c r="AI371" s="1" t="str">
        <f t="shared" si="58"/>
        <v/>
      </c>
      <c r="AJ371" s="1" t="str">
        <f t="shared" si="55"/>
        <v/>
      </c>
      <c r="AK371" s="1" t="str">
        <f t="shared" si="56"/>
        <v/>
      </c>
      <c r="AL371" s="1" t="str">
        <f t="shared" si="57"/>
        <v/>
      </c>
      <c r="AM371" s="1" t="str">
        <f t="shared" si="59"/>
        <v/>
      </c>
    </row>
    <row r="372" spans="5:39">
      <c r="E372" s="1" t="str" cm="1">
        <f t="array" ref="E372">IF(A372="","",_xlfn._xlws.FILTER('Input_Claims Data'!E$11:E$500,('Input_Claims Data'!$A$11:$A$500='Cal_Claims Experience'!$A372)*('Input_Claims Data'!$B$11:$B$500='Cal_Claims Experience'!$B372)*('Input_Claims Data'!$C$11:$C$500='Cal_Claims Experience'!$C372)*('Input_Claims Data'!$D$11:$D$500='Cal_Claims Experience'!$D372)))</f>
        <v/>
      </c>
      <c r="F372" s="1" t="str" cm="1">
        <f t="array" ref="F372">IF(A372="","",_xlfn._xlws.FILTER('Input_Claims Data'!F$11:F$500,('Input_Claims Data'!$A$11:$A$500='Cal_Claims Experience'!$A372)*('Input_Claims Data'!$B$11:$B$500='Cal_Claims Experience'!$B372)*('Input_Claims Data'!$C$11:$C$500='Cal_Claims Experience'!$C372)*('Input_Claims Data'!$D$11:$D$500='Cal_Claims Experience'!$D372)))</f>
        <v/>
      </c>
      <c r="G372" s="1" t="str" cm="1">
        <f t="array" ref="G372">IF(A372="","",_xlfn._xlws.FILTER('Input_Claims Data'!G$11:G$500,('Input_Claims Data'!$A$11:$A$500='Cal_Claims Experience'!$A372)*('Input_Claims Data'!$B$11:$B$500='Cal_Claims Experience'!$B372)*('Input_Claims Data'!$C$11:$C$500='Cal_Claims Experience'!$C372)*('Input_Claims Data'!$D$11:$D$500='Cal_Claims Experience'!$D372)))</f>
        <v/>
      </c>
      <c r="H372" s="1" t="str" cm="1">
        <f t="array" ref="H372">IF(A372="","",_xlfn._xlws.FILTER('Input_Claims Data'!H$11:H$500,('Input_Claims Data'!$A$11:$A$500='Cal_Claims Experience'!$A372)*('Input_Claims Data'!$B$11:$B$500='Cal_Claims Experience'!$B372)*('Input_Claims Data'!$C$11:$C$500='Cal_Claims Experience'!$C372)*('Input_Claims Data'!$D$11:$D$500='Cal_Claims Experience'!$D372)))</f>
        <v/>
      </c>
      <c r="I372" s="1" t="str" cm="1">
        <f t="array" ref="I372">IF(A372="","",_xlfn._xlws.FILTER('Input_Claims Data'!I$11:I$500,('Input_Claims Data'!$A$11:$A$500='Cal_Claims Experience'!$A372)*('Input_Claims Data'!$B$11:$B$500='Cal_Claims Experience'!$B372)*('Input_Claims Data'!$C$11:$C$500='Cal_Claims Experience'!$C372)*('Input_Claims Data'!$D$11:$D$500='Cal_Claims Experience'!$D372)))</f>
        <v/>
      </c>
      <c r="J372" s="1" t="str" cm="1">
        <f t="array" ref="J372">IF(A372="","",_xlfn._xlws.FILTER('Input_Claims Data'!J$11:J$500,('Input_Claims Data'!$A$11:$A$500='Cal_Claims Experience'!$A372)*('Input_Claims Data'!$B$11:$B$500='Cal_Claims Experience'!$B372)*('Input_Claims Data'!$C$11:$C$500='Cal_Claims Experience'!$C372)*('Input_Claims Data'!$D$11:$D$500='Cal_Claims Experience'!$D372)))</f>
        <v/>
      </c>
      <c r="K372" s="1" t="str" cm="1">
        <f t="array" ref="K372">IF(A372="","",_xlfn._xlws.FILTER('Input_Claims Data'!K$11:K$500,('Input_Claims Data'!$A$11:$A$500='Cal_Claims Experience'!$A372)*('Input_Claims Data'!$B$11:$B$500='Cal_Claims Experience'!$B372)*('Input_Claims Data'!$C$11:$C$500='Cal_Claims Experience'!$C372)*('Input_Claims Data'!$D$11:$D$500='Cal_Claims Experience'!$D372)))</f>
        <v/>
      </c>
      <c r="L372" s="1" t="str" cm="1">
        <f t="array" ref="L372">IF(B372="","",_xlfn._xlws.FILTER('Input_Claims Data'!L$11:L$500,('Input_Claims Data'!$A$11:$A$500='Cal_Claims Experience'!$A372)*('Input_Claims Data'!$B$11:$B$500='Cal_Claims Experience'!$B372)*('Input_Claims Data'!$C$11:$C$500='Cal_Claims Experience'!$C372)*('Input_Claims Data'!$D$11:$D$500='Cal_Claims Experience'!$D372)))</f>
        <v/>
      </c>
      <c r="M372" s="1" t="str" cm="1">
        <f t="array" ref="M372">IF(C372="","",_xlfn._xlws.FILTER('Input_Claims Data'!M$11:M$500,('Input_Claims Data'!$A$11:$A$500='Cal_Claims Experience'!$A372)*('Input_Claims Data'!$B$11:$B$500='Cal_Claims Experience'!$B372)*('Input_Claims Data'!$C$11:$C$500='Cal_Claims Experience'!$C372)*('Input_Claims Data'!$D$11:$D$500='Cal_Claims Experience'!$D372)))</f>
        <v/>
      </c>
      <c r="N372" s="1" t="str" cm="1">
        <f t="array" ref="N372">IF(D372="","",_xlfn._xlws.FILTER('Input_Claims Data'!N$11:N$500,('Input_Claims Data'!$A$11:$A$500='Cal_Claims Experience'!$A372)*('Input_Claims Data'!$B$11:$B$500='Cal_Claims Experience'!$B372)*('Input_Claims Data'!$C$11:$C$500='Cal_Claims Experience'!$C372)*('Input_Claims Data'!$D$11:$D$500='Cal_Claims Experience'!$D372)))</f>
        <v/>
      </c>
      <c r="O372" s="1" t="str">
        <f t="shared" si="50"/>
        <v/>
      </c>
      <c r="P372" s="1" t="str">
        <f t="shared" si="51"/>
        <v/>
      </c>
      <c r="Q372" s="1" t="str">
        <f t="shared" si="52"/>
        <v/>
      </c>
      <c r="R372" s="1" t="str">
        <f t="shared" si="53"/>
        <v/>
      </c>
      <c r="S372" s="1" t="str">
        <f t="shared" si="54"/>
        <v/>
      </c>
      <c r="Y372" s="1" t="str" cm="1">
        <f t="array" ref="Y372">IF(U372="","",_xlfn._xlws.FILTER('Input_Claims Data'!U$11:U$500,('Input_Claims Data'!$Q$11:$Q$500='Cal_Claims Experience'!$U372)*('Input_Claims Data'!$R$11:$R$500='Cal_Claims Experience'!$V372)*('Input_Claims Data'!$S$11:$S$500='Cal_Claims Experience'!$W372)*('Input_Claims Data'!$T$11:$T$500='Cal_Claims Experience'!$X372)))</f>
        <v/>
      </c>
      <c r="Z372" s="1" t="str" cm="1">
        <f t="array" ref="Z372">IF(V372="","",_xlfn._xlws.FILTER('Input_Claims Data'!V$11:V$500,('Input_Claims Data'!$Q$11:$Q$500='Cal_Claims Experience'!$U372)*('Input_Claims Data'!$R$11:$R$500='Cal_Claims Experience'!$V372)*('Input_Claims Data'!$S$11:$S$500='Cal_Claims Experience'!$W372)*('Input_Claims Data'!$T$11:$T$500='Cal_Claims Experience'!$X372)))</f>
        <v/>
      </c>
      <c r="AA372" s="1" t="str" cm="1">
        <f t="array" ref="AA372">IF(W372="","",_xlfn._xlws.FILTER('Input_Claims Data'!W$11:W$500,('Input_Claims Data'!$Q$11:$Q$500='Cal_Claims Experience'!$U372)*('Input_Claims Data'!$R$11:$R$500='Cal_Claims Experience'!$V372)*('Input_Claims Data'!$S$11:$S$500='Cal_Claims Experience'!$W372)*('Input_Claims Data'!$T$11:$T$500='Cal_Claims Experience'!$X372)))</f>
        <v/>
      </c>
      <c r="AB372" s="1" t="str" cm="1">
        <f t="array" ref="AB372">IF(X372="","",_xlfn._xlws.FILTER('Input_Claims Data'!X$11:X$500,('Input_Claims Data'!$Q$11:$Q$500='Cal_Claims Experience'!$U372)*('Input_Claims Data'!$R$11:$R$500='Cal_Claims Experience'!$V372)*('Input_Claims Data'!$S$11:$S$500='Cal_Claims Experience'!$W372)*('Input_Claims Data'!$T$11:$T$500='Cal_Claims Experience'!$X372)))</f>
        <v/>
      </c>
      <c r="AC372" s="1" t="str" cm="1">
        <f t="array" ref="AC372">IF(Y372="","",_xlfn._xlws.FILTER('Input_Claims Data'!Y$11:Y$500,('Input_Claims Data'!$Q$11:$Q$500='Cal_Claims Experience'!$U372)*('Input_Claims Data'!$R$11:$R$500='Cal_Claims Experience'!$V372)*('Input_Claims Data'!$S$11:$S$500='Cal_Claims Experience'!$W372)*('Input_Claims Data'!$T$11:$T$500='Cal_Claims Experience'!$X372)))</f>
        <v/>
      </c>
      <c r="AD372" s="1" t="str" cm="1">
        <f t="array" ref="AD372">IF(Z372="","",_xlfn._xlws.FILTER('Input_Claims Data'!Z$11:Z$500,('Input_Claims Data'!$Q$11:$Q$500='Cal_Claims Experience'!$U372)*('Input_Claims Data'!$R$11:$R$500='Cal_Claims Experience'!$V372)*('Input_Claims Data'!$S$11:$S$500='Cal_Claims Experience'!$W372)*('Input_Claims Data'!$T$11:$T$500='Cal_Claims Experience'!$X372)))</f>
        <v/>
      </c>
      <c r="AE372" s="1" t="str" cm="1">
        <f t="array" ref="AE372">IF(AA372="","",_xlfn._xlws.FILTER('Input_Claims Data'!AA$11:AA$500,('Input_Claims Data'!$Q$11:$Q$500='Cal_Claims Experience'!$U372)*('Input_Claims Data'!$R$11:$R$500='Cal_Claims Experience'!$V372)*('Input_Claims Data'!$S$11:$S$500='Cal_Claims Experience'!$W372)*('Input_Claims Data'!$T$11:$T$500='Cal_Claims Experience'!$X372)))</f>
        <v/>
      </c>
      <c r="AF372" s="1" t="str" cm="1">
        <f t="array" ref="AF372">IF(AB372="","",_xlfn._xlws.FILTER('Input_Claims Data'!AB$11:AB$500,('Input_Claims Data'!$Q$11:$Q$500='Cal_Claims Experience'!$U372)*('Input_Claims Data'!$R$11:$R$500='Cal_Claims Experience'!$V372)*('Input_Claims Data'!$S$11:$S$500='Cal_Claims Experience'!$W372)*('Input_Claims Data'!$T$11:$T$500='Cal_Claims Experience'!$X372)))</f>
        <v/>
      </c>
      <c r="AG372" s="1" t="str" cm="1">
        <f t="array" ref="AG372">IF(AC372="","",_xlfn._xlws.FILTER('Input_Claims Data'!AC$11:AC$500,('Input_Claims Data'!$Q$11:$Q$500='Cal_Claims Experience'!$U372)*('Input_Claims Data'!$R$11:$R$500='Cal_Claims Experience'!$V372)*('Input_Claims Data'!$S$11:$S$500='Cal_Claims Experience'!$W372)*('Input_Claims Data'!$T$11:$T$500='Cal_Claims Experience'!$X372)))</f>
        <v/>
      </c>
      <c r="AH372" s="1" t="str" cm="1">
        <f t="array" ref="AH372">IF(AD372="","",_xlfn._xlws.FILTER('Input_Claims Data'!AD$11:AD$500,('Input_Claims Data'!$Q$11:$Q$500='Cal_Claims Experience'!$U372)*('Input_Claims Data'!$R$11:$R$500='Cal_Claims Experience'!$V372)*('Input_Claims Data'!$S$11:$S$500='Cal_Claims Experience'!$W372)*('Input_Claims Data'!$T$11:$T$500='Cal_Claims Experience'!$X372)))</f>
        <v/>
      </c>
      <c r="AI372" s="1" t="str">
        <f t="shared" si="58"/>
        <v/>
      </c>
      <c r="AJ372" s="1" t="str">
        <f t="shared" si="55"/>
        <v/>
      </c>
      <c r="AK372" s="1" t="str">
        <f t="shared" si="56"/>
        <v/>
      </c>
      <c r="AL372" s="1" t="str">
        <f t="shared" si="57"/>
        <v/>
      </c>
      <c r="AM372" s="1" t="str">
        <f t="shared" si="59"/>
        <v/>
      </c>
    </row>
    <row r="373" spans="5:39">
      <c r="E373" s="1" t="str" cm="1">
        <f t="array" ref="E373">IF(A373="","",_xlfn._xlws.FILTER('Input_Claims Data'!E$11:E$500,('Input_Claims Data'!$A$11:$A$500='Cal_Claims Experience'!$A373)*('Input_Claims Data'!$B$11:$B$500='Cal_Claims Experience'!$B373)*('Input_Claims Data'!$C$11:$C$500='Cal_Claims Experience'!$C373)*('Input_Claims Data'!$D$11:$D$500='Cal_Claims Experience'!$D373)))</f>
        <v/>
      </c>
      <c r="F373" s="1" t="str" cm="1">
        <f t="array" ref="F373">IF(A373="","",_xlfn._xlws.FILTER('Input_Claims Data'!F$11:F$500,('Input_Claims Data'!$A$11:$A$500='Cal_Claims Experience'!$A373)*('Input_Claims Data'!$B$11:$B$500='Cal_Claims Experience'!$B373)*('Input_Claims Data'!$C$11:$C$500='Cal_Claims Experience'!$C373)*('Input_Claims Data'!$D$11:$D$500='Cal_Claims Experience'!$D373)))</f>
        <v/>
      </c>
      <c r="G373" s="1" t="str" cm="1">
        <f t="array" ref="G373">IF(A373="","",_xlfn._xlws.FILTER('Input_Claims Data'!G$11:G$500,('Input_Claims Data'!$A$11:$A$500='Cal_Claims Experience'!$A373)*('Input_Claims Data'!$B$11:$B$500='Cal_Claims Experience'!$B373)*('Input_Claims Data'!$C$11:$C$500='Cal_Claims Experience'!$C373)*('Input_Claims Data'!$D$11:$D$500='Cal_Claims Experience'!$D373)))</f>
        <v/>
      </c>
      <c r="H373" s="1" t="str" cm="1">
        <f t="array" ref="H373">IF(A373="","",_xlfn._xlws.FILTER('Input_Claims Data'!H$11:H$500,('Input_Claims Data'!$A$11:$A$500='Cal_Claims Experience'!$A373)*('Input_Claims Data'!$B$11:$B$500='Cal_Claims Experience'!$B373)*('Input_Claims Data'!$C$11:$C$500='Cal_Claims Experience'!$C373)*('Input_Claims Data'!$D$11:$D$500='Cal_Claims Experience'!$D373)))</f>
        <v/>
      </c>
      <c r="I373" s="1" t="str" cm="1">
        <f t="array" ref="I373">IF(A373="","",_xlfn._xlws.FILTER('Input_Claims Data'!I$11:I$500,('Input_Claims Data'!$A$11:$A$500='Cal_Claims Experience'!$A373)*('Input_Claims Data'!$B$11:$B$500='Cal_Claims Experience'!$B373)*('Input_Claims Data'!$C$11:$C$500='Cal_Claims Experience'!$C373)*('Input_Claims Data'!$D$11:$D$500='Cal_Claims Experience'!$D373)))</f>
        <v/>
      </c>
      <c r="J373" s="1" t="str" cm="1">
        <f t="array" ref="J373">IF(A373="","",_xlfn._xlws.FILTER('Input_Claims Data'!J$11:J$500,('Input_Claims Data'!$A$11:$A$500='Cal_Claims Experience'!$A373)*('Input_Claims Data'!$B$11:$B$500='Cal_Claims Experience'!$B373)*('Input_Claims Data'!$C$11:$C$500='Cal_Claims Experience'!$C373)*('Input_Claims Data'!$D$11:$D$500='Cal_Claims Experience'!$D373)))</f>
        <v/>
      </c>
      <c r="K373" s="1" t="str" cm="1">
        <f t="array" ref="K373">IF(A373="","",_xlfn._xlws.FILTER('Input_Claims Data'!K$11:K$500,('Input_Claims Data'!$A$11:$A$500='Cal_Claims Experience'!$A373)*('Input_Claims Data'!$B$11:$B$500='Cal_Claims Experience'!$B373)*('Input_Claims Data'!$C$11:$C$500='Cal_Claims Experience'!$C373)*('Input_Claims Data'!$D$11:$D$500='Cal_Claims Experience'!$D373)))</f>
        <v/>
      </c>
      <c r="L373" s="1" t="str" cm="1">
        <f t="array" ref="L373">IF(B373="","",_xlfn._xlws.FILTER('Input_Claims Data'!L$11:L$500,('Input_Claims Data'!$A$11:$A$500='Cal_Claims Experience'!$A373)*('Input_Claims Data'!$B$11:$B$500='Cal_Claims Experience'!$B373)*('Input_Claims Data'!$C$11:$C$500='Cal_Claims Experience'!$C373)*('Input_Claims Data'!$D$11:$D$500='Cal_Claims Experience'!$D373)))</f>
        <v/>
      </c>
      <c r="M373" s="1" t="str" cm="1">
        <f t="array" ref="M373">IF(C373="","",_xlfn._xlws.FILTER('Input_Claims Data'!M$11:M$500,('Input_Claims Data'!$A$11:$A$500='Cal_Claims Experience'!$A373)*('Input_Claims Data'!$B$11:$B$500='Cal_Claims Experience'!$B373)*('Input_Claims Data'!$C$11:$C$500='Cal_Claims Experience'!$C373)*('Input_Claims Data'!$D$11:$D$500='Cal_Claims Experience'!$D373)))</f>
        <v/>
      </c>
      <c r="N373" s="1" t="str" cm="1">
        <f t="array" ref="N373">IF(D373="","",_xlfn._xlws.FILTER('Input_Claims Data'!N$11:N$500,('Input_Claims Data'!$A$11:$A$500='Cal_Claims Experience'!$A373)*('Input_Claims Data'!$B$11:$B$500='Cal_Claims Experience'!$B373)*('Input_Claims Data'!$C$11:$C$500='Cal_Claims Experience'!$C373)*('Input_Claims Data'!$D$11:$D$500='Cal_Claims Experience'!$D373)))</f>
        <v/>
      </c>
      <c r="O373" s="1" t="str">
        <f t="shared" si="50"/>
        <v/>
      </c>
      <c r="P373" s="1" t="str">
        <f t="shared" si="51"/>
        <v/>
      </c>
      <c r="Q373" s="1" t="str">
        <f t="shared" si="52"/>
        <v/>
      </c>
      <c r="R373" s="1" t="str">
        <f t="shared" si="53"/>
        <v/>
      </c>
      <c r="S373" s="1" t="str">
        <f t="shared" si="54"/>
        <v/>
      </c>
      <c r="Y373" s="1" t="str" cm="1">
        <f t="array" ref="Y373">IF(U373="","",_xlfn._xlws.FILTER('Input_Claims Data'!U$11:U$500,('Input_Claims Data'!$Q$11:$Q$500='Cal_Claims Experience'!$U373)*('Input_Claims Data'!$R$11:$R$500='Cal_Claims Experience'!$V373)*('Input_Claims Data'!$S$11:$S$500='Cal_Claims Experience'!$W373)*('Input_Claims Data'!$T$11:$T$500='Cal_Claims Experience'!$X373)))</f>
        <v/>
      </c>
      <c r="Z373" s="1" t="str" cm="1">
        <f t="array" ref="Z373">IF(V373="","",_xlfn._xlws.FILTER('Input_Claims Data'!V$11:V$500,('Input_Claims Data'!$Q$11:$Q$500='Cal_Claims Experience'!$U373)*('Input_Claims Data'!$R$11:$R$500='Cal_Claims Experience'!$V373)*('Input_Claims Data'!$S$11:$S$500='Cal_Claims Experience'!$W373)*('Input_Claims Data'!$T$11:$T$500='Cal_Claims Experience'!$X373)))</f>
        <v/>
      </c>
      <c r="AA373" s="1" t="str" cm="1">
        <f t="array" ref="AA373">IF(W373="","",_xlfn._xlws.FILTER('Input_Claims Data'!W$11:W$500,('Input_Claims Data'!$Q$11:$Q$500='Cal_Claims Experience'!$U373)*('Input_Claims Data'!$R$11:$R$500='Cal_Claims Experience'!$V373)*('Input_Claims Data'!$S$11:$S$500='Cal_Claims Experience'!$W373)*('Input_Claims Data'!$T$11:$T$500='Cal_Claims Experience'!$X373)))</f>
        <v/>
      </c>
      <c r="AB373" s="1" t="str" cm="1">
        <f t="array" ref="AB373">IF(X373="","",_xlfn._xlws.FILTER('Input_Claims Data'!X$11:X$500,('Input_Claims Data'!$Q$11:$Q$500='Cal_Claims Experience'!$U373)*('Input_Claims Data'!$R$11:$R$500='Cal_Claims Experience'!$V373)*('Input_Claims Data'!$S$11:$S$500='Cal_Claims Experience'!$W373)*('Input_Claims Data'!$T$11:$T$500='Cal_Claims Experience'!$X373)))</f>
        <v/>
      </c>
      <c r="AC373" s="1" t="str" cm="1">
        <f t="array" ref="AC373">IF(Y373="","",_xlfn._xlws.FILTER('Input_Claims Data'!Y$11:Y$500,('Input_Claims Data'!$Q$11:$Q$500='Cal_Claims Experience'!$U373)*('Input_Claims Data'!$R$11:$R$500='Cal_Claims Experience'!$V373)*('Input_Claims Data'!$S$11:$S$500='Cal_Claims Experience'!$W373)*('Input_Claims Data'!$T$11:$T$500='Cal_Claims Experience'!$X373)))</f>
        <v/>
      </c>
      <c r="AD373" s="1" t="str" cm="1">
        <f t="array" ref="AD373">IF(Z373="","",_xlfn._xlws.FILTER('Input_Claims Data'!Z$11:Z$500,('Input_Claims Data'!$Q$11:$Q$500='Cal_Claims Experience'!$U373)*('Input_Claims Data'!$R$11:$R$500='Cal_Claims Experience'!$V373)*('Input_Claims Data'!$S$11:$S$500='Cal_Claims Experience'!$W373)*('Input_Claims Data'!$T$11:$T$500='Cal_Claims Experience'!$X373)))</f>
        <v/>
      </c>
      <c r="AE373" s="1" t="str" cm="1">
        <f t="array" ref="AE373">IF(AA373="","",_xlfn._xlws.FILTER('Input_Claims Data'!AA$11:AA$500,('Input_Claims Data'!$Q$11:$Q$500='Cal_Claims Experience'!$U373)*('Input_Claims Data'!$R$11:$R$500='Cal_Claims Experience'!$V373)*('Input_Claims Data'!$S$11:$S$500='Cal_Claims Experience'!$W373)*('Input_Claims Data'!$T$11:$T$500='Cal_Claims Experience'!$X373)))</f>
        <v/>
      </c>
      <c r="AF373" s="1" t="str" cm="1">
        <f t="array" ref="AF373">IF(AB373="","",_xlfn._xlws.FILTER('Input_Claims Data'!AB$11:AB$500,('Input_Claims Data'!$Q$11:$Q$500='Cal_Claims Experience'!$U373)*('Input_Claims Data'!$R$11:$R$500='Cal_Claims Experience'!$V373)*('Input_Claims Data'!$S$11:$S$500='Cal_Claims Experience'!$W373)*('Input_Claims Data'!$T$11:$T$500='Cal_Claims Experience'!$X373)))</f>
        <v/>
      </c>
      <c r="AG373" s="1" t="str" cm="1">
        <f t="array" ref="AG373">IF(AC373="","",_xlfn._xlws.FILTER('Input_Claims Data'!AC$11:AC$500,('Input_Claims Data'!$Q$11:$Q$500='Cal_Claims Experience'!$U373)*('Input_Claims Data'!$R$11:$R$500='Cal_Claims Experience'!$V373)*('Input_Claims Data'!$S$11:$S$500='Cal_Claims Experience'!$W373)*('Input_Claims Data'!$T$11:$T$500='Cal_Claims Experience'!$X373)))</f>
        <v/>
      </c>
      <c r="AH373" s="1" t="str" cm="1">
        <f t="array" ref="AH373">IF(AD373="","",_xlfn._xlws.FILTER('Input_Claims Data'!AD$11:AD$500,('Input_Claims Data'!$Q$11:$Q$500='Cal_Claims Experience'!$U373)*('Input_Claims Data'!$R$11:$R$500='Cal_Claims Experience'!$V373)*('Input_Claims Data'!$S$11:$S$500='Cal_Claims Experience'!$W373)*('Input_Claims Data'!$T$11:$T$500='Cal_Claims Experience'!$X373)))</f>
        <v/>
      </c>
      <c r="AI373" s="1" t="str">
        <f t="shared" si="58"/>
        <v/>
      </c>
      <c r="AJ373" s="1" t="str">
        <f t="shared" si="55"/>
        <v/>
      </c>
      <c r="AK373" s="1" t="str">
        <f t="shared" si="56"/>
        <v/>
      </c>
      <c r="AL373" s="1" t="str">
        <f t="shared" si="57"/>
        <v/>
      </c>
      <c r="AM373" s="1" t="str">
        <f t="shared" si="59"/>
        <v/>
      </c>
    </row>
    <row r="374" spans="5:39">
      <c r="E374" s="1" t="str" cm="1">
        <f t="array" ref="E374">IF(A374="","",_xlfn._xlws.FILTER('Input_Claims Data'!E$11:E$500,('Input_Claims Data'!$A$11:$A$500='Cal_Claims Experience'!$A374)*('Input_Claims Data'!$B$11:$B$500='Cal_Claims Experience'!$B374)*('Input_Claims Data'!$C$11:$C$500='Cal_Claims Experience'!$C374)*('Input_Claims Data'!$D$11:$D$500='Cal_Claims Experience'!$D374)))</f>
        <v/>
      </c>
      <c r="F374" s="1" t="str" cm="1">
        <f t="array" ref="F374">IF(A374="","",_xlfn._xlws.FILTER('Input_Claims Data'!F$11:F$500,('Input_Claims Data'!$A$11:$A$500='Cal_Claims Experience'!$A374)*('Input_Claims Data'!$B$11:$B$500='Cal_Claims Experience'!$B374)*('Input_Claims Data'!$C$11:$C$500='Cal_Claims Experience'!$C374)*('Input_Claims Data'!$D$11:$D$500='Cal_Claims Experience'!$D374)))</f>
        <v/>
      </c>
      <c r="G374" s="1" t="str" cm="1">
        <f t="array" ref="G374">IF(A374="","",_xlfn._xlws.FILTER('Input_Claims Data'!G$11:G$500,('Input_Claims Data'!$A$11:$A$500='Cal_Claims Experience'!$A374)*('Input_Claims Data'!$B$11:$B$500='Cal_Claims Experience'!$B374)*('Input_Claims Data'!$C$11:$C$500='Cal_Claims Experience'!$C374)*('Input_Claims Data'!$D$11:$D$500='Cal_Claims Experience'!$D374)))</f>
        <v/>
      </c>
      <c r="H374" s="1" t="str" cm="1">
        <f t="array" ref="H374">IF(A374="","",_xlfn._xlws.FILTER('Input_Claims Data'!H$11:H$500,('Input_Claims Data'!$A$11:$A$500='Cal_Claims Experience'!$A374)*('Input_Claims Data'!$B$11:$B$500='Cal_Claims Experience'!$B374)*('Input_Claims Data'!$C$11:$C$500='Cal_Claims Experience'!$C374)*('Input_Claims Data'!$D$11:$D$500='Cal_Claims Experience'!$D374)))</f>
        <v/>
      </c>
      <c r="I374" s="1" t="str" cm="1">
        <f t="array" ref="I374">IF(A374="","",_xlfn._xlws.FILTER('Input_Claims Data'!I$11:I$500,('Input_Claims Data'!$A$11:$A$500='Cal_Claims Experience'!$A374)*('Input_Claims Data'!$B$11:$B$500='Cal_Claims Experience'!$B374)*('Input_Claims Data'!$C$11:$C$500='Cal_Claims Experience'!$C374)*('Input_Claims Data'!$D$11:$D$500='Cal_Claims Experience'!$D374)))</f>
        <v/>
      </c>
      <c r="J374" s="1" t="str" cm="1">
        <f t="array" ref="J374">IF(A374="","",_xlfn._xlws.FILTER('Input_Claims Data'!J$11:J$500,('Input_Claims Data'!$A$11:$A$500='Cal_Claims Experience'!$A374)*('Input_Claims Data'!$B$11:$B$500='Cal_Claims Experience'!$B374)*('Input_Claims Data'!$C$11:$C$500='Cal_Claims Experience'!$C374)*('Input_Claims Data'!$D$11:$D$500='Cal_Claims Experience'!$D374)))</f>
        <v/>
      </c>
      <c r="K374" s="1" t="str" cm="1">
        <f t="array" ref="K374">IF(A374="","",_xlfn._xlws.FILTER('Input_Claims Data'!K$11:K$500,('Input_Claims Data'!$A$11:$A$500='Cal_Claims Experience'!$A374)*('Input_Claims Data'!$B$11:$B$500='Cal_Claims Experience'!$B374)*('Input_Claims Data'!$C$11:$C$500='Cal_Claims Experience'!$C374)*('Input_Claims Data'!$D$11:$D$500='Cal_Claims Experience'!$D374)))</f>
        <v/>
      </c>
      <c r="L374" s="1" t="str" cm="1">
        <f t="array" ref="L374">IF(B374="","",_xlfn._xlws.FILTER('Input_Claims Data'!L$11:L$500,('Input_Claims Data'!$A$11:$A$500='Cal_Claims Experience'!$A374)*('Input_Claims Data'!$B$11:$B$500='Cal_Claims Experience'!$B374)*('Input_Claims Data'!$C$11:$C$500='Cal_Claims Experience'!$C374)*('Input_Claims Data'!$D$11:$D$500='Cal_Claims Experience'!$D374)))</f>
        <v/>
      </c>
      <c r="M374" s="1" t="str" cm="1">
        <f t="array" ref="M374">IF(C374="","",_xlfn._xlws.FILTER('Input_Claims Data'!M$11:M$500,('Input_Claims Data'!$A$11:$A$500='Cal_Claims Experience'!$A374)*('Input_Claims Data'!$B$11:$B$500='Cal_Claims Experience'!$B374)*('Input_Claims Data'!$C$11:$C$500='Cal_Claims Experience'!$C374)*('Input_Claims Data'!$D$11:$D$500='Cal_Claims Experience'!$D374)))</f>
        <v/>
      </c>
      <c r="N374" s="1" t="str" cm="1">
        <f t="array" ref="N374">IF(D374="","",_xlfn._xlws.FILTER('Input_Claims Data'!N$11:N$500,('Input_Claims Data'!$A$11:$A$500='Cal_Claims Experience'!$A374)*('Input_Claims Data'!$B$11:$B$500='Cal_Claims Experience'!$B374)*('Input_Claims Data'!$C$11:$C$500='Cal_Claims Experience'!$C374)*('Input_Claims Data'!$D$11:$D$500='Cal_Claims Experience'!$D374)))</f>
        <v/>
      </c>
      <c r="O374" s="1" t="str">
        <f t="shared" si="50"/>
        <v/>
      </c>
      <c r="P374" s="1" t="str">
        <f t="shared" si="51"/>
        <v/>
      </c>
      <c r="Q374" s="1" t="str">
        <f t="shared" si="52"/>
        <v/>
      </c>
      <c r="R374" s="1" t="str">
        <f t="shared" si="53"/>
        <v/>
      </c>
      <c r="S374" s="1" t="str">
        <f t="shared" si="54"/>
        <v/>
      </c>
      <c r="Y374" s="1" t="str" cm="1">
        <f t="array" ref="Y374">IF(U374="","",_xlfn._xlws.FILTER('Input_Claims Data'!U$11:U$500,('Input_Claims Data'!$Q$11:$Q$500='Cal_Claims Experience'!$U374)*('Input_Claims Data'!$R$11:$R$500='Cal_Claims Experience'!$V374)*('Input_Claims Data'!$S$11:$S$500='Cal_Claims Experience'!$W374)*('Input_Claims Data'!$T$11:$T$500='Cal_Claims Experience'!$X374)))</f>
        <v/>
      </c>
      <c r="Z374" s="1" t="str" cm="1">
        <f t="array" ref="Z374">IF(V374="","",_xlfn._xlws.FILTER('Input_Claims Data'!V$11:V$500,('Input_Claims Data'!$Q$11:$Q$500='Cal_Claims Experience'!$U374)*('Input_Claims Data'!$R$11:$R$500='Cal_Claims Experience'!$V374)*('Input_Claims Data'!$S$11:$S$500='Cal_Claims Experience'!$W374)*('Input_Claims Data'!$T$11:$T$500='Cal_Claims Experience'!$X374)))</f>
        <v/>
      </c>
      <c r="AA374" s="1" t="str" cm="1">
        <f t="array" ref="AA374">IF(W374="","",_xlfn._xlws.FILTER('Input_Claims Data'!W$11:W$500,('Input_Claims Data'!$Q$11:$Q$500='Cal_Claims Experience'!$U374)*('Input_Claims Data'!$R$11:$R$500='Cal_Claims Experience'!$V374)*('Input_Claims Data'!$S$11:$S$500='Cal_Claims Experience'!$W374)*('Input_Claims Data'!$T$11:$T$500='Cal_Claims Experience'!$X374)))</f>
        <v/>
      </c>
      <c r="AB374" s="1" t="str" cm="1">
        <f t="array" ref="AB374">IF(X374="","",_xlfn._xlws.FILTER('Input_Claims Data'!X$11:X$500,('Input_Claims Data'!$Q$11:$Q$500='Cal_Claims Experience'!$U374)*('Input_Claims Data'!$R$11:$R$500='Cal_Claims Experience'!$V374)*('Input_Claims Data'!$S$11:$S$500='Cal_Claims Experience'!$W374)*('Input_Claims Data'!$T$11:$T$500='Cal_Claims Experience'!$X374)))</f>
        <v/>
      </c>
      <c r="AC374" s="1" t="str" cm="1">
        <f t="array" ref="AC374">IF(Y374="","",_xlfn._xlws.FILTER('Input_Claims Data'!Y$11:Y$500,('Input_Claims Data'!$Q$11:$Q$500='Cal_Claims Experience'!$U374)*('Input_Claims Data'!$R$11:$R$500='Cal_Claims Experience'!$V374)*('Input_Claims Data'!$S$11:$S$500='Cal_Claims Experience'!$W374)*('Input_Claims Data'!$T$11:$T$500='Cal_Claims Experience'!$X374)))</f>
        <v/>
      </c>
      <c r="AD374" s="1" t="str" cm="1">
        <f t="array" ref="AD374">IF(Z374="","",_xlfn._xlws.FILTER('Input_Claims Data'!Z$11:Z$500,('Input_Claims Data'!$Q$11:$Q$500='Cal_Claims Experience'!$U374)*('Input_Claims Data'!$R$11:$R$500='Cal_Claims Experience'!$V374)*('Input_Claims Data'!$S$11:$S$500='Cal_Claims Experience'!$W374)*('Input_Claims Data'!$T$11:$T$500='Cal_Claims Experience'!$X374)))</f>
        <v/>
      </c>
      <c r="AE374" s="1" t="str" cm="1">
        <f t="array" ref="AE374">IF(AA374="","",_xlfn._xlws.FILTER('Input_Claims Data'!AA$11:AA$500,('Input_Claims Data'!$Q$11:$Q$500='Cal_Claims Experience'!$U374)*('Input_Claims Data'!$R$11:$R$500='Cal_Claims Experience'!$V374)*('Input_Claims Data'!$S$11:$S$500='Cal_Claims Experience'!$W374)*('Input_Claims Data'!$T$11:$T$500='Cal_Claims Experience'!$X374)))</f>
        <v/>
      </c>
      <c r="AF374" s="1" t="str" cm="1">
        <f t="array" ref="AF374">IF(AB374="","",_xlfn._xlws.FILTER('Input_Claims Data'!AB$11:AB$500,('Input_Claims Data'!$Q$11:$Q$500='Cal_Claims Experience'!$U374)*('Input_Claims Data'!$R$11:$R$500='Cal_Claims Experience'!$V374)*('Input_Claims Data'!$S$11:$S$500='Cal_Claims Experience'!$W374)*('Input_Claims Data'!$T$11:$T$500='Cal_Claims Experience'!$X374)))</f>
        <v/>
      </c>
      <c r="AG374" s="1" t="str" cm="1">
        <f t="array" ref="AG374">IF(AC374="","",_xlfn._xlws.FILTER('Input_Claims Data'!AC$11:AC$500,('Input_Claims Data'!$Q$11:$Q$500='Cal_Claims Experience'!$U374)*('Input_Claims Data'!$R$11:$R$500='Cal_Claims Experience'!$V374)*('Input_Claims Data'!$S$11:$S$500='Cal_Claims Experience'!$W374)*('Input_Claims Data'!$T$11:$T$500='Cal_Claims Experience'!$X374)))</f>
        <v/>
      </c>
      <c r="AH374" s="1" t="str" cm="1">
        <f t="array" ref="AH374">IF(AD374="","",_xlfn._xlws.FILTER('Input_Claims Data'!AD$11:AD$500,('Input_Claims Data'!$Q$11:$Q$500='Cal_Claims Experience'!$U374)*('Input_Claims Data'!$R$11:$R$500='Cal_Claims Experience'!$V374)*('Input_Claims Data'!$S$11:$S$500='Cal_Claims Experience'!$W374)*('Input_Claims Data'!$T$11:$T$500='Cal_Claims Experience'!$X374)))</f>
        <v/>
      </c>
      <c r="AI374" s="1" t="str">
        <f t="shared" si="58"/>
        <v/>
      </c>
      <c r="AJ374" s="1" t="str">
        <f t="shared" si="55"/>
        <v/>
      </c>
      <c r="AK374" s="1" t="str">
        <f t="shared" si="56"/>
        <v/>
      </c>
      <c r="AL374" s="1" t="str">
        <f t="shared" si="57"/>
        <v/>
      </c>
      <c r="AM374" s="1" t="str">
        <f t="shared" si="59"/>
        <v/>
      </c>
    </row>
    <row r="375" spans="5:39">
      <c r="E375" s="1" t="str" cm="1">
        <f t="array" ref="E375">IF(A375="","",_xlfn._xlws.FILTER('Input_Claims Data'!E$11:E$500,('Input_Claims Data'!$A$11:$A$500='Cal_Claims Experience'!$A375)*('Input_Claims Data'!$B$11:$B$500='Cal_Claims Experience'!$B375)*('Input_Claims Data'!$C$11:$C$500='Cal_Claims Experience'!$C375)*('Input_Claims Data'!$D$11:$D$500='Cal_Claims Experience'!$D375)))</f>
        <v/>
      </c>
      <c r="F375" s="1" t="str" cm="1">
        <f t="array" ref="F375">IF(A375="","",_xlfn._xlws.FILTER('Input_Claims Data'!F$11:F$500,('Input_Claims Data'!$A$11:$A$500='Cal_Claims Experience'!$A375)*('Input_Claims Data'!$B$11:$B$500='Cal_Claims Experience'!$B375)*('Input_Claims Data'!$C$11:$C$500='Cal_Claims Experience'!$C375)*('Input_Claims Data'!$D$11:$D$500='Cal_Claims Experience'!$D375)))</f>
        <v/>
      </c>
      <c r="G375" s="1" t="str" cm="1">
        <f t="array" ref="G375">IF(A375="","",_xlfn._xlws.FILTER('Input_Claims Data'!G$11:G$500,('Input_Claims Data'!$A$11:$A$500='Cal_Claims Experience'!$A375)*('Input_Claims Data'!$B$11:$B$500='Cal_Claims Experience'!$B375)*('Input_Claims Data'!$C$11:$C$500='Cal_Claims Experience'!$C375)*('Input_Claims Data'!$D$11:$D$500='Cal_Claims Experience'!$D375)))</f>
        <v/>
      </c>
      <c r="H375" s="1" t="str" cm="1">
        <f t="array" ref="H375">IF(A375="","",_xlfn._xlws.FILTER('Input_Claims Data'!H$11:H$500,('Input_Claims Data'!$A$11:$A$500='Cal_Claims Experience'!$A375)*('Input_Claims Data'!$B$11:$B$500='Cal_Claims Experience'!$B375)*('Input_Claims Data'!$C$11:$C$500='Cal_Claims Experience'!$C375)*('Input_Claims Data'!$D$11:$D$500='Cal_Claims Experience'!$D375)))</f>
        <v/>
      </c>
      <c r="I375" s="1" t="str" cm="1">
        <f t="array" ref="I375">IF(A375="","",_xlfn._xlws.FILTER('Input_Claims Data'!I$11:I$500,('Input_Claims Data'!$A$11:$A$500='Cal_Claims Experience'!$A375)*('Input_Claims Data'!$B$11:$B$500='Cal_Claims Experience'!$B375)*('Input_Claims Data'!$C$11:$C$500='Cal_Claims Experience'!$C375)*('Input_Claims Data'!$D$11:$D$500='Cal_Claims Experience'!$D375)))</f>
        <v/>
      </c>
      <c r="J375" s="1" t="str" cm="1">
        <f t="array" ref="J375">IF(A375="","",_xlfn._xlws.FILTER('Input_Claims Data'!J$11:J$500,('Input_Claims Data'!$A$11:$A$500='Cal_Claims Experience'!$A375)*('Input_Claims Data'!$B$11:$B$500='Cal_Claims Experience'!$B375)*('Input_Claims Data'!$C$11:$C$500='Cal_Claims Experience'!$C375)*('Input_Claims Data'!$D$11:$D$500='Cal_Claims Experience'!$D375)))</f>
        <v/>
      </c>
      <c r="K375" s="1" t="str" cm="1">
        <f t="array" ref="K375">IF(A375="","",_xlfn._xlws.FILTER('Input_Claims Data'!K$11:K$500,('Input_Claims Data'!$A$11:$A$500='Cal_Claims Experience'!$A375)*('Input_Claims Data'!$B$11:$B$500='Cal_Claims Experience'!$B375)*('Input_Claims Data'!$C$11:$C$500='Cal_Claims Experience'!$C375)*('Input_Claims Data'!$D$11:$D$500='Cal_Claims Experience'!$D375)))</f>
        <v/>
      </c>
      <c r="L375" s="1" t="str" cm="1">
        <f t="array" ref="L375">IF(B375="","",_xlfn._xlws.FILTER('Input_Claims Data'!L$11:L$500,('Input_Claims Data'!$A$11:$A$500='Cal_Claims Experience'!$A375)*('Input_Claims Data'!$B$11:$B$500='Cal_Claims Experience'!$B375)*('Input_Claims Data'!$C$11:$C$500='Cal_Claims Experience'!$C375)*('Input_Claims Data'!$D$11:$D$500='Cal_Claims Experience'!$D375)))</f>
        <v/>
      </c>
      <c r="M375" s="1" t="str" cm="1">
        <f t="array" ref="M375">IF(C375="","",_xlfn._xlws.FILTER('Input_Claims Data'!M$11:M$500,('Input_Claims Data'!$A$11:$A$500='Cal_Claims Experience'!$A375)*('Input_Claims Data'!$B$11:$B$500='Cal_Claims Experience'!$B375)*('Input_Claims Data'!$C$11:$C$500='Cal_Claims Experience'!$C375)*('Input_Claims Data'!$D$11:$D$500='Cal_Claims Experience'!$D375)))</f>
        <v/>
      </c>
      <c r="N375" s="1" t="str" cm="1">
        <f t="array" ref="N375">IF(D375="","",_xlfn._xlws.FILTER('Input_Claims Data'!N$11:N$500,('Input_Claims Data'!$A$11:$A$500='Cal_Claims Experience'!$A375)*('Input_Claims Data'!$B$11:$B$500='Cal_Claims Experience'!$B375)*('Input_Claims Data'!$C$11:$C$500='Cal_Claims Experience'!$C375)*('Input_Claims Data'!$D$11:$D$500='Cal_Claims Experience'!$D375)))</f>
        <v/>
      </c>
      <c r="O375" s="1" t="str">
        <f t="shared" si="50"/>
        <v/>
      </c>
      <c r="P375" s="1" t="str">
        <f t="shared" si="51"/>
        <v/>
      </c>
      <c r="Q375" s="1" t="str">
        <f t="shared" si="52"/>
        <v/>
      </c>
      <c r="R375" s="1" t="str">
        <f t="shared" si="53"/>
        <v/>
      </c>
      <c r="S375" s="1" t="str">
        <f t="shared" si="54"/>
        <v/>
      </c>
      <c r="Y375" s="1" t="str" cm="1">
        <f t="array" ref="Y375">IF(U375="","",_xlfn._xlws.FILTER('Input_Claims Data'!U$11:U$500,('Input_Claims Data'!$Q$11:$Q$500='Cal_Claims Experience'!$U375)*('Input_Claims Data'!$R$11:$R$500='Cal_Claims Experience'!$V375)*('Input_Claims Data'!$S$11:$S$500='Cal_Claims Experience'!$W375)*('Input_Claims Data'!$T$11:$T$500='Cal_Claims Experience'!$X375)))</f>
        <v/>
      </c>
      <c r="Z375" s="1" t="str" cm="1">
        <f t="array" ref="Z375">IF(V375="","",_xlfn._xlws.FILTER('Input_Claims Data'!V$11:V$500,('Input_Claims Data'!$Q$11:$Q$500='Cal_Claims Experience'!$U375)*('Input_Claims Data'!$R$11:$R$500='Cal_Claims Experience'!$V375)*('Input_Claims Data'!$S$11:$S$500='Cal_Claims Experience'!$W375)*('Input_Claims Data'!$T$11:$T$500='Cal_Claims Experience'!$X375)))</f>
        <v/>
      </c>
      <c r="AA375" s="1" t="str" cm="1">
        <f t="array" ref="AA375">IF(W375="","",_xlfn._xlws.FILTER('Input_Claims Data'!W$11:W$500,('Input_Claims Data'!$Q$11:$Q$500='Cal_Claims Experience'!$U375)*('Input_Claims Data'!$R$11:$R$500='Cal_Claims Experience'!$V375)*('Input_Claims Data'!$S$11:$S$500='Cal_Claims Experience'!$W375)*('Input_Claims Data'!$T$11:$T$500='Cal_Claims Experience'!$X375)))</f>
        <v/>
      </c>
      <c r="AB375" s="1" t="str" cm="1">
        <f t="array" ref="AB375">IF(X375="","",_xlfn._xlws.FILTER('Input_Claims Data'!X$11:X$500,('Input_Claims Data'!$Q$11:$Q$500='Cal_Claims Experience'!$U375)*('Input_Claims Data'!$R$11:$R$500='Cal_Claims Experience'!$V375)*('Input_Claims Data'!$S$11:$S$500='Cal_Claims Experience'!$W375)*('Input_Claims Data'!$T$11:$T$500='Cal_Claims Experience'!$X375)))</f>
        <v/>
      </c>
      <c r="AC375" s="1" t="str" cm="1">
        <f t="array" ref="AC375">IF(Y375="","",_xlfn._xlws.FILTER('Input_Claims Data'!Y$11:Y$500,('Input_Claims Data'!$Q$11:$Q$500='Cal_Claims Experience'!$U375)*('Input_Claims Data'!$R$11:$R$500='Cal_Claims Experience'!$V375)*('Input_Claims Data'!$S$11:$S$500='Cal_Claims Experience'!$W375)*('Input_Claims Data'!$T$11:$T$500='Cal_Claims Experience'!$X375)))</f>
        <v/>
      </c>
      <c r="AD375" s="1" t="str" cm="1">
        <f t="array" ref="AD375">IF(Z375="","",_xlfn._xlws.FILTER('Input_Claims Data'!Z$11:Z$500,('Input_Claims Data'!$Q$11:$Q$500='Cal_Claims Experience'!$U375)*('Input_Claims Data'!$R$11:$R$500='Cal_Claims Experience'!$V375)*('Input_Claims Data'!$S$11:$S$500='Cal_Claims Experience'!$W375)*('Input_Claims Data'!$T$11:$T$500='Cal_Claims Experience'!$X375)))</f>
        <v/>
      </c>
      <c r="AE375" s="1" t="str" cm="1">
        <f t="array" ref="AE375">IF(AA375="","",_xlfn._xlws.FILTER('Input_Claims Data'!AA$11:AA$500,('Input_Claims Data'!$Q$11:$Q$500='Cal_Claims Experience'!$U375)*('Input_Claims Data'!$R$11:$R$500='Cal_Claims Experience'!$V375)*('Input_Claims Data'!$S$11:$S$500='Cal_Claims Experience'!$W375)*('Input_Claims Data'!$T$11:$T$500='Cal_Claims Experience'!$X375)))</f>
        <v/>
      </c>
      <c r="AF375" s="1" t="str" cm="1">
        <f t="array" ref="AF375">IF(AB375="","",_xlfn._xlws.FILTER('Input_Claims Data'!AB$11:AB$500,('Input_Claims Data'!$Q$11:$Q$500='Cal_Claims Experience'!$U375)*('Input_Claims Data'!$R$11:$R$500='Cal_Claims Experience'!$V375)*('Input_Claims Data'!$S$11:$S$500='Cal_Claims Experience'!$W375)*('Input_Claims Data'!$T$11:$T$500='Cal_Claims Experience'!$X375)))</f>
        <v/>
      </c>
      <c r="AG375" s="1" t="str" cm="1">
        <f t="array" ref="AG375">IF(AC375="","",_xlfn._xlws.FILTER('Input_Claims Data'!AC$11:AC$500,('Input_Claims Data'!$Q$11:$Q$500='Cal_Claims Experience'!$U375)*('Input_Claims Data'!$R$11:$R$500='Cal_Claims Experience'!$V375)*('Input_Claims Data'!$S$11:$S$500='Cal_Claims Experience'!$W375)*('Input_Claims Data'!$T$11:$T$500='Cal_Claims Experience'!$X375)))</f>
        <v/>
      </c>
      <c r="AH375" s="1" t="str" cm="1">
        <f t="array" ref="AH375">IF(AD375="","",_xlfn._xlws.FILTER('Input_Claims Data'!AD$11:AD$500,('Input_Claims Data'!$Q$11:$Q$500='Cal_Claims Experience'!$U375)*('Input_Claims Data'!$R$11:$R$500='Cal_Claims Experience'!$V375)*('Input_Claims Data'!$S$11:$S$500='Cal_Claims Experience'!$W375)*('Input_Claims Data'!$T$11:$T$500='Cal_Claims Experience'!$X375)))</f>
        <v/>
      </c>
      <c r="AI375" s="1" t="str">
        <f t="shared" si="58"/>
        <v/>
      </c>
      <c r="AJ375" s="1" t="str">
        <f t="shared" si="55"/>
        <v/>
      </c>
      <c r="AK375" s="1" t="str">
        <f t="shared" si="56"/>
        <v/>
      </c>
      <c r="AL375" s="1" t="str">
        <f t="shared" si="57"/>
        <v/>
      </c>
      <c r="AM375" s="1" t="str">
        <f t="shared" si="59"/>
        <v/>
      </c>
    </row>
    <row r="376" spans="5:39">
      <c r="E376" s="1" t="str" cm="1">
        <f t="array" ref="E376">IF(A376="","",_xlfn._xlws.FILTER('Input_Claims Data'!E$11:E$500,('Input_Claims Data'!$A$11:$A$500='Cal_Claims Experience'!$A376)*('Input_Claims Data'!$B$11:$B$500='Cal_Claims Experience'!$B376)*('Input_Claims Data'!$C$11:$C$500='Cal_Claims Experience'!$C376)*('Input_Claims Data'!$D$11:$D$500='Cal_Claims Experience'!$D376)))</f>
        <v/>
      </c>
      <c r="F376" s="1" t="str" cm="1">
        <f t="array" ref="F376">IF(A376="","",_xlfn._xlws.FILTER('Input_Claims Data'!F$11:F$500,('Input_Claims Data'!$A$11:$A$500='Cal_Claims Experience'!$A376)*('Input_Claims Data'!$B$11:$B$500='Cal_Claims Experience'!$B376)*('Input_Claims Data'!$C$11:$C$500='Cal_Claims Experience'!$C376)*('Input_Claims Data'!$D$11:$D$500='Cal_Claims Experience'!$D376)))</f>
        <v/>
      </c>
      <c r="G376" s="1" t="str" cm="1">
        <f t="array" ref="G376">IF(A376="","",_xlfn._xlws.FILTER('Input_Claims Data'!G$11:G$500,('Input_Claims Data'!$A$11:$A$500='Cal_Claims Experience'!$A376)*('Input_Claims Data'!$B$11:$B$500='Cal_Claims Experience'!$B376)*('Input_Claims Data'!$C$11:$C$500='Cal_Claims Experience'!$C376)*('Input_Claims Data'!$D$11:$D$500='Cal_Claims Experience'!$D376)))</f>
        <v/>
      </c>
      <c r="H376" s="1" t="str" cm="1">
        <f t="array" ref="H376">IF(A376="","",_xlfn._xlws.FILTER('Input_Claims Data'!H$11:H$500,('Input_Claims Data'!$A$11:$A$500='Cal_Claims Experience'!$A376)*('Input_Claims Data'!$B$11:$B$500='Cal_Claims Experience'!$B376)*('Input_Claims Data'!$C$11:$C$500='Cal_Claims Experience'!$C376)*('Input_Claims Data'!$D$11:$D$500='Cal_Claims Experience'!$D376)))</f>
        <v/>
      </c>
      <c r="I376" s="1" t="str" cm="1">
        <f t="array" ref="I376">IF(A376="","",_xlfn._xlws.FILTER('Input_Claims Data'!I$11:I$500,('Input_Claims Data'!$A$11:$A$500='Cal_Claims Experience'!$A376)*('Input_Claims Data'!$B$11:$B$500='Cal_Claims Experience'!$B376)*('Input_Claims Data'!$C$11:$C$500='Cal_Claims Experience'!$C376)*('Input_Claims Data'!$D$11:$D$500='Cal_Claims Experience'!$D376)))</f>
        <v/>
      </c>
      <c r="J376" s="1" t="str" cm="1">
        <f t="array" ref="J376">IF(A376="","",_xlfn._xlws.FILTER('Input_Claims Data'!J$11:J$500,('Input_Claims Data'!$A$11:$A$500='Cal_Claims Experience'!$A376)*('Input_Claims Data'!$B$11:$B$500='Cal_Claims Experience'!$B376)*('Input_Claims Data'!$C$11:$C$500='Cal_Claims Experience'!$C376)*('Input_Claims Data'!$D$11:$D$500='Cal_Claims Experience'!$D376)))</f>
        <v/>
      </c>
      <c r="K376" s="1" t="str" cm="1">
        <f t="array" ref="K376">IF(A376="","",_xlfn._xlws.FILTER('Input_Claims Data'!K$11:K$500,('Input_Claims Data'!$A$11:$A$500='Cal_Claims Experience'!$A376)*('Input_Claims Data'!$B$11:$B$500='Cal_Claims Experience'!$B376)*('Input_Claims Data'!$C$11:$C$500='Cal_Claims Experience'!$C376)*('Input_Claims Data'!$D$11:$D$500='Cal_Claims Experience'!$D376)))</f>
        <v/>
      </c>
      <c r="L376" s="1" t="str" cm="1">
        <f t="array" ref="L376">IF(B376="","",_xlfn._xlws.FILTER('Input_Claims Data'!L$11:L$500,('Input_Claims Data'!$A$11:$A$500='Cal_Claims Experience'!$A376)*('Input_Claims Data'!$B$11:$B$500='Cal_Claims Experience'!$B376)*('Input_Claims Data'!$C$11:$C$500='Cal_Claims Experience'!$C376)*('Input_Claims Data'!$D$11:$D$500='Cal_Claims Experience'!$D376)))</f>
        <v/>
      </c>
      <c r="M376" s="1" t="str" cm="1">
        <f t="array" ref="M376">IF(C376="","",_xlfn._xlws.FILTER('Input_Claims Data'!M$11:M$500,('Input_Claims Data'!$A$11:$A$500='Cal_Claims Experience'!$A376)*('Input_Claims Data'!$B$11:$B$500='Cal_Claims Experience'!$B376)*('Input_Claims Data'!$C$11:$C$500='Cal_Claims Experience'!$C376)*('Input_Claims Data'!$D$11:$D$500='Cal_Claims Experience'!$D376)))</f>
        <v/>
      </c>
      <c r="N376" s="1" t="str" cm="1">
        <f t="array" ref="N376">IF(D376="","",_xlfn._xlws.FILTER('Input_Claims Data'!N$11:N$500,('Input_Claims Data'!$A$11:$A$500='Cal_Claims Experience'!$A376)*('Input_Claims Data'!$B$11:$B$500='Cal_Claims Experience'!$B376)*('Input_Claims Data'!$C$11:$C$500='Cal_Claims Experience'!$C376)*('Input_Claims Data'!$D$11:$D$500='Cal_Claims Experience'!$D376)))</f>
        <v/>
      </c>
      <c r="O376" s="1" t="str">
        <f t="shared" si="50"/>
        <v/>
      </c>
      <c r="P376" s="1" t="str">
        <f t="shared" si="51"/>
        <v/>
      </c>
      <c r="Q376" s="1" t="str">
        <f t="shared" si="52"/>
        <v/>
      </c>
      <c r="R376" s="1" t="str">
        <f t="shared" si="53"/>
        <v/>
      </c>
      <c r="S376" s="1" t="str">
        <f t="shared" si="54"/>
        <v/>
      </c>
      <c r="Y376" s="1" t="str" cm="1">
        <f t="array" ref="Y376">IF(U376="","",_xlfn._xlws.FILTER('Input_Claims Data'!U$11:U$500,('Input_Claims Data'!$Q$11:$Q$500='Cal_Claims Experience'!$U376)*('Input_Claims Data'!$R$11:$R$500='Cal_Claims Experience'!$V376)*('Input_Claims Data'!$S$11:$S$500='Cal_Claims Experience'!$W376)*('Input_Claims Data'!$T$11:$T$500='Cal_Claims Experience'!$X376)))</f>
        <v/>
      </c>
      <c r="Z376" s="1" t="str" cm="1">
        <f t="array" ref="Z376">IF(V376="","",_xlfn._xlws.FILTER('Input_Claims Data'!V$11:V$500,('Input_Claims Data'!$Q$11:$Q$500='Cal_Claims Experience'!$U376)*('Input_Claims Data'!$R$11:$R$500='Cal_Claims Experience'!$V376)*('Input_Claims Data'!$S$11:$S$500='Cal_Claims Experience'!$W376)*('Input_Claims Data'!$T$11:$T$500='Cal_Claims Experience'!$X376)))</f>
        <v/>
      </c>
      <c r="AA376" s="1" t="str" cm="1">
        <f t="array" ref="AA376">IF(W376="","",_xlfn._xlws.FILTER('Input_Claims Data'!W$11:W$500,('Input_Claims Data'!$Q$11:$Q$500='Cal_Claims Experience'!$U376)*('Input_Claims Data'!$R$11:$R$500='Cal_Claims Experience'!$V376)*('Input_Claims Data'!$S$11:$S$500='Cal_Claims Experience'!$W376)*('Input_Claims Data'!$T$11:$T$500='Cal_Claims Experience'!$X376)))</f>
        <v/>
      </c>
      <c r="AB376" s="1" t="str" cm="1">
        <f t="array" ref="AB376">IF(X376="","",_xlfn._xlws.FILTER('Input_Claims Data'!X$11:X$500,('Input_Claims Data'!$Q$11:$Q$500='Cal_Claims Experience'!$U376)*('Input_Claims Data'!$R$11:$R$500='Cal_Claims Experience'!$V376)*('Input_Claims Data'!$S$11:$S$500='Cal_Claims Experience'!$W376)*('Input_Claims Data'!$T$11:$T$500='Cal_Claims Experience'!$X376)))</f>
        <v/>
      </c>
      <c r="AC376" s="1" t="str" cm="1">
        <f t="array" ref="AC376">IF(Y376="","",_xlfn._xlws.FILTER('Input_Claims Data'!Y$11:Y$500,('Input_Claims Data'!$Q$11:$Q$500='Cal_Claims Experience'!$U376)*('Input_Claims Data'!$R$11:$R$500='Cal_Claims Experience'!$V376)*('Input_Claims Data'!$S$11:$S$500='Cal_Claims Experience'!$W376)*('Input_Claims Data'!$T$11:$T$500='Cal_Claims Experience'!$X376)))</f>
        <v/>
      </c>
      <c r="AD376" s="1" t="str" cm="1">
        <f t="array" ref="AD376">IF(Z376="","",_xlfn._xlws.FILTER('Input_Claims Data'!Z$11:Z$500,('Input_Claims Data'!$Q$11:$Q$500='Cal_Claims Experience'!$U376)*('Input_Claims Data'!$R$11:$R$500='Cal_Claims Experience'!$V376)*('Input_Claims Data'!$S$11:$S$500='Cal_Claims Experience'!$W376)*('Input_Claims Data'!$T$11:$T$500='Cal_Claims Experience'!$X376)))</f>
        <v/>
      </c>
      <c r="AE376" s="1" t="str" cm="1">
        <f t="array" ref="AE376">IF(AA376="","",_xlfn._xlws.FILTER('Input_Claims Data'!AA$11:AA$500,('Input_Claims Data'!$Q$11:$Q$500='Cal_Claims Experience'!$U376)*('Input_Claims Data'!$R$11:$R$500='Cal_Claims Experience'!$V376)*('Input_Claims Data'!$S$11:$S$500='Cal_Claims Experience'!$W376)*('Input_Claims Data'!$T$11:$T$500='Cal_Claims Experience'!$X376)))</f>
        <v/>
      </c>
      <c r="AF376" s="1" t="str" cm="1">
        <f t="array" ref="AF376">IF(AB376="","",_xlfn._xlws.FILTER('Input_Claims Data'!AB$11:AB$500,('Input_Claims Data'!$Q$11:$Q$500='Cal_Claims Experience'!$U376)*('Input_Claims Data'!$R$11:$R$500='Cal_Claims Experience'!$V376)*('Input_Claims Data'!$S$11:$S$500='Cal_Claims Experience'!$W376)*('Input_Claims Data'!$T$11:$T$500='Cal_Claims Experience'!$X376)))</f>
        <v/>
      </c>
      <c r="AG376" s="1" t="str" cm="1">
        <f t="array" ref="AG376">IF(AC376="","",_xlfn._xlws.FILTER('Input_Claims Data'!AC$11:AC$500,('Input_Claims Data'!$Q$11:$Q$500='Cal_Claims Experience'!$U376)*('Input_Claims Data'!$R$11:$R$500='Cal_Claims Experience'!$V376)*('Input_Claims Data'!$S$11:$S$500='Cal_Claims Experience'!$W376)*('Input_Claims Data'!$T$11:$T$500='Cal_Claims Experience'!$X376)))</f>
        <v/>
      </c>
      <c r="AH376" s="1" t="str" cm="1">
        <f t="array" ref="AH376">IF(AD376="","",_xlfn._xlws.FILTER('Input_Claims Data'!AD$11:AD$500,('Input_Claims Data'!$Q$11:$Q$500='Cal_Claims Experience'!$U376)*('Input_Claims Data'!$R$11:$R$500='Cal_Claims Experience'!$V376)*('Input_Claims Data'!$S$11:$S$500='Cal_Claims Experience'!$W376)*('Input_Claims Data'!$T$11:$T$500='Cal_Claims Experience'!$X376)))</f>
        <v/>
      </c>
      <c r="AI376" s="1" t="str">
        <f t="shared" si="58"/>
        <v/>
      </c>
      <c r="AJ376" s="1" t="str">
        <f t="shared" si="55"/>
        <v/>
      </c>
      <c r="AK376" s="1" t="str">
        <f t="shared" si="56"/>
        <v/>
      </c>
      <c r="AL376" s="1" t="str">
        <f t="shared" si="57"/>
        <v/>
      </c>
      <c r="AM376" s="1" t="str">
        <f t="shared" si="59"/>
        <v/>
      </c>
    </row>
    <row r="377" spans="5:39">
      <c r="E377" s="1" t="str" cm="1">
        <f t="array" ref="E377">IF(A377="","",_xlfn._xlws.FILTER('Input_Claims Data'!E$11:E$500,('Input_Claims Data'!$A$11:$A$500='Cal_Claims Experience'!$A377)*('Input_Claims Data'!$B$11:$B$500='Cal_Claims Experience'!$B377)*('Input_Claims Data'!$C$11:$C$500='Cal_Claims Experience'!$C377)*('Input_Claims Data'!$D$11:$D$500='Cal_Claims Experience'!$D377)))</f>
        <v/>
      </c>
      <c r="F377" s="1" t="str" cm="1">
        <f t="array" ref="F377">IF(A377="","",_xlfn._xlws.FILTER('Input_Claims Data'!F$11:F$500,('Input_Claims Data'!$A$11:$A$500='Cal_Claims Experience'!$A377)*('Input_Claims Data'!$B$11:$B$500='Cal_Claims Experience'!$B377)*('Input_Claims Data'!$C$11:$C$500='Cal_Claims Experience'!$C377)*('Input_Claims Data'!$D$11:$D$500='Cal_Claims Experience'!$D377)))</f>
        <v/>
      </c>
      <c r="G377" s="1" t="str" cm="1">
        <f t="array" ref="G377">IF(A377="","",_xlfn._xlws.FILTER('Input_Claims Data'!G$11:G$500,('Input_Claims Data'!$A$11:$A$500='Cal_Claims Experience'!$A377)*('Input_Claims Data'!$B$11:$B$500='Cal_Claims Experience'!$B377)*('Input_Claims Data'!$C$11:$C$500='Cal_Claims Experience'!$C377)*('Input_Claims Data'!$D$11:$D$500='Cal_Claims Experience'!$D377)))</f>
        <v/>
      </c>
      <c r="H377" s="1" t="str" cm="1">
        <f t="array" ref="H377">IF(A377="","",_xlfn._xlws.FILTER('Input_Claims Data'!H$11:H$500,('Input_Claims Data'!$A$11:$A$500='Cal_Claims Experience'!$A377)*('Input_Claims Data'!$B$11:$B$500='Cal_Claims Experience'!$B377)*('Input_Claims Data'!$C$11:$C$500='Cal_Claims Experience'!$C377)*('Input_Claims Data'!$D$11:$D$500='Cal_Claims Experience'!$D377)))</f>
        <v/>
      </c>
      <c r="I377" s="1" t="str" cm="1">
        <f t="array" ref="I377">IF(A377="","",_xlfn._xlws.FILTER('Input_Claims Data'!I$11:I$500,('Input_Claims Data'!$A$11:$A$500='Cal_Claims Experience'!$A377)*('Input_Claims Data'!$B$11:$B$500='Cal_Claims Experience'!$B377)*('Input_Claims Data'!$C$11:$C$500='Cal_Claims Experience'!$C377)*('Input_Claims Data'!$D$11:$D$500='Cal_Claims Experience'!$D377)))</f>
        <v/>
      </c>
      <c r="J377" s="1" t="str" cm="1">
        <f t="array" ref="J377">IF(A377="","",_xlfn._xlws.FILTER('Input_Claims Data'!J$11:J$500,('Input_Claims Data'!$A$11:$A$500='Cal_Claims Experience'!$A377)*('Input_Claims Data'!$B$11:$B$500='Cal_Claims Experience'!$B377)*('Input_Claims Data'!$C$11:$C$500='Cal_Claims Experience'!$C377)*('Input_Claims Data'!$D$11:$D$500='Cal_Claims Experience'!$D377)))</f>
        <v/>
      </c>
      <c r="K377" s="1" t="str" cm="1">
        <f t="array" ref="K377">IF(A377="","",_xlfn._xlws.FILTER('Input_Claims Data'!K$11:K$500,('Input_Claims Data'!$A$11:$A$500='Cal_Claims Experience'!$A377)*('Input_Claims Data'!$B$11:$B$500='Cal_Claims Experience'!$B377)*('Input_Claims Data'!$C$11:$C$500='Cal_Claims Experience'!$C377)*('Input_Claims Data'!$D$11:$D$500='Cal_Claims Experience'!$D377)))</f>
        <v/>
      </c>
      <c r="L377" s="1" t="str" cm="1">
        <f t="array" ref="L377">IF(B377="","",_xlfn._xlws.FILTER('Input_Claims Data'!L$11:L$500,('Input_Claims Data'!$A$11:$A$500='Cal_Claims Experience'!$A377)*('Input_Claims Data'!$B$11:$B$500='Cal_Claims Experience'!$B377)*('Input_Claims Data'!$C$11:$C$500='Cal_Claims Experience'!$C377)*('Input_Claims Data'!$D$11:$D$500='Cal_Claims Experience'!$D377)))</f>
        <v/>
      </c>
      <c r="M377" s="1" t="str" cm="1">
        <f t="array" ref="M377">IF(C377="","",_xlfn._xlws.FILTER('Input_Claims Data'!M$11:M$500,('Input_Claims Data'!$A$11:$A$500='Cal_Claims Experience'!$A377)*('Input_Claims Data'!$B$11:$B$500='Cal_Claims Experience'!$B377)*('Input_Claims Data'!$C$11:$C$500='Cal_Claims Experience'!$C377)*('Input_Claims Data'!$D$11:$D$500='Cal_Claims Experience'!$D377)))</f>
        <v/>
      </c>
      <c r="N377" s="1" t="str" cm="1">
        <f t="array" ref="N377">IF(D377="","",_xlfn._xlws.FILTER('Input_Claims Data'!N$11:N$500,('Input_Claims Data'!$A$11:$A$500='Cal_Claims Experience'!$A377)*('Input_Claims Data'!$B$11:$B$500='Cal_Claims Experience'!$B377)*('Input_Claims Data'!$C$11:$C$500='Cal_Claims Experience'!$C377)*('Input_Claims Data'!$D$11:$D$500='Cal_Claims Experience'!$D377)))</f>
        <v/>
      </c>
      <c r="O377" s="1" t="str">
        <f t="shared" si="50"/>
        <v/>
      </c>
      <c r="P377" s="1" t="str">
        <f t="shared" si="51"/>
        <v/>
      </c>
      <c r="Q377" s="1" t="str">
        <f t="shared" si="52"/>
        <v/>
      </c>
      <c r="R377" s="1" t="str">
        <f t="shared" si="53"/>
        <v/>
      </c>
      <c r="S377" s="1" t="str">
        <f t="shared" si="54"/>
        <v/>
      </c>
      <c r="Y377" s="1" t="str" cm="1">
        <f t="array" ref="Y377">IF(U377="","",_xlfn._xlws.FILTER('Input_Claims Data'!U$11:U$500,('Input_Claims Data'!$Q$11:$Q$500='Cal_Claims Experience'!$U377)*('Input_Claims Data'!$R$11:$R$500='Cal_Claims Experience'!$V377)*('Input_Claims Data'!$S$11:$S$500='Cal_Claims Experience'!$W377)*('Input_Claims Data'!$T$11:$T$500='Cal_Claims Experience'!$X377)))</f>
        <v/>
      </c>
      <c r="Z377" s="1" t="str" cm="1">
        <f t="array" ref="Z377">IF(V377="","",_xlfn._xlws.FILTER('Input_Claims Data'!V$11:V$500,('Input_Claims Data'!$Q$11:$Q$500='Cal_Claims Experience'!$U377)*('Input_Claims Data'!$R$11:$R$500='Cal_Claims Experience'!$V377)*('Input_Claims Data'!$S$11:$S$500='Cal_Claims Experience'!$W377)*('Input_Claims Data'!$T$11:$T$500='Cal_Claims Experience'!$X377)))</f>
        <v/>
      </c>
      <c r="AA377" s="1" t="str" cm="1">
        <f t="array" ref="AA377">IF(W377="","",_xlfn._xlws.FILTER('Input_Claims Data'!W$11:W$500,('Input_Claims Data'!$Q$11:$Q$500='Cal_Claims Experience'!$U377)*('Input_Claims Data'!$R$11:$R$500='Cal_Claims Experience'!$V377)*('Input_Claims Data'!$S$11:$S$500='Cal_Claims Experience'!$W377)*('Input_Claims Data'!$T$11:$T$500='Cal_Claims Experience'!$X377)))</f>
        <v/>
      </c>
      <c r="AB377" s="1" t="str" cm="1">
        <f t="array" ref="AB377">IF(X377="","",_xlfn._xlws.FILTER('Input_Claims Data'!X$11:X$500,('Input_Claims Data'!$Q$11:$Q$500='Cal_Claims Experience'!$U377)*('Input_Claims Data'!$R$11:$R$500='Cal_Claims Experience'!$V377)*('Input_Claims Data'!$S$11:$S$500='Cal_Claims Experience'!$W377)*('Input_Claims Data'!$T$11:$T$500='Cal_Claims Experience'!$X377)))</f>
        <v/>
      </c>
      <c r="AC377" s="1" t="str" cm="1">
        <f t="array" ref="AC377">IF(Y377="","",_xlfn._xlws.FILTER('Input_Claims Data'!Y$11:Y$500,('Input_Claims Data'!$Q$11:$Q$500='Cal_Claims Experience'!$U377)*('Input_Claims Data'!$R$11:$R$500='Cal_Claims Experience'!$V377)*('Input_Claims Data'!$S$11:$S$500='Cal_Claims Experience'!$W377)*('Input_Claims Data'!$T$11:$T$500='Cal_Claims Experience'!$X377)))</f>
        <v/>
      </c>
      <c r="AD377" s="1" t="str" cm="1">
        <f t="array" ref="AD377">IF(Z377="","",_xlfn._xlws.FILTER('Input_Claims Data'!Z$11:Z$500,('Input_Claims Data'!$Q$11:$Q$500='Cal_Claims Experience'!$U377)*('Input_Claims Data'!$R$11:$R$500='Cal_Claims Experience'!$V377)*('Input_Claims Data'!$S$11:$S$500='Cal_Claims Experience'!$W377)*('Input_Claims Data'!$T$11:$T$500='Cal_Claims Experience'!$X377)))</f>
        <v/>
      </c>
      <c r="AE377" s="1" t="str" cm="1">
        <f t="array" ref="AE377">IF(AA377="","",_xlfn._xlws.FILTER('Input_Claims Data'!AA$11:AA$500,('Input_Claims Data'!$Q$11:$Q$500='Cal_Claims Experience'!$U377)*('Input_Claims Data'!$R$11:$R$500='Cal_Claims Experience'!$V377)*('Input_Claims Data'!$S$11:$S$500='Cal_Claims Experience'!$W377)*('Input_Claims Data'!$T$11:$T$500='Cal_Claims Experience'!$X377)))</f>
        <v/>
      </c>
      <c r="AF377" s="1" t="str" cm="1">
        <f t="array" ref="AF377">IF(AB377="","",_xlfn._xlws.FILTER('Input_Claims Data'!AB$11:AB$500,('Input_Claims Data'!$Q$11:$Q$500='Cal_Claims Experience'!$U377)*('Input_Claims Data'!$R$11:$R$500='Cal_Claims Experience'!$V377)*('Input_Claims Data'!$S$11:$S$500='Cal_Claims Experience'!$W377)*('Input_Claims Data'!$T$11:$T$500='Cal_Claims Experience'!$X377)))</f>
        <v/>
      </c>
      <c r="AG377" s="1" t="str" cm="1">
        <f t="array" ref="AG377">IF(AC377="","",_xlfn._xlws.FILTER('Input_Claims Data'!AC$11:AC$500,('Input_Claims Data'!$Q$11:$Q$500='Cal_Claims Experience'!$U377)*('Input_Claims Data'!$R$11:$R$500='Cal_Claims Experience'!$V377)*('Input_Claims Data'!$S$11:$S$500='Cal_Claims Experience'!$W377)*('Input_Claims Data'!$T$11:$T$500='Cal_Claims Experience'!$X377)))</f>
        <v/>
      </c>
      <c r="AH377" s="1" t="str" cm="1">
        <f t="array" ref="AH377">IF(AD377="","",_xlfn._xlws.FILTER('Input_Claims Data'!AD$11:AD$500,('Input_Claims Data'!$Q$11:$Q$500='Cal_Claims Experience'!$U377)*('Input_Claims Data'!$R$11:$R$500='Cal_Claims Experience'!$V377)*('Input_Claims Data'!$S$11:$S$500='Cal_Claims Experience'!$W377)*('Input_Claims Data'!$T$11:$T$500='Cal_Claims Experience'!$X377)))</f>
        <v/>
      </c>
      <c r="AI377" s="1" t="str">
        <f t="shared" si="58"/>
        <v/>
      </c>
      <c r="AJ377" s="1" t="str">
        <f t="shared" si="55"/>
        <v/>
      </c>
      <c r="AK377" s="1" t="str">
        <f t="shared" si="56"/>
        <v/>
      </c>
      <c r="AL377" s="1" t="str">
        <f t="shared" si="57"/>
        <v/>
      </c>
      <c r="AM377" s="1" t="str">
        <f t="shared" si="59"/>
        <v/>
      </c>
    </row>
    <row r="378" spans="5:39">
      <c r="E378" s="1" t="str" cm="1">
        <f t="array" ref="E378">IF(A378="","",_xlfn._xlws.FILTER('Input_Claims Data'!E$11:E$500,('Input_Claims Data'!$A$11:$A$500='Cal_Claims Experience'!$A378)*('Input_Claims Data'!$B$11:$B$500='Cal_Claims Experience'!$B378)*('Input_Claims Data'!$C$11:$C$500='Cal_Claims Experience'!$C378)*('Input_Claims Data'!$D$11:$D$500='Cal_Claims Experience'!$D378)))</f>
        <v/>
      </c>
      <c r="F378" s="1" t="str" cm="1">
        <f t="array" ref="F378">IF(A378="","",_xlfn._xlws.FILTER('Input_Claims Data'!F$11:F$500,('Input_Claims Data'!$A$11:$A$500='Cal_Claims Experience'!$A378)*('Input_Claims Data'!$B$11:$B$500='Cal_Claims Experience'!$B378)*('Input_Claims Data'!$C$11:$C$500='Cal_Claims Experience'!$C378)*('Input_Claims Data'!$D$11:$D$500='Cal_Claims Experience'!$D378)))</f>
        <v/>
      </c>
      <c r="G378" s="1" t="str" cm="1">
        <f t="array" ref="G378">IF(A378="","",_xlfn._xlws.FILTER('Input_Claims Data'!G$11:G$500,('Input_Claims Data'!$A$11:$A$500='Cal_Claims Experience'!$A378)*('Input_Claims Data'!$B$11:$B$500='Cal_Claims Experience'!$B378)*('Input_Claims Data'!$C$11:$C$500='Cal_Claims Experience'!$C378)*('Input_Claims Data'!$D$11:$D$500='Cal_Claims Experience'!$D378)))</f>
        <v/>
      </c>
      <c r="H378" s="1" t="str" cm="1">
        <f t="array" ref="H378">IF(A378="","",_xlfn._xlws.FILTER('Input_Claims Data'!H$11:H$500,('Input_Claims Data'!$A$11:$A$500='Cal_Claims Experience'!$A378)*('Input_Claims Data'!$B$11:$B$500='Cal_Claims Experience'!$B378)*('Input_Claims Data'!$C$11:$C$500='Cal_Claims Experience'!$C378)*('Input_Claims Data'!$D$11:$D$500='Cal_Claims Experience'!$D378)))</f>
        <v/>
      </c>
      <c r="I378" s="1" t="str" cm="1">
        <f t="array" ref="I378">IF(A378="","",_xlfn._xlws.FILTER('Input_Claims Data'!I$11:I$500,('Input_Claims Data'!$A$11:$A$500='Cal_Claims Experience'!$A378)*('Input_Claims Data'!$B$11:$B$500='Cal_Claims Experience'!$B378)*('Input_Claims Data'!$C$11:$C$500='Cal_Claims Experience'!$C378)*('Input_Claims Data'!$D$11:$D$500='Cal_Claims Experience'!$D378)))</f>
        <v/>
      </c>
      <c r="J378" s="1" t="str" cm="1">
        <f t="array" ref="J378">IF(A378="","",_xlfn._xlws.FILTER('Input_Claims Data'!J$11:J$500,('Input_Claims Data'!$A$11:$A$500='Cal_Claims Experience'!$A378)*('Input_Claims Data'!$B$11:$B$500='Cal_Claims Experience'!$B378)*('Input_Claims Data'!$C$11:$C$500='Cal_Claims Experience'!$C378)*('Input_Claims Data'!$D$11:$D$500='Cal_Claims Experience'!$D378)))</f>
        <v/>
      </c>
      <c r="K378" s="1" t="str" cm="1">
        <f t="array" ref="K378">IF(A378="","",_xlfn._xlws.FILTER('Input_Claims Data'!K$11:K$500,('Input_Claims Data'!$A$11:$A$500='Cal_Claims Experience'!$A378)*('Input_Claims Data'!$B$11:$B$500='Cal_Claims Experience'!$B378)*('Input_Claims Data'!$C$11:$C$500='Cal_Claims Experience'!$C378)*('Input_Claims Data'!$D$11:$D$500='Cal_Claims Experience'!$D378)))</f>
        <v/>
      </c>
      <c r="L378" s="1" t="str" cm="1">
        <f t="array" ref="L378">IF(B378="","",_xlfn._xlws.FILTER('Input_Claims Data'!L$11:L$500,('Input_Claims Data'!$A$11:$A$500='Cal_Claims Experience'!$A378)*('Input_Claims Data'!$B$11:$B$500='Cal_Claims Experience'!$B378)*('Input_Claims Data'!$C$11:$C$500='Cal_Claims Experience'!$C378)*('Input_Claims Data'!$D$11:$D$500='Cal_Claims Experience'!$D378)))</f>
        <v/>
      </c>
      <c r="M378" s="1" t="str" cm="1">
        <f t="array" ref="M378">IF(C378="","",_xlfn._xlws.FILTER('Input_Claims Data'!M$11:M$500,('Input_Claims Data'!$A$11:$A$500='Cal_Claims Experience'!$A378)*('Input_Claims Data'!$B$11:$B$500='Cal_Claims Experience'!$B378)*('Input_Claims Data'!$C$11:$C$500='Cal_Claims Experience'!$C378)*('Input_Claims Data'!$D$11:$D$500='Cal_Claims Experience'!$D378)))</f>
        <v/>
      </c>
      <c r="N378" s="1" t="str" cm="1">
        <f t="array" ref="N378">IF(D378="","",_xlfn._xlws.FILTER('Input_Claims Data'!N$11:N$500,('Input_Claims Data'!$A$11:$A$500='Cal_Claims Experience'!$A378)*('Input_Claims Data'!$B$11:$B$500='Cal_Claims Experience'!$B378)*('Input_Claims Data'!$C$11:$C$500='Cal_Claims Experience'!$C378)*('Input_Claims Data'!$D$11:$D$500='Cal_Claims Experience'!$D378)))</f>
        <v/>
      </c>
      <c r="O378" s="1" t="str">
        <f t="shared" si="50"/>
        <v/>
      </c>
      <c r="P378" s="1" t="str">
        <f t="shared" si="51"/>
        <v/>
      </c>
      <c r="Q378" s="1" t="str">
        <f t="shared" si="52"/>
        <v/>
      </c>
      <c r="R378" s="1" t="str">
        <f t="shared" si="53"/>
        <v/>
      </c>
      <c r="S378" s="1" t="str">
        <f t="shared" si="54"/>
        <v/>
      </c>
      <c r="Y378" s="1" t="str" cm="1">
        <f t="array" ref="Y378">IF(U378="","",_xlfn._xlws.FILTER('Input_Claims Data'!U$11:U$500,('Input_Claims Data'!$Q$11:$Q$500='Cal_Claims Experience'!$U378)*('Input_Claims Data'!$R$11:$R$500='Cal_Claims Experience'!$V378)*('Input_Claims Data'!$S$11:$S$500='Cal_Claims Experience'!$W378)*('Input_Claims Data'!$T$11:$T$500='Cal_Claims Experience'!$X378)))</f>
        <v/>
      </c>
      <c r="Z378" s="1" t="str" cm="1">
        <f t="array" ref="Z378">IF(V378="","",_xlfn._xlws.FILTER('Input_Claims Data'!V$11:V$500,('Input_Claims Data'!$Q$11:$Q$500='Cal_Claims Experience'!$U378)*('Input_Claims Data'!$R$11:$R$500='Cal_Claims Experience'!$V378)*('Input_Claims Data'!$S$11:$S$500='Cal_Claims Experience'!$W378)*('Input_Claims Data'!$T$11:$T$500='Cal_Claims Experience'!$X378)))</f>
        <v/>
      </c>
      <c r="AA378" s="1" t="str" cm="1">
        <f t="array" ref="AA378">IF(W378="","",_xlfn._xlws.FILTER('Input_Claims Data'!W$11:W$500,('Input_Claims Data'!$Q$11:$Q$500='Cal_Claims Experience'!$U378)*('Input_Claims Data'!$R$11:$R$500='Cal_Claims Experience'!$V378)*('Input_Claims Data'!$S$11:$S$500='Cal_Claims Experience'!$W378)*('Input_Claims Data'!$T$11:$T$500='Cal_Claims Experience'!$X378)))</f>
        <v/>
      </c>
      <c r="AB378" s="1" t="str" cm="1">
        <f t="array" ref="AB378">IF(X378="","",_xlfn._xlws.FILTER('Input_Claims Data'!X$11:X$500,('Input_Claims Data'!$Q$11:$Q$500='Cal_Claims Experience'!$U378)*('Input_Claims Data'!$R$11:$R$500='Cal_Claims Experience'!$V378)*('Input_Claims Data'!$S$11:$S$500='Cal_Claims Experience'!$W378)*('Input_Claims Data'!$T$11:$T$500='Cal_Claims Experience'!$X378)))</f>
        <v/>
      </c>
      <c r="AC378" s="1" t="str" cm="1">
        <f t="array" ref="AC378">IF(Y378="","",_xlfn._xlws.FILTER('Input_Claims Data'!Y$11:Y$500,('Input_Claims Data'!$Q$11:$Q$500='Cal_Claims Experience'!$U378)*('Input_Claims Data'!$R$11:$R$500='Cal_Claims Experience'!$V378)*('Input_Claims Data'!$S$11:$S$500='Cal_Claims Experience'!$W378)*('Input_Claims Data'!$T$11:$T$500='Cal_Claims Experience'!$X378)))</f>
        <v/>
      </c>
      <c r="AD378" s="1" t="str" cm="1">
        <f t="array" ref="AD378">IF(Z378="","",_xlfn._xlws.FILTER('Input_Claims Data'!Z$11:Z$500,('Input_Claims Data'!$Q$11:$Q$500='Cal_Claims Experience'!$U378)*('Input_Claims Data'!$R$11:$R$500='Cal_Claims Experience'!$V378)*('Input_Claims Data'!$S$11:$S$500='Cal_Claims Experience'!$W378)*('Input_Claims Data'!$T$11:$T$500='Cal_Claims Experience'!$X378)))</f>
        <v/>
      </c>
      <c r="AE378" s="1" t="str" cm="1">
        <f t="array" ref="AE378">IF(AA378="","",_xlfn._xlws.FILTER('Input_Claims Data'!AA$11:AA$500,('Input_Claims Data'!$Q$11:$Q$500='Cal_Claims Experience'!$U378)*('Input_Claims Data'!$R$11:$R$500='Cal_Claims Experience'!$V378)*('Input_Claims Data'!$S$11:$S$500='Cal_Claims Experience'!$W378)*('Input_Claims Data'!$T$11:$T$500='Cal_Claims Experience'!$X378)))</f>
        <v/>
      </c>
      <c r="AF378" s="1" t="str" cm="1">
        <f t="array" ref="AF378">IF(AB378="","",_xlfn._xlws.FILTER('Input_Claims Data'!AB$11:AB$500,('Input_Claims Data'!$Q$11:$Q$500='Cal_Claims Experience'!$U378)*('Input_Claims Data'!$R$11:$R$500='Cal_Claims Experience'!$V378)*('Input_Claims Data'!$S$11:$S$500='Cal_Claims Experience'!$W378)*('Input_Claims Data'!$T$11:$T$500='Cal_Claims Experience'!$X378)))</f>
        <v/>
      </c>
      <c r="AG378" s="1" t="str" cm="1">
        <f t="array" ref="AG378">IF(AC378="","",_xlfn._xlws.FILTER('Input_Claims Data'!AC$11:AC$500,('Input_Claims Data'!$Q$11:$Q$500='Cal_Claims Experience'!$U378)*('Input_Claims Data'!$R$11:$R$500='Cal_Claims Experience'!$V378)*('Input_Claims Data'!$S$11:$S$500='Cal_Claims Experience'!$W378)*('Input_Claims Data'!$T$11:$T$500='Cal_Claims Experience'!$X378)))</f>
        <v/>
      </c>
      <c r="AH378" s="1" t="str" cm="1">
        <f t="array" ref="AH378">IF(AD378="","",_xlfn._xlws.FILTER('Input_Claims Data'!AD$11:AD$500,('Input_Claims Data'!$Q$11:$Q$500='Cal_Claims Experience'!$U378)*('Input_Claims Data'!$R$11:$R$500='Cal_Claims Experience'!$V378)*('Input_Claims Data'!$S$11:$S$500='Cal_Claims Experience'!$W378)*('Input_Claims Data'!$T$11:$T$500='Cal_Claims Experience'!$X378)))</f>
        <v/>
      </c>
      <c r="AI378" s="1" t="str">
        <f t="shared" si="58"/>
        <v/>
      </c>
      <c r="AJ378" s="1" t="str">
        <f t="shared" si="55"/>
        <v/>
      </c>
      <c r="AK378" s="1" t="str">
        <f t="shared" si="56"/>
        <v/>
      </c>
      <c r="AL378" s="1" t="str">
        <f t="shared" si="57"/>
        <v/>
      </c>
      <c r="AM378" s="1" t="str">
        <f t="shared" si="59"/>
        <v/>
      </c>
    </row>
    <row r="379" spans="5:39">
      <c r="E379" s="1" t="str" cm="1">
        <f t="array" ref="E379">IF(A379="","",_xlfn._xlws.FILTER('Input_Claims Data'!E$11:E$500,('Input_Claims Data'!$A$11:$A$500='Cal_Claims Experience'!$A379)*('Input_Claims Data'!$B$11:$B$500='Cal_Claims Experience'!$B379)*('Input_Claims Data'!$C$11:$C$500='Cal_Claims Experience'!$C379)*('Input_Claims Data'!$D$11:$D$500='Cal_Claims Experience'!$D379)))</f>
        <v/>
      </c>
      <c r="F379" s="1" t="str" cm="1">
        <f t="array" ref="F379">IF(A379="","",_xlfn._xlws.FILTER('Input_Claims Data'!F$11:F$500,('Input_Claims Data'!$A$11:$A$500='Cal_Claims Experience'!$A379)*('Input_Claims Data'!$B$11:$B$500='Cal_Claims Experience'!$B379)*('Input_Claims Data'!$C$11:$C$500='Cal_Claims Experience'!$C379)*('Input_Claims Data'!$D$11:$D$500='Cal_Claims Experience'!$D379)))</f>
        <v/>
      </c>
      <c r="G379" s="1" t="str" cm="1">
        <f t="array" ref="G379">IF(A379="","",_xlfn._xlws.FILTER('Input_Claims Data'!G$11:G$500,('Input_Claims Data'!$A$11:$A$500='Cal_Claims Experience'!$A379)*('Input_Claims Data'!$B$11:$B$500='Cal_Claims Experience'!$B379)*('Input_Claims Data'!$C$11:$C$500='Cal_Claims Experience'!$C379)*('Input_Claims Data'!$D$11:$D$500='Cal_Claims Experience'!$D379)))</f>
        <v/>
      </c>
      <c r="H379" s="1" t="str" cm="1">
        <f t="array" ref="H379">IF(A379="","",_xlfn._xlws.FILTER('Input_Claims Data'!H$11:H$500,('Input_Claims Data'!$A$11:$A$500='Cal_Claims Experience'!$A379)*('Input_Claims Data'!$B$11:$B$500='Cal_Claims Experience'!$B379)*('Input_Claims Data'!$C$11:$C$500='Cal_Claims Experience'!$C379)*('Input_Claims Data'!$D$11:$D$500='Cal_Claims Experience'!$D379)))</f>
        <v/>
      </c>
      <c r="I379" s="1" t="str" cm="1">
        <f t="array" ref="I379">IF(A379="","",_xlfn._xlws.FILTER('Input_Claims Data'!I$11:I$500,('Input_Claims Data'!$A$11:$A$500='Cal_Claims Experience'!$A379)*('Input_Claims Data'!$B$11:$B$500='Cal_Claims Experience'!$B379)*('Input_Claims Data'!$C$11:$C$500='Cal_Claims Experience'!$C379)*('Input_Claims Data'!$D$11:$D$500='Cal_Claims Experience'!$D379)))</f>
        <v/>
      </c>
      <c r="J379" s="1" t="str" cm="1">
        <f t="array" ref="J379">IF(A379="","",_xlfn._xlws.FILTER('Input_Claims Data'!J$11:J$500,('Input_Claims Data'!$A$11:$A$500='Cal_Claims Experience'!$A379)*('Input_Claims Data'!$B$11:$B$500='Cal_Claims Experience'!$B379)*('Input_Claims Data'!$C$11:$C$500='Cal_Claims Experience'!$C379)*('Input_Claims Data'!$D$11:$D$500='Cal_Claims Experience'!$D379)))</f>
        <v/>
      </c>
      <c r="K379" s="1" t="str" cm="1">
        <f t="array" ref="K379">IF(A379="","",_xlfn._xlws.FILTER('Input_Claims Data'!K$11:K$500,('Input_Claims Data'!$A$11:$A$500='Cal_Claims Experience'!$A379)*('Input_Claims Data'!$B$11:$B$500='Cal_Claims Experience'!$B379)*('Input_Claims Data'!$C$11:$C$500='Cal_Claims Experience'!$C379)*('Input_Claims Data'!$D$11:$D$500='Cal_Claims Experience'!$D379)))</f>
        <v/>
      </c>
      <c r="L379" s="1" t="str" cm="1">
        <f t="array" ref="L379">IF(B379="","",_xlfn._xlws.FILTER('Input_Claims Data'!L$11:L$500,('Input_Claims Data'!$A$11:$A$500='Cal_Claims Experience'!$A379)*('Input_Claims Data'!$B$11:$B$500='Cal_Claims Experience'!$B379)*('Input_Claims Data'!$C$11:$C$500='Cal_Claims Experience'!$C379)*('Input_Claims Data'!$D$11:$D$500='Cal_Claims Experience'!$D379)))</f>
        <v/>
      </c>
      <c r="M379" s="1" t="str" cm="1">
        <f t="array" ref="M379">IF(C379="","",_xlfn._xlws.FILTER('Input_Claims Data'!M$11:M$500,('Input_Claims Data'!$A$11:$A$500='Cal_Claims Experience'!$A379)*('Input_Claims Data'!$B$11:$B$500='Cal_Claims Experience'!$B379)*('Input_Claims Data'!$C$11:$C$500='Cal_Claims Experience'!$C379)*('Input_Claims Data'!$D$11:$D$500='Cal_Claims Experience'!$D379)))</f>
        <v/>
      </c>
      <c r="N379" s="1" t="str" cm="1">
        <f t="array" ref="N379">IF(D379="","",_xlfn._xlws.FILTER('Input_Claims Data'!N$11:N$500,('Input_Claims Data'!$A$11:$A$500='Cal_Claims Experience'!$A379)*('Input_Claims Data'!$B$11:$B$500='Cal_Claims Experience'!$B379)*('Input_Claims Data'!$C$11:$C$500='Cal_Claims Experience'!$C379)*('Input_Claims Data'!$D$11:$D$500='Cal_Claims Experience'!$D379)))</f>
        <v/>
      </c>
      <c r="O379" s="1" t="str">
        <f t="shared" si="50"/>
        <v/>
      </c>
      <c r="P379" s="1" t="str">
        <f t="shared" si="51"/>
        <v/>
      </c>
      <c r="Q379" s="1" t="str">
        <f t="shared" si="52"/>
        <v/>
      </c>
      <c r="R379" s="1" t="str">
        <f t="shared" si="53"/>
        <v/>
      </c>
      <c r="S379" s="1" t="str">
        <f t="shared" si="54"/>
        <v/>
      </c>
      <c r="Y379" s="1" t="str" cm="1">
        <f t="array" ref="Y379">IF(U379="","",_xlfn._xlws.FILTER('Input_Claims Data'!U$11:U$500,('Input_Claims Data'!$Q$11:$Q$500='Cal_Claims Experience'!$U379)*('Input_Claims Data'!$R$11:$R$500='Cal_Claims Experience'!$V379)*('Input_Claims Data'!$S$11:$S$500='Cal_Claims Experience'!$W379)*('Input_Claims Data'!$T$11:$T$500='Cal_Claims Experience'!$X379)))</f>
        <v/>
      </c>
      <c r="Z379" s="1" t="str" cm="1">
        <f t="array" ref="Z379">IF(V379="","",_xlfn._xlws.FILTER('Input_Claims Data'!V$11:V$500,('Input_Claims Data'!$Q$11:$Q$500='Cal_Claims Experience'!$U379)*('Input_Claims Data'!$R$11:$R$500='Cal_Claims Experience'!$V379)*('Input_Claims Data'!$S$11:$S$500='Cal_Claims Experience'!$W379)*('Input_Claims Data'!$T$11:$T$500='Cal_Claims Experience'!$X379)))</f>
        <v/>
      </c>
      <c r="AA379" s="1" t="str" cm="1">
        <f t="array" ref="AA379">IF(W379="","",_xlfn._xlws.FILTER('Input_Claims Data'!W$11:W$500,('Input_Claims Data'!$Q$11:$Q$500='Cal_Claims Experience'!$U379)*('Input_Claims Data'!$R$11:$R$500='Cal_Claims Experience'!$V379)*('Input_Claims Data'!$S$11:$S$500='Cal_Claims Experience'!$W379)*('Input_Claims Data'!$T$11:$T$500='Cal_Claims Experience'!$X379)))</f>
        <v/>
      </c>
      <c r="AB379" s="1" t="str" cm="1">
        <f t="array" ref="AB379">IF(X379="","",_xlfn._xlws.FILTER('Input_Claims Data'!X$11:X$500,('Input_Claims Data'!$Q$11:$Q$500='Cal_Claims Experience'!$U379)*('Input_Claims Data'!$R$11:$R$500='Cal_Claims Experience'!$V379)*('Input_Claims Data'!$S$11:$S$500='Cal_Claims Experience'!$W379)*('Input_Claims Data'!$T$11:$T$500='Cal_Claims Experience'!$X379)))</f>
        <v/>
      </c>
      <c r="AC379" s="1" t="str" cm="1">
        <f t="array" ref="AC379">IF(Y379="","",_xlfn._xlws.FILTER('Input_Claims Data'!Y$11:Y$500,('Input_Claims Data'!$Q$11:$Q$500='Cal_Claims Experience'!$U379)*('Input_Claims Data'!$R$11:$R$500='Cal_Claims Experience'!$V379)*('Input_Claims Data'!$S$11:$S$500='Cal_Claims Experience'!$W379)*('Input_Claims Data'!$T$11:$T$500='Cal_Claims Experience'!$X379)))</f>
        <v/>
      </c>
      <c r="AD379" s="1" t="str" cm="1">
        <f t="array" ref="AD379">IF(Z379="","",_xlfn._xlws.FILTER('Input_Claims Data'!Z$11:Z$500,('Input_Claims Data'!$Q$11:$Q$500='Cal_Claims Experience'!$U379)*('Input_Claims Data'!$R$11:$R$500='Cal_Claims Experience'!$V379)*('Input_Claims Data'!$S$11:$S$500='Cal_Claims Experience'!$W379)*('Input_Claims Data'!$T$11:$T$500='Cal_Claims Experience'!$X379)))</f>
        <v/>
      </c>
      <c r="AE379" s="1" t="str" cm="1">
        <f t="array" ref="AE379">IF(AA379="","",_xlfn._xlws.FILTER('Input_Claims Data'!AA$11:AA$500,('Input_Claims Data'!$Q$11:$Q$500='Cal_Claims Experience'!$U379)*('Input_Claims Data'!$R$11:$R$500='Cal_Claims Experience'!$V379)*('Input_Claims Data'!$S$11:$S$500='Cal_Claims Experience'!$W379)*('Input_Claims Data'!$T$11:$T$500='Cal_Claims Experience'!$X379)))</f>
        <v/>
      </c>
      <c r="AF379" s="1" t="str" cm="1">
        <f t="array" ref="AF379">IF(AB379="","",_xlfn._xlws.FILTER('Input_Claims Data'!AB$11:AB$500,('Input_Claims Data'!$Q$11:$Q$500='Cal_Claims Experience'!$U379)*('Input_Claims Data'!$R$11:$R$500='Cal_Claims Experience'!$V379)*('Input_Claims Data'!$S$11:$S$500='Cal_Claims Experience'!$W379)*('Input_Claims Data'!$T$11:$T$500='Cal_Claims Experience'!$X379)))</f>
        <v/>
      </c>
      <c r="AG379" s="1" t="str" cm="1">
        <f t="array" ref="AG379">IF(AC379="","",_xlfn._xlws.FILTER('Input_Claims Data'!AC$11:AC$500,('Input_Claims Data'!$Q$11:$Q$500='Cal_Claims Experience'!$U379)*('Input_Claims Data'!$R$11:$R$500='Cal_Claims Experience'!$V379)*('Input_Claims Data'!$S$11:$S$500='Cal_Claims Experience'!$W379)*('Input_Claims Data'!$T$11:$T$500='Cal_Claims Experience'!$X379)))</f>
        <v/>
      </c>
      <c r="AH379" s="1" t="str" cm="1">
        <f t="array" ref="AH379">IF(AD379="","",_xlfn._xlws.FILTER('Input_Claims Data'!AD$11:AD$500,('Input_Claims Data'!$Q$11:$Q$500='Cal_Claims Experience'!$U379)*('Input_Claims Data'!$R$11:$R$500='Cal_Claims Experience'!$V379)*('Input_Claims Data'!$S$11:$S$500='Cal_Claims Experience'!$W379)*('Input_Claims Data'!$T$11:$T$500='Cal_Claims Experience'!$X379)))</f>
        <v/>
      </c>
      <c r="AI379" s="1" t="str">
        <f t="shared" si="58"/>
        <v/>
      </c>
      <c r="AJ379" s="1" t="str">
        <f t="shared" si="55"/>
        <v/>
      </c>
      <c r="AK379" s="1" t="str">
        <f t="shared" si="56"/>
        <v/>
      </c>
      <c r="AL379" s="1" t="str">
        <f t="shared" si="57"/>
        <v/>
      </c>
      <c r="AM379" s="1" t="str">
        <f t="shared" si="59"/>
        <v/>
      </c>
    </row>
    <row r="380" spans="5:39">
      <c r="E380" s="1" t="str" cm="1">
        <f t="array" ref="E380">IF(A380="","",_xlfn._xlws.FILTER('Input_Claims Data'!E$11:E$500,('Input_Claims Data'!$A$11:$A$500='Cal_Claims Experience'!$A380)*('Input_Claims Data'!$B$11:$B$500='Cal_Claims Experience'!$B380)*('Input_Claims Data'!$C$11:$C$500='Cal_Claims Experience'!$C380)*('Input_Claims Data'!$D$11:$D$500='Cal_Claims Experience'!$D380)))</f>
        <v/>
      </c>
      <c r="F380" s="1" t="str" cm="1">
        <f t="array" ref="F380">IF(A380="","",_xlfn._xlws.FILTER('Input_Claims Data'!F$11:F$500,('Input_Claims Data'!$A$11:$A$500='Cal_Claims Experience'!$A380)*('Input_Claims Data'!$B$11:$B$500='Cal_Claims Experience'!$B380)*('Input_Claims Data'!$C$11:$C$500='Cal_Claims Experience'!$C380)*('Input_Claims Data'!$D$11:$D$500='Cal_Claims Experience'!$D380)))</f>
        <v/>
      </c>
      <c r="G380" s="1" t="str" cm="1">
        <f t="array" ref="G380">IF(A380="","",_xlfn._xlws.FILTER('Input_Claims Data'!G$11:G$500,('Input_Claims Data'!$A$11:$A$500='Cal_Claims Experience'!$A380)*('Input_Claims Data'!$B$11:$B$500='Cal_Claims Experience'!$B380)*('Input_Claims Data'!$C$11:$C$500='Cal_Claims Experience'!$C380)*('Input_Claims Data'!$D$11:$D$500='Cal_Claims Experience'!$D380)))</f>
        <v/>
      </c>
      <c r="H380" s="1" t="str" cm="1">
        <f t="array" ref="H380">IF(A380="","",_xlfn._xlws.FILTER('Input_Claims Data'!H$11:H$500,('Input_Claims Data'!$A$11:$A$500='Cal_Claims Experience'!$A380)*('Input_Claims Data'!$B$11:$B$500='Cal_Claims Experience'!$B380)*('Input_Claims Data'!$C$11:$C$500='Cal_Claims Experience'!$C380)*('Input_Claims Data'!$D$11:$D$500='Cal_Claims Experience'!$D380)))</f>
        <v/>
      </c>
      <c r="I380" s="1" t="str" cm="1">
        <f t="array" ref="I380">IF(A380="","",_xlfn._xlws.FILTER('Input_Claims Data'!I$11:I$500,('Input_Claims Data'!$A$11:$A$500='Cal_Claims Experience'!$A380)*('Input_Claims Data'!$B$11:$B$500='Cal_Claims Experience'!$B380)*('Input_Claims Data'!$C$11:$C$500='Cal_Claims Experience'!$C380)*('Input_Claims Data'!$D$11:$D$500='Cal_Claims Experience'!$D380)))</f>
        <v/>
      </c>
      <c r="J380" s="1" t="str" cm="1">
        <f t="array" ref="J380">IF(A380="","",_xlfn._xlws.FILTER('Input_Claims Data'!J$11:J$500,('Input_Claims Data'!$A$11:$A$500='Cal_Claims Experience'!$A380)*('Input_Claims Data'!$B$11:$B$500='Cal_Claims Experience'!$B380)*('Input_Claims Data'!$C$11:$C$500='Cal_Claims Experience'!$C380)*('Input_Claims Data'!$D$11:$D$500='Cal_Claims Experience'!$D380)))</f>
        <v/>
      </c>
      <c r="K380" s="1" t="str" cm="1">
        <f t="array" ref="K380">IF(A380="","",_xlfn._xlws.FILTER('Input_Claims Data'!K$11:K$500,('Input_Claims Data'!$A$11:$A$500='Cal_Claims Experience'!$A380)*('Input_Claims Data'!$B$11:$B$500='Cal_Claims Experience'!$B380)*('Input_Claims Data'!$C$11:$C$500='Cal_Claims Experience'!$C380)*('Input_Claims Data'!$D$11:$D$500='Cal_Claims Experience'!$D380)))</f>
        <v/>
      </c>
      <c r="L380" s="1" t="str" cm="1">
        <f t="array" ref="L380">IF(B380="","",_xlfn._xlws.FILTER('Input_Claims Data'!L$11:L$500,('Input_Claims Data'!$A$11:$A$500='Cal_Claims Experience'!$A380)*('Input_Claims Data'!$B$11:$B$500='Cal_Claims Experience'!$B380)*('Input_Claims Data'!$C$11:$C$500='Cal_Claims Experience'!$C380)*('Input_Claims Data'!$D$11:$D$500='Cal_Claims Experience'!$D380)))</f>
        <v/>
      </c>
      <c r="M380" s="1" t="str" cm="1">
        <f t="array" ref="M380">IF(C380="","",_xlfn._xlws.FILTER('Input_Claims Data'!M$11:M$500,('Input_Claims Data'!$A$11:$A$500='Cal_Claims Experience'!$A380)*('Input_Claims Data'!$B$11:$B$500='Cal_Claims Experience'!$B380)*('Input_Claims Data'!$C$11:$C$500='Cal_Claims Experience'!$C380)*('Input_Claims Data'!$D$11:$D$500='Cal_Claims Experience'!$D380)))</f>
        <v/>
      </c>
      <c r="N380" s="1" t="str" cm="1">
        <f t="array" ref="N380">IF(D380="","",_xlfn._xlws.FILTER('Input_Claims Data'!N$11:N$500,('Input_Claims Data'!$A$11:$A$500='Cal_Claims Experience'!$A380)*('Input_Claims Data'!$B$11:$B$500='Cal_Claims Experience'!$B380)*('Input_Claims Data'!$C$11:$C$500='Cal_Claims Experience'!$C380)*('Input_Claims Data'!$D$11:$D$500='Cal_Claims Experience'!$D380)))</f>
        <v/>
      </c>
      <c r="O380" s="1" t="str">
        <f t="shared" si="50"/>
        <v/>
      </c>
      <c r="P380" s="1" t="str">
        <f t="shared" si="51"/>
        <v/>
      </c>
      <c r="Q380" s="1" t="str">
        <f t="shared" si="52"/>
        <v/>
      </c>
      <c r="R380" s="1" t="str">
        <f t="shared" si="53"/>
        <v/>
      </c>
      <c r="S380" s="1" t="str">
        <f t="shared" si="54"/>
        <v/>
      </c>
      <c r="Y380" s="1" t="str" cm="1">
        <f t="array" ref="Y380">IF(U380="","",_xlfn._xlws.FILTER('Input_Claims Data'!U$11:U$500,('Input_Claims Data'!$Q$11:$Q$500='Cal_Claims Experience'!$U380)*('Input_Claims Data'!$R$11:$R$500='Cal_Claims Experience'!$V380)*('Input_Claims Data'!$S$11:$S$500='Cal_Claims Experience'!$W380)*('Input_Claims Data'!$T$11:$T$500='Cal_Claims Experience'!$X380)))</f>
        <v/>
      </c>
      <c r="Z380" s="1" t="str" cm="1">
        <f t="array" ref="Z380">IF(V380="","",_xlfn._xlws.FILTER('Input_Claims Data'!V$11:V$500,('Input_Claims Data'!$Q$11:$Q$500='Cal_Claims Experience'!$U380)*('Input_Claims Data'!$R$11:$R$500='Cal_Claims Experience'!$V380)*('Input_Claims Data'!$S$11:$S$500='Cal_Claims Experience'!$W380)*('Input_Claims Data'!$T$11:$T$500='Cal_Claims Experience'!$X380)))</f>
        <v/>
      </c>
      <c r="AA380" s="1" t="str" cm="1">
        <f t="array" ref="AA380">IF(W380="","",_xlfn._xlws.FILTER('Input_Claims Data'!W$11:W$500,('Input_Claims Data'!$Q$11:$Q$500='Cal_Claims Experience'!$U380)*('Input_Claims Data'!$R$11:$R$500='Cal_Claims Experience'!$V380)*('Input_Claims Data'!$S$11:$S$500='Cal_Claims Experience'!$W380)*('Input_Claims Data'!$T$11:$T$500='Cal_Claims Experience'!$X380)))</f>
        <v/>
      </c>
      <c r="AB380" s="1" t="str" cm="1">
        <f t="array" ref="AB380">IF(X380="","",_xlfn._xlws.FILTER('Input_Claims Data'!X$11:X$500,('Input_Claims Data'!$Q$11:$Q$500='Cal_Claims Experience'!$U380)*('Input_Claims Data'!$R$11:$R$500='Cal_Claims Experience'!$V380)*('Input_Claims Data'!$S$11:$S$500='Cal_Claims Experience'!$W380)*('Input_Claims Data'!$T$11:$T$500='Cal_Claims Experience'!$X380)))</f>
        <v/>
      </c>
      <c r="AC380" s="1" t="str" cm="1">
        <f t="array" ref="AC380">IF(Y380="","",_xlfn._xlws.FILTER('Input_Claims Data'!Y$11:Y$500,('Input_Claims Data'!$Q$11:$Q$500='Cal_Claims Experience'!$U380)*('Input_Claims Data'!$R$11:$R$500='Cal_Claims Experience'!$V380)*('Input_Claims Data'!$S$11:$S$500='Cal_Claims Experience'!$W380)*('Input_Claims Data'!$T$11:$T$500='Cal_Claims Experience'!$X380)))</f>
        <v/>
      </c>
      <c r="AD380" s="1" t="str" cm="1">
        <f t="array" ref="AD380">IF(Z380="","",_xlfn._xlws.FILTER('Input_Claims Data'!Z$11:Z$500,('Input_Claims Data'!$Q$11:$Q$500='Cal_Claims Experience'!$U380)*('Input_Claims Data'!$R$11:$R$500='Cal_Claims Experience'!$V380)*('Input_Claims Data'!$S$11:$S$500='Cal_Claims Experience'!$W380)*('Input_Claims Data'!$T$11:$T$500='Cal_Claims Experience'!$X380)))</f>
        <v/>
      </c>
      <c r="AE380" s="1" t="str" cm="1">
        <f t="array" ref="AE380">IF(AA380="","",_xlfn._xlws.FILTER('Input_Claims Data'!AA$11:AA$500,('Input_Claims Data'!$Q$11:$Q$500='Cal_Claims Experience'!$U380)*('Input_Claims Data'!$R$11:$R$500='Cal_Claims Experience'!$V380)*('Input_Claims Data'!$S$11:$S$500='Cal_Claims Experience'!$W380)*('Input_Claims Data'!$T$11:$T$500='Cal_Claims Experience'!$X380)))</f>
        <v/>
      </c>
      <c r="AF380" s="1" t="str" cm="1">
        <f t="array" ref="AF380">IF(AB380="","",_xlfn._xlws.FILTER('Input_Claims Data'!AB$11:AB$500,('Input_Claims Data'!$Q$11:$Q$500='Cal_Claims Experience'!$U380)*('Input_Claims Data'!$R$11:$R$500='Cal_Claims Experience'!$V380)*('Input_Claims Data'!$S$11:$S$500='Cal_Claims Experience'!$W380)*('Input_Claims Data'!$T$11:$T$500='Cal_Claims Experience'!$X380)))</f>
        <v/>
      </c>
      <c r="AG380" s="1" t="str" cm="1">
        <f t="array" ref="AG380">IF(AC380="","",_xlfn._xlws.FILTER('Input_Claims Data'!AC$11:AC$500,('Input_Claims Data'!$Q$11:$Q$500='Cal_Claims Experience'!$U380)*('Input_Claims Data'!$R$11:$R$500='Cal_Claims Experience'!$V380)*('Input_Claims Data'!$S$11:$S$500='Cal_Claims Experience'!$W380)*('Input_Claims Data'!$T$11:$T$500='Cal_Claims Experience'!$X380)))</f>
        <v/>
      </c>
      <c r="AH380" s="1" t="str" cm="1">
        <f t="array" ref="AH380">IF(AD380="","",_xlfn._xlws.FILTER('Input_Claims Data'!AD$11:AD$500,('Input_Claims Data'!$Q$11:$Q$500='Cal_Claims Experience'!$U380)*('Input_Claims Data'!$R$11:$R$500='Cal_Claims Experience'!$V380)*('Input_Claims Data'!$S$11:$S$500='Cal_Claims Experience'!$W380)*('Input_Claims Data'!$T$11:$T$500='Cal_Claims Experience'!$X380)))</f>
        <v/>
      </c>
      <c r="AI380" s="1" t="str">
        <f t="shared" si="58"/>
        <v/>
      </c>
      <c r="AJ380" s="1" t="str">
        <f t="shared" si="55"/>
        <v/>
      </c>
      <c r="AK380" s="1" t="str">
        <f t="shared" si="56"/>
        <v/>
      </c>
      <c r="AL380" s="1" t="str">
        <f t="shared" si="57"/>
        <v/>
      </c>
      <c r="AM380" s="1" t="str">
        <f t="shared" si="59"/>
        <v/>
      </c>
    </row>
    <row r="381" spans="5:39">
      <c r="E381" s="1" t="str" cm="1">
        <f t="array" ref="E381">IF(A381="","",_xlfn._xlws.FILTER('Input_Claims Data'!E$11:E$500,('Input_Claims Data'!$A$11:$A$500='Cal_Claims Experience'!$A381)*('Input_Claims Data'!$B$11:$B$500='Cal_Claims Experience'!$B381)*('Input_Claims Data'!$C$11:$C$500='Cal_Claims Experience'!$C381)*('Input_Claims Data'!$D$11:$D$500='Cal_Claims Experience'!$D381)))</f>
        <v/>
      </c>
      <c r="F381" s="1" t="str" cm="1">
        <f t="array" ref="F381">IF(A381="","",_xlfn._xlws.FILTER('Input_Claims Data'!F$11:F$500,('Input_Claims Data'!$A$11:$A$500='Cal_Claims Experience'!$A381)*('Input_Claims Data'!$B$11:$B$500='Cal_Claims Experience'!$B381)*('Input_Claims Data'!$C$11:$C$500='Cal_Claims Experience'!$C381)*('Input_Claims Data'!$D$11:$D$500='Cal_Claims Experience'!$D381)))</f>
        <v/>
      </c>
      <c r="G381" s="1" t="str" cm="1">
        <f t="array" ref="G381">IF(A381="","",_xlfn._xlws.FILTER('Input_Claims Data'!G$11:G$500,('Input_Claims Data'!$A$11:$A$500='Cal_Claims Experience'!$A381)*('Input_Claims Data'!$B$11:$B$500='Cal_Claims Experience'!$B381)*('Input_Claims Data'!$C$11:$C$500='Cal_Claims Experience'!$C381)*('Input_Claims Data'!$D$11:$D$500='Cal_Claims Experience'!$D381)))</f>
        <v/>
      </c>
      <c r="H381" s="1" t="str" cm="1">
        <f t="array" ref="H381">IF(A381="","",_xlfn._xlws.FILTER('Input_Claims Data'!H$11:H$500,('Input_Claims Data'!$A$11:$A$500='Cal_Claims Experience'!$A381)*('Input_Claims Data'!$B$11:$B$500='Cal_Claims Experience'!$B381)*('Input_Claims Data'!$C$11:$C$500='Cal_Claims Experience'!$C381)*('Input_Claims Data'!$D$11:$D$500='Cal_Claims Experience'!$D381)))</f>
        <v/>
      </c>
      <c r="I381" s="1" t="str" cm="1">
        <f t="array" ref="I381">IF(A381="","",_xlfn._xlws.FILTER('Input_Claims Data'!I$11:I$500,('Input_Claims Data'!$A$11:$A$500='Cal_Claims Experience'!$A381)*('Input_Claims Data'!$B$11:$B$500='Cal_Claims Experience'!$B381)*('Input_Claims Data'!$C$11:$C$500='Cal_Claims Experience'!$C381)*('Input_Claims Data'!$D$11:$D$500='Cal_Claims Experience'!$D381)))</f>
        <v/>
      </c>
      <c r="J381" s="1" t="str" cm="1">
        <f t="array" ref="J381">IF(A381="","",_xlfn._xlws.FILTER('Input_Claims Data'!J$11:J$500,('Input_Claims Data'!$A$11:$A$500='Cal_Claims Experience'!$A381)*('Input_Claims Data'!$B$11:$B$500='Cal_Claims Experience'!$B381)*('Input_Claims Data'!$C$11:$C$500='Cal_Claims Experience'!$C381)*('Input_Claims Data'!$D$11:$D$500='Cal_Claims Experience'!$D381)))</f>
        <v/>
      </c>
      <c r="K381" s="1" t="str" cm="1">
        <f t="array" ref="K381">IF(A381="","",_xlfn._xlws.FILTER('Input_Claims Data'!K$11:K$500,('Input_Claims Data'!$A$11:$A$500='Cal_Claims Experience'!$A381)*('Input_Claims Data'!$B$11:$B$500='Cal_Claims Experience'!$B381)*('Input_Claims Data'!$C$11:$C$500='Cal_Claims Experience'!$C381)*('Input_Claims Data'!$D$11:$D$500='Cal_Claims Experience'!$D381)))</f>
        <v/>
      </c>
      <c r="L381" s="1" t="str" cm="1">
        <f t="array" ref="L381">IF(B381="","",_xlfn._xlws.FILTER('Input_Claims Data'!L$11:L$500,('Input_Claims Data'!$A$11:$A$500='Cal_Claims Experience'!$A381)*('Input_Claims Data'!$B$11:$B$500='Cal_Claims Experience'!$B381)*('Input_Claims Data'!$C$11:$C$500='Cal_Claims Experience'!$C381)*('Input_Claims Data'!$D$11:$D$500='Cal_Claims Experience'!$D381)))</f>
        <v/>
      </c>
      <c r="M381" s="1" t="str" cm="1">
        <f t="array" ref="M381">IF(C381="","",_xlfn._xlws.FILTER('Input_Claims Data'!M$11:M$500,('Input_Claims Data'!$A$11:$A$500='Cal_Claims Experience'!$A381)*('Input_Claims Data'!$B$11:$B$500='Cal_Claims Experience'!$B381)*('Input_Claims Data'!$C$11:$C$500='Cal_Claims Experience'!$C381)*('Input_Claims Data'!$D$11:$D$500='Cal_Claims Experience'!$D381)))</f>
        <v/>
      </c>
      <c r="N381" s="1" t="str" cm="1">
        <f t="array" ref="N381">IF(D381="","",_xlfn._xlws.FILTER('Input_Claims Data'!N$11:N$500,('Input_Claims Data'!$A$11:$A$500='Cal_Claims Experience'!$A381)*('Input_Claims Data'!$B$11:$B$500='Cal_Claims Experience'!$B381)*('Input_Claims Data'!$C$11:$C$500='Cal_Claims Experience'!$C381)*('Input_Claims Data'!$D$11:$D$500='Cal_Claims Experience'!$D381)))</f>
        <v/>
      </c>
      <c r="O381" s="1" t="str">
        <f t="shared" si="50"/>
        <v/>
      </c>
      <c r="P381" s="1" t="str">
        <f t="shared" si="51"/>
        <v/>
      </c>
      <c r="Q381" s="1" t="str">
        <f t="shared" si="52"/>
        <v/>
      </c>
      <c r="R381" s="1" t="str">
        <f t="shared" si="53"/>
        <v/>
      </c>
      <c r="S381" s="1" t="str">
        <f t="shared" si="54"/>
        <v/>
      </c>
      <c r="Y381" s="1" t="str" cm="1">
        <f t="array" ref="Y381">IF(U381="","",_xlfn._xlws.FILTER('Input_Claims Data'!U$11:U$500,('Input_Claims Data'!$Q$11:$Q$500='Cal_Claims Experience'!$U381)*('Input_Claims Data'!$R$11:$R$500='Cal_Claims Experience'!$V381)*('Input_Claims Data'!$S$11:$S$500='Cal_Claims Experience'!$W381)*('Input_Claims Data'!$T$11:$T$500='Cal_Claims Experience'!$X381)))</f>
        <v/>
      </c>
      <c r="Z381" s="1" t="str" cm="1">
        <f t="array" ref="Z381">IF(V381="","",_xlfn._xlws.FILTER('Input_Claims Data'!V$11:V$500,('Input_Claims Data'!$Q$11:$Q$500='Cal_Claims Experience'!$U381)*('Input_Claims Data'!$R$11:$R$500='Cal_Claims Experience'!$V381)*('Input_Claims Data'!$S$11:$S$500='Cal_Claims Experience'!$W381)*('Input_Claims Data'!$T$11:$T$500='Cal_Claims Experience'!$X381)))</f>
        <v/>
      </c>
      <c r="AA381" s="1" t="str" cm="1">
        <f t="array" ref="AA381">IF(W381="","",_xlfn._xlws.FILTER('Input_Claims Data'!W$11:W$500,('Input_Claims Data'!$Q$11:$Q$500='Cal_Claims Experience'!$U381)*('Input_Claims Data'!$R$11:$R$500='Cal_Claims Experience'!$V381)*('Input_Claims Data'!$S$11:$S$500='Cal_Claims Experience'!$W381)*('Input_Claims Data'!$T$11:$T$500='Cal_Claims Experience'!$X381)))</f>
        <v/>
      </c>
      <c r="AB381" s="1" t="str" cm="1">
        <f t="array" ref="AB381">IF(X381="","",_xlfn._xlws.FILTER('Input_Claims Data'!X$11:X$500,('Input_Claims Data'!$Q$11:$Q$500='Cal_Claims Experience'!$U381)*('Input_Claims Data'!$R$11:$R$500='Cal_Claims Experience'!$V381)*('Input_Claims Data'!$S$11:$S$500='Cal_Claims Experience'!$W381)*('Input_Claims Data'!$T$11:$T$500='Cal_Claims Experience'!$X381)))</f>
        <v/>
      </c>
      <c r="AC381" s="1" t="str" cm="1">
        <f t="array" ref="AC381">IF(Y381="","",_xlfn._xlws.FILTER('Input_Claims Data'!Y$11:Y$500,('Input_Claims Data'!$Q$11:$Q$500='Cal_Claims Experience'!$U381)*('Input_Claims Data'!$R$11:$R$500='Cal_Claims Experience'!$V381)*('Input_Claims Data'!$S$11:$S$500='Cal_Claims Experience'!$W381)*('Input_Claims Data'!$T$11:$T$500='Cal_Claims Experience'!$X381)))</f>
        <v/>
      </c>
      <c r="AD381" s="1" t="str" cm="1">
        <f t="array" ref="AD381">IF(Z381="","",_xlfn._xlws.FILTER('Input_Claims Data'!Z$11:Z$500,('Input_Claims Data'!$Q$11:$Q$500='Cal_Claims Experience'!$U381)*('Input_Claims Data'!$R$11:$R$500='Cal_Claims Experience'!$V381)*('Input_Claims Data'!$S$11:$S$500='Cal_Claims Experience'!$W381)*('Input_Claims Data'!$T$11:$T$500='Cal_Claims Experience'!$X381)))</f>
        <v/>
      </c>
      <c r="AE381" s="1" t="str" cm="1">
        <f t="array" ref="AE381">IF(AA381="","",_xlfn._xlws.FILTER('Input_Claims Data'!AA$11:AA$500,('Input_Claims Data'!$Q$11:$Q$500='Cal_Claims Experience'!$U381)*('Input_Claims Data'!$R$11:$R$500='Cal_Claims Experience'!$V381)*('Input_Claims Data'!$S$11:$S$500='Cal_Claims Experience'!$W381)*('Input_Claims Data'!$T$11:$T$500='Cal_Claims Experience'!$X381)))</f>
        <v/>
      </c>
      <c r="AF381" s="1" t="str" cm="1">
        <f t="array" ref="AF381">IF(AB381="","",_xlfn._xlws.FILTER('Input_Claims Data'!AB$11:AB$500,('Input_Claims Data'!$Q$11:$Q$500='Cal_Claims Experience'!$U381)*('Input_Claims Data'!$R$11:$R$500='Cal_Claims Experience'!$V381)*('Input_Claims Data'!$S$11:$S$500='Cal_Claims Experience'!$W381)*('Input_Claims Data'!$T$11:$T$500='Cal_Claims Experience'!$X381)))</f>
        <v/>
      </c>
      <c r="AG381" s="1" t="str" cm="1">
        <f t="array" ref="AG381">IF(AC381="","",_xlfn._xlws.FILTER('Input_Claims Data'!AC$11:AC$500,('Input_Claims Data'!$Q$11:$Q$500='Cal_Claims Experience'!$U381)*('Input_Claims Data'!$R$11:$R$500='Cal_Claims Experience'!$V381)*('Input_Claims Data'!$S$11:$S$500='Cal_Claims Experience'!$W381)*('Input_Claims Data'!$T$11:$T$500='Cal_Claims Experience'!$X381)))</f>
        <v/>
      </c>
      <c r="AH381" s="1" t="str" cm="1">
        <f t="array" ref="AH381">IF(AD381="","",_xlfn._xlws.FILTER('Input_Claims Data'!AD$11:AD$500,('Input_Claims Data'!$Q$11:$Q$500='Cal_Claims Experience'!$U381)*('Input_Claims Data'!$R$11:$R$500='Cal_Claims Experience'!$V381)*('Input_Claims Data'!$S$11:$S$500='Cal_Claims Experience'!$W381)*('Input_Claims Data'!$T$11:$T$500='Cal_Claims Experience'!$X381)))</f>
        <v/>
      </c>
      <c r="AI381" s="1" t="str">
        <f t="shared" si="58"/>
        <v/>
      </c>
      <c r="AJ381" s="1" t="str">
        <f t="shared" si="55"/>
        <v/>
      </c>
      <c r="AK381" s="1" t="str">
        <f t="shared" si="56"/>
        <v/>
      </c>
      <c r="AL381" s="1" t="str">
        <f t="shared" si="57"/>
        <v/>
      </c>
      <c r="AM381" s="1" t="str">
        <f t="shared" si="59"/>
        <v/>
      </c>
    </row>
    <row r="382" spans="5:39">
      <c r="E382" s="1" t="str" cm="1">
        <f t="array" ref="E382">IF(A382="","",_xlfn._xlws.FILTER('Input_Claims Data'!E$11:E$500,('Input_Claims Data'!$A$11:$A$500='Cal_Claims Experience'!$A382)*('Input_Claims Data'!$B$11:$B$500='Cal_Claims Experience'!$B382)*('Input_Claims Data'!$C$11:$C$500='Cal_Claims Experience'!$C382)*('Input_Claims Data'!$D$11:$D$500='Cal_Claims Experience'!$D382)))</f>
        <v/>
      </c>
      <c r="F382" s="1" t="str" cm="1">
        <f t="array" ref="F382">IF(A382="","",_xlfn._xlws.FILTER('Input_Claims Data'!F$11:F$500,('Input_Claims Data'!$A$11:$A$500='Cal_Claims Experience'!$A382)*('Input_Claims Data'!$B$11:$B$500='Cal_Claims Experience'!$B382)*('Input_Claims Data'!$C$11:$C$500='Cal_Claims Experience'!$C382)*('Input_Claims Data'!$D$11:$D$500='Cal_Claims Experience'!$D382)))</f>
        <v/>
      </c>
      <c r="G382" s="1" t="str" cm="1">
        <f t="array" ref="G382">IF(A382="","",_xlfn._xlws.FILTER('Input_Claims Data'!G$11:G$500,('Input_Claims Data'!$A$11:$A$500='Cal_Claims Experience'!$A382)*('Input_Claims Data'!$B$11:$B$500='Cal_Claims Experience'!$B382)*('Input_Claims Data'!$C$11:$C$500='Cal_Claims Experience'!$C382)*('Input_Claims Data'!$D$11:$D$500='Cal_Claims Experience'!$D382)))</f>
        <v/>
      </c>
      <c r="H382" s="1" t="str" cm="1">
        <f t="array" ref="H382">IF(A382="","",_xlfn._xlws.FILTER('Input_Claims Data'!H$11:H$500,('Input_Claims Data'!$A$11:$A$500='Cal_Claims Experience'!$A382)*('Input_Claims Data'!$B$11:$B$500='Cal_Claims Experience'!$B382)*('Input_Claims Data'!$C$11:$C$500='Cal_Claims Experience'!$C382)*('Input_Claims Data'!$D$11:$D$500='Cal_Claims Experience'!$D382)))</f>
        <v/>
      </c>
      <c r="I382" s="1" t="str" cm="1">
        <f t="array" ref="I382">IF(A382="","",_xlfn._xlws.FILTER('Input_Claims Data'!I$11:I$500,('Input_Claims Data'!$A$11:$A$500='Cal_Claims Experience'!$A382)*('Input_Claims Data'!$B$11:$B$500='Cal_Claims Experience'!$B382)*('Input_Claims Data'!$C$11:$C$500='Cal_Claims Experience'!$C382)*('Input_Claims Data'!$D$11:$D$500='Cal_Claims Experience'!$D382)))</f>
        <v/>
      </c>
      <c r="J382" s="1" t="str" cm="1">
        <f t="array" ref="J382">IF(A382="","",_xlfn._xlws.FILTER('Input_Claims Data'!J$11:J$500,('Input_Claims Data'!$A$11:$A$500='Cal_Claims Experience'!$A382)*('Input_Claims Data'!$B$11:$B$500='Cal_Claims Experience'!$B382)*('Input_Claims Data'!$C$11:$C$500='Cal_Claims Experience'!$C382)*('Input_Claims Data'!$D$11:$D$500='Cal_Claims Experience'!$D382)))</f>
        <v/>
      </c>
      <c r="K382" s="1" t="str" cm="1">
        <f t="array" ref="K382">IF(A382="","",_xlfn._xlws.FILTER('Input_Claims Data'!K$11:K$500,('Input_Claims Data'!$A$11:$A$500='Cal_Claims Experience'!$A382)*('Input_Claims Data'!$B$11:$B$500='Cal_Claims Experience'!$B382)*('Input_Claims Data'!$C$11:$C$500='Cal_Claims Experience'!$C382)*('Input_Claims Data'!$D$11:$D$500='Cal_Claims Experience'!$D382)))</f>
        <v/>
      </c>
      <c r="L382" s="1" t="str" cm="1">
        <f t="array" ref="L382">IF(B382="","",_xlfn._xlws.FILTER('Input_Claims Data'!L$11:L$500,('Input_Claims Data'!$A$11:$A$500='Cal_Claims Experience'!$A382)*('Input_Claims Data'!$B$11:$B$500='Cal_Claims Experience'!$B382)*('Input_Claims Data'!$C$11:$C$500='Cal_Claims Experience'!$C382)*('Input_Claims Data'!$D$11:$D$500='Cal_Claims Experience'!$D382)))</f>
        <v/>
      </c>
      <c r="M382" s="1" t="str" cm="1">
        <f t="array" ref="M382">IF(C382="","",_xlfn._xlws.FILTER('Input_Claims Data'!M$11:M$500,('Input_Claims Data'!$A$11:$A$500='Cal_Claims Experience'!$A382)*('Input_Claims Data'!$B$11:$B$500='Cal_Claims Experience'!$B382)*('Input_Claims Data'!$C$11:$C$500='Cal_Claims Experience'!$C382)*('Input_Claims Data'!$D$11:$D$500='Cal_Claims Experience'!$D382)))</f>
        <v/>
      </c>
      <c r="N382" s="1" t="str" cm="1">
        <f t="array" ref="N382">IF(D382="","",_xlfn._xlws.FILTER('Input_Claims Data'!N$11:N$500,('Input_Claims Data'!$A$11:$A$500='Cal_Claims Experience'!$A382)*('Input_Claims Data'!$B$11:$B$500='Cal_Claims Experience'!$B382)*('Input_Claims Data'!$C$11:$C$500='Cal_Claims Experience'!$C382)*('Input_Claims Data'!$D$11:$D$500='Cal_Claims Experience'!$D382)))</f>
        <v/>
      </c>
      <c r="O382" s="1" t="str">
        <f t="shared" si="50"/>
        <v/>
      </c>
      <c r="P382" s="1" t="str">
        <f t="shared" si="51"/>
        <v/>
      </c>
      <c r="Q382" s="1" t="str">
        <f t="shared" si="52"/>
        <v/>
      </c>
      <c r="R382" s="1" t="str">
        <f t="shared" si="53"/>
        <v/>
      </c>
      <c r="S382" s="1" t="str">
        <f t="shared" si="54"/>
        <v/>
      </c>
      <c r="Y382" s="1" t="str" cm="1">
        <f t="array" ref="Y382">IF(U382="","",_xlfn._xlws.FILTER('Input_Claims Data'!U$11:U$500,('Input_Claims Data'!$Q$11:$Q$500='Cal_Claims Experience'!$U382)*('Input_Claims Data'!$R$11:$R$500='Cal_Claims Experience'!$V382)*('Input_Claims Data'!$S$11:$S$500='Cal_Claims Experience'!$W382)*('Input_Claims Data'!$T$11:$T$500='Cal_Claims Experience'!$X382)))</f>
        <v/>
      </c>
      <c r="Z382" s="1" t="str" cm="1">
        <f t="array" ref="Z382">IF(V382="","",_xlfn._xlws.FILTER('Input_Claims Data'!V$11:V$500,('Input_Claims Data'!$Q$11:$Q$500='Cal_Claims Experience'!$U382)*('Input_Claims Data'!$R$11:$R$500='Cal_Claims Experience'!$V382)*('Input_Claims Data'!$S$11:$S$500='Cal_Claims Experience'!$W382)*('Input_Claims Data'!$T$11:$T$500='Cal_Claims Experience'!$X382)))</f>
        <v/>
      </c>
      <c r="AA382" s="1" t="str" cm="1">
        <f t="array" ref="AA382">IF(W382="","",_xlfn._xlws.FILTER('Input_Claims Data'!W$11:W$500,('Input_Claims Data'!$Q$11:$Q$500='Cal_Claims Experience'!$U382)*('Input_Claims Data'!$R$11:$R$500='Cal_Claims Experience'!$V382)*('Input_Claims Data'!$S$11:$S$500='Cal_Claims Experience'!$W382)*('Input_Claims Data'!$T$11:$T$500='Cal_Claims Experience'!$X382)))</f>
        <v/>
      </c>
      <c r="AB382" s="1" t="str" cm="1">
        <f t="array" ref="AB382">IF(X382="","",_xlfn._xlws.FILTER('Input_Claims Data'!X$11:X$500,('Input_Claims Data'!$Q$11:$Q$500='Cal_Claims Experience'!$U382)*('Input_Claims Data'!$R$11:$R$500='Cal_Claims Experience'!$V382)*('Input_Claims Data'!$S$11:$S$500='Cal_Claims Experience'!$W382)*('Input_Claims Data'!$T$11:$T$500='Cal_Claims Experience'!$X382)))</f>
        <v/>
      </c>
      <c r="AC382" s="1" t="str" cm="1">
        <f t="array" ref="AC382">IF(Y382="","",_xlfn._xlws.FILTER('Input_Claims Data'!Y$11:Y$500,('Input_Claims Data'!$Q$11:$Q$500='Cal_Claims Experience'!$U382)*('Input_Claims Data'!$R$11:$R$500='Cal_Claims Experience'!$V382)*('Input_Claims Data'!$S$11:$S$500='Cal_Claims Experience'!$W382)*('Input_Claims Data'!$T$11:$T$500='Cal_Claims Experience'!$X382)))</f>
        <v/>
      </c>
      <c r="AD382" s="1" t="str" cm="1">
        <f t="array" ref="AD382">IF(Z382="","",_xlfn._xlws.FILTER('Input_Claims Data'!Z$11:Z$500,('Input_Claims Data'!$Q$11:$Q$500='Cal_Claims Experience'!$U382)*('Input_Claims Data'!$R$11:$R$500='Cal_Claims Experience'!$V382)*('Input_Claims Data'!$S$11:$S$500='Cal_Claims Experience'!$W382)*('Input_Claims Data'!$T$11:$T$500='Cal_Claims Experience'!$X382)))</f>
        <v/>
      </c>
      <c r="AE382" s="1" t="str" cm="1">
        <f t="array" ref="AE382">IF(AA382="","",_xlfn._xlws.FILTER('Input_Claims Data'!AA$11:AA$500,('Input_Claims Data'!$Q$11:$Q$500='Cal_Claims Experience'!$U382)*('Input_Claims Data'!$R$11:$R$500='Cal_Claims Experience'!$V382)*('Input_Claims Data'!$S$11:$S$500='Cal_Claims Experience'!$W382)*('Input_Claims Data'!$T$11:$T$500='Cal_Claims Experience'!$X382)))</f>
        <v/>
      </c>
      <c r="AF382" s="1" t="str" cm="1">
        <f t="array" ref="AF382">IF(AB382="","",_xlfn._xlws.FILTER('Input_Claims Data'!AB$11:AB$500,('Input_Claims Data'!$Q$11:$Q$500='Cal_Claims Experience'!$U382)*('Input_Claims Data'!$R$11:$R$500='Cal_Claims Experience'!$V382)*('Input_Claims Data'!$S$11:$S$500='Cal_Claims Experience'!$W382)*('Input_Claims Data'!$T$11:$T$500='Cal_Claims Experience'!$X382)))</f>
        <v/>
      </c>
      <c r="AG382" s="1" t="str" cm="1">
        <f t="array" ref="AG382">IF(AC382="","",_xlfn._xlws.FILTER('Input_Claims Data'!AC$11:AC$500,('Input_Claims Data'!$Q$11:$Q$500='Cal_Claims Experience'!$U382)*('Input_Claims Data'!$R$11:$R$500='Cal_Claims Experience'!$V382)*('Input_Claims Data'!$S$11:$S$500='Cal_Claims Experience'!$W382)*('Input_Claims Data'!$T$11:$T$500='Cal_Claims Experience'!$X382)))</f>
        <v/>
      </c>
      <c r="AH382" s="1" t="str" cm="1">
        <f t="array" ref="AH382">IF(AD382="","",_xlfn._xlws.FILTER('Input_Claims Data'!AD$11:AD$500,('Input_Claims Data'!$Q$11:$Q$500='Cal_Claims Experience'!$U382)*('Input_Claims Data'!$R$11:$R$500='Cal_Claims Experience'!$V382)*('Input_Claims Data'!$S$11:$S$500='Cal_Claims Experience'!$W382)*('Input_Claims Data'!$T$11:$T$500='Cal_Claims Experience'!$X382)))</f>
        <v/>
      </c>
      <c r="AI382" s="1" t="str">
        <f t="shared" si="58"/>
        <v/>
      </c>
      <c r="AJ382" s="1" t="str">
        <f t="shared" si="55"/>
        <v/>
      </c>
      <c r="AK382" s="1" t="str">
        <f t="shared" si="56"/>
        <v/>
      </c>
      <c r="AL382" s="1" t="str">
        <f t="shared" si="57"/>
        <v/>
      </c>
      <c r="AM382" s="1" t="str">
        <f t="shared" si="59"/>
        <v/>
      </c>
    </row>
    <row r="383" spans="5:39">
      <c r="E383" s="1" t="str" cm="1">
        <f t="array" ref="E383">IF(A383="","",_xlfn._xlws.FILTER('Input_Claims Data'!E$11:E$500,('Input_Claims Data'!$A$11:$A$500='Cal_Claims Experience'!$A383)*('Input_Claims Data'!$B$11:$B$500='Cal_Claims Experience'!$B383)*('Input_Claims Data'!$C$11:$C$500='Cal_Claims Experience'!$C383)*('Input_Claims Data'!$D$11:$D$500='Cal_Claims Experience'!$D383)))</f>
        <v/>
      </c>
      <c r="F383" s="1" t="str" cm="1">
        <f t="array" ref="F383">IF(A383="","",_xlfn._xlws.FILTER('Input_Claims Data'!F$11:F$500,('Input_Claims Data'!$A$11:$A$500='Cal_Claims Experience'!$A383)*('Input_Claims Data'!$B$11:$B$500='Cal_Claims Experience'!$B383)*('Input_Claims Data'!$C$11:$C$500='Cal_Claims Experience'!$C383)*('Input_Claims Data'!$D$11:$D$500='Cal_Claims Experience'!$D383)))</f>
        <v/>
      </c>
      <c r="G383" s="1" t="str" cm="1">
        <f t="array" ref="G383">IF(A383="","",_xlfn._xlws.FILTER('Input_Claims Data'!G$11:G$500,('Input_Claims Data'!$A$11:$A$500='Cal_Claims Experience'!$A383)*('Input_Claims Data'!$B$11:$B$500='Cal_Claims Experience'!$B383)*('Input_Claims Data'!$C$11:$C$500='Cal_Claims Experience'!$C383)*('Input_Claims Data'!$D$11:$D$500='Cal_Claims Experience'!$D383)))</f>
        <v/>
      </c>
      <c r="H383" s="1" t="str" cm="1">
        <f t="array" ref="H383">IF(A383="","",_xlfn._xlws.FILTER('Input_Claims Data'!H$11:H$500,('Input_Claims Data'!$A$11:$A$500='Cal_Claims Experience'!$A383)*('Input_Claims Data'!$B$11:$B$500='Cal_Claims Experience'!$B383)*('Input_Claims Data'!$C$11:$C$500='Cal_Claims Experience'!$C383)*('Input_Claims Data'!$D$11:$D$500='Cal_Claims Experience'!$D383)))</f>
        <v/>
      </c>
      <c r="I383" s="1" t="str" cm="1">
        <f t="array" ref="I383">IF(A383="","",_xlfn._xlws.FILTER('Input_Claims Data'!I$11:I$500,('Input_Claims Data'!$A$11:$A$500='Cal_Claims Experience'!$A383)*('Input_Claims Data'!$B$11:$B$500='Cal_Claims Experience'!$B383)*('Input_Claims Data'!$C$11:$C$500='Cal_Claims Experience'!$C383)*('Input_Claims Data'!$D$11:$D$500='Cal_Claims Experience'!$D383)))</f>
        <v/>
      </c>
      <c r="J383" s="1" t="str" cm="1">
        <f t="array" ref="J383">IF(A383="","",_xlfn._xlws.FILTER('Input_Claims Data'!J$11:J$500,('Input_Claims Data'!$A$11:$A$500='Cal_Claims Experience'!$A383)*('Input_Claims Data'!$B$11:$B$500='Cal_Claims Experience'!$B383)*('Input_Claims Data'!$C$11:$C$500='Cal_Claims Experience'!$C383)*('Input_Claims Data'!$D$11:$D$500='Cal_Claims Experience'!$D383)))</f>
        <v/>
      </c>
      <c r="K383" s="1" t="str" cm="1">
        <f t="array" ref="K383">IF(A383="","",_xlfn._xlws.FILTER('Input_Claims Data'!K$11:K$500,('Input_Claims Data'!$A$11:$A$500='Cal_Claims Experience'!$A383)*('Input_Claims Data'!$B$11:$B$500='Cal_Claims Experience'!$B383)*('Input_Claims Data'!$C$11:$C$500='Cal_Claims Experience'!$C383)*('Input_Claims Data'!$D$11:$D$500='Cal_Claims Experience'!$D383)))</f>
        <v/>
      </c>
      <c r="L383" s="1" t="str" cm="1">
        <f t="array" ref="L383">IF(B383="","",_xlfn._xlws.FILTER('Input_Claims Data'!L$11:L$500,('Input_Claims Data'!$A$11:$A$500='Cal_Claims Experience'!$A383)*('Input_Claims Data'!$B$11:$B$500='Cal_Claims Experience'!$B383)*('Input_Claims Data'!$C$11:$C$500='Cal_Claims Experience'!$C383)*('Input_Claims Data'!$D$11:$D$500='Cal_Claims Experience'!$D383)))</f>
        <v/>
      </c>
      <c r="M383" s="1" t="str" cm="1">
        <f t="array" ref="M383">IF(C383="","",_xlfn._xlws.FILTER('Input_Claims Data'!M$11:M$500,('Input_Claims Data'!$A$11:$A$500='Cal_Claims Experience'!$A383)*('Input_Claims Data'!$B$11:$B$500='Cal_Claims Experience'!$B383)*('Input_Claims Data'!$C$11:$C$500='Cal_Claims Experience'!$C383)*('Input_Claims Data'!$D$11:$D$500='Cal_Claims Experience'!$D383)))</f>
        <v/>
      </c>
      <c r="N383" s="1" t="str" cm="1">
        <f t="array" ref="N383">IF(D383="","",_xlfn._xlws.FILTER('Input_Claims Data'!N$11:N$500,('Input_Claims Data'!$A$11:$A$500='Cal_Claims Experience'!$A383)*('Input_Claims Data'!$B$11:$B$500='Cal_Claims Experience'!$B383)*('Input_Claims Data'!$C$11:$C$500='Cal_Claims Experience'!$C383)*('Input_Claims Data'!$D$11:$D$500='Cal_Claims Experience'!$D383)))</f>
        <v/>
      </c>
      <c r="O383" s="1" t="str">
        <f t="shared" si="50"/>
        <v/>
      </c>
      <c r="P383" s="1" t="str">
        <f t="shared" si="51"/>
        <v/>
      </c>
      <c r="Q383" s="1" t="str">
        <f t="shared" si="52"/>
        <v/>
      </c>
      <c r="R383" s="1" t="str">
        <f t="shared" si="53"/>
        <v/>
      </c>
      <c r="S383" s="1" t="str">
        <f t="shared" si="54"/>
        <v/>
      </c>
      <c r="Y383" s="1" t="str" cm="1">
        <f t="array" ref="Y383">IF(U383="","",_xlfn._xlws.FILTER('Input_Claims Data'!U$11:U$500,('Input_Claims Data'!$Q$11:$Q$500='Cal_Claims Experience'!$U383)*('Input_Claims Data'!$R$11:$R$500='Cal_Claims Experience'!$V383)*('Input_Claims Data'!$S$11:$S$500='Cal_Claims Experience'!$W383)*('Input_Claims Data'!$T$11:$T$500='Cal_Claims Experience'!$X383)))</f>
        <v/>
      </c>
      <c r="Z383" s="1" t="str" cm="1">
        <f t="array" ref="Z383">IF(V383="","",_xlfn._xlws.FILTER('Input_Claims Data'!V$11:V$500,('Input_Claims Data'!$Q$11:$Q$500='Cal_Claims Experience'!$U383)*('Input_Claims Data'!$R$11:$R$500='Cal_Claims Experience'!$V383)*('Input_Claims Data'!$S$11:$S$500='Cal_Claims Experience'!$W383)*('Input_Claims Data'!$T$11:$T$500='Cal_Claims Experience'!$X383)))</f>
        <v/>
      </c>
      <c r="AA383" s="1" t="str" cm="1">
        <f t="array" ref="AA383">IF(W383="","",_xlfn._xlws.FILTER('Input_Claims Data'!W$11:W$500,('Input_Claims Data'!$Q$11:$Q$500='Cal_Claims Experience'!$U383)*('Input_Claims Data'!$R$11:$R$500='Cal_Claims Experience'!$V383)*('Input_Claims Data'!$S$11:$S$500='Cal_Claims Experience'!$W383)*('Input_Claims Data'!$T$11:$T$500='Cal_Claims Experience'!$X383)))</f>
        <v/>
      </c>
      <c r="AB383" s="1" t="str" cm="1">
        <f t="array" ref="AB383">IF(X383="","",_xlfn._xlws.FILTER('Input_Claims Data'!X$11:X$500,('Input_Claims Data'!$Q$11:$Q$500='Cal_Claims Experience'!$U383)*('Input_Claims Data'!$R$11:$R$500='Cal_Claims Experience'!$V383)*('Input_Claims Data'!$S$11:$S$500='Cal_Claims Experience'!$W383)*('Input_Claims Data'!$T$11:$T$500='Cal_Claims Experience'!$X383)))</f>
        <v/>
      </c>
      <c r="AC383" s="1" t="str" cm="1">
        <f t="array" ref="AC383">IF(Y383="","",_xlfn._xlws.FILTER('Input_Claims Data'!Y$11:Y$500,('Input_Claims Data'!$Q$11:$Q$500='Cal_Claims Experience'!$U383)*('Input_Claims Data'!$R$11:$R$500='Cal_Claims Experience'!$V383)*('Input_Claims Data'!$S$11:$S$500='Cal_Claims Experience'!$W383)*('Input_Claims Data'!$T$11:$T$500='Cal_Claims Experience'!$X383)))</f>
        <v/>
      </c>
      <c r="AD383" s="1" t="str" cm="1">
        <f t="array" ref="AD383">IF(Z383="","",_xlfn._xlws.FILTER('Input_Claims Data'!Z$11:Z$500,('Input_Claims Data'!$Q$11:$Q$500='Cal_Claims Experience'!$U383)*('Input_Claims Data'!$R$11:$R$500='Cal_Claims Experience'!$V383)*('Input_Claims Data'!$S$11:$S$500='Cal_Claims Experience'!$W383)*('Input_Claims Data'!$T$11:$T$500='Cal_Claims Experience'!$X383)))</f>
        <v/>
      </c>
      <c r="AE383" s="1" t="str" cm="1">
        <f t="array" ref="AE383">IF(AA383="","",_xlfn._xlws.FILTER('Input_Claims Data'!AA$11:AA$500,('Input_Claims Data'!$Q$11:$Q$500='Cal_Claims Experience'!$U383)*('Input_Claims Data'!$R$11:$R$500='Cal_Claims Experience'!$V383)*('Input_Claims Data'!$S$11:$S$500='Cal_Claims Experience'!$W383)*('Input_Claims Data'!$T$11:$T$500='Cal_Claims Experience'!$X383)))</f>
        <v/>
      </c>
      <c r="AF383" s="1" t="str" cm="1">
        <f t="array" ref="AF383">IF(AB383="","",_xlfn._xlws.FILTER('Input_Claims Data'!AB$11:AB$500,('Input_Claims Data'!$Q$11:$Q$500='Cal_Claims Experience'!$U383)*('Input_Claims Data'!$R$11:$R$500='Cal_Claims Experience'!$V383)*('Input_Claims Data'!$S$11:$S$500='Cal_Claims Experience'!$W383)*('Input_Claims Data'!$T$11:$T$500='Cal_Claims Experience'!$X383)))</f>
        <v/>
      </c>
      <c r="AG383" s="1" t="str" cm="1">
        <f t="array" ref="AG383">IF(AC383="","",_xlfn._xlws.FILTER('Input_Claims Data'!AC$11:AC$500,('Input_Claims Data'!$Q$11:$Q$500='Cal_Claims Experience'!$U383)*('Input_Claims Data'!$R$11:$R$500='Cal_Claims Experience'!$V383)*('Input_Claims Data'!$S$11:$S$500='Cal_Claims Experience'!$W383)*('Input_Claims Data'!$T$11:$T$500='Cal_Claims Experience'!$X383)))</f>
        <v/>
      </c>
      <c r="AH383" s="1" t="str" cm="1">
        <f t="array" ref="AH383">IF(AD383="","",_xlfn._xlws.FILTER('Input_Claims Data'!AD$11:AD$500,('Input_Claims Data'!$Q$11:$Q$500='Cal_Claims Experience'!$U383)*('Input_Claims Data'!$R$11:$R$500='Cal_Claims Experience'!$V383)*('Input_Claims Data'!$S$11:$S$500='Cal_Claims Experience'!$W383)*('Input_Claims Data'!$T$11:$T$500='Cal_Claims Experience'!$X383)))</f>
        <v/>
      </c>
      <c r="AI383" s="1" t="str">
        <f t="shared" si="58"/>
        <v/>
      </c>
      <c r="AJ383" s="1" t="str">
        <f t="shared" si="55"/>
        <v/>
      </c>
      <c r="AK383" s="1" t="str">
        <f t="shared" si="56"/>
        <v/>
      </c>
      <c r="AL383" s="1" t="str">
        <f t="shared" si="57"/>
        <v/>
      </c>
      <c r="AM383" s="1" t="str">
        <f t="shared" si="59"/>
        <v/>
      </c>
    </row>
    <row r="384" spans="5:39">
      <c r="E384" s="1" t="str" cm="1">
        <f t="array" ref="E384">IF(A384="","",_xlfn._xlws.FILTER('Input_Claims Data'!E$11:E$500,('Input_Claims Data'!$A$11:$A$500='Cal_Claims Experience'!$A384)*('Input_Claims Data'!$B$11:$B$500='Cal_Claims Experience'!$B384)*('Input_Claims Data'!$C$11:$C$500='Cal_Claims Experience'!$C384)*('Input_Claims Data'!$D$11:$D$500='Cal_Claims Experience'!$D384)))</f>
        <v/>
      </c>
      <c r="F384" s="1" t="str" cm="1">
        <f t="array" ref="F384">IF(A384="","",_xlfn._xlws.FILTER('Input_Claims Data'!F$11:F$500,('Input_Claims Data'!$A$11:$A$500='Cal_Claims Experience'!$A384)*('Input_Claims Data'!$B$11:$B$500='Cal_Claims Experience'!$B384)*('Input_Claims Data'!$C$11:$C$500='Cal_Claims Experience'!$C384)*('Input_Claims Data'!$D$11:$D$500='Cal_Claims Experience'!$D384)))</f>
        <v/>
      </c>
      <c r="G384" s="1" t="str" cm="1">
        <f t="array" ref="G384">IF(A384="","",_xlfn._xlws.FILTER('Input_Claims Data'!G$11:G$500,('Input_Claims Data'!$A$11:$A$500='Cal_Claims Experience'!$A384)*('Input_Claims Data'!$B$11:$B$500='Cal_Claims Experience'!$B384)*('Input_Claims Data'!$C$11:$C$500='Cal_Claims Experience'!$C384)*('Input_Claims Data'!$D$11:$D$500='Cal_Claims Experience'!$D384)))</f>
        <v/>
      </c>
      <c r="H384" s="1" t="str" cm="1">
        <f t="array" ref="H384">IF(A384="","",_xlfn._xlws.FILTER('Input_Claims Data'!H$11:H$500,('Input_Claims Data'!$A$11:$A$500='Cal_Claims Experience'!$A384)*('Input_Claims Data'!$B$11:$B$500='Cal_Claims Experience'!$B384)*('Input_Claims Data'!$C$11:$C$500='Cal_Claims Experience'!$C384)*('Input_Claims Data'!$D$11:$D$500='Cal_Claims Experience'!$D384)))</f>
        <v/>
      </c>
      <c r="I384" s="1" t="str" cm="1">
        <f t="array" ref="I384">IF(A384="","",_xlfn._xlws.FILTER('Input_Claims Data'!I$11:I$500,('Input_Claims Data'!$A$11:$A$500='Cal_Claims Experience'!$A384)*('Input_Claims Data'!$B$11:$B$500='Cal_Claims Experience'!$B384)*('Input_Claims Data'!$C$11:$C$500='Cal_Claims Experience'!$C384)*('Input_Claims Data'!$D$11:$D$500='Cal_Claims Experience'!$D384)))</f>
        <v/>
      </c>
      <c r="J384" s="1" t="str" cm="1">
        <f t="array" ref="J384">IF(A384="","",_xlfn._xlws.FILTER('Input_Claims Data'!J$11:J$500,('Input_Claims Data'!$A$11:$A$500='Cal_Claims Experience'!$A384)*('Input_Claims Data'!$B$11:$B$500='Cal_Claims Experience'!$B384)*('Input_Claims Data'!$C$11:$C$500='Cal_Claims Experience'!$C384)*('Input_Claims Data'!$D$11:$D$500='Cal_Claims Experience'!$D384)))</f>
        <v/>
      </c>
      <c r="K384" s="1" t="str" cm="1">
        <f t="array" ref="K384">IF(A384="","",_xlfn._xlws.FILTER('Input_Claims Data'!K$11:K$500,('Input_Claims Data'!$A$11:$A$500='Cal_Claims Experience'!$A384)*('Input_Claims Data'!$B$11:$B$500='Cal_Claims Experience'!$B384)*('Input_Claims Data'!$C$11:$C$500='Cal_Claims Experience'!$C384)*('Input_Claims Data'!$D$11:$D$500='Cal_Claims Experience'!$D384)))</f>
        <v/>
      </c>
      <c r="L384" s="1" t="str" cm="1">
        <f t="array" ref="L384">IF(B384="","",_xlfn._xlws.FILTER('Input_Claims Data'!L$11:L$500,('Input_Claims Data'!$A$11:$A$500='Cal_Claims Experience'!$A384)*('Input_Claims Data'!$B$11:$B$500='Cal_Claims Experience'!$B384)*('Input_Claims Data'!$C$11:$C$500='Cal_Claims Experience'!$C384)*('Input_Claims Data'!$D$11:$D$500='Cal_Claims Experience'!$D384)))</f>
        <v/>
      </c>
      <c r="M384" s="1" t="str" cm="1">
        <f t="array" ref="M384">IF(C384="","",_xlfn._xlws.FILTER('Input_Claims Data'!M$11:M$500,('Input_Claims Data'!$A$11:$A$500='Cal_Claims Experience'!$A384)*('Input_Claims Data'!$B$11:$B$500='Cal_Claims Experience'!$B384)*('Input_Claims Data'!$C$11:$C$500='Cal_Claims Experience'!$C384)*('Input_Claims Data'!$D$11:$D$500='Cal_Claims Experience'!$D384)))</f>
        <v/>
      </c>
      <c r="N384" s="1" t="str" cm="1">
        <f t="array" ref="N384">IF(D384="","",_xlfn._xlws.FILTER('Input_Claims Data'!N$11:N$500,('Input_Claims Data'!$A$11:$A$500='Cal_Claims Experience'!$A384)*('Input_Claims Data'!$B$11:$B$500='Cal_Claims Experience'!$B384)*('Input_Claims Data'!$C$11:$C$500='Cal_Claims Experience'!$C384)*('Input_Claims Data'!$D$11:$D$500='Cal_Claims Experience'!$D384)))</f>
        <v/>
      </c>
      <c r="O384" s="1" t="str">
        <f t="shared" si="50"/>
        <v/>
      </c>
      <c r="P384" s="1" t="str">
        <f t="shared" si="51"/>
        <v/>
      </c>
      <c r="Q384" s="1" t="str">
        <f t="shared" si="52"/>
        <v/>
      </c>
      <c r="R384" s="1" t="str">
        <f t="shared" si="53"/>
        <v/>
      </c>
      <c r="S384" s="1" t="str">
        <f t="shared" si="54"/>
        <v/>
      </c>
      <c r="Y384" s="1" t="str" cm="1">
        <f t="array" ref="Y384">IF(U384="","",_xlfn._xlws.FILTER('Input_Claims Data'!U$11:U$500,('Input_Claims Data'!$Q$11:$Q$500='Cal_Claims Experience'!$U384)*('Input_Claims Data'!$R$11:$R$500='Cal_Claims Experience'!$V384)*('Input_Claims Data'!$S$11:$S$500='Cal_Claims Experience'!$W384)*('Input_Claims Data'!$T$11:$T$500='Cal_Claims Experience'!$X384)))</f>
        <v/>
      </c>
      <c r="Z384" s="1" t="str" cm="1">
        <f t="array" ref="Z384">IF(V384="","",_xlfn._xlws.FILTER('Input_Claims Data'!V$11:V$500,('Input_Claims Data'!$Q$11:$Q$500='Cal_Claims Experience'!$U384)*('Input_Claims Data'!$R$11:$R$500='Cal_Claims Experience'!$V384)*('Input_Claims Data'!$S$11:$S$500='Cal_Claims Experience'!$W384)*('Input_Claims Data'!$T$11:$T$500='Cal_Claims Experience'!$X384)))</f>
        <v/>
      </c>
      <c r="AA384" s="1" t="str" cm="1">
        <f t="array" ref="AA384">IF(W384="","",_xlfn._xlws.FILTER('Input_Claims Data'!W$11:W$500,('Input_Claims Data'!$Q$11:$Q$500='Cal_Claims Experience'!$U384)*('Input_Claims Data'!$R$11:$R$500='Cal_Claims Experience'!$V384)*('Input_Claims Data'!$S$11:$S$500='Cal_Claims Experience'!$W384)*('Input_Claims Data'!$T$11:$T$500='Cal_Claims Experience'!$X384)))</f>
        <v/>
      </c>
      <c r="AB384" s="1" t="str" cm="1">
        <f t="array" ref="AB384">IF(X384="","",_xlfn._xlws.FILTER('Input_Claims Data'!X$11:X$500,('Input_Claims Data'!$Q$11:$Q$500='Cal_Claims Experience'!$U384)*('Input_Claims Data'!$R$11:$R$500='Cal_Claims Experience'!$V384)*('Input_Claims Data'!$S$11:$S$500='Cal_Claims Experience'!$W384)*('Input_Claims Data'!$T$11:$T$500='Cal_Claims Experience'!$X384)))</f>
        <v/>
      </c>
      <c r="AC384" s="1" t="str" cm="1">
        <f t="array" ref="AC384">IF(Y384="","",_xlfn._xlws.FILTER('Input_Claims Data'!Y$11:Y$500,('Input_Claims Data'!$Q$11:$Q$500='Cal_Claims Experience'!$U384)*('Input_Claims Data'!$R$11:$R$500='Cal_Claims Experience'!$V384)*('Input_Claims Data'!$S$11:$S$500='Cal_Claims Experience'!$W384)*('Input_Claims Data'!$T$11:$T$500='Cal_Claims Experience'!$X384)))</f>
        <v/>
      </c>
      <c r="AD384" s="1" t="str" cm="1">
        <f t="array" ref="AD384">IF(Z384="","",_xlfn._xlws.FILTER('Input_Claims Data'!Z$11:Z$500,('Input_Claims Data'!$Q$11:$Q$500='Cal_Claims Experience'!$U384)*('Input_Claims Data'!$R$11:$R$500='Cal_Claims Experience'!$V384)*('Input_Claims Data'!$S$11:$S$500='Cal_Claims Experience'!$W384)*('Input_Claims Data'!$T$11:$T$500='Cal_Claims Experience'!$X384)))</f>
        <v/>
      </c>
      <c r="AE384" s="1" t="str" cm="1">
        <f t="array" ref="AE384">IF(AA384="","",_xlfn._xlws.FILTER('Input_Claims Data'!AA$11:AA$500,('Input_Claims Data'!$Q$11:$Q$500='Cal_Claims Experience'!$U384)*('Input_Claims Data'!$R$11:$R$500='Cal_Claims Experience'!$V384)*('Input_Claims Data'!$S$11:$S$500='Cal_Claims Experience'!$W384)*('Input_Claims Data'!$T$11:$T$500='Cal_Claims Experience'!$X384)))</f>
        <v/>
      </c>
      <c r="AF384" s="1" t="str" cm="1">
        <f t="array" ref="AF384">IF(AB384="","",_xlfn._xlws.FILTER('Input_Claims Data'!AB$11:AB$500,('Input_Claims Data'!$Q$11:$Q$500='Cal_Claims Experience'!$U384)*('Input_Claims Data'!$R$11:$R$500='Cal_Claims Experience'!$V384)*('Input_Claims Data'!$S$11:$S$500='Cal_Claims Experience'!$W384)*('Input_Claims Data'!$T$11:$T$500='Cal_Claims Experience'!$X384)))</f>
        <v/>
      </c>
      <c r="AG384" s="1" t="str" cm="1">
        <f t="array" ref="AG384">IF(AC384="","",_xlfn._xlws.FILTER('Input_Claims Data'!AC$11:AC$500,('Input_Claims Data'!$Q$11:$Q$500='Cal_Claims Experience'!$U384)*('Input_Claims Data'!$R$11:$R$500='Cal_Claims Experience'!$V384)*('Input_Claims Data'!$S$11:$S$500='Cal_Claims Experience'!$W384)*('Input_Claims Data'!$T$11:$T$500='Cal_Claims Experience'!$X384)))</f>
        <v/>
      </c>
      <c r="AH384" s="1" t="str" cm="1">
        <f t="array" ref="AH384">IF(AD384="","",_xlfn._xlws.FILTER('Input_Claims Data'!AD$11:AD$500,('Input_Claims Data'!$Q$11:$Q$500='Cal_Claims Experience'!$U384)*('Input_Claims Data'!$R$11:$R$500='Cal_Claims Experience'!$V384)*('Input_Claims Data'!$S$11:$S$500='Cal_Claims Experience'!$W384)*('Input_Claims Data'!$T$11:$T$500='Cal_Claims Experience'!$X384)))</f>
        <v/>
      </c>
      <c r="AI384" s="1" t="str">
        <f t="shared" si="58"/>
        <v/>
      </c>
      <c r="AJ384" s="1" t="str">
        <f t="shared" si="55"/>
        <v/>
      </c>
      <c r="AK384" s="1" t="str">
        <f t="shared" si="56"/>
        <v/>
      </c>
      <c r="AL384" s="1" t="str">
        <f t="shared" si="57"/>
        <v/>
      </c>
      <c r="AM384" s="1" t="str">
        <f t="shared" si="59"/>
        <v/>
      </c>
    </row>
    <row r="385" spans="5:39">
      <c r="E385" s="1" t="str" cm="1">
        <f t="array" ref="E385">IF(A385="","",_xlfn._xlws.FILTER('Input_Claims Data'!E$11:E$500,('Input_Claims Data'!$A$11:$A$500='Cal_Claims Experience'!$A385)*('Input_Claims Data'!$B$11:$B$500='Cal_Claims Experience'!$B385)*('Input_Claims Data'!$C$11:$C$500='Cal_Claims Experience'!$C385)*('Input_Claims Data'!$D$11:$D$500='Cal_Claims Experience'!$D385)))</f>
        <v/>
      </c>
      <c r="F385" s="1" t="str" cm="1">
        <f t="array" ref="F385">IF(A385="","",_xlfn._xlws.FILTER('Input_Claims Data'!F$11:F$500,('Input_Claims Data'!$A$11:$A$500='Cal_Claims Experience'!$A385)*('Input_Claims Data'!$B$11:$B$500='Cal_Claims Experience'!$B385)*('Input_Claims Data'!$C$11:$C$500='Cal_Claims Experience'!$C385)*('Input_Claims Data'!$D$11:$D$500='Cal_Claims Experience'!$D385)))</f>
        <v/>
      </c>
      <c r="G385" s="1" t="str" cm="1">
        <f t="array" ref="G385">IF(A385="","",_xlfn._xlws.FILTER('Input_Claims Data'!G$11:G$500,('Input_Claims Data'!$A$11:$A$500='Cal_Claims Experience'!$A385)*('Input_Claims Data'!$B$11:$B$500='Cal_Claims Experience'!$B385)*('Input_Claims Data'!$C$11:$C$500='Cal_Claims Experience'!$C385)*('Input_Claims Data'!$D$11:$D$500='Cal_Claims Experience'!$D385)))</f>
        <v/>
      </c>
      <c r="H385" s="1" t="str" cm="1">
        <f t="array" ref="H385">IF(A385="","",_xlfn._xlws.FILTER('Input_Claims Data'!H$11:H$500,('Input_Claims Data'!$A$11:$A$500='Cal_Claims Experience'!$A385)*('Input_Claims Data'!$B$11:$B$500='Cal_Claims Experience'!$B385)*('Input_Claims Data'!$C$11:$C$500='Cal_Claims Experience'!$C385)*('Input_Claims Data'!$D$11:$D$500='Cal_Claims Experience'!$D385)))</f>
        <v/>
      </c>
      <c r="I385" s="1" t="str" cm="1">
        <f t="array" ref="I385">IF(A385="","",_xlfn._xlws.FILTER('Input_Claims Data'!I$11:I$500,('Input_Claims Data'!$A$11:$A$500='Cal_Claims Experience'!$A385)*('Input_Claims Data'!$B$11:$B$500='Cal_Claims Experience'!$B385)*('Input_Claims Data'!$C$11:$C$500='Cal_Claims Experience'!$C385)*('Input_Claims Data'!$D$11:$D$500='Cal_Claims Experience'!$D385)))</f>
        <v/>
      </c>
      <c r="J385" s="1" t="str" cm="1">
        <f t="array" ref="J385">IF(A385="","",_xlfn._xlws.FILTER('Input_Claims Data'!J$11:J$500,('Input_Claims Data'!$A$11:$A$500='Cal_Claims Experience'!$A385)*('Input_Claims Data'!$B$11:$B$500='Cal_Claims Experience'!$B385)*('Input_Claims Data'!$C$11:$C$500='Cal_Claims Experience'!$C385)*('Input_Claims Data'!$D$11:$D$500='Cal_Claims Experience'!$D385)))</f>
        <v/>
      </c>
      <c r="K385" s="1" t="str" cm="1">
        <f t="array" ref="K385">IF(A385="","",_xlfn._xlws.FILTER('Input_Claims Data'!K$11:K$500,('Input_Claims Data'!$A$11:$A$500='Cal_Claims Experience'!$A385)*('Input_Claims Data'!$B$11:$B$500='Cal_Claims Experience'!$B385)*('Input_Claims Data'!$C$11:$C$500='Cal_Claims Experience'!$C385)*('Input_Claims Data'!$D$11:$D$500='Cal_Claims Experience'!$D385)))</f>
        <v/>
      </c>
      <c r="L385" s="1" t="str" cm="1">
        <f t="array" ref="L385">IF(B385="","",_xlfn._xlws.FILTER('Input_Claims Data'!L$11:L$500,('Input_Claims Data'!$A$11:$A$500='Cal_Claims Experience'!$A385)*('Input_Claims Data'!$B$11:$B$500='Cal_Claims Experience'!$B385)*('Input_Claims Data'!$C$11:$C$500='Cal_Claims Experience'!$C385)*('Input_Claims Data'!$D$11:$D$500='Cal_Claims Experience'!$D385)))</f>
        <v/>
      </c>
      <c r="M385" s="1" t="str" cm="1">
        <f t="array" ref="M385">IF(C385="","",_xlfn._xlws.FILTER('Input_Claims Data'!M$11:M$500,('Input_Claims Data'!$A$11:$A$500='Cal_Claims Experience'!$A385)*('Input_Claims Data'!$B$11:$B$500='Cal_Claims Experience'!$B385)*('Input_Claims Data'!$C$11:$C$500='Cal_Claims Experience'!$C385)*('Input_Claims Data'!$D$11:$D$500='Cal_Claims Experience'!$D385)))</f>
        <v/>
      </c>
      <c r="N385" s="1" t="str" cm="1">
        <f t="array" ref="N385">IF(D385="","",_xlfn._xlws.FILTER('Input_Claims Data'!N$11:N$500,('Input_Claims Data'!$A$11:$A$500='Cal_Claims Experience'!$A385)*('Input_Claims Data'!$B$11:$B$500='Cal_Claims Experience'!$B385)*('Input_Claims Data'!$C$11:$C$500='Cal_Claims Experience'!$C385)*('Input_Claims Data'!$D$11:$D$500='Cal_Claims Experience'!$D385)))</f>
        <v/>
      </c>
      <c r="O385" s="1" t="str">
        <f t="shared" si="50"/>
        <v/>
      </c>
      <c r="P385" s="1" t="str">
        <f t="shared" si="51"/>
        <v/>
      </c>
      <c r="Q385" s="1" t="str">
        <f t="shared" si="52"/>
        <v/>
      </c>
      <c r="R385" s="1" t="str">
        <f t="shared" si="53"/>
        <v/>
      </c>
      <c r="S385" s="1" t="str">
        <f t="shared" si="54"/>
        <v/>
      </c>
      <c r="Y385" s="1" t="str" cm="1">
        <f t="array" ref="Y385">IF(U385="","",_xlfn._xlws.FILTER('Input_Claims Data'!U$11:U$500,('Input_Claims Data'!$Q$11:$Q$500='Cal_Claims Experience'!$U385)*('Input_Claims Data'!$R$11:$R$500='Cal_Claims Experience'!$V385)*('Input_Claims Data'!$S$11:$S$500='Cal_Claims Experience'!$W385)*('Input_Claims Data'!$T$11:$T$500='Cal_Claims Experience'!$X385)))</f>
        <v/>
      </c>
      <c r="Z385" s="1" t="str" cm="1">
        <f t="array" ref="Z385">IF(V385="","",_xlfn._xlws.FILTER('Input_Claims Data'!V$11:V$500,('Input_Claims Data'!$Q$11:$Q$500='Cal_Claims Experience'!$U385)*('Input_Claims Data'!$R$11:$R$500='Cal_Claims Experience'!$V385)*('Input_Claims Data'!$S$11:$S$500='Cal_Claims Experience'!$W385)*('Input_Claims Data'!$T$11:$T$500='Cal_Claims Experience'!$X385)))</f>
        <v/>
      </c>
      <c r="AA385" s="1" t="str" cm="1">
        <f t="array" ref="AA385">IF(W385="","",_xlfn._xlws.FILTER('Input_Claims Data'!W$11:W$500,('Input_Claims Data'!$Q$11:$Q$500='Cal_Claims Experience'!$U385)*('Input_Claims Data'!$R$11:$R$500='Cal_Claims Experience'!$V385)*('Input_Claims Data'!$S$11:$S$500='Cal_Claims Experience'!$W385)*('Input_Claims Data'!$T$11:$T$500='Cal_Claims Experience'!$X385)))</f>
        <v/>
      </c>
      <c r="AB385" s="1" t="str" cm="1">
        <f t="array" ref="AB385">IF(X385="","",_xlfn._xlws.FILTER('Input_Claims Data'!X$11:X$500,('Input_Claims Data'!$Q$11:$Q$500='Cal_Claims Experience'!$U385)*('Input_Claims Data'!$R$11:$R$500='Cal_Claims Experience'!$V385)*('Input_Claims Data'!$S$11:$S$500='Cal_Claims Experience'!$W385)*('Input_Claims Data'!$T$11:$T$500='Cal_Claims Experience'!$X385)))</f>
        <v/>
      </c>
      <c r="AC385" s="1" t="str" cm="1">
        <f t="array" ref="AC385">IF(Y385="","",_xlfn._xlws.FILTER('Input_Claims Data'!Y$11:Y$500,('Input_Claims Data'!$Q$11:$Q$500='Cal_Claims Experience'!$U385)*('Input_Claims Data'!$R$11:$R$500='Cal_Claims Experience'!$V385)*('Input_Claims Data'!$S$11:$S$500='Cal_Claims Experience'!$W385)*('Input_Claims Data'!$T$11:$T$500='Cal_Claims Experience'!$X385)))</f>
        <v/>
      </c>
      <c r="AD385" s="1" t="str" cm="1">
        <f t="array" ref="AD385">IF(Z385="","",_xlfn._xlws.FILTER('Input_Claims Data'!Z$11:Z$500,('Input_Claims Data'!$Q$11:$Q$500='Cal_Claims Experience'!$U385)*('Input_Claims Data'!$R$11:$R$500='Cal_Claims Experience'!$V385)*('Input_Claims Data'!$S$11:$S$500='Cal_Claims Experience'!$W385)*('Input_Claims Data'!$T$11:$T$500='Cal_Claims Experience'!$X385)))</f>
        <v/>
      </c>
      <c r="AE385" s="1" t="str" cm="1">
        <f t="array" ref="AE385">IF(AA385="","",_xlfn._xlws.FILTER('Input_Claims Data'!AA$11:AA$500,('Input_Claims Data'!$Q$11:$Q$500='Cal_Claims Experience'!$U385)*('Input_Claims Data'!$R$11:$R$500='Cal_Claims Experience'!$V385)*('Input_Claims Data'!$S$11:$S$500='Cal_Claims Experience'!$W385)*('Input_Claims Data'!$T$11:$T$500='Cal_Claims Experience'!$X385)))</f>
        <v/>
      </c>
      <c r="AF385" s="1" t="str" cm="1">
        <f t="array" ref="AF385">IF(AB385="","",_xlfn._xlws.FILTER('Input_Claims Data'!AB$11:AB$500,('Input_Claims Data'!$Q$11:$Q$500='Cal_Claims Experience'!$U385)*('Input_Claims Data'!$R$11:$R$500='Cal_Claims Experience'!$V385)*('Input_Claims Data'!$S$11:$S$500='Cal_Claims Experience'!$W385)*('Input_Claims Data'!$T$11:$T$500='Cal_Claims Experience'!$X385)))</f>
        <v/>
      </c>
      <c r="AG385" s="1" t="str" cm="1">
        <f t="array" ref="AG385">IF(AC385="","",_xlfn._xlws.FILTER('Input_Claims Data'!AC$11:AC$500,('Input_Claims Data'!$Q$11:$Q$500='Cal_Claims Experience'!$U385)*('Input_Claims Data'!$R$11:$R$500='Cal_Claims Experience'!$V385)*('Input_Claims Data'!$S$11:$S$500='Cal_Claims Experience'!$W385)*('Input_Claims Data'!$T$11:$T$500='Cal_Claims Experience'!$X385)))</f>
        <v/>
      </c>
      <c r="AH385" s="1" t="str" cm="1">
        <f t="array" ref="AH385">IF(AD385="","",_xlfn._xlws.FILTER('Input_Claims Data'!AD$11:AD$500,('Input_Claims Data'!$Q$11:$Q$500='Cal_Claims Experience'!$U385)*('Input_Claims Data'!$R$11:$R$500='Cal_Claims Experience'!$V385)*('Input_Claims Data'!$S$11:$S$500='Cal_Claims Experience'!$W385)*('Input_Claims Data'!$T$11:$T$500='Cal_Claims Experience'!$X385)))</f>
        <v/>
      </c>
      <c r="AI385" s="1" t="str">
        <f t="shared" si="58"/>
        <v/>
      </c>
      <c r="AJ385" s="1" t="str">
        <f t="shared" si="55"/>
        <v/>
      </c>
      <c r="AK385" s="1" t="str">
        <f t="shared" si="56"/>
        <v/>
      </c>
      <c r="AL385" s="1" t="str">
        <f t="shared" si="57"/>
        <v/>
      </c>
      <c r="AM385" s="1" t="str">
        <f t="shared" si="59"/>
        <v/>
      </c>
    </row>
    <row r="386" spans="5:39">
      <c r="E386" s="1" t="str" cm="1">
        <f t="array" ref="E386">IF(A386="","",_xlfn._xlws.FILTER('Input_Claims Data'!E$11:E$500,('Input_Claims Data'!$A$11:$A$500='Cal_Claims Experience'!$A386)*('Input_Claims Data'!$B$11:$B$500='Cal_Claims Experience'!$B386)*('Input_Claims Data'!$C$11:$C$500='Cal_Claims Experience'!$C386)*('Input_Claims Data'!$D$11:$D$500='Cal_Claims Experience'!$D386)))</f>
        <v/>
      </c>
      <c r="F386" s="1" t="str" cm="1">
        <f t="array" ref="F386">IF(A386="","",_xlfn._xlws.FILTER('Input_Claims Data'!F$11:F$500,('Input_Claims Data'!$A$11:$A$500='Cal_Claims Experience'!$A386)*('Input_Claims Data'!$B$11:$B$500='Cal_Claims Experience'!$B386)*('Input_Claims Data'!$C$11:$C$500='Cal_Claims Experience'!$C386)*('Input_Claims Data'!$D$11:$D$500='Cal_Claims Experience'!$D386)))</f>
        <v/>
      </c>
      <c r="G386" s="1" t="str" cm="1">
        <f t="array" ref="G386">IF(A386="","",_xlfn._xlws.FILTER('Input_Claims Data'!G$11:G$500,('Input_Claims Data'!$A$11:$A$500='Cal_Claims Experience'!$A386)*('Input_Claims Data'!$B$11:$B$500='Cal_Claims Experience'!$B386)*('Input_Claims Data'!$C$11:$C$500='Cal_Claims Experience'!$C386)*('Input_Claims Data'!$D$11:$D$500='Cal_Claims Experience'!$D386)))</f>
        <v/>
      </c>
      <c r="H386" s="1" t="str" cm="1">
        <f t="array" ref="H386">IF(A386="","",_xlfn._xlws.FILTER('Input_Claims Data'!H$11:H$500,('Input_Claims Data'!$A$11:$A$500='Cal_Claims Experience'!$A386)*('Input_Claims Data'!$B$11:$B$500='Cal_Claims Experience'!$B386)*('Input_Claims Data'!$C$11:$C$500='Cal_Claims Experience'!$C386)*('Input_Claims Data'!$D$11:$D$500='Cal_Claims Experience'!$D386)))</f>
        <v/>
      </c>
      <c r="I386" s="1" t="str" cm="1">
        <f t="array" ref="I386">IF(A386="","",_xlfn._xlws.FILTER('Input_Claims Data'!I$11:I$500,('Input_Claims Data'!$A$11:$A$500='Cal_Claims Experience'!$A386)*('Input_Claims Data'!$B$11:$B$500='Cal_Claims Experience'!$B386)*('Input_Claims Data'!$C$11:$C$500='Cal_Claims Experience'!$C386)*('Input_Claims Data'!$D$11:$D$500='Cal_Claims Experience'!$D386)))</f>
        <v/>
      </c>
      <c r="J386" s="1" t="str" cm="1">
        <f t="array" ref="J386">IF(A386="","",_xlfn._xlws.FILTER('Input_Claims Data'!J$11:J$500,('Input_Claims Data'!$A$11:$A$500='Cal_Claims Experience'!$A386)*('Input_Claims Data'!$B$11:$B$500='Cal_Claims Experience'!$B386)*('Input_Claims Data'!$C$11:$C$500='Cal_Claims Experience'!$C386)*('Input_Claims Data'!$D$11:$D$500='Cal_Claims Experience'!$D386)))</f>
        <v/>
      </c>
      <c r="K386" s="1" t="str" cm="1">
        <f t="array" ref="K386">IF(A386="","",_xlfn._xlws.FILTER('Input_Claims Data'!K$11:K$500,('Input_Claims Data'!$A$11:$A$500='Cal_Claims Experience'!$A386)*('Input_Claims Data'!$B$11:$B$500='Cal_Claims Experience'!$B386)*('Input_Claims Data'!$C$11:$C$500='Cal_Claims Experience'!$C386)*('Input_Claims Data'!$D$11:$D$500='Cal_Claims Experience'!$D386)))</f>
        <v/>
      </c>
      <c r="L386" s="1" t="str" cm="1">
        <f t="array" ref="L386">IF(B386="","",_xlfn._xlws.FILTER('Input_Claims Data'!L$11:L$500,('Input_Claims Data'!$A$11:$A$500='Cal_Claims Experience'!$A386)*('Input_Claims Data'!$B$11:$B$500='Cal_Claims Experience'!$B386)*('Input_Claims Data'!$C$11:$C$500='Cal_Claims Experience'!$C386)*('Input_Claims Data'!$D$11:$D$500='Cal_Claims Experience'!$D386)))</f>
        <v/>
      </c>
      <c r="M386" s="1" t="str" cm="1">
        <f t="array" ref="M386">IF(C386="","",_xlfn._xlws.FILTER('Input_Claims Data'!M$11:M$500,('Input_Claims Data'!$A$11:$A$500='Cal_Claims Experience'!$A386)*('Input_Claims Data'!$B$11:$B$500='Cal_Claims Experience'!$B386)*('Input_Claims Data'!$C$11:$C$500='Cal_Claims Experience'!$C386)*('Input_Claims Data'!$D$11:$D$500='Cal_Claims Experience'!$D386)))</f>
        <v/>
      </c>
      <c r="N386" s="1" t="str" cm="1">
        <f t="array" ref="N386">IF(D386="","",_xlfn._xlws.FILTER('Input_Claims Data'!N$11:N$500,('Input_Claims Data'!$A$11:$A$500='Cal_Claims Experience'!$A386)*('Input_Claims Data'!$B$11:$B$500='Cal_Claims Experience'!$B386)*('Input_Claims Data'!$C$11:$C$500='Cal_Claims Experience'!$C386)*('Input_Claims Data'!$D$11:$D$500='Cal_Claims Experience'!$D386)))</f>
        <v/>
      </c>
      <c r="O386" s="1" t="str">
        <f t="shared" si="50"/>
        <v/>
      </c>
      <c r="P386" s="1" t="str">
        <f t="shared" si="51"/>
        <v/>
      </c>
      <c r="Q386" s="1" t="str">
        <f t="shared" si="52"/>
        <v/>
      </c>
      <c r="R386" s="1" t="str">
        <f t="shared" si="53"/>
        <v/>
      </c>
      <c r="S386" s="1" t="str">
        <f t="shared" si="54"/>
        <v/>
      </c>
      <c r="Y386" s="1" t="str" cm="1">
        <f t="array" ref="Y386">IF(U386="","",_xlfn._xlws.FILTER('Input_Claims Data'!U$11:U$500,('Input_Claims Data'!$Q$11:$Q$500='Cal_Claims Experience'!$U386)*('Input_Claims Data'!$R$11:$R$500='Cal_Claims Experience'!$V386)*('Input_Claims Data'!$S$11:$S$500='Cal_Claims Experience'!$W386)*('Input_Claims Data'!$T$11:$T$500='Cal_Claims Experience'!$X386)))</f>
        <v/>
      </c>
      <c r="Z386" s="1" t="str" cm="1">
        <f t="array" ref="Z386">IF(V386="","",_xlfn._xlws.FILTER('Input_Claims Data'!V$11:V$500,('Input_Claims Data'!$Q$11:$Q$500='Cal_Claims Experience'!$U386)*('Input_Claims Data'!$R$11:$R$500='Cal_Claims Experience'!$V386)*('Input_Claims Data'!$S$11:$S$500='Cal_Claims Experience'!$W386)*('Input_Claims Data'!$T$11:$T$500='Cal_Claims Experience'!$X386)))</f>
        <v/>
      </c>
      <c r="AA386" s="1" t="str" cm="1">
        <f t="array" ref="AA386">IF(W386="","",_xlfn._xlws.FILTER('Input_Claims Data'!W$11:W$500,('Input_Claims Data'!$Q$11:$Q$500='Cal_Claims Experience'!$U386)*('Input_Claims Data'!$R$11:$R$500='Cal_Claims Experience'!$V386)*('Input_Claims Data'!$S$11:$S$500='Cal_Claims Experience'!$W386)*('Input_Claims Data'!$T$11:$T$500='Cal_Claims Experience'!$X386)))</f>
        <v/>
      </c>
      <c r="AB386" s="1" t="str" cm="1">
        <f t="array" ref="AB386">IF(X386="","",_xlfn._xlws.FILTER('Input_Claims Data'!X$11:X$500,('Input_Claims Data'!$Q$11:$Q$500='Cal_Claims Experience'!$U386)*('Input_Claims Data'!$R$11:$R$500='Cal_Claims Experience'!$V386)*('Input_Claims Data'!$S$11:$S$500='Cal_Claims Experience'!$W386)*('Input_Claims Data'!$T$11:$T$500='Cal_Claims Experience'!$X386)))</f>
        <v/>
      </c>
      <c r="AC386" s="1" t="str" cm="1">
        <f t="array" ref="AC386">IF(Y386="","",_xlfn._xlws.FILTER('Input_Claims Data'!Y$11:Y$500,('Input_Claims Data'!$Q$11:$Q$500='Cal_Claims Experience'!$U386)*('Input_Claims Data'!$R$11:$R$500='Cal_Claims Experience'!$V386)*('Input_Claims Data'!$S$11:$S$500='Cal_Claims Experience'!$W386)*('Input_Claims Data'!$T$11:$T$500='Cal_Claims Experience'!$X386)))</f>
        <v/>
      </c>
      <c r="AD386" s="1" t="str" cm="1">
        <f t="array" ref="AD386">IF(Z386="","",_xlfn._xlws.FILTER('Input_Claims Data'!Z$11:Z$500,('Input_Claims Data'!$Q$11:$Q$500='Cal_Claims Experience'!$U386)*('Input_Claims Data'!$R$11:$R$500='Cal_Claims Experience'!$V386)*('Input_Claims Data'!$S$11:$S$500='Cal_Claims Experience'!$W386)*('Input_Claims Data'!$T$11:$T$500='Cal_Claims Experience'!$X386)))</f>
        <v/>
      </c>
      <c r="AE386" s="1" t="str" cm="1">
        <f t="array" ref="AE386">IF(AA386="","",_xlfn._xlws.FILTER('Input_Claims Data'!AA$11:AA$500,('Input_Claims Data'!$Q$11:$Q$500='Cal_Claims Experience'!$U386)*('Input_Claims Data'!$R$11:$R$500='Cal_Claims Experience'!$V386)*('Input_Claims Data'!$S$11:$S$500='Cal_Claims Experience'!$W386)*('Input_Claims Data'!$T$11:$T$500='Cal_Claims Experience'!$X386)))</f>
        <v/>
      </c>
      <c r="AF386" s="1" t="str" cm="1">
        <f t="array" ref="AF386">IF(AB386="","",_xlfn._xlws.FILTER('Input_Claims Data'!AB$11:AB$500,('Input_Claims Data'!$Q$11:$Q$500='Cal_Claims Experience'!$U386)*('Input_Claims Data'!$R$11:$R$500='Cal_Claims Experience'!$V386)*('Input_Claims Data'!$S$11:$S$500='Cal_Claims Experience'!$W386)*('Input_Claims Data'!$T$11:$T$500='Cal_Claims Experience'!$X386)))</f>
        <v/>
      </c>
      <c r="AG386" s="1" t="str" cm="1">
        <f t="array" ref="AG386">IF(AC386="","",_xlfn._xlws.FILTER('Input_Claims Data'!AC$11:AC$500,('Input_Claims Data'!$Q$11:$Q$500='Cal_Claims Experience'!$U386)*('Input_Claims Data'!$R$11:$R$500='Cal_Claims Experience'!$V386)*('Input_Claims Data'!$S$11:$S$500='Cal_Claims Experience'!$W386)*('Input_Claims Data'!$T$11:$T$500='Cal_Claims Experience'!$X386)))</f>
        <v/>
      </c>
      <c r="AH386" s="1" t="str" cm="1">
        <f t="array" ref="AH386">IF(AD386="","",_xlfn._xlws.FILTER('Input_Claims Data'!AD$11:AD$500,('Input_Claims Data'!$Q$11:$Q$500='Cal_Claims Experience'!$U386)*('Input_Claims Data'!$R$11:$R$500='Cal_Claims Experience'!$V386)*('Input_Claims Data'!$S$11:$S$500='Cal_Claims Experience'!$W386)*('Input_Claims Data'!$T$11:$T$500='Cal_Claims Experience'!$X386)))</f>
        <v/>
      </c>
      <c r="AI386" s="1" t="str">
        <f t="shared" si="58"/>
        <v/>
      </c>
      <c r="AJ386" s="1" t="str">
        <f t="shared" si="55"/>
        <v/>
      </c>
      <c r="AK386" s="1" t="str">
        <f t="shared" si="56"/>
        <v/>
      </c>
      <c r="AL386" s="1" t="str">
        <f t="shared" si="57"/>
        <v/>
      </c>
      <c r="AM386" s="1" t="str">
        <f t="shared" si="59"/>
        <v/>
      </c>
    </row>
    <row r="387" spans="5:39">
      <c r="E387" s="1" t="str" cm="1">
        <f t="array" ref="E387">IF(A387="","",_xlfn._xlws.FILTER('Input_Claims Data'!E$11:E$500,('Input_Claims Data'!$A$11:$A$500='Cal_Claims Experience'!$A387)*('Input_Claims Data'!$B$11:$B$500='Cal_Claims Experience'!$B387)*('Input_Claims Data'!$C$11:$C$500='Cal_Claims Experience'!$C387)*('Input_Claims Data'!$D$11:$D$500='Cal_Claims Experience'!$D387)))</f>
        <v/>
      </c>
      <c r="F387" s="1" t="str" cm="1">
        <f t="array" ref="F387">IF(A387="","",_xlfn._xlws.FILTER('Input_Claims Data'!F$11:F$500,('Input_Claims Data'!$A$11:$A$500='Cal_Claims Experience'!$A387)*('Input_Claims Data'!$B$11:$B$500='Cal_Claims Experience'!$B387)*('Input_Claims Data'!$C$11:$C$500='Cal_Claims Experience'!$C387)*('Input_Claims Data'!$D$11:$D$500='Cal_Claims Experience'!$D387)))</f>
        <v/>
      </c>
      <c r="G387" s="1" t="str" cm="1">
        <f t="array" ref="G387">IF(A387="","",_xlfn._xlws.FILTER('Input_Claims Data'!G$11:G$500,('Input_Claims Data'!$A$11:$A$500='Cal_Claims Experience'!$A387)*('Input_Claims Data'!$B$11:$B$500='Cal_Claims Experience'!$B387)*('Input_Claims Data'!$C$11:$C$500='Cal_Claims Experience'!$C387)*('Input_Claims Data'!$D$11:$D$500='Cal_Claims Experience'!$D387)))</f>
        <v/>
      </c>
      <c r="H387" s="1" t="str" cm="1">
        <f t="array" ref="H387">IF(A387="","",_xlfn._xlws.FILTER('Input_Claims Data'!H$11:H$500,('Input_Claims Data'!$A$11:$A$500='Cal_Claims Experience'!$A387)*('Input_Claims Data'!$B$11:$B$500='Cal_Claims Experience'!$B387)*('Input_Claims Data'!$C$11:$C$500='Cal_Claims Experience'!$C387)*('Input_Claims Data'!$D$11:$D$500='Cal_Claims Experience'!$D387)))</f>
        <v/>
      </c>
      <c r="I387" s="1" t="str" cm="1">
        <f t="array" ref="I387">IF(A387="","",_xlfn._xlws.FILTER('Input_Claims Data'!I$11:I$500,('Input_Claims Data'!$A$11:$A$500='Cal_Claims Experience'!$A387)*('Input_Claims Data'!$B$11:$B$500='Cal_Claims Experience'!$B387)*('Input_Claims Data'!$C$11:$C$500='Cal_Claims Experience'!$C387)*('Input_Claims Data'!$D$11:$D$500='Cal_Claims Experience'!$D387)))</f>
        <v/>
      </c>
      <c r="J387" s="1" t="str" cm="1">
        <f t="array" ref="J387">IF(A387="","",_xlfn._xlws.FILTER('Input_Claims Data'!J$11:J$500,('Input_Claims Data'!$A$11:$A$500='Cal_Claims Experience'!$A387)*('Input_Claims Data'!$B$11:$B$500='Cal_Claims Experience'!$B387)*('Input_Claims Data'!$C$11:$C$500='Cal_Claims Experience'!$C387)*('Input_Claims Data'!$D$11:$D$500='Cal_Claims Experience'!$D387)))</f>
        <v/>
      </c>
      <c r="K387" s="1" t="str" cm="1">
        <f t="array" ref="K387">IF(A387="","",_xlfn._xlws.FILTER('Input_Claims Data'!K$11:K$500,('Input_Claims Data'!$A$11:$A$500='Cal_Claims Experience'!$A387)*('Input_Claims Data'!$B$11:$B$500='Cal_Claims Experience'!$B387)*('Input_Claims Data'!$C$11:$C$500='Cal_Claims Experience'!$C387)*('Input_Claims Data'!$D$11:$D$500='Cal_Claims Experience'!$D387)))</f>
        <v/>
      </c>
      <c r="L387" s="1" t="str" cm="1">
        <f t="array" ref="L387">IF(B387="","",_xlfn._xlws.FILTER('Input_Claims Data'!L$11:L$500,('Input_Claims Data'!$A$11:$A$500='Cal_Claims Experience'!$A387)*('Input_Claims Data'!$B$11:$B$500='Cal_Claims Experience'!$B387)*('Input_Claims Data'!$C$11:$C$500='Cal_Claims Experience'!$C387)*('Input_Claims Data'!$D$11:$D$500='Cal_Claims Experience'!$D387)))</f>
        <v/>
      </c>
      <c r="M387" s="1" t="str" cm="1">
        <f t="array" ref="M387">IF(C387="","",_xlfn._xlws.FILTER('Input_Claims Data'!M$11:M$500,('Input_Claims Data'!$A$11:$A$500='Cal_Claims Experience'!$A387)*('Input_Claims Data'!$B$11:$B$500='Cal_Claims Experience'!$B387)*('Input_Claims Data'!$C$11:$C$500='Cal_Claims Experience'!$C387)*('Input_Claims Data'!$D$11:$D$500='Cal_Claims Experience'!$D387)))</f>
        <v/>
      </c>
      <c r="N387" s="1" t="str" cm="1">
        <f t="array" ref="N387">IF(D387="","",_xlfn._xlws.FILTER('Input_Claims Data'!N$11:N$500,('Input_Claims Data'!$A$11:$A$500='Cal_Claims Experience'!$A387)*('Input_Claims Data'!$B$11:$B$500='Cal_Claims Experience'!$B387)*('Input_Claims Data'!$C$11:$C$500='Cal_Claims Experience'!$C387)*('Input_Claims Data'!$D$11:$D$500='Cal_Claims Experience'!$D387)))</f>
        <v/>
      </c>
      <c r="O387" s="1" t="str">
        <f t="shared" si="50"/>
        <v/>
      </c>
      <c r="P387" s="1" t="str">
        <f t="shared" si="51"/>
        <v/>
      </c>
      <c r="Q387" s="1" t="str">
        <f t="shared" si="52"/>
        <v/>
      </c>
      <c r="R387" s="1" t="str">
        <f t="shared" si="53"/>
        <v/>
      </c>
      <c r="S387" s="1" t="str">
        <f t="shared" si="54"/>
        <v/>
      </c>
      <c r="Y387" s="1" t="str" cm="1">
        <f t="array" ref="Y387">IF(U387="","",_xlfn._xlws.FILTER('Input_Claims Data'!U$11:U$500,('Input_Claims Data'!$Q$11:$Q$500='Cal_Claims Experience'!$U387)*('Input_Claims Data'!$R$11:$R$500='Cal_Claims Experience'!$V387)*('Input_Claims Data'!$S$11:$S$500='Cal_Claims Experience'!$W387)*('Input_Claims Data'!$T$11:$T$500='Cal_Claims Experience'!$X387)))</f>
        <v/>
      </c>
      <c r="Z387" s="1" t="str" cm="1">
        <f t="array" ref="Z387">IF(V387="","",_xlfn._xlws.FILTER('Input_Claims Data'!V$11:V$500,('Input_Claims Data'!$Q$11:$Q$500='Cal_Claims Experience'!$U387)*('Input_Claims Data'!$R$11:$R$500='Cal_Claims Experience'!$V387)*('Input_Claims Data'!$S$11:$S$500='Cal_Claims Experience'!$W387)*('Input_Claims Data'!$T$11:$T$500='Cal_Claims Experience'!$X387)))</f>
        <v/>
      </c>
      <c r="AA387" s="1" t="str" cm="1">
        <f t="array" ref="AA387">IF(W387="","",_xlfn._xlws.FILTER('Input_Claims Data'!W$11:W$500,('Input_Claims Data'!$Q$11:$Q$500='Cal_Claims Experience'!$U387)*('Input_Claims Data'!$R$11:$R$500='Cal_Claims Experience'!$V387)*('Input_Claims Data'!$S$11:$S$500='Cal_Claims Experience'!$W387)*('Input_Claims Data'!$T$11:$T$500='Cal_Claims Experience'!$X387)))</f>
        <v/>
      </c>
      <c r="AB387" s="1" t="str" cm="1">
        <f t="array" ref="AB387">IF(X387="","",_xlfn._xlws.FILTER('Input_Claims Data'!X$11:X$500,('Input_Claims Data'!$Q$11:$Q$500='Cal_Claims Experience'!$U387)*('Input_Claims Data'!$R$11:$R$500='Cal_Claims Experience'!$V387)*('Input_Claims Data'!$S$11:$S$500='Cal_Claims Experience'!$W387)*('Input_Claims Data'!$T$11:$T$500='Cal_Claims Experience'!$X387)))</f>
        <v/>
      </c>
      <c r="AC387" s="1" t="str" cm="1">
        <f t="array" ref="AC387">IF(Y387="","",_xlfn._xlws.FILTER('Input_Claims Data'!Y$11:Y$500,('Input_Claims Data'!$Q$11:$Q$500='Cal_Claims Experience'!$U387)*('Input_Claims Data'!$R$11:$R$500='Cal_Claims Experience'!$V387)*('Input_Claims Data'!$S$11:$S$500='Cal_Claims Experience'!$W387)*('Input_Claims Data'!$T$11:$T$500='Cal_Claims Experience'!$X387)))</f>
        <v/>
      </c>
      <c r="AD387" s="1" t="str" cm="1">
        <f t="array" ref="AD387">IF(Z387="","",_xlfn._xlws.FILTER('Input_Claims Data'!Z$11:Z$500,('Input_Claims Data'!$Q$11:$Q$500='Cal_Claims Experience'!$U387)*('Input_Claims Data'!$R$11:$R$500='Cal_Claims Experience'!$V387)*('Input_Claims Data'!$S$11:$S$500='Cal_Claims Experience'!$W387)*('Input_Claims Data'!$T$11:$T$500='Cal_Claims Experience'!$X387)))</f>
        <v/>
      </c>
      <c r="AE387" s="1" t="str" cm="1">
        <f t="array" ref="AE387">IF(AA387="","",_xlfn._xlws.FILTER('Input_Claims Data'!AA$11:AA$500,('Input_Claims Data'!$Q$11:$Q$500='Cal_Claims Experience'!$U387)*('Input_Claims Data'!$R$11:$R$500='Cal_Claims Experience'!$V387)*('Input_Claims Data'!$S$11:$S$500='Cal_Claims Experience'!$W387)*('Input_Claims Data'!$T$11:$T$500='Cal_Claims Experience'!$X387)))</f>
        <v/>
      </c>
      <c r="AF387" s="1" t="str" cm="1">
        <f t="array" ref="AF387">IF(AB387="","",_xlfn._xlws.FILTER('Input_Claims Data'!AB$11:AB$500,('Input_Claims Data'!$Q$11:$Q$500='Cal_Claims Experience'!$U387)*('Input_Claims Data'!$R$11:$R$500='Cal_Claims Experience'!$V387)*('Input_Claims Data'!$S$11:$S$500='Cal_Claims Experience'!$W387)*('Input_Claims Data'!$T$11:$T$500='Cal_Claims Experience'!$X387)))</f>
        <v/>
      </c>
      <c r="AG387" s="1" t="str" cm="1">
        <f t="array" ref="AG387">IF(AC387="","",_xlfn._xlws.FILTER('Input_Claims Data'!AC$11:AC$500,('Input_Claims Data'!$Q$11:$Q$500='Cal_Claims Experience'!$U387)*('Input_Claims Data'!$R$11:$R$500='Cal_Claims Experience'!$V387)*('Input_Claims Data'!$S$11:$S$500='Cal_Claims Experience'!$W387)*('Input_Claims Data'!$T$11:$T$500='Cal_Claims Experience'!$X387)))</f>
        <v/>
      </c>
      <c r="AH387" s="1" t="str" cm="1">
        <f t="array" ref="AH387">IF(AD387="","",_xlfn._xlws.FILTER('Input_Claims Data'!AD$11:AD$500,('Input_Claims Data'!$Q$11:$Q$500='Cal_Claims Experience'!$U387)*('Input_Claims Data'!$R$11:$R$500='Cal_Claims Experience'!$V387)*('Input_Claims Data'!$S$11:$S$500='Cal_Claims Experience'!$W387)*('Input_Claims Data'!$T$11:$T$500='Cal_Claims Experience'!$X387)))</f>
        <v/>
      </c>
      <c r="AI387" s="1" t="str">
        <f t="shared" si="58"/>
        <v/>
      </c>
      <c r="AJ387" s="1" t="str">
        <f t="shared" si="55"/>
        <v/>
      </c>
      <c r="AK387" s="1" t="str">
        <f t="shared" si="56"/>
        <v/>
      </c>
      <c r="AL387" s="1" t="str">
        <f t="shared" si="57"/>
        <v/>
      </c>
      <c r="AM387" s="1" t="str">
        <f t="shared" si="59"/>
        <v/>
      </c>
    </row>
    <row r="388" spans="5:39">
      <c r="E388" s="1" t="str" cm="1">
        <f t="array" ref="E388">IF(A388="","",_xlfn._xlws.FILTER('Input_Claims Data'!E$11:E$500,('Input_Claims Data'!$A$11:$A$500='Cal_Claims Experience'!$A388)*('Input_Claims Data'!$B$11:$B$500='Cal_Claims Experience'!$B388)*('Input_Claims Data'!$C$11:$C$500='Cal_Claims Experience'!$C388)*('Input_Claims Data'!$D$11:$D$500='Cal_Claims Experience'!$D388)))</f>
        <v/>
      </c>
      <c r="F388" s="1" t="str" cm="1">
        <f t="array" ref="F388">IF(A388="","",_xlfn._xlws.FILTER('Input_Claims Data'!F$11:F$500,('Input_Claims Data'!$A$11:$A$500='Cal_Claims Experience'!$A388)*('Input_Claims Data'!$B$11:$B$500='Cal_Claims Experience'!$B388)*('Input_Claims Data'!$C$11:$C$500='Cal_Claims Experience'!$C388)*('Input_Claims Data'!$D$11:$D$500='Cal_Claims Experience'!$D388)))</f>
        <v/>
      </c>
      <c r="G388" s="1" t="str" cm="1">
        <f t="array" ref="G388">IF(A388="","",_xlfn._xlws.FILTER('Input_Claims Data'!G$11:G$500,('Input_Claims Data'!$A$11:$A$500='Cal_Claims Experience'!$A388)*('Input_Claims Data'!$B$11:$B$500='Cal_Claims Experience'!$B388)*('Input_Claims Data'!$C$11:$C$500='Cal_Claims Experience'!$C388)*('Input_Claims Data'!$D$11:$D$500='Cal_Claims Experience'!$D388)))</f>
        <v/>
      </c>
      <c r="H388" s="1" t="str" cm="1">
        <f t="array" ref="H388">IF(A388="","",_xlfn._xlws.FILTER('Input_Claims Data'!H$11:H$500,('Input_Claims Data'!$A$11:$A$500='Cal_Claims Experience'!$A388)*('Input_Claims Data'!$B$11:$B$500='Cal_Claims Experience'!$B388)*('Input_Claims Data'!$C$11:$C$500='Cal_Claims Experience'!$C388)*('Input_Claims Data'!$D$11:$D$500='Cal_Claims Experience'!$D388)))</f>
        <v/>
      </c>
      <c r="I388" s="1" t="str" cm="1">
        <f t="array" ref="I388">IF(A388="","",_xlfn._xlws.FILTER('Input_Claims Data'!I$11:I$500,('Input_Claims Data'!$A$11:$A$500='Cal_Claims Experience'!$A388)*('Input_Claims Data'!$B$11:$B$500='Cal_Claims Experience'!$B388)*('Input_Claims Data'!$C$11:$C$500='Cal_Claims Experience'!$C388)*('Input_Claims Data'!$D$11:$D$500='Cal_Claims Experience'!$D388)))</f>
        <v/>
      </c>
      <c r="J388" s="1" t="str" cm="1">
        <f t="array" ref="J388">IF(A388="","",_xlfn._xlws.FILTER('Input_Claims Data'!J$11:J$500,('Input_Claims Data'!$A$11:$A$500='Cal_Claims Experience'!$A388)*('Input_Claims Data'!$B$11:$B$500='Cal_Claims Experience'!$B388)*('Input_Claims Data'!$C$11:$C$500='Cal_Claims Experience'!$C388)*('Input_Claims Data'!$D$11:$D$500='Cal_Claims Experience'!$D388)))</f>
        <v/>
      </c>
      <c r="K388" s="1" t="str" cm="1">
        <f t="array" ref="K388">IF(A388="","",_xlfn._xlws.FILTER('Input_Claims Data'!K$11:K$500,('Input_Claims Data'!$A$11:$A$500='Cal_Claims Experience'!$A388)*('Input_Claims Data'!$B$11:$B$500='Cal_Claims Experience'!$B388)*('Input_Claims Data'!$C$11:$C$500='Cal_Claims Experience'!$C388)*('Input_Claims Data'!$D$11:$D$500='Cal_Claims Experience'!$D388)))</f>
        <v/>
      </c>
      <c r="L388" s="1" t="str" cm="1">
        <f t="array" ref="L388">IF(B388="","",_xlfn._xlws.FILTER('Input_Claims Data'!L$11:L$500,('Input_Claims Data'!$A$11:$A$500='Cal_Claims Experience'!$A388)*('Input_Claims Data'!$B$11:$B$500='Cal_Claims Experience'!$B388)*('Input_Claims Data'!$C$11:$C$500='Cal_Claims Experience'!$C388)*('Input_Claims Data'!$D$11:$D$500='Cal_Claims Experience'!$D388)))</f>
        <v/>
      </c>
      <c r="M388" s="1" t="str" cm="1">
        <f t="array" ref="M388">IF(C388="","",_xlfn._xlws.FILTER('Input_Claims Data'!M$11:M$500,('Input_Claims Data'!$A$11:$A$500='Cal_Claims Experience'!$A388)*('Input_Claims Data'!$B$11:$B$500='Cal_Claims Experience'!$B388)*('Input_Claims Data'!$C$11:$C$500='Cal_Claims Experience'!$C388)*('Input_Claims Data'!$D$11:$D$500='Cal_Claims Experience'!$D388)))</f>
        <v/>
      </c>
      <c r="N388" s="1" t="str" cm="1">
        <f t="array" ref="N388">IF(D388="","",_xlfn._xlws.FILTER('Input_Claims Data'!N$11:N$500,('Input_Claims Data'!$A$11:$A$500='Cal_Claims Experience'!$A388)*('Input_Claims Data'!$B$11:$B$500='Cal_Claims Experience'!$B388)*('Input_Claims Data'!$C$11:$C$500='Cal_Claims Experience'!$C388)*('Input_Claims Data'!$D$11:$D$500='Cal_Claims Experience'!$D388)))</f>
        <v/>
      </c>
      <c r="O388" s="1" t="str">
        <f t="shared" si="50"/>
        <v/>
      </c>
      <c r="P388" s="1" t="str">
        <f t="shared" si="51"/>
        <v/>
      </c>
      <c r="Q388" s="1" t="str">
        <f t="shared" si="52"/>
        <v/>
      </c>
      <c r="R388" s="1" t="str">
        <f t="shared" si="53"/>
        <v/>
      </c>
      <c r="S388" s="1" t="str">
        <f t="shared" si="54"/>
        <v/>
      </c>
      <c r="Y388" s="1" t="str" cm="1">
        <f t="array" ref="Y388">IF(U388="","",_xlfn._xlws.FILTER('Input_Claims Data'!U$11:U$500,('Input_Claims Data'!$Q$11:$Q$500='Cal_Claims Experience'!$U388)*('Input_Claims Data'!$R$11:$R$500='Cal_Claims Experience'!$V388)*('Input_Claims Data'!$S$11:$S$500='Cal_Claims Experience'!$W388)*('Input_Claims Data'!$T$11:$T$500='Cal_Claims Experience'!$X388)))</f>
        <v/>
      </c>
      <c r="Z388" s="1" t="str" cm="1">
        <f t="array" ref="Z388">IF(V388="","",_xlfn._xlws.FILTER('Input_Claims Data'!V$11:V$500,('Input_Claims Data'!$Q$11:$Q$500='Cal_Claims Experience'!$U388)*('Input_Claims Data'!$R$11:$R$500='Cal_Claims Experience'!$V388)*('Input_Claims Data'!$S$11:$S$500='Cal_Claims Experience'!$W388)*('Input_Claims Data'!$T$11:$T$500='Cal_Claims Experience'!$X388)))</f>
        <v/>
      </c>
      <c r="AA388" s="1" t="str" cm="1">
        <f t="array" ref="AA388">IF(W388="","",_xlfn._xlws.FILTER('Input_Claims Data'!W$11:W$500,('Input_Claims Data'!$Q$11:$Q$500='Cal_Claims Experience'!$U388)*('Input_Claims Data'!$R$11:$R$500='Cal_Claims Experience'!$V388)*('Input_Claims Data'!$S$11:$S$500='Cal_Claims Experience'!$W388)*('Input_Claims Data'!$T$11:$T$500='Cal_Claims Experience'!$X388)))</f>
        <v/>
      </c>
      <c r="AB388" s="1" t="str" cm="1">
        <f t="array" ref="AB388">IF(X388="","",_xlfn._xlws.FILTER('Input_Claims Data'!X$11:X$500,('Input_Claims Data'!$Q$11:$Q$500='Cal_Claims Experience'!$U388)*('Input_Claims Data'!$R$11:$R$500='Cal_Claims Experience'!$V388)*('Input_Claims Data'!$S$11:$S$500='Cal_Claims Experience'!$W388)*('Input_Claims Data'!$T$11:$T$500='Cal_Claims Experience'!$X388)))</f>
        <v/>
      </c>
      <c r="AC388" s="1" t="str" cm="1">
        <f t="array" ref="AC388">IF(Y388="","",_xlfn._xlws.FILTER('Input_Claims Data'!Y$11:Y$500,('Input_Claims Data'!$Q$11:$Q$500='Cal_Claims Experience'!$U388)*('Input_Claims Data'!$R$11:$R$500='Cal_Claims Experience'!$V388)*('Input_Claims Data'!$S$11:$S$500='Cal_Claims Experience'!$W388)*('Input_Claims Data'!$T$11:$T$500='Cal_Claims Experience'!$X388)))</f>
        <v/>
      </c>
      <c r="AD388" s="1" t="str" cm="1">
        <f t="array" ref="AD388">IF(Z388="","",_xlfn._xlws.FILTER('Input_Claims Data'!Z$11:Z$500,('Input_Claims Data'!$Q$11:$Q$500='Cal_Claims Experience'!$U388)*('Input_Claims Data'!$R$11:$R$500='Cal_Claims Experience'!$V388)*('Input_Claims Data'!$S$11:$S$500='Cal_Claims Experience'!$W388)*('Input_Claims Data'!$T$11:$T$500='Cal_Claims Experience'!$X388)))</f>
        <v/>
      </c>
      <c r="AE388" s="1" t="str" cm="1">
        <f t="array" ref="AE388">IF(AA388="","",_xlfn._xlws.FILTER('Input_Claims Data'!AA$11:AA$500,('Input_Claims Data'!$Q$11:$Q$500='Cal_Claims Experience'!$U388)*('Input_Claims Data'!$R$11:$R$500='Cal_Claims Experience'!$V388)*('Input_Claims Data'!$S$11:$S$500='Cal_Claims Experience'!$W388)*('Input_Claims Data'!$T$11:$T$500='Cal_Claims Experience'!$X388)))</f>
        <v/>
      </c>
      <c r="AF388" s="1" t="str" cm="1">
        <f t="array" ref="AF388">IF(AB388="","",_xlfn._xlws.FILTER('Input_Claims Data'!AB$11:AB$500,('Input_Claims Data'!$Q$11:$Q$500='Cal_Claims Experience'!$U388)*('Input_Claims Data'!$R$11:$R$500='Cal_Claims Experience'!$V388)*('Input_Claims Data'!$S$11:$S$500='Cal_Claims Experience'!$W388)*('Input_Claims Data'!$T$11:$T$500='Cal_Claims Experience'!$X388)))</f>
        <v/>
      </c>
      <c r="AG388" s="1" t="str" cm="1">
        <f t="array" ref="AG388">IF(AC388="","",_xlfn._xlws.FILTER('Input_Claims Data'!AC$11:AC$500,('Input_Claims Data'!$Q$11:$Q$500='Cal_Claims Experience'!$U388)*('Input_Claims Data'!$R$11:$R$500='Cal_Claims Experience'!$V388)*('Input_Claims Data'!$S$11:$S$500='Cal_Claims Experience'!$W388)*('Input_Claims Data'!$T$11:$T$500='Cal_Claims Experience'!$X388)))</f>
        <v/>
      </c>
      <c r="AH388" s="1" t="str" cm="1">
        <f t="array" ref="AH388">IF(AD388="","",_xlfn._xlws.FILTER('Input_Claims Data'!AD$11:AD$500,('Input_Claims Data'!$Q$11:$Q$500='Cal_Claims Experience'!$U388)*('Input_Claims Data'!$R$11:$R$500='Cal_Claims Experience'!$V388)*('Input_Claims Data'!$S$11:$S$500='Cal_Claims Experience'!$W388)*('Input_Claims Data'!$T$11:$T$500='Cal_Claims Experience'!$X388)))</f>
        <v/>
      </c>
      <c r="AI388" s="1" t="str">
        <f t="shared" si="58"/>
        <v/>
      </c>
      <c r="AJ388" s="1" t="str">
        <f t="shared" si="55"/>
        <v/>
      </c>
      <c r="AK388" s="1" t="str">
        <f t="shared" si="56"/>
        <v/>
      </c>
      <c r="AL388" s="1" t="str">
        <f t="shared" si="57"/>
        <v/>
      </c>
      <c r="AM388" s="1" t="str">
        <f t="shared" si="59"/>
        <v/>
      </c>
    </row>
    <row r="389" spans="5:39">
      <c r="E389" s="1" t="str" cm="1">
        <f t="array" ref="E389">IF(A389="","",_xlfn._xlws.FILTER('Input_Claims Data'!E$11:E$500,('Input_Claims Data'!$A$11:$A$500='Cal_Claims Experience'!$A389)*('Input_Claims Data'!$B$11:$B$500='Cal_Claims Experience'!$B389)*('Input_Claims Data'!$C$11:$C$500='Cal_Claims Experience'!$C389)*('Input_Claims Data'!$D$11:$D$500='Cal_Claims Experience'!$D389)))</f>
        <v/>
      </c>
      <c r="F389" s="1" t="str" cm="1">
        <f t="array" ref="F389">IF(A389="","",_xlfn._xlws.FILTER('Input_Claims Data'!F$11:F$500,('Input_Claims Data'!$A$11:$A$500='Cal_Claims Experience'!$A389)*('Input_Claims Data'!$B$11:$B$500='Cal_Claims Experience'!$B389)*('Input_Claims Data'!$C$11:$C$500='Cal_Claims Experience'!$C389)*('Input_Claims Data'!$D$11:$D$500='Cal_Claims Experience'!$D389)))</f>
        <v/>
      </c>
      <c r="G389" s="1" t="str" cm="1">
        <f t="array" ref="G389">IF(A389="","",_xlfn._xlws.FILTER('Input_Claims Data'!G$11:G$500,('Input_Claims Data'!$A$11:$A$500='Cal_Claims Experience'!$A389)*('Input_Claims Data'!$B$11:$B$500='Cal_Claims Experience'!$B389)*('Input_Claims Data'!$C$11:$C$500='Cal_Claims Experience'!$C389)*('Input_Claims Data'!$D$11:$D$500='Cal_Claims Experience'!$D389)))</f>
        <v/>
      </c>
      <c r="H389" s="1" t="str" cm="1">
        <f t="array" ref="H389">IF(A389="","",_xlfn._xlws.FILTER('Input_Claims Data'!H$11:H$500,('Input_Claims Data'!$A$11:$A$500='Cal_Claims Experience'!$A389)*('Input_Claims Data'!$B$11:$B$500='Cal_Claims Experience'!$B389)*('Input_Claims Data'!$C$11:$C$500='Cal_Claims Experience'!$C389)*('Input_Claims Data'!$D$11:$D$500='Cal_Claims Experience'!$D389)))</f>
        <v/>
      </c>
      <c r="I389" s="1" t="str" cm="1">
        <f t="array" ref="I389">IF(A389="","",_xlfn._xlws.FILTER('Input_Claims Data'!I$11:I$500,('Input_Claims Data'!$A$11:$A$500='Cal_Claims Experience'!$A389)*('Input_Claims Data'!$B$11:$B$500='Cal_Claims Experience'!$B389)*('Input_Claims Data'!$C$11:$C$500='Cal_Claims Experience'!$C389)*('Input_Claims Data'!$D$11:$D$500='Cal_Claims Experience'!$D389)))</f>
        <v/>
      </c>
      <c r="J389" s="1" t="str" cm="1">
        <f t="array" ref="J389">IF(A389="","",_xlfn._xlws.FILTER('Input_Claims Data'!J$11:J$500,('Input_Claims Data'!$A$11:$A$500='Cal_Claims Experience'!$A389)*('Input_Claims Data'!$B$11:$B$500='Cal_Claims Experience'!$B389)*('Input_Claims Data'!$C$11:$C$500='Cal_Claims Experience'!$C389)*('Input_Claims Data'!$D$11:$D$500='Cal_Claims Experience'!$D389)))</f>
        <v/>
      </c>
      <c r="K389" s="1" t="str" cm="1">
        <f t="array" ref="K389">IF(A389="","",_xlfn._xlws.FILTER('Input_Claims Data'!K$11:K$500,('Input_Claims Data'!$A$11:$A$500='Cal_Claims Experience'!$A389)*('Input_Claims Data'!$B$11:$B$500='Cal_Claims Experience'!$B389)*('Input_Claims Data'!$C$11:$C$500='Cal_Claims Experience'!$C389)*('Input_Claims Data'!$D$11:$D$500='Cal_Claims Experience'!$D389)))</f>
        <v/>
      </c>
      <c r="L389" s="1" t="str" cm="1">
        <f t="array" ref="L389">IF(B389="","",_xlfn._xlws.FILTER('Input_Claims Data'!L$11:L$500,('Input_Claims Data'!$A$11:$A$500='Cal_Claims Experience'!$A389)*('Input_Claims Data'!$B$11:$B$500='Cal_Claims Experience'!$B389)*('Input_Claims Data'!$C$11:$C$500='Cal_Claims Experience'!$C389)*('Input_Claims Data'!$D$11:$D$500='Cal_Claims Experience'!$D389)))</f>
        <v/>
      </c>
      <c r="M389" s="1" t="str" cm="1">
        <f t="array" ref="M389">IF(C389="","",_xlfn._xlws.FILTER('Input_Claims Data'!M$11:M$500,('Input_Claims Data'!$A$11:$A$500='Cal_Claims Experience'!$A389)*('Input_Claims Data'!$B$11:$B$500='Cal_Claims Experience'!$B389)*('Input_Claims Data'!$C$11:$C$500='Cal_Claims Experience'!$C389)*('Input_Claims Data'!$D$11:$D$500='Cal_Claims Experience'!$D389)))</f>
        <v/>
      </c>
      <c r="N389" s="1" t="str" cm="1">
        <f t="array" ref="N389">IF(D389="","",_xlfn._xlws.FILTER('Input_Claims Data'!N$11:N$500,('Input_Claims Data'!$A$11:$A$500='Cal_Claims Experience'!$A389)*('Input_Claims Data'!$B$11:$B$500='Cal_Claims Experience'!$B389)*('Input_Claims Data'!$C$11:$C$500='Cal_Claims Experience'!$C389)*('Input_Claims Data'!$D$11:$D$500='Cal_Claims Experience'!$D389)))</f>
        <v/>
      </c>
      <c r="O389" s="1" t="str">
        <f t="shared" ref="O389:O452" si="60">IF($A389="","",J389-E389)</f>
        <v/>
      </c>
      <c r="P389" s="1" t="str">
        <f t="shared" ref="P389:P452" si="61">IF($A389="","",K389-F389)</f>
        <v/>
      </c>
      <c r="Q389" s="1" t="str">
        <f t="shared" ref="Q389:Q452" si="62">IF($A389="","",L389-G389)</f>
        <v/>
      </c>
      <c r="R389" s="1" t="str">
        <f t="shared" ref="R389:R452" si="63">IF($A389="","",M389-H389)</f>
        <v/>
      </c>
      <c r="S389" s="1" t="str">
        <f t="shared" ref="S389:S452" si="64">IF(A389="","",IFERROR(R389/Q389,"NA"))</f>
        <v/>
      </c>
      <c r="Y389" s="1" t="str" cm="1">
        <f t="array" ref="Y389">IF(U389="","",_xlfn._xlws.FILTER('Input_Claims Data'!U$11:U$500,('Input_Claims Data'!$Q$11:$Q$500='Cal_Claims Experience'!$U389)*('Input_Claims Data'!$R$11:$R$500='Cal_Claims Experience'!$V389)*('Input_Claims Data'!$S$11:$S$500='Cal_Claims Experience'!$W389)*('Input_Claims Data'!$T$11:$T$500='Cal_Claims Experience'!$X389)))</f>
        <v/>
      </c>
      <c r="Z389" s="1" t="str" cm="1">
        <f t="array" ref="Z389">IF(V389="","",_xlfn._xlws.FILTER('Input_Claims Data'!V$11:V$500,('Input_Claims Data'!$Q$11:$Q$500='Cal_Claims Experience'!$U389)*('Input_Claims Data'!$R$11:$R$500='Cal_Claims Experience'!$V389)*('Input_Claims Data'!$S$11:$S$500='Cal_Claims Experience'!$W389)*('Input_Claims Data'!$T$11:$T$500='Cal_Claims Experience'!$X389)))</f>
        <v/>
      </c>
      <c r="AA389" s="1" t="str" cm="1">
        <f t="array" ref="AA389">IF(W389="","",_xlfn._xlws.FILTER('Input_Claims Data'!W$11:W$500,('Input_Claims Data'!$Q$11:$Q$500='Cal_Claims Experience'!$U389)*('Input_Claims Data'!$R$11:$R$500='Cal_Claims Experience'!$V389)*('Input_Claims Data'!$S$11:$S$500='Cal_Claims Experience'!$W389)*('Input_Claims Data'!$T$11:$T$500='Cal_Claims Experience'!$X389)))</f>
        <v/>
      </c>
      <c r="AB389" s="1" t="str" cm="1">
        <f t="array" ref="AB389">IF(X389="","",_xlfn._xlws.FILTER('Input_Claims Data'!X$11:X$500,('Input_Claims Data'!$Q$11:$Q$500='Cal_Claims Experience'!$U389)*('Input_Claims Data'!$R$11:$R$500='Cal_Claims Experience'!$V389)*('Input_Claims Data'!$S$11:$S$500='Cal_Claims Experience'!$W389)*('Input_Claims Data'!$T$11:$T$500='Cal_Claims Experience'!$X389)))</f>
        <v/>
      </c>
      <c r="AC389" s="1" t="str" cm="1">
        <f t="array" ref="AC389">IF(Y389="","",_xlfn._xlws.FILTER('Input_Claims Data'!Y$11:Y$500,('Input_Claims Data'!$Q$11:$Q$500='Cal_Claims Experience'!$U389)*('Input_Claims Data'!$R$11:$R$500='Cal_Claims Experience'!$V389)*('Input_Claims Data'!$S$11:$S$500='Cal_Claims Experience'!$W389)*('Input_Claims Data'!$T$11:$T$500='Cal_Claims Experience'!$X389)))</f>
        <v/>
      </c>
      <c r="AD389" s="1" t="str" cm="1">
        <f t="array" ref="AD389">IF(Z389="","",_xlfn._xlws.FILTER('Input_Claims Data'!Z$11:Z$500,('Input_Claims Data'!$Q$11:$Q$500='Cal_Claims Experience'!$U389)*('Input_Claims Data'!$R$11:$R$500='Cal_Claims Experience'!$V389)*('Input_Claims Data'!$S$11:$S$500='Cal_Claims Experience'!$W389)*('Input_Claims Data'!$T$11:$T$500='Cal_Claims Experience'!$X389)))</f>
        <v/>
      </c>
      <c r="AE389" s="1" t="str" cm="1">
        <f t="array" ref="AE389">IF(AA389="","",_xlfn._xlws.FILTER('Input_Claims Data'!AA$11:AA$500,('Input_Claims Data'!$Q$11:$Q$500='Cal_Claims Experience'!$U389)*('Input_Claims Data'!$R$11:$R$500='Cal_Claims Experience'!$V389)*('Input_Claims Data'!$S$11:$S$500='Cal_Claims Experience'!$W389)*('Input_Claims Data'!$T$11:$T$500='Cal_Claims Experience'!$X389)))</f>
        <v/>
      </c>
      <c r="AF389" s="1" t="str" cm="1">
        <f t="array" ref="AF389">IF(AB389="","",_xlfn._xlws.FILTER('Input_Claims Data'!AB$11:AB$500,('Input_Claims Data'!$Q$11:$Q$500='Cal_Claims Experience'!$U389)*('Input_Claims Data'!$R$11:$R$500='Cal_Claims Experience'!$V389)*('Input_Claims Data'!$S$11:$S$500='Cal_Claims Experience'!$W389)*('Input_Claims Data'!$T$11:$T$500='Cal_Claims Experience'!$X389)))</f>
        <v/>
      </c>
      <c r="AG389" s="1" t="str" cm="1">
        <f t="array" ref="AG389">IF(AC389="","",_xlfn._xlws.FILTER('Input_Claims Data'!AC$11:AC$500,('Input_Claims Data'!$Q$11:$Q$500='Cal_Claims Experience'!$U389)*('Input_Claims Data'!$R$11:$R$500='Cal_Claims Experience'!$V389)*('Input_Claims Data'!$S$11:$S$500='Cal_Claims Experience'!$W389)*('Input_Claims Data'!$T$11:$T$500='Cal_Claims Experience'!$X389)))</f>
        <v/>
      </c>
      <c r="AH389" s="1" t="str" cm="1">
        <f t="array" ref="AH389">IF(AD389="","",_xlfn._xlws.FILTER('Input_Claims Data'!AD$11:AD$500,('Input_Claims Data'!$Q$11:$Q$500='Cal_Claims Experience'!$U389)*('Input_Claims Data'!$R$11:$R$500='Cal_Claims Experience'!$V389)*('Input_Claims Data'!$S$11:$S$500='Cal_Claims Experience'!$W389)*('Input_Claims Data'!$T$11:$T$500='Cal_Claims Experience'!$X389)))</f>
        <v/>
      </c>
      <c r="AI389" s="1" t="str">
        <f t="shared" si="58"/>
        <v/>
      </c>
      <c r="AJ389" s="1" t="str">
        <f t="shared" ref="AJ389:AJ452" si="65">IF($U389="","",AE389-Z389)</f>
        <v/>
      </c>
      <c r="AK389" s="1" t="str">
        <f t="shared" ref="AK389:AK452" si="66">IF($U389="","",AF389-AA389)</f>
        <v/>
      </c>
      <c r="AL389" s="1" t="str">
        <f t="shared" ref="AL389:AL452" si="67">IF($U389="","",AG389-AB389)</f>
        <v/>
      </c>
      <c r="AM389" s="1" t="str">
        <f t="shared" si="59"/>
        <v/>
      </c>
    </row>
    <row r="390" spans="5:39">
      <c r="E390" s="1" t="str" cm="1">
        <f t="array" ref="E390">IF(A390="","",_xlfn._xlws.FILTER('Input_Claims Data'!E$11:E$500,('Input_Claims Data'!$A$11:$A$500='Cal_Claims Experience'!$A390)*('Input_Claims Data'!$B$11:$B$500='Cal_Claims Experience'!$B390)*('Input_Claims Data'!$C$11:$C$500='Cal_Claims Experience'!$C390)*('Input_Claims Data'!$D$11:$D$500='Cal_Claims Experience'!$D390)))</f>
        <v/>
      </c>
      <c r="F390" s="1" t="str" cm="1">
        <f t="array" ref="F390">IF(A390="","",_xlfn._xlws.FILTER('Input_Claims Data'!F$11:F$500,('Input_Claims Data'!$A$11:$A$500='Cal_Claims Experience'!$A390)*('Input_Claims Data'!$B$11:$B$500='Cal_Claims Experience'!$B390)*('Input_Claims Data'!$C$11:$C$500='Cal_Claims Experience'!$C390)*('Input_Claims Data'!$D$11:$D$500='Cal_Claims Experience'!$D390)))</f>
        <v/>
      </c>
      <c r="G390" s="1" t="str" cm="1">
        <f t="array" ref="G390">IF(A390="","",_xlfn._xlws.FILTER('Input_Claims Data'!G$11:G$500,('Input_Claims Data'!$A$11:$A$500='Cal_Claims Experience'!$A390)*('Input_Claims Data'!$B$11:$B$500='Cal_Claims Experience'!$B390)*('Input_Claims Data'!$C$11:$C$500='Cal_Claims Experience'!$C390)*('Input_Claims Data'!$D$11:$D$500='Cal_Claims Experience'!$D390)))</f>
        <v/>
      </c>
      <c r="H390" s="1" t="str" cm="1">
        <f t="array" ref="H390">IF(A390="","",_xlfn._xlws.FILTER('Input_Claims Data'!H$11:H$500,('Input_Claims Data'!$A$11:$A$500='Cal_Claims Experience'!$A390)*('Input_Claims Data'!$B$11:$B$500='Cal_Claims Experience'!$B390)*('Input_Claims Data'!$C$11:$C$500='Cal_Claims Experience'!$C390)*('Input_Claims Data'!$D$11:$D$500='Cal_Claims Experience'!$D390)))</f>
        <v/>
      </c>
      <c r="I390" s="1" t="str" cm="1">
        <f t="array" ref="I390">IF(A390="","",_xlfn._xlws.FILTER('Input_Claims Data'!I$11:I$500,('Input_Claims Data'!$A$11:$A$500='Cal_Claims Experience'!$A390)*('Input_Claims Data'!$B$11:$B$500='Cal_Claims Experience'!$B390)*('Input_Claims Data'!$C$11:$C$500='Cal_Claims Experience'!$C390)*('Input_Claims Data'!$D$11:$D$500='Cal_Claims Experience'!$D390)))</f>
        <v/>
      </c>
      <c r="J390" s="1" t="str" cm="1">
        <f t="array" ref="J390">IF(A390="","",_xlfn._xlws.FILTER('Input_Claims Data'!J$11:J$500,('Input_Claims Data'!$A$11:$A$500='Cal_Claims Experience'!$A390)*('Input_Claims Data'!$B$11:$B$500='Cal_Claims Experience'!$B390)*('Input_Claims Data'!$C$11:$C$500='Cal_Claims Experience'!$C390)*('Input_Claims Data'!$D$11:$D$500='Cal_Claims Experience'!$D390)))</f>
        <v/>
      </c>
      <c r="K390" s="1" t="str" cm="1">
        <f t="array" ref="K390">IF(A390="","",_xlfn._xlws.FILTER('Input_Claims Data'!K$11:K$500,('Input_Claims Data'!$A$11:$A$500='Cal_Claims Experience'!$A390)*('Input_Claims Data'!$B$11:$B$500='Cal_Claims Experience'!$B390)*('Input_Claims Data'!$C$11:$C$500='Cal_Claims Experience'!$C390)*('Input_Claims Data'!$D$11:$D$500='Cal_Claims Experience'!$D390)))</f>
        <v/>
      </c>
      <c r="L390" s="1" t="str" cm="1">
        <f t="array" ref="L390">IF(B390="","",_xlfn._xlws.FILTER('Input_Claims Data'!L$11:L$500,('Input_Claims Data'!$A$11:$A$500='Cal_Claims Experience'!$A390)*('Input_Claims Data'!$B$11:$B$500='Cal_Claims Experience'!$B390)*('Input_Claims Data'!$C$11:$C$500='Cal_Claims Experience'!$C390)*('Input_Claims Data'!$D$11:$D$500='Cal_Claims Experience'!$D390)))</f>
        <v/>
      </c>
      <c r="M390" s="1" t="str" cm="1">
        <f t="array" ref="M390">IF(C390="","",_xlfn._xlws.FILTER('Input_Claims Data'!M$11:M$500,('Input_Claims Data'!$A$11:$A$500='Cal_Claims Experience'!$A390)*('Input_Claims Data'!$B$11:$B$500='Cal_Claims Experience'!$B390)*('Input_Claims Data'!$C$11:$C$500='Cal_Claims Experience'!$C390)*('Input_Claims Data'!$D$11:$D$500='Cal_Claims Experience'!$D390)))</f>
        <v/>
      </c>
      <c r="N390" s="1" t="str" cm="1">
        <f t="array" ref="N390">IF(D390="","",_xlfn._xlws.FILTER('Input_Claims Data'!N$11:N$500,('Input_Claims Data'!$A$11:$A$500='Cal_Claims Experience'!$A390)*('Input_Claims Data'!$B$11:$B$500='Cal_Claims Experience'!$B390)*('Input_Claims Data'!$C$11:$C$500='Cal_Claims Experience'!$C390)*('Input_Claims Data'!$D$11:$D$500='Cal_Claims Experience'!$D390)))</f>
        <v/>
      </c>
      <c r="O390" s="1" t="str">
        <f t="shared" si="60"/>
        <v/>
      </c>
      <c r="P390" s="1" t="str">
        <f t="shared" si="61"/>
        <v/>
      </c>
      <c r="Q390" s="1" t="str">
        <f t="shared" si="62"/>
        <v/>
      </c>
      <c r="R390" s="1" t="str">
        <f t="shared" si="63"/>
        <v/>
      </c>
      <c r="S390" s="1" t="str">
        <f t="shared" si="64"/>
        <v/>
      </c>
      <c r="Y390" s="1" t="str" cm="1">
        <f t="array" ref="Y390">IF(U390="","",_xlfn._xlws.FILTER('Input_Claims Data'!U$11:U$500,('Input_Claims Data'!$Q$11:$Q$500='Cal_Claims Experience'!$U390)*('Input_Claims Data'!$R$11:$R$500='Cal_Claims Experience'!$V390)*('Input_Claims Data'!$S$11:$S$500='Cal_Claims Experience'!$W390)*('Input_Claims Data'!$T$11:$T$500='Cal_Claims Experience'!$X390)))</f>
        <v/>
      </c>
      <c r="Z390" s="1" t="str" cm="1">
        <f t="array" ref="Z390">IF(V390="","",_xlfn._xlws.FILTER('Input_Claims Data'!V$11:V$500,('Input_Claims Data'!$Q$11:$Q$500='Cal_Claims Experience'!$U390)*('Input_Claims Data'!$R$11:$R$500='Cal_Claims Experience'!$V390)*('Input_Claims Data'!$S$11:$S$500='Cal_Claims Experience'!$W390)*('Input_Claims Data'!$T$11:$T$500='Cal_Claims Experience'!$X390)))</f>
        <v/>
      </c>
      <c r="AA390" s="1" t="str" cm="1">
        <f t="array" ref="AA390">IF(W390="","",_xlfn._xlws.FILTER('Input_Claims Data'!W$11:W$500,('Input_Claims Data'!$Q$11:$Q$500='Cal_Claims Experience'!$U390)*('Input_Claims Data'!$R$11:$R$500='Cal_Claims Experience'!$V390)*('Input_Claims Data'!$S$11:$S$500='Cal_Claims Experience'!$W390)*('Input_Claims Data'!$T$11:$T$500='Cal_Claims Experience'!$X390)))</f>
        <v/>
      </c>
      <c r="AB390" s="1" t="str" cm="1">
        <f t="array" ref="AB390">IF(X390="","",_xlfn._xlws.FILTER('Input_Claims Data'!X$11:X$500,('Input_Claims Data'!$Q$11:$Q$500='Cal_Claims Experience'!$U390)*('Input_Claims Data'!$R$11:$R$500='Cal_Claims Experience'!$V390)*('Input_Claims Data'!$S$11:$S$500='Cal_Claims Experience'!$W390)*('Input_Claims Data'!$T$11:$T$500='Cal_Claims Experience'!$X390)))</f>
        <v/>
      </c>
      <c r="AC390" s="1" t="str" cm="1">
        <f t="array" ref="AC390">IF(Y390="","",_xlfn._xlws.FILTER('Input_Claims Data'!Y$11:Y$500,('Input_Claims Data'!$Q$11:$Q$500='Cal_Claims Experience'!$U390)*('Input_Claims Data'!$R$11:$R$500='Cal_Claims Experience'!$V390)*('Input_Claims Data'!$S$11:$S$500='Cal_Claims Experience'!$W390)*('Input_Claims Data'!$T$11:$T$500='Cal_Claims Experience'!$X390)))</f>
        <v/>
      </c>
      <c r="AD390" s="1" t="str" cm="1">
        <f t="array" ref="AD390">IF(Z390="","",_xlfn._xlws.FILTER('Input_Claims Data'!Z$11:Z$500,('Input_Claims Data'!$Q$11:$Q$500='Cal_Claims Experience'!$U390)*('Input_Claims Data'!$R$11:$R$500='Cal_Claims Experience'!$V390)*('Input_Claims Data'!$S$11:$S$500='Cal_Claims Experience'!$W390)*('Input_Claims Data'!$T$11:$T$500='Cal_Claims Experience'!$X390)))</f>
        <v/>
      </c>
      <c r="AE390" s="1" t="str" cm="1">
        <f t="array" ref="AE390">IF(AA390="","",_xlfn._xlws.FILTER('Input_Claims Data'!AA$11:AA$500,('Input_Claims Data'!$Q$11:$Q$500='Cal_Claims Experience'!$U390)*('Input_Claims Data'!$R$11:$R$500='Cal_Claims Experience'!$V390)*('Input_Claims Data'!$S$11:$S$500='Cal_Claims Experience'!$W390)*('Input_Claims Data'!$T$11:$T$500='Cal_Claims Experience'!$X390)))</f>
        <v/>
      </c>
      <c r="AF390" s="1" t="str" cm="1">
        <f t="array" ref="AF390">IF(AB390="","",_xlfn._xlws.FILTER('Input_Claims Data'!AB$11:AB$500,('Input_Claims Data'!$Q$11:$Q$500='Cal_Claims Experience'!$U390)*('Input_Claims Data'!$R$11:$R$500='Cal_Claims Experience'!$V390)*('Input_Claims Data'!$S$11:$S$500='Cal_Claims Experience'!$W390)*('Input_Claims Data'!$T$11:$T$500='Cal_Claims Experience'!$X390)))</f>
        <v/>
      </c>
      <c r="AG390" s="1" t="str" cm="1">
        <f t="array" ref="AG390">IF(AC390="","",_xlfn._xlws.FILTER('Input_Claims Data'!AC$11:AC$500,('Input_Claims Data'!$Q$11:$Q$500='Cal_Claims Experience'!$U390)*('Input_Claims Data'!$R$11:$R$500='Cal_Claims Experience'!$V390)*('Input_Claims Data'!$S$11:$S$500='Cal_Claims Experience'!$W390)*('Input_Claims Data'!$T$11:$T$500='Cal_Claims Experience'!$X390)))</f>
        <v/>
      </c>
      <c r="AH390" s="1" t="str" cm="1">
        <f t="array" ref="AH390">IF(AD390="","",_xlfn._xlws.FILTER('Input_Claims Data'!AD$11:AD$500,('Input_Claims Data'!$Q$11:$Q$500='Cal_Claims Experience'!$U390)*('Input_Claims Data'!$R$11:$R$500='Cal_Claims Experience'!$V390)*('Input_Claims Data'!$S$11:$S$500='Cal_Claims Experience'!$W390)*('Input_Claims Data'!$T$11:$T$500='Cal_Claims Experience'!$X390)))</f>
        <v/>
      </c>
      <c r="AI390" s="1" t="str">
        <f t="shared" ref="AI390:AI453" si="68">IF($U390="","",AD390-Y390)</f>
        <v/>
      </c>
      <c r="AJ390" s="1" t="str">
        <f t="shared" si="65"/>
        <v/>
      </c>
      <c r="AK390" s="1" t="str">
        <f t="shared" si="66"/>
        <v/>
      </c>
      <c r="AL390" s="1" t="str">
        <f t="shared" si="67"/>
        <v/>
      </c>
      <c r="AM390" s="1" t="str">
        <f t="shared" ref="AM390:AM453" si="69">IF(U390="","",IFERROR(AL390/AK390,"NA"))</f>
        <v/>
      </c>
    </row>
    <row r="391" spans="5:39">
      <c r="E391" s="1" t="str" cm="1">
        <f t="array" ref="E391">IF(A391="","",_xlfn._xlws.FILTER('Input_Claims Data'!E$11:E$500,('Input_Claims Data'!$A$11:$A$500='Cal_Claims Experience'!$A391)*('Input_Claims Data'!$B$11:$B$500='Cal_Claims Experience'!$B391)*('Input_Claims Data'!$C$11:$C$500='Cal_Claims Experience'!$C391)*('Input_Claims Data'!$D$11:$D$500='Cal_Claims Experience'!$D391)))</f>
        <v/>
      </c>
      <c r="F391" s="1" t="str" cm="1">
        <f t="array" ref="F391">IF(A391="","",_xlfn._xlws.FILTER('Input_Claims Data'!F$11:F$500,('Input_Claims Data'!$A$11:$A$500='Cal_Claims Experience'!$A391)*('Input_Claims Data'!$B$11:$B$500='Cal_Claims Experience'!$B391)*('Input_Claims Data'!$C$11:$C$500='Cal_Claims Experience'!$C391)*('Input_Claims Data'!$D$11:$D$500='Cal_Claims Experience'!$D391)))</f>
        <v/>
      </c>
      <c r="G391" s="1" t="str" cm="1">
        <f t="array" ref="G391">IF(A391="","",_xlfn._xlws.FILTER('Input_Claims Data'!G$11:G$500,('Input_Claims Data'!$A$11:$A$500='Cal_Claims Experience'!$A391)*('Input_Claims Data'!$B$11:$B$500='Cal_Claims Experience'!$B391)*('Input_Claims Data'!$C$11:$C$500='Cal_Claims Experience'!$C391)*('Input_Claims Data'!$D$11:$D$500='Cal_Claims Experience'!$D391)))</f>
        <v/>
      </c>
      <c r="H391" s="1" t="str" cm="1">
        <f t="array" ref="H391">IF(A391="","",_xlfn._xlws.FILTER('Input_Claims Data'!H$11:H$500,('Input_Claims Data'!$A$11:$A$500='Cal_Claims Experience'!$A391)*('Input_Claims Data'!$B$11:$B$500='Cal_Claims Experience'!$B391)*('Input_Claims Data'!$C$11:$C$500='Cal_Claims Experience'!$C391)*('Input_Claims Data'!$D$11:$D$500='Cal_Claims Experience'!$D391)))</f>
        <v/>
      </c>
      <c r="I391" s="1" t="str" cm="1">
        <f t="array" ref="I391">IF(A391="","",_xlfn._xlws.FILTER('Input_Claims Data'!I$11:I$500,('Input_Claims Data'!$A$11:$A$500='Cal_Claims Experience'!$A391)*('Input_Claims Data'!$B$11:$B$500='Cal_Claims Experience'!$B391)*('Input_Claims Data'!$C$11:$C$500='Cal_Claims Experience'!$C391)*('Input_Claims Data'!$D$11:$D$500='Cal_Claims Experience'!$D391)))</f>
        <v/>
      </c>
      <c r="J391" s="1" t="str" cm="1">
        <f t="array" ref="J391">IF(A391="","",_xlfn._xlws.FILTER('Input_Claims Data'!J$11:J$500,('Input_Claims Data'!$A$11:$A$500='Cal_Claims Experience'!$A391)*('Input_Claims Data'!$B$11:$B$500='Cal_Claims Experience'!$B391)*('Input_Claims Data'!$C$11:$C$500='Cal_Claims Experience'!$C391)*('Input_Claims Data'!$D$11:$D$500='Cal_Claims Experience'!$D391)))</f>
        <v/>
      </c>
      <c r="K391" s="1" t="str" cm="1">
        <f t="array" ref="K391">IF(A391="","",_xlfn._xlws.FILTER('Input_Claims Data'!K$11:K$500,('Input_Claims Data'!$A$11:$A$500='Cal_Claims Experience'!$A391)*('Input_Claims Data'!$B$11:$B$500='Cal_Claims Experience'!$B391)*('Input_Claims Data'!$C$11:$C$500='Cal_Claims Experience'!$C391)*('Input_Claims Data'!$D$11:$D$500='Cal_Claims Experience'!$D391)))</f>
        <v/>
      </c>
      <c r="L391" s="1" t="str" cm="1">
        <f t="array" ref="L391">IF(B391="","",_xlfn._xlws.FILTER('Input_Claims Data'!L$11:L$500,('Input_Claims Data'!$A$11:$A$500='Cal_Claims Experience'!$A391)*('Input_Claims Data'!$B$11:$B$500='Cal_Claims Experience'!$B391)*('Input_Claims Data'!$C$11:$C$500='Cal_Claims Experience'!$C391)*('Input_Claims Data'!$D$11:$D$500='Cal_Claims Experience'!$D391)))</f>
        <v/>
      </c>
      <c r="M391" s="1" t="str" cm="1">
        <f t="array" ref="M391">IF(C391="","",_xlfn._xlws.FILTER('Input_Claims Data'!M$11:M$500,('Input_Claims Data'!$A$11:$A$500='Cal_Claims Experience'!$A391)*('Input_Claims Data'!$B$11:$B$500='Cal_Claims Experience'!$B391)*('Input_Claims Data'!$C$11:$C$500='Cal_Claims Experience'!$C391)*('Input_Claims Data'!$D$11:$D$500='Cal_Claims Experience'!$D391)))</f>
        <v/>
      </c>
      <c r="N391" s="1" t="str" cm="1">
        <f t="array" ref="N391">IF(D391="","",_xlfn._xlws.FILTER('Input_Claims Data'!N$11:N$500,('Input_Claims Data'!$A$11:$A$500='Cal_Claims Experience'!$A391)*('Input_Claims Data'!$B$11:$B$500='Cal_Claims Experience'!$B391)*('Input_Claims Data'!$C$11:$C$500='Cal_Claims Experience'!$C391)*('Input_Claims Data'!$D$11:$D$500='Cal_Claims Experience'!$D391)))</f>
        <v/>
      </c>
      <c r="O391" s="1" t="str">
        <f t="shared" si="60"/>
        <v/>
      </c>
      <c r="P391" s="1" t="str">
        <f t="shared" si="61"/>
        <v/>
      </c>
      <c r="Q391" s="1" t="str">
        <f t="shared" si="62"/>
        <v/>
      </c>
      <c r="R391" s="1" t="str">
        <f t="shared" si="63"/>
        <v/>
      </c>
      <c r="S391" s="1" t="str">
        <f t="shared" si="64"/>
        <v/>
      </c>
      <c r="Y391" s="1" t="str" cm="1">
        <f t="array" ref="Y391">IF(U391="","",_xlfn._xlws.FILTER('Input_Claims Data'!U$11:U$500,('Input_Claims Data'!$Q$11:$Q$500='Cal_Claims Experience'!$U391)*('Input_Claims Data'!$R$11:$R$500='Cal_Claims Experience'!$V391)*('Input_Claims Data'!$S$11:$S$500='Cal_Claims Experience'!$W391)*('Input_Claims Data'!$T$11:$T$500='Cal_Claims Experience'!$X391)))</f>
        <v/>
      </c>
      <c r="Z391" s="1" t="str" cm="1">
        <f t="array" ref="Z391">IF(V391="","",_xlfn._xlws.FILTER('Input_Claims Data'!V$11:V$500,('Input_Claims Data'!$Q$11:$Q$500='Cal_Claims Experience'!$U391)*('Input_Claims Data'!$R$11:$R$500='Cal_Claims Experience'!$V391)*('Input_Claims Data'!$S$11:$S$500='Cal_Claims Experience'!$W391)*('Input_Claims Data'!$T$11:$T$500='Cal_Claims Experience'!$X391)))</f>
        <v/>
      </c>
      <c r="AA391" s="1" t="str" cm="1">
        <f t="array" ref="AA391">IF(W391="","",_xlfn._xlws.FILTER('Input_Claims Data'!W$11:W$500,('Input_Claims Data'!$Q$11:$Q$500='Cal_Claims Experience'!$U391)*('Input_Claims Data'!$R$11:$R$500='Cal_Claims Experience'!$V391)*('Input_Claims Data'!$S$11:$S$500='Cal_Claims Experience'!$W391)*('Input_Claims Data'!$T$11:$T$500='Cal_Claims Experience'!$X391)))</f>
        <v/>
      </c>
      <c r="AB391" s="1" t="str" cm="1">
        <f t="array" ref="AB391">IF(X391="","",_xlfn._xlws.FILTER('Input_Claims Data'!X$11:X$500,('Input_Claims Data'!$Q$11:$Q$500='Cal_Claims Experience'!$U391)*('Input_Claims Data'!$R$11:$R$500='Cal_Claims Experience'!$V391)*('Input_Claims Data'!$S$11:$S$500='Cal_Claims Experience'!$W391)*('Input_Claims Data'!$T$11:$T$500='Cal_Claims Experience'!$X391)))</f>
        <v/>
      </c>
      <c r="AC391" s="1" t="str" cm="1">
        <f t="array" ref="AC391">IF(Y391="","",_xlfn._xlws.FILTER('Input_Claims Data'!Y$11:Y$500,('Input_Claims Data'!$Q$11:$Q$500='Cal_Claims Experience'!$U391)*('Input_Claims Data'!$R$11:$R$500='Cal_Claims Experience'!$V391)*('Input_Claims Data'!$S$11:$S$500='Cal_Claims Experience'!$W391)*('Input_Claims Data'!$T$11:$T$500='Cal_Claims Experience'!$X391)))</f>
        <v/>
      </c>
      <c r="AD391" s="1" t="str" cm="1">
        <f t="array" ref="AD391">IF(Z391="","",_xlfn._xlws.FILTER('Input_Claims Data'!Z$11:Z$500,('Input_Claims Data'!$Q$11:$Q$500='Cal_Claims Experience'!$U391)*('Input_Claims Data'!$R$11:$R$500='Cal_Claims Experience'!$V391)*('Input_Claims Data'!$S$11:$S$500='Cal_Claims Experience'!$W391)*('Input_Claims Data'!$T$11:$T$500='Cal_Claims Experience'!$X391)))</f>
        <v/>
      </c>
      <c r="AE391" s="1" t="str" cm="1">
        <f t="array" ref="AE391">IF(AA391="","",_xlfn._xlws.FILTER('Input_Claims Data'!AA$11:AA$500,('Input_Claims Data'!$Q$11:$Q$500='Cal_Claims Experience'!$U391)*('Input_Claims Data'!$R$11:$R$500='Cal_Claims Experience'!$V391)*('Input_Claims Data'!$S$11:$S$500='Cal_Claims Experience'!$W391)*('Input_Claims Data'!$T$11:$T$500='Cal_Claims Experience'!$X391)))</f>
        <v/>
      </c>
      <c r="AF391" s="1" t="str" cm="1">
        <f t="array" ref="AF391">IF(AB391="","",_xlfn._xlws.FILTER('Input_Claims Data'!AB$11:AB$500,('Input_Claims Data'!$Q$11:$Q$500='Cal_Claims Experience'!$U391)*('Input_Claims Data'!$R$11:$R$500='Cal_Claims Experience'!$V391)*('Input_Claims Data'!$S$11:$S$500='Cal_Claims Experience'!$W391)*('Input_Claims Data'!$T$11:$T$500='Cal_Claims Experience'!$X391)))</f>
        <v/>
      </c>
      <c r="AG391" s="1" t="str" cm="1">
        <f t="array" ref="AG391">IF(AC391="","",_xlfn._xlws.FILTER('Input_Claims Data'!AC$11:AC$500,('Input_Claims Data'!$Q$11:$Q$500='Cal_Claims Experience'!$U391)*('Input_Claims Data'!$R$11:$R$500='Cal_Claims Experience'!$V391)*('Input_Claims Data'!$S$11:$S$500='Cal_Claims Experience'!$W391)*('Input_Claims Data'!$T$11:$T$500='Cal_Claims Experience'!$X391)))</f>
        <v/>
      </c>
      <c r="AH391" s="1" t="str" cm="1">
        <f t="array" ref="AH391">IF(AD391="","",_xlfn._xlws.FILTER('Input_Claims Data'!AD$11:AD$500,('Input_Claims Data'!$Q$11:$Q$500='Cal_Claims Experience'!$U391)*('Input_Claims Data'!$R$11:$R$500='Cal_Claims Experience'!$V391)*('Input_Claims Data'!$S$11:$S$500='Cal_Claims Experience'!$W391)*('Input_Claims Data'!$T$11:$T$500='Cal_Claims Experience'!$X391)))</f>
        <v/>
      </c>
      <c r="AI391" s="1" t="str">
        <f t="shared" si="68"/>
        <v/>
      </c>
      <c r="AJ391" s="1" t="str">
        <f t="shared" si="65"/>
        <v/>
      </c>
      <c r="AK391" s="1" t="str">
        <f t="shared" si="66"/>
        <v/>
      </c>
      <c r="AL391" s="1" t="str">
        <f t="shared" si="67"/>
        <v/>
      </c>
      <c r="AM391" s="1" t="str">
        <f t="shared" si="69"/>
        <v/>
      </c>
    </row>
    <row r="392" spans="5:39">
      <c r="E392" s="1" t="str" cm="1">
        <f t="array" ref="E392">IF(A392="","",_xlfn._xlws.FILTER('Input_Claims Data'!E$11:E$500,('Input_Claims Data'!$A$11:$A$500='Cal_Claims Experience'!$A392)*('Input_Claims Data'!$B$11:$B$500='Cal_Claims Experience'!$B392)*('Input_Claims Data'!$C$11:$C$500='Cal_Claims Experience'!$C392)*('Input_Claims Data'!$D$11:$D$500='Cal_Claims Experience'!$D392)))</f>
        <v/>
      </c>
      <c r="F392" s="1" t="str" cm="1">
        <f t="array" ref="F392">IF(A392="","",_xlfn._xlws.FILTER('Input_Claims Data'!F$11:F$500,('Input_Claims Data'!$A$11:$A$500='Cal_Claims Experience'!$A392)*('Input_Claims Data'!$B$11:$B$500='Cal_Claims Experience'!$B392)*('Input_Claims Data'!$C$11:$C$500='Cal_Claims Experience'!$C392)*('Input_Claims Data'!$D$11:$D$500='Cal_Claims Experience'!$D392)))</f>
        <v/>
      </c>
      <c r="G392" s="1" t="str" cm="1">
        <f t="array" ref="G392">IF(A392="","",_xlfn._xlws.FILTER('Input_Claims Data'!G$11:G$500,('Input_Claims Data'!$A$11:$A$500='Cal_Claims Experience'!$A392)*('Input_Claims Data'!$B$11:$B$500='Cal_Claims Experience'!$B392)*('Input_Claims Data'!$C$11:$C$500='Cal_Claims Experience'!$C392)*('Input_Claims Data'!$D$11:$D$500='Cal_Claims Experience'!$D392)))</f>
        <v/>
      </c>
      <c r="H392" s="1" t="str" cm="1">
        <f t="array" ref="H392">IF(A392="","",_xlfn._xlws.FILTER('Input_Claims Data'!H$11:H$500,('Input_Claims Data'!$A$11:$A$500='Cal_Claims Experience'!$A392)*('Input_Claims Data'!$B$11:$B$500='Cal_Claims Experience'!$B392)*('Input_Claims Data'!$C$11:$C$500='Cal_Claims Experience'!$C392)*('Input_Claims Data'!$D$11:$D$500='Cal_Claims Experience'!$D392)))</f>
        <v/>
      </c>
      <c r="I392" s="1" t="str" cm="1">
        <f t="array" ref="I392">IF(A392="","",_xlfn._xlws.FILTER('Input_Claims Data'!I$11:I$500,('Input_Claims Data'!$A$11:$A$500='Cal_Claims Experience'!$A392)*('Input_Claims Data'!$B$11:$B$500='Cal_Claims Experience'!$B392)*('Input_Claims Data'!$C$11:$C$500='Cal_Claims Experience'!$C392)*('Input_Claims Data'!$D$11:$D$500='Cal_Claims Experience'!$D392)))</f>
        <v/>
      </c>
      <c r="J392" s="1" t="str" cm="1">
        <f t="array" ref="J392">IF(A392="","",_xlfn._xlws.FILTER('Input_Claims Data'!J$11:J$500,('Input_Claims Data'!$A$11:$A$500='Cal_Claims Experience'!$A392)*('Input_Claims Data'!$B$11:$B$500='Cal_Claims Experience'!$B392)*('Input_Claims Data'!$C$11:$C$500='Cal_Claims Experience'!$C392)*('Input_Claims Data'!$D$11:$D$500='Cal_Claims Experience'!$D392)))</f>
        <v/>
      </c>
      <c r="K392" s="1" t="str" cm="1">
        <f t="array" ref="K392">IF(A392="","",_xlfn._xlws.FILTER('Input_Claims Data'!K$11:K$500,('Input_Claims Data'!$A$11:$A$500='Cal_Claims Experience'!$A392)*('Input_Claims Data'!$B$11:$B$500='Cal_Claims Experience'!$B392)*('Input_Claims Data'!$C$11:$C$500='Cal_Claims Experience'!$C392)*('Input_Claims Data'!$D$11:$D$500='Cal_Claims Experience'!$D392)))</f>
        <v/>
      </c>
      <c r="L392" s="1" t="str" cm="1">
        <f t="array" ref="L392">IF(B392="","",_xlfn._xlws.FILTER('Input_Claims Data'!L$11:L$500,('Input_Claims Data'!$A$11:$A$500='Cal_Claims Experience'!$A392)*('Input_Claims Data'!$B$11:$B$500='Cal_Claims Experience'!$B392)*('Input_Claims Data'!$C$11:$C$500='Cal_Claims Experience'!$C392)*('Input_Claims Data'!$D$11:$D$500='Cal_Claims Experience'!$D392)))</f>
        <v/>
      </c>
      <c r="M392" s="1" t="str" cm="1">
        <f t="array" ref="M392">IF(C392="","",_xlfn._xlws.FILTER('Input_Claims Data'!M$11:M$500,('Input_Claims Data'!$A$11:$A$500='Cal_Claims Experience'!$A392)*('Input_Claims Data'!$B$11:$B$500='Cal_Claims Experience'!$B392)*('Input_Claims Data'!$C$11:$C$500='Cal_Claims Experience'!$C392)*('Input_Claims Data'!$D$11:$D$500='Cal_Claims Experience'!$D392)))</f>
        <v/>
      </c>
      <c r="N392" s="1" t="str" cm="1">
        <f t="array" ref="N392">IF(D392="","",_xlfn._xlws.FILTER('Input_Claims Data'!N$11:N$500,('Input_Claims Data'!$A$11:$A$500='Cal_Claims Experience'!$A392)*('Input_Claims Data'!$B$11:$B$500='Cal_Claims Experience'!$B392)*('Input_Claims Data'!$C$11:$C$500='Cal_Claims Experience'!$C392)*('Input_Claims Data'!$D$11:$D$500='Cal_Claims Experience'!$D392)))</f>
        <v/>
      </c>
      <c r="O392" s="1" t="str">
        <f t="shared" si="60"/>
        <v/>
      </c>
      <c r="P392" s="1" t="str">
        <f t="shared" si="61"/>
        <v/>
      </c>
      <c r="Q392" s="1" t="str">
        <f t="shared" si="62"/>
        <v/>
      </c>
      <c r="R392" s="1" t="str">
        <f t="shared" si="63"/>
        <v/>
      </c>
      <c r="S392" s="1" t="str">
        <f t="shared" si="64"/>
        <v/>
      </c>
      <c r="Y392" s="1" t="str" cm="1">
        <f t="array" ref="Y392">IF(U392="","",_xlfn._xlws.FILTER('Input_Claims Data'!U$11:U$500,('Input_Claims Data'!$Q$11:$Q$500='Cal_Claims Experience'!$U392)*('Input_Claims Data'!$R$11:$R$500='Cal_Claims Experience'!$V392)*('Input_Claims Data'!$S$11:$S$500='Cal_Claims Experience'!$W392)*('Input_Claims Data'!$T$11:$T$500='Cal_Claims Experience'!$X392)))</f>
        <v/>
      </c>
      <c r="Z392" s="1" t="str" cm="1">
        <f t="array" ref="Z392">IF(V392="","",_xlfn._xlws.FILTER('Input_Claims Data'!V$11:V$500,('Input_Claims Data'!$Q$11:$Q$500='Cal_Claims Experience'!$U392)*('Input_Claims Data'!$R$11:$R$500='Cal_Claims Experience'!$V392)*('Input_Claims Data'!$S$11:$S$500='Cal_Claims Experience'!$W392)*('Input_Claims Data'!$T$11:$T$500='Cal_Claims Experience'!$X392)))</f>
        <v/>
      </c>
      <c r="AA392" s="1" t="str" cm="1">
        <f t="array" ref="AA392">IF(W392="","",_xlfn._xlws.FILTER('Input_Claims Data'!W$11:W$500,('Input_Claims Data'!$Q$11:$Q$500='Cal_Claims Experience'!$U392)*('Input_Claims Data'!$R$11:$R$500='Cal_Claims Experience'!$V392)*('Input_Claims Data'!$S$11:$S$500='Cal_Claims Experience'!$W392)*('Input_Claims Data'!$T$11:$T$500='Cal_Claims Experience'!$X392)))</f>
        <v/>
      </c>
      <c r="AB392" s="1" t="str" cm="1">
        <f t="array" ref="AB392">IF(X392="","",_xlfn._xlws.FILTER('Input_Claims Data'!X$11:X$500,('Input_Claims Data'!$Q$11:$Q$500='Cal_Claims Experience'!$U392)*('Input_Claims Data'!$R$11:$R$500='Cal_Claims Experience'!$V392)*('Input_Claims Data'!$S$11:$S$500='Cal_Claims Experience'!$W392)*('Input_Claims Data'!$T$11:$T$500='Cal_Claims Experience'!$X392)))</f>
        <v/>
      </c>
      <c r="AC392" s="1" t="str" cm="1">
        <f t="array" ref="AC392">IF(Y392="","",_xlfn._xlws.FILTER('Input_Claims Data'!Y$11:Y$500,('Input_Claims Data'!$Q$11:$Q$500='Cal_Claims Experience'!$U392)*('Input_Claims Data'!$R$11:$R$500='Cal_Claims Experience'!$V392)*('Input_Claims Data'!$S$11:$S$500='Cal_Claims Experience'!$W392)*('Input_Claims Data'!$T$11:$T$500='Cal_Claims Experience'!$X392)))</f>
        <v/>
      </c>
      <c r="AD392" s="1" t="str" cm="1">
        <f t="array" ref="AD392">IF(Z392="","",_xlfn._xlws.FILTER('Input_Claims Data'!Z$11:Z$500,('Input_Claims Data'!$Q$11:$Q$500='Cal_Claims Experience'!$U392)*('Input_Claims Data'!$R$11:$R$500='Cal_Claims Experience'!$V392)*('Input_Claims Data'!$S$11:$S$500='Cal_Claims Experience'!$W392)*('Input_Claims Data'!$T$11:$T$500='Cal_Claims Experience'!$X392)))</f>
        <v/>
      </c>
      <c r="AE392" s="1" t="str" cm="1">
        <f t="array" ref="AE392">IF(AA392="","",_xlfn._xlws.FILTER('Input_Claims Data'!AA$11:AA$500,('Input_Claims Data'!$Q$11:$Q$500='Cal_Claims Experience'!$U392)*('Input_Claims Data'!$R$11:$R$500='Cal_Claims Experience'!$V392)*('Input_Claims Data'!$S$11:$S$500='Cal_Claims Experience'!$W392)*('Input_Claims Data'!$T$11:$T$500='Cal_Claims Experience'!$X392)))</f>
        <v/>
      </c>
      <c r="AF392" s="1" t="str" cm="1">
        <f t="array" ref="AF392">IF(AB392="","",_xlfn._xlws.FILTER('Input_Claims Data'!AB$11:AB$500,('Input_Claims Data'!$Q$11:$Q$500='Cal_Claims Experience'!$U392)*('Input_Claims Data'!$R$11:$R$500='Cal_Claims Experience'!$V392)*('Input_Claims Data'!$S$11:$S$500='Cal_Claims Experience'!$W392)*('Input_Claims Data'!$T$11:$T$500='Cal_Claims Experience'!$X392)))</f>
        <v/>
      </c>
      <c r="AG392" s="1" t="str" cm="1">
        <f t="array" ref="AG392">IF(AC392="","",_xlfn._xlws.FILTER('Input_Claims Data'!AC$11:AC$500,('Input_Claims Data'!$Q$11:$Q$500='Cal_Claims Experience'!$U392)*('Input_Claims Data'!$R$11:$R$500='Cal_Claims Experience'!$V392)*('Input_Claims Data'!$S$11:$S$500='Cal_Claims Experience'!$W392)*('Input_Claims Data'!$T$11:$T$500='Cal_Claims Experience'!$X392)))</f>
        <v/>
      </c>
      <c r="AH392" s="1" t="str" cm="1">
        <f t="array" ref="AH392">IF(AD392="","",_xlfn._xlws.FILTER('Input_Claims Data'!AD$11:AD$500,('Input_Claims Data'!$Q$11:$Q$500='Cal_Claims Experience'!$U392)*('Input_Claims Data'!$R$11:$R$500='Cal_Claims Experience'!$V392)*('Input_Claims Data'!$S$11:$S$500='Cal_Claims Experience'!$W392)*('Input_Claims Data'!$T$11:$T$500='Cal_Claims Experience'!$X392)))</f>
        <v/>
      </c>
      <c r="AI392" s="1" t="str">
        <f t="shared" si="68"/>
        <v/>
      </c>
      <c r="AJ392" s="1" t="str">
        <f t="shared" si="65"/>
        <v/>
      </c>
      <c r="AK392" s="1" t="str">
        <f t="shared" si="66"/>
        <v/>
      </c>
      <c r="AL392" s="1" t="str">
        <f t="shared" si="67"/>
        <v/>
      </c>
      <c r="AM392" s="1" t="str">
        <f t="shared" si="69"/>
        <v/>
      </c>
    </row>
    <row r="393" spans="5:39">
      <c r="E393" s="1" t="str" cm="1">
        <f t="array" ref="E393">IF(A393="","",_xlfn._xlws.FILTER('Input_Claims Data'!E$11:E$500,('Input_Claims Data'!$A$11:$A$500='Cal_Claims Experience'!$A393)*('Input_Claims Data'!$B$11:$B$500='Cal_Claims Experience'!$B393)*('Input_Claims Data'!$C$11:$C$500='Cal_Claims Experience'!$C393)*('Input_Claims Data'!$D$11:$D$500='Cal_Claims Experience'!$D393)))</f>
        <v/>
      </c>
      <c r="F393" s="1" t="str" cm="1">
        <f t="array" ref="F393">IF(A393="","",_xlfn._xlws.FILTER('Input_Claims Data'!F$11:F$500,('Input_Claims Data'!$A$11:$A$500='Cal_Claims Experience'!$A393)*('Input_Claims Data'!$B$11:$B$500='Cal_Claims Experience'!$B393)*('Input_Claims Data'!$C$11:$C$500='Cal_Claims Experience'!$C393)*('Input_Claims Data'!$D$11:$D$500='Cal_Claims Experience'!$D393)))</f>
        <v/>
      </c>
      <c r="G393" s="1" t="str" cm="1">
        <f t="array" ref="G393">IF(A393="","",_xlfn._xlws.FILTER('Input_Claims Data'!G$11:G$500,('Input_Claims Data'!$A$11:$A$500='Cal_Claims Experience'!$A393)*('Input_Claims Data'!$B$11:$B$500='Cal_Claims Experience'!$B393)*('Input_Claims Data'!$C$11:$C$500='Cal_Claims Experience'!$C393)*('Input_Claims Data'!$D$11:$D$500='Cal_Claims Experience'!$D393)))</f>
        <v/>
      </c>
      <c r="H393" s="1" t="str" cm="1">
        <f t="array" ref="H393">IF(A393="","",_xlfn._xlws.FILTER('Input_Claims Data'!H$11:H$500,('Input_Claims Data'!$A$11:$A$500='Cal_Claims Experience'!$A393)*('Input_Claims Data'!$B$11:$B$500='Cal_Claims Experience'!$B393)*('Input_Claims Data'!$C$11:$C$500='Cal_Claims Experience'!$C393)*('Input_Claims Data'!$D$11:$D$500='Cal_Claims Experience'!$D393)))</f>
        <v/>
      </c>
      <c r="I393" s="1" t="str" cm="1">
        <f t="array" ref="I393">IF(A393="","",_xlfn._xlws.FILTER('Input_Claims Data'!I$11:I$500,('Input_Claims Data'!$A$11:$A$500='Cal_Claims Experience'!$A393)*('Input_Claims Data'!$B$11:$B$500='Cal_Claims Experience'!$B393)*('Input_Claims Data'!$C$11:$C$500='Cal_Claims Experience'!$C393)*('Input_Claims Data'!$D$11:$D$500='Cal_Claims Experience'!$D393)))</f>
        <v/>
      </c>
      <c r="J393" s="1" t="str" cm="1">
        <f t="array" ref="J393">IF(A393="","",_xlfn._xlws.FILTER('Input_Claims Data'!J$11:J$500,('Input_Claims Data'!$A$11:$A$500='Cal_Claims Experience'!$A393)*('Input_Claims Data'!$B$11:$B$500='Cal_Claims Experience'!$B393)*('Input_Claims Data'!$C$11:$C$500='Cal_Claims Experience'!$C393)*('Input_Claims Data'!$D$11:$D$500='Cal_Claims Experience'!$D393)))</f>
        <v/>
      </c>
      <c r="K393" s="1" t="str" cm="1">
        <f t="array" ref="K393">IF(A393="","",_xlfn._xlws.FILTER('Input_Claims Data'!K$11:K$500,('Input_Claims Data'!$A$11:$A$500='Cal_Claims Experience'!$A393)*('Input_Claims Data'!$B$11:$B$500='Cal_Claims Experience'!$B393)*('Input_Claims Data'!$C$11:$C$500='Cal_Claims Experience'!$C393)*('Input_Claims Data'!$D$11:$D$500='Cal_Claims Experience'!$D393)))</f>
        <v/>
      </c>
      <c r="L393" s="1" t="str" cm="1">
        <f t="array" ref="L393">IF(B393="","",_xlfn._xlws.FILTER('Input_Claims Data'!L$11:L$500,('Input_Claims Data'!$A$11:$A$500='Cal_Claims Experience'!$A393)*('Input_Claims Data'!$B$11:$B$500='Cal_Claims Experience'!$B393)*('Input_Claims Data'!$C$11:$C$500='Cal_Claims Experience'!$C393)*('Input_Claims Data'!$D$11:$D$500='Cal_Claims Experience'!$D393)))</f>
        <v/>
      </c>
      <c r="M393" s="1" t="str" cm="1">
        <f t="array" ref="M393">IF(C393="","",_xlfn._xlws.FILTER('Input_Claims Data'!M$11:M$500,('Input_Claims Data'!$A$11:$A$500='Cal_Claims Experience'!$A393)*('Input_Claims Data'!$B$11:$B$500='Cal_Claims Experience'!$B393)*('Input_Claims Data'!$C$11:$C$500='Cal_Claims Experience'!$C393)*('Input_Claims Data'!$D$11:$D$500='Cal_Claims Experience'!$D393)))</f>
        <v/>
      </c>
      <c r="N393" s="1" t="str" cm="1">
        <f t="array" ref="N393">IF(D393="","",_xlfn._xlws.FILTER('Input_Claims Data'!N$11:N$500,('Input_Claims Data'!$A$11:$A$500='Cal_Claims Experience'!$A393)*('Input_Claims Data'!$B$11:$B$500='Cal_Claims Experience'!$B393)*('Input_Claims Data'!$C$11:$C$500='Cal_Claims Experience'!$C393)*('Input_Claims Data'!$D$11:$D$500='Cal_Claims Experience'!$D393)))</f>
        <v/>
      </c>
      <c r="O393" s="1" t="str">
        <f t="shared" si="60"/>
        <v/>
      </c>
      <c r="P393" s="1" t="str">
        <f t="shared" si="61"/>
        <v/>
      </c>
      <c r="Q393" s="1" t="str">
        <f t="shared" si="62"/>
        <v/>
      </c>
      <c r="R393" s="1" t="str">
        <f t="shared" si="63"/>
        <v/>
      </c>
      <c r="S393" s="1" t="str">
        <f t="shared" si="64"/>
        <v/>
      </c>
      <c r="Y393" s="1" t="str" cm="1">
        <f t="array" ref="Y393">IF(U393="","",_xlfn._xlws.FILTER('Input_Claims Data'!U$11:U$500,('Input_Claims Data'!$Q$11:$Q$500='Cal_Claims Experience'!$U393)*('Input_Claims Data'!$R$11:$R$500='Cal_Claims Experience'!$V393)*('Input_Claims Data'!$S$11:$S$500='Cal_Claims Experience'!$W393)*('Input_Claims Data'!$T$11:$T$500='Cal_Claims Experience'!$X393)))</f>
        <v/>
      </c>
      <c r="Z393" s="1" t="str" cm="1">
        <f t="array" ref="Z393">IF(V393="","",_xlfn._xlws.FILTER('Input_Claims Data'!V$11:V$500,('Input_Claims Data'!$Q$11:$Q$500='Cal_Claims Experience'!$U393)*('Input_Claims Data'!$R$11:$R$500='Cal_Claims Experience'!$V393)*('Input_Claims Data'!$S$11:$S$500='Cal_Claims Experience'!$W393)*('Input_Claims Data'!$T$11:$T$500='Cal_Claims Experience'!$X393)))</f>
        <v/>
      </c>
      <c r="AA393" s="1" t="str" cm="1">
        <f t="array" ref="AA393">IF(W393="","",_xlfn._xlws.FILTER('Input_Claims Data'!W$11:W$500,('Input_Claims Data'!$Q$11:$Q$500='Cal_Claims Experience'!$U393)*('Input_Claims Data'!$R$11:$R$500='Cal_Claims Experience'!$V393)*('Input_Claims Data'!$S$11:$S$500='Cal_Claims Experience'!$W393)*('Input_Claims Data'!$T$11:$T$500='Cal_Claims Experience'!$X393)))</f>
        <v/>
      </c>
      <c r="AB393" s="1" t="str" cm="1">
        <f t="array" ref="AB393">IF(X393="","",_xlfn._xlws.FILTER('Input_Claims Data'!X$11:X$500,('Input_Claims Data'!$Q$11:$Q$500='Cal_Claims Experience'!$U393)*('Input_Claims Data'!$R$11:$R$500='Cal_Claims Experience'!$V393)*('Input_Claims Data'!$S$11:$S$500='Cal_Claims Experience'!$W393)*('Input_Claims Data'!$T$11:$T$500='Cal_Claims Experience'!$X393)))</f>
        <v/>
      </c>
      <c r="AC393" s="1" t="str" cm="1">
        <f t="array" ref="AC393">IF(Y393="","",_xlfn._xlws.FILTER('Input_Claims Data'!Y$11:Y$500,('Input_Claims Data'!$Q$11:$Q$500='Cal_Claims Experience'!$U393)*('Input_Claims Data'!$R$11:$R$500='Cal_Claims Experience'!$V393)*('Input_Claims Data'!$S$11:$S$500='Cal_Claims Experience'!$W393)*('Input_Claims Data'!$T$11:$T$500='Cal_Claims Experience'!$X393)))</f>
        <v/>
      </c>
      <c r="AD393" s="1" t="str" cm="1">
        <f t="array" ref="AD393">IF(Z393="","",_xlfn._xlws.FILTER('Input_Claims Data'!Z$11:Z$500,('Input_Claims Data'!$Q$11:$Q$500='Cal_Claims Experience'!$U393)*('Input_Claims Data'!$R$11:$R$500='Cal_Claims Experience'!$V393)*('Input_Claims Data'!$S$11:$S$500='Cal_Claims Experience'!$W393)*('Input_Claims Data'!$T$11:$T$500='Cal_Claims Experience'!$X393)))</f>
        <v/>
      </c>
      <c r="AE393" s="1" t="str" cm="1">
        <f t="array" ref="AE393">IF(AA393="","",_xlfn._xlws.FILTER('Input_Claims Data'!AA$11:AA$500,('Input_Claims Data'!$Q$11:$Q$500='Cal_Claims Experience'!$U393)*('Input_Claims Data'!$R$11:$R$500='Cal_Claims Experience'!$V393)*('Input_Claims Data'!$S$11:$S$500='Cal_Claims Experience'!$W393)*('Input_Claims Data'!$T$11:$T$500='Cal_Claims Experience'!$X393)))</f>
        <v/>
      </c>
      <c r="AF393" s="1" t="str" cm="1">
        <f t="array" ref="AF393">IF(AB393="","",_xlfn._xlws.FILTER('Input_Claims Data'!AB$11:AB$500,('Input_Claims Data'!$Q$11:$Q$500='Cal_Claims Experience'!$U393)*('Input_Claims Data'!$R$11:$R$500='Cal_Claims Experience'!$V393)*('Input_Claims Data'!$S$11:$S$500='Cal_Claims Experience'!$W393)*('Input_Claims Data'!$T$11:$T$500='Cal_Claims Experience'!$X393)))</f>
        <v/>
      </c>
      <c r="AG393" s="1" t="str" cm="1">
        <f t="array" ref="AG393">IF(AC393="","",_xlfn._xlws.FILTER('Input_Claims Data'!AC$11:AC$500,('Input_Claims Data'!$Q$11:$Q$500='Cal_Claims Experience'!$U393)*('Input_Claims Data'!$R$11:$R$500='Cal_Claims Experience'!$V393)*('Input_Claims Data'!$S$11:$S$500='Cal_Claims Experience'!$W393)*('Input_Claims Data'!$T$11:$T$500='Cal_Claims Experience'!$X393)))</f>
        <v/>
      </c>
      <c r="AH393" s="1" t="str" cm="1">
        <f t="array" ref="AH393">IF(AD393="","",_xlfn._xlws.FILTER('Input_Claims Data'!AD$11:AD$500,('Input_Claims Data'!$Q$11:$Q$500='Cal_Claims Experience'!$U393)*('Input_Claims Data'!$R$11:$R$500='Cal_Claims Experience'!$V393)*('Input_Claims Data'!$S$11:$S$500='Cal_Claims Experience'!$W393)*('Input_Claims Data'!$T$11:$T$500='Cal_Claims Experience'!$X393)))</f>
        <v/>
      </c>
      <c r="AI393" s="1" t="str">
        <f t="shared" si="68"/>
        <v/>
      </c>
      <c r="AJ393" s="1" t="str">
        <f t="shared" si="65"/>
        <v/>
      </c>
      <c r="AK393" s="1" t="str">
        <f t="shared" si="66"/>
        <v/>
      </c>
      <c r="AL393" s="1" t="str">
        <f t="shared" si="67"/>
        <v/>
      </c>
      <c r="AM393" s="1" t="str">
        <f t="shared" si="69"/>
        <v/>
      </c>
    </row>
    <row r="394" spans="5:39">
      <c r="E394" s="1" t="str" cm="1">
        <f t="array" ref="E394">IF(A394="","",_xlfn._xlws.FILTER('Input_Claims Data'!E$11:E$500,('Input_Claims Data'!$A$11:$A$500='Cal_Claims Experience'!$A394)*('Input_Claims Data'!$B$11:$B$500='Cal_Claims Experience'!$B394)*('Input_Claims Data'!$C$11:$C$500='Cal_Claims Experience'!$C394)*('Input_Claims Data'!$D$11:$D$500='Cal_Claims Experience'!$D394)))</f>
        <v/>
      </c>
      <c r="F394" s="1" t="str" cm="1">
        <f t="array" ref="F394">IF(A394="","",_xlfn._xlws.FILTER('Input_Claims Data'!F$11:F$500,('Input_Claims Data'!$A$11:$A$500='Cal_Claims Experience'!$A394)*('Input_Claims Data'!$B$11:$B$500='Cal_Claims Experience'!$B394)*('Input_Claims Data'!$C$11:$C$500='Cal_Claims Experience'!$C394)*('Input_Claims Data'!$D$11:$D$500='Cal_Claims Experience'!$D394)))</f>
        <v/>
      </c>
      <c r="G394" s="1" t="str" cm="1">
        <f t="array" ref="G394">IF(A394="","",_xlfn._xlws.FILTER('Input_Claims Data'!G$11:G$500,('Input_Claims Data'!$A$11:$A$500='Cal_Claims Experience'!$A394)*('Input_Claims Data'!$B$11:$B$500='Cal_Claims Experience'!$B394)*('Input_Claims Data'!$C$11:$C$500='Cal_Claims Experience'!$C394)*('Input_Claims Data'!$D$11:$D$500='Cal_Claims Experience'!$D394)))</f>
        <v/>
      </c>
      <c r="H394" s="1" t="str" cm="1">
        <f t="array" ref="H394">IF(A394="","",_xlfn._xlws.FILTER('Input_Claims Data'!H$11:H$500,('Input_Claims Data'!$A$11:$A$500='Cal_Claims Experience'!$A394)*('Input_Claims Data'!$B$11:$B$500='Cal_Claims Experience'!$B394)*('Input_Claims Data'!$C$11:$C$500='Cal_Claims Experience'!$C394)*('Input_Claims Data'!$D$11:$D$500='Cal_Claims Experience'!$D394)))</f>
        <v/>
      </c>
      <c r="I394" s="1" t="str" cm="1">
        <f t="array" ref="I394">IF(A394="","",_xlfn._xlws.FILTER('Input_Claims Data'!I$11:I$500,('Input_Claims Data'!$A$11:$A$500='Cal_Claims Experience'!$A394)*('Input_Claims Data'!$B$11:$B$500='Cal_Claims Experience'!$B394)*('Input_Claims Data'!$C$11:$C$500='Cal_Claims Experience'!$C394)*('Input_Claims Data'!$D$11:$D$500='Cal_Claims Experience'!$D394)))</f>
        <v/>
      </c>
      <c r="J394" s="1" t="str" cm="1">
        <f t="array" ref="J394">IF(A394="","",_xlfn._xlws.FILTER('Input_Claims Data'!J$11:J$500,('Input_Claims Data'!$A$11:$A$500='Cal_Claims Experience'!$A394)*('Input_Claims Data'!$B$11:$B$500='Cal_Claims Experience'!$B394)*('Input_Claims Data'!$C$11:$C$500='Cal_Claims Experience'!$C394)*('Input_Claims Data'!$D$11:$D$500='Cal_Claims Experience'!$D394)))</f>
        <v/>
      </c>
      <c r="K394" s="1" t="str" cm="1">
        <f t="array" ref="K394">IF(A394="","",_xlfn._xlws.FILTER('Input_Claims Data'!K$11:K$500,('Input_Claims Data'!$A$11:$A$500='Cal_Claims Experience'!$A394)*('Input_Claims Data'!$B$11:$B$500='Cal_Claims Experience'!$B394)*('Input_Claims Data'!$C$11:$C$500='Cal_Claims Experience'!$C394)*('Input_Claims Data'!$D$11:$D$500='Cal_Claims Experience'!$D394)))</f>
        <v/>
      </c>
      <c r="L394" s="1" t="str" cm="1">
        <f t="array" ref="L394">IF(B394="","",_xlfn._xlws.FILTER('Input_Claims Data'!L$11:L$500,('Input_Claims Data'!$A$11:$A$500='Cal_Claims Experience'!$A394)*('Input_Claims Data'!$B$11:$B$500='Cal_Claims Experience'!$B394)*('Input_Claims Data'!$C$11:$C$500='Cal_Claims Experience'!$C394)*('Input_Claims Data'!$D$11:$D$500='Cal_Claims Experience'!$D394)))</f>
        <v/>
      </c>
      <c r="M394" s="1" t="str" cm="1">
        <f t="array" ref="M394">IF(C394="","",_xlfn._xlws.FILTER('Input_Claims Data'!M$11:M$500,('Input_Claims Data'!$A$11:$A$500='Cal_Claims Experience'!$A394)*('Input_Claims Data'!$B$11:$B$500='Cal_Claims Experience'!$B394)*('Input_Claims Data'!$C$11:$C$500='Cal_Claims Experience'!$C394)*('Input_Claims Data'!$D$11:$D$500='Cal_Claims Experience'!$D394)))</f>
        <v/>
      </c>
      <c r="N394" s="1" t="str" cm="1">
        <f t="array" ref="N394">IF(D394="","",_xlfn._xlws.FILTER('Input_Claims Data'!N$11:N$500,('Input_Claims Data'!$A$11:$A$500='Cal_Claims Experience'!$A394)*('Input_Claims Data'!$B$11:$B$500='Cal_Claims Experience'!$B394)*('Input_Claims Data'!$C$11:$C$500='Cal_Claims Experience'!$C394)*('Input_Claims Data'!$D$11:$D$500='Cal_Claims Experience'!$D394)))</f>
        <v/>
      </c>
      <c r="O394" s="1" t="str">
        <f t="shared" si="60"/>
        <v/>
      </c>
      <c r="P394" s="1" t="str">
        <f t="shared" si="61"/>
        <v/>
      </c>
      <c r="Q394" s="1" t="str">
        <f t="shared" si="62"/>
        <v/>
      </c>
      <c r="R394" s="1" t="str">
        <f t="shared" si="63"/>
        <v/>
      </c>
      <c r="S394" s="1" t="str">
        <f t="shared" si="64"/>
        <v/>
      </c>
      <c r="Y394" s="1" t="str" cm="1">
        <f t="array" ref="Y394">IF(U394="","",_xlfn._xlws.FILTER('Input_Claims Data'!U$11:U$500,('Input_Claims Data'!$Q$11:$Q$500='Cal_Claims Experience'!$U394)*('Input_Claims Data'!$R$11:$R$500='Cal_Claims Experience'!$V394)*('Input_Claims Data'!$S$11:$S$500='Cal_Claims Experience'!$W394)*('Input_Claims Data'!$T$11:$T$500='Cal_Claims Experience'!$X394)))</f>
        <v/>
      </c>
      <c r="Z394" s="1" t="str" cm="1">
        <f t="array" ref="Z394">IF(V394="","",_xlfn._xlws.FILTER('Input_Claims Data'!V$11:V$500,('Input_Claims Data'!$Q$11:$Q$500='Cal_Claims Experience'!$U394)*('Input_Claims Data'!$R$11:$R$500='Cal_Claims Experience'!$V394)*('Input_Claims Data'!$S$11:$S$500='Cal_Claims Experience'!$W394)*('Input_Claims Data'!$T$11:$T$500='Cal_Claims Experience'!$X394)))</f>
        <v/>
      </c>
      <c r="AA394" s="1" t="str" cm="1">
        <f t="array" ref="AA394">IF(W394="","",_xlfn._xlws.FILTER('Input_Claims Data'!W$11:W$500,('Input_Claims Data'!$Q$11:$Q$500='Cal_Claims Experience'!$U394)*('Input_Claims Data'!$R$11:$R$500='Cal_Claims Experience'!$V394)*('Input_Claims Data'!$S$11:$S$500='Cal_Claims Experience'!$W394)*('Input_Claims Data'!$T$11:$T$500='Cal_Claims Experience'!$X394)))</f>
        <v/>
      </c>
      <c r="AB394" s="1" t="str" cm="1">
        <f t="array" ref="AB394">IF(X394="","",_xlfn._xlws.FILTER('Input_Claims Data'!X$11:X$500,('Input_Claims Data'!$Q$11:$Q$500='Cal_Claims Experience'!$U394)*('Input_Claims Data'!$R$11:$R$500='Cal_Claims Experience'!$V394)*('Input_Claims Data'!$S$11:$S$500='Cal_Claims Experience'!$W394)*('Input_Claims Data'!$T$11:$T$500='Cal_Claims Experience'!$X394)))</f>
        <v/>
      </c>
      <c r="AC394" s="1" t="str" cm="1">
        <f t="array" ref="AC394">IF(Y394="","",_xlfn._xlws.FILTER('Input_Claims Data'!Y$11:Y$500,('Input_Claims Data'!$Q$11:$Q$500='Cal_Claims Experience'!$U394)*('Input_Claims Data'!$R$11:$R$500='Cal_Claims Experience'!$V394)*('Input_Claims Data'!$S$11:$S$500='Cal_Claims Experience'!$W394)*('Input_Claims Data'!$T$11:$T$500='Cal_Claims Experience'!$X394)))</f>
        <v/>
      </c>
      <c r="AD394" s="1" t="str" cm="1">
        <f t="array" ref="AD394">IF(Z394="","",_xlfn._xlws.FILTER('Input_Claims Data'!Z$11:Z$500,('Input_Claims Data'!$Q$11:$Q$500='Cal_Claims Experience'!$U394)*('Input_Claims Data'!$R$11:$R$500='Cal_Claims Experience'!$V394)*('Input_Claims Data'!$S$11:$S$500='Cal_Claims Experience'!$W394)*('Input_Claims Data'!$T$11:$T$500='Cal_Claims Experience'!$X394)))</f>
        <v/>
      </c>
      <c r="AE394" s="1" t="str" cm="1">
        <f t="array" ref="AE394">IF(AA394="","",_xlfn._xlws.FILTER('Input_Claims Data'!AA$11:AA$500,('Input_Claims Data'!$Q$11:$Q$500='Cal_Claims Experience'!$U394)*('Input_Claims Data'!$R$11:$R$500='Cal_Claims Experience'!$V394)*('Input_Claims Data'!$S$11:$S$500='Cal_Claims Experience'!$W394)*('Input_Claims Data'!$T$11:$T$500='Cal_Claims Experience'!$X394)))</f>
        <v/>
      </c>
      <c r="AF394" s="1" t="str" cm="1">
        <f t="array" ref="AF394">IF(AB394="","",_xlfn._xlws.FILTER('Input_Claims Data'!AB$11:AB$500,('Input_Claims Data'!$Q$11:$Q$500='Cal_Claims Experience'!$U394)*('Input_Claims Data'!$R$11:$R$500='Cal_Claims Experience'!$V394)*('Input_Claims Data'!$S$11:$S$500='Cal_Claims Experience'!$W394)*('Input_Claims Data'!$T$11:$T$500='Cal_Claims Experience'!$X394)))</f>
        <v/>
      </c>
      <c r="AG394" s="1" t="str" cm="1">
        <f t="array" ref="AG394">IF(AC394="","",_xlfn._xlws.FILTER('Input_Claims Data'!AC$11:AC$500,('Input_Claims Data'!$Q$11:$Q$500='Cal_Claims Experience'!$U394)*('Input_Claims Data'!$R$11:$R$500='Cal_Claims Experience'!$V394)*('Input_Claims Data'!$S$11:$S$500='Cal_Claims Experience'!$W394)*('Input_Claims Data'!$T$11:$T$500='Cal_Claims Experience'!$X394)))</f>
        <v/>
      </c>
      <c r="AH394" s="1" t="str" cm="1">
        <f t="array" ref="AH394">IF(AD394="","",_xlfn._xlws.FILTER('Input_Claims Data'!AD$11:AD$500,('Input_Claims Data'!$Q$11:$Q$500='Cal_Claims Experience'!$U394)*('Input_Claims Data'!$R$11:$R$500='Cal_Claims Experience'!$V394)*('Input_Claims Data'!$S$11:$S$500='Cal_Claims Experience'!$W394)*('Input_Claims Data'!$T$11:$T$500='Cal_Claims Experience'!$X394)))</f>
        <v/>
      </c>
      <c r="AI394" s="1" t="str">
        <f t="shared" si="68"/>
        <v/>
      </c>
      <c r="AJ394" s="1" t="str">
        <f t="shared" si="65"/>
        <v/>
      </c>
      <c r="AK394" s="1" t="str">
        <f t="shared" si="66"/>
        <v/>
      </c>
      <c r="AL394" s="1" t="str">
        <f t="shared" si="67"/>
        <v/>
      </c>
      <c r="AM394" s="1" t="str">
        <f t="shared" si="69"/>
        <v/>
      </c>
    </row>
    <row r="395" spans="5:39">
      <c r="E395" s="1" t="str" cm="1">
        <f t="array" ref="E395">IF(A395="","",_xlfn._xlws.FILTER('Input_Claims Data'!E$11:E$500,('Input_Claims Data'!$A$11:$A$500='Cal_Claims Experience'!$A395)*('Input_Claims Data'!$B$11:$B$500='Cal_Claims Experience'!$B395)*('Input_Claims Data'!$C$11:$C$500='Cal_Claims Experience'!$C395)*('Input_Claims Data'!$D$11:$D$500='Cal_Claims Experience'!$D395)))</f>
        <v/>
      </c>
      <c r="F395" s="1" t="str" cm="1">
        <f t="array" ref="F395">IF(A395="","",_xlfn._xlws.FILTER('Input_Claims Data'!F$11:F$500,('Input_Claims Data'!$A$11:$A$500='Cal_Claims Experience'!$A395)*('Input_Claims Data'!$B$11:$B$500='Cal_Claims Experience'!$B395)*('Input_Claims Data'!$C$11:$C$500='Cal_Claims Experience'!$C395)*('Input_Claims Data'!$D$11:$D$500='Cal_Claims Experience'!$D395)))</f>
        <v/>
      </c>
      <c r="G395" s="1" t="str" cm="1">
        <f t="array" ref="G395">IF(A395="","",_xlfn._xlws.FILTER('Input_Claims Data'!G$11:G$500,('Input_Claims Data'!$A$11:$A$500='Cal_Claims Experience'!$A395)*('Input_Claims Data'!$B$11:$B$500='Cal_Claims Experience'!$B395)*('Input_Claims Data'!$C$11:$C$500='Cal_Claims Experience'!$C395)*('Input_Claims Data'!$D$11:$D$500='Cal_Claims Experience'!$D395)))</f>
        <v/>
      </c>
      <c r="H395" s="1" t="str" cm="1">
        <f t="array" ref="H395">IF(A395="","",_xlfn._xlws.FILTER('Input_Claims Data'!H$11:H$500,('Input_Claims Data'!$A$11:$A$500='Cal_Claims Experience'!$A395)*('Input_Claims Data'!$B$11:$B$500='Cal_Claims Experience'!$B395)*('Input_Claims Data'!$C$11:$C$500='Cal_Claims Experience'!$C395)*('Input_Claims Data'!$D$11:$D$500='Cal_Claims Experience'!$D395)))</f>
        <v/>
      </c>
      <c r="I395" s="1" t="str" cm="1">
        <f t="array" ref="I395">IF(A395="","",_xlfn._xlws.FILTER('Input_Claims Data'!I$11:I$500,('Input_Claims Data'!$A$11:$A$500='Cal_Claims Experience'!$A395)*('Input_Claims Data'!$B$11:$B$500='Cal_Claims Experience'!$B395)*('Input_Claims Data'!$C$11:$C$500='Cal_Claims Experience'!$C395)*('Input_Claims Data'!$D$11:$D$500='Cal_Claims Experience'!$D395)))</f>
        <v/>
      </c>
      <c r="J395" s="1" t="str" cm="1">
        <f t="array" ref="J395">IF(A395="","",_xlfn._xlws.FILTER('Input_Claims Data'!J$11:J$500,('Input_Claims Data'!$A$11:$A$500='Cal_Claims Experience'!$A395)*('Input_Claims Data'!$B$11:$B$500='Cal_Claims Experience'!$B395)*('Input_Claims Data'!$C$11:$C$500='Cal_Claims Experience'!$C395)*('Input_Claims Data'!$D$11:$D$500='Cal_Claims Experience'!$D395)))</f>
        <v/>
      </c>
      <c r="K395" s="1" t="str" cm="1">
        <f t="array" ref="K395">IF(A395="","",_xlfn._xlws.FILTER('Input_Claims Data'!K$11:K$500,('Input_Claims Data'!$A$11:$A$500='Cal_Claims Experience'!$A395)*('Input_Claims Data'!$B$11:$B$500='Cal_Claims Experience'!$B395)*('Input_Claims Data'!$C$11:$C$500='Cal_Claims Experience'!$C395)*('Input_Claims Data'!$D$11:$D$500='Cal_Claims Experience'!$D395)))</f>
        <v/>
      </c>
      <c r="L395" s="1" t="str" cm="1">
        <f t="array" ref="L395">IF(B395="","",_xlfn._xlws.FILTER('Input_Claims Data'!L$11:L$500,('Input_Claims Data'!$A$11:$A$500='Cal_Claims Experience'!$A395)*('Input_Claims Data'!$B$11:$B$500='Cal_Claims Experience'!$B395)*('Input_Claims Data'!$C$11:$C$500='Cal_Claims Experience'!$C395)*('Input_Claims Data'!$D$11:$D$500='Cal_Claims Experience'!$D395)))</f>
        <v/>
      </c>
      <c r="M395" s="1" t="str" cm="1">
        <f t="array" ref="M395">IF(C395="","",_xlfn._xlws.FILTER('Input_Claims Data'!M$11:M$500,('Input_Claims Data'!$A$11:$A$500='Cal_Claims Experience'!$A395)*('Input_Claims Data'!$B$11:$B$500='Cal_Claims Experience'!$B395)*('Input_Claims Data'!$C$11:$C$500='Cal_Claims Experience'!$C395)*('Input_Claims Data'!$D$11:$D$500='Cal_Claims Experience'!$D395)))</f>
        <v/>
      </c>
      <c r="N395" s="1" t="str" cm="1">
        <f t="array" ref="N395">IF(D395="","",_xlfn._xlws.FILTER('Input_Claims Data'!N$11:N$500,('Input_Claims Data'!$A$11:$A$500='Cal_Claims Experience'!$A395)*('Input_Claims Data'!$B$11:$B$500='Cal_Claims Experience'!$B395)*('Input_Claims Data'!$C$11:$C$500='Cal_Claims Experience'!$C395)*('Input_Claims Data'!$D$11:$D$500='Cal_Claims Experience'!$D395)))</f>
        <v/>
      </c>
      <c r="O395" s="1" t="str">
        <f t="shared" si="60"/>
        <v/>
      </c>
      <c r="P395" s="1" t="str">
        <f t="shared" si="61"/>
        <v/>
      </c>
      <c r="Q395" s="1" t="str">
        <f t="shared" si="62"/>
        <v/>
      </c>
      <c r="R395" s="1" t="str">
        <f t="shared" si="63"/>
        <v/>
      </c>
      <c r="S395" s="1" t="str">
        <f t="shared" si="64"/>
        <v/>
      </c>
      <c r="Y395" s="1" t="str" cm="1">
        <f t="array" ref="Y395">IF(U395="","",_xlfn._xlws.FILTER('Input_Claims Data'!U$11:U$500,('Input_Claims Data'!$Q$11:$Q$500='Cal_Claims Experience'!$U395)*('Input_Claims Data'!$R$11:$R$500='Cal_Claims Experience'!$V395)*('Input_Claims Data'!$S$11:$S$500='Cal_Claims Experience'!$W395)*('Input_Claims Data'!$T$11:$T$500='Cal_Claims Experience'!$X395)))</f>
        <v/>
      </c>
      <c r="Z395" s="1" t="str" cm="1">
        <f t="array" ref="Z395">IF(V395="","",_xlfn._xlws.FILTER('Input_Claims Data'!V$11:V$500,('Input_Claims Data'!$Q$11:$Q$500='Cal_Claims Experience'!$U395)*('Input_Claims Data'!$R$11:$R$500='Cal_Claims Experience'!$V395)*('Input_Claims Data'!$S$11:$S$500='Cal_Claims Experience'!$W395)*('Input_Claims Data'!$T$11:$T$500='Cal_Claims Experience'!$X395)))</f>
        <v/>
      </c>
      <c r="AA395" s="1" t="str" cm="1">
        <f t="array" ref="AA395">IF(W395="","",_xlfn._xlws.FILTER('Input_Claims Data'!W$11:W$500,('Input_Claims Data'!$Q$11:$Q$500='Cal_Claims Experience'!$U395)*('Input_Claims Data'!$R$11:$R$500='Cal_Claims Experience'!$V395)*('Input_Claims Data'!$S$11:$S$500='Cal_Claims Experience'!$W395)*('Input_Claims Data'!$T$11:$T$500='Cal_Claims Experience'!$X395)))</f>
        <v/>
      </c>
      <c r="AB395" s="1" t="str" cm="1">
        <f t="array" ref="AB395">IF(X395="","",_xlfn._xlws.FILTER('Input_Claims Data'!X$11:X$500,('Input_Claims Data'!$Q$11:$Q$500='Cal_Claims Experience'!$U395)*('Input_Claims Data'!$R$11:$R$500='Cal_Claims Experience'!$V395)*('Input_Claims Data'!$S$11:$S$500='Cal_Claims Experience'!$W395)*('Input_Claims Data'!$T$11:$T$500='Cal_Claims Experience'!$X395)))</f>
        <v/>
      </c>
      <c r="AC395" s="1" t="str" cm="1">
        <f t="array" ref="AC395">IF(Y395="","",_xlfn._xlws.FILTER('Input_Claims Data'!Y$11:Y$500,('Input_Claims Data'!$Q$11:$Q$500='Cal_Claims Experience'!$U395)*('Input_Claims Data'!$R$11:$R$500='Cal_Claims Experience'!$V395)*('Input_Claims Data'!$S$11:$S$500='Cal_Claims Experience'!$W395)*('Input_Claims Data'!$T$11:$T$500='Cal_Claims Experience'!$X395)))</f>
        <v/>
      </c>
      <c r="AD395" s="1" t="str" cm="1">
        <f t="array" ref="AD395">IF(Z395="","",_xlfn._xlws.FILTER('Input_Claims Data'!Z$11:Z$500,('Input_Claims Data'!$Q$11:$Q$500='Cal_Claims Experience'!$U395)*('Input_Claims Data'!$R$11:$R$500='Cal_Claims Experience'!$V395)*('Input_Claims Data'!$S$11:$S$500='Cal_Claims Experience'!$W395)*('Input_Claims Data'!$T$11:$T$500='Cal_Claims Experience'!$X395)))</f>
        <v/>
      </c>
      <c r="AE395" s="1" t="str" cm="1">
        <f t="array" ref="AE395">IF(AA395="","",_xlfn._xlws.FILTER('Input_Claims Data'!AA$11:AA$500,('Input_Claims Data'!$Q$11:$Q$500='Cal_Claims Experience'!$U395)*('Input_Claims Data'!$R$11:$R$500='Cal_Claims Experience'!$V395)*('Input_Claims Data'!$S$11:$S$500='Cal_Claims Experience'!$W395)*('Input_Claims Data'!$T$11:$T$500='Cal_Claims Experience'!$X395)))</f>
        <v/>
      </c>
      <c r="AF395" s="1" t="str" cm="1">
        <f t="array" ref="AF395">IF(AB395="","",_xlfn._xlws.FILTER('Input_Claims Data'!AB$11:AB$500,('Input_Claims Data'!$Q$11:$Q$500='Cal_Claims Experience'!$U395)*('Input_Claims Data'!$R$11:$R$500='Cal_Claims Experience'!$V395)*('Input_Claims Data'!$S$11:$S$500='Cal_Claims Experience'!$W395)*('Input_Claims Data'!$T$11:$T$500='Cal_Claims Experience'!$X395)))</f>
        <v/>
      </c>
      <c r="AG395" s="1" t="str" cm="1">
        <f t="array" ref="AG395">IF(AC395="","",_xlfn._xlws.FILTER('Input_Claims Data'!AC$11:AC$500,('Input_Claims Data'!$Q$11:$Q$500='Cal_Claims Experience'!$U395)*('Input_Claims Data'!$R$11:$R$500='Cal_Claims Experience'!$V395)*('Input_Claims Data'!$S$11:$S$500='Cal_Claims Experience'!$W395)*('Input_Claims Data'!$T$11:$T$500='Cal_Claims Experience'!$X395)))</f>
        <v/>
      </c>
      <c r="AH395" s="1" t="str" cm="1">
        <f t="array" ref="AH395">IF(AD395="","",_xlfn._xlws.FILTER('Input_Claims Data'!AD$11:AD$500,('Input_Claims Data'!$Q$11:$Q$500='Cal_Claims Experience'!$U395)*('Input_Claims Data'!$R$11:$R$500='Cal_Claims Experience'!$V395)*('Input_Claims Data'!$S$11:$S$500='Cal_Claims Experience'!$W395)*('Input_Claims Data'!$T$11:$T$500='Cal_Claims Experience'!$X395)))</f>
        <v/>
      </c>
      <c r="AI395" s="1" t="str">
        <f t="shared" si="68"/>
        <v/>
      </c>
      <c r="AJ395" s="1" t="str">
        <f t="shared" si="65"/>
        <v/>
      </c>
      <c r="AK395" s="1" t="str">
        <f t="shared" si="66"/>
        <v/>
      </c>
      <c r="AL395" s="1" t="str">
        <f t="shared" si="67"/>
        <v/>
      </c>
      <c r="AM395" s="1" t="str">
        <f t="shared" si="69"/>
        <v/>
      </c>
    </row>
    <row r="396" spans="5:39">
      <c r="E396" s="1" t="str" cm="1">
        <f t="array" ref="E396">IF(A396="","",_xlfn._xlws.FILTER('Input_Claims Data'!E$11:E$500,('Input_Claims Data'!$A$11:$A$500='Cal_Claims Experience'!$A396)*('Input_Claims Data'!$B$11:$B$500='Cal_Claims Experience'!$B396)*('Input_Claims Data'!$C$11:$C$500='Cal_Claims Experience'!$C396)*('Input_Claims Data'!$D$11:$D$500='Cal_Claims Experience'!$D396)))</f>
        <v/>
      </c>
      <c r="F396" s="1" t="str" cm="1">
        <f t="array" ref="F396">IF(A396="","",_xlfn._xlws.FILTER('Input_Claims Data'!F$11:F$500,('Input_Claims Data'!$A$11:$A$500='Cal_Claims Experience'!$A396)*('Input_Claims Data'!$B$11:$B$500='Cal_Claims Experience'!$B396)*('Input_Claims Data'!$C$11:$C$500='Cal_Claims Experience'!$C396)*('Input_Claims Data'!$D$11:$D$500='Cal_Claims Experience'!$D396)))</f>
        <v/>
      </c>
      <c r="G396" s="1" t="str" cm="1">
        <f t="array" ref="G396">IF(A396="","",_xlfn._xlws.FILTER('Input_Claims Data'!G$11:G$500,('Input_Claims Data'!$A$11:$A$500='Cal_Claims Experience'!$A396)*('Input_Claims Data'!$B$11:$B$500='Cal_Claims Experience'!$B396)*('Input_Claims Data'!$C$11:$C$500='Cal_Claims Experience'!$C396)*('Input_Claims Data'!$D$11:$D$500='Cal_Claims Experience'!$D396)))</f>
        <v/>
      </c>
      <c r="H396" s="1" t="str" cm="1">
        <f t="array" ref="H396">IF(A396="","",_xlfn._xlws.FILTER('Input_Claims Data'!H$11:H$500,('Input_Claims Data'!$A$11:$A$500='Cal_Claims Experience'!$A396)*('Input_Claims Data'!$B$11:$B$500='Cal_Claims Experience'!$B396)*('Input_Claims Data'!$C$11:$C$500='Cal_Claims Experience'!$C396)*('Input_Claims Data'!$D$11:$D$500='Cal_Claims Experience'!$D396)))</f>
        <v/>
      </c>
      <c r="I396" s="1" t="str" cm="1">
        <f t="array" ref="I396">IF(A396="","",_xlfn._xlws.FILTER('Input_Claims Data'!I$11:I$500,('Input_Claims Data'!$A$11:$A$500='Cal_Claims Experience'!$A396)*('Input_Claims Data'!$B$11:$B$500='Cal_Claims Experience'!$B396)*('Input_Claims Data'!$C$11:$C$500='Cal_Claims Experience'!$C396)*('Input_Claims Data'!$D$11:$D$500='Cal_Claims Experience'!$D396)))</f>
        <v/>
      </c>
      <c r="J396" s="1" t="str" cm="1">
        <f t="array" ref="J396">IF(A396="","",_xlfn._xlws.FILTER('Input_Claims Data'!J$11:J$500,('Input_Claims Data'!$A$11:$A$500='Cal_Claims Experience'!$A396)*('Input_Claims Data'!$B$11:$B$500='Cal_Claims Experience'!$B396)*('Input_Claims Data'!$C$11:$C$500='Cal_Claims Experience'!$C396)*('Input_Claims Data'!$D$11:$D$500='Cal_Claims Experience'!$D396)))</f>
        <v/>
      </c>
      <c r="K396" s="1" t="str" cm="1">
        <f t="array" ref="K396">IF(A396="","",_xlfn._xlws.FILTER('Input_Claims Data'!K$11:K$500,('Input_Claims Data'!$A$11:$A$500='Cal_Claims Experience'!$A396)*('Input_Claims Data'!$B$11:$B$500='Cal_Claims Experience'!$B396)*('Input_Claims Data'!$C$11:$C$500='Cal_Claims Experience'!$C396)*('Input_Claims Data'!$D$11:$D$500='Cal_Claims Experience'!$D396)))</f>
        <v/>
      </c>
      <c r="L396" s="1" t="str" cm="1">
        <f t="array" ref="L396">IF(B396="","",_xlfn._xlws.FILTER('Input_Claims Data'!L$11:L$500,('Input_Claims Data'!$A$11:$A$500='Cal_Claims Experience'!$A396)*('Input_Claims Data'!$B$11:$B$500='Cal_Claims Experience'!$B396)*('Input_Claims Data'!$C$11:$C$500='Cal_Claims Experience'!$C396)*('Input_Claims Data'!$D$11:$D$500='Cal_Claims Experience'!$D396)))</f>
        <v/>
      </c>
      <c r="M396" s="1" t="str" cm="1">
        <f t="array" ref="M396">IF(C396="","",_xlfn._xlws.FILTER('Input_Claims Data'!M$11:M$500,('Input_Claims Data'!$A$11:$A$500='Cal_Claims Experience'!$A396)*('Input_Claims Data'!$B$11:$B$500='Cal_Claims Experience'!$B396)*('Input_Claims Data'!$C$11:$C$500='Cal_Claims Experience'!$C396)*('Input_Claims Data'!$D$11:$D$500='Cal_Claims Experience'!$D396)))</f>
        <v/>
      </c>
      <c r="N396" s="1" t="str" cm="1">
        <f t="array" ref="N396">IF(D396="","",_xlfn._xlws.FILTER('Input_Claims Data'!N$11:N$500,('Input_Claims Data'!$A$11:$A$500='Cal_Claims Experience'!$A396)*('Input_Claims Data'!$B$11:$B$500='Cal_Claims Experience'!$B396)*('Input_Claims Data'!$C$11:$C$500='Cal_Claims Experience'!$C396)*('Input_Claims Data'!$D$11:$D$500='Cal_Claims Experience'!$D396)))</f>
        <v/>
      </c>
      <c r="O396" s="1" t="str">
        <f t="shared" si="60"/>
        <v/>
      </c>
      <c r="P396" s="1" t="str">
        <f t="shared" si="61"/>
        <v/>
      </c>
      <c r="Q396" s="1" t="str">
        <f t="shared" si="62"/>
        <v/>
      </c>
      <c r="R396" s="1" t="str">
        <f t="shared" si="63"/>
        <v/>
      </c>
      <c r="S396" s="1" t="str">
        <f t="shared" si="64"/>
        <v/>
      </c>
      <c r="Y396" s="1" t="str" cm="1">
        <f t="array" ref="Y396">IF(U396="","",_xlfn._xlws.FILTER('Input_Claims Data'!U$11:U$500,('Input_Claims Data'!$Q$11:$Q$500='Cal_Claims Experience'!$U396)*('Input_Claims Data'!$R$11:$R$500='Cal_Claims Experience'!$V396)*('Input_Claims Data'!$S$11:$S$500='Cal_Claims Experience'!$W396)*('Input_Claims Data'!$T$11:$T$500='Cal_Claims Experience'!$X396)))</f>
        <v/>
      </c>
      <c r="Z396" s="1" t="str" cm="1">
        <f t="array" ref="Z396">IF(V396="","",_xlfn._xlws.FILTER('Input_Claims Data'!V$11:V$500,('Input_Claims Data'!$Q$11:$Q$500='Cal_Claims Experience'!$U396)*('Input_Claims Data'!$R$11:$R$500='Cal_Claims Experience'!$V396)*('Input_Claims Data'!$S$11:$S$500='Cal_Claims Experience'!$W396)*('Input_Claims Data'!$T$11:$T$500='Cal_Claims Experience'!$X396)))</f>
        <v/>
      </c>
      <c r="AA396" s="1" t="str" cm="1">
        <f t="array" ref="AA396">IF(W396="","",_xlfn._xlws.FILTER('Input_Claims Data'!W$11:W$500,('Input_Claims Data'!$Q$11:$Q$500='Cal_Claims Experience'!$U396)*('Input_Claims Data'!$R$11:$R$500='Cal_Claims Experience'!$V396)*('Input_Claims Data'!$S$11:$S$500='Cal_Claims Experience'!$W396)*('Input_Claims Data'!$T$11:$T$500='Cal_Claims Experience'!$X396)))</f>
        <v/>
      </c>
      <c r="AB396" s="1" t="str" cm="1">
        <f t="array" ref="AB396">IF(X396="","",_xlfn._xlws.FILTER('Input_Claims Data'!X$11:X$500,('Input_Claims Data'!$Q$11:$Q$500='Cal_Claims Experience'!$U396)*('Input_Claims Data'!$R$11:$R$500='Cal_Claims Experience'!$V396)*('Input_Claims Data'!$S$11:$S$500='Cal_Claims Experience'!$W396)*('Input_Claims Data'!$T$11:$T$500='Cal_Claims Experience'!$X396)))</f>
        <v/>
      </c>
      <c r="AC396" s="1" t="str" cm="1">
        <f t="array" ref="AC396">IF(Y396="","",_xlfn._xlws.FILTER('Input_Claims Data'!Y$11:Y$500,('Input_Claims Data'!$Q$11:$Q$500='Cal_Claims Experience'!$U396)*('Input_Claims Data'!$R$11:$R$500='Cal_Claims Experience'!$V396)*('Input_Claims Data'!$S$11:$S$500='Cal_Claims Experience'!$W396)*('Input_Claims Data'!$T$11:$T$500='Cal_Claims Experience'!$X396)))</f>
        <v/>
      </c>
      <c r="AD396" s="1" t="str" cm="1">
        <f t="array" ref="AD396">IF(Z396="","",_xlfn._xlws.FILTER('Input_Claims Data'!Z$11:Z$500,('Input_Claims Data'!$Q$11:$Q$500='Cal_Claims Experience'!$U396)*('Input_Claims Data'!$R$11:$R$500='Cal_Claims Experience'!$V396)*('Input_Claims Data'!$S$11:$S$500='Cal_Claims Experience'!$W396)*('Input_Claims Data'!$T$11:$T$500='Cal_Claims Experience'!$X396)))</f>
        <v/>
      </c>
      <c r="AE396" s="1" t="str" cm="1">
        <f t="array" ref="AE396">IF(AA396="","",_xlfn._xlws.FILTER('Input_Claims Data'!AA$11:AA$500,('Input_Claims Data'!$Q$11:$Q$500='Cal_Claims Experience'!$U396)*('Input_Claims Data'!$R$11:$R$500='Cal_Claims Experience'!$V396)*('Input_Claims Data'!$S$11:$S$500='Cal_Claims Experience'!$W396)*('Input_Claims Data'!$T$11:$T$500='Cal_Claims Experience'!$X396)))</f>
        <v/>
      </c>
      <c r="AF396" s="1" t="str" cm="1">
        <f t="array" ref="AF396">IF(AB396="","",_xlfn._xlws.FILTER('Input_Claims Data'!AB$11:AB$500,('Input_Claims Data'!$Q$11:$Q$500='Cal_Claims Experience'!$U396)*('Input_Claims Data'!$R$11:$R$500='Cal_Claims Experience'!$V396)*('Input_Claims Data'!$S$11:$S$500='Cal_Claims Experience'!$W396)*('Input_Claims Data'!$T$11:$T$500='Cal_Claims Experience'!$X396)))</f>
        <v/>
      </c>
      <c r="AG396" s="1" t="str" cm="1">
        <f t="array" ref="AG396">IF(AC396="","",_xlfn._xlws.FILTER('Input_Claims Data'!AC$11:AC$500,('Input_Claims Data'!$Q$11:$Q$500='Cal_Claims Experience'!$U396)*('Input_Claims Data'!$R$11:$R$500='Cal_Claims Experience'!$V396)*('Input_Claims Data'!$S$11:$S$500='Cal_Claims Experience'!$W396)*('Input_Claims Data'!$T$11:$T$500='Cal_Claims Experience'!$X396)))</f>
        <v/>
      </c>
      <c r="AH396" s="1" t="str" cm="1">
        <f t="array" ref="AH396">IF(AD396="","",_xlfn._xlws.FILTER('Input_Claims Data'!AD$11:AD$500,('Input_Claims Data'!$Q$11:$Q$500='Cal_Claims Experience'!$U396)*('Input_Claims Data'!$R$11:$R$500='Cal_Claims Experience'!$V396)*('Input_Claims Data'!$S$11:$S$500='Cal_Claims Experience'!$W396)*('Input_Claims Data'!$T$11:$T$500='Cal_Claims Experience'!$X396)))</f>
        <v/>
      </c>
      <c r="AI396" s="1" t="str">
        <f t="shared" si="68"/>
        <v/>
      </c>
      <c r="AJ396" s="1" t="str">
        <f t="shared" si="65"/>
        <v/>
      </c>
      <c r="AK396" s="1" t="str">
        <f t="shared" si="66"/>
        <v/>
      </c>
      <c r="AL396" s="1" t="str">
        <f t="shared" si="67"/>
        <v/>
      </c>
      <c r="AM396" s="1" t="str">
        <f t="shared" si="69"/>
        <v/>
      </c>
    </row>
    <row r="397" spans="5:39">
      <c r="E397" s="1" t="str" cm="1">
        <f t="array" ref="E397">IF(A397="","",_xlfn._xlws.FILTER('Input_Claims Data'!E$11:E$500,('Input_Claims Data'!$A$11:$A$500='Cal_Claims Experience'!$A397)*('Input_Claims Data'!$B$11:$B$500='Cal_Claims Experience'!$B397)*('Input_Claims Data'!$C$11:$C$500='Cal_Claims Experience'!$C397)*('Input_Claims Data'!$D$11:$D$500='Cal_Claims Experience'!$D397)))</f>
        <v/>
      </c>
      <c r="F397" s="1" t="str" cm="1">
        <f t="array" ref="F397">IF(A397="","",_xlfn._xlws.FILTER('Input_Claims Data'!F$11:F$500,('Input_Claims Data'!$A$11:$A$500='Cal_Claims Experience'!$A397)*('Input_Claims Data'!$B$11:$B$500='Cal_Claims Experience'!$B397)*('Input_Claims Data'!$C$11:$C$500='Cal_Claims Experience'!$C397)*('Input_Claims Data'!$D$11:$D$500='Cal_Claims Experience'!$D397)))</f>
        <v/>
      </c>
      <c r="G397" s="1" t="str" cm="1">
        <f t="array" ref="G397">IF(A397="","",_xlfn._xlws.FILTER('Input_Claims Data'!G$11:G$500,('Input_Claims Data'!$A$11:$A$500='Cal_Claims Experience'!$A397)*('Input_Claims Data'!$B$11:$B$500='Cal_Claims Experience'!$B397)*('Input_Claims Data'!$C$11:$C$500='Cal_Claims Experience'!$C397)*('Input_Claims Data'!$D$11:$D$500='Cal_Claims Experience'!$D397)))</f>
        <v/>
      </c>
      <c r="H397" s="1" t="str" cm="1">
        <f t="array" ref="H397">IF(A397="","",_xlfn._xlws.FILTER('Input_Claims Data'!H$11:H$500,('Input_Claims Data'!$A$11:$A$500='Cal_Claims Experience'!$A397)*('Input_Claims Data'!$B$11:$B$500='Cal_Claims Experience'!$B397)*('Input_Claims Data'!$C$11:$C$500='Cal_Claims Experience'!$C397)*('Input_Claims Data'!$D$11:$D$500='Cal_Claims Experience'!$D397)))</f>
        <v/>
      </c>
      <c r="I397" s="1" t="str" cm="1">
        <f t="array" ref="I397">IF(A397="","",_xlfn._xlws.FILTER('Input_Claims Data'!I$11:I$500,('Input_Claims Data'!$A$11:$A$500='Cal_Claims Experience'!$A397)*('Input_Claims Data'!$B$11:$B$500='Cal_Claims Experience'!$B397)*('Input_Claims Data'!$C$11:$C$500='Cal_Claims Experience'!$C397)*('Input_Claims Data'!$D$11:$D$500='Cal_Claims Experience'!$D397)))</f>
        <v/>
      </c>
      <c r="J397" s="1" t="str" cm="1">
        <f t="array" ref="J397">IF(A397="","",_xlfn._xlws.FILTER('Input_Claims Data'!J$11:J$500,('Input_Claims Data'!$A$11:$A$500='Cal_Claims Experience'!$A397)*('Input_Claims Data'!$B$11:$B$500='Cal_Claims Experience'!$B397)*('Input_Claims Data'!$C$11:$C$500='Cal_Claims Experience'!$C397)*('Input_Claims Data'!$D$11:$D$500='Cal_Claims Experience'!$D397)))</f>
        <v/>
      </c>
      <c r="K397" s="1" t="str" cm="1">
        <f t="array" ref="K397">IF(A397="","",_xlfn._xlws.FILTER('Input_Claims Data'!K$11:K$500,('Input_Claims Data'!$A$11:$A$500='Cal_Claims Experience'!$A397)*('Input_Claims Data'!$B$11:$B$500='Cal_Claims Experience'!$B397)*('Input_Claims Data'!$C$11:$C$500='Cal_Claims Experience'!$C397)*('Input_Claims Data'!$D$11:$D$500='Cal_Claims Experience'!$D397)))</f>
        <v/>
      </c>
      <c r="L397" s="1" t="str" cm="1">
        <f t="array" ref="L397">IF(B397="","",_xlfn._xlws.FILTER('Input_Claims Data'!L$11:L$500,('Input_Claims Data'!$A$11:$A$500='Cal_Claims Experience'!$A397)*('Input_Claims Data'!$B$11:$B$500='Cal_Claims Experience'!$B397)*('Input_Claims Data'!$C$11:$C$500='Cal_Claims Experience'!$C397)*('Input_Claims Data'!$D$11:$D$500='Cal_Claims Experience'!$D397)))</f>
        <v/>
      </c>
      <c r="M397" s="1" t="str" cm="1">
        <f t="array" ref="M397">IF(C397="","",_xlfn._xlws.FILTER('Input_Claims Data'!M$11:M$500,('Input_Claims Data'!$A$11:$A$500='Cal_Claims Experience'!$A397)*('Input_Claims Data'!$B$11:$B$500='Cal_Claims Experience'!$B397)*('Input_Claims Data'!$C$11:$C$500='Cal_Claims Experience'!$C397)*('Input_Claims Data'!$D$11:$D$500='Cal_Claims Experience'!$D397)))</f>
        <v/>
      </c>
      <c r="N397" s="1" t="str" cm="1">
        <f t="array" ref="N397">IF(D397="","",_xlfn._xlws.FILTER('Input_Claims Data'!N$11:N$500,('Input_Claims Data'!$A$11:$A$500='Cal_Claims Experience'!$A397)*('Input_Claims Data'!$B$11:$B$500='Cal_Claims Experience'!$B397)*('Input_Claims Data'!$C$11:$C$500='Cal_Claims Experience'!$C397)*('Input_Claims Data'!$D$11:$D$500='Cal_Claims Experience'!$D397)))</f>
        <v/>
      </c>
      <c r="O397" s="1" t="str">
        <f t="shared" si="60"/>
        <v/>
      </c>
      <c r="P397" s="1" t="str">
        <f t="shared" si="61"/>
        <v/>
      </c>
      <c r="Q397" s="1" t="str">
        <f t="shared" si="62"/>
        <v/>
      </c>
      <c r="R397" s="1" t="str">
        <f t="shared" si="63"/>
        <v/>
      </c>
      <c r="S397" s="1" t="str">
        <f t="shared" si="64"/>
        <v/>
      </c>
      <c r="Y397" s="1" t="str" cm="1">
        <f t="array" ref="Y397">IF(U397="","",_xlfn._xlws.FILTER('Input_Claims Data'!U$11:U$500,('Input_Claims Data'!$Q$11:$Q$500='Cal_Claims Experience'!$U397)*('Input_Claims Data'!$R$11:$R$500='Cal_Claims Experience'!$V397)*('Input_Claims Data'!$S$11:$S$500='Cal_Claims Experience'!$W397)*('Input_Claims Data'!$T$11:$T$500='Cal_Claims Experience'!$X397)))</f>
        <v/>
      </c>
      <c r="Z397" s="1" t="str" cm="1">
        <f t="array" ref="Z397">IF(V397="","",_xlfn._xlws.FILTER('Input_Claims Data'!V$11:V$500,('Input_Claims Data'!$Q$11:$Q$500='Cal_Claims Experience'!$U397)*('Input_Claims Data'!$R$11:$R$500='Cal_Claims Experience'!$V397)*('Input_Claims Data'!$S$11:$S$500='Cal_Claims Experience'!$W397)*('Input_Claims Data'!$T$11:$T$500='Cal_Claims Experience'!$X397)))</f>
        <v/>
      </c>
      <c r="AA397" s="1" t="str" cm="1">
        <f t="array" ref="AA397">IF(W397="","",_xlfn._xlws.FILTER('Input_Claims Data'!W$11:W$500,('Input_Claims Data'!$Q$11:$Q$500='Cal_Claims Experience'!$U397)*('Input_Claims Data'!$R$11:$R$500='Cal_Claims Experience'!$V397)*('Input_Claims Data'!$S$11:$S$500='Cal_Claims Experience'!$W397)*('Input_Claims Data'!$T$11:$T$500='Cal_Claims Experience'!$X397)))</f>
        <v/>
      </c>
      <c r="AB397" s="1" t="str" cm="1">
        <f t="array" ref="AB397">IF(X397="","",_xlfn._xlws.FILTER('Input_Claims Data'!X$11:X$500,('Input_Claims Data'!$Q$11:$Q$500='Cal_Claims Experience'!$U397)*('Input_Claims Data'!$R$11:$R$500='Cal_Claims Experience'!$V397)*('Input_Claims Data'!$S$11:$S$500='Cal_Claims Experience'!$W397)*('Input_Claims Data'!$T$11:$T$500='Cal_Claims Experience'!$X397)))</f>
        <v/>
      </c>
      <c r="AC397" s="1" t="str" cm="1">
        <f t="array" ref="AC397">IF(Y397="","",_xlfn._xlws.FILTER('Input_Claims Data'!Y$11:Y$500,('Input_Claims Data'!$Q$11:$Q$500='Cal_Claims Experience'!$U397)*('Input_Claims Data'!$R$11:$R$500='Cal_Claims Experience'!$V397)*('Input_Claims Data'!$S$11:$S$500='Cal_Claims Experience'!$W397)*('Input_Claims Data'!$T$11:$T$500='Cal_Claims Experience'!$X397)))</f>
        <v/>
      </c>
      <c r="AD397" s="1" t="str" cm="1">
        <f t="array" ref="AD397">IF(Z397="","",_xlfn._xlws.FILTER('Input_Claims Data'!Z$11:Z$500,('Input_Claims Data'!$Q$11:$Q$500='Cal_Claims Experience'!$U397)*('Input_Claims Data'!$R$11:$R$500='Cal_Claims Experience'!$V397)*('Input_Claims Data'!$S$11:$S$500='Cal_Claims Experience'!$W397)*('Input_Claims Data'!$T$11:$T$500='Cal_Claims Experience'!$X397)))</f>
        <v/>
      </c>
      <c r="AE397" s="1" t="str" cm="1">
        <f t="array" ref="AE397">IF(AA397="","",_xlfn._xlws.FILTER('Input_Claims Data'!AA$11:AA$500,('Input_Claims Data'!$Q$11:$Q$500='Cal_Claims Experience'!$U397)*('Input_Claims Data'!$R$11:$R$500='Cal_Claims Experience'!$V397)*('Input_Claims Data'!$S$11:$S$500='Cal_Claims Experience'!$W397)*('Input_Claims Data'!$T$11:$T$500='Cal_Claims Experience'!$X397)))</f>
        <v/>
      </c>
      <c r="AF397" s="1" t="str" cm="1">
        <f t="array" ref="AF397">IF(AB397="","",_xlfn._xlws.FILTER('Input_Claims Data'!AB$11:AB$500,('Input_Claims Data'!$Q$11:$Q$500='Cal_Claims Experience'!$U397)*('Input_Claims Data'!$R$11:$R$500='Cal_Claims Experience'!$V397)*('Input_Claims Data'!$S$11:$S$500='Cal_Claims Experience'!$W397)*('Input_Claims Data'!$T$11:$T$500='Cal_Claims Experience'!$X397)))</f>
        <v/>
      </c>
      <c r="AG397" s="1" t="str" cm="1">
        <f t="array" ref="AG397">IF(AC397="","",_xlfn._xlws.FILTER('Input_Claims Data'!AC$11:AC$500,('Input_Claims Data'!$Q$11:$Q$500='Cal_Claims Experience'!$U397)*('Input_Claims Data'!$R$11:$R$500='Cal_Claims Experience'!$V397)*('Input_Claims Data'!$S$11:$S$500='Cal_Claims Experience'!$W397)*('Input_Claims Data'!$T$11:$T$500='Cal_Claims Experience'!$X397)))</f>
        <v/>
      </c>
      <c r="AH397" s="1" t="str" cm="1">
        <f t="array" ref="AH397">IF(AD397="","",_xlfn._xlws.FILTER('Input_Claims Data'!AD$11:AD$500,('Input_Claims Data'!$Q$11:$Q$500='Cal_Claims Experience'!$U397)*('Input_Claims Data'!$R$11:$R$500='Cal_Claims Experience'!$V397)*('Input_Claims Data'!$S$11:$S$500='Cal_Claims Experience'!$W397)*('Input_Claims Data'!$T$11:$T$500='Cal_Claims Experience'!$X397)))</f>
        <v/>
      </c>
      <c r="AI397" s="1" t="str">
        <f t="shared" si="68"/>
        <v/>
      </c>
      <c r="AJ397" s="1" t="str">
        <f t="shared" si="65"/>
        <v/>
      </c>
      <c r="AK397" s="1" t="str">
        <f t="shared" si="66"/>
        <v/>
      </c>
      <c r="AL397" s="1" t="str">
        <f t="shared" si="67"/>
        <v/>
      </c>
      <c r="AM397" s="1" t="str">
        <f t="shared" si="69"/>
        <v/>
      </c>
    </row>
    <row r="398" spans="5:39">
      <c r="E398" s="1" t="str" cm="1">
        <f t="array" ref="E398">IF(A398="","",_xlfn._xlws.FILTER('Input_Claims Data'!E$11:E$500,('Input_Claims Data'!$A$11:$A$500='Cal_Claims Experience'!$A398)*('Input_Claims Data'!$B$11:$B$500='Cal_Claims Experience'!$B398)*('Input_Claims Data'!$C$11:$C$500='Cal_Claims Experience'!$C398)*('Input_Claims Data'!$D$11:$D$500='Cal_Claims Experience'!$D398)))</f>
        <v/>
      </c>
      <c r="F398" s="1" t="str" cm="1">
        <f t="array" ref="F398">IF(A398="","",_xlfn._xlws.FILTER('Input_Claims Data'!F$11:F$500,('Input_Claims Data'!$A$11:$A$500='Cal_Claims Experience'!$A398)*('Input_Claims Data'!$B$11:$B$500='Cal_Claims Experience'!$B398)*('Input_Claims Data'!$C$11:$C$500='Cal_Claims Experience'!$C398)*('Input_Claims Data'!$D$11:$D$500='Cal_Claims Experience'!$D398)))</f>
        <v/>
      </c>
      <c r="G398" s="1" t="str" cm="1">
        <f t="array" ref="G398">IF(A398="","",_xlfn._xlws.FILTER('Input_Claims Data'!G$11:G$500,('Input_Claims Data'!$A$11:$A$500='Cal_Claims Experience'!$A398)*('Input_Claims Data'!$B$11:$B$500='Cal_Claims Experience'!$B398)*('Input_Claims Data'!$C$11:$C$500='Cal_Claims Experience'!$C398)*('Input_Claims Data'!$D$11:$D$500='Cal_Claims Experience'!$D398)))</f>
        <v/>
      </c>
      <c r="H398" s="1" t="str" cm="1">
        <f t="array" ref="H398">IF(A398="","",_xlfn._xlws.FILTER('Input_Claims Data'!H$11:H$500,('Input_Claims Data'!$A$11:$A$500='Cal_Claims Experience'!$A398)*('Input_Claims Data'!$B$11:$B$500='Cal_Claims Experience'!$B398)*('Input_Claims Data'!$C$11:$C$500='Cal_Claims Experience'!$C398)*('Input_Claims Data'!$D$11:$D$500='Cal_Claims Experience'!$D398)))</f>
        <v/>
      </c>
      <c r="I398" s="1" t="str" cm="1">
        <f t="array" ref="I398">IF(A398="","",_xlfn._xlws.FILTER('Input_Claims Data'!I$11:I$500,('Input_Claims Data'!$A$11:$A$500='Cal_Claims Experience'!$A398)*('Input_Claims Data'!$B$11:$B$500='Cal_Claims Experience'!$B398)*('Input_Claims Data'!$C$11:$C$500='Cal_Claims Experience'!$C398)*('Input_Claims Data'!$D$11:$D$500='Cal_Claims Experience'!$D398)))</f>
        <v/>
      </c>
      <c r="J398" s="1" t="str" cm="1">
        <f t="array" ref="J398">IF(A398="","",_xlfn._xlws.FILTER('Input_Claims Data'!J$11:J$500,('Input_Claims Data'!$A$11:$A$500='Cal_Claims Experience'!$A398)*('Input_Claims Data'!$B$11:$B$500='Cal_Claims Experience'!$B398)*('Input_Claims Data'!$C$11:$C$500='Cal_Claims Experience'!$C398)*('Input_Claims Data'!$D$11:$D$500='Cal_Claims Experience'!$D398)))</f>
        <v/>
      </c>
      <c r="K398" s="1" t="str" cm="1">
        <f t="array" ref="K398">IF(A398="","",_xlfn._xlws.FILTER('Input_Claims Data'!K$11:K$500,('Input_Claims Data'!$A$11:$A$500='Cal_Claims Experience'!$A398)*('Input_Claims Data'!$B$11:$B$500='Cal_Claims Experience'!$B398)*('Input_Claims Data'!$C$11:$C$500='Cal_Claims Experience'!$C398)*('Input_Claims Data'!$D$11:$D$500='Cal_Claims Experience'!$D398)))</f>
        <v/>
      </c>
      <c r="L398" s="1" t="str" cm="1">
        <f t="array" ref="L398">IF(B398="","",_xlfn._xlws.FILTER('Input_Claims Data'!L$11:L$500,('Input_Claims Data'!$A$11:$A$500='Cal_Claims Experience'!$A398)*('Input_Claims Data'!$B$11:$B$500='Cal_Claims Experience'!$B398)*('Input_Claims Data'!$C$11:$C$500='Cal_Claims Experience'!$C398)*('Input_Claims Data'!$D$11:$D$500='Cal_Claims Experience'!$D398)))</f>
        <v/>
      </c>
      <c r="M398" s="1" t="str" cm="1">
        <f t="array" ref="M398">IF(C398="","",_xlfn._xlws.FILTER('Input_Claims Data'!M$11:M$500,('Input_Claims Data'!$A$11:$A$500='Cal_Claims Experience'!$A398)*('Input_Claims Data'!$B$11:$B$500='Cal_Claims Experience'!$B398)*('Input_Claims Data'!$C$11:$C$500='Cal_Claims Experience'!$C398)*('Input_Claims Data'!$D$11:$D$500='Cal_Claims Experience'!$D398)))</f>
        <v/>
      </c>
      <c r="N398" s="1" t="str" cm="1">
        <f t="array" ref="N398">IF(D398="","",_xlfn._xlws.FILTER('Input_Claims Data'!N$11:N$500,('Input_Claims Data'!$A$11:$A$500='Cal_Claims Experience'!$A398)*('Input_Claims Data'!$B$11:$B$500='Cal_Claims Experience'!$B398)*('Input_Claims Data'!$C$11:$C$500='Cal_Claims Experience'!$C398)*('Input_Claims Data'!$D$11:$D$500='Cal_Claims Experience'!$D398)))</f>
        <v/>
      </c>
      <c r="O398" s="1" t="str">
        <f t="shared" si="60"/>
        <v/>
      </c>
      <c r="P398" s="1" t="str">
        <f t="shared" si="61"/>
        <v/>
      </c>
      <c r="Q398" s="1" t="str">
        <f t="shared" si="62"/>
        <v/>
      </c>
      <c r="R398" s="1" t="str">
        <f t="shared" si="63"/>
        <v/>
      </c>
      <c r="S398" s="1" t="str">
        <f t="shared" si="64"/>
        <v/>
      </c>
      <c r="Y398" s="1" t="str" cm="1">
        <f t="array" ref="Y398">IF(U398="","",_xlfn._xlws.FILTER('Input_Claims Data'!U$11:U$500,('Input_Claims Data'!$Q$11:$Q$500='Cal_Claims Experience'!$U398)*('Input_Claims Data'!$R$11:$R$500='Cal_Claims Experience'!$V398)*('Input_Claims Data'!$S$11:$S$500='Cal_Claims Experience'!$W398)*('Input_Claims Data'!$T$11:$T$500='Cal_Claims Experience'!$X398)))</f>
        <v/>
      </c>
      <c r="Z398" s="1" t="str" cm="1">
        <f t="array" ref="Z398">IF(V398="","",_xlfn._xlws.FILTER('Input_Claims Data'!V$11:V$500,('Input_Claims Data'!$Q$11:$Q$500='Cal_Claims Experience'!$U398)*('Input_Claims Data'!$R$11:$R$500='Cal_Claims Experience'!$V398)*('Input_Claims Data'!$S$11:$S$500='Cal_Claims Experience'!$W398)*('Input_Claims Data'!$T$11:$T$500='Cal_Claims Experience'!$X398)))</f>
        <v/>
      </c>
      <c r="AA398" s="1" t="str" cm="1">
        <f t="array" ref="AA398">IF(W398="","",_xlfn._xlws.FILTER('Input_Claims Data'!W$11:W$500,('Input_Claims Data'!$Q$11:$Q$500='Cal_Claims Experience'!$U398)*('Input_Claims Data'!$R$11:$R$500='Cal_Claims Experience'!$V398)*('Input_Claims Data'!$S$11:$S$500='Cal_Claims Experience'!$W398)*('Input_Claims Data'!$T$11:$T$500='Cal_Claims Experience'!$X398)))</f>
        <v/>
      </c>
      <c r="AB398" s="1" t="str" cm="1">
        <f t="array" ref="AB398">IF(X398="","",_xlfn._xlws.FILTER('Input_Claims Data'!X$11:X$500,('Input_Claims Data'!$Q$11:$Q$500='Cal_Claims Experience'!$U398)*('Input_Claims Data'!$R$11:$R$500='Cal_Claims Experience'!$V398)*('Input_Claims Data'!$S$11:$S$500='Cal_Claims Experience'!$W398)*('Input_Claims Data'!$T$11:$T$500='Cal_Claims Experience'!$X398)))</f>
        <v/>
      </c>
      <c r="AC398" s="1" t="str" cm="1">
        <f t="array" ref="AC398">IF(Y398="","",_xlfn._xlws.FILTER('Input_Claims Data'!Y$11:Y$500,('Input_Claims Data'!$Q$11:$Q$500='Cal_Claims Experience'!$U398)*('Input_Claims Data'!$R$11:$R$500='Cal_Claims Experience'!$V398)*('Input_Claims Data'!$S$11:$S$500='Cal_Claims Experience'!$W398)*('Input_Claims Data'!$T$11:$T$500='Cal_Claims Experience'!$X398)))</f>
        <v/>
      </c>
      <c r="AD398" s="1" t="str" cm="1">
        <f t="array" ref="AD398">IF(Z398="","",_xlfn._xlws.FILTER('Input_Claims Data'!Z$11:Z$500,('Input_Claims Data'!$Q$11:$Q$500='Cal_Claims Experience'!$U398)*('Input_Claims Data'!$R$11:$R$500='Cal_Claims Experience'!$V398)*('Input_Claims Data'!$S$11:$S$500='Cal_Claims Experience'!$W398)*('Input_Claims Data'!$T$11:$T$500='Cal_Claims Experience'!$X398)))</f>
        <v/>
      </c>
      <c r="AE398" s="1" t="str" cm="1">
        <f t="array" ref="AE398">IF(AA398="","",_xlfn._xlws.FILTER('Input_Claims Data'!AA$11:AA$500,('Input_Claims Data'!$Q$11:$Q$500='Cal_Claims Experience'!$U398)*('Input_Claims Data'!$R$11:$R$500='Cal_Claims Experience'!$V398)*('Input_Claims Data'!$S$11:$S$500='Cal_Claims Experience'!$W398)*('Input_Claims Data'!$T$11:$T$500='Cal_Claims Experience'!$X398)))</f>
        <v/>
      </c>
      <c r="AF398" s="1" t="str" cm="1">
        <f t="array" ref="AF398">IF(AB398="","",_xlfn._xlws.FILTER('Input_Claims Data'!AB$11:AB$500,('Input_Claims Data'!$Q$11:$Q$500='Cal_Claims Experience'!$U398)*('Input_Claims Data'!$R$11:$R$500='Cal_Claims Experience'!$V398)*('Input_Claims Data'!$S$11:$S$500='Cal_Claims Experience'!$W398)*('Input_Claims Data'!$T$11:$T$500='Cal_Claims Experience'!$X398)))</f>
        <v/>
      </c>
      <c r="AG398" s="1" t="str" cm="1">
        <f t="array" ref="AG398">IF(AC398="","",_xlfn._xlws.FILTER('Input_Claims Data'!AC$11:AC$500,('Input_Claims Data'!$Q$11:$Q$500='Cal_Claims Experience'!$U398)*('Input_Claims Data'!$R$11:$R$500='Cal_Claims Experience'!$V398)*('Input_Claims Data'!$S$11:$S$500='Cal_Claims Experience'!$W398)*('Input_Claims Data'!$T$11:$T$500='Cal_Claims Experience'!$X398)))</f>
        <v/>
      </c>
      <c r="AH398" s="1" t="str" cm="1">
        <f t="array" ref="AH398">IF(AD398="","",_xlfn._xlws.FILTER('Input_Claims Data'!AD$11:AD$500,('Input_Claims Data'!$Q$11:$Q$500='Cal_Claims Experience'!$U398)*('Input_Claims Data'!$R$11:$R$500='Cal_Claims Experience'!$V398)*('Input_Claims Data'!$S$11:$S$500='Cal_Claims Experience'!$W398)*('Input_Claims Data'!$T$11:$T$500='Cal_Claims Experience'!$X398)))</f>
        <v/>
      </c>
      <c r="AI398" s="1" t="str">
        <f t="shared" si="68"/>
        <v/>
      </c>
      <c r="AJ398" s="1" t="str">
        <f t="shared" si="65"/>
        <v/>
      </c>
      <c r="AK398" s="1" t="str">
        <f t="shared" si="66"/>
        <v/>
      </c>
      <c r="AL398" s="1" t="str">
        <f t="shared" si="67"/>
        <v/>
      </c>
      <c r="AM398" s="1" t="str">
        <f t="shared" si="69"/>
        <v/>
      </c>
    </row>
    <row r="399" spans="5:39">
      <c r="E399" s="1" t="str" cm="1">
        <f t="array" ref="E399">IF(A399="","",_xlfn._xlws.FILTER('Input_Claims Data'!E$11:E$500,('Input_Claims Data'!$A$11:$A$500='Cal_Claims Experience'!$A399)*('Input_Claims Data'!$B$11:$B$500='Cal_Claims Experience'!$B399)*('Input_Claims Data'!$C$11:$C$500='Cal_Claims Experience'!$C399)*('Input_Claims Data'!$D$11:$D$500='Cal_Claims Experience'!$D399)))</f>
        <v/>
      </c>
      <c r="F399" s="1" t="str" cm="1">
        <f t="array" ref="F399">IF(A399="","",_xlfn._xlws.FILTER('Input_Claims Data'!F$11:F$500,('Input_Claims Data'!$A$11:$A$500='Cal_Claims Experience'!$A399)*('Input_Claims Data'!$B$11:$B$500='Cal_Claims Experience'!$B399)*('Input_Claims Data'!$C$11:$C$500='Cal_Claims Experience'!$C399)*('Input_Claims Data'!$D$11:$D$500='Cal_Claims Experience'!$D399)))</f>
        <v/>
      </c>
      <c r="G399" s="1" t="str" cm="1">
        <f t="array" ref="G399">IF(A399="","",_xlfn._xlws.FILTER('Input_Claims Data'!G$11:G$500,('Input_Claims Data'!$A$11:$A$500='Cal_Claims Experience'!$A399)*('Input_Claims Data'!$B$11:$B$500='Cal_Claims Experience'!$B399)*('Input_Claims Data'!$C$11:$C$500='Cal_Claims Experience'!$C399)*('Input_Claims Data'!$D$11:$D$500='Cal_Claims Experience'!$D399)))</f>
        <v/>
      </c>
      <c r="H399" s="1" t="str" cm="1">
        <f t="array" ref="H399">IF(A399="","",_xlfn._xlws.FILTER('Input_Claims Data'!H$11:H$500,('Input_Claims Data'!$A$11:$A$500='Cal_Claims Experience'!$A399)*('Input_Claims Data'!$B$11:$B$500='Cal_Claims Experience'!$B399)*('Input_Claims Data'!$C$11:$C$500='Cal_Claims Experience'!$C399)*('Input_Claims Data'!$D$11:$D$500='Cal_Claims Experience'!$D399)))</f>
        <v/>
      </c>
      <c r="I399" s="1" t="str" cm="1">
        <f t="array" ref="I399">IF(A399="","",_xlfn._xlws.FILTER('Input_Claims Data'!I$11:I$500,('Input_Claims Data'!$A$11:$A$500='Cal_Claims Experience'!$A399)*('Input_Claims Data'!$B$11:$B$500='Cal_Claims Experience'!$B399)*('Input_Claims Data'!$C$11:$C$500='Cal_Claims Experience'!$C399)*('Input_Claims Data'!$D$11:$D$500='Cal_Claims Experience'!$D399)))</f>
        <v/>
      </c>
      <c r="J399" s="1" t="str" cm="1">
        <f t="array" ref="J399">IF(A399="","",_xlfn._xlws.FILTER('Input_Claims Data'!J$11:J$500,('Input_Claims Data'!$A$11:$A$500='Cal_Claims Experience'!$A399)*('Input_Claims Data'!$B$11:$B$500='Cal_Claims Experience'!$B399)*('Input_Claims Data'!$C$11:$C$500='Cal_Claims Experience'!$C399)*('Input_Claims Data'!$D$11:$D$500='Cal_Claims Experience'!$D399)))</f>
        <v/>
      </c>
      <c r="K399" s="1" t="str" cm="1">
        <f t="array" ref="K399">IF(A399="","",_xlfn._xlws.FILTER('Input_Claims Data'!K$11:K$500,('Input_Claims Data'!$A$11:$A$500='Cal_Claims Experience'!$A399)*('Input_Claims Data'!$B$11:$B$500='Cal_Claims Experience'!$B399)*('Input_Claims Data'!$C$11:$C$500='Cal_Claims Experience'!$C399)*('Input_Claims Data'!$D$11:$D$500='Cal_Claims Experience'!$D399)))</f>
        <v/>
      </c>
      <c r="L399" s="1" t="str" cm="1">
        <f t="array" ref="L399">IF(B399="","",_xlfn._xlws.FILTER('Input_Claims Data'!L$11:L$500,('Input_Claims Data'!$A$11:$A$500='Cal_Claims Experience'!$A399)*('Input_Claims Data'!$B$11:$B$500='Cal_Claims Experience'!$B399)*('Input_Claims Data'!$C$11:$C$500='Cal_Claims Experience'!$C399)*('Input_Claims Data'!$D$11:$D$500='Cal_Claims Experience'!$D399)))</f>
        <v/>
      </c>
      <c r="M399" s="1" t="str" cm="1">
        <f t="array" ref="M399">IF(C399="","",_xlfn._xlws.FILTER('Input_Claims Data'!M$11:M$500,('Input_Claims Data'!$A$11:$A$500='Cal_Claims Experience'!$A399)*('Input_Claims Data'!$B$11:$B$500='Cal_Claims Experience'!$B399)*('Input_Claims Data'!$C$11:$C$500='Cal_Claims Experience'!$C399)*('Input_Claims Data'!$D$11:$D$500='Cal_Claims Experience'!$D399)))</f>
        <v/>
      </c>
      <c r="N399" s="1" t="str" cm="1">
        <f t="array" ref="N399">IF(D399="","",_xlfn._xlws.FILTER('Input_Claims Data'!N$11:N$500,('Input_Claims Data'!$A$11:$A$500='Cal_Claims Experience'!$A399)*('Input_Claims Data'!$B$11:$B$500='Cal_Claims Experience'!$B399)*('Input_Claims Data'!$C$11:$C$500='Cal_Claims Experience'!$C399)*('Input_Claims Data'!$D$11:$D$500='Cal_Claims Experience'!$D399)))</f>
        <v/>
      </c>
      <c r="O399" s="1" t="str">
        <f t="shared" si="60"/>
        <v/>
      </c>
      <c r="P399" s="1" t="str">
        <f t="shared" si="61"/>
        <v/>
      </c>
      <c r="Q399" s="1" t="str">
        <f t="shared" si="62"/>
        <v/>
      </c>
      <c r="R399" s="1" t="str">
        <f t="shared" si="63"/>
        <v/>
      </c>
      <c r="S399" s="1" t="str">
        <f t="shared" si="64"/>
        <v/>
      </c>
      <c r="Y399" s="1" t="str" cm="1">
        <f t="array" ref="Y399">IF(U399="","",_xlfn._xlws.FILTER('Input_Claims Data'!U$11:U$500,('Input_Claims Data'!$Q$11:$Q$500='Cal_Claims Experience'!$U399)*('Input_Claims Data'!$R$11:$R$500='Cal_Claims Experience'!$V399)*('Input_Claims Data'!$S$11:$S$500='Cal_Claims Experience'!$W399)*('Input_Claims Data'!$T$11:$T$500='Cal_Claims Experience'!$X399)))</f>
        <v/>
      </c>
      <c r="Z399" s="1" t="str" cm="1">
        <f t="array" ref="Z399">IF(V399="","",_xlfn._xlws.FILTER('Input_Claims Data'!V$11:V$500,('Input_Claims Data'!$Q$11:$Q$500='Cal_Claims Experience'!$U399)*('Input_Claims Data'!$R$11:$R$500='Cal_Claims Experience'!$V399)*('Input_Claims Data'!$S$11:$S$500='Cal_Claims Experience'!$W399)*('Input_Claims Data'!$T$11:$T$500='Cal_Claims Experience'!$X399)))</f>
        <v/>
      </c>
      <c r="AA399" s="1" t="str" cm="1">
        <f t="array" ref="AA399">IF(W399="","",_xlfn._xlws.FILTER('Input_Claims Data'!W$11:W$500,('Input_Claims Data'!$Q$11:$Q$500='Cal_Claims Experience'!$U399)*('Input_Claims Data'!$R$11:$R$500='Cal_Claims Experience'!$V399)*('Input_Claims Data'!$S$11:$S$500='Cal_Claims Experience'!$W399)*('Input_Claims Data'!$T$11:$T$500='Cal_Claims Experience'!$X399)))</f>
        <v/>
      </c>
      <c r="AB399" s="1" t="str" cm="1">
        <f t="array" ref="AB399">IF(X399="","",_xlfn._xlws.FILTER('Input_Claims Data'!X$11:X$500,('Input_Claims Data'!$Q$11:$Q$500='Cal_Claims Experience'!$U399)*('Input_Claims Data'!$R$11:$R$500='Cal_Claims Experience'!$V399)*('Input_Claims Data'!$S$11:$S$500='Cal_Claims Experience'!$W399)*('Input_Claims Data'!$T$11:$T$500='Cal_Claims Experience'!$X399)))</f>
        <v/>
      </c>
      <c r="AC399" s="1" t="str" cm="1">
        <f t="array" ref="AC399">IF(Y399="","",_xlfn._xlws.FILTER('Input_Claims Data'!Y$11:Y$500,('Input_Claims Data'!$Q$11:$Q$500='Cal_Claims Experience'!$U399)*('Input_Claims Data'!$R$11:$R$500='Cal_Claims Experience'!$V399)*('Input_Claims Data'!$S$11:$S$500='Cal_Claims Experience'!$W399)*('Input_Claims Data'!$T$11:$T$500='Cal_Claims Experience'!$X399)))</f>
        <v/>
      </c>
      <c r="AD399" s="1" t="str" cm="1">
        <f t="array" ref="AD399">IF(Z399="","",_xlfn._xlws.FILTER('Input_Claims Data'!Z$11:Z$500,('Input_Claims Data'!$Q$11:$Q$500='Cal_Claims Experience'!$U399)*('Input_Claims Data'!$R$11:$R$500='Cal_Claims Experience'!$V399)*('Input_Claims Data'!$S$11:$S$500='Cal_Claims Experience'!$W399)*('Input_Claims Data'!$T$11:$T$500='Cal_Claims Experience'!$X399)))</f>
        <v/>
      </c>
      <c r="AE399" s="1" t="str" cm="1">
        <f t="array" ref="AE399">IF(AA399="","",_xlfn._xlws.FILTER('Input_Claims Data'!AA$11:AA$500,('Input_Claims Data'!$Q$11:$Q$500='Cal_Claims Experience'!$U399)*('Input_Claims Data'!$R$11:$R$500='Cal_Claims Experience'!$V399)*('Input_Claims Data'!$S$11:$S$500='Cal_Claims Experience'!$W399)*('Input_Claims Data'!$T$11:$T$500='Cal_Claims Experience'!$X399)))</f>
        <v/>
      </c>
      <c r="AF399" s="1" t="str" cm="1">
        <f t="array" ref="AF399">IF(AB399="","",_xlfn._xlws.FILTER('Input_Claims Data'!AB$11:AB$500,('Input_Claims Data'!$Q$11:$Q$500='Cal_Claims Experience'!$U399)*('Input_Claims Data'!$R$11:$R$500='Cal_Claims Experience'!$V399)*('Input_Claims Data'!$S$11:$S$500='Cal_Claims Experience'!$W399)*('Input_Claims Data'!$T$11:$T$500='Cal_Claims Experience'!$X399)))</f>
        <v/>
      </c>
      <c r="AG399" s="1" t="str" cm="1">
        <f t="array" ref="AG399">IF(AC399="","",_xlfn._xlws.FILTER('Input_Claims Data'!AC$11:AC$500,('Input_Claims Data'!$Q$11:$Q$500='Cal_Claims Experience'!$U399)*('Input_Claims Data'!$R$11:$R$500='Cal_Claims Experience'!$V399)*('Input_Claims Data'!$S$11:$S$500='Cal_Claims Experience'!$W399)*('Input_Claims Data'!$T$11:$T$500='Cal_Claims Experience'!$X399)))</f>
        <v/>
      </c>
      <c r="AH399" s="1" t="str" cm="1">
        <f t="array" ref="AH399">IF(AD399="","",_xlfn._xlws.FILTER('Input_Claims Data'!AD$11:AD$500,('Input_Claims Data'!$Q$11:$Q$500='Cal_Claims Experience'!$U399)*('Input_Claims Data'!$R$11:$R$500='Cal_Claims Experience'!$V399)*('Input_Claims Data'!$S$11:$S$500='Cal_Claims Experience'!$W399)*('Input_Claims Data'!$T$11:$T$500='Cal_Claims Experience'!$X399)))</f>
        <v/>
      </c>
      <c r="AI399" s="1" t="str">
        <f t="shared" si="68"/>
        <v/>
      </c>
      <c r="AJ399" s="1" t="str">
        <f t="shared" si="65"/>
        <v/>
      </c>
      <c r="AK399" s="1" t="str">
        <f t="shared" si="66"/>
        <v/>
      </c>
      <c r="AL399" s="1" t="str">
        <f t="shared" si="67"/>
        <v/>
      </c>
      <c r="AM399" s="1" t="str">
        <f t="shared" si="69"/>
        <v/>
      </c>
    </row>
    <row r="400" spans="5:39">
      <c r="E400" s="1" t="str" cm="1">
        <f t="array" ref="E400">IF(A400="","",_xlfn._xlws.FILTER('Input_Claims Data'!E$11:E$500,('Input_Claims Data'!$A$11:$A$500='Cal_Claims Experience'!$A400)*('Input_Claims Data'!$B$11:$B$500='Cal_Claims Experience'!$B400)*('Input_Claims Data'!$C$11:$C$500='Cal_Claims Experience'!$C400)*('Input_Claims Data'!$D$11:$D$500='Cal_Claims Experience'!$D400)))</f>
        <v/>
      </c>
      <c r="F400" s="1" t="str" cm="1">
        <f t="array" ref="F400">IF(A400="","",_xlfn._xlws.FILTER('Input_Claims Data'!F$11:F$500,('Input_Claims Data'!$A$11:$A$500='Cal_Claims Experience'!$A400)*('Input_Claims Data'!$B$11:$B$500='Cal_Claims Experience'!$B400)*('Input_Claims Data'!$C$11:$C$500='Cal_Claims Experience'!$C400)*('Input_Claims Data'!$D$11:$D$500='Cal_Claims Experience'!$D400)))</f>
        <v/>
      </c>
      <c r="G400" s="1" t="str" cm="1">
        <f t="array" ref="G400">IF(A400="","",_xlfn._xlws.FILTER('Input_Claims Data'!G$11:G$500,('Input_Claims Data'!$A$11:$A$500='Cal_Claims Experience'!$A400)*('Input_Claims Data'!$B$11:$B$500='Cal_Claims Experience'!$B400)*('Input_Claims Data'!$C$11:$C$500='Cal_Claims Experience'!$C400)*('Input_Claims Data'!$D$11:$D$500='Cal_Claims Experience'!$D400)))</f>
        <v/>
      </c>
      <c r="H400" s="1" t="str" cm="1">
        <f t="array" ref="H400">IF(A400="","",_xlfn._xlws.FILTER('Input_Claims Data'!H$11:H$500,('Input_Claims Data'!$A$11:$A$500='Cal_Claims Experience'!$A400)*('Input_Claims Data'!$B$11:$B$500='Cal_Claims Experience'!$B400)*('Input_Claims Data'!$C$11:$C$500='Cal_Claims Experience'!$C400)*('Input_Claims Data'!$D$11:$D$500='Cal_Claims Experience'!$D400)))</f>
        <v/>
      </c>
      <c r="I400" s="1" t="str" cm="1">
        <f t="array" ref="I400">IF(A400="","",_xlfn._xlws.FILTER('Input_Claims Data'!I$11:I$500,('Input_Claims Data'!$A$11:$A$500='Cal_Claims Experience'!$A400)*('Input_Claims Data'!$B$11:$B$500='Cal_Claims Experience'!$B400)*('Input_Claims Data'!$C$11:$C$500='Cal_Claims Experience'!$C400)*('Input_Claims Data'!$D$11:$D$500='Cal_Claims Experience'!$D400)))</f>
        <v/>
      </c>
      <c r="J400" s="1" t="str" cm="1">
        <f t="array" ref="J400">IF(A400="","",_xlfn._xlws.FILTER('Input_Claims Data'!J$11:J$500,('Input_Claims Data'!$A$11:$A$500='Cal_Claims Experience'!$A400)*('Input_Claims Data'!$B$11:$B$500='Cal_Claims Experience'!$B400)*('Input_Claims Data'!$C$11:$C$500='Cal_Claims Experience'!$C400)*('Input_Claims Data'!$D$11:$D$500='Cal_Claims Experience'!$D400)))</f>
        <v/>
      </c>
      <c r="K400" s="1" t="str" cm="1">
        <f t="array" ref="K400">IF(A400="","",_xlfn._xlws.FILTER('Input_Claims Data'!K$11:K$500,('Input_Claims Data'!$A$11:$A$500='Cal_Claims Experience'!$A400)*('Input_Claims Data'!$B$11:$B$500='Cal_Claims Experience'!$B400)*('Input_Claims Data'!$C$11:$C$500='Cal_Claims Experience'!$C400)*('Input_Claims Data'!$D$11:$D$500='Cal_Claims Experience'!$D400)))</f>
        <v/>
      </c>
      <c r="L400" s="1" t="str" cm="1">
        <f t="array" ref="L400">IF(B400="","",_xlfn._xlws.FILTER('Input_Claims Data'!L$11:L$500,('Input_Claims Data'!$A$11:$A$500='Cal_Claims Experience'!$A400)*('Input_Claims Data'!$B$11:$B$500='Cal_Claims Experience'!$B400)*('Input_Claims Data'!$C$11:$C$500='Cal_Claims Experience'!$C400)*('Input_Claims Data'!$D$11:$D$500='Cal_Claims Experience'!$D400)))</f>
        <v/>
      </c>
      <c r="M400" s="1" t="str" cm="1">
        <f t="array" ref="M400">IF(C400="","",_xlfn._xlws.FILTER('Input_Claims Data'!M$11:M$500,('Input_Claims Data'!$A$11:$A$500='Cal_Claims Experience'!$A400)*('Input_Claims Data'!$B$11:$B$500='Cal_Claims Experience'!$B400)*('Input_Claims Data'!$C$11:$C$500='Cal_Claims Experience'!$C400)*('Input_Claims Data'!$D$11:$D$500='Cal_Claims Experience'!$D400)))</f>
        <v/>
      </c>
      <c r="N400" s="1" t="str" cm="1">
        <f t="array" ref="N400">IF(D400="","",_xlfn._xlws.FILTER('Input_Claims Data'!N$11:N$500,('Input_Claims Data'!$A$11:$A$500='Cal_Claims Experience'!$A400)*('Input_Claims Data'!$B$11:$B$500='Cal_Claims Experience'!$B400)*('Input_Claims Data'!$C$11:$C$500='Cal_Claims Experience'!$C400)*('Input_Claims Data'!$D$11:$D$500='Cal_Claims Experience'!$D400)))</f>
        <v/>
      </c>
      <c r="O400" s="1" t="str">
        <f t="shared" si="60"/>
        <v/>
      </c>
      <c r="P400" s="1" t="str">
        <f t="shared" si="61"/>
        <v/>
      </c>
      <c r="Q400" s="1" t="str">
        <f t="shared" si="62"/>
        <v/>
      </c>
      <c r="R400" s="1" t="str">
        <f t="shared" si="63"/>
        <v/>
      </c>
      <c r="S400" s="1" t="str">
        <f t="shared" si="64"/>
        <v/>
      </c>
      <c r="Y400" s="1" t="str" cm="1">
        <f t="array" ref="Y400">IF(U400="","",_xlfn._xlws.FILTER('Input_Claims Data'!U$11:U$500,('Input_Claims Data'!$Q$11:$Q$500='Cal_Claims Experience'!$U400)*('Input_Claims Data'!$R$11:$R$500='Cal_Claims Experience'!$V400)*('Input_Claims Data'!$S$11:$S$500='Cal_Claims Experience'!$W400)*('Input_Claims Data'!$T$11:$T$500='Cal_Claims Experience'!$X400)))</f>
        <v/>
      </c>
      <c r="Z400" s="1" t="str" cm="1">
        <f t="array" ref="Z400">IF(V400="","",_xlfn._xlws.FILTER('Input_Claims Data'!V$11:V$500,('Input_Claims Data'!$Q$11:$Q$500='Cal_Claims Experience'!$U400)*('Input_Claims Data'!$R$11:$R$500='Cal_Claims Experience'!$V400)*('Input_Claims Data'!$S$11:$S$500='Cal_Claims Experience'!$W400)*('Input_Claims Data'!$T$11:$T$500='Cal_Claims Experience'!$X400)))</f>
        <v/>
      </c>
      <c r="AA400" s="1" t="str" cm="1">
        <f t="array" ref="AA400">IF(W400="","",_xlfn._xlws.FILTER('Input_Claims Data'!W$11:W$500,('Input_Claims Data'!$Q$11:$Q$500='Cal_Claims Experience'!$U400)*('Input_Claims Data'!$R$11:$R$500='Cal_Claims Experience'!$V400)*('Input_Claims Data'!$S$11:$S$500='Cal_Claims Experience'!$W400)*('Input_Claims Data'!$T$11:$T$500='Cal_Claims Experience'!$X400)))</f>
        <v/>
      </c>
      <c r="AB400" s="1" t="str" cm="1">
        <f t="array" ref="AB400">IF(X400="","",_xlfn._xlws.FILTER('Input_Claims Data'!X$11:X$500,('Input_Claims Data'!$Q$11:$Q$500='Cal_Claims Experience'!$U400)*('Input_Claims Data'!$R$11:$R$500='Cal_Claims Experience'!$V400)*('Input_Claims Data'!$S$11:$S$500='Cal_Claims Experience'!$W400)*('Input_Claims Data'!$T$11:$T$500='Cal_Claims Experience'!$X400)))</f>
        <v/>
      </c>
      <c r="AC400" s="1" t="str" cm="1">
        <f t="array" ref="AC400">IF(Y400="","",_xlfn._xlws.FILTER('Input_Claims Data'!Y$11:Y$500,('Input_Claims Data'!$Q$11:$Q$500='Cal_Claims Experience'!$U400)*('Input_Claims Data'!$R$11:$R$500='Cal_Claims Experience'!$V400)*('Input_Claims Data'!$S$11:$S$500='Cal_Claims Experience'!$W400)*('Input_Claims Data'!$T$11:$T$500='Cal_Claims Experience'!$X400)))</f>
        <v/>
      </c>
      <c r="AD400" s="1" t="str" cm="1">
        <f t="array" ref="AD400">IF(Z400="","",_xlfn._xlws.FILTER('Input_Claims Data'!Z$11:Z$500,('Input_Claims Data'!$Q$11:$Q$500='Cal_Claims Experience'!$U400)*('Input_Claims Data'!$R$11:$R$500='Cal_Claims Experience'!$V400)*('Input_Claims Data'!$S$11:$S$500='Cal_Claims Experience'!$W400)*('Input_Claims Data'!$T$11:$T$500='Cal_Claims Experience'!$X400)))</f>
        <v/>
      </c>
      <c r="AE400" s="1" t="str" cm="1">
        <f t="array" ref="AE400">IF(AA400="","",_xlfn._xlws.FILTER('Input_Claims Data'!AA$11:AA$500,('Input_Claims Data'!$Q$11:$Q$500='Cal_Claims Experience'!$U400)*('Input_Claims Data'!$R$11:$R$500='Cal_Claims Experience'!$V400)*('Input_Claims Data'!$S$11:$S$500='Cal_Claims Experience'!$W400)*('Input_Claims Data'!$T$11:$T$500='Cal_Claims Experience'!$X400)))</f>
        <v/>
      </c>
      <c r="AF400" s="1" t="str" cm="1">
        <f t="array" ref="AF400">IF(AB400="","",_xlfn._xlws.FILTER('Input_Claims Data'!AB$11:AB$500,('Input_Claims Data'!$Q$11:$Q$500='Cal_Claims Experience'!$U400)*('Input_Claims Data'!$R$11:$R$500='Cal_Claims Experience'!$V400)*('Input_Claims Data'!$S$11:$S$500='Cal_Claims Experience'!$W400)*('Input_Claims Data'!$T$11:$T$500='Cal_Claims Experience'!$X400)))</f>
        <v/>
      </c>
      <c r="AG400" s="1" t="str" cm="1">
        <f t="array" ref="AG400">IF(AC400="","",_xlfn._xlws.FILTER('Input_Claims Data'!AC$11:AC$500,('Input_Claims Data'!$Q$11:$Q$500='Cal_Claims Experience'!$U400)*('Input_Claims Data'!$R$11:$R$500='Cal_Claims Experience'!$V400)*('Input_Claims Data'!$S$11:$S$500='Cal_Claims Experience'!$W400)*('Input_Claims Data'!$T$11:$T$500='Cal_Claims Experience'!$X400)))</f>
        <v/>
      </c>
      <c r="AH400" s="1" t="str" cm="1">
        <f t="array" ref="AH400">IF(AD400="","",_xlfn._xlws.FILTER('Input_Claims Data'!AD$11:AD$500,('Input_Claims Data'!$Q$11:$Q$500='Cal_Claims Experience'!$U400)*('Input_Claims Data'!$R$11:$R$500='Cal_Claims Experience'!$V400)*('Input_Claims Data'!$S$11:$S$500='Cal_Claims Experience'!$W400)*('Input_Claims Data'!$T$11:$T$500='Cal_Claims Experience'!$X400)))</f>
        <v/>
      </c>
      <c r="AI400" s="1" t="str">
        <f t="shared" si="68"/>
        <v/>
      </c>
      <c r="AJ400" s="1" t="str">
        <f t="shared" si="65"/>
        <v/>
      </c>
      <c r="AK400" s="1" t="str">
        <f t="shared" si="66"/>
        <v/>
      </c>
      <c r="AL400" s="1" t="str">
        <f t="shared" si="67"/>
        <v/>
      </c>
      <c r="AM400" s="1" t="str">
        <f t="shared" si="69"/>
        <v/>
      </c>
    </row>
    <row r="401" spans="5:39">
      <c r="E401" s="1" t="str" cm="1">
        <f t="array" ref="E401">IF(A401="","",_xlfn._xlws.FILTER('Input_Claims Data'!E$11:E$500,('Input_Claims Data'!$A$11:$A$500='Cal_Claims Experience'!$A401)*('Input_Claims Data'!$B$11:$B$500='Cal_Claims Experience'!$B401)*('Input_Claims Data'!$C$11:$C$500='Cal_Claims Experience'!$C401)*('Input_Claims Data'!$D$11:$D$500='Cal_Claims Experience'!$D401)))</f>
        <v/>
      </c>
      <c r="F401" s="1" t="str" cm="1">
        <f t="array" ref="F401">IF(A401="","",_xlfn._xlws.FILTER('Input_Claims Data'!F$11:F$500,('Input_Claims Data'!$A$11:$A$500='Cal_Claims Experience'!$A401)*('Input_Claims Data'!$B$11:$B$500='Cal_Claims Experience'!$B401)*('Input_Claims Data'!$C$11:$C$500='Cal_Claims Experience'!$C401)*('Input_Claims Data'!$D$11:$D$500='Cal_Claims Experience'!$D401)))</f>
        <v/>
      </c>
      <c r="G401" s="1" t="str" cm="1">
        <f t="array" ref="G401">IF(A401="","",_xlfn._xlws.FILTER('Input_Claims Data'!G$11:G$500,('Input_Claims Data'!$A$11:$A$500='Cal_Claims Experience'!$A401)*('Input_Claims Data'!$B$11:$B$500='Cal_Claims Experience'!$B401)*('Input_Claims Data'!$C$11:$C$500='Cal_Claims Experience'!$C401)*('Input_Claims Data'!$D$11:$D$500='Cal_Claims Experience'!$D401)))</f>
        <v/>
      </c>
      <c r="H401" s="1" t="str" cm="1">
        <f t="array" ref="H401">IF(A401="","",_xlfn._xlws.FILTER('Input_Claims Data'!H$11:H$500,('Input_Claims Data'!$A$11:$A$500='Cal_Claims Experience'!$A401)*('Input_Claims Data'!$B$11:$B$500='Cal_Claims Experience'!$B401)*('Input_Claims Data'!$C$11:$C$500='Cal_Claims Experience'!$C401)*('Input_Claims Data'!$D$11:$D$500='Cal_Claims Experience'!$D401)))</f>
        <v/>
      </c>
      <c r="I401" s="1" t="str" cm="1">
        <f t="array" ref="I401">IF(A401="","",_xlfn._xlws.FILTER('Input_Claims Data'!I$11:I$500,('Input_Claims Data'!$A$11:$A$500='Cal_Claims Experience'!$A401)*('Input_Claims Data'!$B$11:$B$500='Cal_Claims Experience'!$B401)*('Input_Claims Data'!$C$11:$C$500='Cal_Claims Experience'!$C401)*('Input_Claims Data'!$D$11:$D$500='Cal_Claims Experience'!$D401)))</f>
        <v/>
      </c>
      <c r="J401" s="1" t="str" cm="1">
        <f t="array" ref="J401">IF(A401="","",_xlfn._xlws.FILTER('Input_Claims Data'!J$11:J$500,('Input_Claims Data'!$A$11:$A$500='Cal_Claims Experience'!$A401)*('Input_Claims Data'!$B$11:$B$500='Cal_Claims Experience'!$B401)*('Input_Claims Data'!$C$11:$C$500='Cal_Claims Experience'!$C401)*('Input_Claims Data'!$D$11:$D$500='Cal_Claims Experience'!$D401)))</f>
        <v/>
      </c>
      <c r="K401" s="1" t="str" cm="1">
        <f t="array" ref="K401">IF(A401="","",_xlfn._xlws.FILTER('Input_Claims Data'!K$11:K$500,('Input_Claims Data'!$A$11:$A$500='Cal_Claims Experience'!$A401)*('Input_Claims Data'!$B$11:$B$500='Cal_Claims Experience'!$B401)*('Input_Claims Data'!$C$11:$C$500='Cal_Claims Experience'!$C401)*('Input_Claims Data'!$D$11:$D$500='Cal_Claims Experience'!$D401)))</f>
        <v/>
      </c>
      <c r="L401" s="1" t="str" cm="1">
        <f t="array" ref="L401">IF(B401="","",_xlfn._xlws.FILTER('Input_Claims Data'!L$11:L$500,('Input_Claims Data'!$A$11:$A$500='Cal_Claims Experience'!$A401)*('Input_Claims Data'!$B$11:$B$500='Cal_Claims Experience'!$B401)*('Input_Claims Data'!$C$11:$C$500='Cal_Claims Experience'!$C401)*('Input_Claims Data'!$D$11:$D$500='Cal_Claims Experience'!$D401)))</f>
        <v/>
      </c>
      <c r="M401" s="1" t="str" cm="1">
        <f t="array" ref="M401">IF(C401="","",_xlfn._xlws.FILTER('Input_Claims Data'!M$11:M$500,('Input_Claims Data'!$A$11:$A$500='Cal_Claims Experience'!$A401)*('Input_Claims Data'!$B$11:$B$500='Cal_Claims Experience'!$B401)*('Input_Claims Data'!$C$11:$C$500='Cal_Claims Experience'!$C401)*('Input_Claims Data'!$D$11:$D$500='Cal_Claims Experience'!$D401)))</f>
        <v/>
      </c>
      <c r="N401" s="1" t="str" cm="1">
        <f t="array" ref="N401">IF(D401="","",_xlfn._xlws.FILTER('Input_Claims Data'!N$11:N$500,('Input_Claims Data'!$A$11:$A$500='Cal_Claims Experience'!$A401)*('Input_Claims Data'!$B$11:$B$500='Cal_Claims Experience'!$B401)*('Input_Claims Data'!$C$11:$C$500='Cal_Claims Experience'!$C401)*('Input_Claims Data'!$D$11:$D$500='Cal_Claims Experience'!$D401)))</f>
        <v/>
      </c>
      <c r="O401" s="1" t="str">
        <f t="shared" si="60"/>
        <v/>
      </c>
      <c r="P401" s="1" t="str">
        <f t="shared" si="61"/>
        <v/>
      </c>
      <c r="Q401" s="1" t="str">
        <f t="shared" si="62"/>
        <v/>
      </c>
      <c r="R401" s="1" t="str">
        <f t="shared" si="63"/>
        <v/>
      </c>
      <c r="S401" s="1" t="str">
        <f t="shared" si="64"/>
        <v/>
      </c>
      <c r="Y401" s="1" t="str" cm="1">
        <f t="array" ref="Y401">IF(U401="","",_xlfn._xlws.FILTER('Input_Claims Data'!U$11:U$500,('Input_Claims Data'!$Q$11:$Q$500='Cal_Claims Experience'!$U401)*('Input_Claims Data'!$R$11:$R$500='Cal_Claims Experience'!$V401)*('Input_Claims Data'!$S$11:$S$500='Cal_Claims Experience'!$W401)*('Input_Claims Data'!$T$11:$T$500='Cal_Claims Experience'!$X401)))</f>
        <v/>
      </c>
      <c r="Z401" s="1" t="str" cm="1">
        <f t="array" ref="Z401">IF(V401="","",_xlfn._xlws.FILTER('Input_Claims Data'!V$11:V$500,('Input_Claims Data'!$Q$11:$Q$500='Cal_Claims Experience'!$U401)*('Input_Claims Data'!$R$11:$R$500='Cal_Claims Experience'!$V401)*('Input_Claims Data'!$S$11:$S$500='Cal_Claims Experience'!$W401)*('Input_Claims Data'!$T$11:$T$500='Cal_Claims Experience'!$X401)))</f>
        <v/>
      </c>
      <c r="AA401" s="1" t="str" cm="1">
        <f t="array" ref="AA401">IF(W401="","",_xlfn._xlws.FILTER('Input_Claims Data'!W$11:W$500,('Input_Claims Data'!$Q$11:$Q$500='Cal_Claims Experience'!$U401)*('Input_Claims Data'!$R$11:$R$500='Cal_Claims Experience'!$V401)*('Input_Claims Data'!$S$11:$S$500='Cal_Claims Experience'!$W401)*('Input_Claims Data'!$T$11:$T$500='Cal_Claims Experience'!$X401)))</f>
        <v/>
      </c>
      <c r="AB401" s="1" t="str" cm="1">
        <f t="array" ref="AB401">IF(X401="","",_xlfn._xlws.FILTER('Input_Claims Data'!X$11:X$500,('Input_Claims Data'!$Q$11:$Q$500='Cal_Claims Experience'!$U401)*('Input_Claims Data'!$R$11:$R$500='Cal_Claims Experience'!$V401)*('Input_Claims Data'!$S$11:$S$500='Cal_Claims Experience'!$W401)*('Input_Claims Data'!$T$11:$T$500='Cal_Claims Experience'!$X401)))</f>
        <v/>
      </c>
      <c r="AC401" s="1" t="str" cm="1">
        <f t="array" ref="AC401">IF(Y401="","",_xlfn._xlws.FILTER('Input_Claims Data'!Y$11:Y$500,('Input_Claims Data'!$Q$11:$Q$500='Cal_Claims Experience'!$U401)*('Input_Claims Data'!$R$11:$R$500='Cal_Claims Experience'!$V401)*('Input_Claims Data'!$S$11:$S$500='Cal_Claims Experience'!$W401)*('Input_Claims Data'!$T$11:$T$500='Cal_Claims Experience'!$X401)))</f>
        <v/>
      </c>
      <c r="AD401" s="1" t="str" cm="1">
        <f t="array" ref="AD401">IF(Z401="","",_xlfn._xlws.FILTER('Input_Claims Data'!Z$11:Z$500,('Input_Claims Data'!$Q$11:$Q$500='Cal_Claims Experience'!$U401)*('Input_Claims Data'!$R$11:$R$500='Cal_Claims Experience'!$V401)*('Input_Claims Data'!$S$11:$S$500='Cal_Claims Experience'!$W401)*('Input_Claims Data'!$T$11:$T$500='Cal_Claims Experience'!$X401)))</f>
        <v/>
      </c>
      <c r="AE401" s="1" t="str" cm="1">
        <f t="array" ref="AE401">IF(AA401="","",_xlfn._xlws.FILTER('Input_Claims Data'!AA$11:AA$500,('Input_Claims Data'!$Q$11:$Q$500='Cal_Claims Experience'!$U401)*('Input_Claims Data'!$R$11:$R$500='Cal_Claims Experience'!$V401)*('Input_Claims Data'!$S$11:$S$500='Cal_Claims Experience'!$W401)*('Input_Claims Data'!$T$11:$T$500='Cal_Claims Experience'!$X401)))</f>
        <v/>
      </c>
      <c r="AF401" s="1" t="str" cm="1">
        <f t="array" ref="AF401">IF(AB401="","",_xlfn._xlws.FILTER('Input_Claims Data'!AB$11:AB$500,('Input_Claims Data'!$Q$11:$Q$500='Cal_Claims Experience'!$U401)*('Input_Claims Data'!$R$11:$R$500='Cal_Claims Experience'!$V401)*('Input_Claims Data'!$S$11:$S$500='Cal_Claims Experience'!$W401)*('Input_Claims Data'!$T$11:$T$500='Cal_Claims Experience'!$X401)))</f>
        <v/>
      </c>
      <c r="AG401" s="1" t="str" cm="1">
        <f t="array" ref="AG401">IF(AC401="","",_xlfn._xlws.FILTER('Input_Claims Data'!AC$11:AC$500,('Input_Claims Data'!$Q$11:$Q$500='Cal_Claims Experience'!$U401)*('Input_Claims Data'!$R$11:$R$500='Cal_Claims Experience'!$V401)*('Input_Claims Data'!$S$11:$S$500='Cal_Claims Experience'!$W401)*('Input_Claims Data'!$T$11:$T$500='Cal_Claims Experience'!$X401)))</f>
        <v/>
      </c>
      <c r="AH401" s="1" t="str" cm="1">
        <f t="array" ref="AH401">IF(AD401="","",_xlfn._xlws.FILTER('Input_Claims Data'!AD$11:AD$500,('Input_Claims Data'!$Q$11:$Q$500='Cal_Claims Experience'!$U401)*('Input_Claims Data'!$R$11:$R$500='Cal_Claims Experience'!$V401)*('Input_Claims Data'!$S$11:$S$500='Cal_Claims Experience'!$W401)*('Input_Claims Data'!$T$11:$T$500='Cal_Claims Experience'!$X401)))</f>
        <v/>
      </c>
      <c r="AI401" s="1" t="str">
        <f t="shared" si="68"/>
        <v/>
      </c>
      <c r="AJ401" s="1" t="str">
        <f t="shared" si="65"/>
        <v/>
      </c>
      <c r="AK401" s="1" t="str">
        <f t="shared" si="66"/>
        <v/>
      </c>
      <c r="AL401" s="1" t="str">
        <f t="shared" si="67"/>
        <v/>
      </c>
      <c r="AM401" s="1" t="str">
        <f t="shared" si="69"/>
        <v/>
      </c>
    </row>
    <row r="402" spans="5:39">
      <c r="E402" s="1" t="str" cm="1">
        <f t="array" ref="E402">IF(A402="","",_xlfn._xlws.FILTER('Input_Claims Data'!E$11:E$500,('Input_Claims Data'!$A$11:$A$500='Cal_Claims Experience'!$A402)*('Input_Claims Data'!$B$11:$B$500='Cal_Claims Experience'!$B402)*('Input_Claims Data'!$C$11:$C$500='Cal_Claims Experience'!$C402)*('Input_Claims Data'!$D$11:$D$500='Cal_Claims Experience'!$D402)))</f>
        <v/>
      </c>
      <c r="F402" s="1" t="str" cm="1">
        <f t="array" ref="F402">IF(A402="","",_xlfn._xlws.FILTER('Input_Claims Data'!F$11:F$500,('Input_Claims Data'!$A$11:$A$500='Cal_Claims Experience'!$A402)*('Input_Claims Data'!$B$11:$B$500='Cal_Claims Experience'!$B402)*('Input_Claims Data'!$C$11:$C$500='Cal_Claims Experience'!$C402)*('Input_Claims Data'!$D$11:$D$500='Cal_Claims Experience'!$D402)))</f>
        <v/>
      </c>
      <c r="G402" s="1" t="str" cm="1">
        <f t="array" ref="G402">IF(A402="","",_xlfn._xlws.FILTER('Input_Claims Data'!G$11:G$500,('Input_Claims Data'!$A$11:$A$500='Cal_Claims Experience'!$A402)*('Input_Claims Data'!$B$11:$B$500='Cal_Claims Experience'!$B402)*('Input_Claims Data'!$C$11:$C$500='Cal_Claims Experience'!$C402)*('Input_Claims Data'!$D$11:$D$500='Cal_Claims Experience'!$D402)))</f>
        <v/>
      </c>
      <c r="H402" s="1" t="str" cm="1">
        <f t="array" ref="H402">IF(A402="","",_xlfn._xlws.FILTER('Input_Claims Data'!H$11:H$500,('Input_Claims Data'!$A$11:$A$500='Cal_Claims Experience'!$A402)*('Input_Claims Data'!$B$11:$B$500='Cal_Claims Experience'!$B402)*('Input_Claims Data'!$C$11:$C$500='Cal_Claims Experience'!$C402)*('Input_Claims Data'!$D$11:$D$500='Cal_Claims Experience'!$D402)))</f>
        <v/>
      </c>
      <c r="I402" s="1" t="str" cm="1">
        <f t="array" ref="I402">IF(A402="","",_xlfn._xlws.FILTER('Input_Claims Data'!I$11:I$500,('Input_Claims Data'!$A$11:$A$500='Cal_Claims Experience'!$A402)*('Input_Claims Data'!$B$11:$B$500='Cal_Claims Experience'!$B402)*('Input_Claims Data'!$C$11:$C$500='Cal_Claims Experience'!$C402)*('Input_Claims Data'!$D$11:$D$500='Cal_Claims Experience'!$D402)))</f>
        <v/>
      </c>
      <c r="J402" s="1" t="str" cm="1">
        <f t="array" ref="J402">IF(A402="","",_xlfn._xlws.FILTER('Input_Claims Data'!J$11:J$500,('Input_Claims Data'!$A$11:$A$500='Cal_Claims Experience'!$A402)*('Input_Claims Data'!$B$11:$B$500='Cal_Claims Experience'!$B402)*('Input_Claims Data'!$C$11:$C$500='Cal_Claims Experience'!$C402)*('Input_Claims Data'!$D$11:$D$500='Cal_Claims Experience'!$D402)))</f>
        <v/>
      </c>
      <c r="K402" s="1" t="str" cm="1">
        <f t="array" ref="K402">IF(A402="","",_xlfn._xlws.FILTER('Input_Claims Data'!K$11:K$500,('Input_Claims Data'!$A$11:$A$500='Cal_Claims Experience'!$A402)*('Input_Claims Data'!$B$11:$B$500='Cal_Claims Experience'!$B402)*('Input_Claims Data'!$C$11:$C$500='Cal_Claims Experience'!$C402)*('Input_Claims Data'!$D$11:$D$500='Cal_Claims Experience'!$D402)))</f>
        <v/>
      </c>
      <c r="L402" s="1" t="str" cm="1">
        <f t="array" ref="L402">IF(B402="","",_xlfn._xlws.FILTER('Input_Claims Data'!L$11:L$500,('Input_Claims Data'!$A$11:$A$500='Cal_Claims Experience'!$A402)*('Input_Claims Data'!$B$11:$B$500='Cal_Claims Experience'!$B402)*('Input_Claims Data'!$C$11:$C$500='Cal_Claims Experience'!$C402)*('Input_Claims Data'!$D$11:$D$500='Cal_Claims Experience'!$D402)))</f>
        <v/>
      </c>
      <c r="M402" s="1" t="str" cm="1">
        <f t="array" ref="M402">IF(C402="","",_xlfn._xlws.FILTER('Input_Claims Data'!M$11:M$500,('Input_Claims Data'!$A$11:$A$500='Cal_Claims Experience'!$A402)*('Input_Claims Data'!$B$11:$B$500='Cal_Claims Experience'!$B402)*('Input_Claims Data'!$C$11:$C$500='Cal_Claims Experience'!$C402)*('Input_Claims Data'!$D$11:$D$500='Cal_Claims Experience'!$D402)))</f>
        <v/>
      </c>
      <c r="N402" s="1" t="str" cm="1">
        <f t="array" ref="N402">IF(D402="","",_xlfn._xlws.FILTER('Input_Claims Data'!N$11:N$500,('Input_Claims Data'!$A$11:$A$500='Cal_Claims Experience'!$A402)*('Input_Claims Data'!$B$11:$B$500='Cal_Claims Experience'!$B402)*('Input_Claims Data'!$C$11:$C$500='Cal_Claims Experience'!$C402)*('Input_Claims Data'!$D$11:$D$500='Cal_Claims Experience'!$D402)))</f>
        <v/>
      </c>
      <c r="O402" s="1" t="str">
        <f t="shared" si="60"/>
        <v/>
      </c>
      <c r="P402" s="1" t="str">
        <f t="shared" si="61"/>
        <v/>
      </c>
      <c r="Q402" s="1" t="str">
        <f t="shared" si="62"/>
        <v/>
      </c>
      <c r="R402" s="1" t="str">
        <f t="shared" si="63"/>
        <v/>
      </c>
      <c r="S402" s="1" t="str">
        <f t="shared" si="64"/>
        <v/>
      </c>
      <c r="Y402" s="1" t="str" cm="1">
        <f t="array" ref="Y402">IF(U402="","",_xlfn._xlws.FILTER('Input_Claims Data'!U$11:U$500,('Input_Claims Data'!$Q$11:$Q$500='Cal_Claims Experience'!$U402)*('Input_Claims Data'!$R$11:$R$500='Cal_Claims Experience'!$V402)*('Input_Claims Data'!$S$11:$S$500='Cal_Claims Experience'!$W402)*('Input_Claims Data'!$T$11:$T$500='Cal_Claims Experience'!$X402)))</f>
        <v/>
      </c>
      <c r="Z402" s="1" t="str" cm="1">
        <f t="array" ref="Z402">IF(V402="","",_xlfn._xlws.FILTER('Input_Claims Data'!V$11:V$500,('Input_Claims Data'!$Q$11:$Q$500='Cal_Claims Experience'!$U402)*('Input_Claims Data'!$R$11:$R$500='Cal_Claims Experience'!$V402)*('Input_Claims Data'!$S$11:$S$500='Cal_Claims Experience'!$W402)*('Input_Claims Data'!$T$11:$T$500='Cal_Claims Experience'!$X402)))</f>
        <v/>
      </c>
      <c r="AA402" s="1" t="str" cm="1">
        <f t="array" ref="AA402">IF(W402="","",_xlfn._xlws.FILTER('Input_Claims Data'!W$11:W$500,('Input_Claims Data'!$Q$11:$Q$500='Cal_Claims Experience'!$U402)*('Input_Claims Data'!$R$11:$R$500='Cal_Claims Experience'!$V402)*('Input_Claims Data'!$S$11:$S$500='Cal_Claims Experience'!$W402)*('Input_Claims Data'!$T$11:$T$500='Cal_Claims Experience'!$X402)))</f>
        <v/>
      </c>
      <c r="AB402" s="1" t="str" cm="1">
        <f t="array" ref="AB402">IF(X402="","",_xlfn._xlws.FILTER('Input_Claims Data'!X$11:X$500,('Input_Claims Data'!$Q$11:$Q$500='Cal_Claims Experience'!$U402)*('Input_Claims Data'!$R$11:$R$500='Cal_Claims Experience'!$V402)*('Input_Claims Data'!$S$11:$S$500='Cal_Claims Experience'!$W402)*('Input_Claims Data'!$T$11:$T$500='Cal_Claims Experience'!$X402)))</f>
        <v/>
      </c>
      <c r="AC402" s="1" t="str" cm="1">
        <f t="array" ref="AC402">IF(Y402="","",_xlfn._xlws.FILTER('Input_Claims Data'!Y$11:Y$500,('Input_Claims Data'!$Q$11:$Q$500='Cal_Claims Experience'!$U402)*('Input_Claims Data'!$R$11:$R$500='Cal_Claims Experience'!$V402)*('Input_Claims Data'!$S$11:$S$500='Cal_Claims Experience'!$W402)*('Input_Claims Data'!$T$11:$T$500='Cal_Claims Experience'!$X402)))</f>
        <v/>
      </c>
      <c r="AD402" s="1" t="str" cm="1">
        <f t="array" ref="AD402">IF(Z402="","",_xlfn._xlws.FILTER('Input_Claims Data'!Z$11:Z$500,('Input_Claims Data'!$Q$11:$Q$500='Cal_Claims Experience'!$U402)*('Input_Claims Data'!$R$11:$R$500='Cal_Claims Experience'!$V402)*('Input_Claims Data'!$S$11:$S$500='Cal_Claims Experience'!$W402)*('Input_Claims Data'!$T$11:$T$500='Cal_Claims Experience'!$X402)))</f>
        <v/>
      </c>
      <c r="AE402" s="1" t="str" cm="1">
        <f t="array" ref="AE402">IF(AA402="","",_xlfn._xlws.FILTER('Input_Claims Data'!AA$11:AA$500,('Input_Claims Data'!$Q$11:$Q$500='Cal_Claims Experience'!$U402)*('Input_Claims Data'!$R$11:$R$500='Cal_Claims Experience'!$V402)*('Input_Claims Data'!$S$11:$S$500='Cal_Claims Experience'!$W402)*('Input_Claims Data'!$T$11:$T$500='Cal_Claims Experience'!$X402)))</f>
        <v/>
      </c>
      <c r="AF402" s="1" t="str" cm="1">
        <f t="array" ref="AF402">IF(AB402="","",_xlfn._xlws.FILTER('Input_Claims Data'!AB$11:AB$500,('Input_Claims Data'!$Q$11:$Q$500='Cal_Claims Experience'!$U402)*('Input_Claims Data'!$R$11:$R$500='Cal_Claims Experience'!$V402)*('Input_Claims Data'!$S$11:$S$500='Cal_Claims Experience'!$W402)*('Input_Claims Data'!$T$11:$T$500='Cal_Claims Experience'!$X402)))</f>
        <v/>
      </c>
      <c r="AG402" s="1" t="str" cm="1">
        <f t="array" ref="AG402">IF(AC402="","",_xlfn._xlws.FILTER('Input_Claims Data'!AC$11:AC$500,('Input_Claims Data'!$Q$11:$Q$500='Cal_Claims Experience'!$U402)*('Input_Claims Data'!$R$11:$R$500='Cal_Claims Experience'!$V402)*('Input_Claims Data'!$S$11:$S$500='Cal_Claims Experience'!$W402)*('Input_Claims Data'!$T$11:$T$500='Cal_Claims Experience'!$X402)))</f>
        <v/>
      </c>
      <c r="AH402" s="1" t="str" cm="1">
        <f t="array" ref="AH402">IF(AD402="","",_xlfn._xlws.FILTER('Input_Claims Data'!AD$11:AD$500,('Input_Claims Data'!$Q$11:$Q$500='Cal_Claims Experience'!$U402)*('Input_Claims Data'!$R$11:$R$500='Cal_Claims Experience'!$V402)*('Input_Claims Data'!$S$11:$S$500='Cal_Claims Experience'!$W402)*('Input_Claims Data'!$T$11:$T$500='Cal_Claims Experience'!$X402)))</f>
        <v/>
      </c>
      <c r="AI402" s="1" t="str">
        <f t="shared" si="68"/>
        <v/>
      </c>
      <c r="AJ402" s="1" t="str">
        <f t="shared" si="65"/>
        <v/>
      </c>
      <c r="AK402" s="1" t="str">
        <f t="shared" si="66"/>
        <v/>
      </c>
      <c r="AL402" s="1" t="str">
        <f t="shared" si="67"/>
        <v/>
      </c>
      <c r="AM402" s="1" t="str">
        <f t="shared" si="69"/>
        <v/>
      </c>
    </row>
    <row r="403" spans="5:39">
      <c r="E403" s="1" t="str" cm="1">
        <f t="array" ref="E403">IF(A403="","",_xlfn._xlws.FILTER('Input_Claims Data'!E$11:E$500,('Input_Claims Data'!$A$11:$A$500='Cal_Claims Experience'!$A403)*('Input_Claims Data'!$B$11:$B$500='Cal_Claims Experience'!$B403)*('Input_Claims Data'!$C$11:$C$500='Cal_Claims Experience'!$C403)*('Input_Claims Data'!$D$11:$D$500='Cal_Claims Experience'!$D403)))</f>
        <v/>
      </c>
      <c r="F403" s="1" t="str" cm="1">
        <f t="array" ref="F403">IF(A403="","",_xlfn._xlws.FILTER('Input_Claims Data'!F$11:F$500,('Input_Claims Data'!$A$11:$A$500='Cal_Claims Experience'!$A403)*('Input_Claims Data'!$B$11:$B$500='Cal_Claims Experience'!$B403)*('Input_Claims Data'!$C$11:$C$500='Cal_Claims Experience'!$C403)*('Input_Claims Data'!$D$11:$D$500='Cal_Claims Experience'!$D403)))</f>
        <v/>
      </c>
      <c r="G403" s="1" t="str" cm="1">
        <f t="array" ref="G403">IF(A403="","",_xlfn._xlws.FILTER('Input_Claims Data'!G$11:G$500,('Input_Claims Data'!$A$11:$A$500='Cal_Claims Experience'!$A403)*('Input_Claims Data'!$B$11:$B$500='Cal_Claims Experience'!$B403)*('Input_Claims Data'!$C$11:$C$500='Cal_Claims Experience'!$C403)*('Input_Claims Data'!$D$11:$D$500='Cal_Claims Experience'!$D403)))</f>
        <v/>
      </c>
      <c r="H403" s="1" t="str" cm="1">
        <f t="array" ref="H403">IF(A403="","",_xlfn._xlws.FILTER('Input_Claims Data'!H$11:H$500,('Input_Claims Data'!$A$11:$A$500='Cal_Claims Experience'!$A403)*('Input_Claims Data'!$B$11:$B$500='Cal_Claims Experience'!$B403)*('Input_Claims Data'!$C$11:$C$500='Cal_Claims Experience'!$C403)*('Input_Claims Data'!$D$11:$D$500='Cal_Claims Experience'!$D403)))</f>
        <v/>
      </c>
      <c r="I403" s="1" t="str" cm="1">
        <f t="array" ref="I403">IF(A403="","",_xlfn._xlws.FILTER('Input_Claims Data'!I$11:I$500,('Input_Claims Data'!$A$11:$A$500='Cal_Claims Experience'!$A403)*('Input_Claims Data'!$B$11:$B$500='Cal_Claims Experience'!$B403)*('Input_Claims Data'!$C$11:$C$500='Cal_Claims Experience'!$C403)*('Input_Claims Data'!$D$11:$D$500='Cal_Claims Experience'!$D403)))</f>
        <v/>
      </c>
      <c r="J403" s="1" t="str" cm="1">
        <f t="array" ref="J403">IF(A403="","",_xlfn._xlws.FILTER('Input_Claims Data'!J$11:J$500,('Input_Claims Data'!$A$11:$A$500='Cal_Claims Experience'!$A403)*('Input_Claims Data'!$B$11:$B$500='Cal_Claims Experience'!$B403)*('Input_Claims Data'!$C$11:$C$500='Cal_Claims Experience'!$C403)*('Input_Claims Data'!$D$11:$D$500='Cal_Claims Experience'!$D403)))</f>
        <v/>
      </c>
      <c r="K403" s="1" t="str" cm="1">
        <f t="array" ref="K403">IF(A403="","",_xlfn._xlws.FILTER('Input_Claims Data'!K$11:K$500,('Input_Claims Data'!$A$11:$A$500='Cal_Claims Experience'!$A403)*('Input_Claims Data'!$B$11:$B$500='Cal_Claims Experience'!$B403)*('Input_Claims Data'!$C$11:$C$500='Cal_Claims Experience'!$C403)*('Input_Claims Data'!$D$11:$D$500='Cal_Claims Experience'!$D403)))</f>
        <v/>
      </c>
      <c r="L403" s="1" t="str" cm="1">
        <f t="array" ref="L403">IF(B403="","",_xlfn._xlws.FILTER('Input_Claims Data'!L$11:L$500,('Input_Claims Data'!$A$11:$A$500='Cal_Claims Experience'!$A403)*('Input_Claims Data'!$B$11:$B$500='Cal_Claims Experience'!$B403)*('Input_Claims Data'!$C$11:$C$500='Cal_Claims Experience'!$C403)*('Input_Claims Data'!$D$11:$D$500='Cal_Claims Experience'!$D403)))</f>
        <v/>
      </c>
      <c r="M403" s="1" t="str" cm="1">
        <f t="array" ref="M403">IF(C403="","",_xlfn._xlws.FILTER('Input_Claims Data'!M$11:M$500,('Input_Claims Data'!$A$11:$A$500='Cal_Claims Experience'!$A403)*('Input_Claims Data'!$B$11:$B$500='Cal_Claims Experience'!$B403)*('Input_Claims Data'!$C$11:$C$500='Cal_Claims Experience'!$C403)*('Input_Claims Data'!$D$11:$D$500='Cal_Claims Experience'!$D403)))</f>
        <v/>
      </c>
      <c r="N403" s="1" t="str" cm="1">
        <f t="array" ref="N403">IF(D403="","",_xlfn._xlws.FILTER('Input_Claims Data'!N$11:N$500,('Input_Claims Data'!$A$11:$A$500='Cal_Claims Experience'!$A403)*('Input_Claims Data'!$B$11:$B$500='Cal_Claims Experience'!$B403)*('Input_Claims Data'!$C$11:$C$500='Cal_Claims Experience'!$C403)*('Input_Claims Data'!$D$11:$D$500='Cal_Claims Experience'!$D403)))</f>
        <v/>
      </c>
      <c r="O403" s="1" t="str">
        <f t="shared" si="60"/>
        <v/>
      </c>
      <c r="P403" s="1" t="str">
        <f t="shared" si="61"/>
        <v/>
      </c>
      <c r="Q403" s="1" t="str">
        <f t="shared" si="62"/>
        <v/>
      </c>
      <c r="R403" s="1" t="str">
        <f t="shared" si="63"/>
        <v/>
      </c>
      <c r="S403" s="1" t="str">
        <f t="shared" si="64"/>
        <v/>
      </c>
      <c r="Y403" s="1" t="str" cm="1">
        <f t="array" ref="Y403">IF(U403="","",_xlfn._xlws.FILTER('Input_Claims Data'!U$11:U$500,('Input_Claims Data'!$Q$11:$Q$500='Cal_Claims Experience'!$U403)*('Input_Claims Data'!$R$11:$R$500='Cal_Claims Experience'!$V403)*('Input_Claims Data'!$S$11:$S$500='Cal_Claims Experience'!$W403)*('Input_Claims Data'!$T$11:$T$500='Cal_Claims Experience'!$X403)))</f>
        <v/>
      </c>
      <c r="Z403" s="1" t="str" cm="1">
        <f t="array" ref="Z403">IF(V403="","",_xlfn._xlws.FILTER('Input_Claims Data'!V$11:V$500,('Input_Claims Data'!$Q$11:$Q$500='Cal_Claims Experience'!$U403)*('Input_Claims Data'!$R$11:$R$500='Cal_Claims Experience'!$V403)*('Input_Claims Data'!$S$11:$S$500='Cal_Claims Experience'!$W403)*('Input_Claims Data'!$T$11:$T$500='Cal_Claims Experience'!$X403)))</f>
        <v/>
      </c>
      <c r="AA403" s="1" t="str" cm="1">
        <f t="array" ref="AA403">IF(W403="","",_xlfn._xlws.FILTER('Input_Claims Data'!W$11:W$500,('Input_Claims Data'!$Q$11:$Q$500='Cal_Claims Experience'!$U403)*('Input_Claims Data'!$R$11:$R$500='Cal_Claims Experience'!$V403)*('Input_Claims Data'!$S$11:$S$500='Cal_Claims Experience'!$W403)*('Input_Claims Data'!$T$11:$T$500='Cal_Claims Experience'!$X403)))</f>
        <v/>
      </c>
      <c r="AB403" s="1" t="str" cm="1">
        <f t="array" ref="AB403">IF(X403="","",_xlfn._xlws.FILTER('Input_Claims Data'!X$11:X$500,('Input_Claims Data'!$Q$11:$Q$500='Cal_Claims Experience'!$U403)*('Input_Claims Data'!$R$11:$R$500='Cal_Claims Experience'!$V403)*('Input_Claims Data'!$S$11:$S$500='Cal_Claims Experience'!$W403)*('Input_Claims Data'!$T$11:$T$500='Cal_Claims Experience'!$X403)))</f>
        <v/>
      </c>
      <c r="AC403" s="1" t="str" cm="1">
        <f t="array" ref="AC403">IF(Y403="","",_xlfn._xlws.FILTER('Input_Claims Data'!Y$11:Y$500,('Input_Claims Data'!$Q$11:$Q$500='Cal_Claims Experience'!$U403)*('Input_Claims Data'!$R$11:$R$500='Cal_Claims Experience'!$V403)*('Input_Claims Data'!$S$11:$S$500='Cal_Claims Experience'!$W403)*('Input_Claims Data'!$T$11:$T$500='Cal_Claims Experience'!$X403)))</f>
        <v/>
      </c>
      <c r="AD403" s="1" t="str" cm="1">
        <f t="array" ref="AD403">IF(Z403="","",_xlfn._xlws.FILTER('Input_Claims Data'!Z$11:Z$500,('Input_Claims Data'!$Q$11:$Q$500='Cal_Claims Experience'!$U403)*('Input_Claims Data'!$R$11:$R$500='Cal_Claims Experience'!$V403)*('Input_Claims Data'!$S$11:$S$500='Cal_Claims Experience'!$W403)*('Input_Claims Data'!$T$11:$T$500='Cal_Claims Experience'!$X403)))</f>
        <v/>
      </c>
      <c r="AE403" s="1" t="str" cm="1">
        <f t="array" ref="AE403">IF(AA403="","",_xlfn._xlws.FILTER('Input_Claims Data'!AA$11:AA$500,('Input_Claims Data'!$Q$11:$Q$500='Cal_Claims Experience'!$U403)*('Input_Claims Data'!$R$11:$R$500='Cal_Claims Experience'!$V403)*('Input_Claims Data'!$S$11:$S$500='Cal_Claims Experience'!$W403)*('Input_Claims Data'!$T$11:$T$500='Cal_Claims Experience'!$X403)))</f>
        <v/>
      </c>
      <c r="AF403" s="1" t="str" cm="1">
        <f t="array" ref="AF403">IF(AB403="","",_xlfn._xlws.FILTER('Input_Claims Data'!AB$11:AB$500,('Input_Claims Data'!$Q$11:$Q$500='Cal_Claims Experience'!$U403)*('Input_Claims Data'!$R$11:$R$500='Cal_Claims Experience'!$V403)*('Input_Claims Data'!$S$11:$S$500='Cal_Claims Experience'!$W403)*('Input_Claims Data'!$T$11:$T$500='Cal_Claims Experience'!$X403)))</f>
        <v/>
      </c>
      <c r="AG403" s="1" t="str" cm="1">
        <f t="array" ref="AG403">IF(AC403="","",_xlfn._xlws.FILTER('Input_Claims Data'!AC$11:AC$500,('Input_Claims Data'!$Q$11:$Q$500='Cal_Claims Experience'!$U403)*('Input_Claims Data'!$R$11:$R$500='Cal_Claims Experience'!$V403)*('Input_Claims Data'!$S$11:$S$500='Cal_Claims Experience'!$W403)*('Input_Claims Data'!$T$11:$T$500='Cal_Claims Experience'!$X403)))</f>
        <v/>
      </c>
      <c r="AH403" s="1" t="str" cm="1">
        <f t="array" ref="AH403">IF(AD403="","",_xlfn._xlws.FILTER('Input_Claims Data'!AD$11:AD$500,('Input_Claims Data'!$Q$11:$Q$500='Cal_Claims Experience'!$U403)*('Input_Claims Data'!$R$11:$R$500='Cal_Claims Experience'!$V403)*('Input_Claims Data'!$S$11:$S$500='Cal_Claims Experience'!$W403)*('Input_Claims Data'!$T$11:$T$500='Cal_Claims Experience'!$X403)))</f>
        <v/>
      </c>
      <c r="AI403" s="1" t="str">
        <f t="shared" si="68"/>
        <v/>
      </c>
      <c r="AJ403" s="1" t="str">
        <f t="shared" si="65"/>
        <v/>
      </c>
      <c r="AK403" s="1" t="str">
        <f t="shared" si="66"/>
        <v/>
      </c>
      <c r="AL403" s="1" t="str">
        <f t="shared" si="67"/>
        <v/>
      </c>
      <c r="AM403" s="1" t="str">
        <f t="shared" si="69"/>
        <v/>
      </c>
    </row>
    <row r="404" spans="5:39">
      <c r="E404" s="1" t="str" cm="1">
        <f t="array" ref="E404">IF(A404="","",_xlfn._xlws.FILTER('Input_Claims Data'!E$11:E$500,('Input_Claims Data'!$A$11:$A$500='Cal_Claims Experience'!$A404)*('Input_Claims Data'!$B$11:$B$500='Cal_Claims Experience'!$B404)*('Input_Claims Data'!$C$11:$C$500='Cal_Claims Experience'!$C404)*('Input_Claims Data'!$D$11:$D$500='Cal_Claims Experience'!$D404)))</f>
        <v/>
      </c>
      <c r="F404" s="1" t="str" cm="1">
        <f t="array" ref="F404">IF(A404="","",_xlfn._xlws.FILTER('Input_Claims Data'!F$11:F$500,('Input_Claims Data'!$A$11:$A$500='Cal_Claims Experience'!$A404)*('Input_Claims Data'!$B$11:$B$500='Cal_Claims Experience'!$B404)*('Input_Claims Data'!$C$11:$C$500='Cal_Claims Experience'!$C404)*('Input_Claims Data'!$D$11:$D$500='Cal_Claims Experience'!$D404)))</f>
        <v/>
      </c>
      <c r="G404" s="1" t="str" cm="1">
        <f t="array" ref="G404">IF(A404="","",_xlfn._xlws.FILTER('Input_Claims Data'!G$11:G$500,('Input_Claims Data'!$A$11:$A$500='Cal_Claims Experience'!$A404)*('Input_Claims Data'!$B$11:$B$500='Cal_Claims Experience'!$B404)*('Input_Claims Data'!$C$11:$C$500='Cal_Claims Experience'!$C404)*('Input_Claims Data'!$D$11:$D$500='Cal_Claims Experience'!$D404)))</f>
        <v/>
      </c>
      <c r="H404" s="1" t="str" cm="1">
        <f t="array" ref="H404">IF(A404="","",_xlfn._xlws.FILTER('Input_Claims Data'!H$11:H$500,('Input_Claims Data'!$A$11:$A$500='Cal_Claims Experience'!$A404)*('Input_Claims Data'!$B$11:$B$500='Cal_Claims Experience'!$B404)*('Input_Claims Data'!$C$11:$C$500='Cal_Claims Experience'!$C404)*('Input_Claims Data'!$D$11:$D$500='Cal_Claims Experience'!$D404)))</f>
        <v/>
      </c>
      <c r="I404" s="1" t="str" cm="1">
        <f t="array" ref="I404">IF(A404="","",_xlfn._xlws.FILTER('Input_Claims Data'!I$11:I$500,('Input_Claims Data'!$A$11:$A$500='Cal_Claims Experience'!$A404)*('Input_Claims Data'!$B$11:$B$500='Cal_Claims Experience'!$B404)*('Input_Claims Data'!$C$11:$C$500='Cal_Claims Experience'!$C404)*('Input_Claims Data'!$D$11:$D$500='Cal_Claims Experience'!$D404)))</f>
        <v/>
      </c>
      <c r="J404" s="1" t="str" cm="1">
        <f t="array" ref="J404">IF(A404="","",_xlfn._xlws.FILTER('Input_Claims Data'!J$11:J$500,('Input_Claims Data'!$A$11:$A$500='Cal_Claims Experience'!$A404)*('Input_Claims Data'!$B$11:$B$500='Cal_Claims Experience'!$B404)*('Input_Claims Data'!$C$11:$C$500='Cal_Claims Experience'!$C404)*('Input_Claims Data'!$D$11:$D$500='Cal_Claims Experience'!$D404)))</f>
        <v/>
      </c>
      <c r="K404" s="1" t="str" cm="1">
        <f t="array" ref="K404">IF(A404="","",_xlfn._xlws.FILTER('Input_Claims Data'!K$11:K$500,('Input_Claims Data'!$A$11:$A$500='Cal_Claims Experience'!$A404)*('Input_Claims Data'!$B$11:$B$500='Cal_Claims Experience'!$B404)*('Input_Claims Data'!$C$11:$C$500='Cal_Claims Experience'!$C404)*('Input_Claims Data'!$D$11:$D$500='Cal_Claims Experience'!$D404)))</f>
        <v/>
      </c>
      <c r="L404" s="1" t="str" cm="1">
        <f t="array" ref="L404">IF(B404="","",_xlfn._xlws.FILTER('Input_Claims Data'!L$11:L$500,('Input_Claims Data'!$A$11:$A$500='Cal_Claims Experience'!$A404)*('Input_Claims Data'!$B$11:$B$500='Cal_Claims Experience'!$B404)*('Input_Claims Data'!$C$11:$C$500='Cal_Claims Experience'!$C404)*('Input_Claims Data'!$D$11:$D$500='Cal_Claims Experience'!$D404)))</f>
        <v/>
      </c>
      <c r="M404" s="1" t="str" cm="1">
        <f t="array" ref="M404">IF(C404="","",_xlfn._xlws.FILTER('Input_Claims Data'!M$11:M$500,('Input_Claims Data'!$A$11:$A$500='Cal_Claims Experience'!$A404)*('Input_Claims Data'!$B$11:$B$500='Cal_Claims Experience'!$B404)*('Input_Claims Data'!$C$11:$C$500='Cal_Claims Experience'!$C404)*('Input_Claims Data'!$D$11:$D$500='Cal_Claims Experience'!$D404)))</f>
        <v/>
      </c>
      <c r="N404" s="1" t="str" cm="1">
        <f t="array" ref="N404">IF(D404="","",_xlfn._xlws.FILTER('Input_Claims Data'!N$11:N$500,('Input_Claims Data'!$A$11:$A$500='Cal_Claims Experience'!$A404)*('Input_Claims Data'!$B$11:$B$500='Cal_Claims Experience'!$B404)*('Input_Claims Data'!$C$11:$C$500='Cal_Claims Experience'!$C404)*('Input_Claims Data'!$D$11:$D$500='Cal_Claims Experience'!$D404)))</f>
        <v/>
      </c>
      <c r="O404" s="1" t="str">
        <f t="shared" si="60"/>
        <v/>
      </c>
      <c r="P404" s="1" t="str">
        <f t="shared" si="61"/>
        <v/>
      </c>
      <c r="Q404" s="1" t="str">
        <f t="shared" si="62"/>
        <v/>
      </c>
      <c r="R404" s="1" t="str">
        <f t="shared" si="63"/>
        <v/>
      </c>
      <c r="S404" s="1" t="str">
        <f t="shared" si="64"/>
        <v/>
      </c>
      <c r="Y404" s="1" t="str" cm="1">
        <f t="array" ref="Y404">IF(U404="","",_xlfn._xlws.FILTER('Input_Claims Data'!U$11:U$500,('Input_Claims Data'!$Q$11:$Q$500='Cal_Claims Experience'!$U404)*('Input_Claims Data'!$R$11:$R$500='Cal_Claims Experience'!$V404)*('Input_Claims Data'!$S$11:$S$500='Cal_Claims Experience'!$W404)*('Input_Claims Data'!$T$11:$T$500='Cal_Claims Experience'!$X404)))</f>
        <v/>
      </c>
      <c r="Z404" s="1" t="str" cm="1">
        <f t="array" ref="Z404">IF(V404="","",_xlfn._xlws.FILTER('Input_Claims Data'!V$11:V$500,('Input_Claims Data'!$Q$11:$Q$500='Cal_Claims Experience'!$U404)*('Input_Claims Data'!$R$11:$R$500='Cal_Claims Experience'!$V404)*('Input_Claims Data'!$S$11:$S$500='Cal_Claims Experience'!$W404)*('Input_Claims Data'!$T$11:$T$500='Cal_Claims Experience'!$X404)))</f>
        <v/>
      </c>
      <c r="AA404" s="1" t="str" cm="1">
        <f t="array" ref="AA404">IF(W404="","",_xlfn._xlws.FILTER('Input_Claims Data'!W$11:W$500,('Input_Claims Data'!$Q$11:$Q$500='Cal_Claims Experience'!$U404)*('Input_Claims Data'!$R$11:$R$500='Cal_Claims Experience'!$V404)*('Input_Claims Data'!$S$11:$S$500='Cal_Claims Experience'!$W404)*('Input_Claims Data'!$T$11:$T$500='Cal_Claims Experience'!$X404)))</f>
        <v/>
      </c>
      <c r="AB404" s="1" t="str" cm="1">
        <f t="array" ref="AB404">IF(X404="","",_xlfn._xlws.FILTER('Input_Claims Data'!X$11:X$500,('Input_Claims Data'!$Q$11:$Q$500='Cal_Claims Experience'!$U404)*('Input_Claims Data'!$R$11:$R$500='Cal_Claims Experience'!$V404)*('Input_Claims Data'!$S$11:$S$500='Cal_Claims Experience'!$W404)*('Input_Claims Data'!$T$11:$T$500='Cal_Claims Experience'!$X404)))</f>
        <v/>
      </c>
      <c r="AC404" s="1" t="str" cm="1">
        <f t="array" ref="AC404">IF(Y404="","",_xlfn._xlws.FILTER('Input_Claims Data'!Y$11:Y$500,('Input_Claims Data'!$Q$11:$Q$500='Cal_Claims Experience'!$U404)*('Input_Claims Data'!$R$11:$R$500='Cal_Claims Experience'!$V404)*('Input_Claims Data'!$S$11:$S$500='Cal_Claims Experience'!$W404)*('Input_Claims Data'!$T$11:$T$500='Cal_Claims Experience'!$X404)))</f>
        <v/>
      </c>
      <c r="AD404" s="1" t="str" cm="1">
        <f t="array" ref="AD404">IF(Z404="","",_xlfn._xlws.FILTER('Input_Claims Data'!Z$11:Z$500,('Input_Claims Data'!$Q$11:$Q$500='Cal_Claims Experience'!$U404)*('Input_Claims Data'!$R$11:$R$500='Cal_Claims Experience'!$V404)*('Input_Claims Data'!$S$11:$S$500='Cal_Claims Experience'!$W404)*('Input_Claims Data'!$T$11:$T$500='Cal_Claims Experience'!$X404)))</f>
        <v/>
      </c>
      <c r="AE404" s="1" t="str" cm="1">
        <f t="array" ref="AE404">IF(AA404="","",_xlfn._xlws.FILTER('Input_Claims Data'!AA$11:AA$500,('Input_Claims Data'!$Q$11:$Q$500='Cal_Claims Experience'!$U404)*('Input_Claims Data'!$R$11:$R$500='Cal_Claims Experience'!$V404)*('Input_Claims Data'!$S$11:$S$500='Cal_Claims Experience'!$W404)*('Input_Claims Data'!$T$11:$T$500='Cal_Claims Experience'!$X404)))</f>
        <v/>
      </c>
      <c r="AF404" s="1" t="str" cm="1">
        <f t="array" ref="AF404">IF(AB404="","",_xlfn._xlws.FILTER('Input_Claims Data'!AB$11:AB$500,('Input_Claims Data'!$Q$11:$Q$500='Cal_Claims Experience'!$U404)*('Input_Claims Data'!$R$11:$R$500='Cal_Claims Experience'!$V404)*('Input_Claims Data'!$S$11:$S$500='Cal_Claims Experience'!$W404)*('Input_Claims Data'!$T$11:$T$500='Cal_Claims Experience'!$X404)))</f>
        <v/>
      </c>
      <c r="AG404" s="1" t="str" cm="1">
        <f t="array" ref="AG404">IF(AC404="","",_xlfn._xlws.FILTER('Input_Claims Data'!AC$11:AC$500,('Input_Claims Data'!$Q$11:$Q$500='Cal_Claims Experience'!$U404)*('Input_Claims Data'!$R$11:$R$500='Cal_Claims Experience'!$V404)*('Input_Claims Data'!$S$11:$S$500='Cal_Claims Experience'!$W404)*('Input_Claims Data'!$T$11:$T$500='Cal_Claims Experience'!$X404)))</f>
        <v/>
      </c>
      <c r="AH404" s="1" t="str" cm="1">
        <f t="array" ref="AH404">IF(AD404="","",_xlfn._xlws.FILTER('Input_Claims Data'!AD$11:AD$500,('Input_Claims Data'!$Q$11:$Q$500='Cal_Claims Experience'!$U404)*('Input_Claims Data'!$R$11:$R$500='Cal_Claims Experience'!$V404)*('Input_Claims Data'!$S$11:$S$500='Cal_Claims Experience'!$W404)*('Input_Claims Data'!$T$11:$T$500='Cal_Claims Experience'!$X404)))</f>
        <v/>
      </c>
      <c r="AI404" s="1" t="str">
        <f t="shared" si="68"/>
        <v/>
      </c>
      <c r="AJ404" s="1" t="str">
        <f t="shared" si="65"/>
        <v/>
      </c>
      <c r="AK404" s="1" t="str">
        <f t="shared" si="66"/>
        <v/>
      </c>
      <c r="AL404" s="1" t="str">
        <f t="shared" si="67"/>
        <v/>
      </c>
      <c r="AM404" s="1" t="str">
        <f t="shared" si="69"/>
        <v/>
      </c>
    </row>
    <row r="405" spans="5:39">
      <c r="E405" s="1" t="str" cm="1">
        <f t="array" ref="E405">IF(A405="","",_xlfn._xlws.FILTER('Input_Claims Data'!E$11:E$500,('Input_Claims Data'!$A$11:$A$500='Cal_Claims Experience'!$A405)*('Input_Claims Data'!$B$11:$B$500='Cal_Claims Experience'!$B405)*('Input_Claims Data'!$C$11:$C$500='Cal_Claims Experience'!$C405)*('Input_Claims Data'!$D$11:$D$500='Cal_Claims Experience'!$D405)))</f>
        <v/>
      </c>
      <c r="F405" s="1" t="str" cm="1">
        <f t="array" ref="F405">IF(A405="","",_xlfn._xlws.FILTER('Input_Claims Data'!F$11:F$500,('Input_Claims Data'!$A$11:$A$500='Cal_Claims Experience'!$A405)*('Input_Claims Data'!$B$11:$B$500='Cal_Claims Experience'!$B405)*('Input_Claims Data'!$C$11:$C$500='Cal_Claims Experience'!$C405)*('Input_Claims Data'!$D$11:$D$500='Cal_Claims Experience'!$D405)))</f>
        <v/>
      </c>
      <c r="G405" s="1" t="str" cm="1">
        <f t="array" ref="G405">IF(A405="","",_xlfn._xlws.FILTER('Input_Claims Data'!G$11:G$500,('Input_Claims Data'!$A$11:$A$500='Cal_Claims Experience'!$A405)*('Input_Claims Data'!$B$11:$B$500='Cal_Claims Experience'!$B405)*('Input_Claims Data'!$C$11:$C$500='Cal_Claims Experience'!$C405)*('Input_Claims Data'!$D$11:$D$500='Cal_Claims Experience'!$D405)))</f>
        <v/>
      </c>
      <c r="H405" s="1" t="str" cm="1">
        <f t="array" ref="H405">IF(A405="","",_xlfn._xlws.FILTER('Input_Claims Data'!H$11:H$500,('Input_Claims Data'!$A$11:$A$500='Cal_Claims Experience'!$A405)*('Input_Claims Data'!$B$11:$B$500='Cal_Claims Experience'!$B405)*('Input_Claims Data'!$C$11:$C$500='Cal_Claims Experience'!$C405)*('Input_Claims Data'!$D$11:$D$500='Cal_Claims Experience'!$D405)))</f>
        <v/>
      </c>
      <c r="I405" s="1" t="str" cm="1">
        <f t="array" ref="I405">IF(A405="","",_xlfn._xlws.FILTER('Input_Claims Data'!I$11:I$500,('Input_Claims Data'!$A$11:$A$500='Cal_Claims Experience'!$A405)*('Input_Claims Data'!$B$11:$B$500='Cal_Claims Experience'!$B405)*('Input_Claims Data'!$C$11:$C$500='Cal_Claims Experience'!$C405)*('Input_Claims Data'!$D$11:$D$500='Cal_Claims Experience'!$D405)))</f>
        <v/>
      </c>
      <c r="J405" s="1" t="str" cm="1">
        <f t="array" ref="J405">IF(A405="","",_xlfn._xlws.FILTER('Input_Claims Data'!J$11:J$500,('Input_Claims Data'!$A$11:$A$500='Cal_Claims Experience'!$A405)*('Input_Claims Data'!$B$11:$B$500='Cal_Claims Experience'!$B405)*('Input_Claims Data'!$C$11:$C$500='Cal_Claims Experience'!$C405)*('Input_Claims Data'!$D$11:$D$500='Cal_Claims Experience'!$D405)))</f>
        <v/>
      </c>
      <c r="K405" s="1" t="str" cm="1">
        <f t="array" ref="K405">IF(A405="","",_xlfn._xlws.FILTER('Input_Claims Data'!K$11:K$500,('Input_Claims Data'!$A$11:$A$500='Cal_Claims Experience'!$A405)*('Input_Claims Data'!$B$11:$B$500='Cal_Claims Experience'!$B405)*('Input_Claims Data'!$C$11:$C$500='Cal_Claims Experience'!$C405)*('Input_Claims Data'!$D$11:$D$500='Cal_Claims Experience'!$D405)))</f>
        <v/>
      </c>
      <c r="L405" s="1" t="str" cm="1">
        <f t="array" ref="L405">IF(B405="","",_xlfn._xlws.FILTER('Input_Claims Data'!L$11:L$500,('Input_Claims Data'!$A$11:$A$500='Cal_Claims Experience'!$A405)*('Input_Claims Data'!$B$11:$B$500='Cal_Claims Experience'!$B405)*('Input_Claims Data'!$C$11:$C$500='Cal_Claims Experience'!$C405)*('Input_Claims Data'!$D$11:$D$500='Cal_Claims Experience'!$D405)))</f>
        <v/>
      </c>
      <c r="M405" s="1" t="str" cm="1">
        <f t="array" ref="M405">IF(C405="","",_xlfn._xlws.FILTER('Input_Claims Data'!M$11:M$500,('Input_Claims Data'!$A$11:$A$500='Cal_Claims Experience'!$A405)*('Input_Claims Data'!$B$11:$B$500='Cal_Claims Experience'!$B405)*('Input_Claims Data'!$C$11:$C$500='Cal_Claims Experience'!$C405)*('Input_Claims Data'!$D$11:$D$500='Cal_Claims Experience'!$D405)))</f>
        <v/>
      </c>
      <c r="N405" s="1" t="str" cm="1">
        <f t="array" ref="N405">IF(D405="","",_xlfn._xlws.FILTER('Input_Claims Data'!N$11:N$500,('Input_Claims Data'!$A$11:$A$500='Cal_Claims Experience'!$A405)*('Input_Claims Data'!$B$11:$B$500='Cal_Claims Experience'!$B405)*('Input_Claims Data'!$C$11:$C$500='Cal_Claims Experience'!$C405)*('Input_Claims Data'!$D$11:$D$500='Cal_Claims Experience'!$D405)))</f>
        <v/>
      </c>
      <c r="O405" s="1" t="str">
        <f t="shared" si="60"/>
        <v/>
      </c>
      <c r="P405" s="1" t="str">
        <f t="shared" si="61"/>
        <v/>
      </c>
      <c r="Q405" s="1" t="str">
        <f t="shared" si="62"/>
        <v/>
      </c>
      <c r="R405" s="1" t="str">
        <f t="shared" si="63"/>
        <v/>
      </c>
      <c r="S405" s="1" t="str">
        <f t="shared" si="64"/>
        <v/>
      </c>
      <c r="Y405" s="1" t="str" cm="1">
        <f t="array" ref="Y405">IF(U405="","",_xlfn._xlws.FILTER('Input_Claims Data'!U$11:U$500,('Input_Claims Data'!$Q$11:$Q$500='Cal_Claims Experience'!$U405)*('Input_Claims Data'!$R$11:$R$500='Cal_Claims Experience'!$V405)*('Input_Claims Data'!$S$11:$S$500='Cal_Claims Experience'!$W405)*('Input_Claims Data'!$T$11:$T$500='Cal_Claims Experience'!$X405)))</f>
        <v/>
      </c>
      <c r="Z405" s="1" t="str" cm="1">
        <f t="array" ref="Z405">IF(V405="","",_xlfn._xlws.FILTER('Input_Claims Data'!V$11:V$500,('Input_Claims Data'!$Q$11:$Q$500='Cal_Claims Experience'!$U405)*('Input_Claims Data'!$R$11:$R$500='Cal_Claims Experience'!$V405)*('Input_Claims Data'!$S$11:$S$500='Cal_Claims Experience'!$W405)*('Input_Claims Data'!$T$11:$T$500='Cal_Claims Experience'!$X405)))</f>
        <v/>
      </c>
      <c r="AA405" s="1" t="str" cm="1">
        <f t="array" ref="AA405">IF(W405="","",_xlfn._xlws.FILTER('Input_Claims Data'!W$11:W$500,('Input_Claims Data'!$Q$11:$Q$500='Cal_Claims Experience'!$U405)*('Input_Claims Data'!$R$11:$R$500='Cal_Claims Experience'!$V405)*('Input_Claims Data'!$S$11:$S$500='Cal_Claims Experience'!$W405)*('Input_Claims Data'!$T$11:$T$500='Cal_Claims Experience'!$X405)))</f>
        <v/>
      </c>
      <c r="AB405" s="1" t="str" cm="1">
        <f t="array" ref="AB405">IF(X405="","",_xlfn._xlws.FILTER('Input_Claims Data'!X$11:X$500,('Input_Claims Data'!$Q$11:$Q$500='Cal_Claims Experience'!$U405)*('Input_Claims Data'!$R$11:$R$500='Cal_Claims Experience'!$V405)*('Input_Claims Data'!$S$11:$S$500='Cal_Claims Experience'!$W405)*('Input_Claims Data'!$T$11:$T$500='Cal_Claims Experience'!$X405)))</f>
        <v/>
      </c>
      <c r="AC405" s="1" t="str" cm="1">
        <f t="array" ref="AC405">IF(Y405="","",_xlfn._xlws.FILTER('Input_Claims Data'!Y$11:Y$500,('Input_Claims Data'!$Q$11:$Q$500='Cal_Claims Experience'!$U405)*('Input_Claims Data'!$R$11:$R$500='Cal_Claims Experience'!$V405)*('Input_Claims Data'!$S$11:$S$500='Cal_Claims Experience'!$W405)*('Input_Claims Data'!$T$11:$T$500='Cal_Claims Experience'!$X405)))</f>
        <v/>
      </c>
      <c r="AD405" s="1" t="str" cm="1">
        <f t="array" ref="AD405">IF(Z405="","",_xlfn._xlws.FILTER('Input_Claims Data'!Z$11:Z$500,('Input_Claims Data'!$Q$11:$Q$500='Cal_Claims Experience'!$U405)*('Input_Claims Data'!$R$11:$R$500='Cal_Claims Experience'!$V405)*('Input_Claims Data'!$S$11:$S$500='Cal_Claims Experience'!$W405)*('Input_Claims Data'!$T$11:$T$500='Cal_Claims Experience'!$X405)))</f>
        <v/>
      </c>
      <c r="AE405" s="1" t="str" cm="1">
        <f t="array" ref="AE405">IF(AA405="","",_xlfn._xlws.FILTER('Input_Claims Data'!AA$11:AA$500,('Input_Claims Data'!$Q$11:$Q$500='Cal_Claims Experience'!$U405)*('Input_Claims Data'!$R$11:$R$500='Cal_Claims Experience'!$V405)*('Input_Claims Data'!$S$11:$S$500='Cal_Claims Experience'!$W405)*('Input_Claims Data'!$T$11:$T$500='Cal_Claims Experience'!$X405)))</f>
        <v/>
      </c>
      <c r="AF405" s="1" t="str" cm="1">
        <f t="array" ref="AF405">IF(AB405="","",_xlfn._xlws.FILTER('Input_Claims Data'!AB$11:AB$500,('Input_Claims Data'!$Q$11:$Q$500='Cal_Claims Experience'!$U405)*('Input_Claims Data'!$R$11:$R$500='Cal_Claims Experience'!$V405)*('Input_Claims Data'!$S$11:$S$500='Cal_Claims Experience'!$W405)*('Input_Claims Data'!$T$11:$T$500='Cal_Claims Experience'!$X405)))</f>
        <v/>
      </c>
      <c r="AG405" s="1" t="str" cm="1">
        <f t="array" ref="AG405">IF(AC405="","",_xlfn._xlws.FILTER('Input_Claims Data'!AC$11:AC$500,('Input_Claims Data'!$Q$11:$Q$500='Cal_Claims Experience'!$U405)*('Input_Claims Data'!$R$11:$R$500='Cal_Claims Experience'!$V405)*('Input_Claims Data'!$S$11:$S$500='Cal_Claims Experience'!$W405)*('Input_Claims Data'!$T$11:$T$500='Cal_Claims Experience'!$X405)))</f>
        <v/>
      </c>
      <c r="AH405" s="1" t="str" cm="1">
        <f t="array" ref="AH405">IF(AD405="","",_xlfn._xlws.FILTER('Input_Claims Data'!AD$11:AD$500,('Input_Claims Data'!$Q$11:$Q$500='Cal_Claims Experience'!$U405)*('Input_Claims Data'!$R$11:$R$500='Cal_Claims Experience'!$V405)*('Input_Claims Data'!$S$11:$S$500='Cal_Claims Experience'!$W405)*('Input_Claims Data'!$T$11:$T$500='Cal_Claims Experience'!$X405)))</f>
        <v/>
      </c>
      <c r="AI405" s="1" t="str">
        <f t="shared" si="68"/>
        <v/>
      </c>
      <c r="AJ405" s="1" t="str">
        <f t="shared" si="65"/>
        <v/>
      </c>
      <c r="AK405" s="1" t="str">
        <f t="shared" si="66"/>
        <v/>
      </c>
      <c r="AL405" s="1" t="str">
        <f t="shared" si="67"/>
        <v/>
      </c>
      <c r="AM405" s="1" t="str">
        <f t="shared" si="69"/>
        <v/>
      </c>
    </row>
    <row r="406" spans="5:39">
      <c r="E406" s="1" t="str" cm="1">
        <f t="array" ref="E406">IF(A406="","",_xlfn._xlws.FILTER('Input_Claims Data'!E$11:E$500,('Input_Claims Data'!$A$11:$A$500='Cal_Claims Experience'!$A406)*('Input_Claims Data'!$B$11:$B$500='Cal_Claims Experience'!$B406)*('Input_Claims Data'!$C$11:$C$500='Cal_Claims Experience'!$C406)*('Input_Claims Data'!$D$11:$D$500='Cal_Claims Experience'!$D406)))</f>
        <v/>
      </c>
      <c r="F406" s="1" t="str" cm="1">
        <f t="array" ref="F406">IF(A406="","",_xlfn._xlws.FILTER('Input_Claims Data'!F$11:F$500,('Input_Claims Data'!$A$11:$A$500='Cal_Claims Experience'!$A406)*('Input_Claims Data'!$B$11:$B$500='Cal_Claims Experience'!$B406)*('Input_Claims Data'!$C$11:$C$500='Cal_Claims Experience'!$C406)*('Input_Claims Data'!$D$11:$D$500='Cal_Claims Experience'!$D406)))</f>
        <v/>
      </c>
      <c r="G406" s="1" t="str" cm="1">
        <f t="array" ref="G406">IF(A406="","",_xlfn._xlws.FILTER('Input_Claims Data'!G$11:G$500,('Input_Claims Data'!$A$11:$A$500='Cal_Claims Experience'!$A406)*('Input_Claims Data'!$B$11:$B$500='Cal_Claims Experience'!$B406)*('Input_Claims Data'!$C$11:$C$500='Cal_Claims Experience'!$C406)*('Input_Claims Data'!$D$11:$D$500='Cal_Claims Experience'!$D406)))</f>
        <v/>
      </c>
      <c r="H406" s="1" t="str" cm="1">
        <f t="array" ref="H406">IF(A406="","",_xlfn._xlws.FILTER('Input_Claims Data'!H$11:H$500,('Input_Claims Data'!$A$11:$A$500='Cal_Claims Experience'!$A406)*('Input_Claims Data'!$B$11:$B$500='Cal_Claims Experience'!$B406)*('Input_Claims Data'!$C$11:$C$500='Cal_Claims Experience'!$C406)*('Input_Claims Data'!$D$11:$D$500='Cal_Claims Experience'!$D406)))</f>
        <v/>
      </c>
      <c r="I406" s="1" t="str" cm="1">
        <f t="array" ref="I406">IF(A406="","",_xlfn._xlws.FILTER('Input_Claims Data'!I$11:I$500,('Input_Claims Data'!$A$11:$A$500='Cal_Claims Experience'!$A406)*('Input_Claims Data'!$B$11:$B$500='Cal_Claims Experience'!$B406)*('Input_Claims Data'!$C$11:$C$500='Cal_Claims Experience'!$C406)*('Input_Claims Data'!$D$11:$D$500='Cal_Claims Experience'!$D406)))</f>
        <v/>
      </c>
      <c r="J406" s="1" t="str" cm="1">
        <f t="array" ref="J406">IF(A406="","",_xlfn._xlws.FILTER('Input_Claims Data'!J$11:J$500,('Input_Claims Data'!$A$11:$A$500='Cal_Claims Experience'!$A406)*('Input_Claims Data'!$B$11:$B$500='Cal_Claims Experience'!$B406)*('Input_Claims Data'!$C$11:$C$500='Cal_Claims Experience'!$C406)*('Input_Claims Data'!$D$11:$D$500='Cal_Claims Experience'!$D406)))</f>
        <v/>
      </c>
      <c r="K406" s="1" t="str" cm="1">
        <f t="array" ref="K406">IF(A406="","",_xlfn._xlws.FILTER('Input_Claims Data'!K$11:K$500,('Input_Claims Data'!$A$11:$A$500='Cal_Claims Experience'!$A406)*('Input_Claims Data'!$B$11:$B$500='Cal_Claims Experience'!$B406)*('Input_Claims Data'!$C$11:$C$500='Cal_Claims Experience'!$C406)*('Input_Claims Data'!$D$11:$D$500='Cal_Claims Experience'!$D406)))</f>
        <v/>
      </c>
      <c r="L406" s="1" t="str" cm="1">
        <f t="array" ref="L406">IF(B406="","",_xlfn._xlws.FILTER('Input_Claims Data'!L$11:L$500,('Input_Claims Data'!$A$11:$A$500='Cal_Claims Experience'!$A406)*('Input_Claims Data'!$B$11:$B$500='Cal_Claims Experience'!$B406)*('Input_Claims Data'!$C$11:$C$500='Cal_Claims Experience'!$C406)*('Input_Claims Data'!$D$11:$D$500='Cal_Claims Experience'!$D406)))</f>
        <v/>
      </c>
      <c r="M406" s="1" t="str" cm="1">
        <f t="array" ref="M406">IF(C406="","",_xlfn._xlws.FILTER('Input_Claims Data'!M$11:M$500,('Input_Claims Data'!$A$11:$A$500='Cal_Claims Experience'!$A406)*('Input_Claims Data'!$B$11:$B$500='Cal_Claims Experience'!$B406)*('Input_Claims Data'!$C$11:$C$500='Cal_Claims Experience'!$C406)*('Input_Claims Data'!$D$11:$D$500='Cal_Claims Experience'!$D406)))</f>
        <v/>
      </c>
      <c r="N406" s="1" t="str" cm="1">
        <f t="array" ref="N406">IF(D406="","",_xlfn._xlws.FILTER('Input_Claims Data'!N$11:N$500,('Input_Claims Data'!$A$11:$A$500='Cal_Claims Experience'!$A406)*('Input_Claims Data'!$B$11:$B$500='Cal_Claims Experience'!$B406)*('Input_Claims Data'!$C$11:$C$500='Cal_Claims Experience'!$C406)*('Input_Claims Data'!$D$11:$D$500='Cal_Claims Experience'!$D406)))</f>
        <v/>
      </c>
      <c r="O406" s="1" t="str">
        <f t="shared" si="60"/>
        <v/>
      </c>
      <c r="P406" s="1" t="str">
        <f t="shared" si="61"/>
        <v/>
      </c>
      <c r="Q406" s="1" t="str">
        <f t="shared" si="62"/>
        <v/>
      </c>
      <c r="R406" s="1" t="str">
        <f t="shared" si="63"/>
        <v/>
      </c>
      <c r="S406" s="1" t="str">
        <f t="shared" si="64"/>
        <v/>
      </c>
      <c r="Y406" s="1" t="str" cm="1">
        <f t="array" ref="Y406">IF(U406="","",_xlfn._xlws.FILTER('Input_Claims Data'!U$11:U$500,('Input_Claims Data'!$Q$11:$Q$500='Cal_Claims Experience'!$U406)*('Input_Claims Data'!$R$11:$R$500='Cal_Claims Experience'!$V406)*('Input_Claims Data'!$S$11:$S$500='Cal_Claims Experience'!$W406)*('Input_Claims Data'!$T$11:$T$500='Cal_Claims Experience'!$X406)))</f>
        <v/>
      </c>
      <c r="Z406" s="1" t="str" cm="1">
        <f t="array" ref="Z406">IF(V406="","",_xlfn._xlws.FILTER('Input_Claims Data'!V$11:V$500,('Input_Claims Data'!$Q$11:$Q$500='Cal_Claims Experience'!$U406)*('Input_Claims Data'!$R$11:$R$500='Cal_Claims Experience'!$V406)*('Input_Claims Data'!$S$11:$S$500='Cal_Claims Experience'!$W406)*('Input_Claims Data'!$T$11:$T$500='Cal_Claims Experience'!$X406)))</f>
        <v/>
      </c>
      <c r="AA406" s="1" t="str" cm="1">
        <f t="array" ref="AA406">IF(W406="","",_xlfn._xlws.FILTER('Input_Claims Data'!W$11:W$500,('Input_Claims Data'!$Q$11:$Q$500='Cal_Claims Experience'!$U406)*('Input_Claims Data'!$R$11:$R$500='Cal_Claims Experience'!$V406)*('Input_Claims Data'!$S$11:$S$500='Cal_Claims Experience'!$W406)*('Input_Claims Data'!$T$11:$T$500='Cal_Claims Experience'!$X406)))</f>
        <v/>
      </c>
      <c r="AB406" s="1" t="str" cm="1">
        <f t="array" ref="AB406">IF(X406="","",_xlfn._xlws.FILTER('Input_Claims Data'!X$11:X$500,('Input_Claims Data'!$Q$11:$Q$500='Cal_Claims Experience'!$U406)*('Input_Claims Data'!$R$11:$R$500='Cal_Claims Experience'!$V406)*('Input_Claims Data'!$S$11:$S$500='Cal_Claims Experience'!$W406)*('Input_Claims Data'!$T$11:$T$500='Cal_Claims Experience'!$X406)))</f>
        <v/>
      </c>
      <c r="AC406" s="1" t="str" cm="1">
        <f t="array" ref="AC406">IF(Y406="","",_xlfn._xlws.FILTER('Input_Claims Data'!Y$11:Y$500,('Input_Claims Data'!$Q$11:$Q$500='Cal_Claims Experience'!$U406)*('Input_Claims Data'!$R$11:$R$500='Cal_Claims Experience'!$V406)*('Input_Claims Data'!$S$11:$S$500='Cal_Claims Experience'!$W406)*('Input_Claims Data'!$T$11:$T$500='Cal_Claims Experience'!$X406)))</f>
        <v/>
      </c>
      <c r="AD406" s="1" t="str" cm="1">
        <f t="array" ref="AD406">IF(Z406="","",_xlfn._xlws.FILTER('Input_Claims Data'!Z$11:Z$500,('Input_Claims Data'!$Q$11:$Q$500='Cal_Claims Experience'!$U406)*('Input_Claims Data'!$R$11:$R$500='Cal_Claims Experience'!$V406)*('Input_Claims Data'!$S$11:$S$500='Cal_Claims Experience'!$W406)*('Input_Claims Data'!$T$11:$T$500='Cal_Claims Experience'!$X406)))</f>
        <v/>
      </c>
      <c r="AE406" s="1" t="str" cm="1">
        <f t="array" ref="AE406">IF(AA406="","",_xlfn._xlws.FILTER('Input_Claims Data'!AA$11:AA$500,('Input_Claims Data'!$Q$11:$Q$500='Cal_Claims Experience'!$U406)*('Input_Claims Data'!$R$11:$R$500='Cal_Claims Experience'!$V406)*('Input_Claims Data'!$S$11:$S$500='Cal_Claims Experience'!$W406)*('Input_Claims Data'!$T$11:$T$500='Cal_Claims Experience'!$X406)))</f>
        <v/>
      </c>
      <c r="AF406" s="1" t="str" cm="1">
        <f t="array" ref="AF406">IF(AB406="","",_xlfn._xlws.FILTER('Input_Claims Data'!AB$11:AB$500,('Input_Claims Data'!$Q$11:$Q$500='Cal_Claims Experience'!$U406)*('Input_Claims Data'!$R$11:$R$500='Cal_Claims Experience'!$V406)*('Input_Claims Data'!$S$11:$S$500='Cal_Claims Experience'!$W406)*('Input_Claims Data'!$T$11:$T$500='Cal_Claims Experience'!$X406)))</f>
        <v/>
      </c>
      <c r="AG406" s="1" t="str" cm="1">
        <f t="array" ref="AG406">IF(AC406="","",_xlfn._xlws.FILTER('Input_Claims Data'!AC$11:AC$500,('Input_Claims Data'!$Q$11:$Q$500='Cal_Claims Experience'!$U406)*('Input_Claims Data'!$R$11:$R$500='Cal_Claims Experience'!$V406)*('Input_Claims Data'!$S$11:$S$500='Cal_Claims Experience'!$W406)*('Input_Claims Data'!$T$11:$T$500='Cal_Claims Experience'!$X406)))</f>
        <v/>
      </c>
      <c r="AH406" s="1" t="str" cm="1">
        <f t="array" ref="AH406">IF(AD406="","",_xlfn._xlws.FILTER('Input_Claims Data'!AD$11:AD$500,('Input_Claims Data'!$Q$11:$Q$500='Cal_Claims Experience'!$U406)*('Input_Claims Data'!$R$11:$R$500='Cal_Claims Experience'!$V406)*('Input_Claims Data'!$S$11:$S$500='Cal_Claims Experience'!$W406)*('Input_Claims Data'!$T$11:$T$500='Cal_Claims Experience'!$X406)))</f>
        <v/>
      </c>
      <c r="AI406" s="1" t="str">
        <f t="shared" si="68"/>
        <v/>
      </c>
      <c r="AJ406" s="1" t="str">
        <f t="shared" si="65"/>
        <v/>
      </c>
      <c r="AK406" s="1" t="str">
        <f t="shared" si="66"/>
        <v/>
      </c>
      <c r="AL406" s="1" t="str">
        <f t="shared" si="67"/>
        <v/>
      </c>
      <c r="AM406" s="1" t="str">
        <f t="shared" si="69"/>
        <v/>
      </c>
    </row>
    <row r="407" spans="5:39">
      <c r="E407" s="1" t="str" cm="1">
        <f t="array" ref="E407">IF(A407="","",_xlfn._xlws.FILTER('Input_Claims Data'!E$11:E$500,('Input_Claims Data'!$A$11:$A$500='Cal_Claims Experience'!$A407)*('Input_Claims Data'!$B$11:$B$500='Cal_Claims Experience'!$B407)*('Input_Claims Data'!$C$11:$C$500='Cal_Claims Experience'!$C407)*('Input_Claims Data'!$D$11:$D$500='Cal_Claims Experience'!$D407)))</f>
        <v/>
      </c>
      <c r="F407" s="1" t="str" cm="1">
        <f t="array" ref="F407">IF(A407="","",_xlfn._xlws.FILTER('Input_Claims Data'!F$11:F$500,('Input_Claims Data'!$A$11:$A$500='Cal_Claims Experience'!$A407)*('Input_Claims Data'!$B$11:$B$500='Cal_Claims Experience'!$B407)*('Input_Claims Data'!$C$11:$C$500='Cal_Claims Experience'!$C407)*('Input_Claims Data'!$D$11:$D$500='Cal_Claims Experience'!$D407)))</f>
        <v/>
      </c>
      <c r="G407" s="1" t="str" cm="1">
        <f t="array" ref="G407">IF(A407="","",_xlfn._xlws.FILTER('Input_Claims Data'!G$11:G$500,('Input_Claims Data'!$A$11:$A$500='Cal_Claims Experience'!$A407)*('Input_Claims Data'!$B$11:$B$500='Cal_Claims Experience'!$B407)*('Input_Claims Data'!$C$11:$C$500='Cal_Claims Experience'!$C407)*('Input_Claims Data'!$D$11:$D$500='Cal_Claims Experience'!$D407)))</f>
        <v/>
      </c>
      <c r="H407" s="1" t="str" cm="1">
        <f t="array" ref="H407">IF(A407="","",_xlfn._xlws.FILTER('Input_Claims Data'!H$11:H$500,('Input_Claims Data'!$A$11:$A$500='Cal_Claims Experience'!$A407)*('Input_Claims Data'!$B$11:$B$500='Cal_Claims Experience'!$B407)*('Input_Claims Data'!$C$11:$C$500='Cal_Claims Experience'!$C407)*('Input_Claims Data'!$D$11:$D$500='Cal_Claims Experience'!$D407)))</f>
        <v/>
      </c>
      <c r="I407" s="1" t="str" cm="1">
        <f t="array" ref="I407">IF(A407="","",_xlfn._xlws.FILTER('Input_Claims Data'!I$11:I$500,('Input_Claims Data'!$A$11:$A$500='Cal_Claims Experience'!$A407)*('Input_Claims Data'!$B$11:$B$500='Cal_Claims Experience'!$B407)*('Input_Claims Data'!$C$11:$C$500='Cal_Claims Experience'!$C407)*('Input_Claims Data'!$D$11:$D$500='Cal_Claims Experience'!$D407)))</f>
        <v/>
      </c>
      <c r="J407" s="1" t="str" cm="1">
        <f t="array" ref="J407">IF(A407="","",_xlfn._xlws.FILTER('Input_Claims Data'!J$11:J$500,('Input_Claims Data'!$A$11:$A$500='Cal_Claims Experience'!$A407)*('Input_Claims Data'!$B$11:$B$500='Cal_Claims Experience'!$B407)*('Input_Claims Data'!$C$11:$C$500='Cal_Claims Experience'!$C407)*('Input_Claims Data'!$D$11:$D$500='Cal_Claims Experience'!$D407)))</f>
        <v/>
      </c>
      <c r="K407" s="1" t="str" cm="1">
        <f t="array" ref="K407">IF(A407="","",_xlfn._xlws.FILTER('Input_Claims Data'!K$11:K$500,('Input_Claims Data'!$A$11:$A$500='Cal_Claims Experience'!$A407)*('Input_Claims Data'!$B$11:$B$500='Cal_Claims Experience'!$B407)*('Input_Claims Data'!$C$11:$C$500='Cal_Claims Experience'!$C407)*('Input_Claims Data'!$D$11:$D$500='Cal_Claims Experience'!$D407)))</f>
        <v/>
      </c>
      <c r="L407" s="1" t="str" cm="1">
        <f t="array" ref="L407">IF(B407="","",_xlfn._xlws.FILTER('Input_Claims Data'!L$11:L$500,('Input_Claims Data'!$A$11:$A$500='Cal_Claims Experience'!$A407)*('Input_Claims Data'!$B$11:$B$500='Cal_Claims Experience'!$B407)*('Input_Claims Data'!$C$11:$C$500='Cal_Claims Experience'!$C407)*('Input_Claims Data'!$D$11:$D$500='Cal_Claims Experience'!$D407)))</f>
        <v/>
      </c>
      <c r="M407" s="1" t="str" cm="1">
        <f t="array" ref="M407">IF(C407="","",_xlfn._xlws.FILTER('Input_Claims Data'!M$11:M$500,('Input_Claims Data'!$A$11:$A$500='Cal_Claims Experience'!$A407)*('Input_Claims Data'!$B$11:$B$500='Cal_Claims Experience'!$B407)*('Input_Claims Data'!$C$11:$C$500='Cal_Claims Experience'!$C407)*('Input_Claims Data'!$D$11:$D$500='Cal_Claims Experience'!$D407)))</f>
        <v/>
      </c>
      <c r="N407" s="1" t="str" cm="1">
        <f t="array" ref="N407">IF(D407="","",_xlfn._xlws.FILTER('Input_Claims Data'!N$11:N$500,('Input_Claims Data'!$A$11:$A$500='Cal_Claims Experience'!$A407)*('Input_Claims Data'!$B$11:$B$500='Cal_Claims Experience'!$B407)*('Input_Claims Data'!$C$11:$C$500='Cal_Claims Experience'!$C407)*('Input_Claims Data'!$D$11:$D$500='Cal_Claims Experience'!$D407)))</f>
        <v/>
      </c>
      <c r="O407" s="1" t="str">
        <f t="shared" si="60"/>
        <v/>
      </c>
      <c r="P407" s="1" t="str">
        <f t="shared" si="61"/>
        <v/>
      </c>
      <c r="Q407" s="1" t="str">
        <f t="shared" si="62"/>
        <v/>
      </c>
      <c r="R407" s="1" t="str">
        <f t="shared" si="63"/>
        <v/>
      </c>
      <c r="S407" s="1" t="str">
        <f t="shared" si="64"/>
        <v/>
      </c>
      <c r="Y407" s="1" t="str" cm="1">
        <f t="array" ref="Y407">IF(U407="","",_xlfn._xlws.FILTER('Input_Claims Data'!U$11:U$500,('Input_Claims Data'!$Q$11:$Q$500='Cal_Claims Experience'!$U407)*('Input_Claims Data'!$R$11:$R$500='Cal_Claims Experience'!$V407)*('Input_Claims Data'!$S$11:$S$500='Cal_Claims Experience'!$W407)*('Input_Claims Data'!$T$11:$T$500='Cal_Claims Experience'!$X407)))</f>
        <v/>
      </c>
      <c r="Z407" s="1" t="str" cm="1">
        <f t="array" ref="Z407">IF(V407="","",_xlfn._xlws.FILTER('Input_Claims Data'!V$11:V$500,('Input_Claims Data'!$Q$11:$Q$500='Cal_Claims Experience'!$U407)*('Input_Claims Data'!$R$11:$R$500='Cal_Claims Experience'!$V407)*('Input_Claims Data'!$S$11:$S$500='Cal_Claims Experience'!$W407)*('Input_Claims Data'!$T$11:$T$500='Cal_Claims Experience'!$X407)))</f>
        <v/>
      </c>
      <c r="AA407" s="1" t="str" cm="1">
        <f t="array" ref="AA407">IF(W407="","",_xlfn._xlws.FILTER('Input_Claims Data'!W$11:W$500,('Input_Claims Data'!$Q$11:$Q$500='Cal_Claims Experience'!$U407)*('Input_Claims Data'!$R$11:$R$500='Cal_Claims Experience'!$V407)*('Input_Claims Data'!$S$11:$S$500='Cal_Claims Experience'!$W407)*('Input_Claims Data'!$T$11:$T$500='Cal_Claims Experience'!$X407)))</f>
        <v/>
      </c>
      <c r="AB407" s="1" t="str" cm="1">
        <f t="array" ref="AB407">IF(X407="","",_xlfn._xlws.FILTER('Input_Claims Data'!X$11:X$500,('Input_Claims Data'!$Q$11:$Q$500='Cal_Claims Experience'!$U407)*('Input_Claims Data'!$R$11:$R$500='Cal_Claims Experience'!$V407)*('Input_Claims Data'!$S$11:$S$500='Cal_Claims Experience'!$W407)*('Input_Claims Data'!$T$11:$T$500='Cal_Claims Experience'!$X407)))</f>
        <v/>
      </c>
      <c r="AC407" s="1" t="str" cm="1">
        <f t="array" ref="AC407">IF(Y407="","",_xlfn._xlws.FILTER('Input_Claims Data'!Y$11:Y$500,('Input_Claims Data'!$Q$11:$Q$500='Cal_Claims Experience'!$U407)*('Input_Claims Data'!$R$11:$R$500='Cal_Claims Experience'!$V407)*('Input_Claims Data'!$S$11:$S$500='Cal_Claims Experience'!$W407)*('Input_Claims Data'!$T$11:$T$500='Cal_Claims Experience'!$X407)))</f>
        <v/>
      </c>
      <c r="AD407" s="1" t="str" cm="1">
        <f t="array" ref="AD407">IF(Z407="","",_xlfn._xlws.FILTER('Input_Claims Data'!Z$11:Z$500,('Input_Claims Data'!$Q$11:$Q$500='Cal_Claims Experience'!$U407)*('Input_Claims Data'!$R$11:$R$500='Cal_Claims Experience'!$V407)*('Input_Claims Data'!$S$11:$S$500='Cal_Claims Experience'!$W407)*('Input_Claims Data'!$T$11:$T$500='Cal_Claims Experience'!$X407)))</f>
        <v/>
      </c>
      <c r="AE407" s="1" t="str" cm="1">
        <f t="array" ref="AE407">IF(AA407="","",_xlfn._xlws.FILTER('Input_Claims Data'!AA$11:AA$500,('Input_Claims Data'!$Q$11:$Q$500='Cal_Claims Experience'!$U407)*('Input_Claims Data'!$R$11:$R$500='Cal_Claims Experience'!$V407)*('Input_Claims Data'!$S$11:$S$500='Cal_Claims Experience'!$W407)*('Input_Claims Data'!$T$11:$T$500='Cal_Claims Experience'!$X407)))</f>
        <v/>
      </c>
      <c r="AF407" s="1" t="str" cm="1">
        <f t="array" ref="AF407">IF(AB407="","",_xlfn._xlws.FILTER('Input_Claims Data'!AB$11:AB$500,('Input_Claims Data'!$Q$11:$Q$500='Cal_Claims Experience'!$U407)*('Input_Claims Data'!$R$11:$R$500='Cal_Claims Experience'!$V407)*('Input_Claims Data'!$S$11:$S$500='Cal_Claims Experience'!$W407)*('Input_Claims Data'!$T$11:$T$500='Cal_Claims Experience'!$X407)))</f>
        <v/>
      </c>
      <c r="AG407" s="1" t="str" cm="1">
        <f t="array" ref="AG407">IF(AC407="","",_xlfn._xlws.FILTER('Input_Claims Data'!AC$11:AC$500,('Input_Claims Data'!$Q$11:$Q$500='Cal_Claims Experience'!$U407)*('Input_Claims Data'!$R$11:$R$500='Cal_Claims Experience'!$V407)*('Input_Claims Data'!$S$11:$S$500='Cal_Claims Experience'!$W407)*('Input_Claims Data'!$T$11:$T$500='Cal_Claims Experience'!$X407)))</f>
        <v/>
      </c>
      <c r="AH407" s="1" t="str" cm="1">
        <f t="array" ref="AH407">IF(AD407="","",_xlfn._xlws.FILTER('Input_Claims Data'!AD$11:AD$500,('Input_Claims Data'!$Q$11:$Q$500='Cal_Claims Experience'!$U407)*('Input_Claims Data'!$R$11:$R$500='Cal_Claims Experience'!$V407)*('Input_Claims Data'!$S$11:$S$500='Cal_Claims Experience'!$W407)*('Input_Claims Data'!$T$11:$T$500='Cal_Claims Experience'!$X407)))</f>
        <v/>
      </c>
      <c r="AI407" s="1" t="str">
        <f t="shared" si="68"/>
        <v/>
      </c>
      <c r="AJ407" s="1" t="str">
        <f t="shared" si="65"/>
        <v/>
      </c>
      <c r="AK407" s="1" t="str">
        <f t="shared" si="66"/>
        <v/>
      </c>
      <c r="AL407" s="1" t="str">
        <f t="shared" si="67"/>
        <v/>
      </c>
      <c r="AM407" s="1" t="str">
        <f t="shared" si="69"/>
        <v/>
      </c>
    </row>
    <row r="408" spans="5:39">
      <c r="E408" s="1" t="str" cm="1">
        <f t="array" ref="E408">IF(A408="","",_xlfn._xlws.FILTER('Input_Claims Data'!E$11:E$500,('Input_Claims Data'!$A$11:$A$500='Cal_Claims Experience'!$A408)*('Input_Claims Data'!$B$11:$B$500='Cal_Claims Experience'!$B408)*('Input_Claims Data'!$C$11:$C$500='Cal_Claims Experience'!$C408)*('Input_Claims Data'!$D$11:$D$500='Cal_Claims Experience'!$D408)))</f>
        <v/>
      </c>
      <c r="F408" s="1" t="str" cm="1">
        <f t="array" ref="F408">IF(A408="","",_xlfn._xlws.FILTER('Input_Claims Data'!F$11:F$500,('Input_Claims Data'!$A$11:$A$500='Cal_Claims Experience'!$A408)*('Input_Claims Data'!$B$11:$B$500='Cal_Claims Experience'!$B408)*('Input_Claims Data'!$C$11:$C$500='Cal_Claims Experience'!$C408)*('Input_Claims Data'!$D$11:$D$500='Cal_Claims Experience'!$D408)))</f>
        <v/>
      </c>
      <c r="G408" s="1" t="str" cm="1">
        <f t="array" ref="G408">IF(A408="","",_xlfn._xlws.FILTER('Input_Claims Data'!G$11:G$500,('Input_Claims Data'!$A$11:$A$500='Cal_Claims Experience'!$A408)*('Input_Claims Data'!$B$11:$B$500='Cal_Claims Experience'!$B408)*('Input_Claims Data'!$C$11:$C$500='Cal_Claims Experience'!$C408)*('Input_Claims Data'!$D$11:$D$500='Cal_Claims Experience'!$D408)))</f>
        <v/>
      </c>
      <c r="H408" s="1" t="str" cm="1">
        <f t="array" ref="H408">IF(A408="","",_xlfn._xlws.FILTER('Input_Claims Data'!H$11:H$500,('Input_Claims Data'!$A$11:$A$500='Cal_Claims Experience'!$A408)*('Input_Claims Data'!$B$11:$B$500='Cal_Claims Experience'!$B408)*('Input_Claims Data'!$C$11:$C$500='Cal_Claims Experience'!$C408)*('Input_Claims Data'!$D$11:$D$500='Cal_Claims Experience'!$D408)))</f>
        <v/>
      </c>
      <c r="I408" s="1" t="str" cm="1">
        <f t="array" ref="I408">IF(A408="","",_xlfn._xlws.FILTER('Input_Claims Data'!I$11:I$500,('Input_Claims Data'!$A$11:$A$500='Cal_Claims Experience'!$A408)*('Input_Claims Data'!$B$11:$B$500='Cal_Claims Experience'!$B408)*('Input_Claims Data'!$C$11:$C$500='Cal_Claims Experience'!$C408)*('Input_Claims Data'!$D$11:$D$500='Cal_Claims Experience'!$D408)))</f>
        <v/>
      </c>
      <c r="J408" s="1" t="str" cm="1">
        <f t="array" ref="J408">IF(A408="","",_xlfn._xlws.FILTER('Input_Claims Data'!J$11:J$500,('Input_Claims Data'!$A$11:$A$500='Cal_Claims Experience'!$A408)*('Input_Claims Data'!$B$11:$B$500='Cal_Claims Experience'!$B408)*('Input_Claims Data'!$C$11:$C$500='Cal_Claims Experience'!$C408)*('Input_Claims Data'!$D$11:$D$500='Cal_Claims Experience'!$D408)))</f>
        <v/>
      </c>
      <c r="K408" s="1" t="str" cm="1">
        <f t="array" ref="K408">IF(A408="","",_xlfn._xlws.FILTER('Input_Claims Data'!K$11:K$500,('Input_Claims Data'!$A$11:$A$500='Cal_Claims Experience'!$A408)*('Input_Claims Data'!$B$11:$B$500='Cal_Claims Experience'!$B408)*('Input_Claims Data'!$C$11:$C$500='Cal_Claims Experience'!$C408)*('Input_Claims Data'!$D$11:$D$500='Cal_Claims Experience'!$D408)))</f>
        <v/>
      </c>
      <c r="L408" s="1" t="str" cm="1">
        <f t="array" ref="L408">IF(B408="","",_xlfn._xlws.FILTER('Input_Claims Data'!L$11:L$500,('Input_Claims Data'!$A$11:$A$500='Cal_Claims Experience'!$A408)*('Input_Claims Data'!$B$11:$B$500='Cal_Claims Experience'!$B408)*('Input_Claims Data'!$C$11:$C$500='Cal_Claims Experience'!$C408)*('Input_Claims Data'!$D$11:$D$500='Cal_Claims Experience'!$D408)))</f>
        <v/>
      </c>
      <c r="M408" s="1" t="str" cm="1">
        <f t="array" ref="M408">IF(C408="","",_xlfn._xlws.FILTER('Input_Claims Data'!M$11:M$500,('Input_Claims Data'!$A$11:$A$500='Cal_Claims Experience'!$A408)*('Input_Claims Data'!$B$11:$B$500='Cal_Claims Experience'!$B408)*('Input_Claims Data'!$C$11:$C$500='Cal_Claims Experience'!$C408)*('Input_Claims Data'!$D$11:$D$500='Cal_Claims Experience'!$D408)))</f>
        <v/>
      </c>
      <c r="N408" s="1" t="str" cm="1">
        <f t="array" ref="N408">IF(D408="","",_xlfn._xlws.FILTER('Input_Claims Data'!N$11:N$500,('Input_Claims Data'!$A$11:$A$500='Cal_Claims Experience'!$A408)*('Input_Claims Data'!$B$11:$B$500='Cal_Claims Experience'!$B408)*('Input_Claims Data'!$C$11:$C$500='Cal_Claims Experience'!$C408)*('Input_Claims Data'!$D$11:$D$500='Cal_Claims Experience'!$D408)))</f>
        <v/>
      </c>
      <c r="O408" s="1" t="str">
        <f t="shared" si="60"/>
        <v/>
      </c>
      <c r="P408" s="1" t="str">
        <f t="shared" si="61"/>
        <v/>
      </c>
      <c r="Q408" s="1" t="str">
        <f t="shared" si="62"/>
        <v/>
      </c>
      <c r="R408" s="1" t="str">
        <f t="shared" si="63"/>
        <v/>
      </c>
      <c r="S408" s="1" t="str">
        <f t="shared" si="64"/>
        <v/>
      </c>
      <c r="Y408" s="1" t="str" cm="1">
        <f t="array" ref="Y408">IF(U408="","",_xlfn._xlws.FILTER('Input_Claims Data'!U$11:U$500,('Input_Claims Data'!$Q$11:$Q$500='Cal_Claims Experience'!$U408)*('Input_Claims Data'!$R$11:$R$500='Cal_Claims Experience'!$V408)*('Input_Claims Data'!$S$11:$S$500='Cal_Claims Experience'!$W408)*('Input_Claims Data'!$T$11:$T$500='Cal_Claims Experience'!$X408)))</f>
        <v/>
      </c>
      <c r="Z408" s="1" t="str" cm="1">
        <f t="array" ref="Z408">IF(V408="","",_xlfn._xlws.FILTER('Input_Claims Data'!V$11:V$500,('Input_Claims Data'!$Q$11:$Q$500='Cal_Claims Experience'!$U408)*('Input_Claims Data'!$R$11:$R$500='Cal_Claims Experience'!$V408)*('Input_Claims Data'!$S$11:$S$500='Cal_Claims Experience'!$W408)*('Input_Claims Data'!$T$11:$T$500='Cal_Claims Experience'!$X408)))</f>
        <v/>
      </c>
      <c r="AA408" s="1" t="str" cm="1">
        <f t="array" ref="AA408">IF(W408="","",_xlfn._xlws.FILTER('Input_Claims Data'!W$11:W$500,('Input_Claims Data'!$Q$11:$Q$500='Cal_Claims Experience'!$U408)*('Input_Claims Data'!$R$11:$R$500='Cal_Claims Experience'!$V408)*('Input_Claims Data'!$S$11:$S$500='Cal_Claims Experience'!$W408)*('Input_Claims Data'!$T$11:$T$500='Cal_Claims Experience'!$X408)))</f>
        <v/>
      </c>
      <c r="AB408" s="1" t="str" cm="1">
        <f t="array" ref="AB408">IF(X408="","",_xlfn._xlws.FILTER('Input_Claims Data'!X$11:X$500,('Input_Claims Data'!$Q$11:$Q$500='Cal_Claims Experience'!$U408)*('Input_Claims Data'!$R$11:$R$500='Cal_Claims Experience'!$V408)*('Input_Claims Data'!$S$11:$S$500='Cal_Claims Experience'!$W408)*('Input_Claims Data'!$T$11:$T$500='Cal_Claims Experience'!$X408)))</f>
        <v/>
      </c>
      <c r="AC408" s="1" t="str" cm="1">
        <f t="array" ref="AC408">IF(Y408="","",_xlfn._xlws.FILTER('Input_Claims Data'!Y$11:Y$500,('Input_Claims Data'!$Q$11:$Q$500='Cal_Claims Experience'!$U408)*('Input_Claims Data'!$R$11:$R$500='Cal_Claims Experience'!$V408)*('Input_Claims Data'!$S$11:$S$500='Cal_Claims Experience'!$W408)*('Input_Claims Data'!$T$11:$T$500='Cal_Claims Experience'!$X408)))</f>
        <v/>
      </c>
      <c r="AD408" s="1" t="str" cm="1">
        <f t="array" ref="AD408">IF(Z408="","",_xlfn._xlws.FILTER('Input_Claims Data'!Z$11:Z$500,('Input_Claims Data'!$Q$11:$Q$500='Cal_Claims Experience'!$U408)*('Input_Claims Data'!$R$11:$R$500='Cal_Claims Experience'!$V408)*('Input_Claims Data'!$S$11:$S$500='Cal_Claims Experience'!$W408)*('Input_Claims Data'!$T$11:$T$500='Cal_Claims Experience'!$X408)))</f>
        <v/>
      </c>
      <c r="AE408" s="1" t="str" cm="1">
        <f t="array" ref="AE408">IF(AA408="","",_xlfn._xlws.FILTER('Input_Claims Data'!AA$11:AA$500,('Input_Claims Data'!$Q$11:$Q$500='Cal_Claims Experience'!$U408)*('Input_Claims Data'!$R$11:$R$500='Cal_Claims Experience'!$V408)*('Input_Claims Data'!$S$11:$S$500='Cal_Claims Experience'!$W408)*('Input_Claims Data'!$T$11:$T$500='Cal_Claims Experience'!$X408)))</f>
        <v/>
      </c>
      <c r="AF408" s="1" t="str" cm="1">
        <f t="array" ref="AF408">IF(AB408="","",_xlfn._xlws.FILTER('Input_Claims Data'!AB$11:AB$500,('Input_Claims Data'!$Q$11:$Q$500='Cal_Claims Experience'!$U408)*('Input_Claims Data'!$R$11:$R$500='Cal_Claims Experience'!$V408)*('Input_Claims Data'!$S$11:$S$500='Cal_Claims Experience'!$W408)*('Input_Claims Data'!$T$11:$T$500='Cal_Claims Experience'!$X408)))</f>
        <v/>
      </c>
      <c r="AG408" s="1" t="str" cm="1">
        <f t="array" ref="AG408">IF(AC408="","",_xlfn._xlws.FILTER('Input_Claims Data'!AC$11:AC$500,('Input_Claims Data'!$Q$11:$Q$500='Cal_Claims Experience'!$U408)*('Input_Claims Data'!$R$11:$R$500='Cal_Claims Experience'!$V408)*('Input_Claims Data'!$S$11:$S$500='Cal_Claims Experience'!$W408)*('Input_Claims Data'!$T$11:$T$500='Cal_Claims Experience'!$X408)))</f>
        <v/>
      </c>
      <c r="AH408" s="1" t="str" cm="1">
        <f t="array" ref="AH408">IF(AD408="","",_xlfn._xlws.FILTER('Input_Claims Data'!AD$11:AD$500,('Input_Claims Data'!$Q$11:$Q$500='Cal_Claims Experience'!$U408)*('Input_Claims Data'!$R$11:$R$500='Cal_Claims Experience'!$V408)*('Input_Claims Data'!$S$11:$S$500='Cal_Claims Experience'!$W408)*('Input_Claims Data'!$T$11:$T$500='Cal_Claims Experience'!$X408)))</f>
        <v/>
      </c>
      <c r="AI408" s="1" t="str">
        <f t="shared" si="68"/>
        <v/>
      </c>
      <c r="AJ408" s="1" t="str">
        <f t="shared" si="65"/>
        <v/>
      </c>
      <c r="AK408" s="1" t="str">
        <f t="shared" si="66"/>
        <v/>
      </c>
      <c r="AL408" s="1" t="str">
        <f t="shared" si="67"/>
        <v/>
      </c>
      <c r="AM408" s="1" t="str">
        <f t="shared" si="69"/>
        <v/>
      </c>
    </row>
    <row r="409" spans="5:39">
      <c r="E409" s="1" t="str" cm="1">
        <f t="array" ref="E409">IF(A409="","",_xlfn._xlws.FILTER('Input_Claims Data'!E$11:E$500,('Input_Claims Data'!$A$11:$A$500='Cal_Claims Experience'!$A409)*('Input_Claims Data'!$B$11:$B$500='Cal_Claims Experience'!$B409)*('Input_Claims Data'!$C$11:$C$500='Cal_Claims Experience'!$C409)*('Input_Claims Data'!$D$11:$D$500='Cal_Claims Experience'!$D409)))</f>
        <v/>
      </c>
      <c r="F409" s="1" t="str" cm="1">
        <f t="array" ref="F409">IF(A409="","",_xlfn._xlws.FILTER('Input_Claims Data'!F$11:F$500,('Input_Claims Data'!$A$11:$A$500='Cal_Claims Experience'!$A409)*('Input_Claims Data'!$B$11:$B$500='Cal_Claims Experience'!$B409)*('Input_Claims Data'!$C$11:$C$500='Cal_Claims Experience'!$C409)*('Input_Claims Data'!$D$11:$D$500='Cal_Claims Experience'!$D409)))</f>
        <v/>
      </c>
      <c r="G409" s="1" t="str" cm="1">
        <f t="array" ref="G409">IF(A409="","",_xlfn._xlws.FILTER('Input_Claims Data'!G$11:G$500,('Input_Claims Data'!$A$11:$A$500='Cal_Claims Experience'!$A409)*('Input_Claims Data'!$B$11:$B$500='Cal_Claims Experience'!$B409)*('Input_Claims Data'!$C$11:$C$500='Cal_Claims Experience'!$C409)*('Input_Claims Data'!$D$11:$D$500='Cal_Claims Experience'!$D409)))</f>
        <v/>
      </c>
      <c r="H409" s="1" t="str" cm="1">
        <f t="array" ref="H409">IF(A409="","",_xlfn._xlws.FILTER('Input_Claims Data'!H$11:H$500,('Input_Claims Data'!$A$11:$A$500='Cal_Claims Experience'!$A409)*('Input_Claims Data'!$B$11:$B$500='Cal_Claims Experience'!$B409)*('Input_Claims Data'!$C$11:$C$500='Cal_Claims Experience'!$C409)*('Input_Claims Data'!$D$11:$D$500='Cal_Claims Experience'!$D409)))</f>
        <v/>
      </c>
      <c r="I409" s="1" t="str" cm="1">
        <f t="array" ref="I409">IF(A409="","",_xlfn._xlws.FILTER('Input_Claims Data'!I$11:I$500,('Input_Claims Data'!$A$11:$A$500='Cal_Claims Experience'!$A409)*('Input_Claims Data'!$B$11:$B$500='Cal_Claims Experience'!$B409)*('Input_Claims Data'!$C$11:$C$500='Cal_Claims Experience'!$C409)*('Input_Claims Data'!$D$11:$D$500='Cal_Claims Experience'!$D409)))</f>
        <v/>
      </c>
      <c r="J409" s="1" t="str" cm="1">
        <f t="array" ref="J409">IF(A409="","",_xlfn._xlws.FILTER('Input_Claims Data'!J$11:J$500,('Input_Claims Data'!$A$11:$A$500='Cal_Claims Experience'!$A409)*('Input_Claims Data'!$B$11:$B$500='Cal_Claims Experience'!$B409)*('Input_Claims Data'!$C$11:$C$500='Cal_Claims Experience'!$C409)*('Input_Claims Data'!$D$11:$D$500='Cal_Claims Experience'!$D409)))</f>
        <v/>
      </c>
      <c r="K409" s="1" t="str" cm="1">
        <f t="array" ref="K409">IF(A409="","",_xlfn._xlws.FILTER('Input_Claims Data'!K$11:K$500,('Input_Claims Data'!$A$11:$A$500='Cal_Claims Experience'!$A409)*('Input_Claims Data'!$B$11:$B$500='Cal_Claims Experience'!$B409)*('Input_Claims Data'!$C$11:$C$500='Cal_Claims Experience'!$C409)*('Input_Claims Data'!$D$11:$D$500='Cal_Claims Experience'!$D409)))</f>
        <v/>
      </c>
      <c r="L409" s="1" t="str" cm="1">
        <f t="array" ref="L409">IF(B409="","",_xlfn._xlws.FILTER('Input_Claims Data'!L$11:L$500,('Input_Claims Data'!$A$11:$A$500='Cal_Claims Experience'!$A409)*('Input_Claims Data'!$B$11:$B$500='Cal_Claims Experience'!$B409)*('Input_Claims Data'!$C$11:$C$500='Cal_Claims Experience'!$C409)*('Input_Claims Data'!$D$11:$D$500='Cal_Claims Experience'!$D409)))</f>
        <v/>
      </c>
      <c r="M409" s="1" t="str" cm="1">
        <f t="array" ref="M409">IF(C409="","",_xlfn._xlws.FILTER('Input_Claims Data'!M$11:M$500,('Input_Claims Data'!$A$11:$A$500='Cal_Claims Experience'!$A409)*('Input_Claims Data'!$B$11:$B$500='Cal_Claims Experience'!$B409)*('Input_Claims Data'!$C$11:$C$500='Cal_Claims Experience'!$C409)*('Input_Claims Data'!$D$11:$D$500='Cal_Claims Experience'!$D409)))</f>
        <v/>
      </c>
      <c r="N409" s="1" t="str" cm="1">
        <f t="array" ref="N409">IF(D409="","",_xlfn._xlws.FILTER('Input_Claims Data'!N$11:N$500,('Input_Claims Data'!$A$11:$A$500='Cal_Claims Experience'!$A409)*('Input_Claims Data'!$B$11:$B$500='Cal_Claims Experience'!$B409)*('Input_Claims Data'!$C$11:$C$500='Cal_Claims Experience'!$C409)*('Input_Claims Data'!$D$11:$D$500='Cal_Claims Experience'!$D409)))</f>
        <v/>
      </c>
      <c r="O409" s="1" t="str">
        <f t="shared" si="60"/>
        <v/>
      </c>
      <c r="P409" s="1" t="str">
        <f t="shared" si="61"/>
        <v/>
      </c>
      <c r="Q409" s="1" t="str">
        <f t="shared" si="62"/>
        <v/>
      </c>
      <c r="R409" s="1" t="str">
        <f t="shared" si="63"/>
        <v/>
      </c>
      <c r="S409" s="1" t="str">
        <f t="shared" si="64"/>
        <v/>
      </c>
      <c r="Y409" s="1" t="str" cm="1">
        <f t="array" ref="Y409">IF(U409="","",_xlfn._xlws.FILTER('Input_Claims Data'!U$11:U$500,('Input_Claims Data'!$Q$11:$Q$500='Cal_Claims Experience'!$U409)*('Input_Claims Data'!$R$11:$R$500='Cal_Claims Experience'!$V409)*('Input_Claims Data'!$S$11:$S$500='Cal_Claims Experience'!$W409)*('Input_Claims Data'!$T$11:$T$500='Cal_Claims Experience'!$X409)))</f>
        <v/>
      </c>
      <c r="Z409" s="1" t="str" cm="1">
        <f t="array" ref="Z409">IF(V409="","",_xlfn._xlws.FILTER('Input_Claims Data'!V$11:V$500,('Input_Claims Data'!$Q$11:$Q$500='Cal_Claims Experience'!$U409)*('Input_Claims Data'!$R$11:$R$500='Cal_Claims Experience'!$V409)*('Input_Claims Data'!$S$11:$S$500='Cal_Claims Experience'!$W409)*('Input_Claims Data'!$T$11:$T$500='Cal_Claims Experience'!$X409)))</f>
        <v/>
      </c>
      <c r="AA409" s="1" t="str" cm="1">
        <f t="array" ref="AA409">IF(W409="","",_xlfn._xlws.FILTER('Input_Claims Data'!W$11:W$500,('Input_Claims Data'!$Q$11:$Q$500='Cal_Claims Experience'!$U409)*('Input_Claims Data'!$R$11:$R$500='Cal_Claims Experience'!$V409)*('Input_Claims Data'!$S$11:$S$500='Cal_Claims Experience'!$W409)*('Input_Claims Data'!$T$11:$T$500='Cal_Claims Experience'!$X409)))</f>
        <v/>
      </c>
      <c r="AB409" s="1" t="str" cm="1">
        <f t="array" ref="AB409">IF(X409="","",_xlfn._xlws.FILTER('Input_Claims Data'!X$11:X$500,('Input_Claims Data'!$Q$11:$Q$500='Cal_Claims Experience'!$U409)*('Input_Claims Data'!$R$11:$R$500='Cal_Claims Experience'!$V409)*('Input_Claims Data'!$S$11:$S$500='Cal_Claims Experience'!$W409)*('Input_Claims Data'!$T$11:$T$500='Cal_Claims Experience'!$X409)))</f>
        <v/>
      </c>
      <c r="AC409" s="1" t="str" cm="1">
        <f t="array" ref="AC409">IF(Y409="","",_xlfn._xlws.FILTER('Input_Claims Data'!Y$11:Y$500,('Input_Claims Data'!$Q$11:$Q$500='Cal_Claims Experience'!$U409)*('Input_Claims Data'!$R$11:$R$500='Cal_Claims Experience'!$V409)*('Input_Claims Data'!$S$11:$S$500='Cal_Claims Experience'!$W409)*('Input_Claims Data'!$T$11:$T$500='Cal_Claims Experience'!$X409)))</f>
        <v/>
      </c>
      <c r="AD409" s="1" t="str" cm="1">
        <f t="array" ref="AD409">IF(Z409="","",_xlfn._xlws.FILTER('Input_Claims Data'!Z$11:Z$500,('Input_Claims Data'!$Q$11:$Q$500='Cal_Claims Experience'!$U409)*('Input_Claims Data'!$R$11:$R$500='Cal_Claims Experience'!$V409)*('Input_Claims Data'!$S$11:$S$500='Cal_Claims Experience'!$W409)*('Input_Claims Data'!$T$11:$T$500='Cal_Claims Experience'!$X409)))</f>
        <v/>
      </c>
      <c r="AE409" s="1" t="str" cm="1">
        <f t="array" ref="AE409">IF(AA409="","",_xlfn._xlws.FILTER('Input_Claims Data'!AA$11:AA$500,('Input_Claims Data'!$Q$11:$Q$500='Cal_Claims Experience'!$U409)*('Input_Claims Data'!$R$11:$R$500='Cal_Claims Experience'!$V409)*('Input_Claims Data'!$S$11:$S$500='Cal_Claims Experience'!$W409)*('Input_Claims Data'!$T$11:$T$500='Cal_Claims Experience'!$X409)))</f>
        <v/>
      </c>
      <c r="AF409" s="1" t="str" cm="1">
        <f t="array" ref="AF409">IF(AB409="","",_xlfn._xlws.FILTER('Input_Claims Data'!AB$11:AB$500,('Input_Claims Data'!$Q$11:$Q$500='Cal_Claims Experience'!$U409)*('Input_Claims Data'!$R$11:$R$500='Cal_Claims Experience'!$V409)*('Input_Claims Data'!$S$11:$S$500='Cal_Claims Experience'!$W409)*('Input_Claims Data'!$T$11:$T$500='Cal_Claims Experience'!$X409)))</f>
        <v/>
      </c>
      <c r="AG409" s="1" t="str" cm="1">
        <f t="array" ref="AG409">IF(AC409="","",_xlfn._xlws.FILTER('Input_Claims Data'!AC$11:AC$500,('Input_Claims Data'!$Q$11:$Q$500='Cal_Claims Experience'!$U409)*('Input_Claims Data'!$R$11:$R$500='Cal_Claims Experience'!$V409)*('Input_Claims Data'!$S$11:$S$500='Cal_Claims Experience'!$W409)*('Input_Claims Data'!$T$11:$T$500='Cal_Claims Experience'!$X409)))</f>
        <v/>
      </c>
      <c r="AH409" s="1" t="str" cm="1">
        <f t="array" ref="AH409">IF(AD409="","",_xlfn._xlws.FILTER('Input_Claims Data'!AD$11:AD$500,('Input_Claims Data'!$Q$11:$Q$500='Cal_Claims Experience'!$U409)*('Input_Claims Data'!$R$11:$R$500='Cal_Claims Experience'!$V409)*('Input_Claims Data'!$S$11:$S$500='Cal_Claims Experience'!$W409)*('Input_Claims Data'!$T$11:$T$500='Cal_Claims Experience'!$X409)))</f>
        <v/>
      </c>
      <c r="AI409" s="1" t="str">
        <f t="shared" si="68"/>
        <v/>
      </c>
      <c r="AJ409" s="1" t="str">
        <f t="shared" si="65"/>
        <v/>
      </c>
      <c r="AK409" s="1" t="str">
        <f t="shared" si="66"/>
        <v/>
      </c>
      <c r="AL409" s="1" t="str">
        <f t="shared" si="67"/>
        <v/>
      </c>
      <c r="AM409" s="1" t="str">
        <f t="shared" si="69"/>
        <v/>
      </c>
    </row>
    <row r="410" spans="5:39">
      <c r="E410" s="1" t="str" cm="1">
        <f t="array" ref="E410">IF(A410="","",_xlfn._xlws.FILTER('Input_Claims Data'!E$11:E$500,('Input_Claims Data'!$A$11:$A$500='Cal_Claims Experience'!$A410)*('Input_Claims Data'!$B$11:$B$500='Cal_Claims Experience'!$B410)*('Input_Claims Data'!$C$11:$C$500='Cal_Claims Experience'!$C410)*('Input_Claims Data'!$D$11:$D$500='Cal_Claims Experience'!$D410)))</f>
        <v/>
      </c>
      <c r="F410" s="1" t="str" cm="1">
        <f t="array" ref="F410">IF(A410="","",_xlfn._xlws.FILTER('Input_Claims Data'!F$11:F$500,('Input_Claims Data'!$A$11:$A$500='Cal_Claims Experience'!$A410)*('Input_Claims Data'!$B$11:$B$500='Cal_Claims Experience'!$B410)*('Input_Claims Data'!$C$11:$C$500='Cal_Claims Experience'!$C410)*('Input_Claims Data'!$D$11:$D$500='Cal_Claims Experience'!$D410)))</f>
        <v/>
      </c>
      <c r="G410" s="1" t="str" cm="1">
        <f t="array" ref="G410">IF(A410="","",_xlfn._xlws.FILTER('Input_Claims Data'!G$11:G$500,('Input_Claims Data'!$A$11:$A$500='Cal_Claims Experience'!$A410)*('Input_Claims Data'!$B$11:$B$500='Cal_Claims Experience'!$B410)*('Input_Claims Data'!$C$11:$C$500='Cal_Claims Experience'!$C410)*('Input_Claims Data'!$D$11:$D$500='Cal_Claims Experience'!$D410)))</f>
        <v/>
      </c>
      <c r="H410" s="1" t="str" cm="1">
        <f t="array" ref="H410">IF(A410="","",_xlfn._xlws.FILTER('Input_Claims Data'!H$11:H$500,('Input_Claims Data'!$A$11:$A$500='Cal_Claims Experience'!$A410)*('Input_Claims Data'!$B$11:$B$500='Cal_Claims Experience'!$B410)*('Input_Claims Data'!$C$11:$C$500='Cal_Claims Experience'!$C410)*('Input_Claims Data'!$D$11:$D$500='Cal_Claims Experience'!$D410)))</f>
        <v/>
      </c>
      <c r="I410" s="1" t="str" cm="1">
        <f t="array" ref="I410">IF(A410="","",_xlfn._xlws.FILTER('Input_Claims Data'!I$11:I$500,('Input_Claims Data'!$A$11:$A$500='Cal_Claims Experience'!$A410)*('Input_Claims Data'!$B$11:$B$500='Cal_Claims Experience'!$B410)*('Input_Claims Data'!$C$11:$C$500='Cal_Claims Experience'!$C410)*('Input_Claims Data'!$D$11:$D$500='Cal_Claims Experience'!$D410)))</f>
        <v/>
      </c>
      <c r="J410" s="1" t="str" cm="1">
        <f t="array" ref="J410">IF(A410="","",_xlfn._xlws.FILTER('Input_Claims Data'!J$11:J$500,('Input_Claims Data'!$A$11:$A$500='Cal_Claims Experience'!$A410)*('Input_Claims Data'!$B$11:$B$500='Cal_Claims Experience'!$B410)*('Input_Claims Data'!$C$11:$C$500='Cal_Claims Experience'!$C410)*('Input_Claims Data'!$D$11:$D$500='Cal_Claims Experience'!$D410)))</f>
        <v/>
      </c>
      <c r="K410" s="1" t="str" cm="1">
        <f t="array" ref="K410">IF(A410="","",_xlfn._xlws.FILTER('Input_Claims Data'!K$11:K$500,('Input_Claims Data'!$A$11:$A$500='Cal_Claims Experience'!$A410)*('Input_Claims Data'!$B$11:$B$500='Cal_Claims Experience'!$B410)*('Input_Claims Data'!$C$11:$C$500='Cal_Claims Experience'!$C410)*('Input_Claims Data'!$D$11:$D$500='Cal_Claims Experience'!$D410)))</f>
        <v/>
      </c>
      <c r="L410" s="1" t="str" cm="1">
        <f t="array" ref="L410">IF(B410="","",_xlfn._xlws.FILTER('Input_Claims Data'!L$11:L$500,('Input_Claims Data'!$A$11:$A$500='Cal_Claims Experience'!$A410)*('Input_Claims Data'!$B$11:$B$500='Cal_Claims Experience'!$B410)*('Input_Claims Data'!$C$11:$C$500='Cal_Claims Experience'!$C410)*('Input_Claims Data'!$D$11:$D$500='Cal_Claims Experience'!$D410)))</f>
        <v/>
      </c>
      <c r="M410" s="1" t="str" cm="1">
        <f t="array" ref="M410">IF(C410="","",_xlfn._xlws.FILTER('Input_Claims Data'!M$11:M$500,('Input_Claims Data'!$A$11:$A$500='Cal_Claims Experience'!$A410)*('Input_Claims Data'!$B$11:$B$500='Cal_Claims Experience'!$B410)*('Input_Claims Data'!$C$11:$C$500='Cal_Claims Experience'!$C410)*('Input_Claims Data'!$D$11:$D$500='Cal_Claims Experience'!$D410)))</f>
        <v/>
      </c>
      <c r="N410" s="1" t="str" cm="1">
        <f t="array" ref="N410">IF(D410="","",_xlfn._xlws.FILTER('Input_Claims Data'!N$11:N$500,('Input_Claims Data'!$A$11:$A$500='Cal_Claims Experience'!$A410)*('Input_Claims Data'!$B$11:$B$500='Cal_Claims Experience'!$B410)*('Input_Claims Data'!$C$11:$C$500='Cal_Claims Experience'!$C410)*('Input_Claims Data'!$D$11:$D$500='Cal_Claims Experience'!$D410)))</f>
        <v/>
      </c>
      <c r="O410" s="1" t="str">
        <f t="shared" si="60"/>
        <v/>
      </c>
      <c r="P410" s="1" t="str">
        <f t="shared" si="61"/>
        <v/>
      </c>
      <c r="Q410" s="1" t="str">
        <f t="shared" si="62"/>
        <v/>
      </c>
      <c r="R410" s="1" t="str">
        <f t="shared" si="63"/>
        <v/>
      </c>
      <c r="S410" s="1" t="str">
        <f t="shared" si="64"/>
        <v/>
      </c>
      <c r="Y410" s="1" t="str" cm="1">
        <f t="array" ref="Y410">IF(U410="","",_xlfn._xlws.FILTER('Input_Claims Data'!U$11:U$500,('Input_Claims Data'!$Q$11:$Q$500='Cal_Claims Experience'!$U410)*('Input_Claims Data'!$R$11:$R$500='Cal_Claims Experience'!$V410)*('Input_Claims Data'!$S$11:$S$500='Cal_Claims Experience'!$W410)*('Input_Claims Data'!$T$11:$T$500='Cal_Claims Experience'!$X410)))</f>
        <v/>
      </c>
      <c r="Z410" s="1" t="str" cm="1">
        <f t="array" ref="Z410">IF(V410="","",_xlfn._xlws.FILTER('Input_Claims Data'!V$11:V$500,('Input_Claims Data'!$Q$11:$Q$500='Cal_Claims Experience'!$U410)*('Input_Claims Data'!$R$11:$R$500='Cal_Claims Experience'!$V410)*('Input_Claims Data'!$S$11:$S$500='Cal_Claims Experience'!$W410)*('Input_Claims Data'!$T$11:$T$500='Cal_Claims Experience'!$X410)))</f>
        <v/>
      </c>
      <c r="AA410" s="1" t="str" cm="1">
        <f t="array" ref="AA410">IF(W410="","",_xlfn._xlws.FILTER('Input_Claims Data'!W$11:W$500,('Input_Claims Data'!$Q$11:$Q$500='Cal_Claims Experience'!$U410)*('Input_Claims Data'!$R$11:$R$500='Cal_Claims Experience'!$V410)*('Input_Claims Data'!$S$11:$S$500='Cal_Claims Experience'!$W410)*('Input_Claims Data'!$T$11:$T$500='Cal_Claims Experience'!$X410)))</f>
        <v/>
      </c>
      <c r="AB410" s="1" t="str" cm="1">
        <f t="array" ref="AB410">IF(X410="","",_xlfn._xlws.FILTER('Input_Claims Data'!X$11:X$500,('Input_Claims Data'!$Q$11:$Q$500='Cal_Claims Experience'!$U410)*('Input_Claims Data'!$R$11:$R$500='Cal_Claims Experience'!$V410)*('Input_Claims Data'!$S$11:$S$500='Cal_Claims Experience'!$W410)*('Input_Claims Data'!$T$11:$T$500='Cal_Claims Experience'!$X410)))</f>
        <v/>
      </c>
      <c r="AC410" s="1" t="str" cm="1">
        <f t="array" ref="AC410">IF(Y410="","",_xlfn._xlws.FILTER('Input_Claims Data'!Y$11:Y$500,('Input_Claims Data'!$Q$11:$Q$500='Cal_Claims Experience'!$U410)*('Input_Claims Data'!$R$11:$R$500='Cal_Claims Experience'!$V410)*('Input_Claims Data'!$S$11:$S$500='Cal_Claims Experience'!$W410)*('Input_Claims Data'!$T$11:$T$500='Cal_Claims Experience'!$X410)))</f>
        <v/>
      </c>
      <c r="AD410" s="1" t="str" cm="1">
        <f t="array" ref="AD410">IF(Z410="","",_xlfn._xlws.FILTER('Input_Claims Data'!Z$11:Z$500,('Input_Claims Data'!$Q$11:$Q$500='Cal_Claims Experience'!$U410)*('Input_Claims Data'!$R$11:$R$500='Cal_Claims Experience'!$V410)*('Input_Claims Data'!$S$11:$S$500='Cal_Claims Experience'!$W410)*('Input_Claims Data'!$T$11:$T$500='Cal_Claims Experience'!$X410)))</f>
        <v/>
      </c>
      <c r="AE410" s="1" t="str" cm="1">
        <f t="array" ref="AE410">IF(AA410="","",_xlfn._xlws.FILTER('Input_Claims Data'!AA$11:AA$500,('Input_Claims Data'!$Q$11:$Q$500='Cal_Claims Experience'!$U410)*('Input_Claims Data'!$R$11:$R$500='Cal_Claims Experience'!$V410)*('Input_Claims Data'!$S$11:$S$500='Cal_Claims Experience'!$W410)*('Input_Claims Data'!$T$11:$T$500='Cal_Claims Experience'!$X410)))</f>
        <v/>
      </c>
      <c r="AF410" s="1" t="str" cm="1">
        <f t="array" ref="AF410">IF(AB410="","",_xlfn._xlws.FILTER('Input_Claims Data'!AB$11:AB$500,('Input_Claims Data'!$Q$11:$Q$500='Cal_Claims Experience'!$U410)*('Input_Claims Data'!$R$11:$R$500='Cal_Claims Experience'!$V410)*('Input_Claims Data'!$S$11:$S$500='Cal_Claims Experience'!$W410)*('Input_Claims Data'!$T$11:$T$500='Cal_Claims Experience'!$X410)))</f>
        <v/>
      </c>
      <c r="AG410" s="1" t="str" cm="1">
        <f t="array" ref="AG410">IF(AC410="","",_xlfn._xlws.FILTER('Input_Claims Data'!AC$11:AC$500,('Input_Claims Data'!$Q$11:$Q$500='Cal_Claims Experience'!$U410)*('Input_Claims Data'!$R$11:$R$500='Cal_Claims Experience'!$V410)*('Input_Claims Data'!$S$11:$S$500='Cal_Claims Experience'!$W410)*('Input_Claims Data'!$T$11:$T$500='Cal_Claims Experience'!$X410)))</f>
        <v/>
      </c>
      <c r="AH410" s="1" t="str" cm="1">
        <f t="array" ref="AH410">IF(AD410="","",_xlfn._xlws.FILTER('Input_Claims Data'!AD$11:AD$500,('Input_Claims Data'!$Q$11:$Q$500='Cal_Claims Experience'!$U410)*('Input_Claims Data'!$R$11:$R$500='Cal_Claims Experience'!$V410)*('Input_Claims Data'!$S$11:$S$500='Cal_Claims Experience'!$W410)*('Input_Claims Data'!$T$11:$T$500='Cal_Claims Experience'!$X410)))</f>
        <v/>
      </c>
      <c r="AI410" s="1" t="str">
        <f t="shared" si="68"/>
        <v/>
      </c>
      <c r="AJ410" s="1" t="str">
        <f t="shared" si="65"/>
        <v/>
      </c>
      <c r="AK410" s="1" t="str">
        <f t="shared" si="66"/>
        <v/>
      </c>
      <c r="AL410" s="1" t="str">
        <f t="shared" si="67"/>
        <v/>
      </c>
      <c r="AM410" s="1" t="str">
        <f t="shared" si="69"/>
        <v/>
      </c>
    </row>
    <row r="411" spans="5:39">
      <c r="E411" s="1" t="str" cm="1">
        <f t="array" ref="E411">IF(A411="","",_xlfn._xlws.FILTER('Input_Claims Data'!E$11:E$500,('Input_Claims Data'!$A$11:$A$500='Cal_Claims Experience'!$A411)*('Input_Claims Data'!$B$11:$B$500='Cal_Claims Experience'!$B411)*('Input_Claims Data'!$C$11:$C$500='Cal_Claims Experience'!$C411)*('Input_Claims Data'!$D$11:$D$500='Cal_Claims Experience'!$D411)))</f>
        <v/>
      </c>
      <c r="F411" s="1" t="str" cm="1">
        <f t="array" ref="F411">IF(A411="","",_xlfn._xlws.FILTER('Input_Claims Data'!F$11:F$500,('Input_Claims Data'!$A$11:$A$500='Cal_Claims Experience'!$A411)*('Input_Claims Data'!$B$11:$B$500='Cal_Claims Experience'!$B411)*('Input_Claims Data'!$C$11:$C$500='Cal_Claims Experience'!$C411)*('Input_Claims Data'!$D$11:$D$500='Cal_Claims Experience'!$D411)))</f>
        <v/>
      </c>
      <c r="G411" s="1" t="str" cm="1">
        <f t="array" ref="G411">IF(A411="","",_xlfn._xlws.FILTER('Input_Claims Data'!G$11:G$500,('Input_Claims Data'!$A$11:$A$500='Cal_Claims Experience'!$A411)*('Input_Claims Data'!$B$11:$B$500='Cal_Claims Experience'!$B411)*('Input_Claims Data'!$C$11:$C$500='Cal_Claims Experience'!$C411)*('Input_Claims Data'!$D$11:$D$500='Cal_Claims Experience'!$D411)))</f>
        <v/>
      </c>
      <c r="H411" s="1" t="str" cm="1">
        <f t="array" ref="H411">IF(A411="","",_xlfn._xlws.FILTER('Input_Claims Data'!H$11:H$500,('Input_Claims Data'!$A$11:$A$500='Cal_Claims Experience'!$A411)*('Input_Claims Data'!$B$11:$B$500='Cal_Claims Experience'!$B411)*('Input_Claims Data'!$C$11:$C$500='Cal_Claims Experience'!$C411)*('Input_Claims Data'!$D$11:$D$500='Cal_Claims Experience'!$D411)))</f>
        <v/>
      </c>
      <c r="I411" s="1" t="str" cm="1">
        <f t="array" ref="I411">IF(A411="","",_xlfn._xlws.FILTER('Input_Claims Data'!I$11:I$500,('Input_Claims Data'!$A$11:$A$500='Cal_Claims Experience'!$A411)*('Input_Claims Data'!$B$11:$B$500='Cal_Claims Experience'!$B411)*('Input_Claims Data'!$C$11:$C$500='Cal_Claims Experience'!$C411)*('Input_Claims Data'!$D$11:$D$500='Cal_Claims Experience'!$D411)))</f>
        <v/>
      </c>
      <c r="J411" s="1" t="str" cm="1">
        <f t="array" ref="J411">IF(A411="","",_xlfn._xlws.FILTER('Input_Claims Data'!J$11:J$500,('Input_Claims Data'!$A$11:$A$500='Cal_Claims Experience'!$A411)*('Input_Claims Data'!$B$11:$B$500='Cal_Claims Experience'!$B411)*('Input_Claims Data'!$C$11:$C$500='Cal_Claims Experience'!$C411)*('Input_Claims Data'!$D$11:$D$500='Cal_Claims Experience'!$D411)))</f>
        <v/>
      </c>
      <c r="K411" s="1" t="str" cm="1">
        <f t="array" ref="K411">IF(A411="","",_xlfn._xlws.FILTER('Input_Claims Data'!K$11:K$500,('Input_Claims Data'!$A$11:$A$500='Cal_Claims Experience'!$A411)*('Input_Claims Data'!$B$11:$B$500='Cal_Claims Experience'!$B411)*('Input_Claims Data'!$C$11:$C$500='Cal_Claims Experience'!$C411)*('Input_Claims Data'!$D$11:$D$500='Cal_Claims Experience'!$D411)))</f>
        <v/>
      </c>
      <c r="L411" s="1" t="str" cm="1">
        <f t="array" ref="L411">IF(B411="","",_xlfn._xlws.FILTER('Input_Claims Data'!L$11:L$500,('Input_Claims Data'!$A$11:$A$500='Cal_Claims Experience'!$A411)*('Input_Claims Data'!$B$11:$B$500='Cal_Claims Experience'!$B411)*('Input_Claims Data'!$C$11:$C$500='Cal_Claims Experience'!$C411)*('Input_Claims Data'!$D$11:$D$500='Cal_Claims Experience'!$D411)))</f>
        <v/>
      </c>
      <c r="M411" s="1" t="str" cm="1">
        <f t="array" ref="M411">IF(C411="","",_xlfn._xlws.FILTER('Input_Claims Data'!M$11:M$500,('Input_Claims Data'!$A$11:$A$500='Cal_Claims Experience'!$A411)*('Input_Claims Data'!$B$11:$B$500='Cal_Claims Experience'!$B411)*('Input_Claims Data'!$C$11:$C$500='Cal_Claims Experience'!$C411)*('Input_Claims Data'!$D$11:$D$500='Cal_Claims Experience'!$D411)))</f>
        <v/>
      </c>
      <c r="N411" s="1" t="str" cm="1">
        <f t="array" ref="N411">IF(D411="","",_xlfn._xlws.FILTER('Input_Claims Data'!N$11:N$500,('Input_Claims Data'!$A$11:$A$500='Cal_Claims Experience'!$A411)*('Input_Claims Data'!$B$11:$B$500='Cal_Claims Experience'!$B411)*('Input_Claims Data'!$C$11:$C$500='Cal_Claims Experience'!$C411)*('Input_Claims Data'!$D$11:$D$500='Cal_Claims Experience'!$D411)))</f>
        <v/>
      </c>
      <c r="O411" s="1" t="str">
        <f t="shared" si="60"/>
        <v/>
      </c>
      <c r="P411" s="1" t="str">
        <f t="shared" si="61"/>
        <v/>
      </c>
      <c r="Q411" s="1" t="str">
        <f t="shared" si="62"/>
        <v/>
      </c>
      <c r="R411" s="1" t="str">
        <f t="shared" si="63"/>
        <v/>
      </c>
      <c r="S411" s="1" t="str">
        <f t="shared" si="64"/>
        <v/>
      </c>
      <c r="Y411" s="1" t="str" cm="1">
        <f t="array" ref="Y411">IF(U411="","",_xlfn._xlws.FILTER('Input_Claims Data'!U$11:U$500,('Input_Claims Data'!$Q$11:$Q$500='Cal_Claims Experience'!$U411)*('Input_Claims Data'!$R$11:$R$500='Cal_Claims Experience'!$V411)*('Input_Claims Data'!$S$11:$S$500='Cal_Claims Experience'!$W411)*('Input_Claims Data'!$T$11:$T$500='Cal_Claims Experience'!$X411)))</f>
        <v/>
      </c>
      <c r="Z411" s="1" t="str" cm="1">
        <f t="array" ref="Z411">IF(V411="","",_xlfn._xlws.FILTER('Input_Claims Data'!V$11:V$500,('Input_Claims Data'!$Q$11:$Q$500='Cal_Claims Experience'!$U411)*('Input_Claims Data'!$R$11:$R$500='Cal_Claims Experience'!$V411)*('Input_Claims Data'!$S$11:$S$500='Cal_Claims Experience'!$W411)*('Input_Claims Data'!$T$11:$T$500='Cal_Claims Experience'!$X411)))</f>
        <v/>
      </c>
      <c r="AA411" s="1" t="str" cm="1">
        <f t="array" ref="AA411">IF(W411="","",_xlfn._xlws.FILTER('Input_Claims Data'!W$11:W$500,('Input_Claims Data'!$Q$11:$Q$500='Cal_Claims Experience'!$U411)*('Input_Claims Data'!$R$11:$R$500='Cal_Claims Experience'!$V411)*('Input_Claims Data'!$S$11:$S$500='Cal_Claims Experience'!$W411)*('Input_Claims Data'!$T$11:$T$500='Cal_Claims Experience'!$X411)))</f>
        <v/>
      </c>
      <c r="AB411" s="1" t="str" cm="1">
        <f t="array" ref="AB411">IF(X411="","",_xlfn._xlws.FILTER('Input_Claims Data'!X$11:X$500,('Input_Claims Data'!$Q$11:$Q$500='Cal_Claims Experience'!$U411)*('Input_Claims Data'!$R$11:$R$500='Cal_Claims Experience'!$V411)*('Input_Claims Data'!$S$11:$S$500='Cal_Claims Experience'!$W411)*('Input_Claims Data'!$T$11:$T$500='Cal_Claims Experience'!$X411)))</f>
        <v/>
      </c>
      <c r="AC411" s="1" t="str" cm="1">
        <f t="array" ref="AC411">IF(Y411="","",_xlfn._xlws.FILTER('Input_Claims Data'!Y$11:Y$500,('Input_Claims Data'!$Q$11:$Q$500='Cal_Claims Experience'!$U411)*('Input_Claims Data'!$R$11:$R$500='Cal_Claims Experience'!$V411)*('Input_Claims Data'!$S$11:$S$500='Cal_Claims Experience'!$W411)*('Input_Claims Data'!$T$11:$T$500='Cal_Claims Experience'!$X411)))</f>
        <v/>
      </c>
      <c r="AD411" s="1" t="str" cm="1">
        <f t="array" ref="AD411">IF(Z411="","",_xlfn._xlws.FILTER('Input_Claims Data'!Z$11:Z$500,('Input_Claims Data'!$Q$11:$Q$500='Cal_Claims Experience'!$U411)*('Input_Claims Data'!$R$11:$R$500='Cal_Claims Experience'!$V411)*('Input_Claims Data'!$S$11:$S$500='Cal_Claims Experience'!$W411)*('Input_Claims Data'!$T$11:$T$500='Cal_Claims Experience'!$X411)))</f>
        <v/>
      </c>
      <c r="AE411" s="1" t="str" cm="1">
        <f t="array" ref="AE411">IF(AA411="","",_xlfn._xlws.FILTER('Input_Claims Data'!AA$11:AA$500,('Input_Claims Data'!$Q$11:$Q$500='Cal_Claims Experience'!$U411)*('Input_Claims Data'!$R$11:$R$500='Cal_Claims Experience'!$V411)*('Input_Claims Data'!$S$11:$S$500='Cal_Claims Experience'!$W411)*('Input_Claims Data'!$T$11:$T$500='Cal_Claims Experience'!$X411)))</f>
        <v/>
      </c>
      <c r="AF411" s="1" t="str" cm="1">
        <f t="array" ref="AF411">IF(AB411="","",_xlfn._xlws.FILTER('Input_Claims Data'!AB$11:AB$500,('Input_Claims Data'!$Q$11:$Q$500='Cal_Claims Experience'!$U411)*('Input_Claims Data'!$R$11:$R$500='Cal_Claims Experience'!$V411)*('Input_Claims Data'!$S$11:$S$500='Cal_Claims Experience'!$W411)*('Input_Claims Data'!$T$11:$T$500='Cal_Claims Experience'!$X411)))</f>
        <v/>
      </c>
      <c r="AG411" s="1" t="str" cm="1">
        <f t="array" ref="AG411">IF(AC411="","",_xlfn._xlws.FILTER('Input_Claims Data'!AC$11:AC$500,('Input_Claims Data'!$Q$11:$Q$500='Cal_Claims Experience'!$U411)*('Input_Claims Data'!$R$11:$R$500='Cal_Claims Experience'!$V411)*('Input_Claims Data'!$S$11:$S$500='Cal_Claims Experience'!$W411)*('Input_Claims Data'!$T$11:$T$500='Cal_Claims Experience'!$X411)))</f>
        <v/>
      </c>
      <c r="AH411" s="1" t="str" cm="1">
        <f t="array" ref="AH411">IF(AD411="","",_xlfn._xlws.FILTER('Input_Claims Data'!AD$11:AD$500,('Input_Claims Data'!$Q$11:$Q$500='Cal_Claims Experience'!$U411)*('Input_Claims Data'!$R$11:$R$500='Cal_Claims Experience'!$V411)*('Input_Claims Data'!$S$11:$S$500='Cal_Claims Experience'!$W411)*('Input_Claims Data'!$T$11:$T$500='Cal_Claims Experience'!$X411)))</f>
        <v/>
      </c>
      <c r="AI411" s="1" t="str">
        <f t="shared" si="68"/>
        <v/>
      </c>
      <c r="AJ411" s="1" t="str">
        <f t="shared" si="65"/>
        <v/>
      </c>
      <c r="AK411" s="1" t="str">
        <f t="shared" si="66"/>
        <v/>
      </c>
      <c r="AL411" s="1" t="str">
        <f t="shared" si="67"/>
        <v/>
      </c>
      <c r="AM411" s="1" t="str">
        <f t="shared" si="69"/>
        <v/>
      </c>
    </row>
    <row r="412" spans="5:39">
      <c r="E412" s="1" t="str" cm="1">
        <f t="array" ref="E412">IF(A412="","",_xlfn._xlws.FILTER('Input_Claims Data'!E$11:E$500,('Input_Claims Data'!$A$11:$A$500='Cal_Claims Experience'!$A412)*('Input_Claims Data'!$B$11:$B$500='Cal_Claims Experience'!$B412)*('Input_Claims Data'!$C$11:$C$500='Cal_Claims Experience'!$C412)*('Input_Claims Data'!$D$11:$D$500='Cal_Claims Experience'!$D412)))</f>
        <v/>
      </c>
      <c r="F412" s="1" t="str" cm="1">
        <f t="array" ref="F412">IF(A412="","",_xlfn._xlws.FILTER('Input_Claims Data'!F$11:F$500,('Input_Claims Data'!$A$11:$A$500='Cal_Claims Experience'!$A412)*('Input_Claims Data'!$B$11:$B$500='Cal_Claims Experience'!$B412)*('Input_Claims Data'!$C$11:$C$500='Cal_Claims Experience'!$C412)*('Input_Claims Data'!$D$11:$D$500='Cal_Claims Experience'!$D412)))</f>
        <v/>
      </c>
      <c r="G412" s="1" t="str" cm="1">
        <f t="array" ref="G412">IF(A412="","",_xlfn._xlws.FILTER('Input_Claims Data'!G$11:G$500,('Input_Claims Data'!$A$11:$A$500='Cal_Claims Experience'!$A412)*('Input_Claims Data'!$B$11:$B$500='Cal_Claims Experience'!$B412)*('Input_Claims Data'!$C$11:$C$500='Cal_Claims Experience'!$C412)*('Input_Claims Data'!$D$11:$D$500='Cal_Claims Experience'!$D412)))</f>
        <v/>
      </c>
      <c r="H412" s="1" t="str" cm="1">
        <f t="array" ref="H412">IF(A412="","",_xlfn._xlws.FILTER('Input_Claims Data'!H$11:H$500,('Input_Claims Data'!$A$11:$A$500='Cal_Claims Experience'!$A412)*('Input_Claims Data'!$B$11:$B$500='Cal_Claims Experience'!$B412)*('Input_Claims Data'!$C$11:$C$500='Cal_Claims Experience'!$C412)*('Input_Claims Data'!$D$11:$D$500='Cal_Claims Experience'!$D412)))</f>
        <v/>
      </c>
      <c r="I412" s="1" t="str" cm="1">
        <f t="array" ref="I412">IF(A412="","",_xlfn._xlws.FILTER('Input_Claims Data'!I$11:I$500,('Input_Claims Data'!$A$11:$A$500='Cal_Claims Experience'!$A412)*('Input_Claims Data'!$B$11:$B$500='Cal_Claims Experience'!$B412)*('Input_Claims Data'!$C$11:$C$500='Cal_Claims Experience'!$C412)*('Input_Claims Data'!$D$11:$D$500='Cal_Claims Experience'!$D412)))</f>
        <v/>
      </c>
      <c r="J412" s="1" t="str" cm="1">
        <f t="array" ref="J412">IF(A412="","",_xlfn._xlws.FILTER('Input_Claims Data'!J$11:J$500,('Input_Claims Data'!$A$11:$A$500='Cal_Claims Experience'!$A412)*('Input_Claims Data'!$B$11:$B$500='Cal_Claims Experience'!$B412)*('Input_Claims Data'!$C$11:$C$500='Cal_Claims Experience'!$C412)*('Input_Claims Data'!$D$11:$D$500='Cal_Claims Experience'!$D412)))</f>
        <v/>
      </c>
      <c r="K412" s="1" t="str" cm="1">
        <f t="array" ref="K412">IF(A412="","",_xlfn._xlws.FILTER('Input_Claims Data'!K$11:K$500,('Input_Claims Data'!$A$11:$A$500='Cal_Claims Experience'!$A412)*('Input_Claims Data'!$B$11:$B$500='Cal_Claims Experience'!$B412)*('Input_Claims Data'!$C$11:$C$500='Cal_Claims Experience'!$C412)*('Input_Claims Data'!$D$11:$D$500='Cal_Claims Experience'!$D412)))</f>
        <v/>
      </c>
      <c r="L412" s="1" t="str" cm="1">
        <f t="array" ref="L412">IF(B412="","",_xlfn._xlws.FILTER('Input_Claims Data'!L$11:L$500,('Input_Claims Data'!$A$11:$A$500='Cal_Claims Experience'!$A412)*('Input_Claims Data'!$B$11:$B$500='Cal_Claims Experience'!$B412)*('Input_Claims Data'!$C$11:$C$500='Cal_Claims Experience'!$C412)*('Input_Claims Data'!$D$11:$D$500='Cal_Claims Experience'!$D412)))</f>
        <v/>
      </c>
      <c r="M412" s="1" t="str" cm="1">
        <f t="array" ref="M412">IF(C412="","",_xlfn._xlws.FILTER('Input_Claims Data'!M$11:M$500,('Input_Claims Data'!$A$11:$A$500='Cal_Claims Experience'!$A412)*('Input_Claims Data'!$B$11:$B$500='Cal_Claims Experience'!$B412)*('Input_Claims Data'!$C$11:$C$500='Cal_Claims Experience'!$C412)*('Input_Claims Data'!$D$11:$D$500='Cal_Claims Experience'!$D412)))</f>
        <v/>
      </c>
      <c r="N412" s="1" t="str" cm="1">
        <f t="array" ref="N412">IF(D412="","",_xlfn._xlws.FILTER('Input_Claims Data'!N$11:N$500,('Input_Claims Data'!$A$11:$A$500='Cal_Claims Experience'!$A412)*('Input_Claims Data'!$B$11:$B$500='Cal_Claims Experience'!$B412)*('Input_Claims Data'!$C$11:$C$500='Cal_Claims Experience'!$C412)*('Input_Claims Data'!$D$11:$D$500='Cal_Claims Experience'!$D412)))</f>
        <v/>
      </c>
      <c r="O412" s="1" t="str">
        <f t="shared" si="60"/>
        <v/>
      </c>
      <c r="P412" s="1" t="str">
        <f t="shared" si="61"/>
        <v/>
      </c>
      <c r="Q412" s="1" t="str">
        <f t="shared" si="62"/>
        <v/>
      </c>
      <c r="R412" s="1" t="str">
        <f t="shared" si="63"/>
        <v/>
      </c>
      <c r="S412" s="1" t="str">
        <f t="shared" si="64"/>
        <v/>
      </c>
      <c r="Y412" s="1" t="str" cm="1">
        <f t="array" ref="Y412">IF(U412="","",_xlfn._xlws.FILTER('Input_Claims Data'!U$11:U$500,('Input_Claims Data'!$Q$11:$Q$500='Cal_Claims Experience'!$U412)*('Input_Claims Data'!$R$11:$R$500='Cal_Claims Experience'!$V412)*('Input_Claims Data'!$S$11:$S$500='Cal_Claims Experience'!$W412)*('Input_Claims Data'!$T$11:$T$500='Cal_Claims Experience'!$X412)))</f>
        <v/>
      </c>
      <c r="Z412" s="1" t="str" cm="1">
        <f t="array" ref="Z412">IF(V412="","",_xlfn._xlws.FILTER('Input_Claims Data'!V$11:V$500,('Input_Claims Data'!$Q$11:$Q$500='Cal_Claims Experience'!$U412)*('Input_Claims Data'!$R$11:$R$500='Cal_Claims Experience'!$V412)*('Input_Claims Data'!$S$11:$S$500='Cal_Claims Experience'!$W412)*('Input_Claims Data'!$T$11:$T$500='Cal_Claims Experience'!$X412)))</f>
        <v/>
      </c>
      <c r="AA412" s="1" t="str" cm="1">
        <f t="array" ref="AA412">IF(W412="","",_xlfn._xlws.FILTER('Input_Claims Data'!W$11:W$500,('Input_Claims Data'!$Q$11:$Q$500='Cal_Claims Experience'!$U412)*('Input_Claims Data'!$R$11:$R$500='Cal_Claims Experience'!$V412)*('Input_Claims Data'!$S$11:$S$500='Cal_Claims Experience'!$W412)*('Input_Claims Data'!$T$11:$T$500='Cal_Claims Experience'!$X412)))</f>
        <v/>
      </c>
      <c r="AB412" s="1" t="str" cm="1">
        <f t="array" ref="AB412">IF(X412="","",_xlfn._xlws.FILTER('Input_Claims Data'!X$11:X$500,('Input_Claims Data'!$Q$11:$Q$500='Cal_Claims Experience'!$U412)*('Input_Claims Data'!$R$11:$R$500='Cal_Claims Experience'!$V412)*('Input_Claims Data'!$S$11:$S$500='Cal_Claims Experience'!$W412)*('Input_Claims Data'!$T$11:$T$500='Cal_Claims Experience'!$X412)))</f>
        <v/>
      </c>
      <c r="AC412" s="1" t="str" cm="1">
        <f t="array" ref="AC412">IF(Y412="","",_xlfn._xlws.FILTER('Input_Claims Data'!Y$11:Y$500,('Input_Claims Data'!$Q$11:$Q$500='Cal_Claims Experience'!$U412)*('Input_Claims Data'!$R$11:$R$500='Cal_Claims Experience'!$V412)*('Input_Claims Data'!$S$11:$S$500='Cal_Claims Experience'!$W412)*('Input_Claims Data'!$T$11:$T$500='Cal_Claims Experience'!$X412)))</f>
        <v/>
      </c>
      <c r="AD412" s="1" t="str" cm="1">
        <f t="array" ref="AD412">IF(Z412="","",_xlfn._xlws.FILTER('Input_Claims Data'!Z$11:Z$500,('Input_Claims Data'!$Q$11:$Q$500='Cal_Claims Experience'!$U412)*('Input_Claims Data'!$R$11:$R$500='Cal_Claims Experience'!$V412)*('Input_Claims Data'!$S$11:$S$500='Cal_Claims Experience'!$W412)*('Input_Claims Data'!$T$11:$T$500='Cal_Claims Experience'!$X412)))</f>
        <v/>
      </c>
      <c r="AE412" s="1" t="str" cm="1">
        <f t="array" ref="AE412">IF(AA412="","",_xlfn._xlws.FILTER('Input_Claims Data'!AA$11:AA$500,('Input_Claims Data'!$Q$11:$Q$500='Cal_Claims Experience'!$U412)*('Input_Claims Data'!$R$11:$R$500='Cal_Claims Experience'!$V412)*('Input_Claims Data'!$S$11:$S$500='Cal_Claims Experience'!$W412)*('Input_Claims Data'!$T$11:$T$500='Cal_Claims Experience'!$X412)))</f>
        <v/>
      </c>
      <c r="AF412" s="1" t="str" cm="1">
        <f t="array" ref="AF412">IF(AB412="","",_xlfn._xlws.FILTER('Input_Claims Data'!AB$11:AB$500,('Input_Claims Data'!$Q$11:$Q$500='Cal_Claims Experience'!$U412)*('Input_Claims Data'!$R$11:$R$500='Cal_Claims Experience'!$V412)*('Input_Claims Data'!$S$11:$S$500='Cal_Claims Experience'!$W412)*('Input_Claims Data'!$T$11:$T$500='Cal_Claims Experience'!$X412)))</f>
        <v/>
      </c>
      <c r="AG412" s="1" t="str" cm="1">
        <f t="array" ref="AG412">IF(AC412="","",_xlfn._xlws.FILTER('Input_Claims Data'!AC$11:AC$500,('Input_Claims Data'!$Q$11:$Q$500='Cal_Claims Experience'!$U412)*('Input_Claims Data'!$R$11:$R$500='Cal_Claims Experience'!$V412)*('Input_Claims Data'!$S$11:$S$500='Cal_Claims Experience'!$W412)*('Input_Claims Data'!$T$11:$T$500='Cal_Claims Experience'!$X412)))</f>
        <v/>
      </c>
      <c r="AH412" s="1" t="str" cm="1">
        <f t="array" ref="AH412">IF(AD412="","",_xlfn._xlws.FILTER('Input_Claims Data'!AD$11:AD$500,('Input_Claims Data'!$Q$11:$Q$500='Cal_Claims Experience'!$U412)*('Input_Claims Data'!$R$11:$R$500='Cal_Claims Experience'!$V412)*('Input_Claims Data'!$S$11:$S$500='Cal_Claims Experience'!$W412)*('Input_Claims Data'!$T$11:$T$500='Cal_Claims Experience'!$X412)))</f>
        <v/>
      </c>
      <c r="AI412" s="1" t="str">
        <f t="shared" si="68"/>
        <v/>
      </c>
      <c r="AJ412" s="1" t="str">
        <f t="shared" si="65"/>
        <v/>
      </c>
      <c r="AK412" s="1" t="str">
        <f t="shared" si="66"/>
        <v/>
      </c>
      <c r="AL412" s="1" t="str">
        <f t="shared" si="67"/>
        <v/>
      </c>
      <c r="AM412" s="1" t="str">
        <f t="shared" si="69"/>
        <v/>
      </c>
    </row>
    <row r="413" spans="5:39">
      <c r="E413" s="1" t="str" cm="1">
        <f t="array" ref="E413">IF(A413="","",_xlfn._xlws.FILTER('Input_Claims Data'!E$11:E$500,('Input_Claims Data'!$A$11:$A$500='Cal_Claims Experience'!$A413)*('Input_Claims Data'!$B$11:$B$500='Cal_Claims Experience'!$B413)*('Input_Claims Data'!$C$11:$C$500='Cal_Claims Experience'!$C413)*('Input_Claims Data'!$D$11:$D$500='Cal_Claims Experience'!$D413)))</f>
        <v/>
      </c>
      <c r="F413" s="1" t="str" cm="1">
        <f t="array" ref="F413">IF(A413="","",_xlfn._xlws.FILTER('Input_Claims Data'!F$11:F$500,('Input_Claims Data'!$A$11:$A$500='Cal_Claims Experience'!$A413)*('Input_Claims Data'!$B$11:$B$500='Cal_Claims Experience'!$B413)*('Input_Claims Data'!$C$11:$C$500='Cal_Claims Experience'!$C413)*('Input_Claims Data'!$D$11:$D$500='Cal_Claims Experience'!$D413)))</f>
        <v/>
      </c>
      <c r="G413" s="1" t="str" cm="1">
        <f t="array" ref="G413">IF(A413="","",_xlfn._xlws.FILTER('Input_Claims Data'!G$11:G$500,('Input_Claims Data'!$A$11:$A$500='Cal_Claims Experience'!$A413)*('Input_Claims Data'!$B$11:$B$500='Cal_Claims Experience'!$B413)*('Input_Claims Data'!$C$11:$C$500='Cal_Claims Experience'!$C413)*('Input_Claims Data'!$D$11:$D$500='Cal_Claims Experience'!$D413)))</f>
        <v/>
      </c>
      <c r="H413" s="1" t="str" cm="1">
        <f t="array" ref="H413">IF(A413="","",_xlfn._xlws.FILTER('Input_Claims Data'!H$11:H$500,('Input_Claims Data'!$A$11:$A$500='Cal_Claims Experience'!$A413)*('Input_Claims Data'!$B$11:$B$500='Cal_Claims Experience'!$B413)*('Input_Claims Data'!$C$11:$C$500='Cal_Claims Experience'!$C413)*('Input_Claims Data'!$D$11:$D$500='Cal_Claims Experience'!$D413)))</f>
        <v/>
      </c>
      <c r="I413" s="1" t="str" cm="1">
        <f t="array" ref="I413">IF(A413="","",_xlfn._xlws.FILTER('Input_Claims Data'!I$11:I$500,('Input_Claims Data'!$A$11:$A$500='Cal_Claims Experience'!$A413)*('Input_Claims Data'!$B$11:$B$500='Cal_Claims Experience'!$B413)*('Input_Claims Data'!$C$11:$C$500='Cal_Claims Experience'!$C413)*('Input_Claims Data'!$D$11:$D$500='Cal_Claims Experience'!$D413)))</f>
        <v/>
      </c>
      <c r="J413" s="1" t="str" cm="1">
        <f t="array" ref="J413">IF(A413="","",_xlfn._xlws.FILTER('Input_Claims Data'!J$11:J$500,('Input_Claims Data'!$A$11:$A$500='Cal_Claims Experience'!$A413)*('Input_Claims Data'!$B$11:$B$500='Cal_Claims Experience'!$B413)*('Input_Claims Data'!$C$11:$C$500='Cal_Claims Experience'!$C413)*('Input_Claims Data'!$D$11:$D$500='Cal_Claims Experience'!$D413)))</f>
        <v/>
      </c>
      <c r="K413" s="1" t="str" cm="1">
        <f t="array" ref="K413">IF(A413="","",_xlfn._xlws.FILTER('Input_Claims Data'!K$11:K$500,('Input_Claims Data'!$A$11:$A$500='Cal_Claims Experience'!$A413)*('Input_Claims Data'!$B$11:$B$500='Cal_Claims Experience'!$B413)*('Input_Claims Data'!$C$11:$C$500='Cal_Claims Experience'!$C413)*('Input_Claims Data'!$D$11:$D$500='Cal_Claims Experience'!$D413)))</f>
        <v/>
      </c>
      <c r="L413" s="1" t="str" cm="1">
        <f t="array" ref="L413">IF(B413="","",_xlfn._xlws.FILTER('Input_Claims Data'!L$11:L$500,('Input_Claims Data'!$A$11:$A$500='Cal_Claims Experience'!$A413)*('Input_Claims Data'!$B$11:$B$500='Cal_Claims Experience'!$B413)*('Input_Claims Data'!$C$11:$C$500='Cal_Claims Experience'!$C413)*('Input_Claims Data'!$D$11:$D$500='Cal_Claims Experience'!$D413)))</f>
        <v/>
      </c>
      <c r="M413" s="1" t="str" cm="1">
        <f t="array" ref="M413">IF(C413="","",_xlfn._xlws.FILTER('Input_Claims Data'!M$11:M$500,('Input_Claims Data'!$A$11:$A$500='Cal_Claims Experience'!$A413)*('Input_Claims Data'!$B$11:$B$500='Cal_Claims Experience'!$B413)*('Input_Claims Data'!$C$11:$C$500='Cal_Claims Experience'!$C413)*('Input_Claims Data'!$D$11:$D$500='Cal_Claims Experience'!$D413)))</f>
        <v/>
      </c>
      <c r="N413" s="1" t="str" cm="1">
        <f t="array" ref="N413">IF(D413="","",_xlfn._xlws.FILTER('Input_Claims Data'!N$11:N$500,('Input_Claims Data'!$A$11:$A$500='Cal_Claims Experience'!$A413)*('Input_Claims Data'!$B$11:$B$500='Cal_Claims Experience'!$B413)*('Input_Claims Data'!$C$11:$C$500='Cal_Claims Experience'!$C413)*('Input_Claims Data'!$D$11:$D$500='Cal_Claims Experience'!$D413)))</f>
        <v/>
      </c>
      <c r="O413" s="1" t="str">
        <f t="shared" si="60"/>
        <v/>
      </c>
      <c r="P413" s="1" t="str">
        <f t="shared" si="61"/>
        <v/>
      </c>
      <c r="Q413" s="1" t="str">
        <f t="shared" si="62"/>
        <v/>
      </c>
      <c r="R413" s="1" t="str">
        <f t="shared" si="63"/>
        <v/>
      </c>
      <c r="S413" s="1" t="str">
        <f t="shared" si="64"/>
        <v/>
      </c>
      <c r="Y413" s="1" t="str" cm="1">
        <f t="array" ref="Y413">IF(U413="","",_xlfn._xlws.FILTER('Input_Claims Data'!U$11:U$500,('Input_Claims Data'!$Q$11:$Q$500='Cal_Claims Experience'!$U413)*('Input_Claims Data'!$R$11:$R$500='Cal_Claims Experience'!$V413)*('Input_Claims Data'!$S$11:$S$500='Cal_Claims Experience'!$W413)*('Input_Claims Data'!$T$11:$T$500='Cal_Claims Experience'!$X413)))</f>
        <v/>
      </c>
      <c r="Z413" s="1" t="str" cm="1">
        <f t="array" ref="Z413">IF(V413="","",_xlfn._xlws.FILTER('Input_Claims Data'!V$11:V$500,('Input_Claims Data'!$Q$11:$Q$500='Cal_Claims Experience'!$U413)*('Input_Claims Data'!$R$11:$R$500='Cal_Claims Experience'!$V413)*('Input_Claims Data'!$S$11:$S$500='Cal_Claims Experience'!$W413)*('Input_Claims Data'!$T$11:$T$500='Cal_Claims Experience'!$X413)))</f>
        <v/>
      </c>
      <c r="AA413" s="1" t="str" cm="1">
        <f t="array" ref="AA413">IF(W413="","",_xlfn._xlws.FILTER('Input_Claims Data'!W$11:W$500,('Input_Claims Data'!$Q$11:$Q$500='Cal_Claims Experience'!$U413)*('Input_Claims Data'!$R$11:$R$500='Cal_Claims Experience'!$V413)*('Input_Claims Data'!$S$11:$S$500='Cal_Claims Experience'!$W413)*('Input_Claims Data'!$T$11:$T$500='Cal_Claims Experience'!$X413)))</f>
        <v/>
      </c>
      <c r="AB413" s="1" t="str" cm="1">
        <f t="array" ref="AB413">IF(X413="","",_xlfn._xlws.FILTER('Input_Claims Data'!X$11:X$500,('Input_Claims Data'!$Q$11:$Q$500='Cal_Claims Experience'!$U413)*('Input_Claims Data'!$R$11:$R$500='Cal_Claims Experience'!$V413)*('Input_Claims Data'!$S$11:$S$500='Cal_Claims Experience'!$W413)*('Input_Claims Data'!$T$11:$T$500='Cal_Claims Experience'!$X413)))</f>
        <v/>
      </c>
      <c r="AC413" s="1" t="str" cm="1">
        <f t="array" ref="AC413">IF(Y413="","",_xlfn._xlws.FILTER('Input_Claims Data'!Y$11:Y$500,('Input_Claims Data'!$Q$11:$Q$500='Cal_Claims Experience'!$U413)*('Input_Claims Data'!$R$11:$R$500='Cal_Claims Experience'!$V413)*('Input_Claims Data'!$S$11:$S$500='Cal_Claims Experience'!$W413)*('Input_Claims Data'!$T$11:$T$500='Cal_Claims Experience'!$X413)))</f>
        <v/>
      </c>
      <c r="AD413" s="1" t="str" cm="1">
        <f t="array" ref="AD413">IF(Z413="","",_xlfn._xlws.FILTER('Input_Claims Data'!Z$11:Z$500,('Input_Claims Data'!$Q$11:$Q$500='Cal_Claims Experience'!$U413)*('Input_Claims Data'!$R$11:$R$500='Cal_Claims Experience'!$V413)*('Input_Claims Data'!$S$11:$S$500='Cal_Claims Experience'!$W413)*('Input_Claims Data'!$T$11:$T$500='Cal_Claims Experience'!$X413)))</f>
        <v/>
      </c>
      <c r="AE413" s="1" t="str" cm="1">
        <f t="array" ref="AE413">IF(AA413="","",_xlfn._xlws.FILTER('Input_Claims Data'!AA$11:AA$500,('Input_Claims Data'!$Q$11:$Q$500='Cal_Claims Experience'!$U413)*('Input_Claims Data'!$R$11:$R$500='Cal_Claims Experience'!$V413)*('Input_Claims Data'!$S$11:$S$500='Cal_Claims Experience'!$W413)*('Input_Claims Data'!$T$11:$T$500='Cal_Claims Experience'!$X413)))</f>
        <v/>
      </c>
      <c r="AF413" s="1" t="str" cm="1">
        <f t="array" ref="AF413">IF(AB413="","",_xlfn._xlws.FILTER('Input_Claims Data'!AB$11:AB$500,('Input_Claims Data'!$Q$11:$Q$500='Cal_Claims Experience'!$U413)*('Input_Claims Data'!$R$11:$R$500='Cal_Claims Experience'!$V413)*('Input_Claims Data'!$S$11:$S$500='Cal_Claims Experience'!$W413)*('Input_Claims Data'!$T$11:$T$500='Cal_Claims Experience'!$X413)))</f>
        <v/>
      </c>
      <c r="AG413" s="1" t="str" cm="1">
        <f t="array" ref="AG413">IF(AC413="","",_xlfn._xlws.FILTER('Input_Claims Data'!AC$11:AC$500,('Input_Claims Data'!$Q$11:$Q$500='Cal_Claims Experience'!$U413)*('Input_Claims Data'!$R$11:$R$500='Cal_Claims Experience'!$V413)*('Input_Claims Data'!$S$11:$S$500='Cal_Claims Experience'!$W413)*('Input_Claims Data'!$T$11:$T$500='Cal_Claims Experience'!$X413)))</f>
        <v/>
      </c>
      <c r="AH413" s="1" t="str" cm="1">
        <f t="array" ref="AH413">IF(AD413="","",_xlfn._xlws.FILTER('Input_Claims Data'!AD$11:AD$500,('Input_Claims Data'!$Q$11:$Q$500='Cal_Claims Experience'!$U413)*('Input_Claims Data'!$R$11:$R$500='Cal_Claims Experience'!$V413)*('Input_Claims Data'!$S$11:$S$500='Cal_Claims Experience'!$W413)*('Input_Claims Data'!$T$11:$T$500='Cal_Claims Experience'!$X413)))</f>
        <v/>
      </c>
      <c r="AI413" s="1" t="str">
        <f t="shared" si="68"/>
        <v/>
      </c>
      <c r="AJ413" s="1" t="str">
        <f t="shared" si="65"/>
        <v/>
      </c>
      <c r="AK413" s="1" t="str">
        <f t="shared" si="66"/>
        <v/>
      </c>
      <c r="AL413" s="1" t="str">
        <f t="shared" si="67"/>
        <v/>
      </c>
      <c r="AM413" s="1" t="str">
        <f t="shared" si="69"/>
        <v/>
      </c>
    </row>
    <row r="414" spans="5:39">
      <c r="E414" s="1" t="str" cm="1">
        <f t="array" ref="E414">IF(A414="","",_xlfn._xlws.FILTER('Input_Claims Data'!E$11:E$500,('Input_Claims Data'!$A$11:$A$500='Cal_Claims Experience'!$A414)*('Input_Claims Data'!$B$11:$B$500='Cal_Claims Experience'!$B414)*('Input_Claims Data'!$C$11:$C$500='Cal_Claims Experience'!$C414)*('Input_Claims Data'!$D$11:$D$500='Cal_Claims Experience'!$D414)))</f>
        <v/>
      </c>
      <c r="F414" s="1" t="str" cm="1">
        <f t="array" ref="F414">IF(A414="","",_xlfn._xlws.FILTER('Input_Claims Data'!F$11:F$500,('Input_Claims Data'!$A$11:$A$500='Cal_Claims Experience'!$A414)*('Input_Claims Data'!$B$11:$B$500='Cal_Claims Experience'!$B414)*('Input_Claims Data'!$C$11:$C$500='Cal_Claims Experience'!$C414)*('Input_Claims Data'!$D$11:$D$500='Cal_Claims Experience'!$D414)))</f>
        <v/>
      </c>
      <c r="G414" s="1" t="str" cm="1">
        <f t="array" ref="G414">IF(A414="","",_xlfn._xlws.FILTER('Input_Claims Data'!G$11:G$500,('Input_Claims Data'!$A$11:$A$500='Cal_Claims Experience'!$A414)*('Input_Claims Data'!$B$11:$B$500='Cal_Claims Experience'!$B414)*('Input_Claims Data'!$C$11:$C$500='Cal_Claims Experience'!$C414)*('Input_Claims Data'!$D$11:$D$500='Cal_Claims Experience'!$D414)))</f>
        <v/>
      </c>
      <c r="H414" s="1" t="str" cm="1">
        <f t="array" ref="H414">IF(A414="","",_xlfn._xlws.FILTER('Input_Claims Data'!H$11:H$500,('Input_Claims Data'!$A$11:$A$500='Cal_Claims Experience'!$A414)*('Input_Claims Data'!$B$11:$B$500='Cal_Claims Experience'!$B414)*('Input_Claims Data'!$C$11:$C$500='Cal_Claims Experience'!$C414)*('Input_Claims Data'!$D$11:$D$500='Cal_Claims Experience'!$D414)))</f>
        <v/>
      </c>
      <c r="I414" s="1" t="str" cm="1">
        <f t="array" ref="I414">IF(A414="","",_xlfn._xlws.FILTER('Input_Claims Data'!I$11:I$500,('Input_Claims Data'!$A$11:$A$500='Cal_Claims Experience'!$A414)*('Input_Claims Data'!$B$11:$B$500='Cal_Claims Experience'!$B414)*('Input_Claims Data'!$C$11:$C$500='Cal_Claims Experience'!$C414)*('Input_Claims Data'!$D$11:$D$500='Cal_Claims Experience'!$D414)))</f>
        <v/>
      </c>
      <c r="J414" s="1" t="str" cm="1">
        <f t="array" ref="J414">IF(A414="","",_xlfn._xlws.FILTER('Input_Claims Data'!J$11:J$500,('Input_Claims Data'!$A$11:$A$500='Cal_Claims Experience'!$A414)*('Input_Claims Data'!$B$11:$B$500='Cal_Claims Experience'!$B414)*('Input_Claims Data'!$C$11:$C$500='Cal_Claims Experience'!$C414)*('Input_Claims Data'!$D$11:$D$500='Cal_Claims Experience'!$D414)))</f>
        <v/>
      </c>
      <c r="K414" s="1" t="str" cm="1">
        <f t="array" ref="K414">IF(A414="","",_xlfn._xlws.FILTER('Input_Claims Data'!K$11:K$500,('Input_Claims Data'!$A$11:$A$500='Cal_Claims Experience'!$A414)*('Input_Claims Data'!$B$11:$B$500='Cal_Claims Experience'!$B414)*('Input_Claims Data'!$C$11:$C$500='Cal_Claims Experience'!$C414)*('Input_Claims Data'!$D$11:$D$500='Cal_Claims Experience'!$D414)))</f>
        <v/>
      </c>
      <c r="L414" s="1" t="str" cm="1">
        <f t="array" ref="L414">IF(B414="","",_xlfn._xlws.FILTER('Input_Claims Data'!L$11:L$500,('Input_Claims Data'!$A$11:$A$500='Cal_Claims Experience'!$A414)*('Input_Claims Data'!$B$11:$B$500='Cal_Claims Experience'!$B414)*('Input_Claims Data'!$C$11:$C$500='Cal_Claims Experience'!$C414)*('Input_Claims Data'!$D$11:$D$500='Cal_Claims Experience'!$D414)))</f>
        <v/>
      </c>
      <c r="M414" s="1" t="str" cm="1">
        <f t="array" ref="M414">IF(C414="","",_xlfn._xlws.FILTER('Input_Claims Data'!M$11:M$500,('Input_Claims Data'!$A$11:$A$500='Cal_Claims Experience'!$A414)*('Input_Claims Data'!$B$11:$B$500='Cal_Claims Experience'!$B414)*('Input_Claims Data'!$C$11:$C$500='Cal_Claims Experience'!$C414)*('Input_Claims Data'!$D$11:$D$500='Cal_Claims Experience'!$D414)))</f>
        <v/>
      </c>
      <c r="N414" s="1" t="str" cm="1">
        <f t="array" ref="N414">IF(D414="","",_xlfn._xlws.FILTER('Input_Claims Data'!N$11:N$500,('Input_Claims Data'!$A$11:$A$500='Cal_Claims Experience'!$A414)*('Input_Claims Data'!$B$11:$B$500='Cal_Claims Experience'!$B414)*('Input_Claims Data'!$C$11:$C$500='Cal_Claims Experience'!$C414)*('Input_Claims Data'!$D$11:$D$500='Cal_Claims Experience'!$D414)))</f>
        <v/>
      </c>
      <c r="O414" s="1" t="str">
        <f t="shared" si="60"/>
        <v/>
      </c>
      <c r="P414" s="1" t="str">
        <f t="shared" si="61"/>
        <v/>
      </c>
      <c r="Q414" s="1" t="str">
        <f t="shared" si="62"/>
        <v/>
      </c>
      <c r="R414" s="1" t="str">
        <f t="shared" si="63"/>
        <v/>
      </c>
      <c r="S414" s="1" t="str">
        <f t="shared" si="64"/>
        <v/>
      </c>
      <c r="Y414" s="1" t="str" cm="1">
        <f t="array" ref="Y414">IF(U414="","",_xlfn._xlws.FILTER('Input_Claims Data'!U$11:U$500,('Input_Claims Data'!$Q$11:$Q$500='Cal_Claims Experience'!$U414)*('Input_Claims Data'!$R$11:$R$500='Cal_Claims Experience'!$V414)*('Input_Claims Data'!$S$11:$S$500='Cal_Claims Experience'!$W414)*('Input_Claims Data'!$T$11:$T$500='Cal_Claims Experience'!$X414)))</f>
        <v/>
      </c>
      <c r="Z414" s="1" t="str" cm="1">
        <f t="array" ref="Z414">IF(V414="","",_xlfn._xlws.FILTER('Input_Claims Data'!V$11:V$500,('Input_Claims Data'!$Q$11:$Q$500='Cal_Claims Experience'!$U414)*('Input_Claims Data'!$R$11:$R$500='Cal_Claims Experience'!$V414)*('Input_Claims Data'!$S$11:$S$500='Cal_Claims Experience'!$W414)*('Input_Claims Data'!$T$11:$T$500='Cal_Claims Experience'!$X414)))</f>
        <v/>
      </c>
      <c r="AA414" s="1" t="str" cm="1">
        <f t="array" ref="AA414">IF(W414="","",_xlfn._xlws.FILTER('Input_Claims Data'!W$11:W$500,('Input_Claims Data'!$Q$11:$Q$500='Cal_Claims Experience'!$U414)*('Input_Claims Data'!$R$11:$R$500='Cal_Claims Experience'!$V414)*('Input_Claims Data'!$S$11:$S$500='Cal_Claims Experience'!$W414)*('Input_Claims Data'!$T$11:$T$500='Cal_Claims Experience'!$X414)))</f>
        <v/>
      </c>
      <c r="AB414" s="1" t="str" cm="1">
        <f t="array" ref="AB414">IF(X414="","",_xlfn._xlws.FILTER('Input_Claims Data'!X$11:X$500,('Input_Claims Data'!$Q$11:$Q$500='Cal_Claims Experience'!$U414)*('Input_Claims Data'!$R$11:$R$500='Cal_Claims Experience'!$V414)*('Input_Claims Data'!$S$11:$S$500='Cal_Claims Experience'!$W414)*('Input_Claims Data'!$T$11:$T$500='Cal_Claims Experience'!$X414)))</f>
        <v/>
      </c>
      <c r="AC414" s="1" t="str" cm="1">
        <f t="array" ref="AC414">IF(Y414="","",_xlfn._xlws.FILTER('Input_Claims Data'!Y$11:Y$500,('Input_Claims Data'!$Q$11:$Q$500='Cal_Claims Experience'!$U414)*('Input_Claims Data'!$R$11:$R$500='Cal_Claims Experience'!$V414)*('Input_Claims Data'!$S$11:$S$500='Cal_Claims Experience'!$W414)*('Input_Claims Data'!$T$11:$T$500='Cal_Claims Experience'!$X414)))</f>
        <v/>
      </c>
      <c r="AD414" s="1" t="str" cm="1">
        <f t="array" ref="AD414">IF(Z414="","",_xlfn._xlws.FILTER('Input_Claims Data'!Z$11:Z$500,('Input_Claims Data'!$Q$11:$Q$500='Cal_Claims Experience'!$U414)*('Input_Claims Data'!$R$11:$R$500='Cal_Claims Experience'!$V414)*('Input_Claims Data'!$S$11:$S$500='Cal_Claims Experience'!$W414)*('Input_Claims Data'!$T$11:$T$500='Cal_Claims Experience'!$X414)))</f>
        <v/>
      </c>
      <c r="AE414" s="1" t="str" cm="1">
        <f t="array" ref="AE414">IF(AA414="","",_xlfn._xlws.FILTER('Input_Claims Data'!AA$11:AA$500,('Input_Claims Data'!$Q$11:$Q$500='Cal_Claims Experience'!$U414)*('Input_Claims Data'!$R$11:$R$500='Cal_Claims Experience'!$V414)*('Input_Claims Data'!$S$11:$S$500='Cal_Claims Experience'!$W414)*('Input_Claims Data'!$T$11:$T$500='Cal_Claims Experience'!$X414)))</f>
        <v/>
      </c>
      <c r="AF414" s="1" t="str" cm="1">
        <f t="array" ref="AF414">IF(AB414="","",_xlfn._xlws.FILTER('Input_Claims Data'!AB$11:AB$500,('Input_Claims Data'!$Q$11:$Q$500='Cal_Claims Experience'!$U414)*('Input_Claims Data'!$R$11:$R$500='Cal_Claims Experience'!$V414)*('Input_Claims Data'!$S$11:$S$500='Cal_Claims Experience'!$W414)*('Input_Claims Data'!$T$11:$T$500='Cal_Claims Experience'!$X414)))</f>
        <v/>
      </c>
      <c r="AG414" s="1" t="str" cm="1">
        <f t="array" ref="AG414">IF(AC414="","",_xlfn._xlws.FILTER('Input_Claims Data'!AC$11:AC$500,('Input_Claims Data'!$Q$11:$Q$500='Cal_Claims Experience'!$U414)*('Input_Claims Data'!$R$11:$R$500='Cal_Claims Experience'!$V414)*('Input_Claims Data'!$S$11:$S$500='Cal_Claims Experience'!$W414)*('Input_Claims Data'!$T$11:$T$500='Cal_Claims Experience'!$X414)))</f>
        <v/>
      </c>
      <c r="AH414" s="1" t="str" cm="1">
        <f t="array" ref="AH414">IF(AD414="","",_xlfn._xlws.FILTER('Input_Claims Data'!AD$11:AD$500,('Input_Claims Data'!$Q$11:$Q$500='Cal_Claims Experience'!$U414)*('Input_Claims Data'!$R$11:$R$500='Cal_Claims Experience'!$V414)*('Input_Claims Data'!$S$11:$S$500='Cal_Claims Experience'!$W414)*('Input_Claims Data'!$T$11:$T$500='Cal_Claims Experience'!$X414)))</f>
        <v/>
      </c>
      <c r="AI414" s="1" t="str">
        <f t="shared" si="68"/>
        <v/>
      </c>
      <c r="AJ414" s="1" t="str">
        <f t="shared" si="65"/>
        <v/>
      </c>
      <c r="AK414" s="1" t="str">
        <f t="shared" si="66"/>
        <v/>
      </c>
      <c r="AL414" s="1" t="str">
        <f t="shared" si="67"/>
        <v/>
      </c>
      <c r="AM414" s="1" t="str">
        <f t="shared" si="69"/>
        <v/>
      </c>
    </row>
    <row r="415" spans="5:39">
      <c r="E415" s="1" t="str" cm="1">
        <f t="array" ref="E415">IF(A415="","",_xlfn._xlws.FILTER('Input_Claims Data'!E$11:E$500,('Input_Claims Data'!$A$11:$A$500='Cal_Claims Experience'!$A415)*('Input_Claims Data'!$B$11:$B$500='Cal_Claims Experience'!$B415)*('Input_Claims Data'!$C$11:$C$500='Cal_Claims Experience'!$C415)*('Input_Claims Data'!$D$11:$D$500='Cal_Claims Experience'!$D415)))</f>
        <v/>
      </c>
      <c r="F415" s="1" t="str" cm="1">
        <f t="array" ref="F415">IF(A415="","",_xlfn._xlws.FILTER('Input_Claims Data'!F$11:F$500,('Input_Claims Data'!$A$11:$A$500='Cal_Claims Experience'!$A415)*('Input_Claims Data'!$B$11:$B$500='Cal_Claims Experience'!$B415)*('Input_Claims Data'!$C$11:$C$500='Cal_Claims Experience'!$C415)*('Input_Claims Data'!$D$11:$D$500='Cal_Claims Experience'!$D415)))</f>
        <v/>
      </c>
      <c r="G415" s="1" t="str" cm="1">
        <f t="array" ref="G415">IF(A415="","",_xlfn._xlws.FILTER('Input_Claims Data'!G$11:G$500,('Input_Claims Data'!$A$11:$A$500='Cal_Claims Experience'!$A415)*('Input_Claims Data'!$B$11:$B$500='Cal_Claims Experience'!$B415)*('Input_Claims Data'!$C$11:$C$500='Cal_Claims Experience'!$C415)*('Input_Claims Data'!$D$11:$D$500='Cal_Claims Experience'!$D415)))</f>
        <v/>
      </c>
      <c r="H415" s="1" t="str" cm="1">
        <f t="array" ref="H415">IF(A415="","",_xlfn._xlws.FILTER('Input_Claims Data'!H$11:H$500,('Input_Claims Data'!$A$11:$A$500='Cal_Claims Experience'!$A415)*('Input_Claims Data'!$B$11:$B$500='Cal_Claims Experience'!$B415)*('Input_Claims Data'!$C$11:$C$500='Cal_Claims Experience'!$C415)*('Input_Claims Data'!$D$11:$D$500='Cal_Claims Experience'!$D415)))</f>
        <v/>
      </c>
      <c r="I415" s="1" t="str" cm="1">
        <f t="array" ref="I415">IF(A415="","",_xlfn._xlws.FILTER('Input_Claims Data'!I$11:I$500,('Input_Claims Data'!$A$11:$A$500='Cal_Claims Experience'!$A415)*('Input_Claims Data'!$B$11:$B$500='Cal_Claims Experience'!$B415)*('Input_Claims Data'!$C$11:$C$500='Cal_Claims Experience'!$C415)*('Input_Claims Data'!$D$11:$D$500='Cal_Claims Experience'!$D415)))</f>
        <v/>
      </c>
      <c r="J415" s="1" t="str" cm="1">
        <f t="array" ref="J415">IF(A415="","",_xlfn._xlws.FILTER('Input_Claims Data'!J$11:J$500,('Input_Claims Data'!$A$11:$A$500='Cal_Claims Experience'!$A415)*('Input_Claims Data'!$B$11:$B$500='Cal_Claims Experience'!$B415)*('Input_Claims Data'!$C$11:$C$500='Cal_Claims Experience'!$C415)*('Input_Claims Data'!$D$11:$D$500='Cal_Claims Experience'!$D415)))</f>
        <v/>
      </c>
      <c r="K415" s="1" t="str" cm="1">
        <f t="array" ref="K415">IF(A415="","",_xlfn._xlws.FILTER('Input_Claims Data'!K$11:K$500,('Input_Claims Data'!$A$11:$A$500='Cal_Claims Experience'!$A415)*('Input_Claims Data'!$B$11:$B$500='Cal_Claims Experience'!$B415)*('Input_Claims Data'!$C$11:$C$500='Cal_Claims Experience'!$C415)*('Input_Claims Data'!$D$11:$D$500='Cal_Claims Experience'!$D415)))</f>
        <v/>
      </c>
      <c r="L415" s="1" t="str" cm="1">
        <f t="array" ref="L415">IF(B415="","",_xlfn._xlws.FILTER('Input_Claims Data'!L$11:L$500,('Input_Claims Data'!$A$11:$A$500='Cal_Claims Experience'!$A415)*('Input_Claims Data'!$B$11:$B$500='Cal_Claims Experience'!$B415)*('Input_Claims Data'!$C$11:$C$500='Cal_Claims Experience'!$C415)*('Input_Claims Data'!$D$11:$D$500='Cal_Claims Experience'!$D415)))</f>
        <v/>
      </c>
      <c r="M415" s="1" t="str" cm="1">
        <f t="array" ref="M415">IF(C415="","",_xlfn._xlws.FILTER('Input_Claims Data'!M$11:M$500,('Input_Claims Data'!$A$11:$A$500='Cal_Claims Experience'!$A415)*('Input_Claims Data'!$B$11:$B$500='Cal_Claims Experience'!$B415)*('Input_Claims Data'!$C$11:$C$500='Cal_Claims Experience'!$C415)*('Input_Claims Data'!$D$11:$D$500='Cal_Claims Experience'!$D415)))</f>
        <v/>
      </c>
      <c r="N415" s="1" t="str" cm="1">
        <f t="array" ref="N415">IF(D415="","",_xlfn._xlws.FILTER('Input_Claims Data'!N$11:N$500,('Input_Claims Data'!$A$11:$A$500='Cal_Claims Experience'!$A415)*('Input_Claims Data'!$B$11:$B$500='Cal_Claims Experience'!$B415)*('Input_Claims Data'!$C$11:$C$500='Cal_Claims Experience'!$C415)*('Input_Claims Data'!$D$11:$D$500='Cal_Claims Experience'!$D415)))</f>
        <v/>
      </c>
      <c r="O415" s="1" t="str">
        <f t="shared" si="60"/>
        <v/>
      </c>
      <c r="P415" s="1" t="str">
        <f t="shared" si="61"/>
        <v/>
      </c>
      <c r="Q415" s="1" t="str">
        <f t="shared" si="62"/>
        <v/>
      </c>
      <c r="R415" s="1" t="str">
        <f t="shared" si="63"/>
        <v/>
      </c>
      <c r="S415" s="1" t="str">
        <f t="shared" si="64"/>
        <v/>
      </c>
      <c r="Y415" s="1" t="str" cm="1">
        <f t="array" ref="Y415">IF(U415="","",_xlfn._xlws.FILTER('Input_Claims Data'!U$11:U$500,('Input_Claims Data'!$Q$11:$Q$500='Cal_Claims Experience'!$U415)*('Input_Claims Data'!$R$11:$R$500='Cal_Claims Experience'!$V415)*('Input_Claims Data'!$S$11:$S$500='Cal_Claims Experience'!$W415)*('Input_Claims Data'!$T$11:$T$500='Cal_Claims Experience'!$X415)))</f>
        <v/>
      </c>
      <c r="Z415" s="1" t="str" cm="1">
        <f t="array" ref="Z415">IF(V415="","",_xlfn._xlws.FILTER('Input_Claims Data'!V$11:V$500,('Input_Claims Data'!$Q$11:$Q$500='Cal_Claims Experience'!$U415)*('Input_Claims Data'!$R$11:$R$500='Cal_Claims Experience'!$V415)*('Input_Claims Data'!$S$11:$S$500='Cal_Claims Experience'!$W415)*('Input_Claims Data'!$T$11:$T$500='Cal_Claims Experience'!$X415)))</f>
        <v/>
      </c>
      <c r="AA415" s="1" t="str" cm="1">
        <f t="array" ref="AA415">IF(W415="","",_xlfn._xlws.FILTER('Input_Claims Data'!W$11:W$500,('Input_Claims Data'!$Q$11:$Q$500='Cal_Claims Experience'!$U415)*('Input_Claims Data'!$R$11:$R$500='Cal_Claims Experience'!$V415)*('Input_Claims Data'!$S$11:$S$500='Cal_Claims Experience'!$W415)*('Input_Claims Data'!$T$11:$T$500='Cal_Claims Experience'!$X415)))</f>
        <v/>
      </c>
      <c r="AB415" s="1" t="str" cm="1">
        <f t="array" ref="AB415">IF(X415="","",_xlfn._xlws.FILTER('Input_Claims Data'!X$11:X$500,('Input_Claims Data'!$Q$11:$Q$500='Cal_Claims Experience'!$U415)*('Input_Claims Data'!$R$11:$R$500='Cal_Claims Experience'!$V415)*('Input_Claims Data'!$S$11:$S$500='Cal_Claims Experience'!$W415)*('Input_Claims Data'!$T$11:$T$500='Cal_Claims Experience'!$X415)))</f>
        <v/>
      </c>
      <c r="AC415" s="1" t="str" cm="1">
        <f t="array" ref="AC415">IF(Y415="","",_xlfn._xlws.FILTER('Input_Claims Data'!Y$11:Y$500,('Input_Claims Data'!$Q$11:$Q$500='Cal_Claims Experience'!$U415)*('Input_Claims Data'!$R$11:$R$500='Cal_Claims Experience'!$V415)*('Input_Claims Data'!$S$11:$S$500='Cal_Claims Experience'!$W415)*('Input_Claims Data'!$T$11:$T$500='Cal_Claims Experience'!$X415)))</f>
        <v/>
      </c>
      <c r="AD415" s="1" t="str" cm="1">
        <f t="array" ref="AD415">IF(Z415="","",_xlfn._xlws.FILTER('Input_Claims Data'!Z$11:Z$500,('Input_Claims Data'!$Q$11:$Q$500='Cal_Claims Experience'!$U415)*('Input_Claims Data'!$R$11:$R$500='Cal_Claims Experience'!$V415)*('Input_Claims Data'!$S$11:$S$500='Cal_Claims Experience'!$W415)*('Input_Claims Data'!$T$11:$T$500='Cal_Claims Experience'!$X415)))</f>
        <v/>
      </c>
      <c r="AE415" s="1" t="str" cm="1">
        <f t="array" ref="AE415">IF(AA415="","",_xlfn._xlws.FILTER('Input_Claims Data'!AA$11:AA$500,('Input_Claims Data'!$Q$11:$Q$500='Cal_Claims Experience'!$U415)*('Input_Claims Data'!$R$11:$R$500='Cal_Claims Experience'!$V415)*('Input_Claims Data'!$S$11:$S$500='Cal_Claims Experience'!$W415)*('Input_Claims Data'!$T$11:$T$500='Cal_Claims Experience'!$X415)))</f>
        <v/>
      </c>
      <c r="AF415" s="1" t="str" cm="1">
        <f t="array" ref="AF415">IF(AB415="","",_xlfn._xlws.FILTER('Input_Claims Data'!AB$11:AB$500,('Input_Claims Data'!$Q$11:$Q$500='Cal_Claims Experience'!$U415)*('Input_Claims Data'!$R$11:$R$500='Cal_Claims Experience'!$V415)*('Input_Claims Data'!$S$11:$S$500='Cal_Claims Experience'!$W415)*('Input_Claims Data'!$T$11:$T$500='Cal_Claims Experience'!$X415)))</f>
        <v/>
      </c>
      <c r="AG415" s="1" t="str" cm="1">
        <f t="array" ref="AG415">IF(AC415="","",_xlfn._xlws.FILTER('Input_Claims Data'!AC$11:AC$500,('Input_Claims Data'!$Q$11:$Q$500='Cal_Claims Experience'!$U415)*('Input_Claims Data'!$R$11:$R$500='Cal_Claims Experience'!$V415)*('Input_Claims Data'!$S$11:$S$500='Cal_Claims Experience'!$W415)*('Input_Claims Data'!$T$11:$T$500='Cal_Claims Experience'!$X415)))</f>
        <v/>
      </c>
      <c r="AH415" s="1" t="str" cm="1">
        <f t="array" ref="AH415">IF(AD415="","",_xlfn._xlws.FILTER('Input_Claims Data'!AD$11:AD$500,('Input_Claims Data'!$Q$11:$Q$500='Cal_Claims Experience'!$U415)*('Input_Claims Data'!$R$11:$R$500='Cal_Claims Experience'!$V415)*('Input_Claims Data'!$S$11:$S$500='Cal_Claims Experience'!$W415)*('Input_Claims Data'!$T$11:$T$500='Cal_Claims Experience'!$X415)))</f>
        <v/>
      </c>
      <c r="AI415" s="1" t="str">
        <f t="shared" si="68"/>
        <v/>
      </c>
      <c r="AJ415" s="1" t="str">
        <f t="shared" si="65"/>
        <v/>
      </c>
      <c r="AK415" s="1" t="str">
        <f t="shared" si="66"/>
        <v/>
      </c>
      <c r="AL415" s="1" t="str">
        <f t="shared" si="67"/>
        <v/>
      </c>
      <c r="AM415" s="1" t="str">
        <f t="shared" si="69"/>
        <v/>
      </c>
    </row>
    <row r="416" spans="5:39">
      <c r="E416" s="1" t="str" cm="1">
        <f t="array" ref="E416">IF(A416="","",_xlfn._xlws.FILTER('Input_Claims Data'!E$11:E$500,('Input_Claims Data'!$A$11:$A$500='Cal_Claims Experience'!$A416)*('Input_Claims Data'!$B$11:$B$500='Cal_Claims Experience'!$B416)*('Input_Claims Data'!$C$11:$C$500='Cal_Claims Experience'!$C416)*('Input_Claims Data'!$D$11:$D$500='Cal_Claims Experience'!$D416)))</f>
        <v/>
      </c>
      <c r="F416" s="1" t="str" cm="1">
        <f t="array" ref="F416">IF(A416="","",_xlfn._xlws.FILTER('Input_Claims Data'!F$11:F$500,('Input_Claims Data'!$A$11:$A$500='Cal_Claims Experience'!$A416)*('Input_Claims Data'!$B$11:$B$500='Cal_Claims Experience'!$B416)*('Input_Claims Data'!$C$11:$C$500='Cal_Claims Experience'!$C416)*('Input_Claims Data'!$D$11:$D$500='Cal_Claims Experience'!$D416)))</f>
        <v/>
      </c>
      <c r="G416" s="1" t="str" cm="1">
        <f t="array" ref="G416">IF(A416="","",_xlfn._xlws.FILTER('Input_Claims Data'!G$11:G$500,('Input_Claims Data'!$A$11:$A$500='Cal_Claims Experience'!$A416)*('Input_Claims Data'!$B$11:$B$500='Cal_Claims Experience'!$B416)*('Input_Claims Data'!$C$11:$C$500='Cal_Claims Experience'!$C416)*('Input_Claims Data'!$D$11:$D$500='Cal_Claims Experience'!$D416)))</f>
        <v/>
      </c>
      <c r="H416" s="1" t="str" cm="1">
        <f t="array" ref="H416">IF(A416="","",_xlfn._xlws.FILTER('Input_Claims Data'!H$11:H$500,('Input_Claims Data'!$A$11:$A$500='Cal_Claims Experience'!$A416)*('Input_Claims Data'!$B$11:$B$500='Cal_Claims Experience'!$B416)*('Input_Claims Data'!$C$11:$C$500='Cal_Claims Experience'!$C416)*('Input_Claims Data'!$D$11:$D$500='Cal_Claims Experience'!$D416)))</f>
        <v/>
      </c>
      <c r="I416" s="1" t="str" cm="1">
        <f t="array" ref="I416">IF(A416="","",_xlfn._xlws.FILTER('Input_Claims Data'!I$11:I$500,('Input_Claims Data'!$A$11:$A$500='Cal_Claims Experience'!$A416)*('Input_Claims Data'!$B$11:$B$500='Cal_Claims Experience'!$B416)*('Input_Claims Data'!$C$11:$C$500='Cal_Claims Experience'!$C416)*('Input_Claims Data'!$D$11:$D$500='Cal_Claims Experience'!$D416)))</f>
        <v/>
      </c>
      <c r="J416" s="1" t="str" cm="1">
        <f t="array" ref="J416">IF(A416="","",_xlfn._xlws.FILTER('Input_Claims Data'!J$11:J$500,('Input_Claims Data'!$A$11:$A$500='Cal_Claims Experience'!$A416)*('Input_Claims Data'!$B$11:$B$500='Cal_Claims Experience'!$B416)*('Input_Claims Data'!$C$11:$C$500='Cal_Claims Experience'!$C416)*('Input_Claims Data'!$D$11:$D$500='Cal_Claims Experience'!$D416)))</f>
        <v/>
      </c>
      <c r="K416" s="1" t="str" cm="1">
        <f t="array" ref="K416">IF(A416="","",_xlfn._xlws.FILTER('Input_Claims Data'!K$11:K$500,('Input_Claims Data'!$A$11:$A$500='Cal_Claims Experience'!$A416)*('Input_Claims Data'!$B$11:$B$500='Cal_Claims Experience'!$B416)*('Input_Claims Data'!$C$11:$C$500='Cal_Claims Experience'!$C416)*('Input_Claims Data'!$D$11:$D$500='Cal_Claims Experience'!$D416)))</f>
        <v/>
      </c>
      <c r="L416" s="1" t="str" cm="1">
        <f t="array" ref="L416">IF(B416="","",_xlfn._xlws.FILTER('Input_Claims Data'!L$11:L$500,('Input_Claims Data'!$A$11:$A$500='Cal_Claims Experience'!$A416)*('Input_Claims Data'!$B$11:$B$500='Cal_Claims Experience'!$B416)*('Input_Claims Data'!$C$11:$C$500='Cal_Claims Experience'!$C416)*('Input_Claims Data'!$D$11:$D$500='Cal_Claims Experience'!$D416)))</f>
        <v/>
      </c>
      <c r="M416" s="1" t="str" cm="1">
        <f t="array" ref="M416">IF(C416="","",_xlfn._xlws.FILTER('Input_Claims Data'!M$11:M$500,('Input_Claims Data'!$A$11:$A$500='Cal_Claims Experience'!$A416)*('Input_Claims Data'!$B$11:$B$500='Cal_Claims Experience'!$B416)*('Input_Claims Data'!$C$11:$C$500='Cal_Claims Experience'!$C416)*('Input_Claims Data'!$D$11:$D$500='Cal_Claims Experience'!$D416)))</f>
        <v/>
      </c>
      <c r="N416" s="1" t="str" cm="1">
        <f t="array" ref="N416">IF(D416="","",_xlfn._xlws.FILTER('Input_Claims Data'!N$11:N$500,('Input_Claims Data'!$A$11:$A$500='Cal_Claims Experience'!$A416)*('Input_Claims Data'!$B$11:$B$500='Cal_Claims Experience'!$B416)*('Input_Claims Data'!$C$11:$C$500='Cal_Claims Experience'!$C416)*('Input_Claims Data'!$D$11:$D$500='Cal_Claims Experience'!$D416)))</f>
        <v/>
      </c>
      <c r="O416" s="1" t="str">
        <f t="shared" si="60"/>
        <v/>
      </c>
      <c r="P416" s="1" t="str">
        <f t="shared" si="61"/>
        <v/>
      </c>
      <c r="Q416" s="1" t="str">
        <f t="shared" si="62"/>
        <v/>
      </c>
      <c r="R416" s="1" t="str">
        <f t="shared" si="63"/>
        <v/>
      </c>
      <c r="S416" s="1" t="str">
        <f t="shared" si="64"/>
        <v/>
      </c>
      <c r="Y416" s="1" t="str" cm="1">
        <f t="array" ref="Y416">IF(U416="","",_xlfn._xlws.FILTER('Input_Claims Data'!U$11:U$500,('Input_Claims Data'!$Q$11:$Q$500='Cal_Claims Experience'!$U416)*('Input_Claims Data'!$R$11:$R$500='Cal_Claims Experience'!$V416)*('Input_Claims Data'!$S$11:$S$500='Cal_Claims Experience'!$W416)*('Input_Claims Data'!$T$11:$T$500='Cal_Claims Experience'!$X416)))</f>
        <v/>
      </c>
      <c r="Z416" s="1" t="str" cm="1">
        <f t="array" ref="Z416">IF(V416="","",_xlfn._xlws.FILTER('Input_Claims Data'!V$11:V$500,('Input_Claims Data'!$Q$11:$Q$500='Cal_Claims Experience'!$U416)*('Input_Claims Data'!$R$11:$R$500='Cal_Claims Experience'!$V416)*('Input_Claims Data'!$S$11:$S$500='Cal_Claims Experience'!$W416)*('Input_Claims Data'!$T$11:$T$500='Cal_Claims Experience'!$X416)))</f>
        <v/>
      </c>
      <c r="AA416" s="1" t="str" cm="1">
        <f t="array" ref="AA416">IF(W416="","",_xlfn._xlws.FILTER('Input_Claims Data'!W$11:W$500,('Input_Claims Data'!$Q$11:$Q$500='Cal_Claims Experience'!$U416)*('Input_Claims Data'!$R$11:$R$500='Cal_Claims Experience'!$V416)*('Input_Claims Data'!$S$11:$S$500='Cal_Claims Experience'!$W416)*('Input_Claims Data'!$T$11:$T$500='Cal_Claims Experience'!$X416)))</f>
        <v/>
      </c>
      <c r="AB416" s="1" t="str" cm="1">
        <f t="array" ref="AB416">IF(X416="","",_xlfn._xlws.FILTER('Input_Claims Data'!X$11:X$500,('Input_Claims Data'!$Q$11:$Q$500='Cal_Claims Experience'!$U416)*('Input_Claims Data'!$R$11:$R$500='Cal_Claims Experience'!$V416)*('Input_Claims Data'!$S$11:$S$500='Cal_Claims Experience'!$W416)*('Input_Claims Data'!$T$11:$T$500='Cal_Claims Experience'!$X416)))</f>
        <v/>
      </c>
      <c r="AC416" s="1" t="str" cm="1">
        <f t="array" ref="AC416">IF(Y416="","",_xlfn._xlws.FILTER('Input_Claims Data'!Y$11:Y$500,('Input_Claims Data'!$Q$11:$Q$500='Cal_Claims Experience'!$U416)*('Input_Claims Data'!$R$11:$R$500='Cal_Claims Experience'!$V416)*('Input_Claims Data'!$S$11:$S$500='Cal_Claims Experience'!$W416)*('Input_Claims Data'!$T$11:$T$500='Cal_Claims Experience'!$X416)))</f>
        <v/>
      </c>
      <c r="AD416" s="1" t="str" cm="1">
        <f t="array" ref="AD416">IF(Z416="","",_xlfn._xlws.FILTER('Input_Claims Data'!Z$11:Z$500,('Input_Claims Data'!$Q$11:$Q$500='Cal_Claims Experience'!$U416)*('Input_Claims Data'!$R$11:$R$500='Cal_Claims Experience'!$V416)*('Input_Claims Data'!$S$11:$S$500='Cal_Claims Experience'!$W416)*('Input_Claims Data'!$T$11:$T$500='Cal_Claims Experience'!$X416)))</f>
        <v/>
      </c>
      <c r="AE416" s="1" t="str" cm="1">
        <f t="array" ref="AE416">IF(AA416="","",_xlfn._xlws.FILTER('Input_Claims Data'!AA$11:AA$500,('Input_Claims Data'!$Q$11:$Q$500='Cal_Claims Experience'!$U416)*('Input_Claims Data'!$R$11:$R$500='Cal_Claims Experience'!$V416)*('Input_Claims Data'!$S$11:$S$500='Cal_Claims Experience'!$W416)*('Input_Claims Data'!$T$11:$T$500='Cal_Claims Experience'!$X416)))</f>
        <v/>
      </c>
      <c r="AF416" s="1" t="str" cm="1">
        <f t="array" ref="AF416">IF(AB416="","",_xlfn._xlws.FILTER('Input_Claims Data'!AB$11:AB$500,('Input_Claims Data'!$Q$11:$Q$500='Cal_Claims Experience'!$U416)*('Input_Claims Data'!$R$11:$R$500='Cal_Claims Experience'!$V416)*('Input_Claims Data'!$S$11:$S$500='Cal_Claims Experience'!$W416)*('Input_Claims Data'!$T$11:$T$500='Cal_Claims Experience'!$X416)))</f>
        <v/>
      </c>
      <c r="AG416" s="1" t="str" cm="1">
        <f t="array" ref="AG416">IF(AC416="","",_xlfn._xlws.FILTER('Input_Claims Data'!AC$11:AC$500,('Input_Claims Data'!$Q$11:$Q$500='Cal_Claims Experience'!$U416)*('Input_Claims Data'!$R$11:$R$500='Cal_Claims Experience'!$V416)*('Input_Claims Data'!$S$11:$S$500='Cal_Claims Experience'!$W416)*('Input_Claims Data'!$T$11:$T$500='Cal_Claims Experience'!$X416)))</f>
        <v/>
      </c>
      <c r="AH416" s="1" t="str" cm="1">
        <f t="array" ref="AH416">IF(AD416="","",_xlfn._xlws.FILTER('Input_Claims Data'!AD$11:AD$500,('Input_Claims Data'!$Q$11:$Q$500='Cal_Claims Experience'!$U416)*('Input_Claims Data'!$R$11:$R$500='Cal_Claims Experience'!$V416)*('Input_Claims Data'!$S$11:$S$500='Cal_Claims Experience'!$W416)*('Input_Claims Data'!$T$11:$T$500='Cal_Claims Experience'!$X416)))</f>
        <v/>
      </c>
      <c r="AI416" s="1" t="str">
        <f t="shared" si="68"/>
        <v/>
      </c>
      <c r="AJ416" s="1" t="str">
        <f t="shared" si="65"/>
        <v/>
      </c>
      <c r="AK416" s="1" t="str">
        <f t="shared" si="66"/>
        <v/>
      </c>
      <c r="AL416" s="1" t="str">
        <f t="shared" si="67"/>
        <v/>
      </c>
      <c r="AM416" s="1" t="str">
        <f t="shared" si="69"/>
        <v/>
      </c>
    </row>
    <row r="417" spans="5:39">
      <c r="E417" s="1" t="str" cm="1">
        <f t="array" ref="E417">IF(A417="","",_xlfn._xlws.FILTER('Input_Claims Data'!E$11:E$500,('Input_Claims Data'!$A$11:$A$500='Cal_Claims Experience'!$A417)*('Input_Claims Data'!$B$11:$B$500='Cal_Claims Experience'!$B417)*('Input_Claims Data'!$C$11:$C$500='Cal_Claims Experience'!$C417)*('Input_Claims Data'!$D$11:$D$500='Cal_Claims Experience'!$D417)))</f>
        <v/>
      </c>
      <c r="F417" s="1" t="str" cm="1">
        <f t="array" ref="F417">IF(A417="","",_xlfn._xlws.FILTER('Input_Claims Data'!F$11:F$500,('Input_Claims Data'!$A$11:$A$500='Cal_Claims Experience'!$A417)*('Input_Claims Data'!$B$11:$B$500='Cal_Claims Experience'!$B417)*('Input_Claims Data'!$C$11:$C$500='Cal_Claims Experience'!$C417)*('Input_Claims Data'!$D$11:$D$500='Cal_Claims Experience'!$D417)))</f>
        <v/>
      </c>
      <c r="G417" s="1" t="str" cm="1">
        <f t="array" ref="G417">IF(A417="","",_xlfn._xlws.FILTER('Input_Claims Data'!G$11:G$500,('Input_Claims Data'!$A$11:$A$500='Cal_Claims Experience'!$A417)*('Input_Claims Data'!$B$11:$B$500='Cal_Claims Experience'!$B417)*('Input_Claims Data'!$C$11:$C$500='Cal_Claims Experience'!$C417)*('Input_Claims Data'!$D$11:$D$500='Cal_Claims Experience'!$D417)))</f>
        <v/>
      </c>
      <c r="H417" s="1" t="str" cm="1">
        <f t="array" ref="H417">IF(A417="","",_xlfn._xlws.FILTER('Input_Claims Data'!H$11:H$500,('Input_Claims Data'!$A$11:$A$500='Cal_Claims Experience'!$A417)*('Input_Claims Data'!$B$11:$B$500='Cal_Claims Experience'!$B417)*('Input_Claims Data'!$C$11:$C$500='Cal_Claims Experience'!$C417)*('Input_Claims Data'!$D$11:$D$500='Cal_Claims Experience'!$D417)))</f>
        <v/>
      </c>
      <c r="I417" s="1" t="str" cm="1">
        <f t="array" ref="I417">IF(A417="","",_xlfn._xlws.FILTER('Input_Claims Data'!I$11:I$500,('Input_Claims Data'!$A$11:$A$500='Cal_Claims Experience'!$A417)*('Input_Claims Data'!$B$11:$B$500='Cal_Claims Experience'!$B417)*('Input_Claims Data'!$C$11:$C$500='Cal_Claims Experience'!$C417)*('Input_Claims Data'!$D$11:$D$500='Cal_Claims Experience'!$D417)))</f>
        <v/>
      </c>
      <c r="J417" s="1" t="str" cm="1">
        <f t="array" ref="J417">IF(A417="","",_xlfn._xlws.FILTER('Input_Claims Data'!J$11:J$500,('Input_Claims Data'!$A$11:$A$500='Cal_Claims Experience'!$A417)*('Input_Claims Data'!$B$11:$B$500='Cal_Claims Experience'!$B417)*('Input_Claims Data'!$C$11:$C$500='Cal_Claims Experience'!$C417)*('Input_Claims Data'!$D$11:$D$500='Cal_Claims Experience'!$D417)))</f>
        <v/>
      </c>
      <c r="K417" s="1" t="str" cm="1">
        <f t="array" ref="K417">IF(A417="","",_xlfn._xlws.FILTER('Input_Claims Data'!K$11:K$500,('Input_Claims Data'!$A$11:$A$500='Cal_Claims Experience'!$A417)*('Input_Claims Data'!$B$11:$B$500='Cal_Claims Experience'!$B417)*('Input_Claims Data'!$C$11:$C$500='Cal_Claims Experience'!$C417)*('Input_Claims Data'!$D$11:$D$500='Cal_Claims Experience'!$D417)))</f>
        <v/>
      </c>
      <c r="L417" s="1" t="str" cm="1">
        <f t="array" ref="L417">IF(B417="","",_xlfn._xlws.FILTER('Input_Claims Data'!L$11:L$500,('Input_Claims Data'!$A$11:$A$500='Cal_Claims Experience'!$A417)*('Input_Claims Data'!$B$11:$B$500='Cal_Claims Experience'!$B417)*('Input_Claims Data'!$C$11:$C$500='Cal_Claims Experience'!$C417)*('Input_Claims Data'!$D$11:$D$500='Cal_Claims Experience'!$D417)))</f>
        <v/>
      </c>
      <c r="M417" s="1" t="str" cm="1">
        <f t="array" ref="M417">IF(C417="","",_xlfn._xlws.FILTER('Input_Claims Data'!M$11:M$500,('Input_Claims Data'!$A$11:$A$500='Cal_Claims Experience'!$A417)*('Input_Claims Data'!$B$11:$B$500='Cal_Claims Experience'!$B417)*('Input_Claims Data'!$C$11:$C$500='Cal_Claims Experience'!$C417)*('Input_Claims Data'!$D$11:$D$500='Cal_Claims Experience'!$D417)))</f>
        <v/>
      </c>
      <c r="N417" s="1" t="str" cm="1">
        <f t="array" ref="N417">IF(D417="","",_xlfn._xlws.FILTER('Input_Claims Data'!N$11:N$500,('Input_Claims Data'!$A$11:$A$500='Cal_Claims Experience'!$A417)*('Input_Claims Data'!$B$11:$B$500='Cal_Claims Experience'!$B417)*('Input_Claims Data'!$C$11:$C$500='Cal_Claims Experience'!$C417)*('Input_Claims Data'!$D$11:$D$500='Cal_Claims Experience'!$D417)))</f>
        <v/>
      </c>
      <c r="O417" s="1" t="str">
        <f t="shared" si="60"/>
        <v/>
      </c>
      <c r="P417" s="1" t="str">
        <f t="shared" si="61"/>
        <v/>
      </c>
      <c r="Q417" s="1" t="str">
        <f t="shared" si="62"/>
        <v/>
      </c>
      <c r="R417" s="1" t="str">
        <f t="shared" si="63"/>
        <v/>
      </c>
      <c r="S417" s="1" t="str">
        <f t="shared" si="64"/>
        <v/>
      </c>
      <c r="Y417" s="1" t="str" cm="1">
        <f t="array" ref="Y417">IF(U417="","",_xlfn._xlws.FILTER('Input_Claims Data'!U$11:U$500,('Input_Claims Data'!$Q$11:$Q$500='Cal_Claims Experience'!$U417)*('Input_Claims Data'!$R$11:$R$500='Cal_Claims Experience'!$V417)*('Input_Claims Data'!$S$11:$S$500='Cal_Claims Experience'!$W417)*('Input_Claims Data'!$T$11:$T$500='Cal_Claims Experience'!$X417)))</f>
        <v/>
      </c>
      <c r="Z417" s="1" t="str" cm="1">
        <f t="array" ref="Z417">IF(V417="","",_xlfn._xlws.FILTER('Input_Claims Data'!V$11:V$500,('Input_Claims Data'!$Q$11:$Q$500='Cal_Claims Experience'!$U417)*('Input_Claims Data'!$R$11:$R$500='Cal_Claims Experience'!$V417)*('Input_Claims Data'!$S$11:$S$500='Cal_Claims Experience'!$W417)*('Input_Claims Data'!$T$11:$T$500='Cal_Claims Experience'!$X417)))</f>
        <v/>
      </c>
      <c r="AA417" s="1" t="str" cm="1">
        <f t="array" ref="AA417">IF(W417="","",_xlfn._xlws.FILTER('Input_Claims Data'!W$11:W$500,('Input_Claims Data'!$Q$11:$Q$500='Cal_Claims Experience'!$U417)*('Input_Claims Data'!$R$11:$R$500='Cal_Claims Experience'!$V417)*('Input_Claims Data'!$S$11:$S$500='Cal_Claims Experience'!$W417)*('Input_Claims Data'!$T$11:$T$500='Cal_Claims Experience'!$X417)))</f>
        <v/>
      </c>
      <c r="AB417" s="1" t="str" cm="1">
        <f t="array" ref="AB417">IF(X417="","",_xlfn._xlws.FILTER('Input_Claims Data'!X$11:X$500,('Input_Claims Data'!$Q$11:$Q$500='Cal_Claims Experience'!$U417)*('Input_Claims Data'!$R$11:$R$500='Cal_Claims Experience'!$V417)*('Input_Claims Data'!$S$11:$S$500='Cal_Claims Experience'!$W417)*('Input_Claims Data'!$T$11:$T$500='Cal_Claims Experience'!$X417)))</f>
        <v/>
      </c>
      <c r="AC417" s="1" t="str" cm="1">
        <f t="array" ref="AC417">IF(Y417="","",_xlfn._xlws.FILTER('Input_Claims Data'!Y$11:Y$500,('Input_Claims Data'!$Q$11:$Q$500='Cal_Claims Experience'!$U417)*('Input_Claims Data'!$R$11:$R$500='Cal_Claims Experience'!$V417)*('Input_Claims Data'!$S$11:$S$500='Cal_Claims Experience'!$W417)*('Input_Claims Data'!$T$11:$T$500='Cal_Claims Experience'!$X417)))</f>
        <v/>
      </c>
      <c r="AD417" s="1" t="str" cm="1">
        <f t="array" ref="AD417">IF(Z417="","",_xlfn._xlws.FILTER('Input_Claims Data'!Z$11:Z$500,('Input_Claims Data'!$Q$11:$Q$500='Cal_Claims Experience'!$U417)*('Input_Claims Data'!$R$11:$R$500='Cal_Claims Experience'!$V417)*('Input_Claims Data'!$S$11:$S$500='Cal_Claims Experience'!$W417)*('Input_Claims Data'!$T$11:$T$500='Cal_Claims Experience'!$X417)))</f>
        <v/>
      </c>
      <c r="AE417" s="1" t="str" cm="1">
        <f t="array" ref="AE417">IF(AA417="","",_xlfn._xlws.FILTER('Input_Claims Data'!AA$11:AA$500,('Input_Claims Data'!$Q$11:$Q$500='Cal_Claims Experience'!$U417)*('Input_Claims Data'!$R$11:$R$500='Cal_Claims Experience'!$V417)*('Input_Claims Data'!$S$11:$S$500='Cal_Claims Experience'!$W417)*('Input_Claims Data'!$T$11:$T$500='Cal_Claims Experience'!$X417)))</f>
        <v/>
      </c>
      <c r="AF417" s="1" t="str" cm="1">
        <f t="array" ref="AF417">IF(AB417="","",_xlfn._xlws.FILTER('Input_Claims Data'!AB$11:AB$500,('Input_Claims Data'!$Q$11:$Q$500='Cal_Claims Experience'!$U417)*('Input_Claims Data'!$R$11:$R$500='Cal_Claims Experience'!$V417)*('Input_Claims Data'!$S$11:$S$500='Cal_Claims Experience'!$W417)*('Input_Claims Data'!$T$11:$T$500='Cal_Claims Experience'!$X417)))</f>
        <v/>
      </c>
      <c r="AG417" s="1" t="str" cm="1">
        <f t="array" ref="AG417">IF(AC417="","",_xlfn._xlws.FILTER('Input_Claims Data'!AC$11:AC$500,('Input_Claims Data'!$Q$11:$Q$500='Cal_Claims Experience'!$U417)*('Input_Claims Data'!$R$11:$R$500='Cal_Claims Experience'!$V417)*('Input_Claims Data'!$S$11:$S$500='Cal_Claims Experience'!$W417)*('Input_Claims Data'!$T$11:$T$500='Cal_Claims Experience'!$X417)))</f>
        <v/>
      </c>
      <c r="AH417" s="1" t="str" cm="1">
        <f t="array" ref="AH417">IF(AD417="","",_xlfn._xlws.FILTER('Input_Claims Data'!AD$11:AD$500,('Input_Claims Data'!$Q$11:$Q$500='Cal_Claims Experience'!$U417)*('Input_Claims Data'!$R$11:$R$500='Cal_Claims Experience'!$V417)*('Input_Claims Data'!$S$11:$S$500='Cal_Claims Experience'!$W417)*('Input_Claims Data'!$T$11:$T$500='Cal_Claims Experience'!$X417)))</f>
        <v/>
      </c>
      <c r="AI417" s="1" t="str">
        <f t="shared" si="68"/>
        <v/>
      </c>
      <c r="AJ417" s="1" t="str">
        <f t="shared" si="65"/>
        <v/>
      </c>
      <c r="AK417" s="1" t="str">
        <f t="shared" si="66"/>
        <v/>
      </c>
      <c r="AL417" s="1" t="str">
        <f t="shared" si="67"/>
        <v/>
      </c>
      <c r="AM417" s="1" t="str">
        <f t="shared" si="69"/>
        <v/>
      </c>
    </row>
    <row r="418" spans="5:39">
      <c r="E418" s="1" t="str" cm="1">
        <f t="array" ref="E418">IF(A418="","",_xlfn._xlws.FILTER('Input_Claims Data'!E$11:E$500,('Input_Claims Data'!$A$11:$A$500='Cal_Claims Experience'!$A418)*('Input_Claims Data'!$B$11:$B$500='Cal_Claims Experience'!$B418)*('Input_Claims Data'!$C$11:$C$500='Cal_Claims Experience'!$C418)*('Input_Claims Data'!$D$11:$D$500='Cal_Claims Experience'!$D418)))</f>
        <v/>
      </c>
      <c r="F418" s="1" t="str" cm="1">
        <f t="array" ref="F418">IF(A418="","",_xlfn._xlws.FILTER('Input_Claims Data'!F$11:F$500,('Input_Claims Data'!$A$11:$A$500='Cal_Claims Experience'!$A418)*('Input_Claims Data'!$B$11:$B$500='Cal_Claims Experience'!$B418)*('Input_Claims Data'!$C$11:$C$500='Cal_Claims Experience'!$C418)*('Input_Claims Data'!$D$11:$D$500='Cal_Claims Experience'!$D418)))</f>
        <v/>
      </c>
      <c r="G418" s="1" t="str" cm="1">
        <f t="array" ref="G418">IF(A418="","",_xlfn._xlws.FILTER('Input_Claims Data'!G$11:G$500,('Input_Claims Data'!$A$11:$A$500='Cal_Claims Experience'!$A418)*('Input_Claims Data'!$B$11:$B$500='Cal_Claims Experience'!$B418)*('Input_Claims Data'!$C$11:$C$500='Cal_Claims Experience'!$C418)*('Input_Claims Data'!$D$11:$D$500='Cal_Claims Experience'!$D418)))</f>
        <v/>
      </c>
      <c r="H418" s="1" t="str" cm="1">
        <f t="array" ref="H418">IF(A418="","",_xlfn._xlws.FILTER('Input_Claims Data'!H$11:H$500,('Input_Claims Data'!$A$11:$A$500='Cal_Claims Experience'!$A418)*('Input_Claims Data'!$B$11:$B$500='Cal_Claims Experience'!$B418)*('Input_Claims Data'!$C$11:$C$500='Cal_Claims Experience'!$C418)*('Input_Claims Data'!$D$11:$D$500='Cal_Claims Experience'!$D418)))</f>
        <v/>
      </c>
      <c r="I418" s="1" t="str" cm="1">
        <f t="array" ref="I418">IF(A418="","",_xlfn._xlws.FILTER('Input_Claims Data'!I$11:I$500,('Input_Claims Data'!$A$11:$A$500='Cal_Claims Experience'!$A418)*('Input_Claims Data'!$B$11:$B$500='Cal_Claims Experience'!$B418)*('Input_Claims Data'!$C$11:$C$500='Cal_Claims Experience'!$C418)*('Input_Claims Data'!$D$11:$D$500='Cal_Claims Experience'!$D418)))</f>
        <v/>
      </c>
      <c r="J418" s="1" t="str" cm="1">
        <f t="array" ref="J418">IF(A418="","",_xlfn._xlws.FILTER('Input_Claims Data'!J$11:J$500,('Input_Claims Data'!$A$11:$A$500='Cal_Claims Experience'!$A418)*('Input_Claims Data'!$B$11:$B$500='Cal_Claims Experience'!$B418)*('Input_Claims Data'!$C$11:$C$500='Cal_Claims Experience'!$C418)*('Input_Claims Data'!$D$11:$D$500='Cal_Claims Experience'!$D418)))</f>
        <v/>
      </c>
      <c r="K418" s="1" t="str" cm="1">
        <f t="array" ref="K418">IF(A418="","",_xlfn._xlws.FILTER('Input_Claims Data'!K$11:K$500,('Input_Claims Data'!$A$11:$A$500='Cal_Claims Experience'!$A418)*('Input_Claims Data'!$B$11:$B$500='Cal_Claims Experience'!$B418)*('Input_Claims Data'!$C$11:$C$500='Cal_Claims Experience'!$C418)*('Input_Claims Data'!$D$11:$D$500='Cal_Claims Experience'!$D418)))</f>
        <v/>
      </c>
      <c r="L418" s="1" t="str" cm="1">
        <f t="array" ref="L418">IF(B418="","",_xlfn._xlws.FILTER('Input_Claims Data'!L$11:L$500,('Input_Claims Data'!$A$11:$A$500='Cal_Claims Experience'!$A418)*('Input_Claims Data'!$B$11:$B$500='Cal_Claims Experience'!$B418)*('Input_Claims Data'!$C$11:$C$500='Cal_Claims Experience'!$C418)*('Input_Claims Data'!$D$11:$D$500='Cal_Claims Experience'!$D418)))</f>
        <v/>
      </c>
      <c r="M418" s="1" t="str" cm="1">
        <f t="array" ref="M418">IF(C418="","",_xlfn._xlws.FILTER('Input_Claims Data'!M$11:M$500,('Input_Claims Data'!$A$11:$A$500='Cal_Claims Experience'!$A418)*('Input_Claims Data'!$B$11:$B$500='Cal_Claims Experience'!$B418)*('Input_Claims Data'!$C$11:$C$500='Cal_Claims Experience'!$C418)*('Input_Claims Data'!$D$11:$D$500='Cal_Claims Experience'!$D418)))</f>
        <v/>
      </c>
      <c r="N418" s="1" t="str" cm="1">
        <f t="array" ref="N418">IF(D418="","",_xlfn._xlws.FILTER('Input_Claims Data'!N$11:N$500,('Input_Claims Data'!$A$11:$A$500='Cal_Claims Experience'!$A418)*('Input_Claims Data'!$B$11:$B$500='Cal_Claims Experience'!$B418)*('Input_Claims Data'!$C$11:$C$500='Cal_Claims Experience'!$C418)*('Input_Claims Data'!$D$11:$D$500='Cal_Claims Experience'!$D418)))</f>
        <v/>
      </c>
      <c r="O418" s="1" t="str">
        <f t="shared" si="60"/>
        <v/>
      </c>
      <c r="P418" s="1" t="str">
        <f t="shared" si="61"/>
        <v/>
      </c>
      <c r="Q418" s="1" t="str">
        <f t="shared" si="62"/>
        <v/>
      </c>
      <c r="R418" s="1" t="str">
        <f t="shared" si="63"/>
        <v/>
      </c>
      <c r="S418" s="1" t="str">
        <f t="shared" si="64"/>
        <v/>
      </c>
      <c r="Y418" s="1" t="str" cm="1">
        <f t="array" ref="Y418">IF(U418="","",_xlfn._xlws.FILTER('Input_Claims Data'!U$11:U$500,('Input_Claims Data'!$Q$11:$Q$500='Cal_Claims Experience'!$U418)*('Input_Claims Data'!$R$11:$R$500='Cal_Claims Experience'!$V418)*('Input_Claims Data'!$S$11:$S$500='Cal_Claims Experience'!$W418)*('Input_Claims Data'!$T$11:$T$500='Cal_Claims Experience'!$X418)))</f>
        <v/>
      </c>
      <c r="Z418" s="1" t="str" cm="1">
        <f t="array" ref="Z418">IF(V418="","",_xlfn._xlws.FILTER('Input_Claims Data'!V$11:V$500,('Input_Claims Data'!$Q$11:$Q$500='Cal_Claims Experience'!$U418)*('Input_Claims Data'!$R$11:$R$500='Cal_Claims Experience'!$V418)*('Input_Claims Data'!$S$11:$S$500='Cal_Claims Experience'!$W418)*('Input_Claims Data'!$T$11:$T$500='Cal_Claims Experience'!$X418)))</f>
        <v/>
      </c>
      <c r="AA418" s="1" t="str" cm="1">
        <f t="array" ref="AA418">IF(W418="","",_xlfn._xlws.FILTER('Input_Claims Data'!W$11:W$500,('Input_Claims Data'!$Q$11:$Q$500='Cal_Claims Experience'!$U418)*('Input_Claims Data'!$R$11:$R$500='Cal_Claims Experience'!$V418)*('Input_Claims Data'!$S$11:$S$500='Cal_Claims Experience'!$W418)*('Input_Claims Data'!$T$11:$T$500='Cal_Claims Experience'!$X418)))</f>
        <v/>
      </c>
      <c r="AB418" s="1" t="str" cm="1">
        <f t="array" ref="AB418">IF(X418="","",_xlfn._xlws.FILTER('Input_Claims Data'!X$11:X$500,('Input_Claims Data'!$Q$11:$Q$500='Cal_Claims Experience'!$U418)*('Input_Claims Data'!$R$11:$R$500='Cal_Claims Experience'!$V418)*('Input_Claims Data'!$S$11:$S$500='Cal_Claims Experience'!$W418)*('Input_Claims Data'!$T$11:$T$500='Cal_Claims Experience'!$X418)))</f>
        <v/>
      </c>
      <c r="AC418" s="1" t="str" cm="1">
        <f t="array" ref="AC418">IF(Y418="","",_xlfn._xlws.FILTER('Input_Claims Data'!Y$11:Y$500,('Input_Claims Data'!$Q$11:$Q$500='Cal_Claims Experience'!$U418)*('Input_Claims Data'!$R$11:$R$500='Cal_Claims Experience'!$V418)*('Input_Claims Data'!$S$11:$S$500='Cal_Claims Experience'!$W418)*('Input_Claims Data'!$T$11:$T$500='Cal_Claims Experience'!$X418)))</f>
        <v/>
      </c>
      <c r="AD418" s="1" t="str" cm="1">
        <f t="array" ref="AD418">IF(Z418="","",_xlfn._xlws.FILTER('Input_Claims Data'!Z$11:Z$500,('Input_Claims Data'!$Q$11:$Q$500='Cal_Claims Experience'!$U418)*('Input_Claims Data'!$R$11:$R$500='Cal_Claims Experience'!$V418)*('Input_Claims Data'!$S$11:$S$500='Cal_Claims Experience'!$W418)*('Input_Claims Data'!$T$11:$T$500='Cal_Claims Experience'!$X418)))</f>
        <v/>
      </c>
      <c r="AE418" s="1" t="str" cm="1">
        <f t="array" ref="AE418">IF(AA418="","",_xlfn._xlws.FILTER('Input_Claims Data'!AA$11:AA$500,('Input_Claims Data'!$Q$11:$Q$500='Cal_Claims Experience'!$U418)*('Input_Claims Data'!$R$11:$R$500='Cal_Claims Experience'!$V418)*('Input_Claims Data'!$S$11:$S$500='Cal_Claims Experience'!$W418)*('Input_Claims Data'!$T$11:$T$500='Cal_Claims Experience'!$X418)))</f>
        <v/>
      </c>
      <c r="AF418" s="1" t="str" cm="1">
        <f t="array" ref="AF418">IF(AB418="","",_xlfn._xlws.FILTER('Input_Claims Data'!AB$11:AB$500,('Input_Claims Data'!$Q$11:$Q$500='Cal_Claims Experience'!$U418)*('Input_Claims Data'!$R$11:$R$500='Cal_Claims Experience'!$V418)*('Input_Claims Data'!$S$11:$S$500='Cal_Claims Experience'!$W418)*('Input_Claims Data'!$T$11:$T$500='Cal_Claims Experience'!$X418)))</f>
        <v/>
      </c>
      <c r="AG418" s="1" t="str" cm="1">
        <f t="array" ref="AG418">IF(AC418="","",_xlfn._xlws.FILTER('Input_Claims Data'!AC$11:AC$500,('Input_Claims Data'!$Q$11:$Q$500='Cal_Claims Experience'!$U418)*('Input_Claims Data'!$R$11:$R$500='Cal_Claims Experience'!$V418)*('Input_Claims Data'!$S$11:$S$500='Cal_Claims Experience'!$W418)*('Input_Claims Data'!$T$11:$T$500='Cal_Claims Experience'!$X418)))</f>
        <v/>
      </c>
      <c r="AH418" s="1" t="str" cm="1">
        <f t="array" ref="AH418">IF(AD418="","",_xlfn._xlws.FILTER('Input_Claims Data'!AD$11:AD$500,('Input_Claims Data'!$Q$11:$Q$500='Cal_Claims Experience'!$U418)*('Input_Claims Data'!$R$11:$R$500='Cal_Claims Experience'!$V418)*('Input_Claims Data'!$S$11:$S$500='Cal_Claims Experience'!$W418)*('Input_Claims Data'!$T$11:$T$500='Cal_Claims Experience'!$X418)))</f>
        <v/>
      </c>
      <c r="AI418" s="1" t="str">
        <f t="shared" si="68"/>
        <v/>
      </c>
      <c r="AJ418" s="1" t="str">
        <f t="shared" si="65"/>
        <v/>
      </c>
      <c r="AK418" s="1" t="str">
        <f t="shared" si="66"/>
        <v/>
      </c>
      <c r="AL418" s="1" t="str">
        <f t="shared" si="67"/>
        <v/>
      </c>
      <c r="AM418" s="1" t="str">
        <f t="shared" si="69"/>
        <v/>
      </c>
    </row>
    <row r="419" spans="5:39">
      <c r="E419" s="1" t="str" cm="1">
        <f t="array" ref="E419">IF(A419="","",_xlfn._xlws.FILTER('Input_Claims Data'!E$11:E$500,('Input_Claims Data'!$A$11:$A$500='Cal_Claims Experience'!$A419)*('Input_Claims Data'!$B$11:$B$500='Cal_Claims Experience'!$B419)*('Input_Claims Data'!$C$11:$C$500='Cal_Claims Experience'!$C419)*('Input_Claims Data'!$D$11:$D$500='Cal_Claims Experience'!$D419)))</f>
        <v/>
      </c>
      <c r="F419" s="1" t="str" cm="1">
        <f t="array" ref="F419">IF(A419="","",_xlfn._xlws.FILTER('Input_Claims Data'!F$11:F$500,('Input_Claims Data'!$A$11:$A$500='Cal_Claims Experience'!$A419)*('Input_Claims Data'!$B$11:$B$500='Cal_Claims Experience'!$B419)*('Input_Claims Data'!$C$11:$C$500='Cal_Claims Experience'!$C419)*('Input_Claims Data'!$D$11:$D$500='Cal_Claims Experience'!$D419)))</f>
        <v/>
      </c>
      <c r="G419" s="1" t="str" cm="1">
        <f t="array" ref="G419">IF(A419="","",_xlfn._xlws.FILTER('Input_Claims Data'!G$11:G$500,('Input_Claims Data'!$A$11:$A$500='Cal_Claims Experience'!$A419)*('Input_Claims Data'!$B$11:$B$500='Cal_Claims Experience'!$B419)*('Input_Claims Data'!$C$11:$C$500='Cal_Claims Experience'!$C419)*('Input_Claims Data'!$D$11:$D$500='Cal_Claims Experience'!$D419)))</f>
        <v/>
      </c>
      <c r="H419" s="1" t="str" cm="1">
        <f t="array" ref="H419">IF(A419="","",_xlfn._xlws.FILTER('Input_Claims Data'!H$11:H$500,('Input_Claims Data'!$A$11:$A$500='Cal_Claims Experience'!$A419)*('Input_Claims Data'!$B$11:$B$500='Cal_Claims Experience'!$B419)*('Input_Claims Data'!$C$11:$C$500='Cal_Claims Experience'!$C419)*('Input_Claims Data'!$D$11:$D$500='Cal_Claims Experience'!$D419)))</f>
        <v/>
      </c>
      <c r="I419" s="1" t="str" cm="1">
        <f t="array" ref="I419">IF(A419="","",_xlfn._xlws.FILTER('Input_Claims Data'!I$11:I$500,('Input_Claims Data'!$A$11:$A$500='Cal_Claims Experience'!$A419)*('Input_Claims Data'!$B$11:$B$500='Cal_Claims Experience'!$B419)*('Input_Claims Data'!$C$11:$C$500='Cal_Claims Experience'!$C419)*('Input_Claims Data'!$D$11:$D$500='Cal_Claims Experience'!$D419)))</f>
        <v/>
      </c>
      <c r="J419" s="1" t="str" cm="1">
        <f t="array" ref="J419">IF(A419="","",_xlfn._xlws.FILTER('Input_Claims Data'!J$11:J$500,('Input_Claims Data'!$A$11:$A$500='Cal_Claims Experience'!$A419)*('Input_Claims Data'!$B$11:$B$500='Cal_Claims Experience'!$B419)*('Input_Claims Data'!$C$11:$C$500='Cal_Claims Experience'!$C419)*('Input_Claims Data'!$D$11:$D$500='Cal_Claims Experience'!$D419)))</f>
        <v/>
      </c>
      <c r="K419" s="1" t="str" cm="1">
        <f t="array" ref="K419">IF(A419="","",_xlfn._xlws.FILTER('Input_Claims Data'!K$11:K$500,('Input_Claims Data'!$A$11:$A$500='Cal_Claims Experience'!$A419)*('Input_Claims Data'!$B$11:$B$500='Cal_Claims Experience'!$B419)*('Input_Claims Data'!$C$11:$C$500='Cal_Claims Experience'!$C419)*('Input_Claims Data'!$D$11:$D$500='Cal_Claims Experience'!$D419)))</f>
        <v/>
      </c>
      <c r="L419" s="1" t="str" cm="1">
        <f t="array" ref="L419">IF(B419="","",_xlfn._xlws.FILTER('Input_Claims Data'!L$11:L$500,('Input_Claims Data'!$A$11:$A$500='Cal_Claims Experience'!$A419)*('Input_Claims Data'!$B$11:$B$500='Cal_Claims Experience'!$B419)*('Input_Claims Data'!$C$11:$C$500='Cal_Claims Experience'!$C419)*('Input_Claims Data'!$D$11:$D$500='Cal_Claims Experience'!$D419)))</f>
        <v/>
      </c>
      <c r="M419" s="1" t="str" cm="1">
        <f t="array" ref="M419">IF(C419="","",_xlfn._xlws.FILTER('Input_Claims Data'!M$11:M$500,('Input_Claims Data'!$A$11:$A$500='Cal_Claims Experience'!$A419)*('Input_Claims Data'!$B$11:$B$500='Cal_Claims Experience'!$B419)*('Input_Claims Data'!$C$11:$C$500='Cal_Claims Experience'!$C419)*('Input_Claims Data'!$D$11:$D$500='Cal_Claims Experience'!$D419)))</f>
        <v/>
      </c>
      <c r="N419" s="1" t="str" cm="1">
        <f t="array" ref="N419">IF(D419="","",_xlfn._xlws.FILTER('Input_Claims Data'!N$11:N$500,('Input_Claims Data'!$A$11:$A$500='Cal_Claims Experience'!$A419)*('Input_Claims Data'!$B$11:$B$500='Cal_Claims Experience'!$B419)*('Input_Claims Data'!$C$11:$C$500='Cal_Claims Experience'!$C419)*('Input_Claims Data'!$D$11:$D$500='Cal_Claims Experience'!$D419)))</f>
        <v/>
      </c>
      <c r="O419" s="1" t="str">
        <f t="shared" si="60"/>
        <v/>
      </c>
      <c r="P419" s="1" t="str">
        <f t="shared" si="61"/>
        <v/>
      </c>
      <c r="Q419" s="1" t="str">
        <f t="shared" si="62"/>
        <v/>
      </c>
      <c r="R419" s="1" t="str">
        <f t="shared" si="63"/>
        <v/>
      </c>
      <c r="S419" s="1" t="str">
        <f t="shared" si="64"/>
        <v/>
      </c>
      <c r="Y419" s="1" t="str" cm="1">
        <f t="array" ref="Y419">IF(U419="","",_xlfn._xlws.FILTER('Input_Claims Data'!U$11:U$500,('Input_Claims Data'!$Q$11:$Q$500='Cal_Claims Experience'!$U419)*('Input_Claims Data'!$R$11:$R$500='Cal_Claims Experience'!$V419)*('Input_Claims Data'!$S$11:$S$500='Cal_Claims Experience'!$W419)*('Input_Claims Data'!$T$11:$T$500='Cal_Claims Experience'!$X419)))</f>
        <v/>
      </c>
      <c r="Z419" s="1" t="str" cm="1">
        <f t="array" ref="Z419">IF(V419="","",_xlfn._xlws.FILTER('Input_Claims Data'!V$11:V$500,('Input_Claims Data'!$Q$11:$Q$500='Cal_Claims Experience'!$U419)*('Input_Claims Data'!$R$11:$R$500='Cal_Claims Experience'!$V419)*('Input_Claims Data'!$S$11:$S$500='Cal_Claims Experience'!$W419)*('Input_Claims Data'!$T$11:$T$500='Cal_Claims Experience'!$X419)))</f>
        <v/>
      </c>
      <c r="AA419" s="1" t="str" cm="1">
        <f t="array" ref="AA419">IF(W419="","",_xlfn._xlws.FILTER('Input_Claims Data'!W$11:W$500,('Input_Claims Data'!$Q$11:$Q$500='Cal_Claims Experience'!$U419)*('Input_Claims Data'!$R$11:$R$500='Cal_Claims Experience'!$V419)*('Input_Claims Data'!$S$11:$S$500='Cal_Claims Experience'!$W419)*('Input_Claims Data'!$T$11:$T$500='Cal_Claims Experience'!$X419)))</f>
        <v/>
      </c>
      <c r="AB419" s="1" t="str" cm="1">
        <f t="array" ref="AB419">IF(X419="","",_xlfn._xlws.FILTER('Input_Claims Data'!X$11:X$500,('Input_Claims Data'!$Q$11:$Q$500='Cal_Claims Experience'!$U419)*('Input_Claims Data'!$R$11:$R$500='Cal_Claims Experience'!$V419)*('Input_Claims Data'!$S$11:$S$500='Cal_Claims Experience'!$W419)*('Input_Claims Data'!$T$11:$T$500='Cal_Claims Experience'!$X419)))</f>
        <v/>
      </c>
      <c r="AC419" s="1" t="str" cm="1">
        <f t="array" ref="AC419">IF(Y419="","",_xlfn._xlws.FILTER('Input_Claims Data'!Y$11:Y$500,('Input_Claims Data'!$Q$11:$Q$500='Cal_Claims Experience'!$U419)*('Input_Claims Data'!$R$11:$R$500='Cal_Claims Experience'!$V419)*('Input_Claims Data'!$S$11:$S$500='Cal_Claims Experience'!$W419)*('Input_Claims Data'!$T$11:$T$500='Cal_Claims Experience'!$X419)))</f>
        <v/>
      </c>
      <c r="AD419" s="1" t="str" cm="1">
        <f t="array" ref="AD419">IF(Z419="","",_xlfn._xlws.FILTER('Input_Claims Data'!Z$11:Z$500,('Input_Claims Data'!$Q$11:$Q$500='Cal_Claims Experience'!$U419)*('Input_Claims Data'!$R$11:$R$500='Cal_Claims Experience'!$V419)*('Input_Claims Data'!$S$11:$S$500='Cal_Claims Experience'!$W419)*('Input_Claims Data'!$T$11:$T$500='Cal_Claims Experience'!$X419)))</f>
        <v/>
      </c>
      <c r="AE419" s="1" t="str" cm="1">
        <f t="array" ref="AE419">IF(AA419="","",_xlfn._xlws.FILTER('Input_Claims Data'!AA$11:AA$500,('Input_Claims Data'!$Q$11:$Q$500='Cal_Claims Experience'!$U419)*('Input_Claims Data'!$R$11:$R$500='Cal_Claims Experience'!$V419)*('Input_Claims Data'!$S$11:$S$500='Cal_Claims Experience'!$W419)*('Input_Claims Data'!$T$11:$T$500='Cal_Claims Experience'!$X419)))</f>
        <v/>
      </c>
      <c r="AF419" s="1" t="str" cm="1">
        <f t="array" ref="AF419">IF(AB419="","",_xlfn._xlws.FILTER('Input_Claims Data'!AB$11:AB$500,('Input_Claims Data'!$Q$11:$Q$500='Cal_Claims Experience'!$U419)*('Input_Claims Data'!$R$11:$R$500='Cal_Claims Experience'!$V419)*('Input_Claims Data'!$S$11:$S$500='Cal_Claims Experience'!$W419)*('Input_Claims Data'!$T$11:$T$500='Cal_Claims Experience'!$X419)))</f>
        <v/>
      </c>
      <c r="AG419" s="1" t="str" cm="1">
        <f t="array" ref="AG419">IF(AC419="","",_xlfn._xlws.FILTER('Input_Claims Data'!AC$11:AC$500,('Input_Claims Data'!$Q$11:$Q$500='Cal_Claims Experience'!$U419)*('Input_Claims Data'!$R$11:$R$500='Cal_Claims Experience'!$V419)*('Input_Claims Data'!$S$11:$S$500='Cal_Claims Experience'!$W419)*('Input_Claims Data'!$T$11:$T$500='Cal_Claims Experience'!$X419)))</f>
        <v/>
      </c>
      <c r="AH419" s="1" t="str" cm="1">
        <f t="array" ref="AH419">IF(AD419="","",_xlfn._xlws.FILTER('Input_Claims Data'!AD$11:AD$500,('Input_Claims Data'!$Q$11:$Q$500='Cal_Claims Experience'!$U419)*('Input_Claims Data'!$R$11:$R$500='Cal_Claims Experience'!$V419)*('Input_Claims Data'!$S$11:$S$500='Cal_Claims Experience'!$W419)*('Input_Claims Data'!$T$11:$T$500='Cal_Claims Experience'!$X419)))</f>
        <v/>
      </c>
      <c r="AI419" s="1" t="str">
        <f t="shared" si="68"/>
        <v/>
      </c>
      <c r="AJ419" s="1" t="str">
        <f t="shared" si="65"/>
        <v/>
      </c>
      <c r="AK419" s="1" t="str">
        <f t="shared" si="66"/>
        <v/>
      </c>
      <c r="AL419" s="1" t="str">
        <f t="shared" si="67"/>
        <v/>
      </c>
      <c r="AM419" s="1" t="str">
        <f t="shared" si="69"/>
        <v/>
      </c>
    </row>
    <row r="420" spans="5:39">
      <c r="E420" s="1" t="str" cm="1">
        <f t="array" ref="E420">IF(A420="","",_xlfn._xlws.FILTER('Input_Claims Data'!E$11:E$500,('Input_Claims Data'!$A$11:$A$500='Cal_Claims Experience'!$A420)*('Input_Claims Data'!$B$11:$B$500='Cal_Claims Experience'!$B420)*('Input_Claims Data'!$C$11:$C$500='Cal_Claims Experience'!$C420)*('Input_Claims Data'!$D$11:$D$500='Cal_Claims Experience'!$D420)))</f>
        <v/>
      </c>
      <c r="F420" s="1" t="str" cm="1">
        <f t="array" ref="F420">IF(A420="","",_xlfn._xlws.FILTER('Input_Claims Data'!F$11:F$500,('Input_Claims Data'!$A$11:$A$500='Cal_Claims Experience'!$A420)*('Input_Claims Data'!$B$11:$B$500='Cal_Claims Experience'!$B420)*('Input_Claims Data'!$C$11:$C$500='Cal_Claims Experience'!$C420)*('Input_Claims Data'!$D$11:$D$500='Cal_Claims Experience'!$D420)))</f>
        <v/>
      </c>
      <c r="G420" s="1" t="str" cm="1">
        <f t="array" ref="G420">IF(A420="","",_xlfn._xlws.FILTER('Input_Claims Data'!G$11:G$500,('Input_Claims Data'!$A$11:$A$500='Cal_Claims Experience'!$A420)*('Input_Claims Data'!$B$11:$B$500='Cal_Claims Experience'!$B420)*('Input_Claims Data'!$C$11:$C$500='Cal_Claims Experience'!$C420)*('Input_Claims Data'!$D$11:$D$500='Cal_Claims Experience'!$D420)))</f>
        <v/>
      </c>
      <c r="H420" s="1" t="str" cm="1">
        <f t="array" ref="H420">IF(A420="","",_xlfn._xlws.FILTER('Input_Claims Data'!H$11:H$500,('Input_Claims Data'!$A$11:$A$500='Cal_Claims Experience'!$A420)*('Input_Claims Data'!$B$11:$B$500='Cal_Claims Experience'!$B420)*('Input_Claims Data'!$C$11:$C$500='Cal_Claims Experience'!$C420)*('Input_Claims Data'!$D$11:$D$500='Cal_Claims Experience'!$D420)))</f>
        <v/>
      </c>
      <c r="I420" s="1" t="str" cm="1">
        <f t="array" ref="I420">IF(A420="","",_xlfn._xlws.FILTER('Input_Claims Data'!I$11:I$500,('Input_Claims Data'!$A$11:$A$500='Cal_Claims Experience'!$A420)*('Input_Claims Data'!$B$11:$B$500='Cal_Claims Experience'!$B420)*('Input_Claims Data'!$C$11:$C$500='Cal_Claims Experience'!$C420)*('Input_Claims Data'!$D$11:$D$500='Cal_Claims Experience'!$D420)))</f>
        <v/>
      </c>
      <c r="J420" s="1" t="str" cm="1">
        <f t="array" ref="J420">IF(A420="","",_xlfn._xlws.FILTER('Input_Claims Data'!J$11:J$500,('Input_Claims Data'!$A$11:$A$500='Cal_Claims Experience'!$A420)*('Input_Claims Data'!$B$11:$B$500='Cal_Claims Experience'!$B420)*('Input_Claims Data'!$C$11:$C$500='Cal_Claims Experience'!$C420)*('Input_Claims Data'!$D$11:$D$500='Cal_Claims Experience'!$D420)))</f>
        <v/>
      </c>
      <c r="K420" s="1" t="str" cm="1">
        <f t="array" ref="K420">IF(A420="","",_xlfn._xlws.FILTER('Input_Claims Data'!K$11:K$500,('Input_Claims Data'!$A$11:$A$500='Cal_Claims Experience'!$A420)*('Input_Claims Data'!$B$11:$B$500='Cal_Claims Experience'!$B420)*('Input_Claims Data'!$C$11:$C$500='Cal_Claims Experience'!$C420)*('Input_Claims Data'!$D$11:$D$500='Cal_Claims Experience'!$D420)))</f>
        <v/>
      </c>
      <c r="L420" s="1" t="str" cm="1">
        <f t="array" ref="L420">IF(B420="","",_xlfn._xlws.FILTER('Input_Claims Data'!L$11:L$500,('Input_Claims Data'!$A$11:$A$500='Cal_Claims Experience'!$A420)*('Input_Claims Data'!$B$11:$B$500='Cal_Claims Experience'!$B420)*('Input_Claims Data'!$C$11:$C$500='Cal_Claims Experience'!$C420)*('Input_Claims Data'!$D$11:$D$500='Cal_Claims Experience'!$D420)))</f>
        <v/>
      </c>
      <c r="M420" s="1" t="str" cm="1">
        <f t="array" ref="M420">IF(C420="","",_xlfn._xlws.FILTER('Input_Claims Data'!M$11:M$500,('Input_Claims Data'!$A$11:$A$500='Cal_Claims Experience'!$A420)*('Input_Claims Data'!$B$11:$B$500='Cal_Claims Experience'!$B420)*('Input_Claims Data'!$C$11:$C$500='Cal_Claims Experience'!$C420)*('Input_Claims Data'!$D$11:$D$500='Cal_Claims Experience'!$D420)))</f>
        <v/>
      </c>
      <c r="N420" s="1" t="str" cm="1">
        <f t="array" ref="N420">IF(D420="","",_xlfn._xlws.FILTER('Input_Claims Data'!N$11:N$500,('Input_Claims Data'!$A$11:$A$500='Cal_Claims Experience'!$A420)*('Input_Claims Data'!$B$11:$B$500='Cal_Claims Experience'!$B420)*('Input_Claims Data'!$C$11:$C$500='Cal_Claims Experience'!$C420)*('Input_Claims Data'!$D$11:$D$500='Cal_Claims Experience'!$D420)))</f>
        <v/>
      </c>
      <c r="O420" s="1" t="str">
        <f t="shared" si="60"/>
        <v/>
      </c>
      <c r="P420" s="1" t="str">
        <f t="shared" si="61"/>
        <v/>
      </c>
      <c r="Q420" s="1" t="str">
        <f t="shared" si="62"/>
        <v/>
      </c>
      <c r="R420" s="1" t="str">
        <f t="shared" si="63"/>
        <v/>
      </c>
      <c r="S420" s="1" t="str">
        <f t="shared" si="64"/>
        <v/>
      </c>
      <c r="Y420" s="1" t="str" cm="1">
        <f t="array" ref="Y420">IF(U420="","",_xlfn._xlws.FILTER('Input_Claims Data'!U$11:U$500,('Input_Claims Data'!$Q$11:$Q$500='Cal_Claims Experience'!$U420)*('Input_Claims Data'!$R$11:$R$500='Cal_Claims Experience'!$V420)*('Input_Claims Data'!$S$11:$S$500='Cal_Claims Experience'!$W420)*('Input_Claims Data'!$T$11:$T$500='Cal_Claims Experience'!$X420)))</f>
        <v/>
      </c>
      <c r="Z420" s="1" t="str" cm="1">
        <f t="array" ref="Z420">IF(V420="","",_xlfn._xlws.FILTER('Input_Claims Data'!V$11:V$500,('Input_Claims Data'!$Q$11:$Q$500='Cal_Claims Experience'!$U420)*('Input_Claims Data'!$R$11:$R$500='Cal_Claims Experience'!$V420)*('Input_Claims Data'!$S$11:$S$500='Cal_Claims Experience'!$W420)*('Input_Claims Data'!$T$11:$T$500='Cal_Claims Experience'!$X420)))</f>
        <v/>
      </c>
      <c r="AA420" s="1" t="str" cm="1">
        <f t="array" ref="AA420">IF(W420="","",_xlfn._xlws.FILTER('Input_Claims Data'!W$11:W$500,('Input_Claims Data'!$Q$11:$Q$500='Cal_Claims Experience'!$U420)*('Input_Claims Data'!$R$11:$R$500='Cal_Claims Experience'!$V420)*('Input_Claims Data'!$S$11:$S$500='Cal_Claims Experience'!$W420)*('Input_Claims Data'!$T$11:$T$500='Cal_Claims Experience'!$X420)))</f>
        <v/>
      </c>
      <c r="AB420" s="1" t="str" cm="1">
        <f t="array" ref="AB420">IF(X420="","",_xlfn._xlws.FILTER('Input_Claims Data'!X$11:X$500,('Input_Claims Data'!$Q$11:$Q$500='Cal_Claims Experience'!$U420)*('Input_Claims Data'!$R$11:$R$500='Cal_Claims Experience'!$V420)*('Input_Claims Data'!$S$11:$S$500='Cal_Claims Experience'!$W420)*('Input_Claims Data'!$T$11:$T$500='Cal_Claims Experience'!$X420)))</f>
        <v/>
      </c>
      <c r="AC420" s="1" t="str" cm="1">
        <f t="array" ref="AC420">IF(Y420="","",_xlfn._xlws.FILTER('Input_Claims Data'!Y$11:Y$500,('Input_Claims Data'!$Q$11:$Q$500='Cal_Claims Experience'!$U420)*('Input_Claims Data'!$R$11:$R$500='Cal_Claims Experience'!$V420)*('Input_Claims Data'!$S$11:$S$500='Cal_Claims Experience'!$W420)*('Input_Claims Data'!$T$11:$T$500='Cal_Claims Experience'!$X420)))</f>
        <v/>
      </c>
      <c r="AD420" s="1" t="str" cm="1">
        <f t="array" ref="AD420">IF(Z420="","",_xlfn._xlws.FILTER('Input_Claims Data'!Z$11:Z$500,('Input_Claims Data'!$Q$11:$Q$500='Cal_Claims Experience'!$U420)*('Input_Claims Data'!$R$11:$R$500='Cal_Claims Experience'!$V420)*('Input_Claims Data'!$S$11:$S$500='Cal_Claims Experience'!$W420)*('Input_Claims Data'!$T$11:$T$500='Cal_Claims Experience'!$X420)))</f>
        <v/>
      </c>
      <c r="AE420" s="1" t="str" cm="1">
        <f t="array" ref="AE420">IF(AA420="","",_xlfn._xlws.FILTER('Input_Claims Data'!AA$11:AA$500,('Input_Claims Data'!$Q$11:$Q$500='Cal_Claims Experience'!$U420)*('Input_Claims Data'!$R$11:$R$500='Cal_Claims Experience'!$V420)*('Input_Claims Data'!$S$11:$S$500='Cal_Claims Experience'!$W420)*('Input_Claims Data'!$T$11:$T$500='Cal_Claims Experience'!$X420)))</f>
        <v/>
      </c>
      <c r="AF420" s="1" t="str" cm="1">
        <f t="array" ref="AF420">IF(AB420="","",_xlfn._xlws.FILTER('Input_Claims Data'!AB$11:AB$500,('Input_Claims Data'!$Q$11:$Q$500='Cal_Claims Experience'!$U420)*('Input_Claims Data'!$R$11:$R$500='Cal_Claims Experience'!$V420)*('Input_Claims Data'!$S$11:$S$500='Cal_Claims Experience'!$W420)*('Input_Claims Data'!$T$11:$T$500='Cal_Claims Experience'!$X420)))</f>
        <v/>
      </c>
      <c r="AG420" s="1" t="str" cm="1">
        <f t="array" ref="AG420">IF(AC420="","",_xlfn._xlws.FILTER('Input_Claims Data'!AC$11:AC$500,('Input_Claims Data'!$Q$11:$Q$500='Cal_Claims Experience'!$U420)*('Input_Claims Data'!$R$11:$R$500='Cal_Claims Experience'!$V420)*('Input_Claims Data'!$S$11:$S$500='Cal_Claims Experience'!$W420)*('Input_Claims Data'!$T$11:$T$500='Cal_Claims Experience'!$X420)))</f>
        <v/>
      </c>
      <c r="AH420" s="1" t="str" cm="1">
        <f t="array" ref="AH420">IF(AD420="","",_xlfn._xlws.FILTER('Input_Claims Data'!AD$11:AD$500,('Input_Claims Data'!$Q$11:$Q$500='Cal_Claims Experience'!$U420)*('Input_Claims Data'!$R$11:$R$500='Cal_Claims Experience'!$V420)*('Input_Claims Data'!$S$11:$S$500='Cal_Claims Experience'!$W420)*('Input_Claims Data'!$T$11:$T$500='Cal_Claims Experience'!$X420)))</f>
        <v/>
      </c>
      <c r="AI420" s="1" t="str">
        <f t="shared" si="68"/>
        <v/>
      </c>
      <c r="AJ420" s="1" t="str">
        <f t="shared" si="65"/>
        <v/>
      </c>
      <c r="AK420" s="1" t="str">
        <f t="shared" si="66"/>
        <v/>
      </c>
      <c r="AL420" s="1" t="str">
        <f t="shared" si="67"/>
        <v/>
      </c>
      <c r="AM420" s="1" t="str">
        <f t="shared" si="69"/>
        <v/>
      </c>
    </row>
    <row r="421" spans="5:39">
      <c r="E421" s="1" t="str" cm="1">
        <f t="array" ref="E421">IF(A421="","",_xlfn._xlws.FILTER('Input_Claims Data'!E$11:E$500,('Input_Claims Data'!$A$11:$A$500='Cal_Claims Experience'!$A421)*('Input_Claims Data'!$B$11:$B$500='Cal_Claims Experience'!$B421)*('Input_Claims Data'!$C$11:$C$500='Cal_Claims Experience'!$C421)*('Input_Claims Data'!$D$11:$D$500='Cal_Claims Experience'!$D421)))</f>
        <v/>
      </c>
      <c r="F421" s="1" t="str" cm="1">
        <f t="array" ref="F421">IF(A421="","",_xlfn._xlws.FILTER('Input_Claims Data'!F$11:F$500,('Input_Claims Data'!$A$11:$A$500='Cal_Claims Experience'!$A421)*('Input_Claims Data'!$B$11:$B$500='Cal_Claims Experience'!$B421)*('Input_Claims Data'!$C$11:$C$500='Cal_Claims Experience'!$C421)*('Input_Claims Data'!$D$11:$D$500='Cal_Claims Experience'!$D421)))</f>
        <v/>
      </c>
      <c r="G421" s="1" t="str" cm="1">
        <f t="array" ref="G421">IF(A421="","",_xlfn._xlws.FILTER('Input_Claims Data'!G$11:G$500,('Input_Claims Data'!$A$11:$A$500='Cal_Claims Experience'!$A421)*('Input_Claims Data'!$B$11:$B$500='Cal_Claims Experience'!$B421)*('Input_Claims Data'!$C$11:$C$500='Cal_Claims Experience'!$C421)*('Input_Claims Data'!$D$11:$D$500='Cal_Claims Experience'!$D421)))</f>
        <v/>
      </c>
      <c r="H421" s="1" t="str" cm="1">
        <f t="array" ref="H421">IF(A421="","",_xlfn._xlws.FILTER('Input_Claims Data'!H$11:H$500,('Input_Claims Data'!$A$11:$A$500='Cal_Claims Experience'!$A421)*('Input_Claims Data'!$B$11:$B$500='Cal_Claims Experience'!$B421)*('Input_Claims Data'!$C$11:$C$500='Cal_Claims Experience'!$C421)*('Input_Claims Data'!$D$11:$D$500='Cal_Claims Experience'!$D421)))</f>
        <v/>
      </c>
      <c r="I421" s="1" t="str" cm="1">
        <f t="array" ref="I421">IF(A421="","",_xlfn._xlws.FILTER('Input_Claims Data'!I$11:I$500,('Input_Claims Data'!$A$11:$A$500='Cal_Claims Experience'!$A421)*('Input_Claims Data'!$B$11:$B$500='Cal_Claims Experience'!$B421)*('Input_Claims Data'!$C$11:$C$500='Cal_Claims Experience'!$C421)*('Input_Claims Data'!$D$11:$D$500='Cal_Claims Experience'!$D421)))</f>
        <v/>
      </c>
      <c r="J421" s="1" t="str" cm="1">
        <f t="array" ref="J421">IF(A421="","",_xlfn._xlws.FILTER('Input_Claims Data'!J$11:J$500,('Input_Claims Data'!$A$11:$A$500='Cal_Claims Experience'!$A421)*('Input_Claims Data'!$B$11:$B$500='Cal_Claims Experience'!$B421)*('Input_Claims Data'!$C$11:$C$500='Cal_Claims Experience'!$C421)*('Input_Claims Data'!$D$11:$D$500='Cal_Claims Experience'!$D421)))</f>
        <v/>
      </c>
      <c r="K421" s="1" t="str" cm="1">
        <f t="array" ref="K421">IF(A421="","",_xlfn._xlws.FILTER('Input_Claims Data'!K$11:K$500,('Input_Claims Data'!$A$11:$A$500='Cal_Claims Experience'!$A421)*('Input_Claims Data'!$B$11:$B$500='Cal_Claims Experience'!$B421)*('Input_Claims Data'!$C$11:$C$500='Cal_Claims Experience'!$C421)*('Input_Claims Data'!$D$11:$D$500='Cal_Claims Experience'!$D421)))</f>
        <v/>
      </c>
      <c r="L421" s="1" t="str" cm="1">
        <f t="array" ref="L421">IF(B421="","",_xlfn._xlws.FILTER('Input_Claims Data'!L$11:L$500,('Input_Claims Data'!$A$11:$A$500='Cal_Claims Experience'!$A421)*('Input_Claims Data'!$B$11:$B$500='Cal_Claims Experience'!$B421)*('Input_Claims Data'!$C$11:$C$500='Cal_Claims Experience'!$C421)*('Input_Claims Data'!$D$11:$D$500='Cal_Claims Experience'!$D421)))</f>
        <v/>
      </c>
      <c r="M421" s="1" t="str" cm="1">
        <f t="array" ref="M421">IF(C421="","",_xlfn._xlws.FILTER('Input_Claims Data'!M$11:M$500,('Input_Claims Data'!$A$11:$A$500='Cal_Claims Experience'!$A421)*('Input_Claims Data'!$B$11:$B$500='Cal_Claims Experience'!$B421)*('Input_Claims Data'!$C$11:$C$500='Cal_Claims Experience'!$C421)*('Input_Claims Data'!$D$11:$D$500='Cal_Claims Experience'!$D421)))</f>
        <v/>
      </c>
      <c r="N421" s="1" t="str" cm="1">
        <f t="array" ref="N421">IF(D421="","",_xlfn._xlws.FILTER('Input_Claims Data'!N$11:N$500,('Input_Claims Data'!$A$11:$A$500='Cal_Claims Experience'!$A421)*('Input_Claims Data'!$B$11:$B$500='Cal_Claims Experience'!$B421)*('Input_Claims Data'!$C$11:$C$500='Cal_Claims Experience'!$C421)*('Input_Claims Data'!$D$11:$D$500='Cal_Claims Experience'!$D421)))</f>
        <v/>
      </c>
      <c r="O421" s="1" t="str">
        <f t="shared" si="60"/>
        <v/>
      </c>
      <c r="P421" s="1" t="str">
        <f t="shared" si="61"/>
        <v/>
      </c>
      <c r="Q421" s="1" t="str">
        <f t="shared" si="62"/>
        <v/>
      </c>
      <c r="R421" s="1" t="str">
        <f t="shared" si="63"/>
        <v/>
      </c>
      <c r="S421" s="1" t="str">
        <f t="shared" si="64"/>
        <v/>
      </c>
      <c r="Y421" s="1" t="str" cm="1">
        <f t="array" ref="Y421">IF(U421="","",_xlfn._xlws.FILTER('Input_Claims Data'!U$11:U$500,('Input_Claims Data'!$Q$11:$Q$500='Cal_Claims Experience'!$U421)*('Input_Claims Data'!$R$11:$R$500='Cal_Claims Experience'!$V421)*('Input_Claims Data'!$S$11:$S$500='Cal_Claims Experience'!$W421)*('Input_Claims Data'!$T$11:$T$500='Cal_Claims Experience'!$X421)))</f>
        <v/>
      </c>
      <c r="Z421" s="1" t="str" cm="1">
        <f t="array" ref="Z421">IF(V421="","",_xlfn._xlws.FILTER('Input_Claims Data'!V$11:V$500,('Input_Claims Data'!$Q$11:$Q$500='Cal_Claims Experience'!$U421)*('Input_Claims Data'!$R$11:$R$500='Cal_Claims Experience'!$V421)*('Input_Claims Data'!$S$11:$S$500='Cal_Claims Experience'!$W421)*('Input_Claims Data'!$T$11:$T$500='Cal_Claims Experience'!$X421)))</f>
        <v/>
      </c>
      <c r="AA421" s="1" t="str" cm="1">
        <f t="array" ref="AA421">IF(W421="","",_xlfn._xlws.FILTER('Input_Claims Data'!W$11:W$500,('Input_Claims Data'!$Q$11:$Q$500='Cal_Claims Experience'!$U421)*('Input_Claims Data'!$R$11:$R$500='Cal_Claims Experience'!$V421)*('Input_Claims Data'!$S$11:$S$500='Cal_Claims Experience'!$W421)*('Input_Claims Data'!$T$11:$T$500='Cal_Claims Experience'!$X421)))</f>
        <v/>
      </c>
      <c r="AB421" s="1" t="str" cm="1">
        <f t="array" ref="AB421">IF(X421="","",_xlfn._xlws.FILTER('Input_Claims Data'!X$11:X$500,('Input_Claims Data'!$Q$11:$Q$500='Cal_Claims Experience'!$U421)*('Input_Claims Data'!$R$11:$R$500='Cal_Claims Experience'!$V421)*('Input_Claims Data'!$S$11:$S$500='Cal_Claims Experience'!$W421)*('Input_Claims Data'!$T$11:$T$500='Cal_Claims Experience'!$X421)))</f>
        <v/>
      </c>
      <c r="AC421" s="1" t="str" cm="1">
        <f t="array" ref="AC421">IF(Y421="","",_xlfn._xlws.FILTER('Input_Claims Data'!Y$11:Y$500,('Input_Claims Data'!$Q$11:$Q$500='Cal_Claims Experience'!$U421)*('Input_Claims Data'!$R$11:$R$500='Cal_Claims Experience'!$V421)*('Input_Claims Data'!$S$11:$S$500='Cal_Claims Experience'!$W421)*('Input_Claims Data'!$T$11:$T$500='Cal_Claims Experience'!$X421)))</f>
        <v/>
      </c>
      <c r="AD421" s="1" t="str" cm="1">
        <f t="array" ref="AD421">IF(Z421="","",_xlfn._xlws.FILTER('Input_Claims Data'!Z$11:Z$500,('Input_Claims Data'!$Q$11:$Q$500='Cal_Claims Experience'!$U421)*('Input_Claims Data'!$R$11:$R$500='Cal_Claims Experience'!$V421)*('Input_Claims Data'!$S$11:$S$500='Cal_Claims Experience'!$W421)*('Input_Claims Data'!$T$11:$T$500='Cal_Claims Experience'!$X421)))</f>
        <v/>
      </c>
      <c r="AE421" s="1" t="str" cm="1">
        <f t="array" ref="AE421">IF(AA421="","",_xlfn._xlws.FILTER('Input_Claims Data'!AA$11:AA$500,('Input_Claims Data'!$Q$11:$Q$500='Cal_Claims Experience'!$U421)*('Input_Claims Data'!$R$11:$R$500='Cal_Claims Experience'!$V421)*('Input_Claims Data'!$S$11:$S$500='Cal_Claims Experience'!$W421)*('Input_Claims Data'!$T$11:$T$500='Cal_Claims Experience'!$X421)))</f>
        <v/>
      </c>
      <c r="AF421" s="1" t="str" cm="1">
        <f t="array" ref="AF421">IF(AB421="","",_xlfn._xlws.FILTER('Input_Claims Data'!AB$11:AB$500,('Input_Claims Data'!$Q$11:$Q$500='Cal_Claims Experience'!$U421)*('Input_Claims Data'!$R$11:$R$500='Cal_Claims Experience'!$V421)*('Input_Claims Data'!$S$11:$S$500='Cal_Claims Experience'!$W421)*('Input_Claims Data'!$T$11:$T$500='Cal_Claims Experience'!$X421)))</f>
        <v/>
      </c>
      <c r="AG421" s="1" t="str" cm="1">
        <f t="array" ref="AG421">IF(AC421="","",_xlfn._xlws.FILTER('Input_Claims Data'!AC$11:AC$500,('Input_Claims Data'!$Q$11:$Q$500='Cal_Claims Experience'!$U421)*('Input_Claims Data'!$R$11:$R$500='Cal_Claims Experience'!$V421)*('Input_Claims Data'!$S$11:$S$500='Cal_Claims Experience'!$W421)*('Input_Claims Data'!$T$11:$T$500='Cal_Claims Experience'!$X421)))</f>
        <v/>
      </c>
      <c r="AH421" s="1" t="str" cm="1">
        <f t="array" ref="AH421">IF(AD421="","",_xlfn._xlws.FILTER('Input_Claims Data'!AD$11:AD$500,('Input_Claims Data'!$Q$11:$Q$500='Cal_Claims Experience'!$U421)*('Input_Claims Data'!$R$11:$R$500='Cal_Claims Experience'!$V421)*('Input_Claims Data'!$S$11:$S$500='Cal_Claims Experience'!$W421)*('Input_Claims Data'!$T$11:$T$500='Cal_Claims Experience'!$X421)))</f>
        <v/>
      </c>
      <c r="AI421" s="1" t="str">
        <f t="shared" si="68"/>
        <v/>
      </c>
      <c r="AJ421" s="1" t="str">
        <f t="shared" si="65"/>
        <v/>
      </c>
      <c r="AK421" s="1" t="str">
        <f t="shared" si="66"/>
        <v/>
      </c>
      <c r="AL421" s="1" t="str">
        <f t="shared" si="67"/>
        <v/>
      </c>
      <c r="AM421" s="1" t="str">
        <f t="shared" si="69"/>
        <v/>
      </c>
    </row>
    <row r="422" spans="5:39">
      <c r="E422" s="1" t="str" cm="1">
        <f t="array" ref="E422">IF(A422="","",_xlfn._xlws.FILTER('Input_Claims Data'!E$11:E$500,('Input_Claims Data'!$A$11:$A$500='Cal_Claims Experience'!$A422)*('Input_Claims Data'!$B$11:$B$500='Cal_Claims Experience'!$B422)*('Input_Claims Data'!$C$11:$C$500='Cal_Claims Experience'!$C422)*('Input_Claims Data'!$D$11:$D$500='Cal_Claims Experience'!$D422)))</f>
        <v/>
      </c>
      <c r="F422" s="1" t="str" cm="1">
        <f t="array" ref="F422">IF(A422="","",_xlfn._xlws.FILTER('Input_Claims Data'!F$11:F$500,('Input_Claims Data'!$A$11:$A$500='Cal_Claims Experience'!$A422)*('Input_Claims Data'!$B$11:$B$500='Cal_Claims Experience'!$B422)*('Input_Claims Data'!$C$11:$C$500='Cal_Claims Experience'!$C422)*('Input_Claims Data'!$D$11:$D$500='Cal_Claims Experience'!$D422)))</f>
        <v/>
      </c>
      <c r="G422" s="1" t="str" cm="1">
        <f t="array" ref="G422">IF(A422="","",_xlfn._xlws.FILTER('Input_Claims Data'!G$11:G$500,('Input_Claims Data'!$A$11:$A$500='Cal_Claims Experience'!$A422)*('Input_Claims Data'!$B$11:$B$500='Cal_Claims Experience'!$B422)*('Input_Claims Data'!$C$11:$C$500='Cal_Claims Experience'!$C422)*('Input_Claims Data'!$D$11:$D$500='Cal_Claims Experience'!$D422)))</f>
        <v/>
      </c>
      <c r="H422" s="1" t="str" cm="1">
        <f t="array" ref="H422">IF(A422="","",_xlfn._xlws.FILTER('Input_Claims Data'!H$11:H$500,('Input_Claims Data'!$A$11:$A$500='Cal_Claims Experience'!$A422)*('Input_Claims Data'!$B$11:$B$500='Cal_Claims Experience'!$B422)*('Input_Claims Data'!$C$11:$C$500='Cal_Claims Experience'!$C422)*('Input_Claims Data'!$D$11:$D$500='Cal_Claims Experience'!$D422)))</f>
        <v/>
      </c>
      <c r="I422" s="1" t="str" cm="1">
        <f t="array" ref="I422">IF(A422="","",_xlfn._xlws.FILTER('Input_Claims Data'!I$11:I$500,('Input_Claims Data'!$A$11:$A$500='Cal_Claims Experience'!$A422)*('Input_Claims Data'!$B$11:$B$500='Cal_Claims Experience'!$B422)*('Input_Claims Data'!$C$11:$C$500='Cal_Claims Experience'!$C422)*('Input_Claims Data'!$D$11:$D$500='Cal_Claims Experience'!$D422)))</f>
        <v/>
      </c>
      <c r="J422" s="1" t="str" cm="1">
        <f t="array" ref="J422">IF(A422="","",_xlfn._xlws.FILTER('Input_Claims Data'!J$11:J$500,('Input_Claims Data'!$A$11:$A$500='Cal_Claims Experience'!$A422)*('Input_Claims Data'!$B$11:$B$500='Cal_Claims Experience'!$B422)*('Input_Claims Data'!$C$11:$C$500='Cal_Claims Experience'!$C422)*('Input_Claims Data'!$D$11:$D$500='Cal_Claims Experience'!$D422)))</f>
        <v/>
      </c>
      <c r="K422" s="1" t="str" cm="1">
        <f t="array" ref="K422">IF(A422="","",_xlfn._xlws.FILTER('Input_Claims Data'!K$11:K$500,('Input_Claims Data'!$A$11:$A$500='Cal_Claims Experience'!$A422)*('Input_Claims Data'!$B$11:$B$500='Cal_Claims Experience'!$B422)*('Input_Claims Data'!$C$11:$C$500='Cal_Claims Experience'!$C422)*('Input_Claims Data'!$D$11:$D$500='Cal_Claims Experience'!$D422)))</f>
        <v/>
      </c>
      <c r="L422" s="1" t="str" cm="1">
        <f t="array" ref="L422">IF(B422="","",_xlfn._xlws.FILTER('Input_Claims Data'!L$11:L$500,('Input_Claims Data'!$A$11:$A$500='Cal_Claims Experience'!$A422)*('Input_Claims Data'!$B$11:$B$500='Cal_Claims Experience'!$B422)*('Input_Claims Data'!$C$11:$C$500='Cal_Claims Experience'!$C422)*('Input_Claims Data'!$D$11:$D$500='Cal_Claims Experience'!$D422)))</f>
        <v/>
      </c>
      <c r="M422" s="1" t="str" cm="1">
        <f t="array" ref="M422">IF(C422="","",_xlfn._xlws.FILTER('Input_Claims Data'!M$11:M$500,('Input_Claims Data'!$A$11:$A$500='Cal_Claims Experience'!$A422)*('Input_Claims Data'!$B$11:$B$500='Cal_Claims Experience'!$B422)*('Input_Claims Data'!$C$11:$C$500='Cal_Claims Experience'!$C422)*('Input_Claims Data'!$D$11:$D$500='Cal_Claims Experience'!$D422)))</f>
        <v/>
      </c>
      <c r="N422" s="1" t="str" cm="1">
        <f t="array" ref="N422">IF(D422="","",_xlfn._xlws.FILTER('Input_Claims Data'!N$11:N$500,('Input_Claims Data'!$A$11:$A$500='Cal_Claims Experience'!$A422)*('Input_Claims Data'!$B$11:$B$500='Cal_Claims Experience'!$B422)*('Input_Claims Data'!$C$11:$C$500='Cal_Claims Experience'!$C422)*('Input_Claims Data'!$D$11:$D$500='Cal_Claims Experience'!$D422)))</f>
        <v/>
      </c>
      <c r="O422" s="1" t="str">
        <f t="shared" si="60"/>
        <v/>
      </c>
      <c r="P422" s="1" t="str">
        <f t="shared" si="61"/>
        <v/>
      </c>
      <c r="Q422" s="1" t="str">
        <f t="shared" si="62"/>
        <v/>
      </c>
      <c r="R422" s="1" t="str">
        <f t="shared" si="63"/>
        <v/>
      </c>
      <c r="S422" s="1" t="str">
        <f t="shared" si="64"/>
        <v/>
      </c>
      <c r="Y422" s="1" t="str" cm="1">
        <f t="array" ref="Y422">IF(U422="","",_xlfn._xlws.FILTER('Input_Claims Data'!U$11:U$500,('Input_Claims Data'!$Q$11:$Q$500='Cal_Claims Experience'!$U422)*('Input_Claims Data'!$R$11:$R$500='Cal_Claims Experience'!$V422)*('Input_Claims Data'!$S$11:$S$500='Cal_Claims Experience'!$W422)*('Input_Claims Data'!$T$11:$T$500='Cal_Claims Experience'!$X422)))</f>
        <v/>
      </c>
      <c r="Z422" s="1" t="str" cm="1">
        <f t="array" ref="Z422">IF(V422="","",_xlfn._xlws.FILTER('Input_Claims Data'!V$11:V$500,('Input_Claims Data'!$Q$11:$Q$500='Cal_Claims Experience'!$U422)*('Input_Claims Data'!$R$11:$R$500='Cal_Claims Experience'!$V422)*('Input_Claims Data'!$S$11:$S$500='Cal_Claims Experience'!$W422)*('Input_Claims Data'!$T$11:$T$500='Cal_Claims Experience'!$X422)))</f>
        <v/>
      </c>
      <c r="AA422" s="1" t="str" cm="1">
        <f t="array" ref="AA422">IF(W422="","",_xlfn._xlws.FILTER('Input_Claims Data'!W$11:W$500,('Input_Claims Data'!$Q$11:$Q$500='Cal_Claims Experience'!$U422)*('Input_Claims Data'!$R$11:$R$500='Cal_Claims Experience'!$V422)*('Input_Claims Data'!$S$11:$S$500='Cal_Claims Experience'!$W422)*('Input_Claims Data'!$T$11:$T$500='Cal_Claims Experience'!$X422)))</f>
        <v/>
      </c>
      <c r="AB422" s="1" t="str" cm="1">
        <f t="array" ref="AB422">IF(X422="","",_xlfn._xlws.FILTER('Input_Claims Data'!X$11:X$500,('Input_Claims Data'!$Q$11:$Q$500='Cal_Claims Experience'!$U422)*('Input_Claims Data'!$R$11:$R$500='Cal_Claims Experience'!$V422)*('Input_Claims Data'!$S$11:$S$500='Cal_Claims Experience'!$W422)*('Input_Claims Data'!$T$11:$T$500='Cal_Claims Experience'!$X422)))</f>
        <v/>
      </c>
      <c r="AC422" s="1" t="str" cm="1">
        <f t="array" ref="AC422">IF(Y422="","",_xlfn._xlws.FILTER('Input_Claims Data'!Y$11:Y$500,('Input_Claims Data'!$Q$11:$Q$500='Cal_Claims Experience'!$U422)*('Input_Claims Data'!$R$11:$R$500='Cal_Claims Experience'!$V422)*('Input_Claims Data'!$S$11:$S$500='Cal_Claims Experience'!$W422)*('Input_Claims Data'!$T$11:$T$500='Cal_Claims Experience'!$X422)))</f>
        <v/>
      </c>
      <c r="AD422" s="1" t="str" cm="1">
        <f t="array" ref="AD422">IF(Z422="","",_xlfn._xlws.FILTER('Input_Claims Data'!Z$11:Z$500,('Input_Claims Data'!$Q$11:$Q$500='Cal_Claims Experience'!$U422)*('Input_Claims Data'!$R$11:$R$500='Cal_Claims Experience'!$V422)*('Input_Claims Data'!$S$11:$S$500='Cal_Claims Experience'!$W422)*('Input_Claims Data'!$T$11:$T$500='Cal_Claims Experience'!$X422)))</f>
        <v/>
      </c>
      <c r="AE422" s="1" t="str" cm="1">
        <f t="array" ref="AE422">IF(AA422="","",_xlfn._xlws.FILTER('Input_Claims Data'!AA$11:AA$500,('Input_Claims Data'!$Q$11:$Q$500='Cal_Claims Experience'!$U422)*('Input_Claims Data'!$R$11:$R$500='Cal_Claims Experience'!$V422)*('Input_Claims Data'!$S$11:$S$500='Cal_Claims Experience'!$W422)*('Input_Claims Data'!$T$11:$T$500='Cal_Claims Experience'!$X422)))</f>
        <v/>
      </c>
      <c r="AF422" s="1" t="str" cm="1">
        <f t="array" ref="AF422">IF(AB422="","",_xlfn._xlws.FILTER('Input_Claims Data'!AB$11:AB$500,('Input_Claims Data'!$Q$11:$Q$500='Cal_Claims Experience'!$U422)*('Input_Claims Data'!$R$11:$R$500='Cal_Claims Experience'!$V422)*('Input_Claims Data'!$S$11:$S$500='Cal_Claims Experience'!$W422)*('Input_Claims Data'!$T$11:$T$500='Cal_Claims Experience'!$X422)))</f>
        <v/>
      </c>
      <c r="AG422" s="1" t="str" cm="1">
        <f t="array" ref="AG422">IF(AC422="","",_xlfn._xlws.FILTER('Input_Claims Data'!AC$11:AC$500,('Input_Claims Data'!$Q$11:$Q$500='Cal_Claims Experience'!$U422)*('Input_Claims Data'!$R$11:$R$500='Cal_Claims Experience'!$V422)*('Input_Claims Data'!$S$11:$S$500='Cal_Claims Experience'!$W422)*('Input_Claims Data'!$T$11:$T$500='Cal_Claims Experience'!$X422)))</f>
        <v/>
      </c>
      <c r="AH422" s="1" t="str" cm="1">
        <f t="array" ref="AH422">IF(AD422="","",_xlfn._xlws.FILTER('Input_Claims Data'!AD$11:AD$500,('Input_Claims Data'!$Q$11:$Q$500='Cal_Claims Experience'!$U422)*('Input_Claims Data'!$R$11:$R$500='Cal_Claims Experience'!$V422)*('Input_Claims Data'!$S$11:$S$500='Cal_Claims Experience'!$W422)*('Input_Claims Data'!$T$11:$T$500='Cal_Claims Experience'!$X422)))</f>
        <v/>
      </c>
      <c r="AI422" s="1" t="str">
        <f t="shared" si="68"/>
        <v/>
      </c>
      <c r="AJ422" s="1" t="str">
        <f t="shared" si="65"/>
        <v/>
      </c>
      <c r="AK422" s="1" t="str">
        <f t="shared" si="66"/>
        <v/>
      </c>
      <c r="AL422" s="1" t="str">
        <f t="shared" si="67"/>
        <v/>
      </c>
      <c r="AM422" s="1" t="str">
        <f t="shared" si="69"/>
        <v/>
      </c>
    </row>
    <row r="423" spans="5:39">
      <c r="E423" s="1" t="str" cm="1">
        <f t="array" ref="E423">IF(A423="","",_xlfn._xlws.FILTER('Input_Claims Data'!E$11:E$500,('Input_Claims Data'!$A$11:$A$500='Cal_Claims Experience'!$A423)*('Input_Claims Data'!$B$11:$B$500='Cal_Claims Experience'!$B423)*('Input_Claims Data'!$C$11:$C$500='Cal_Claims Experience'!$C423)*('Input_Claims Data'!$D$11:$D$500='Cal_Claims Experience'!$D423)))</f>
        <v/>
      </c>
      <c r="F423" s="1" t="str" cm="1">
        <f t="array" ref="F423">IF(A423="","",_xlfn._xlws.FILTER('Input_Claims Data'!F$11:F$500,('Input_Claims Data'!$A$11:$A$500='Cal_Claims Experience'!$A423)*('Input_Claims Data'!$B$11:$B$500='Cal_Claims Experience'!$B423)*('Input_Claims Data'!$C$11:$C$500='Cal_Claims Experience'!$C423)*('Input_Claims Data'!$D$11:$D$500='Cal_Claims Experience'!$D423)))</f>
        <v/>
      </c>
      <c r="G423" s="1" t="str" cm="1">
        <f t="array" ref="G423">IF(A423="","",_xlfn._xlws.FILTER('Input_Claims Data'!G$11:G$500,('Input_Claims Data'!$A$11:$A$500='Cal_Claims Experience'!$A423)*('Input_Claims Data'!$B$11:$B$500='Cal_Claims Experience'!$B423)*('Input_Claims Data'!$C$11:$C$500='Cal_Claims Experience'!$C423)*('Input_Claims Data'!$D$11:$D$500='Cal_Claims Experience'!$D423)))</f>
        <v/>
      </c>
      <c r="H423" s="1" t="str" cm="1">
        <f t="array" ref="H423">IF(A423="","",_xlfn._xlws.FILTER('Input_Claims Data'!H$11:H$500,('Input_Claims Data'!$A$11:$A$500='Cal_Claims Experience'!$A423)*('Input_Claims Data'!$B$11:$B$500='Cal_Claims Experience'!$B423)*('Input_Claims Data'!$C$11:$C$500='Cal_Claims Experience'!$C423)*('Input_Claims Data'!$D$11:$D$500='Cal_Claims Experience'!$D423)))</f>
        <v/>
      </c>
      <c r="I423" s="1" t="str" cm="1">
        <f t="array" ref="I423">IF(A423="","",_xlfn._xlws.FILTER('Input_Claims Data'!I$11:I$500,('Input_Claims Data'!$A$11:$A$500='Cal_Claims Experience'!$A423)*('Input_Claims Data'!$B$11:$B$500='Cal_Claims Experience'!$B423)*('Input_Claims Data'!$C$11:$C$500='Cal_Claims Experience'!$C423)*('Input_Claims Data'!$D$11:$D$500='Cal_Claims Experience'!$D423)))</f>
        <v/>
      </c>
      <c r="J423" s="1" t="str" cm="1">
        <f t="array" ref="J423">IF(A423="","",_xlfn._xlws.FILTER('Input_Claims Data'!J$11:J$500,('Input_Claims Data'!$A$11:$A$500='Cal_Claims Experience'!$A423)*('Input_Claims Data'!$B$11:$B$500='Cal_Claims Experience'!$B423)*('Input_Claims Data'!$C$11:$C$500='Cal_Claims Experience'!$C423)*('Input_Claims Data'!$D$11:$D$500='Cal_Claims Experience'!$D423)))</f>
        <v/>
      </c>
      <c r="K423" s="1" t="str" cm="1">
        <f t="array" ref="K423">IF(A423="","",_xlfn._xlws.FILTER('Input_Claims Data'!K$11:K$500,('Input_Claims Data'!$A$11:$A$500='Cal_Claims Experience'!$A423)*('Input_Claims Data'!$B$11:$B$500='Cal_Claims Experience'!$B423)*('Input_Claims Data'!$C$11:$C$500='Cal_Claims Experience'!$C423)*('Input_Claims Data'!$D$11:$D$500='Cal_Claims Experience'!$D423)))</f>
        <v/>
      </c>
      <c r="L423" s="1" t="str" cm="1">
        <f t="array" ref="L423">IF(B423="","",_xlfn._xlws.FILTER('Input_Claims Data'!L$11:L$500,('Input_Claims Data'!$A$11:$A$500='Cal_Claims Experience'!$A423)*('Input_Claims Data'!$B$11:$B$500='Cal_Claims Experience'!$B423)*('Input_Claims Data'!$C$11:$C$500='Cal_Claims Experience'!$C423)*('Input_Claims Data'!$D$11:$D$500='Cal_Claims Experience'!$D423)))</f>
        <v/>
      </c>
      <c r="M423" s="1" t="str" cm="1">
        <f t="array" ref="M423">IF(C423="","",_xlfn._xlws.FILTER('Input_Claims Data'!M$11:M$500,('Input_Claims Data'!$A$11:$A$500='Cal_Claims Experience'!$A423)*('Input_Claims Data'!$B$11:$B$500='Cal_Claims Experience'!$B423)*('Input_Claims Data'!$C$11:$C$500='Cal_Claims Experience'!$C423)*('Input_Claims Data'!$D$11:$D$500='Cal_Claims Experience'!$D423)))</f>
        <v/>
      </c>
      <c r="N423" s="1" t="str" cm="1">
        <f t="array" ref="N423">IF(D423="","",_xlfn._xlws.FILTER('Input_Claims Data'!N$11:N$500,('Input_Claims Data'!$A$11:$A$500='Cal_Claims Experience'!$A423)*('Input_Claims Data'!$B$11:$B$500='Cal_Claims Experience'!$B423)*('Input_Claims Data'!$C$11:$C$500='Cal_Claims Experience'!$C423)*('Input_Claims Data'!$D$11:$D$500='Cal_Claims Experience'!$D423)))</f>
        <v/>
      </c>
      <c r="O423" s="1" t="str">
        <f t="shared" si="60"/>
        <v/>
      </c>
      <c r="P423" s="1" t="str">
        <f t="shared" si="61"/>
        <v/>
      </c>
      <c r="Q423" s="1" t="str">
        <f t="shared" si="62"/>
        <v/>
      </c>
      <c r="R423" s="1" t="str">
        <f t="shared" si="63"/>
        <v/>
      </c>
      <c r="S423" s="1" t="str">
        <f t="shared" si="64"/>
        <v/>
      </c>
      <c r="Y423" s="1" t="str" cm="1">
        <f t="array" ref="Y423">IF(U423="","",_xlfn._xlws.FILTER('Input_Claims Data'!U$11:U$500,('Input_Claims Data'!$Q$11:$Q$500='Cal_Claims Experience'!$U423)*('Input_Claims Data'!$R$11:$R$500='Cal_Claims Experience'!$V423)*('Input_Claims Data'!$S$11:$S$500='Cal_Claims Experience'!$W423)*('Input_Claims Data'!$T$11:$T$500='Cal_Claims Experience'!$X423)))</f>
        <v/>
      </c>
      <c r="Z423" s="1" t="str" cm="1">
        <f t="array" ref="Z423">IF(V423="","",_xlfn._xlws.FILTER('Input_Claims Data'!V$11:V$500,('Input_Claims Data'!$Q$11:$Q$500='Cal_Claims Experience'!$U423)*('Input_Claims Data'!$R$11:$R$500='Cal_Claims Experience'!$V423)*('Input_Claims Data'!$S$11:$S$500='Cal_Claims Experience'!$W423)*('Input_Claims Data'!$T$11:$T$500='Cal_Claims Experience'!$X423)))</f>
        <v/>
      </c>
      <c r="AA423" s="1" t="str" cm="1">
        <f t="array" ref="AA423">IF(W423="","",_xlfn._xlws.FILTER('Input_Claims Data'!W$11:W$500,('Input_Claims Data'!$Q$11:$Q$500='Cal_Claims Experience'!$U423)*('Input_Claims Data'!$R$11:$R$500='Cal_Claims Experience'!$V423)*('Input_Claims Data'!$S$11:$S$500='Cal_Claims Experience'!$W423)*('Input_Claims Data'!$T$11:$T$500='Cal_Claims Experience'!$X423)))</f>
        <v/>
      </c>
      <c r="AB423" s="1" t="str" cm="1">
        <f t="array" ref="AB423">IF(X423="","",_xlfn._xlws.FILTER('Input_Claims Data'!X$11:X$500,('Input_Claims Data'!$Q$11:$Q$500='Cal_Claims Experience'!$U423)*('Input_Claims Data'!$R$11:$R$500='Cal_Claims Experience'!$V423)*('Input_Claims Data'!$S$11:$S$500='Cal_Claims Experience'!$W423)*('Input_Claims Data'!$T$11:$T$500='Cal_Claims Experience'!$X423)))</f>
        <v/>
      </c>
      <c r="AC423" s="1" t="str" cm="1">
        <f t="array" ref="AC423">IF(Y423="","",_xlfn._xlws.FILTER('Input_Claims Data'!Y$11:Y$500,('Input_Claims Data'!$Q$11:$Q$500='Cal_Claims Experience'!$U423)*('Input_Claims Data'!$R$11:$R$500='Cal_Claims Experience'!$V423)*('Input_Claims Data'!$S$11:$S$500='Cal_Claims Experience'!$W423)*('Input_Claims Data'!$T$11:$T$500='Cal_Claims Experience'!$X423)))</f>
        <v/>
      </c>
      <c r="AD423" s="1" t="str" cm="1">
        <f t="array" ref="AD423">IF(Z423="","",_xlfn._xlws.FILTER('Input_Claims Data'!Z$11:Z$500,('Input_Claims Data'!$Q$11:$Q$500='Cal_Claims Experience'!$U423)*('Input_Claims Data'!$R$11:$R$500='Cal_Claims Experience'!$V423)*('Input_Claims Data'!$S$11:$S$500='Cal_Claims Experience'!$W423)*('Input_Claims Data'!$T$11:$T$500='Cal_Claims Experience'!$X423)))</f>
        <v/>
      </c>
      <c r="AE423" s="1" t="str" cm="1">
        <f t="array" ref="AE423">IF(AA423="","",_xlfn._xlws.FILTER('Input_Claims Data'!AA$11:AA$500,('Input_Claims Data'!$Q$11:$Q$500='Cal_Claims Experience'!$U423)*('Input_Claims Data'!$R$11:$R$500='Cal_Claims Experience'!$V423)*('Input_Claims Data'!$S$11:$S$500='Cal_Claims Experience'!$W423)*('Input_Claims Data'!$T$11:$T$500='Cal_Claims Experience'!$X423)))</f>
        <v/>
      </c>
      <c r="AF423" s="1" t="str" cm="1">
        <f t="array" ref="AF423">IF(AB423="","",_xlfn._xlws.FILTER('Input_Claims Data'!AB$11:AB$500,('Input_Claims Data'!$Q$11:$Q$500='Cal_Claims Experience'!$U423)*('Input_Claims Data'!$R$11:$R$500='Cal_Claims Experience'!$V423)*('Input_Claims Data'!$S$11:$S$500='Cal_Claims Experience'!$W423)*('Input_Claims Data'!$T$11:$T$500='Cal_Claims Experience'!$X423)))</f>
        <v/>
      </c>
      <c r="AG423" s="1" t="str" cm="1">
        <f t="array" ref="AG423">IF(AC423="","",_xlfn._xlws.FILTER('Input_Claims Data'!AC$11:AC$500,('Input_Claims Data'!$Q$11:$Q$500='Cal_Claims Experience'!$U423)*('Input_Claims Data'!$R$11:$R$500='Cal_Claims Experience'!$V423)*('Input_Claims Data'!$S$11:$S$500='Cal_Claims Experience'!$W423)*('Input_Claims Data'!$T$11:$T$500='Cal_Claims Experience'!$X423)))</f>
        <v/>
      </c>
      <c r="AH423" s="1" t="str" cm="1">
        <f t="array" ref="AH423">IF(AD423="","",_xlfn._xlws.FILTER('Input_Claims Data'!AD$11:AD$500,('Input_Claims Data'!$Q$11:$Q$500='Cal_Claims Experience'!$U423)*('Input_Claims Data'!$R$11:$R$500='Cal_Claims Experience'!$V423)*('Input_Claims Data'!$S$11:$S$500='Cal_Claims Experience'!$W423)*('Input_Claims Data'!$T$11:$T$500='Cal_Claims Experience'!$X423)))</f>
        <v/>
      </c>
      <c r="AI423" s="1" t="str">
        <f t="shared" si="68"/>
        <v/>
      </c>
      <c r="AJ423" s="1" t="str">
        <f t="shared" si="65"/>
        <v/>
      </c>
      <c r="AK423" s="1" t="str">
        <f t="shared" si="66"/>
        <v/>
      </c>
      <c r="AL423" s="1" t="str">
        <f t="shared" si="67"/>
        <v/>
      </c>
      <c r="AM423" s="1" t="str">
        <f t="shared" si="69"/>
        <v/>
      </c>
    </row>
    <row r="424" spans="5:39">
      <c r="E424" s="1" t="str" cm="1">
        <f t="array" ref="E424">IF(A424="","",_xlfn._xlws.FILTER('Input_Claims Data'!E$11:E$500,('Input_Claims Data'!$A$11:$A$500='Cal_Claims Experience'!$A424)*('Input_Claims Data'!$B$11:$B$500='Cal_Claims Experience'!$B424)*('Input_Claims Data'!$C$11:$C$500='Cal_Claims Experience'!$C424)*('Input_Claims Data'!$D$11:$D$500='Cal_Claims Experience'!$D424)))</f>
        <v/>
      </c>
      <c r="F424" s="1" t="str" cm="1">
        <f t="array" ref="F424">IF(A424="","",_xlfn._xlws.FILTER('Input_Claims Data'!F$11:F$500,('Input_Claims Data'!$A$11:$A$500='Cal_Claims Experience'!$A424)*('Input_Claims Data'!$B$11:$B$500='Cal_Claims Experience'!$B424)*('Input_Claims Data'!$C$11:$C$500='Cal_Claims Experience'!$C424)*('Input_Claims Data'!$D$11:$D$500='Cal_Claims Experience'!$D424)))</f>
        <v/>
      </c>
      <c r="G424" s="1" t="str" cm="1">
        <f t="array" ref="G424">IF(A424="","",_xlfn._xlws.FILTER('Input_Claims Data'!G$11:G$500,('Input_Claims Data'!$A$11:$A$500='Cal_Claims Experience'!$A424)*('Input_Claims Data'!$B$11:$B$500='Cal_Claims Experience'!$B424)*('Input_Claims Data'!$C$11:$C$500='Cal_Claims Experience'!$C424)*('Input_Claims Data'!$D$11:$D$500='Cal_Claims Experience'!$D424)))</f>
        <v/>
      </c>
      <c r="H424" s="1" t="str" cm="1">
        <f t="array" ref="H424">IF(A424="","",_xlfn._xlws.FILTER('Input_Claims Data'!H$11:H$500,('Input_Claims Data'!$A$11:$A$500='Cal_Claims Experience'!$A424)*('Input_Claims Data'!$B$11:$B$500='Cal_Claims Experience'!$B424)*('Input_Claims Data'!$C$11:$C$500='Cal_Claims Experience'!$C424)*('Input_Claims Data'!$D$11:$D$500='Cal_Claims Experience'!$D424)))</f>
        <v/>
      </c>
      <c r="I424" s="1" t="str" cm="1">
        <f t="array" ref="I424">IF(A424="","",_xlfn._xlws.FILTER('Input_Claims Data'!I$11:I$500,('Input_Claims Data'!$A$11:$A$500='Cal_Claims Experience'!$A424)*('Input_Claims Data'!$B$11:$B$500='Cal_Claims Experience'!$B424)*('Input_Claims Data'!$C$11:$C$500='Cal_Claims Experience'!$C424)*('Input_Claims Data'!$D$11:$D$500='Cal_Claims Experience'!$D424)))</f>
        <v/>
      </c>
      <c r="J424" s="1" t="str" cm="1">
        <f t="array" ref="J424">IF(A424="","",_xlfn._xlws.FILTER('Input_Claims Data'!J$11:J$500,('Input_Claims Data'!$A$11:$A$500='Cal_Claims Experience'!$A424)*('Input_Claims Data'!$B$11:$B$500='Cal_Claims Experience'!$B424)*('Input_Claims Data'!$C$11:$C$500='Cal_Claims Experience'!$C424)*('Input_Claims Data'!$D$11:$D$500='Cal_Claims Experience'!$D424)))</f>
        <v/>
      </c>
      <c r="K424" s="1" t="str" cm="1">
        <f t="array" ref="K424">IF(A424="","",_xlfn._xlws.FILTER('Input_Claims Data'!K$11:K$500,('Input_Claims Data'!$A$11:$A$500='Cal_Claims Experience'!$A424)*('Input_Claims Data'!$B$11:$B$500='Cal_Claims Experience'!$B424)*('Input_Claims Data'!$C$11:$C$500='Cal_Claims Experience'!$C424)*('Input_Claims Data'!$D$11:$D$500='Cal_Claims Experience'!$D424)))</f>
        <v/>
      </c>
      <c r="L424" s="1" t="str" cm="1">
        <f t="array" ref="L424">IF(B424="","",_xlfn._xlws.FILTER('Input_Claims Data'!L$11:L$500,('Input_Claims Data'!$A$11:$A$500='Cal_Claims Experience'!$A424)*('Input_Claims Data'!$B$11:$B$500='Cal_Claims Experience'!$B424)*('Input_Claims Data'!$C$11:$C$500='Cal_Claims Experience'!$C424)*('Input_Claims Data'!$D$11:$D$500='Cal_Claims Experience'!$D424)))</f>
        <v/>
      </c>
      <c r="M424" s="1" t="str" cm="1">
        <f t="array" ref="M424">IF(C424="","",_xlfn._xlws.FILTER('Input_Claims Data'!M$11:M$500,('Input_Claims Data'!$A$11:$A$500='Cal_Claims Experience'!$A424)*('Input_Claims Data'!$B$11:$B$500='Cal_Claims Experience'!$B424)*('Input_Claims Data'!$C$11:$C$500='Cal_Claims Experience'!$C424)*('Input_Claims Data'!$D$11:$D$500='Cal_Claims Experience'!$D424)))</f>
        <v/>
      </c>
      <c r="N424" s="1" t="str" cm="1">
        <f t="array" ref="N424">IF(D424="","",_xlfn._xlws.FILTER('Input_Claims Data'!N$11:N$500,('Input_Claims Data'!$A$11:$A$500='Cal_Claims Experience'!$A424)*('Input_Claims Data'!$B$11:$B$500='Cal_Claims Experience'!$B424)*('Input_Claims Data'!$C$11:$C$500='Cal_Claims Experience'!$C424)*('Input_Claims Data'!$D$11:$D$500='Cal_Claims Experience'!$D424)))</f>
        <v/>
      </c>
      <c r="O424" s="1" t="str">
        <f t="shared" si="60"/>
        <v/>
      </c>
      <c r="P424" s="1" t="str">
        <f t="shared" si="61"/>
        <v/>
      </c>
      <c r="Q424" s="1" t="str">
        <f t="shared" si="62"/>
        <v/>
      </c>
      <c r="R424" s="1" t="str">
        <f t="shared" si="63"/>
        <v/>
      </c>
      <c r="S424" s="1" t="str">
        <f t="shared" si="64"/>
        <v/>
      </c>
      <c r="Y424" s="1" t="str" cm="1">
        <f t="array" ref="Y424">IF(U424="","",_xlfn._xlws.FILTER('Input_Claims Data'!U$11:U$500,('Input_Claims Data'!$Q$11:$Q$500='Cal_Claims Experience'!$U424)*('Input_Claims Data'!$R$11:$R$500='Cal_Claims Experience'!$V424)*('Input_Claims Data'!$S$11:$S$500='Cal_Claims Experience'!$W424)*('Input_Claims Data'!$T$11:$T$500='Cal_Claims Experience'!$X424)))</f>
        <v/>
      </c>
      <c r="Z424" s="1" t="str" cm="1">
        <f t="array" ref="Z424">IF(V424="","",_xlfn._xlws.FILTER('Input_Claims Data'!V$11:V$500,('Input_Claims Data'!$Q$11:$Q$500='Cal_Claims Experience'!$U424)*('Input_Claims Data'!$R$11:$R$500='Cal_Claims Experience'!$V424)*('Input_Claims Data'!$S$11:$S$500='Cal_Claims Experience'!$W424)*('Input_Claims Data'!$T$11:$T$500='Cal_Claims Experience'!$X424)))</f>
        <v/>
      </c>
      <c r="AA424" s="1" t="str" cm="1">
        <f t="array" ref="AA424">IF(W424="","",_xlfn._xlws.FILTER('Input_Claims Data'!W$11:W$500,('Input_Claims Data'!$Q$11:$Q$500='Cal_Claims Experience'!$U424)*('Input_Claims Data'!$R$11:$R$500='Cal_Claims Experience'!$V424)*('Input_Claims Data'!$S$11:$S$500='Cal_Claims Experience'!$W424)*('Input_Claims Data'!$T$11:$T$500='Cal_Claims Experience'!$X424)))</f>
        <v/>
      </c>
      <c r="AB424" s="1" t="str" cm="1">
        <f t="array" ref="AB424">IF(X424="","",_xlfn._xlws.FILTER('Input_Claims Data'!X$11:X$500,('Input_Claims Data'!$Q$11:$Q$500='Cal_Claims Experience'!$U424)*('Input_Claims Data'!$R$11:$R$500='Cal_Claims Experience'!$V424)*('Input_Claims Data'!$S$11:$S$500='Cal_Claims Experience'!$W424)*('Input_Claims Data'!$T$11:$T$500='Cal_Claims Experience'!$X424)))</f>
        <v/>
      </c>
      <c r="AC424" s="1" t="str" cm="1">
        <f t="array" ref="AC424">IF(Y424="","",_xlfn._xlws.FILTER('Input_Claims Data'!Y$11:Y$500,('Input_Claims Data'!$Q$11:$Q$500='Cal_Claims Experience'!$U424)*('Input_Claims Data'!$R$11:$R$500='Cal_Claims Experience'!$V424)*('Input_Claims Data'!$S$11:$S$500='Cal_Claims Experience'!$W424)*('Input_Claims Data'!$T$11:$T$500='Cal_Claims Experience'!$X424)))</f>
        <v/>
      </c>
      <c r="AD424" s="1" t="str" cm="1">
        <f t="array" ref="AD424">IF(Z424="","",_xlfn._xlws.FILTER('Input_Claims Data'!Z$11:Z$500,('Input_Claims Data'!$Q$11:$Q$500='Cal_Claims Experience'!$U424)*('Input_Claims Data'!$R$11:$R$500='Cal_Claims Experience'!$V424)*('Input_Claims Data'!$S$11:$S$500='Cal_Claims Experience'!$W424)*('Input_Claims Data'!$T$11:$T$500='Cal_Claims Experience'!$X424)))</f>
        <v/>
      </c>
      <c r="AE424" s="1" t="str" cm="1">
        <f t="array" ref="AE424">IF(AA424="","",_xlfn._xlws.FILTER('Input_Claims Data'!AA$11:AA$500,('Input_Claims Data'!$Q$11:$Q$500='Cal_Claims Experience'!$U424)*('Input_Claims Data'!$R$11:$R$500='Cal_Claims Experience'!$V424)*('Input_Claims Data'!$S$11:$S$500='Cal_Claims Experience'!$W424)*('Input_Claims Data'!$T$11:$T$500='Cal_Claims Experience'!$X424)))</f>
        <v/>
      </c>
      <c r="AF424" s="1" t="str" cm="1">
        <f t="array" ref="AF424">IF(AB424="","",_xlfn._xlws.FILTER('Input_Claims Data'!AB$11:AB$500,('Input_Claims Data'!$Q$11:$Q$500='Cal_Claims Experience'!$U424)*('Input_Claims Data'!$R$11:$R$500='Cal_Claims Experience'!$V424)*('Input_Claims Data'!$S$11:$S$500='Cal_Claims Experience'!$W424)*('Input_Claims Data'!$T$11:$T$500='Cal_Claims Experience'!$X424)))</f>
        <v/>
      </c>
      <c r="AG424" s="1" t="str" cm="1">
        <f t="array" ref="AG424">IF(AC424="","",_xlfn._xlws.FILTER('Input_Claims Data'!AC$11:AC$500,('Input_Claims Data'!$Q$11:$Q$500='Cal_Claims Experience'!$U424)*('Input_Claims Data'!$R$11:$R$500='Cal_Claims Experience'!$V424)*('Input_Claims Data'!$S$11:$S$500='Cal_Claims Experience'!$W424)*('Input_Claims Data'!$T$11:$T$500='Cal_Claims Experience'!$X424)))</f>
        <v/>
      </c>
      <c r="AH424" s="1" t="str" cm="1">
        <f t="array" ref="AH424">IF(AD424="","",_xlfn._xlws.FILTER('Input_Claims Data'!AD$11:AD$500,('Input_Claims Data'!$Q$11:$Q$500='Cal_Claims Experience'!$U424)*('Input_Claims Data'!$R$11:$R$500='Cal_Claims Experience'!$V424)*('Input_Claims Data'!$S$11:$S$500='Cal_Claims Experience'!$W424)*('Input_Claims Data'!$T$11:$T$500='Cal_Claims Experience'!$X424)))</f>
        <v/>
      </c>
      <c r="AI424" s="1" t="str">
        <f t="shared" si="68"/>
        <v/>
      </c>
      <c r="AJ424" s="1" t="str">
        <f t="shared" si="65"/>
        <v/>
      </c>
      <c r="AK424" s="1" t="str">
        <f t="shared" si="66"/>
        <v/>
      </c>
      <c r="AL424" s="1" t="str">
        <f t="shared" si="67"/>
        <v/>
      </c>
      <c r="AM424" s="1" t="str">
        <f t="shared" si="69"/>
        <v/>
      </c>
    </row>
    <row r="425" spans="5:39">
      <c r="E425" s="1" t="str" cm="1">
        <f t="array" ref="E425">IF(A425="","",_xlfn._xlws.FILTER('Input_Claims Data'!E$11:E$500,('Input_Claims Data'!$A$11:$A$500='Cal_Claims Experience'!$A425)*('Input_Claims Data'!$B$11:$B$500='Cal_Claims Experience'!$B425)*('Input_Claims Data'!$C$11:$C$500='Cal_Claims Experience'!$C425)*('Input_Claims Data'!$D$11:$D$500='Cal_Claims Experience'!$D425)))</f>
        <v/>
      </c>
      <c r="F425" s="1" t="str" cm="1">
        <f t="array" ref="F425">IF(A425="","",_xlfn._xlws.FILTER('Input_Claims Data'!F$11:F$500,('Input_Claims Data'!$A$11:$A$500='Cal_Claims Experience'!$A425)*('Input_Claims Data'!$B$11:$B$500='Cal_Claims Experience'!$B425)*('Input_Claims Data'!$C$11:$C$500='Cal_Claims Experience'!$C425)*('Input_Claims Data'!$D$11:$D$500='Cal_Claims Experience'!$D425)))</f>
        <v/>
      </c>
      <c r="G425" s="1" t="str" cm="1">
        <f t="array" ref="G425">IF(A425="","",_xlfn._xlws.FILTER('Input_Claims Data'!G$11:G$500,('Input_Claims Data'!$A$11:$A$500='Cal_Claims Experience'!$A425)*('Input_Claims Data'!$B$11:$B$500='Cal_Claims Experience'!$B425)*('Input_Claims Data'!$C$11:$C$500='Cal_Claims Experience'!$C425)*('Input_Claims Data'!$D$11:$D$500='Cal_Claims Experience'!$D425)))</f>
        <v/>
      </c>
      <c r="H425" s="1" t="str" cm="1">
        <f t="array" ref="H425">IF(A425="","",_xlfn._xlws.FILTER('Input_Claims Data'!H$11:H$500,('Input_Claims Data'!$A$11:$A$500='Cal_Claims Experience'!$A425)*('Input_Claims Data'!$B$11:$B$500='Cal_Claims Experience'!$B425)*('Input_Claims Data'!$C$11:$C$500='Cal_Claims Experience'!$C425)*('Input_Claims Data'!$D$11:$D$500='Cal_Claims Experience'!$D425)))</f>
        <v/>
      </c>
      <c r="I425" s="1" t="str" cm="1">
        <f t="array" ref="I425">IF(A425="","",_xlfn._xlws.FILTER('Input_Claims Data'!I$11:I$500,('Input_Claims Data'!$A$11:$A$500='Cal_Claims Experience'!$A425)*('Input_Claims Data'!$B$11:$B$500='Cal_Claims Experience'!$B425)*('Input_Claims Data'!$C$11:$C$500='Cal_Claims Experience'!$C425)*('Input_Claims Data'!$D$11:$D$500='Cal_Claims Experience'!$D425)))</f>
        <v/>
      </c>
      <c r="J425" s="1" t="str" cm="1">
        <f t="array" ref="J425">IF(A425="","",_xlfn._xlws.FILTER('Input_Claims Data'!J$11:J$500,('Input_Claims Data'!$A$11:$A$500='Cal_Claims Experience'!$A425)*('Input_Claims Data'!$B$11:$B$500='Cal_Claims Experience'!$B425)*('Input_Claims Data'!$C$11:$C$500='Cal_Claims Experience'!$C425)*('Input_Claims Data'!$D$11:$D$500='Cal_Claims Experience'!$D425)))</f>
        <v/>
      </c>
      <c r="K425" s="1" t="str" cm="1">
        <f t="array" ref="K425">IF(A425="","",_xlfn._xlws.FILTER('Input_Claims Data'!K$11:K$500,('Input_Claims Data'!$A$11:$A$500='Cal_Claims Experience'!$A425)*('Input_Claims Data'!$B$11:$B$500='Cal_Claims Experience'!$B425)*('Input_Claims Data'!$C$11:$C$500='Cal_Claims Experience'!$C425)*('Input_Claims Data'!$D$11:$D$500='Cal_Claims Experience'!$D425)))</f>
        <v/>
      </c>
      <c r="L425" s="1" t="str" cm="1">
        <f t="array" ref="L425">IF(B425="","",_xlfn._xlws.FILTER('Input_Claims Data'!L$11:L$500,('Input_Claims Data'!$A$11:$A$500='Cal_Claims Experience'!$A425)*('Input_Claims Data'!$B$11:$B$500='Cal_Claims Experience'!$B425)*('Input_Claims Data'!$C$11:$C$500='Cal_Claims Experience'!$C425)*('Input_Claims Data'!$D$11:$D$500='Cal_Claims Experience'!$D425)))</f>
        <v/>
      </c>
      <c r="M425" s="1" t="str" cm="1">
        <f t="array" ref="M425">IF(C425="","",_xlfn._xlws.FILTER('Input_Claims Data'!M$11:M$500,('Input_Claims Data'!$A$11:$A$500='Cal_Claims Experience'!$A425)*('Input_Claims Data'!$B$11:$B$500='Cal_Claims Experience'!$B425)*('Input_Claims Data'!$C$11:$C$500='Cal_Claims Experience'!$C425)*('Input_Claims Data'!$D$11:$D$500='Cal_Claims Experience'!$D425)))</f>
        <v/>
      </c>
      <c r="N425" s="1" t="str" cm="1">
        <f t="array" ref="N425">IF(D425="","",_xlfn._xlws.FILTER('Input_Claims Data'!N$11:N$500,('Input_Claims Data'!$A$11:$A$500='Cal_Claims Experience'!$A425)*('Input_Claims Data'!$B$11:$B$500='Cal_Claims Experience'!$B425)*('Input_Claims Data'!$C$11:$C$500='Cal_Claims Experience'!$C425)*('Input_Claims Data'!$D$11:$D$500='Cal_Claims Experience'!$D425)))</f>
        <v/>
      </c>
      <c r="O425" s="1" t="str">
        <f t="shared" si="60"/>
        <v/>
      </c>
      <c r="P425" s="1" t="str">
        <f t="shared" si="61"/>
        <v/>
      </c>
      <c r="Q425" s="1" t="str">
        <f t="shared" si="62"/>
        <v/>
      </c>
      <c r="R425" s="1" t="str">
        <f t="shared" si="63"/>
        <v/>
      </c>
      <c r="S425" s="1" t="str">
        <f t="shared" si="64"/>
        <v/>
      </c>
      <c r="Y425" s="1" t="str" cm="1">
        <f t="array" ref="Y425">IF(U425="","",_xlfn._xlws.FILTER('Input_Claims Data'!U$11:U$500,('Input_Claims Data'!$Q$11:$Q$500='Cal_Claims Experience'!$U425)*('Input_Claims Data'!$R$11:$R$500='Cal_Claims Experience'!$V425)*('Input_Claims Data'!$S$11:$S$500='Cal_Claims Experience'!$W425)*('Input_Claims Data'!$T$11:$T$500='Cal_Claims Experience'!$X425)))</f>
        <v/>
      </c>
      <c r="Z425" s="1" t="str" cm="1">
        <f t="array" ref="Z425">IF(V425="","",_xlfn._xlws.FILTER('Input_Claims Data'!V$11:V$500,('Input_Claims Data'!$Q$11:$Q$500='Cal_Claims Experience'!$U425)*('Input_Claims Data'!$R$11:$R$500='Cal_Claims Experience'!$V425)*('Input_Claims Data'!$S$11:$S$500='Cal_Claims Experience'!$W425)*('Input_Claims Data'!$T$11:$T$500='Cal_Claims Experience'!$X425)))</f>
        <v/>
      </c>
      <c r="AA425" s="1" t="str" cm="1">
        <f t="array" ref="AA425">IF(W425="","",_xlfn._xlws.FILTER('Input_Claims Data'!W$11:W$500,('Input_Claims Data'!$Q$11:$Q$500='Cal_Claims Experience'!$U425)*('Input_Claims Data'!$R$11:$R$500='Cal_Claims Experience'!$V425)*('Input_Claims Data'!$S$11:$S$500='Cal_Claims Experience'!$W425)*('Input_Claims Data'!$T$11:$T$500='Cal_Claims Experience'!$X425)))</f>
        <v/>
      </c>
      <c r="AB425" s="1" t="str" cm="1">
        <f t="array" ref="AB425">IF(X425="","",_xlfn._xlws.FILTER('Input_Claims Data'!X$11:X$500,('Input_Claims Data'!$Q$11:$Q$500='Cal_Claims Experience'!$U425)*('Input_Claims Data'!$R$11:$R$500='Cal_Claims Experience'!$V425)*('Input_Claims Data'!$S$11:$S$500='Cal_Claims Experience'!$W425)*('Input_Claims Data'!$T$11:$T$500='Cal_Claims Experience'!$X425)))</f>
        <v/>
      </c>
      <c r="AC425" s="1" t="str" cm="1">
        <f t="array" ref="AC425">IF(Y425="","",_xlfn._xlws.FILTER('Input_Claims Data'!Y$11:Y$500,('Input_Claims Data'!$Q$11:$Q$500='Cal_Claims Experience'!$U425)*('Input_Claims Data'!$R$11:$R$500='Cal_Claims Experience'!$V425)*('Input_Claims Data'!$S$11:$S$500='Cal_Claims Experience'!$W425)*('Input_Claims Data'!$T$11:$T$500='Cal_Claims Experience'!$X425)))</f>
        <v/>
      </c>
      <c r="AD425" s="1" t="str" cm="1">
        <f t="array" ref="AD425">IF(Z425="","",_xlfn._xlws.FILTER('Input_Claims Data'!Z$11:Z$500,('Input_Claims Data'!$Q$11:$Q$500='Cal_Claims Experience'!$U425)*('Input_Claims Data'!$R$11:$R$500='Cal_Claims Experience'!$V425)*('Input_Claims Data'!$S$11:$S$500='Cal_Claims Experience'!$W425)*('Input_Claims Data'!$T$11:$T$500='Cal_Claims Experience'!$X425)))</f>
        <v/>
      </c>
      <c r="AE425" s="1" t="str" cm="1">
        <f t="array" ref="AE425">IF(AA425="","",_xlfn._xlws.FILTER('Input_Claims Data'!AA$11:AA$500,('Input_Claims Data'!$Q$11:$Q$500='Cal_Claims Experience'!$U425)*('Input_Claims Data'!$R$11:$R$500='Cal_Claims Experience'!$V425)*('Input_Claims Data'!$S$11:$S$500='Cal_Claims Experience'!$W425)*('Input_Claims Data'!$T$11:$T$500='Cal_Claims Experience'!$X425)))</f>
        <v/>
      </c>
      <c r="AF425" s="1" t="str" cm="1">
        <f t="array" ref="AF425">IF(AB425="","",_xlfn._xlws.FILTER('Input_Claims Data'!AB$11:AB$500,('Input_Claims Data'!$Q$11:$Q$500='Cal_Claims Experience'!$U425)*('Input_Claims Data'!$R$11:$R$500='Cal_Claims Experience'!$V425)*('Input_Claims Data'!$S$11:$S$500='Cal_Claims Experience'!$W425)*('Input_Claims Data'!$T$11:$T$500='Cal_Claims Experience'!$X425)))</f>
        <v/>
      </c>
      <c r="AG425" s="1" t="str" cm="1">
        <f t="array" ref="AG425">IF(AC425="","",_xlfn._xlws.FILTER('Input_Claims Data'!AC$11:AC$500,('Input_Claims Data'!$Q$11:$Q$500='Cal_Claims Experience'!$U425)*('Input_Claims Data'!$R$11:$R$500='Cal_Claims Experience'!$V425)*('Input_Claims Data'!$S$11:$S$500='Cal_Claims Experience'!$W425)*('Input_Claims Data'!$T$11:$T$500='Cal_Claims Experience'!$X425)))</f>
        <v/>
      </c>
      <c r="AH425" s="1" t="str" cm="1">
        <f t="array" ref="AH425">IF(AD425="","",_xlfn._xlws.FILTER('Input_Claims Data'!AD$11:AD$500,('Input_Claims Data'!$Q$11:$Q$500='Cal_Claims Experience'!$U425)*('Input_Claims Data'!$R$11:$R$500='Cal_Claims Experience'!$V425)*('Input_Claims Data'!$S$11:$S$500='Cal_Claims Experience'!$W425)*('Input_Claims Data'!$T$11:$T$500='Cal_Claims Experience'!$X425)))</f>
        <v/>
      </c>
      <c r="AI425" s="1" t="str">
        <f t="shared" si="68"/>
        <v/>
      </c>
      <c r="AJ425" s="1" t="str">
        <f t="shared" si="65"/>
        <v/>
      </c>
      <c r="AK425" s="1" t="str">
        <f t="shared" si="66"/>
        <v/>
      </c>
      <c r="AL425" s="1" t="str">
        <f t="shared" si="67"/>
        <v/>
      </c>
      <c r="AM425" s="1" t="str">
        <f t="shared" si="69"/>
        <v/>
      </c>
    </row>
    <row r="426" spans="5:39">
      <c r="E426" s="1" t="str" cm="1">
        <f t="array" ref="E426">IF(A426="","",_xlfn._xlws.FILTER('Input_Claims Data'!E$11:E$500,('Input_Claims Data'!$A$11:$A$500='Cal_Claims Experience'!$A426)*('Input_Claims Data'!$B$11:$B$500='Cal_Claims Experience'!$B426)*('Input_Claims Data'!$C$11:$C$500='Cal_Claims Experience'!$C426)*('Input_Claims Data'!$D$11:$D$500='Cal_Claims Experience'!$D426)))</f>
        <v/>
      </c>
      <c r="F426" s="1" t="str" cm="1">
        <f t="array" ref="F426">IF(A426="","",_xlfn._xlws.FILTER('Input_Claims Data'!F$11:F$500,('Input_Claims Data'!$A$11:$A$500='Cal_Claims Experience'!$A426)*('Input_Claims Data'!$B$11:$B$500='Cal_Claims Experience'!$B426)*('Input_Claims Data'!$C$11:$C$500='Cal_Claims Experience'!$C426)*('Input_Claims Data'!$D$11:$D$500='Cal_Claims Experience'!$D426)))</f>
        <v/>
      </c>
      <c r="G426" s="1" t="str" cm="1">
        <f t="array" ref="G426">IF(A426="","",_xlfn._xlws.FILTER('Input_Claims Data'!G$11:G$500,('Input_Claims Data'!$A$11:$A$500='Cal_Claims Experience'!$A426)*('Input_Claims Data'!$B$11:$B$500='Cal_Claims Experience'!$B426)*('Input_Claims Data'!$C$11:$C$500='Cal_Claims Experience'!$C426)*('Input_Claims Data'!$D$11:$D$500='Cal_Claims Experience'!$D426)))</f>
        <v/>
      </c>
      <c r="H426" s="1" t="str" cm="1">
        <f t="array" ref="H426">IF(A426="","",_xlfn._xlws.FILTER('Input_Claims Data'!H$11:H$500,('Input_Claims Data'!$A$11:$A$500='Cal_Claims Experience'!$A426)*('Input_Claims Data'!$B$11:$B$500='Cal_Claims Experience'!$B426)*('Input_Claims Data'!$C$11:$C$500='Cal_Claims Experience'!$C426)*('Input_Claims Data'!$D$11:$D$500='Cal_Claims Experience'!$D426)))</f>
        <v/>
      </c>
      <c r="I426" s="1" t="str" cm="1">
        <f t="array" ref="I426">IF(A426="","",_xlfn._xlws.FILTER('Input_Claims Data'!I$11:I$500,('Input_Claims Data'!$A$11:$A$500='Cal_Claims Experience'!$A426)*('Input_Claims Data'!$B$11:$B$500='Cal_Claims Experience'!$B426)*('Input_Claims Data'!$C$11:$C$500='Cal_Claims Experience'!$C426)*('Input_Claims Data'!$D$11:$D$500='Cal_Claims Experience'!$D426)))</f>
        <v/>
      </c>
      <c r="J426" s="1" t="str" cm="1">
        <f t="array" ref="J426">IF(A426="","",_xlfn._xlws.FILTER('Input_Claims Data'!J$11:J$500,('Input_Claims Data'!$A$11:$A$500='Cal_Claims Experience'!$A426)*('Input_Claims Data'!$B$11:$B$500='Cal_Claims Experience'!$B426)*('Input_Claims Data'!$C$11:$C$500='Cal_Claims Experience'!$C426)*('Input_Claims Data'!$D$11:$D$500='Cal_Claims Experience'!$D426)))</f>
        <v/>
      </c>
      <c r="K426" s="1" t="str" cm="1">
        <f t="array" ref="K426">IF(A426="","",_xlfn._xlws.FILTER('Input_Claims Data'!K$11:K$500,('Input_Claims Data'!$A$11:$A$500='Cal_Claims Experience'!$A426)*('Input_Claims Data'!$B$11:$B$500='Cal_Claims Experience'!$B426)*('Input_Claims Data'!$C$11:$C$500='Cal_Claims Experience'!$C426)*('Input_Claims Data'!$D$11:$D$500='Cal_Claims Experience'!$D426)))</f>
        <v/>
      </c>
      <c r="L426" s="1" t="str" cm="1">
        <f t="array" ref="L426">IF(B426="","",_xlfn._xlws.FILTER('Input_Claims Data'!L$11:L$500,('Input_Claims Data'!$A$11:$A$500='Cal_Claims Experience'!$A426)*('Input_Claims Data'!$B$11:$B$500='Cal_Claims Experience'!$B426)*('Input_Claims Data'!$C$11:$C$500='Cal_Claims Experience'!$C426)*('Input_Claims Data'!$D$11:$D$500='Cal_Claims Experience'!$D426)))</f>
        <v/>
      </c>
      <c r="M426" s="1" t="str" cm="1">
        <f t="array" ref="M426">IF(C426="","",_xlfn._xlws.FILTER('Input_Claims Data'!M$11:M$500,('Input_Claims Data'!$A$11:$A$500='Cal_Claims Experience'!$A426)*('Input_Claims Data'!$B$11:$B$500='Cal_Claims Experience'!$B426)*('Input_Claims Data'!$C$11:$C$500='Cal_Claims Experience'!$C426)*('Input_Claims Data'!$D$11:$D$500='Cal_Claims Experience'!$D426)))</f>
        <v/>
      </c>
      <c r="N426" s="1" t="str" cm="1">
        <f t="array" ref="N426">IF(D426="","",_xlfn._xlws.FILTER('Input_Claims Data'!N$11:N$500,('Input_Claims Data'!$A$11:$A$500='Cal_Claims Experience'!$A426)*('Input_Claims Data'!$B$11:$B$500='Cal_Claims Experience'!$B426)*('Input_Claims Data'!$C$11:$C$500='Cal_Claims Experience'!$C426)*('Input_Claims Data'!$D$11:$D$500='Cal_Claims Experience'!$D426)))</f>
        <v/>
      </c>
      <c r="O426" s="1" t="str">
        <f t="shared" si="60"/>
        <v/>
      </c>
      <c r="P426" s="1" t="str">
        <f t="shared" si="61"/>
        <v/>
      </c>
      <c r="Q426" s="1" t="str">
        <f t="shared" si="62"/>
        <v/>
      </c>
      <c r="R426" s="1" t="str">
        <f t="shared" si="63"/>
        <v/>
      </c>
      <c r="S426" s="1" t="str">
        <f t="shared" si="64"/>
        <v/>
      </c>
      <c r="Y426" s="1" t="str" cm="1">
        <f t="array" ref="Y426">IF(U426="","",_xlfn._xlws.FILTER('Input_Claims Data'!U$11:U$500,('Input_Claims Data'!$Q$11:$Q$500='Cal_Claims Experience'!$U426)*('Input_Claims Data'!$R$11:$R$500='Cal_Claims Experience'!$V426)*('Input_Claims Data'!$S$11:$S$500='Cal_Claims Experience'!$W426)*('Input_Claims Data'!$T$11:$T$500='Cal_Claims Experience'!$X426)))</f>
        <v/>
      </c>
      <c r="Z426" s="1" t="str" cm="1">
        <f t="array" ref="Z426">IF(V426="","",_xlfn._xlws.FILTER('Input_Claims Data'!V$11:V$500,('Input_Claims Data'!$Q$11:$Q$500='Cal_Claims Experience'!$U426)*('Input_Claims Data'!$R$11:$R$500='Cal_Claims Experience'!$V426)*('Input_Claims Data'!$S$11:$S$500='Cal_Claims Experience'!$W426)*('Input_Claims Data'!$T$11:$T$500='Cal_Claims Experience'!$X426)))</f>
        <v/>
      </c>
      <c r="AA426" s="1" t="str" cm="1">
        <f t="array" ref="AA426">IF(W426="","",_xlfn._xlws.FILTER('Input_Claims Data'!W$11:W$500,('Input_Claims Data'!$Q$11:$Q$500='Cal_Claims Experience'!$U426)*('Input_Claims Data'!$R$11:$R$500='Cal_Claims Experience'!$V426)*('Input_Claims Data'!$S$11:$S$500='Cal_Claims Experience'!$W426)*('Input_Claims Data'!$T$11:$T$500='Cal_Claims Experience'!$X426)))</f>
        <v/>
      </c>
      <c r="AB426" s="1" t="str" cm="1">
        <f t="array" ref="AB426">IF(X426="","",_xlfn._xlws.FILTER('Input_Claims Data'!X$11:X$500,('Input_Claims Data'!$Q$11:$Q$500='Cal_Claims Experience'!$U426)*('Input_Claims Data'!$R$11:$R$500='Cal_Claims Experience'!$V426)*('Input_Claims Data'!$S$11:$S$500='Cal_Claims Experience'!$W426)*('Input_Claims Data'!$T$11:$T$500='Cal_Claims Experience'!$X426)))</f>
        <v/>
      </c>
      <c r="AC426" s="1" t="str" cm="1">
        <f t="array" ref="AC426">IF(Y426="","",_xlfn._xlws.FILTER('Input_Claims Data'!Y$11:Y$500,('Input_Claims Data'!$Q$11:$Q$500='Cal_Claims Experience'!$U426)*('Input_Claims Data'!$R$11:$R$500='Cal_Claims Experience'!$V426)*('Input_Claims Data'!$S$11:$S$500='Cal_Claims Experience'!$W426)*('Input_Claims Data'!$T$11:$T$500='Cal_Claims Experience'!$X426)))</f>
        <v/>
      </c>
      <c r="AD426" s="1" t="str" cm="1">
        <f t="array" ref="AD426">IF(Z426="","",_xlfn._xlws.FILTER('Input_Claims Data'!Z$11:Z$500,('Input_Claims Data'!$Q$11:$Q$500='Cal_Claims Experience'!$U426)*('Input_Claims Data'!$R$11:$R$500='Cal_Claims Experience'!$V426)*('Input_Claims Data'!$S$11:$S$500='Cal_Claims Experience'!$W426)*('Input_Claims Data'!$T$11:$T$500='Cal_Claims Experience'!$X426)))</f>
        <v/>
      </c>
      <c r="AE426" s="1" t="str" cm="1">
        <f t="array" ref="AE426">IF(AA426="","",_xlfn._xlws.FILTER('Input_Claims Data'!AA$11:AA$500,('Input_Claims Data'!$Q$11:$Q$500='Cal_Claims Experience'!$U426)*('Input_Claims Data'!$R$11:$R$500='Cal_Claims Experience'!$V426)*('Input_Claims Data'!$S$11:$S$500='Cal_Claims Experience'!$W426)*('Input_Claims Data'!$T$11:$T$500='Cal_Claims Experience'!$X426)))</f>
        <v/>
      </c>
      <c r="AF426" s="1" t="str" cm="1">
        <f t="array" ref="AF426">IF(AB426="","",_xlfn._xlws.FILTER('Input_Claims Data'!AB$11:AB$500,('Input_Claims Data'!$Q$11:$Q$500='Cal_Claims Experience'!$U426)*('Input_Claims Data'!$R$11:$R$500='Cal_Claims Experience'!$V426)*('Input_Claims Data'!$S$11:$S$500='Cal_Claims Experience'!$W426)*('Input_Claims Data'!$T$11:$T$500='Cal_Claims Experience'!$X426)))</f>
        <v/>
      </c>
      <c r="AG426" s="1" t="str" cm="1">
        <f t="array" ref="AG426">IF(AC426="","",_xlfn._xlws.FILTER('Input_Claims Data'!AC$11:AC$500,('Input_Claims Data'!$Q$11:$Q$500='Cal_Claims Experience'!$U426)*('Input_Claims Data'!$R$11:$R$500='Cal_Claims Experience'!$V426)*('Input_Claims Data'!$S$11:$S$500='Cal_Claims Experience'!$W426)*('Input_Claims Data'!$T$11:$T$500='Cal_Claims Experience'!$X426)))</f>
        <v/>
      </c>
      <c r="AH426" s="1" t="str" cm="1">
        <f t="array" ref="AH426">IF(AD426="","",_xlfn._xlws.FILTER('Input_Claims Data'!AD$11:AD$500,('Input_Claims Data'!$Q$11:$Q$500='Cal_Claims Experience'!$U426)*('Input_Claims Data'!$R$11:$R$500='Cal_Claims Experience'!$V426)*('Input_Claims Data'!$S$11:$S$500='Cal_Claims Experience'!$W426)*('Input_Claims Data'!$T$11:$T$500='Cal_Claims Experience'!$X426)))</f>
        <v/>
      </c>
      <c r="AI426" s="1" t="str">
        <f t="shared" si="68"/>
        <v/>
      </c>
      <c r="AJ426" s="1" t="str">
        <f t="shared" si="65"/>
        <v/>
      </c>
      <c r="AK426" s="1" t="str">
        <f t="shared" si="66"/>
        <v/>
      </c>
      <c r="AL426" s="1" t="str">
        <f t="shared" si="67"/>
        <v/>
      </c>
      <c r="AM426" s="1" t="str">
        <f t="shared" si="69"/>
        <v/>
      </c>
    </row>
    <row r="427" spans="5:39">
      <c r="E427" s="1" t="str" cm="1">
        <f t="array" ref="E427">IF(A427="","",_xlfn._xlws.FILTER('Input_Claims Data'!E$11:E$500,('Input_Claims Data'!$A$11:$A$500='Cal_Claims Experience'!$A427)*('Input_Claims Data'!$B$11:$B$500='Cal_Claims Experience'!$B427)*('Input_Claims Data'!$C$11:$C$500='Cal_Claims Experience'!$C427)*('Input_Claims Data'!$D$11:$D$500='Cal_Claims Experience'!$D427)))</f>
        <v/>
      </c>
      <c r="F427" s="1" t="str" cm="1">
        <f t="array" ref="F427">IF(A427="","",_xlfn._xlws.FILTER('Input_Claims Data'!F$11:F$500,('Input_Claims Data'!$A$11:$A$500='Cal_Claims Experience'!$A427)*('Input_Claims Data'!$B$11:$B$500='Cal_Claims Experience'!$B427)*('Input_Claims Data'!$C$11:$C$500='Cal_Claims Experience'!$C427)*('Input_Claims Data'!$D$11:$D$500='Cal_Claims Experience'!$D427)))</f>
        <v/>
      </c>
      <c r="G427" s="1" t="str" cm="1">
        <f t="array" ref="G427">IF(A427="","",_xlfn._xlws.FILTER('Input_Claims Data'!G$11:G$500,('Input_Claims Data'!$A$11:$A$500='Cal_Claims Experience'!$A427)*('Input_Claims Data'!$B$11:$B$500='Cal_Claims Experience'!$B427)*('Input_Claims Data'!$C$11:$C$500='Cal_Claims Experience'!$C427)*('Input_Claims Data'!$D$11:$D$500='Cal_Claims Experience'!$D427)))</f>
        <v/>
      </c>
      <c r="H427" s="1" t="str" cm="1">
        <f t="array" ref="H427">IF(A427="","",_xlfn._xlws.FILTER('Input_Claims Data'!H$11:H$500,('Input_Claims Data'!$A$11:$A$500='Cal_Claims Experience'!$A427)*('Input_Claims Data'!$B$11:$B$500='Cal_Claims Experience'!$B427)*('Input_Claims Data'!$C$11:$C$500='Cal_Claims Experience'!$C427)*('Input_Claims Data'!$D$11:$D$500='Cal_Claims Experience'!$D427)))</f>
        <v/>
      </c>
      <c r="I427" s="1" t="str" cm="1">
        <f t="array" ref="I427">IF(A427="","",_xlfn._xlws.FILTER('Input_Claims Data'!I$11:I$500,('Input_Claims Data'!$A$11:$A$500='Cal_Claims Experience'!$A427)*('Input_Claims Data'!$B$11:$B$500='Cal_Claims Experience'!$B427)*('Input_Claims Data'!$C$11:$C$500='Cal_Claims Experience'!$C427)*('Input_Claims Data'!$D$11:$D$500='Cal_Claims Experience'!$D427)))</f>
        <v/>
      </c>
      <c r="J427" s="1" t="str" cm="1">
        <f t="array" ref="J427">IF(A427="","",_xlfn._xlws.FILTER('Input_Claims Data'!J$11:J$500,('Input_Claims Data'!$A$11:$A$500='Cal_Claims Experience'!$A427)*('Input_Claims Data'!$B$11:$B$500='Cal_Claims Experience'!$B427)*('Input_Claims Data'!$C$11:$C$500='Cal_Claims Experience'!$C427)*('Input_Claims Data'!$D$11:$D$500='Cal_Claims Experience'!$D427)))</f>
        <v/>
      </c>
      <c r="K427" s="1" t="str" cm="1">
        <f t="array" ref="K427">IF(A427="","",_xlfn._xlws.FILTER('Input_Claims Data'!K$11:K$500,('Input_Claims Data'!$A$11:$A$500='Cal_Claims Experience'!$A427)*('Input_Claims Data'!$B$11:$B$500='Cal_Claims Experience'!$B427)*('Input_Claims Data'!$C$11:$C$500='Cal_Claims Experience'!$C427)*('Input_Claims Data'!$D$11:$D$500='Cal_Claims Experience'!$D427)))</f>
        <v/>
      </c>
      <c r="L427" s="1" t="str" cm="1">
        <f t="array" ref="L427">IF(B427="","",_xlfn._xlws.FILTER('Input_Claims Data'!L$11:L$500,('Input_Claims Data'!$A$11:$A$500='Cal_Claims Experience'!$A427)*('Input_Claims Data'!$B$11:$B$500='Cal_Claims Experience'!$B427)*('Input_Claims Data'!$C$11:$C$500='Cal_Claims Experience'!$C427)*('Input_Claims Data'!$D$11:$D$500='Cal_Claims Experience'!$D427)))</f>
        <v/>
      </c>
      <c r="M427" s="1" t="str" cm="1">
        <f t="array" ref="M427">IF(C427="","",_xlfn._xlws.FILTER('Input_Claims Data'!M$11:M$500,('Input_Claims Data'!$A$11:$A$500='Cal_Claims Experience'!$A427)*('Input_Claims Data'!$B$11:$B$500='Cal_Claims Experience'!$B427)*('Input_Claims Data'!$C$11:$C$500='Cal_Claims Experience'!$C427)*('Input_Claims Data'!$D$11:$D$500='Cal_Claims Experience'!$D427)))</f>
        <v/>
      </c>
      <c r="N427" s="1" t="str" cm="1">
        <f t="array" ref="N427">IF(D427="","",_xlfn._xlws.FILTER('Input_Claims Data'!N$11:N$500,('Input_Claims Data'!$A$11:$A$500='Cal_Claims Experience'!$A427)*('Input_Claims Data'!$B$11:$B$500='Cal_Claims Experience'!$B427)*('Input_Claims Data'!$C$11:$C$500='Cal_Claims Experience'!$C427)*('Input_Claims Data'!$D$11:$D$500='Cal_Claims Experience'!$D427)))</f>
        <v/>
      </c>
      <c r="O427" s="1" t="str">
        <f t="shared" si="60"/>
        <v/>
      </c>
      <c r="P427" s="1" t="str">
        <f t="shared" si="61"/>
        <v/>
      </c>
      <c r="Q427" s="1" t="str">
        <f t="shared" si="62"/>
        <v/>
      </c>
      <c r="R427" s="1" t="str">
        <f t="shared" si="63"/>
        <v/>
      </c>
      <c r="S427" s="1" t="str">
        <f t="shared" si="64"/>
        <v/>
      </c>
      <c r="Y427" s="1" t="str" cm="1">
        <f t="array" ref="Y427">IF(U427="","",_xlfn._xlws.FILTER('Input_Claims Data'!U$11:U$500,('Input_Claims Data'!$Q$11:$Q$500='Cal_Claims Experience'!$U427)*('Input_Claims Data'!$R$11:$R$500='Cal_Claims Experience'!$V427)*('Input_Claims Data'!$S$11:$S$500='Cal_Claims Experience'!$W427)*('Input_Claims Data'!$T$11:$T$500='Cal_Claims Experience'!$X427)))</f>
        <v/>
      </c>
      <c r="Z427" s="1" t="str" cm="1">
        <f t="array" ref="Z427">IF(V427="","",_xlfn._xlws.FILTER('Input_Claims Data'!V$11:V$500,('Input_Claims Data'!$Q$11:$Q$500='Cal_Claims Experience'!$U427)*('Input_Claims Data'!$R$11:$R$500='Cal_Claims Experience'!$V427)*('Input_Claims Data'!$S$11:$S$500='Cal_Claims Experience'!$W427)*('Input_Claims Data'!$T$11:$T$500='Cal_Claims Experience'!$X427)))</f>
        <v/>
      </c>
      <c r="AA427" s="1" t="str" cm="1">
        <f t="array" ref="AA427">IF(W427="","",_xlfn._xlws.FILTER('Input_Claims Data'!W$11:W$500,('Input_Claims Data'!$Q$11:$Q$500='Cal_Claims Experience'!$U427)*('Input_Claims Data'!$R$11:$R$500='Cal_Claims Experience'!$V427)*('Input_Claims Data'!$S$11:$S$500='Cal_Claims Experience'!$W427)*('Input_Claims Data'!$T$11:$T$500='Cal_Claims Experience'!$X427)))</f>
        <v/>
      </c>
      <c r="AB427" s="1" t="str" cm="1">
        <f t="array" ref="AB427">IF(X427="","",_xlfn._xlws.FILTER('Input_Claims Data'!X$11:X$500,('Input_Claims Data'!$Q$11:$Q$500='Cal_Claims Experience'!$U427)*('Input_Claims Data'!$R$11:$R$500='Cal_Claims Experience'!$V427)*('Input_Claims Data'!$S$11:$S$500='Cal_Claims Experience'!$W427)*('Input_Claims Data'!$T$11:$T$500='Cal_Claims Experience'!$X427)))</f>
        <v/>
      </c>
      <c r="AC427" s="1" t="str" cm="1">
        <f t="array" ref="AC427">IF(Y427="","",_xlfn._xlws.FILTER('Input_Claims Data'!Y$11:Y$500,('Input_Claims Data'!$Q$11:$Q$500='Cal_Claims Experience'!$U427)*('Input_Claims Data'!$R$11:$R$500='Cal_Claims Experience'!$V427)*('Input_Claims Data'!$S$11:$S$500='Cal_Claims Experience'!$W427)*('Input_Claims Data'!$T$11:$T$500='Cal_Claims Experience'!$X427)))</f>
        <v/>
      </c>
      <c r="AD427" s="1" t="str" cm="1">
        <f t="array" ref="AD427">IF(Z427="","",_xlfn._xlws.FILTER('Input_Claims Data'!Z$11:Z$500,('Input_Claims Data'!$Q$11:$Q$500='Cal_Claims Experience'!$U427)*('Input_Claims Data'!$R$11:$R$500='Cal_Claims Experience'!$V427)*('Input_Claims Data'!$S$11:$S$500='Cal_Claims Experience'!$W427)*('Input_Claims Data'!$T$11:$T$500='Cal_Claims Experience'!$X427)))</f>
        <v/>
      </c>
      <c r="AE427" s="1" t="str" cm="1">
        <f t="array" ref="AE427">IF(AA427="","",_xlfn._xlws.FILTER('Input_Claims Data'!AA$11:AA$500,('Input_Claims Data'!$Q$11:$Q$500='Cal_Claims Experience'!$U427)*('Input_Claims Data'!$R$11:$R$500='Cal_Claims Experience'!$V427)*('Input_Claims Data'!$S$11:$S$500='Cal_Claims Experience'!$W427)*('Input_Claims Data'!$T$11:$T$500='Cal_Claims Experience'!$X427)))</f>
        <v/>
      </c>
      <c r="AF427" s="1" t="str" cm="1">
        <f t="array" ref="AF427">IF(AB427="","",_xlfn._xlws.FILTER('Input_Claims Data'!AB$11:AB$500,('Input_Claims Data'!$Q$11:$Q$500='Cal_Claims Experience'!$U427)*('Input_Claims Data'!$R$11:$R$500='Cal_Claims Experience'!$V427)*('Input_Claims Data'!$S$11:$S$500='Cal_Claims Experience'!$W427)*('Input_Claims Data'!$T$11:$T$500='Cal_Claims Experience'!$X427)))</f>
        <v/>
      </c>
      <c r="AG427" s="1" t="str" cm="1">
        <f t="array" ref="AG427">IF(AC427="","",_xlfn._xlws.FILTER('Input_Claims Data'!AC$11:AC$500,('Input_Claims Data'!$Q$11:$Q$500='Cal_Claims Experience'!$U427)*('Input_Claims Data'!$R$11:$R$500='Cal_Claims Experience'!$V427)*('Input_Claims Data'!$S$11:$S$500='Cal_Claims Experience'!$W427)*('Input_Claims Data'!$T$11:$T$500='Cal_Claims Experience'!$X427)))</f>
        <v/>
      </c>
      <c r="AH427" s="1" t="str" cm="1">
        <f t="array" ref="AH427">IF(AD427="","",_xlfn._xlws.FILTER('Input_Claims Data'!AD$11:AD$500,('Input_Claims Data'!$Q$11:$Q$500='Cal_Claims Experience'!$U427)*('Input_Claims Data'!$R$11:$R$500='Cal_Claims Experience'!$V427)*('Input_Claims Data'!$S$11:$S$500='Cal_Claims Experience'!$W427)*('Input_Claims Data'!$T$11:$T$500='Cal_Claims Experience'!$X427)))</f>
        <v/>
      </c>
      <c r="AI427" s="1" t="str">
        <f t="shared" si="68"/>
        <v/>
      </c>
      <c r="AJ427" s="1" t="str">
        <f t="shared" si="65"/>
        <v/>
      </c>
      <c r="AK427" s="1" t="str">
        <f t="shared" si="66"/>
        <v/>
      </c>
      <c r="AL427" s="1" t="str">
        <f t="shared" si="67"/>
        <v/>
      </c>
      <c r="AM427" s="1" t="str">
        <f t="shared" si="69"/>
        <v/>
      </c>
    </row>
    <row r="428" spans="5:39">
      <c r="E428" s="1" t="str" cm="1">
        <f t="array" ref="E428">IF(A428="","",_xlfn._xlws.FILTER('Input_Claims Data'!E$11:E$500,('Input_Claims Data'!$A$11:$A$500='Cal_Claims Experience'!$A428)*('Input_Claims Data'!$B$11:$B$500='Cal_Claims Experience'!$B428)*('Input_Claims Data'!$C$11:$C$500='Cal_Claims Experience'!$C428)*('Input_Claims Data'!$D$11:$D$500='Cal_Claims Experience'!$D428)))</f>
        <v/>
      </c>
      <c r="F428" s="1" t="str" cm="1">
        <f t="array" ref="F428">IF(A428="","",_xlfn._xlws.FILTER('Input_Claims Data'!F$11:F$500,('Input_Claims Data'!$A$11:$A$500='Cal_Claims Experience'!$A428)*('Input_Claims Data'!$B$11:$B$500='Cal_Claims Experience'!$B428)*('Input_Claims Data'!$C$11:$C$500='Cal_Claims Experience'!$C428)*('Input_Claims Data'!$D$11:$D$500='Cal_Claims Experience'!$D428)))</f>
        <v/>
      </c>
      <c r="G428" s="1" t="str" cm="1">
        <f t="array" ref="G428">IF(A428="","",_xlfn._xlws.FILTER('Input_Claims Data'!G$11:G$500,('Input_Claims Data'!$A$11:$A$500='Cal_Claims Experience'!$A428)*('Input_Claims Data'!$B$11:$B$500='Cal_Claims Experience'!$B428)*('Input_Claims Data'!$C$11:$C$500='Cal_Claims Experience'!$C428)*('Input_Claims Data'!$D$11:$D$500='Cal_Claims Experience'!$D428)))</f>
        <v/>
      </c>
      <c r="H428" s="1" t="str" cm="1">
        <f t="array" ref="H428">IF(A428="","",_xlfn._xlws.FILTER('Input_Claims Data'!H$11:H$500,('Input_Claims Data'!$A$11:$A$500='Cal_Claims Experience'!$A428)*('Input_Claims Data'!$B$11:$B$500='Cal_Claims Experience'!$B428)*('Input_Claims Data'!$C$11:$C$500='Cal_Claims Experience'!$C428)*('Input_Claims Data'!$D$11:$D$500='Cal_Claims Experience'!$D428)))</f>
        <v/>
      </c>
      <c r="I428" s="1" t="str" cm="1">
        <f t="array" ref="I428">IF(A428="","",_xlfn._xlws.FILTER('Input_Claims Data'!I$11:I$500,('Input_Claims Data'!$A$11:$A$500='Cal_Claims Experience'!$A428)*('Input_Claims Data'!$B$11:$B$500='Cal_Claims Experience'!$B428)*('Input_Claims Data'!$C$11:$C$500='Cal_Claims Experience'!$C428)*('Input_Claims Data'!$D$11:$D$500='Cal_Claims Experience'!$D428)))</f>
        <v/>
      </c>
      <c r="J428" s="1" t="str" cm="1">
        <f t="array" ref="J428">IF(A428="","",_xlfn._xlws.FILTER('Input_Claims Data'!J$11:J$500,('Input_Claims Data'!$A$11:$A$500='Cal_Claims Experience'!$A428)*('Input_Claims Data'!$B$11:$B$500='Cal_Claims Experience'!$B428)*('Input_Claims Data'!$C$11:$C$500='Cal_Claims Experience'!$C428)*('Input_Claims Data'!$D$11:$D$500='Cal_Claims Experience'!$D428)))</f>
        <v/>
      </c>
      <c r="K428" s="1" t="str" cm="1">
        <f t="array" ref="K428">IF(A428="","",_xlfn._xlws.FILTER('Input_Claims Data'!K$11:K$500,('Input_Claims Data'!$A$11:$A$500='Cal_Claims Experience'!$A428)*('Input_Claims Data'!$B$11:$B$500='Cal_Claims Experience'!$B428)*('Input_Claims Data'!$C$11:$C$500='Cal_Claims Experience'!$C428)*('Input_Claims Data'!$D$11:$D$500='Cal_Claims Experience'!$D428)))</f>
        <v/>
      </c>
      <c r="L428" s="1" t="str" cm="1">
        <f t="array" ref="L428">IF(B428="","",_xlfn._xlws.FILTER('Input_Claims Data'!L$11:L$500,('Input_Claims Data'!$A$11:$A$500='Cal_Claims Experience'!$A428)*('Input_Claims Data'!$B$11:$B$500='Cal_Claims Experience'!$B428)*('Input_Claims Data'!$C$11:$C$500='Cal_Claims Experience'!$C428)*('Input_Claims Data'!$D$11:$D$500='Cal_Claims Experience'!$D428)))</f>
        <v/>
      </c>
      <c r="M428" s="1" t="str" cm="1">
        <f t="array" ref="M428">IF(C428="","",_xlfn._xlws.FILTER('Input_Claims Data'!M$11:M$500,('Input_Claims Data'!$A$11:$A$500='Cal_Claims Experience'!$A428)*('Input_Claims Data'!$B$11:$B$500='Cal_Claims Experience'!$B428)*('Input_Claims Data'!$C$11:$C$500='Cal_Claims Experience'!$C428)*('Input_Claims Data'!$D$11:$D$500='Cal_Claims Experience'!$D428)))</f>
        <v/>
      </c>
      <c r="N428" s="1" t="str" cm="1">
        <f t="array" ref="N428">IF(D428="","",_xlfn._xlws.FILTER('Input_Claims Data'!N$11:N$500,('Input_Claims Data'!$A$11:$A$500='Cal_Claims Experience'!$A428)*('Input_Claims Data'!$B$11:$B$500='Cal_Claims Experience'!$B428)*('Input_Claims Data'!$C$11:$C$500='Cal_Claims Experience'!$C428)*('Input_Claims Data'!$D$11:$D$500='Cal_Claims Experience'!$D428)))</f>
        <v/>
      </c>
      <c r="O428" s="1" t="str">
        <f t="shared" si="60"/>
        <v/>
      </c>
      <c r="P428" s="1" t="str">
        <f t="shared" si="61"/>
        <v/>
      </c>
      <c r="Q428" s="1" t="str">
        <f t="shared" si="62"/>
        <v/>
      </c>
      <c r="R428" s="1" t="str">
        <f t="shared" si="63"/>
        <v/>
      </c>
      <c r="S428" s="1" t="str">
        <f t="shared" si="64"/>
        <v/>
      </c>
      <c r="Y428" s="1" t="str" cm="1">
        <f t="array" ref="Y428">IF(U428="","",_xlfn._xlws.FILTER('Input_Claims Data'!U$11:U$500,('Input_Claims Data'!$Q$11:$Q$500='Cal_Claims Experience'!$U428)*('Input_Claims Data'!$R$11:$R$500='Cal_Claims Experience'!$V428)*('Input_Claims Data'!$S$11:$S$500='Cal_Claims Experience'!$W428)*('Input_Claims Data'!$T$11:$T$500='Cal_Claims Experience'!$X428)))</f>
        <v/>
      </c>
      <c r="Z428" s="1" t="str" cm="1">
        <f t="array" ref="Z428">IF(V428="","",_xlfn._xlws.FILTER('Input_Claims Data'!V$11:V$500,('Input_Claims Data'!$Q$11:$Q$500='Cal_Claims Experience'!$U428)*('Input_Claims Data'!$R$11:$R$500='Cal_Claims Experience'!$V428)*('Input_Claims Data'!$S$11:$S$500='Cal_Claims Experience'!$W428)*('Input_Claims Data'!$T$11:$T$500='Cal_Claims Experience'!$X428)))</f>
        <v/>
      </c>
      <c r="AA428" s="1" t="str" cm="1">
        <f t="array" ref="AA428">IF(W428="","",_xlfn._xlws.FILTER('Input_Claims Data'!W$11:W$500,('Input_Claims Data'!$Q$11:$Q$500='Cal_Claims Experience'!$U428)*('Input_Claims Data'!$R$11:$R$500='Cal_Claims Experience'!$V428)*('Input_Claims Data'!$S$11:$S$500='Cal_Claims Experience'!$W428)*('Input_Claims Data'!$T$11:$T$500='Cal_Claims Experience'!$X428)))</f>
        <v/>
      </c>
      <c r="AB428" s="1" t="str" cm="1">
        <f t="array" ref="AB428">IF(X428="","",_xlfn._xlws.FILTER('Input_Claims Data'!X$11:X$500,('Input_Claims Data'!$Q$11:$Q$500='Cal_Claims Experience'!$U428)*('Input_Claims Data'!$R$11:$R$500='Cal_Claims Experience'!$V428)*('Input_Claims Data'!$S$11:$S$500='Cal_Claims Experience'!$W428)*('Input_Claims Data'!$T$11:$T$500='Cal_Claims Experience'!$X428)))</f>
        <v/>
      </c>
      <c r="AC428" s="1" t="str" cm="1">
        <f t="array" ref="AC428">IF(Y428="","",_xlfn._xlws.FILTER('Input_Claims Data'!Y$11:Y$500,('Input_Claims Data'!$Q$11:$Q$500='Cal_Claims Experience'!$U428)*('Input_Claims Data'!$R$11:$R$500='Cal_Claims Experience'!$V428)*('Input_Claims Data'!$S$11:$S$500='Cal_Claims Experience'!$W428)*('Input_Claims Data'!$T$11:$T$500='Cal_Claims Experience'!$X428)))</f>
        <v/>
      </c>
      <c r="AD428" s="1" t="str" cm="1">
        <f t="array" ref="AD428">IF(Z428="","",_xlfn._xlws.FILTER('Input_Claims Data'!Z$11:Z$500,('Input_Claims Data'!$Q$11:$Q$500='Cal_Claims Experience'!$U428)*('Input_Claims Data'!$R$11:$R$500='Cal_Claims Experience'!$V428)*('Input_Claims Data'!$S$11:$S$500='Cal_Claims Experience'!$W428)*('Input_Claims Data'!$T$11:$T$500='Cal_Claims Experience'!$X428)))</f>
        <v/>
      </c>
      <c r="AE428" s="1" t="str" cm="1">
        <f t="array" ref="AE428">IF(AA428="","",_xlfn._xlws.FILTER('Input_Claims Data'!AA$11:AA$500,('Input_Claims Data'!$Q$11:$Q$500='Cal_Claims Experience'!$U428)*('Input_Claims Data'!$R$11:$R$500='Cal_Claims Experience'!$V428)*('Input_Claims Data'!$S$11:$S$500='Cal_Claims Experience'!$W428)*('Input_Claims Data'!$T$11:$T$500='Cal_Claims Experience'!$X428)))</f>
        <v/>
      </c>
      <c r="AF428" s="1" t="str" cm="1">
        <f t="array" ref="AF428">IF(AB428="","",_xlfn._xlws.FILTER('Input_Claims Data'!AB$11:AB$500,('Input_Claims Data'!$Q$11:$Q$500='Cal_Claims Experience'!$U428)*('Input_Claims Data'!$R$11:$R$500='Cal_Claims Experience'!$V428)*('Input_Claims Data'!$S$11:$S$500='Cal_Claims Experience'!$W428)*('Input_Claims Data'!$T$11:$T$500='Cal_Claims Experience'!$X428)))</f>
        <v/>
      </c>
      <c r="AG428" s="1" t="str" cm="1">
        <f t="array" ref="AG428">IF(AC428="","",_xlfn._xlws.FILTER('Input_Claims Data'!AC$11:AC$500,('Input_Claims Data'!$Q$11:$Q$500='Cal_Claims Experience'!$U428)*('Input_Claims Data'!$R$11:$R$500='Cal_Claims Experience'!$V428)*('Input_Claims Data'!$S$11:$S$500='Cal_Claims Experience'!$W428)*('Input_Claims Data'!$T$11:$T$500='Cal_Claims Experience'!$X428)))</f>
        <v/>
      </c>
      <c r="AH428" s="1" t="str" cm="1">
        <f t="array" ref="AH428">IF(AD428="","",_xlfn._xlws.FILTER('Input_Claims Data'!AD$11:AD$500,('Input_Claims Data'!$Q$11:$Q$500='Cal_Claims Experience'!$U428)*('Input_Claims Data'!$R$11:$R$500='Cal_Claims Experience'!$V428)*('Input_Claims Data'!$S$11:$S$500='Cal_Claims Experience'!$W428)*('Input_Claims Data'!$T$11:$T$500='Cal_Claims Experience'!$X428)))</f>
        <v/>
      </c>
      <c r="AI428" s="1" t="str">
        <f t="shared" si="68"/>
        <v/>
      </c>
      <c r="AJ428" s="1" t="str">
        <f t="shared" si="65"/>
        <v/>
      </c>
      <c r="AK428" s="1" t="str">
        <f t="shared" si="66"/>
        <v/>
      </c>
      <c r="AL428" s="1" t="str">
        <f t="shared" si="67"/>
        <v/>
      </c>
      <c r="AM428" s="1" t="str">
        <f t="shared" si="69"/>
        <v/>
      </c>
    </row>
    <row r="429" spans="5:39">
      <c r="E429" s="1" t="str" cm="1">
        <f t="array" ref="E429">IF(A429="","",_xlfn._xlws.FILTER('Input_Claims Data'!E$11:E$500,('Input_Claims Data'!$A$11:$A$500='Cal_Claims Experience'!$A429)*('Input_Claims Data'!$B$11:$B$500='Cal_Claims Experience'!$B429)*('Input_Claims Data'!$C$11:$C$500='Cal_Claims Experience'!$C429)*('Input_Claims Data'!$D$11:$D$500='Cal_Claims Experience'!$D429)))</f>
        <v/>
      </c>
      <c r="F429" s="1" t="str" cm="1">
        <f t="array" ref="F429">IF(A429="","",_xlfn._xlws.FILTER('Input_Claims Data'!F$11:F$500,('Input_Claims Data'!$A$11:$A$500='Cal_Claims Experience'!$A429)*('Input_Claims Data'!$B$11:$B$500='Cal_Claims Experience'!$B429)*('Input_Claims Data'!$C$11:$C$500='Cal_Claims Experience'!$C429)*('Input_Claims Data'!$D$11:$D$500='Cal_Claims Experience'!$D429)))</f>
        <v/>
      </c>
      <c r="G429" s="1" t="str" cm="1">
        <f t="array" ref="G429">IF(A429="","",_xlfn._xlws.FILTER('Input_Claims Data'!G$11:G$500,('Input_Claims Data'!$A$11:$A$500='Cal_Claims Experience'!$A429)*('Input_Claims Data'!$B$11:$B$500='Cal_Claims Experience'!$B429)*('Input_Claims Data'!$C$11:$C$500='Cal_Claims Experience'!$C429)*('Input_Claims Data'!$D$11:$D$500='Cal_Claims Experience'!$D429)))</f>
        <v/>
      </c>
      <c r="H429" s="1" t="str" cm="1">
        <f t="array" ref="H429">IF(A429="","",_xlfn._xlws.FILTER('Input_Claims Data'!H$11:H$500,('Input_Claims Data'!$A$11:$A$500='Cal_Claims Experience'!$A429)*('Input_Claims Data'!$B$11:$B$500='Cal_Claims Experience'!$B429)*('Input_Claims Data'!$C$11:$C$500='Cal_Claims Experience'!$C429)*('Input_Claims Data'!$D$11:$D$500='Cal_Claims Experience'!$D429)))</f>
        <v/>
      </c>
      <c r="I429" s="1" t="str" cm="1">
        <f t="array" ref="I429">IF(A429="","",_xlfn._xlws.FILTER('Input_Claims Data'!I$11:I$500,('Input_Claims Data'!$A$11:$A$500='Cal_Claims Experience'!$A429)*('Input_Claims Data'!$B$11:$B$500='Cal_Claims Experience'!$B429)*('Input_Claims Data'!$C$11:$C$500='Cal_Claims Experience'!$C429)*('Input_Claims Data'!$D$11:$D$500='Cal_Claims Experience'!$D429)))</f>
        <v/>
      </c>
      <c r="J429" s="1" t="str" cm="1">
        <f t="array" ref="J429">IF(A429="","",_xlfn._xlws.FILTER('Input_Claims Data'!J$11:J$500,('Input_Claims Data'!$A$11:$A$500='Cal_Claims Experience'!$A429)*('Input_Claims Data'!$B$11:$B$500='Cal_Claims Experience'!$B429)*('Input_Claims Data'!$C$11:$C$500='Cal_Claims Experience'!$C429)*('Input_Claims Data'!$D$11:$D$500='Cal_Claims Experience'!$D429)))</f>
        <v/>
      </c>
      <c r="K429" s="1" t="str" cm="1">
        <f t="array" ref="K429">IF(A429="","",_xlfn._xlws.FILTER('Input_Claims Data'!K$11:K$500,('Input_Claims Data'!$A$11:$A$500='Cal_Claims Experience'!$A429)*('Input_Claims Data'!$B$11:$B$500='Cal_Claims Experience'!$B429)*('Input_Claims Data'!$C$11:$C$500='Cal_Claims Experience'!$C429)*('Input_Claims Data'!$D$11:$D$500='Cal_Claims Experience'!$D429)))</f>
        <v/>
      </c>
      <c r="L429" s="1" t="str" cm="1">
        <f t="array" ref="L429">IF(B429="","",_xlfn._xlws.FILTER('Input_Claims Data'!L$11:L$500,('Input_Claims Data'!$A$11:$A$500='Cal_Claims Experience'!$A429)*('Input_Claims Data'!$B$11:$B$500='Cal_Claims Experience'!$B429)*('Input_Claims Data'!$C$11:$C$500='Cal_Claims Experience'!$C429)*('Input_Claims Data'!$D$11:$D$500='Cal_Claims Experience'!$D429)))</f>
        <v/>
      </c>
      <c r="M429" s="1" t="str" cm="1">
        <f t="array" ref="M429">IF(C429="","",_xlfn._xlws.FILTER('Input_Claims Data'!M$11:M$500,('Input_Claims Data'!$A$11:$A$500='Cal_Claims Experience'!$A429)*('Input_Claims Data'!$B$11:$B$500='Cal_Claims Experience'!$B429)*('Input_Claims Data'!$C$11:$C$500='Cal_Claims Experience'!$C429)*('Input_Claims Data'!$D$11:$D$500='Cal_Claims Experience'!$D429)))</f>
        <v/>
      </c>
      <c r="N429" s="1" t="str" cm="1">
        <f t="array" ref="N429">IF(D429="","",_xlfn._xlws.FILTER('Input_Claims Data'!N$11:N$500,('Input_Claims Data'!$A$11:$A$500='Cal_Claims Experience'!$A429)*('Input_Claims Data'!$B$11:$B$500='Cal_Claims Experience'!$B429)*('Input_Claims Data'!$C$11:$C$500='Cal_Claims Experience'!$C429)*('Input_Claims Data'!$D$11:$D$500='Cal_Claims Experience'!$D429)))</f>
        <v/>
      </c>
      <c r="O429" s="1" t="str">
        <f t="shared" si="60"/>
        <v/>
      </c>
      <c r="P429" s="1" t="str">
        <f t="shared" si="61"/>
        <v/>
      </c>
      <c r="Q429" s="1" t="str">
        <f t="shared" si="62"/>
        <v/>
      </c>
      <c r="R429" s="1" t="str">
        <f t="shared" si="63"/>
        <v/>
      </c>
      <c r="S429" s="1" t="str">
        <f t="shared" si="64"/>
        <v/>
      </c>
      <c r="Y429" s="1" t="str" cm="1">
        <f t="array" ref="Y429">IF(U429="","",_xlfn._xlws.FILTER('Input_Claims Data'!U$11:U$500,('Input_Claims Data'!$Q$11:$Q$500='Cal_Claims Experience'!$U429)*('Input_Claims Data'!$R$11:$R$500='Cal_Claims Experience'!$V429)*('Input_Claims Data'!$S$11:$S$500='Cal_Claims Experience'!$W429)*('Input_Claims Data'!$T$11:$T$500='Cal_Claims Experience'!$X429)))</f>
        <v/>
      </c>
      <c r="Z429" s="1" t="str" cm="1">
        <f t="array" ref="Z429">IF(V429="","",_xlfn._xlws.FILTER('Input_Claims Data'!V$11:V$500,('Input_Claims Data'!$Q$11:$Q$500='Cal_Claims Experience'!$U429)*('Input_Claims Data'!$R$11:$R$500='Cal_Claims Experience'!$V429)*('Input_Claims Data'!$S$11:$S$500='Cal_Claims Experience'!$W429)*('Input_Claims Data'!$T$11:$T$500='Cal_Claims Experience'!$X429)))</f>
        <v/>
      </c>
      <c r="AA429" s="1" t="str" cm="1">
        <f t="array" ref="AA429">IF(W429="","",_xlfn._xlws.FILTER('Input_Claims Data'!W$11:W$500,('Input_Claims Data'!$Q$11:$Q$500='Cal_Claims Experience'!$U429)*('Input_Claims Data'!$R$11:$R$500='Cal_Claims Experience'!$V429)*('Input_Claims Data'!$S$11:$S$500='Cal_Claims Experience'!$W429)*('Input_Claims Data'!$T$11:$T$500='Cal_Claims Experience'!$X429)))</f>
        <v/>
      </c>
      <c r="AB429" s="1" t="str" cm="1">
        <f t="array" ref="AB429">IF(X429="","",_xlfn._xlws.FILTER('Input_Claims Data'!X$11:X$500,('Input_Claims Data'!$Q$11:$Q$500='Cal_Claims Experience'!$U429)*('Input_Claims Data'!$R$11:$R$500='Cal_Claims Experience'!$V429)*('Input_Claims Data'!$S$11:$S$500='Cal_Claims Experience'!$W429)*('Input_Claims Data'!$T$11:$T$500='Cal_Claims Experience'!$X429)))</f>
        <v/>
      </c>
      <c r="AC429" s="1" t="str" cm="1">
        <f t="array" ref="AC429">IF(Y429="","",_xlfn._xlws.FILTER('Input_Claims Data'!Y$11:Y$500,('Input_Claims Data'!$Q$11:$Q$500='Cal_Claims Experience'!$U429)*('Input_Claims Data'!$R$11:$R$500='Cal_Claims Experience'!$V429)*('Input_Claims Data'!$S$11:$S$500='Cal_Claims Experience'!$W429)*('Input_Claims Data'!$T$11:$T$500='Cal_Claims Experience'!$X429)))</f>
        <v/>
      </c>
      <c r="AD429" s="1" t="str" cm="1">
        <f t="array" ref="AD429">IF(Z429="","",_xlfn._xlws.FILTER('Input_Claims Data'!Z$11:Z$500,('Input_Claims Data'!$Q$11:$Q$500='Cal_Claims Experience'!$U429)*('Input_Claims Data'!$R$11:$R$500='Cal_Claims Experience'!$V429)*('Input_Claims Data'!$S$11:$S$500='Cal_Claims Experience'!$W429)*('Input_Claims Data'!$T$11:$T$500='Cal_Claims Experience'!$X429)))</f>
        <v/>
      </c>
      <c r="AE429" s="1" t="str" cm="1">
        <f t="array" ref="AE429">IF(AA429="","",_xlfn._xlws.FILTER('Input_Claims Data'!AA$11:AA$500,('Input_Claims Data'!$Q$11:$Q$500='Cal_Claims Experience'!$U429)*('Input_Claims Data'!$R$11:$R$500='Cal_Claims Experience'!$V429)*('Input_Claims Data'!$S$11:$S$500='Cal_Claims Experience'!$W429)*('Input_Claims Data'!$T$11:$T$500='Cal_Claims Experience'!$X429)))</f>
        <v/>
      </c>
      <c r="AF429" s="1" t="str" cm="1">
        <f t="array" ref="AF429">IF(AB429="","",_xlfn._xlws.FILTER('Input_Claims Data'!AB$11:AB$500,('Input_Claims Data'!$Q$11:$Q$500='Cal_Claims Experience'!$U429)*('Input_Claims Data'!$R$11:$R$500='Cal_Claims Experience'!$V429)*('Input_Claims Data'!$S$11:$S$500='Cal_Claims Experience'!$W429)*('Input_Claims Data'!$T$11:$T$500='Cal_Claims Experience'!$X429)))</f>
        <v/>
      </c>
      <c r="AG429" s="1" t="str" cm="1">
        <f t="array" ref="AG429">IF(AC429="","",_xlfn._xlws.FILTER('Input_Claims Data'!AC$11:AC$500,('Input_Claims Data'!$Q$11:$Q$500='Cal_Claims Experience'!$U429)*('Input_Claims Data'!$R$11:$R$500='Cal_Claims Experience'!$V429)*('Input_Claims Data'!$S$11:$S$500='Cal_Claims Experience'!$W429)*('Input_Claims Data'!$T$11:$T$500='Cal_Claims Experience'!$X429)))</f>
        <v/>
      </c>
      <c r="AH429" s="1" t="str" cm="1">
        <f t="array" ref="AH429">IF(AD429="","",_xlfn._xlws.FILTER('Input_Claims Data'!AD$11:AD$500,('Input_Claims Data'!$Q$11:$Q$500='Cal_Claims Experience'!$U429)*('Input_Claims Data'!$R$11:$R$500='Cal_Claims Experience'!$V429)*('Input_Claims Data'!$S$11:$S$500='Cal_Claims Experience'!$W429)*('Input_Claims Data'!$T$11:$T$500='Cal_Claims Experience'!$X429)))</f>
        <v/>
      </c>
      <c r="AI429" s="1" t="str">
        <f t="shared" si="68"/>
        <v/>
      </c>
      <c r="AJ429" s="1" t="str">
        <f t="shared" si="65"/>
        <v/>
      </c>
      <c r="AK429" s="1" t="str">
        <f t="shared" si="66"/>
        <v/>
      </c>
      <c r="AL429" s="1" t="str">
        <f t="shared" si="67"/>
        <v/>
      </c>
      <c r="AM429" s="1" t="str">
        <f t="shared" si="69"/>
        <v/>
      </c>
    </row>
    <row r="430" spans="5:39">
      <c r="E430" s="1" t="str" cm="1">
        <f t="array" ref="E430">IF(A430="","",_xlfn._xlws.FILTER('Input_Claims Data'!E$11:E$500,('Input_Claims Data'!$A$11:$A$500='Cal_Claims Experience'!$A430)*('Input_Claims Data'!$B$11:$B$500='Cal_Claims Experience'!$B430)*('Input_Claims Data'!$C$11:$C$500='Cal_Claims Experience'!$C430)*('Input_Claims Data'!$D$11:$D$500='Cal_Claims Experience'!$D430)))</f>
        <v/>
      </c>
      <c r="F430" s="1" t="str" cm="1">
        <f t="array" ref="F430">IF(A430="","",_xlfn._xlws.FILTER('Input_Claims Data'!F$11:F$500,('Input_Claims Data'!$A$11:$A$500='Cal_Claims Experience'!$A430)*('Input_Claims Data'!$B$11:$B$500='Cal_Claims Experience'!$B430)*('Input_Claims Data'!$C$11:$C$500='Cal_Claims Experience'!$C430)*('Input_Claims Data'!$D$11:$D$500='Cal_Claims Experience'!$D430)))</f>
        <v/>
      </c>
      <c r="G430" s="1" t="str" cm="1">
        <f t="array" ref="G430">IF(A430="","",_xlfn._xlws.FILTER('Input_Claims Data'!G$11:G$500,('Input_Claims Data'!$A$11:$A$500='Cal_Claims Experience'!$A430)*('Input_Claims Data'!$B$11:$B$500='Cal_Claims Experience'!$B430)*('Input_Claims Data'!$C$11:$C$500='Cal_Claims Experience'!$C430)*('Input_Claims Data'!$D$11:$D$500='Cal_Claims Experience'!$D430)))</f>
        <v/>
      </c>
      <c r="H430" s="1" t="str" cm="1">
        <f t="array" ref="H430">IF(A430="","",_xlfn._xlws.FILTER('Input_Claims Data'!H$11:H$500,('Input_Claims Data'!$A$11:$A$500='Cal_Claims Experience'!$A430)*('Input_Claims Data'!$B$11:$B$500='Cal_Claims Experience'!$B430)*('Input_Claims Data'!$C$11:$C$500='Cal_Claims Experience'!$C430)*('Input_Claims Data'!$D$11:$D$500='Cal_Claims Experience'!$D430)))</f>
        <v/>
      </c>
      <c r="I430" s="1" t="str" cm="1">
        <f t="array" ref="I430">IF(A430="","",_xlfn._xlws.FILTER('Input_Claims Data'!I$11:I$500,('Input_Claims Data'!$A$11:$A$500='Cal_Claims Experience'!$A430)*('Input_Claims Data'!$B$11:$B$500='Cal_Claims Experience'!$B430)*('Input_Claims Data'!$C$11:$C$500='Cal_Claims Experience'!$C430)*('Input_Claims Data'!$D$11:$D$500='Cal_Claims Experience'!$D430)))</f>
        <v/>
      </c>
      <c r="J430" s="1" t="str" cm="1">
        <f t="array" ref="J430">IF(A430="","",_xlfn._xlws.FILTER('Input_Claims Data'!J$11:J$500,('Input_Claims Data'!$A$11:$A$500='Cal_Claims Experience'!$A430)*('Input_Claims Data'!$B$11:$B$500='Cal_Claims Experience'!$B430)*('Input_Claims Data'!$C$11:$C$500='Cal_Claims Experience'!$C430)*('Input_Claims Data'!$D$11:$D$500='Cal_Claims Experience'!$D430)))</f>
        <v/>
      </c>
      <c r="K430" s="1" t="str" cm="1">
        <f t="array" ref="K430">IF(A430="","",_xlfn._xlws.FILTER('Input_Claims Data'!K$11:K$500,('Input_Claims Data'!$A$11:$A$500='Cal_Claims Experience'!$A430)*('Input_Claims Data'!$B$11:$B$500='Cal_Claims Experience'!$B430)*('Input_Claims Data'!$C$11:$C$500='Cal_Claims Experience'!$C430)*('Input_Claims Data'!$D$11:$D$500='Cal_Claims Experience'!$D430)))</f>
        <v/>
      </c>
      <c r="L430" s="1" t="str" cm="1">
        <f t="array" ref="L430">IF(B430="","",_xlfn._xlws.FILTER('Input_Claims Data'!L$11:L$500,('Input_Claims Data'!$A$11:$A$500='Cal_Claims Experience'!$A430)*('Input_Claims Data'!$B$11:$B$500='Cal_Claims Experience'!$B430)*('Input_Claims Data'!$C$11:$C$500='Cal_Claims Experience'!$C430)*('Input_Claims Data'!$D$11:$D$500='Cal_Claims Experience'!$D430)))</f>
        <v/>
      </c>
      <c r="M430" s="1" t="str" cm="1">
        <f t="array" ref="M430">IF(C430="","",_xlfn._xlws.FILTER('Input_Claims Data'!M$11:M$500,('Input_Claims Data'!$A$11:$A$500='Cal_Claims Experience'!$A430)*('Input_Claims Data'!$B$11:$B$500='Cal_Claims Experience'!$B430)*('Input_Claims Data'!$C$11:$C$500='Cal_Claims Experience'!$C430)*('Input_Claims Data'!$D$11:$D$500='Cal_Claims Experience'!$D430)))</f>
        <v/>
      </c>
      <c r="N430" s="1" t="str" cm="1">
        <f t="array" ref="N430">IF(D430="","",_xlfn._xlws.FILTER('Input_Claims Data'!N$11:N$500,('Input_Claims Data'!$A$11:$A$500='Cal_Claims Experience'!$A430)*('Input_Claims Data'!$B$11:$B$500='Cal_Claims Experience'!$B430)*('Input_Claims Data'!$C$11:$C$500='Cal_Claims Experience'!$C430)*('Input_Claims Data'!$D$11:$D$500='Cal_Claims Experience'!$D430)))</f>
        <v/>
      </c>
      <c r="O430" s="1" t="str">
        <f t="shared" si="60"/>
        <v/>
      </c>
      <c r="P430" s="1" t="str">
        <f t="shared" si="61"/>
        <v/>
      </c>
      <c r="Q430" s="1" t="str">
        <f t="shared" si="62"/>
        <v/>
      </c>
      <c r="R430" s="1" t="str">
        <f t="shared" si="63"/>
        <v/>
      </c>
      <c r="S430" s="1" t="str">
        <f t="shared" si="64"/>
        <v/>
      </c>
      <c r="Y430" s="1" t="str" cm="1">
        <f t="array" ref="Y430">IF(U430="","",_xlfn._xlws.FILTER('Input_Claims Data'!U$11:U$500,('Input_Claims Data'!$Q$11:$Q$500='Cal_Claims Experience'!$U430)*('Input_Claims Data'!$R$11:$R$500='Cal_Claims Experience'!$V430)*('Input_Claims Data'!$S$11:$S$500='Cal_Claims Experience'!$W430)*('Input_Claims Data'!$T$11:$T$500='Cal_Claims Experience'!$X430)))</f>
        <v/>
      </c>
      <c r="Z430" s="1" t="str" cm="1">
        <f t="array" ref="Z430">IF(V430="","",_xlfn._xlws.FILTER('Input_Claims Data'!V$11:V$500,('Input_Claims Data'!$Q$11:$Q$500='Cal_Claims Experience'!$U430)*('Input_Claims Data'!$R$11:$R$500='Cal_Claims Experience'!$V430)*('Input_Claims Data'!$S$11:$S$500='Cal_Claims Experience'!$W430)*('Input_Claims Data'!$T$11:$T$500='Cal_Claims Experience'!$X430)))</f>
        <v/>
      </c>
      <c r="AA430" s="1" t="str" cm="1">
        <f t="array" ref="AA430">IF(W430="","",_xlfn._xlws.FILTER('Input_Claims Data'!W$11:W$500,('Input_Claims Data'!$Q$11:$Q$500='Cal_Claims Experience'!$U430)*('Input_Claims Data'!$R$11:$R$500='Cal_Claims Experience'!$V430)*('Input_Claims Data'!$S$11:$S$500='Cal_Claims Experience'!$W430)*('Input_Claims Data'!$T$11:$T$500='Cal_Claims Experience'!$X430)))</f>
        <v/>
      </c>
      <c r="AB430" s="1" t="str" cm="1">
        <f t="array" ref="AB430">IF(X430="","",_xlfn._xlws.FILTER('Input_Claims Data'!X$11:X$500,('Input_Claims Data'!$Q$11:$Q$500='Cal_Claims Experience'!$U430)*('Input_Claims Data'!$R$11:$R$500='Cal_Claims Experience'!$V430)*('Input_Claims Data'!$S$11:$S$500='Cal_Claims Experience'!$W430)*('Input_Claims Data'!$T$11:$T$500='Cal_Claims Experience'!$X430)))</f>
        <v/>
      </c>
      <c r="AC430" s="1" t="str" cm="1">
        <f t="array" ref="AC430">IF(Y430="","",_xlfn._xlws.FILTER('Input_Claims Data'!Y$11:Y$500,('Input_Claims Data'!$Q$11:$Q$500='Cal_Claims Experience'!$U430)*('Input_Claims Data'!$R$11:$R$500='Cal_Claims Experience'!$V430)*('Input_Claims Data'!$S$11:$S$500='Cal_Claims Experience'!$W430)*('Input_Claims Data'!$T$11:$T$500='Cal_Claims Experience'!$X430)))</f>
        <v/>
      </c>
      <c r="AD430" s="1" t="str" cm="1">
        <f t="array" ref="AD430">IF(Z430="","",_xlfn._xlws.FILTER('Input_Claims Data'!Z$11:Z$500,('Input_Claims Data'!$Q$11:$Q$500='Cal_Claims Experience'!$U430)*('Input_Claims Data'!$R$11:$R$500='Cal_Claims Experience'!$V430)*('Input_Claims Data'!$S$11:$S$500='Cal_Claims Experience'!$W430)*('Input_Claims Data'!$T$11:$T$500='Cal_Claims Experience'!$X430)))</f>
        <v/>
      </c>
      <c r="AE430" s="1" t="str" cm="1">
        <f t="array" ref="AE430">IF(AA430="","",_xlfn._xlws.FILTER('Input_Claims Data'!AA$11:AA$500,('Input_Claims Data'!$Q$11:$Q$500='Cal_Claims Experience'!$U430)*('Input_Claims Data'!$R$11:$R$500='Cal_Claims Experience'!$V430)*('Input_Claims Data'!$S$11:$S$500='Cal_Claims Experience'!$W430)*('Input_Claims Data'!$T$11:$T$500='Cal_Claims Experience'!$X430)))</f>
        <v/>
      </c>
      <c r="AF430" s="1" t="str" cm="1">
        <f t="array" ref="AF430">IF(AB430="","",_xlfn._xlws.FILTER('Input_Claims Data'!AB$11:AB$500,('Input_Claims Data'!$Q$11:$Q$500='Cal_Claims Experience'!$U430)*('Input_Claims Data'!$R$11:$R$500='Cal_Claims Experience'!$V430)*('Input_Claims Data'!$S$11:$S$500='Cal_Claims Experience'!$W430)*('Input_Claims Data'!$T$11:$T$500='Cal_Claims Experience'!$X430)))</f>
        <v/>
      </c>
      <c r="AG430" s="1" t="str" cm="1">
        <f t="array" ref="AG430">IF(AC430="","",_xlfn._xlws.FILTER('Input_Claims Data'!AC$11:AC$500,('Input_Claims Data'!$Q$11:$Q$500='Cal_Claims Experience'!$U430)*('Input_Claims Data'!$R$11:$R$500='Cal_Claims Experience'!$V430)*('Input_Claims Data'!$S$11:$S$500='Cal_Claims Experience'!$W430)*('Input_Claims Data'!$T$11:$T$500='Cal_Claims Experience'!$X430)))</f>
        <v/>
      </c>
      <c r="AH430" s="1" t="str" cm="1">
        <f t="array" ref="AH430">IF(AD430="","",_xlfn._xlws.FILTER('Input_Claims Data'!AD$11:AD$500,('Input_Claims Data'!$Q$11:$Q$500='Cal_Claims Experience'!$U430)*('Input_Claims Data'!$R$11:$R$500='Cal_Claims Experience'!$V430)*('Input_Claims Data'!$S$11:$S$500='Cal_Claims Experience'!$W430)*('Input_Claims Data'!$T$11:$T$500='Cal_Claims Experience'!$X430)))</f>
        <v/>
      </c>
      <c r="AI430" s="1" t="str">
        <f t="shared" si="68"/>
        <v/>
      </c>
      <c r="AJ430" s="1" t="str">
        <f t="shared" si="65"/>
        <v/>
      </c>
      <c r="AK430" s="1" t="str">
        <f t="shared" si="66"/>
        <v/>
      </c>
      <c r="AL430" s="1" t="str">
        <f t="shared" si="67"/>
        <v/>
      </c>
      <c r="AM430" s="1" t="str">
        <f t="shared" si="69"/>
        <v/>
      </c>
    </row>
    <row r="431" spans="5:39">
      <c r="E431" s="1" t="str" cm="1">
        <f t="array" ref="E431">IF(A431="","",_xlfn._xlws.FILTER('Input_Claims Data'!E$11:E$500,('Input_Claims Data'!$A$11:$A$500='Cal_Claims Experience'!$A431)*('Input_Claims Data'!$B$11:$B$500='Cal_Claims Experience'!$B431)*('Input_Claims Data'!$C$11:$C$500='Cal_Claims Experience'!$C431)*('Input_Claims Data'!$D$11:$D$500='Cal_Claims Experience'!$D431)))</f>
        <v/>
      </c>
      <c r="F431" s="1" t="str" cm="1">
        <f t="array" ref="F431">IF(A431="","",_xlfn._xlws.FILTER('Input_Claims Data'!F$11:F$500,('Input_Claims Data'!$A$11:$A$500='Cal_Claims Experience'!$A431)*('Input_Claims Data'!$B$11:$B$500='Cal_Claims Experience'!$B431)*('Input_Claims Data'!$C$11:$C$500='Cal_Claims Experience'!$C431)*('Input_Claims Data'!$D$11:$D$500='Cal_Claims Experience'!$D431)))</f>
        <v/>
      </c>
      <c r="G431" s="1" t="str" cm="1">
        <f t="array" ref="G431">IF(A431="","",_xlfn._xlws.FILTER('Input_Claims Data'!G$11:G$500,('Input_Claims Data'!$A$11:$A$500='Cal_Claims Experience'!$A431)*('Input_Claims Data'!$B$11:$B$500='Cal_Claims Experience'!$B431)*('Input_Claims Data'!$C$11:$C$500='Cal_Claims Experience'!$C431)*('Input_Claims Data'!$D$11:$D$500='Cal_Claims Experience'!$D431)))</f>
        <v/>
      </c>
      <c r="H431" s="1" t="str" cm="1">
        <f t="array" ref="H431">IF(A431="","",_xlfn._xlws.FILTER('Input_Claims Data'!H$11:H$500,('Input_Claims Data'!$A$11:$A$500='Cal_Claims Experience'!$A431)*('Input_Claims Data'!$B$11:$B$500='Cal_Claims Experience'!$B431)*('Input_Claims Data'!$C$11:$C$500='Cal_Claims Experience'!$C431)*('Input_Claims Data'!$D$11:$D$500='Cal_Claims Experience'!$D431)))</f>
        <v/>
      </c>
      <c r="I431" s="1" t="str" cm="1">
        <f t="array" ref="I431">IF(A431="","",_xlfn._xlws.FILTER('Input_Claims Data'!I$11:I$500,('Input_Claims Data'!$A$11:$A$500='Cal_Claims Experience'!$A431)*('Input_Claims Data'!$B$11:$B$500='Cal_Claims Experience'!$B431)*('Input_Claims Data'!$C$11:$C$500='Cal_Claims Experience'!$C431)*('Input_Claims Data'!$D$11:$D$500='Cal_Claims Experience'!$D431)))</f>
        <v/>
      </c>
      <c r="J431" s="1" t="str" cm="1">
        <f t="array" ref="J431">IF(A431="","",_xlfn._xlws.FILTER('Input_Claims Data'!J$11:J$500,('Input_Claims Data'!$A$11:$A$500='Cal_Claims Experience'!$A431)*('Input_Claims Data'!$B$11:$B$500='Cal_Claims Experience'!$B431)*('Input_Claims Data'!$C$11:$C$500='Cal_Claims Experience'!$C431)*('Input_Claims Data'!$D$11:$D$500='Cal_Claims Experience'!$D431)))</f>
        <v/>
      </c>
      <c r="K431" s="1" t="str" cm="1">
        <f t="array" ref="K431">IF(A431="","",_xlfn._xlws.FILTER('Input_Claims Data'!K$11:K$500,('Input_Claims Data'!$A$11:$A$500='Cal_Claims Experience'!$A431)*('Input_Claims Data'!$B$11:$B$500='Cal_Claims Experience'!$B431)*('Input_Claims Data'!$C$11:$C$500='Cal_Claims Experience'!$C431)*('Input_Claims Data'!$D$11:$D$500='Cal_Claims Experience'!$D431)))</f>
        <v/>
      </c>
      <c r="L431" s="1" t="str" cm="1">
        <f t="array" ref="L431">IF(B431="","",_xlfn._xlws.FILTER('Input_Claims Data'!L$11:L$500,('Input_Claims Data'!$A$11:$A$500='Cal_Claims Experience'!$A431)*('Input_Claims Data'!$B$11:$B$500='Cal_Claims Experience'!$B431)*('Input_Claims Data'!$C$11:$C$500='Cal_Claims Experience'!$C431)*('Input_Claims Data'!$D$11:$D$500='Cal_Claims Experience'!$D431)))</f>
        <v/>
      </c>
      <c r="M431" s="1" t="str" cm="1">
        <f t="array" ref="M431">IF(C431="","",_xlfn._xlws.FILTER('Input_Claims Data'!M$11:M$500,('Input_Claims Data'!$A$11:$A$500='Cal_Claims Experience'!$A431)*('Input_Claims Data'!$B$11:$B$500='Cal_Claims Experience'!$B431)*('Input_Claims Data'!$C$11:$C$500='Cal_Claims Experience'!$C431)*('Input_Claims Data'!$D$11:$D$500='Cal_Claims Experience'!$D431)))</f>
        <v/>
      </c>
      <c r="N431" s="1" t="str" cm="1">
        <f t="array" ref="N431">IF(D431="","",_xlfn._xlws.FILTER('Input_Claims Data'!N$11:N$500,('Input_Claims Data'!$A$11:$A$500='Cal_Claims Experience'!$A431)*('Input_Claims Data'!$B$11:$B$500='Cal_Claims Experience'!$B431)*('Input_Claims Data'!$C$11:$C$500='Cal_Claims Experience'!$C431)*('Input_Claims Data'!$D$11:$D$500='Cal_Claims Experience'!$D431)))</f>
        <v/>
      </c>
      <c r="O431" s="1" t="str">
        <f t="shared" si="60"/>
        <v/>
      </c>
      <c r="P431" s="1" t="str">
        <f t="shared" si="61"/>
        <v/>
      </c>
      <c r="Q431" s="1" t="str">
        <f t="shared" si="62"/>
        <v/>
      </c>
      <c r="R431" s="1" t="str">
        <f t="shared" si="63"/>
        <v/>
      </c>
      <c r="S431" s="1" t="str">
        <f t="shared" si="64"/>
        <v/>
      </c>
      <c r="Y431" s="1" t="str" cm="1">
        <f t="array" ref="Y431">IF(U431="","",_xlfn._xlws.FILTER('Input_Claims Data'!U$11:U$500,('Input_Claims Data'!$Q$11:$Q$500='Cal_Claims Experience'!$U431)*('Input_Claims Data'!$R$11:$R$500='Cal_Claims Experience'!$V431)*('Input_Claims Data'!$S$11:$S$500='Cal_Claims Experience'!$W431)*('Input_Claims Data'!$T$11:$T$500='Cal_Claims Experience'!$X431)))</f>
        <v/>
      </c>
      <c r="Z431" s="1" t="str" cm="1">
        <f t="array" ref="Z431">IF(V431="","",_xlfn._xlws.FILTER('Input_Claims Data'!V$11:V$500,('Input_Claims Data'!$Q$11:$Q$500='Cal_Claims Experience'!$U431)*('Input_Claims Data'!$R$11:$R$500='Cal_Claims Experience'!$V431)*('Input_Claims Data'!$S$11:$S$500='Cal_Claims Experience'!$W431)*('Input_Claims Data'!$T$11:$T$500='Cal_Claims Experience'!$X431)))</f>
        <v/>
      </c>
      <c r="AA431" s="1" t="str" cm="1">
        <f t="array" ref="AA431">IF(W431="","",_xlfn._xlws.FILTER('Input_Claims Data'!W$11:W$500,('Input_Claims Data'!$Q$11:$Q$500='Cal_Claims Experience'!$U431)*('Input_Claims Data'!$R$11:$R$500='Cal_Claims Experience'!$V431)*('Input_Claims Data'!$S$11:$S$500='Cal_Claims Experience'!$W431)*('Input_Claims Data'!$T$11:$T$500='Cal_Claims Experience'!$X431)))</f>
        <v/>
      </c>
      <c r="AB431" s="1" t="str" cm="1">
        <f t="array" ref="AB431">IF(X431="","",_xlfn._xlws.FILTER('Input_Claims Data'!X$11:X$500,('Input_Claims Data'!$Q$11:$Q$500='Cal_Claims Experience'!$U431)*('Input_Claims Data'!$R$11:$R$500='Cal_Claims Experience'!$V431)*('Input_Claims Data'!$S$11:$S$500='Cal_Claims Experience'!$W431)*('Input_Claims Data'!$T$11:$T$500='Cal_Claims Experience'!$X431)))</f>
        <v/>
      </c>
      <c r="AC431" s="1" t="str" cm="1">
        <f t="array" ref="AC431">IF(Y431="","",_xlfn._xlws.FILTER('Input_Claims Data'!Y$11:Y$500,('Input_Claims Data'!$Q$11:$Q$500='Cal_Claims Experience'!$U431)*('Input_Claims Data'!$R$11:$R$500='Cal_Claims Experience'!$V431)*('Input_Claims Data'!$S$11:$S$500='Cal_Claims Experience'!$W431)*('Input_Claims Data'!$T$11:$T$500='Cal_Claims Experience'!$X431)))</f>
        <v/>
      </c>
      <c r="AD431" s="1" t="str" cm="1">
        <f t="array" ref="AD431">IF(Z431="","",_xlfn._xlws.FILTER('Input_Claims Data'!Z$11:Z$500,('Input_Claims Data'!$Q$11:$Q$500='Cal_Claims Experience'!$U431)*('Input_Claims Data'!$R$11:$R$500='Cal_Claims Experience'!$V431)*('Input_Claims Data'!$S$11:$S$500='Cal_Claims Experience'!$W431)*('Input_Claims Data'!$T$11:$T$500='Cal_Claims Experience'!$X431)))</f>
        <v/>
      </c>
      <c r="AE431" s="1" t="str" cm="1">
        <f t="array" ref="AE431">IF(AA431="","",_xlfn._xlws.FILTER('Input_Claims Data'!AA$11:AA$500,('Input_Claims Data'!$Q$11:$Q$500='Cal_Claims Experience'!$U431)*('Input_Claims Data'!$R$11:$R$500='Cal_Claims Experience'!$V431)*('Input_Claims Data'!$S$11:$S$500='Cal_Claims Experience'!$W431)*('Input_Claims Data'!$T$11:$T$500='Cal_Claims Experience'!$X431)))</f>
        <v/>
      </c>
      <c r="AF431" s="1" t="str" cm="1">
        <f t="array" ref="AF431">IF(AB431="","",_xlfn._xlws.FILTER('Input_Claims Data'!AB$11:AB$500,('Input_Claims Data'!$Q$11:$Q$500='Cal_Claims Experience'!$U431)*('Input_Claims Data'!$R$11:$R$500='Cal_Claims Experience'!$V431)*('Input_Claims Data'!$S$11:$S$500='Cal_Claims Experience'!$W431)*('Input_Claims Data'!$T$11:$T$500='Cal_Claims Experience'!$X431)))</f>
        <v/>
      </c>
      <c r="AG431" s="1" t="str" cm="1">
        <f t="array" ref="AG431">IF(AC431="","",_xlfn._xlws.FILTER('Input_Claims Data'!AC$11:AC$500,('Input_Claims Data'!$Q$11:$Q$500='Cal_Claims Experience'!$U431)*('Input_Claims Data'!$R$11:$R$500='Cal_Claims Experience'!$V431)*('Input_Claims Data'!$S$11:$S$500='Cal_Claims Experience'!$W431)*('Input_Claims Data'!$T$11:$T$500='Cal_Claims Experience'!$X431)))</f>
        <v/>
      </c>
      <c r="AH431" s="1" t="str" cm="1">
        <f t="array" ref="AH431">IF(AD431="","",_xlfn._xlws.FILTER('Input_Claims Data'!AD$11:AD$500,('Input_Claims Data'!$Q$11:$Q$500='Cal_Claims Experience'!$U431)*('Input_Claims Data'!$R$11:$R$500='Cal_Claims Experience'!$V431)*('Input_Claims Data'!$S$11:$S$500='Cal_Claims Experience'!$W431)*('Input_Claims Data'!$T$11:$T$500='Cal_Claims Experience'!$X431)))</f>
        <v/>
      </c>
      <c r="AI431" s="1" t="str">
        <f t="shared" si="68"/>
        <v/>
      </c>
      <c r="AJ431" s="1" t="str">
        <f t="shared" si="65"/>
        <v/>
      </c>
      <c r="AK431" s="1" t="str">
        <f t="shared" si="66"/>
        <v/>
      </c>
      <c r="AL431" s="1" t="str">
        <f t="shared" si="67"/>
        <v/>
      </c>
      <c r="AM431" s="1" t="str">
        <f t="shared" si="69"/>
        <v/>
      </c>
    </row>
    <row r="432" spans="5:39">
      <c r="E432" s="1" t="str" cm="1">
        <f t="array" ref="E432">IF(A432="","",_xlfn._xlws.FILTER('Input_Claims Data'!E$11:E$500,('Input_Claims Data'!$A$11:$A$500='Cal_Claims Experience'!$A432)*('Input_Claims Data'!$B$11:$B$500='Cal_Claims Experience'!$B432)*('Input_Claims Data'!$C$11:$C$500='Cal_Claims Experience'!$C432)*('Input_Claims Data'!$D$11:$D$500='Cal_Claims Experience'!$D432)))</f>
        <v/>
      </c>
      <c r="F432" s="1" t="str" cm="1">
        <f t="array" ref="F432">IF(A432="","",_xlfn._xlws.FILTER('Input_Claims Data'!F$11:F$500,('Input_Claims Data'!$A$11:$A$500='Cal_Claims Experience'!$A432)*('Input_Claims Data'!$B$11:$B$500='Cal_Claims Experience'!$B432)*('Input_Claims Data'!$C$11:$C$500='Cal_Claims Experience'!$C432)*('Input_Claims Data'!$D$11:$D$500='Cal_Claims Experience'!$D432)))</f>
        <v/>
      </c>
      <c r="G432" s="1" t="str" cm="1">
        <f t="array" ref="G432">IF(A432="","",_xlfn._xlws.FILTER('Input_Claims Data'!G$11:G$500,('Input_Claims Data'!$A$11:$A$500='Cal_Claims Experience'!$A432)*('Input_Claims Data'!$B$11:$B$500='Cal_Claims Experience'!$B432)*('Input_Claims Data'!$C$11:$C$500='Cal_Claims Experience'!$C432)*('Input_Claims Data'!$D$11:$D$500='Cal_Claims Experience'!$D432)))</f>
        <v/>
      </c>
      <c r="H432" s="1" t="str" cm="1">
        <f t="array" ref="H432">IF(A432="","",_xlfn._xlws.FILTER('Input_Claims Data'!H$11:H$500,('Input_Claims Data'!$A$11:$A$500='Cal_Claims Experience'!$A432)*('Input_Claims Data'!$B$11:$B$500='Cal_Claims Experience'!$B432)*('Input_Claims Data'!$C$11:$C$500='Cal_Claims Experience'!$C432)*('Input_Claims Data'!$D$11:$D$500='Cal_Claims Experience'!$D432)))</f>
        <v/>
      </c>
      <c r="I432" s="1" t="str" cm="1">
        <f t="array" ref="I432">IF(A432="","",_xlfn._xlws.FILTER('Input_Claims Data'!I$11:I$500,('Input_Claims Data'!$A$11:$A$500='Cal_Claims Experience'!$A432)*('Input_Claims Data'!$B$11:$B$500='Cal_Claims Experience'!$B432)*('Input_Claims Data'!$C$11:$C$500='Cal_Claims Experience'!$C432)*('Input_Claims Data'!$D$11:$D$500='Cal_Claims Experience'!$D432)))</f>
        <v/>
      </c>
      <c r="J432" s="1" t="str" cm="1">
        <f t="array" ref="J432">IF(A432="","",_xlfn._xlws.FILTER('Input_Claims Data'!J$11:J$500,('Input_Claims Data'!$A$11:$A$500='Cal_Claims Experience'!$A432)*('Input_Claims Data'!$B$11:$B$500='Cal_Claims Experience'!$B432)*('Input_Claims Data'!$C$11:$C$500='Cal_Claims Experience'!$C432)*('Input_Claims Data'!$D$11:$D$500='Cal_Claims Experience'!$D432)))</f>
        <v/>
      </c>
      <c r="K432" s="1" t="str" cm="1">
        <f t="array" ref="K432">IF(A432="","",_xlfn._xlws.FILTER('Input_Claims Data'!K$11:K$500,('Input_Claims Data'!$A$11:$A$500='Cal_Claims Experience'!$A432)*('Input_Claims Data'!$B$11:$B$500='Cal_Claims Experience'!$B432)*('Input_Claims Data'!$C$11:$C$500='Cal_Claims Experience'!$C432)*('Input_Claims Data'!$D$11:$D$500='Cal_Claims Experience'!$D432)))</f>
        <v/>
      </c>
      <c r="L432" s="1" t="str" cm="1">
        <f t="array" ref="L432">IF(B432="","",_xlfn._xlws.FILTER('Input_Claims Data'!L$11:L$500,('Input_Claims Data'!$A$11:$A$500='Cal_Claims Experience'!$A432)*('Input_Claims Data'!$B$11:$B$500='Cal_Claims Experience'!$B432)*('Input_Claims Data'!$C$11:$C$500='Cal_Claims Experience'!$C432)*('Input_Claims Data'!$D$11:$D$500='Cal_Claims Experience'!$D432)))</f>
        <v/>
      </c>
      <c r="M432" s="1" t="str" cm="1">
        <f t="array" ref="M432">IF(C432="","",_xlfn._xlws.FILTER('Input_Claims Data'!M$11:M$500,('Input_Claims Data'!$A$11:$A$500='Cal_Claims Experience'!$A432)*('Input_Claims Data'!$B$11:$B$500='Cal_Claims Experience'!$B432)*('Input_Claims Data'!$C$11:$C$500='Cal_Claims Experience'!$C432)*('Input_Claims Data'!$D$11:$D$500='Cal_Claims Experience'!$D432)))</f>
        <v/>
      </c>
      <c r="N432" s="1" t="str" cm="1">
        <f t="array" ref="N432">IF(D432="","",_xlfn._xlws.FILTER('Input_Claims Data'!N$11:N$500,('Input_Claims Data'!$A$11:$A$500='Cal_Claims Experience'!$A432)*('Input_Claims Data'!$B$11:$B$500='Cal_Claims Experience'!$B432)*('Input_Claims Data'!$C$11:$C$500='Cal_Claims Experience'!$C432)*('Input_Claims Data'!$D$11:$D$500='Cal_Claims Experience'!$D432)))</f>
        <v/>
      </c>
      <c r="O432" s="1" t="str">
        <f t="shared" si="60"/>
        <v/>
      </c>
      <c r="P432" s="1" t="str">
        <f t="shared" si="61"/>
        <v/>
      </c>
      <c r="Q432" s="1" t="str">
        <f t="shared" si="62"/>
        <v/>
      </c>
      <c r="R432" s="1" t="str">
        <f t="shared" si="63"/>
        <v/>
      </c>
      <c r="S432" s="1" t="str">
        <f t="shared" si="64"/>
        <v/>
      </c>
      <c r="Y432" s="1" t="str" cm="1">
        <f t="array" ref="Y432">IF(U432="","",_xlfn._xlws.FILTER('Input_Claims Data'!U$11:U$500,('Input_Claims Data'!$Q$11:$Q$500='Cal_Claims Experience'!$U432)*('Input_Claims Data'!$R$11:$R$500='Cal_Claims Experience'!$V432)*('Input_Claims Data'!$S$11:$S$500='Cal_Claims Experience'!$W432)*('Input_Claims Data'!$T$11:$T$500='Cal_Claims Experience'!$X432)))</f>
        <v/>
      </c>
      <c r="Z432" s="1" t="str" cm="1">
        <f t="array" ref="Z432">IF(V432="","",_xlfn._xlws.FILTER('Input_Claims Data'!V$11:V$500,('Input_Claims Data'!$Q$11:$Q$500='Cal_Claims Experience'!$U432)*('Input_Claims Data'!$R$11:$R$500='Cal_Claims Experience'!$V432)*('Input_Claims Data'!$S$11:$S$500='Cal_Claims Experience'!$W432)*('Input_Claims Data'!$T$11:$T$500='Cal_Claims Experience'!$X432)))</f>
        <v/>
      </c>
      <c r="AA432" s="1" t="str" cm="1">
        <f t="array" ref="AA432">IF(W432="","",_xlfn._xlws.FILTER('Input_Claims Data'!W$11:W$500,('Input_Claims Data'!$Q$11:$Q$500='Cal_Claims Experience'!$U432)*('Input_Claims Data'!$R$11:$R$500='Cal_Claims Experience'!$V432)*('Input_Claims Data'!$S$11:$S$500='Cal_Claims Experience'!$W432)*('Input_Claims Data'!$T$11:$T$500='Cal_Claims Experience'!$X432)))</f>
        <v/>
      </c>
      <c r="AB432" s="1" t="str" cm="1">
        <f t="array" ref="AB432">IF(X432="","",_xlfn._xlws.FILTER('Input_Claims Data'!X$11:X$500,('Input_Claims Data'!$Q$11:$Q$500='Cal_Claims Experience'!$U432)*('Input_Claims Data'!$R$11:$R$500='Cal_Claims Experience'!$V432)*('Input_Claims Data'!$S$11:$S$500='Cal_Claims Experience'!$W432)*('Input_Claims Data'!$T$11:$T$500='Cal_Claims Experience'!$X432)))</f>
        <v/>
      </c>
      <c r="AC432" s="1" t="str" cm="1">
        <f t="array" ref="AC432">IF(Y432="","",_xlfn._xlws.FILTER('Input_Claims Data'!Y$11:Y$500,('Input_Claims Data'!$Q$11:$Q$500='Cal_Claims Experience'!$U432)*('Input_Claims Data'!$R$11:$R$500='Cal_Claims Experience'!$V432)*('Input_Claims Data'!$S$11:$S$500='Cal_Claims Experience'!$W432)*('Input_Claims Data'!$T$11:$T$500='Cal_Claims Experience'!$X432)))</f>
        <v/>
      </c>
      <c r="AD432" s="1" t="str" cm="1">
        <f t="array" ref="AD432">IF(Z432="","",_xlfn._xlws.FILTER('Input_Claims Data'!Z$11:Z$500,('Input_Claims Data'!$Q$11:$Q$500='Cal_Claims Experience'!$U432)*('Input_Claims Data'!$R$11:$R$500='Cal_Claims Experience'!$V432)*('Input_Claims Data'!$S$11:$S$500='Cal_Claims Experience'!$W432)*('Input_Claims Data'!$T$11:$T$500='Cal_Claims Experience'!$X432)))</f>
        <v/>
      </c>
      <c r="AE432" s="1" t="str" cm="1">
        <f t="array" ref="AE432">IF(AA432="","",_xlfn._xlws.FILTER('Input_Claims Data'!AA$11:AA$500,('Input_Claims Data'!$Q$11:$Q$500='Cal_Claims Experience'!$U432)*('Input_Claims Data'!$R$11:$R$500='Cal_Claims Experience'!$V432)*('Input_Claims Data'!$S$11:$S$500='Cal_Claims Experience'!$W432)*('Input_Claims Data'!$T$11:$T$500='Cal_Claims Experience'!$X432)))</f>
        <v/>
      </c>
      <c r="AF432" s="1" t="str" cm="1">
        <f t="array" ref="AF432">IF(AB432="","",_xlfn._xlws.FILTER('Input_Claims Data'!AB$11:AB$500,('Input_Claims Data'!$Q$11:$Q$500='Cal_Claims Experience'!$U432)*('Input_Claims Data'!$R$11:$R$500='Cal_Claims Experience'!$V432)*('Input_Claims Data'!$S$11:$S$500='Cal_Claims Experience'!$W432)*('Input_Claims Data'!$T$11:$T$500='Cal_Claims Experience'!$X432)))</f>
        <v/>
      </c>
      <c r="AG432" s="1" t="str" cm="1">
        <f t="array" ref="AG432">IF(AC432="","",_xlfn._xlws.FILTER('Input_Claims Data'!AC$11:AC$500,('Input_Claims Data'!$Q$11:$Q$500='Cal_Claims Experience'!$U432)*('Input_Claims Data'!$R$11:$R$500='Cal_Claims Experience'!$V432)*('Input_Claims Data'!$S$11:$S$500='Cal_Claims Experience'!$W432)*('Input_Claims Data'!$T$11:$T$500='Cal_Claims Experience'!$X432)))</f>
        <v/>
      </c>
      <c r="AH432" s="1" t="str" cm="1">
        <f t="array" ref="AH432">IF(AD432="","",_xlfn._xlws.FILTER('Input_Claims Data'!AD$11:AD$500,('Input_Claims Data'!$Q$11:$Q$500='Cal_Claims Experience'!$U432)*('Input_Claims Data'!$R$11:$R$500='Cal_Claims Experience'!$V432)*('Input_Claims Data'!$S$11:$S$500='Cal_Claims Experience'!$W432)*('Input_Claims Data'!$T$11:$T$500='Cal_Claims Experience'!$X432)))</f>
        <v/>
      </c>
      <c r="AI432" s="1" t="str">
        <f t="shared" si="68"/>
        <v/>
      </c>
      <c r="AJ432" s="1" t="str">
        <f t="shared" si="65"/>
        <v/>
      </c>
      <c r="AK432" s="1" t="str">
        <f t="shared" si="66"/>
        <v/>
      </c>
      <c r="AL432" s="1" t="str">
        <f t="shared" si="67"/>
        <v/>
      </c>
      <c r="AM432" s="1" t="str">
        <f t="shared" si="69"/>
        <v/>
      </c>
    </row>
    <row r="433" spans="5:39">
      <c r="E433" s="1" t="str" cm="1">
        <f t="array" ref="E433">IF(A433="","",_xlfn._xlws.FILTER('Input_Claims Data'!E$11:E$500,('Input_Claims Data'!$A$11:$A$500='Cal_Claims Experience'!$A433)*('Input_Claims Data'!$B$11:$B$500='Cal_Claims Experience'!$B433)*('Input_Claims Data'!$C$11:$C$500='Cal_Claims Experience'!$C433)*('Input_Claims Data'!$D$11:$D$500='Cal_Claims Experience'!$D433)))</f>
        <v/>
      </c>
      <c r="F433" s="1" t="str" cm="1">
        <f t="array" ref="F433">IF(A433="","",_xlfn._xlws.FILTER('Input_Claims Data'!F$11:F$500,('Input_Claims Data'!$A$11:$A$500='Cal_Claims Experience'!$A433)*('Input_Claims Data'!$B$11:$B$500='Cal_Claims Experience'!$B433)*('Input_Claims Data'!$C$11:$C$500='Cal_Claims Experience'!$C433)*('Input_Claims Data'!$D$11:$D$500='Cal_Claims Experience'!$D433)))</f>
        <v/>
      </c>
      <c r="G433" s="1" t="str" cm="1">
        <f t="array" ref="G433">IF(A433="","",_xlfn._xlws.FILTER('Input_Claims Data'!G$11:G$500,('Input_Claims Data'!$A$11:$A$500='Cal_Claims Experience'!$A433)*('Input_Claims Data'!$B$11:$B$500='Cal_Claims Experience'!$B433)*('Input_Claims Data'!$C$11:$C$500='Cal_Claims Experience'!$C433)*('Input_Claims Data'!$D$11:$D$500='Cal_Claims Experience'!$D433)))</f>
        <v/>
      </c>
      <c r="H433" s="1" t="str" cm="1">
        <f t="array" ref="H433">IF(A433="","",_xlfn._xlws.FILTER('Input_Claims Data'!H$11:H$500,('Input_Claims Data'!$A$11:$A$500='Cal_Claims Experience'!$A433)*('Input_Claims Data'!$B$11:$B$500='Cal_Claims Experience'!$B433)*('Input_Claims Data'!$C$11:$C$500='Cal_Claims Experience'!$C433)*('Input_Claims Data'!$D$11:$D$500='Cal_Claims Experience'!$D433)))</f>
        <v/>
      </c>
      <c r="I433" s="1" t="str" cm="1">
        <f t="array" ref="I433">IF(A433="","",_xlfn._xlws.FILTER('Input_Claims Data'!I$11:I$500,('Input_Claims Data'!$A$11:$A$500='Cal_Claims Experience'!$A433)*('Input_Claims Data'!$B$11:$B$500='Cal_Claims Experience'!$B433)*('Input_Claims Data'!$C$11:$C$500='Cal_Claims Experience'!$C433)*('Input_Claims Data'!$D$11:$D$500='Cal_Claims Experience'!$D433)))</f>
        <v/>
      </c>
      <c r="J433" s="1" t="str" cm="1">
        <f t="array" ref="J433">IF(A433="","",_xlfn._xlws.FILTER('Input_Claims Data'!J$11:J$500,('Input_Claims Data'!$A$11:$A$500='Cal_Claims Experience'!$A433)*('Input_Claims Data'!$B$11:$B$500='Cal_Claims Experience'!$B433)*('Input_Claims Data'!$C$11:$C$500='Cal_Claims Experience'!$C433)*('Input_Claims Data'!$D$11:$D$500='Cal_Claims Experience'!$D433)))</f>
        <v/>
      </c>
      <c r="K433" s="1" t="str" cm="1">
        <f t="array" ref="K433">IF(A433="","",_xlfn._xlws.FILTER('Input_Claims Data'!K$11:K$500,('Input_Claims Data'!$A$11:$A$500='Cal_Claims Experience'!$A433)*('Input_Claims Data'!$B$11:$B$500='Cal_Claims Experience'!$B433)*('Input_Claims Data'!$C$11:$C$500='Cal_Claims Experience'!$C433)*('Input_Claims Data'!$D$11:$D$500='Cal_Claims Experience'!$D433)))</f>
        <v/>
      </c>
      <c r="L433" s="1" t="str" cm="1">
        <f t="array" ref="L433">IF(B433="","",_xlfn._xlws.FILTER('Input_Claims Data'!L$11:L$500,('Input_Claims Data'!$A$11:$A$500='Cal_Claims Experience'!$A433)*('Input_Claims Data'!$B$11:$B$500='Cal_Claims Experience'!$B433)*('Input_Claims Data'!$C$11:$C$500='Cal_Claims Experience'!$C433)*('Input_Claims Data'!$D$11:$D$500='Cal_Claims Experience'!$D433)))</f>
        <v/>
      </c>
      <c r="M433" s="1" t="str" cm="1">
        <f t="array" ref="M433">IF(C433="","",_xlfn._xlws.FILTER('Input_Claims Data'!M$11:M$500,('Input_Claims Data'!$A$11:$A$500='Cal_Claims Experience'!$A433)*('Input_Claims Data'!$B$11:$B$500='Cal_Claims Experience'!$B433)*('Input_Claims Data'!$C$11:$C$500='Cal_Claims Experience'!$C433)*('Input_Claims Data'!$D$11:$D$500='Cal_Claims Experience'!$D433)))</f>
        <v/>
      </c>
      <c r="N433" s="1" t="str" cm="1">
        <f t="array" ref="N433">IF(D433="","",_xlfn._xlws.FILTER('Input_Claims Data'!N$11:N$500,('Input_Claims Data'!$A$11:$A$500='Cal_Claims Experience'!$A433)*('Input_Claims Data'!$B$11:$B$500='Cal_Claims Experience'!$B433)*('Input_Claims Data'!$C$11:$C$500='Cal_Claims Experience'!$C433)*('Input_Claims Data'!$D$11:$D$500='Cal_Claims Experience'!$D433)))</f>
        <v/>
      </c>
      <c r="O433" s="1" t="str">
        <f t="shared" si="60"/>
        <v/>
      </c>
      <c r="P433" s="1" t="str">
        <f t="shared" si="61"/>
        <v/>
      </c>
      <c r="Q433" s="1" t="str">
        <f t="shared" si="62"/>
        <v/>
      </c>
      <c r="R433" s="1" t="str">
        <f t="shared" si="63"/>
        <v/>
      </c>
      <c r="S433" s="1" t="str">
        <f t="shared" si="64"/>
        <v/>
      </c>
      <c r="Y433" s="1" t="str" cm="1">
        <f t="array" ref="Y433">IF(U433="","",_xlfn._xlws.FILTER('Input_Claims Data'!U$11:U$500,('Input_Claims Data'!$Q$11:$Q$500='Cal_Claims Experience'!$U433)*('Input_Claims Data'!$R$11:$R$500='Cal_Claims Experience'!$V433)*('Input_Claims Data'!$S$11:$S$500='Cal_Claims Experience'!$W433)*('Input_Claims Data'!$T$11:$T$500='Cal_Claims Experience'!$X433)))</f>
        <v/>
      </c>
      <c r="Z433" s="1" t="str" cm="1">
        <f t="array" ref="Z433">IF(V433="","",_xlfn._xlws.FILTER('Input_Claims Data'!V$11:V$500,('Input_Claims Data'!$Q$11:$Q$500='Cal_Claims Experience'!$U433)*('Input_Claims Data'!$R$11:$R$500='Cal_Claims Experience'!$V433)*('Input_Claims Data'!$S$11:$S$500='Cal_Claims Experience'!$W433)*('Input_Claims Data'!$T$11:$T$500='Cal_Claims Experience'!$X433)))</f>
        <v/>
      </c>
      <c r="AA433" s="1" t="str" cm="1">
        <f t="array" ref="AA433">IF(W433="","",_xlfn._xlws.FILTER('Input_Claims Data'!W$11:W$500,('Input_Claims Data'!$Q$11:$Q$500='Cal_Claims Experience'!$U433)*('Input_Claims Data'!$R$11:$R$500='Cal_Claims Experience'!$V433)*('Input_Claims Data'!$S$11:$S$500='Cal_Claims Experience'!$W433)*('Input_Claims Data'!$T$11:$T$500='Cal_Claims Experience'!$X433)))</f>
        <v/>
      </c>
      <c r="AB433" s="1" t="str" cm="1">
        <f t="array" ref="AB433">IF(X433="","",_xlfn._xlws.FILTER('Input_Claims Data'!X$11:X$500,('Input_Claims Data'!$Q$11:$Q$500='Cal_Claims Experience'!$U433)*('Input_Claims Data'!$R$11:$R$500='Cal_Claims Experience'!$V433)*('Input_Claims Data'!$S$11:$S$500='Cal_Claims Experience'!$W433)*('Input_Claims Data'!$T$11:$T$500='Cal_Claims Experience'!$X433)))</f>
        <v/>
      </c>
      <c r="AC433" s="1" t="str" cm="1">
        <f t="array" ref="AC433">IF(Y433="","",_xlfn._xlws.FILTER('Input_Claims Data'!Y$11:Y$500,('Input_Claims Data'!$Q$11:$Q$500='Cal_Claims Experience'!$U433)*('Input_Claims Data'!$R$11:$R$500='Cal_Claims Experience'!$V433)*('Input_Claims Data'!$S$11:$S$500='Cal_Claims Experience'!$W433)*('Input_Claims Data'!$T$11:$T$500='Cal_Claims Experience'!$X433)))</f>
        <v/>
      </c>
      <c r="AD433" s="1" t="str" cm="1">
        <f t="array" ref="AD433">IF(Z433="","",_xlfn._xlws.FILTER('Input_Claims Data'!Z$11:Z$500,('Input_Claims Data'!$Q$11:$Q$500='Cal_Claims Experience'!$U433)*('Input_Claims Data'!$R$11:$R$500='Cal_Claims Experience'!$V433)*('Input_Claims Data'!$S$11:$S$500='Cal_Claims Experience'!$W433)*('Input_Claims Data'!$T$11:$T$500='Cal_Claims Experience'!$X433)))</f>
        <v/>
      </c>
      <c r="AE433" s="1" t="str" cm="1">
        <f t="array" ref="AE433">IF(AA433="","",_xlfn._xlws.FILTER('Input_Claims Data'!AA$11:AA$500,('Input_Claims Data'!$Q$11:$Q$500='Cal_Claims Experience'!$U433)*('Input_Claims Data'!$R$11:$R$500='Cal_Claims Experience'!$V433)*('Input_Claims Data'!$S$11:$S$500='Cal_Claims Experience'!$W433)*('Input_Claims Data'!$T$11:$T$500='Cal_Claims Experience'!$X433)))</f>
        <v/>
      </c>
      <c r="AF433" s="1" t="str" cm="1">
        <f t="array" ref="AF433">IF(AB433="","",_xlfn._xlws.FILTER('Input_Claims Data'!AB$11:AB$500,('Input_Claims Data'!$Q$11:$Q$500='Cal_Claims Experience'!$U433)*('Input_Claims Data'!$R$11:$R$500='Cal_Claims Experience'!$V433)*('Input_Claims Data'!$S$11:$S$500='Cal_Claims Experience'!$W433)*('Input_Claims Data'!$T$11:$T$500='Cal_Claims Experience'!$X433)))</f>
        <v/>
      </c>
      <c r="AG433" s="1" t="str" cm="1">
        <f t="array" ref="AG433">IF(AC433="","",_xlfn._xlws.FILTER('Input_Claims Data'!AC$11:AC$500,('Input_Claims Data'!$Q$11:$Q$500='Cal_Claims Experience'!$U433)*('Input_Claims Data'!$R$11:$R$500='Cal_Claims Experience'!$V433)*('Input_Claims Data'!$S$11:$S$500='Cal_Claims Experience'!$W433)*('Input_Claims Data'!$T$11:$T$500='Cal_Claims Experience'!$X433)))</f>
        <v/>
      </c>
      <c r="AH433" s="1" t="str" cm="1">
        <f t="array" ref="AH433">IF(AD433="","",_xlfn._xlws.FILTER('Input_Claims Data'!AD$11:AD$500,('Input_Claims Data'!$Q$11:$Q$500='Cal_Claims Experience'!$U433)*('Input_Claims Data'!$R$11:$R$500='Cal_Claims Experience'!$V433)*('Input_Claims Data'!$S$11:$S$500='Cal_Claims Experience'!$W433)*('Input_Claims Data'!$T$11:$T$500='Cal_Claims Experience'!$X433)))</f>
        <v/>
      </c>
      <c r="AI433" s="1" t="str">
        <f t="shared" si="68"/>
        <v/>
      </c>
      <c r="AJ433" s="1" t="str">
        <f t="shared" si="65"/>
        <v/>
      </c>
      <c r="AK433" s="1" t="str">
        <f t="shared" si="66"/>
        <v/>
      </c>
      <c r="AL433" s="1" t="str">
        <f t="shared" si="67"/>
        <v/>
      </c>
      <c r="AM433" s="1" t="str">
        <f t="shared" si="69"/>
        <v/>
      </c>
    </row>
    <row r="434" spans="5:39">
      <c r="E434" s="1" t="str" cm="1">
        <f t="array" ref="E434">IF(A434="","",_xlfn._xlws.FILTER('Input_Claims Data'!E$11:E$500,('Input_Claims Data'!$A$11:$A$500='Cal_Claims Experience'!$A434)*('Input_Claims Data'!$B$11:$B$500='Cal_Claims Experience'!$B434)*('Input_Claims Data'!$C$11:$C$500='Cal_Claims Experience'!$C434)*('Input_Claims Data'!$D$11:$D$500='Cal_Claims Experience'!$D434)))</f>
        <v/>
      </c>
      <c r="F434" s="1" t="str" cm="1">
        <f t="array" ref="F434">IF(A434="","",_xlfn._xlws.FILTER('Input_Claims Data'!F$11:F$500,('Input_Claims Data'!$A$11:$A$500='Cal_Claims Experience'!$A434)*('Input_Claims Data'!$B$11:$B$500='Cal_Claims Experience'!$B434)*('Input_Claims Data'!$C$11:$C$500='Cal_Claims Experience'!$C434)*('Input_Claims Data'!$D$11:$D$500='Cal_Claims Experience'!$D434)))</f>
        <v/>
      </c>
      <c r="G434" s="1" t="str" cm="1">
        <f t="array" ref="G434">IF(A434="","",_xlfn._xlws.FILTER('Input_Claims Data'!G$11:G$500,('Input_Claims Data'!$A$11:$A$500='Cal_Claims Experience'!$A434)*('Input_Claims Data'!$B$11:$B$500='Cal_Claims Experience'!$B434)*('Input_Claims Data'!$C$11:$C$500='Cal_Claims Experience'!$C434)*('Input_Claims Data'!$D$11:$D$500='Cal_Claims Experience'!$D434)))</f>
        <v/>
      </c>
      <c r="H434" s="1" t="str" cm="1">
        <f t="array" ref="H434">IF(A434="","",_xlfn._xlws.FILTER('Input_Claims Data'!H$11:H$500,('Input_Claims Data'!$A$11:$A$500='Cal_Claims Experience'!$A434)*('Input_Claims Data'!$B$11:$B$500='Cal_Claims Experience'!$B434)*('Input_Claims Data'!$C$11:$C$500='Cal_Claims Experience'!$C434)*('Input_Claims Data'!$D$11:$D$500='Cal_Claims Experience'!$D434)))</f>
        <v/>
      </c>
      <c r="I434" s="1" t="str" cm="1">
        <f t="array" ref="I434">IF(A434="","",_xlfn._xlws.FILTER('Input_Claims Data'!I$11:I$500,('Input_Claims Data'!$A$11:$A$500='Cal_Claims Experience'!$A434)*('Input_Claims Data'!$B$11:$B$500='Cal_Claims Experience'!$B434)*('Input_Claims Data'!$C$11:$C$500='Cal_Claims Experience'!$C434)*('Input_Claims Data'!$D$11:$D$500='Cal_Claims Experience'!$D434)))</f>
        <v/>
      </c>
      <c r="J434" s="1" t="str" cm="1">
        <f t="array" ref="J434">IF(A434="","",_xlfn._xlws.FILTER('Input_Claims Data'!J$11:J$500,('Input_Claims Data'!$A$11:$A$500='Cal_Claims Experience'!$A434)*('Input_Claims Data'!$B$11:$B$500='Cal_Claims Experience'!$B434)*('Input_Claims Data'!$C$11:$C$500='Cal_Claims Experience'!$C434)*('Input_Claims Data'!$D$11:$D$500='Cal_Claims Experience'!$D434)))</f>
        <v/>
      </c>
      <c r="K434" s="1" t="str" cm="1">
        <f t="array" ref="K434">IF(A434="","",_xlfn._xlws.FILTER('Input_Claims Data'!K$11:K$500,('Input_Claims Data'!$A$11:$A$500='Cal_Claims Experience'!$A434)*('Input_Claims Data'!$B$11:$B$500='Cal_Claims Experience'!$B434)*('Input_Claims Data'!$C$11:$C$500='Cal_Claims Experience'!$C434)*('Input_Claims Data'!$D$11:$D$500='Cal_Claims Experience'!$D434)))</f>
        <v/>
      </c>
      <c r="L434" s="1" t="str" cm="1">
        <f t="array" ref="L434">IF(B434="","",_xlfn._xlws.FILTER('Input_Claims Data'!L$11:L$500,('Input_Claims Data'!$A$11:$A$500='Cal_Claims Experience'!$A434)*('Input_Claims Data'!$B$11:$B$500='Cal_Claims Experience'!$B434)*('Input_Claims Data'!$C$11:$C$500='Cal_Claims Experience'!$C434)*('Input_Claims Data'!$D$11:$D$500='Cal_Claims Experience'!$D434)))</f>
        <v/>
      </c>
      <c r="M434" s="1" t="str" cm="1">
        <f t="array" ref="M434">IF(C434="","",_xlfn._xlws.FILTER('Input_Claims Data'!M$11:M$500,('Input_Claims Data'!$A$11:$A$500='Cal_Claims Experience'!$A434)*('Input_Claims Data'!$B$11:$B$500='Cal_Claims Experience'!$B434)*('Input_Claims Data'!$C$11:$C$500='Cal_Claims Experience'!$C434)*('Input_Claims Data'!$D$11:$D$500='Cal_Claims Experience'!$D434)))</f>
        <v/>
      </c>
      <c r="N434" s="1" t="str" cm="1">
        <f t="array" ref="N434">IF(D434="","",_xlfn._xlws.FILTER('Input_Claims Data'!N$11:N$500,('Input_Claims Data'!$A$11:$A$500='Cal_Claims Experience'!$A434)*('Input_Claims Data'!$B$11:$B$500='Cal_Claims Experience'!$B434)*('Input_Claims Data'!$C$11:$C$500='Cal_Claims Experience'!$C434)*('Input_Claims Data'!$D$11:$D$500='Cal_Claims Experience'!$D434)))</f>
        <v/>
      </c>
      <c r="O434" s="1" t="str">
        <f t="shared" si="60"/>
        <v/>
      </c>
      <c r="P434" s="1" t="str">
        <f t="shared" si="61"/>
        <v/>
      </c>
      <c r="Q434" s="1" t="str">
        <f t="shared" si="62"/>
        <v/>
      </c>
      <c r="R434" s="1" t="str">
        <f t="shared" si="63"/>
        <v/>
      </c>
      <c r="S434" s="1" t="str">
        <f t="shared" si="64"/>
        <v/>
      </c>
      <c r="Y434" s="1" t="str" cm="1">
        <f t="array" ref="Y434">IF(U434="","",_xlfn._xlws.FILTER('Input_Claims Data'!U$11:U$500,('Input_Claims Data'!$Q$11:$Q$500='Cal_Claims Experience'!$U434)*('Input_Claims Data'!$R$11:$R$500='Cal_Claims Experience'!$V434)*('Input_Claims Data'!$S$11:$S$500='Cal_Claims Experience'!$W434)*('Input_Claims Data'!$T$11:$T$500='Cal_Claims Experience'!$X434)))</f>
        <v/>
      </c>
      <c r="Z434" s="1" t="str" cm="1">
        <f t="array" ref="Z434">IF(V434="","",_xlfn._xlws.FILTER('Input_Claims Data'!V$11:V$500,('Input_Claims Data'!$Q$11:$Q$500='Cal_Claims Experience'!$U434)*('Input_Claims Data'!$R$11:$R$500='Cal_Claims Experience'!$V434)*('Input_Claims Data'!$S$11:$S$500='Cal_Claims Experience'!$W434)*('Input_Claims Data'!$T$11:$T$500='Cal_Claims Experience'!$X434)))</f>
        <v/>
      </c>
      <c r="AA434" s="1" t="str" cm="1">
        <f t="array" ref="AA434">IF(W434="","",_xlfn._xlws.FILTER('Input_Claims Data'!W$11:W$500,('Input_Claims Data'!$Q$11:$Q$500='Cal_Claims Experience'!$U434)*('Input_Claims Data'!$R$11:$R$500='Cal_Claims Experience'!$V434)*('Input_Claims Data'!$S$11:$S$500='Cal_Claims Experience'!$W434)*('Input_Claims Data'!$T$11:$T$500='Cal_Claims Experience'!$X434)))</f>
        <v/>
      </c>
      <c r="AB434" s="1" t="str" cm="1">
        <f t="array" ref="AB434">IF(X434="","",_xlfn._xlws.FILTER('Input_Claims Data'!X$11:X$500,('Input_Claims Data'!$Q$11:$Q$500='Cal_Claims Experience'!$U434)*('Input_Claims Data'!$R$11:$R$500='Cal_Claims Experience'!$V434)*('Input_Claims Data'!$S$11:$S$500='Cal_Claims Experience'!$W434)*('Input_Claims Data'!$T$11:$T$500='Cal_Claims Experience'!$X434)))</f>
        <v/>
      </c>
      <c r="AC434" s="1" t="str" cm="1">
        <f t="array" ref="AC434">IF(Y434="","",_xlfn._xlws.FILTER('Input_Claims Data'!Y$11:Y$500,('Input_Claims Data'!$Q$11:$Q$500='Cal_Claims Experience'!$U434)*('Input_Claims Data'!$R$11:$R$500='Cal_Claims Experience'!$V434)*('Input_Claims Data'!$S$11:$S$500='Cal_Claims Experience'!$W434)*('Input_Claims Data'!$T$11:$T$500='Cal_Claims Experience'!$X434)))</f>
        <v/>
      </c>
      <c r="AD434" s="1" t="str" cm="1">
        <f t="array" ref="AD434">IF(Z434="","",_xlfn._xlws.FILTER('Input_Claims Data'!Z$11:Z$500,('Input_Claims Data'!$Q$11:$Q$500='Cal_Claims Experience'!$U434)*('Input_Claims Data'!$R$11:$R$500='Cal_Claims Experience'!$V434)*('Input_Claims Data'!$S$11:$S$500='Cal_Claims Experience'!$W434)*('Input_Claims Data'!$T$11:$T$500='Cal_Claims Experience'!$X434)))</f>
        <v/>
      </c>
      <c r="AE434" s="1" t="str" cm="1">
        <f t="array" ref="AE434">IF(AA434="","",_xlfn._xlws.FILTER('Input_Claims Data'!AA$11:AA$500,('Input_Claims Data'!$Q$11:$Q$500='Cal_Claims Experience'!$U434)*('Input_Claims Data'!$R$11:$R$500='Cal_Claims Experience'!$V434)*('Input_Claims Data'!$S$11:$S$500='Cal_Claims Experience'!$W434)*('Input_Claims Data'!$T$11:$T$500='Cal_Claims Experience'!$X434)))</f>
        <v/>
      </c>
      <c r="AF434" s="1" t="str" cm="1">
        <f t="array" ref="AF434">IF(AB434="","",_xlfn._xlws.FILTER('Input_Claims Data'!AB$11:AB$500,('Input_Claims Data'!$Q$11:$Q$500='Cal_Claims Experience'!$U434)*('Input_Claims Data'!$R$11:$R$500='Cal_Claims Experience'!$V434)*('Input_Claims Data'!$S$11:$S$500='Cal_Claims Experience'!$W434)*('Input_Claims Data'!$T$11:$T$500='Cal_Claims Experience'!$X434)))</f>
        <v/>
      </c>
      <c r="AG434" s="1" t="str" cm="1">
        <f t="array" ref="AG434">IF(AC434="","",_xlfn._xlws.FILTER('Input_Claims Data'!AC$11:AC$500,('Input_Claims Data'!$Q$11:$Q$500='Cal_Claims Experience'!$U434)*('Input_Claims Data'!$R$11:$R$500='Cal_Claims Experience'!$V434)*('Input_Claims Data'!$S$11:$S$500='Cal_Claims Experience'!$W434)*('Input_Claims Data'!$T$11:$T$500='Cal_Claims Experience'!$X434)))</f>
        <v/>
      </c>
      <c r="AH434" s="1" t="str" cm="1">
        <f t="array" ref="AH434">IF(AD434="","",_xlfn._xlws.FILTER('Input_Claims Data'!AD$11:AD$500,('Input_Claims Data'!$Q$11:$Q$500='Cal_Claims Experience'!$U434)*('Input_Claims Data'!$R$11:$R$500='Cal_Claims Experience'!$V434)*('Input_Claims Data'!$S$11:$S$500='Cal_Claims Experience'!$W434)*('Input_Claims Data'!$T$11:$T$500='Cal_Claims Experience'!$X434)))</f>
        <v/>
      </c>
      <c r="AI434" s="1" t="str">
        <f t="shared" si="68"/>
        <v/>
      </c>
      <c r="AJ434" s="1" t="str">
        <f t="shared" si="65"/>
        <v/>
      </c>
      <c r="AK434" s="1" t="str">
        <f t="shared" si="66"/>
        <v/>
      </c>
      <c r="AL434" s="1" t="str">
        <f t="shared" si="67"/>
        <v/>
      </c>
      <c r="AM434" s="1" t="str">
        <f t="shared" si="69"/>
        <v/>
      </c>
    </row>
    <row r="435" spans="5:39">
      <c r="E435" s="1" t="str" cm="1">
        <f t="array" ref="E435">IF(A435="","",_xlfn._xlws.FILTER('Input_Claims Data'!E$11:E$500,('Input_Claims Data'!$A$11:$A$500='Cal_Claims Experience'!$A435)*('Input_Claims Data'!$B$11:$B$500='Cal_Claims Experience'!$B435)*('Input_Claims Data'!$C$11:$C$500='Cal_Claims Experience'!$C435)*('Input_Claims Data'!$D$11:$D$500='Cal_Claims Experience'!$D435)))</f>
        <v/>
      </c>
      <c r="F435" s="1" t="str" cm="1">
        <f t="array" ref="F435">IF(A435="","",_xlfn._xlws.FILTER('Input_Claims Data'!F$11:F$500,('Input_Claims Data'!$A$11:$A$500='Cal_Claims Experience'!$A435)*('Input_Claims Data'!$B$11:$B$500='Cal_Claims Experience'!$B435)*('Input_Claims Data'!$C$11:$C$500='Cal_Claims Experience'!$C435)*('Input_Claims Data'!$D$11:$D$500='Cal_Claims Experience'!$D435)))</f>
        <v/>
      </c>
      <c r="G435" s="1" t="str" cm="1">
        <f t="array" ref="G435">IF(A435="","",_xlfn._xlws.FILTER('Input_Claims Data'!G$11:G$500,('Input_Claims Data'!$A$11:$A$500='Cal_Claims Experience'!$A435)*('Input_Claims Data'!$B$11:$B$500='Cal_Claims Experience'!$B435)*('Input_Claims Data'!$C$11:$C$500='Cal_Claims Experience'!$C435)*('Input_Claims Data'!$D$11:$D$500='Cal_Claims Experience'!$D435)))</f>
        <v/>
      </c>
      <c r="H435" s="1" t="str" cm="1">
        <f t="array" ref="H435">IF(A435="","",_xlfn._xlws.FILTER('Input_Claims Data'!H$11:H$500,('Input_Claims Data'!$A$11:$A$500='Cal_Claims Experience'!$A435)*('Input_Claims Data'!$B$11:$B$500='Cal_Claims Experience'!$B435)*('Input_Claims Data'!$C$11:$C$500='Cal_Claims Experience'!$C435)*('Input_Claims Data'!$D$11:$D$500='Cal_Claims Experience'!$D435)))</f>
        <v/>
      </c>
      <c r="I435" s="1" t="str" cm="1">
        <f t="array" ref="I435">IF(A435="","",_xlfn._xlws.FILTER('Input_Claims Data'!I$11:I$500,('Input_Claims Data'!$A$11:$A$500='Cal_Claims Experience'!$A435)*('Input_Claims Data'!$B$11:$B$500='Cal_Claims Experience'!$B435)*('Input_Claims Data'!$C$11:$C$500='Cal_Claims Experience'!$C435)*('Input_Claims Data'!$D$11:$D$500='Cal_Claims Experience'!$D435)))</f>
        <v/>
      </c>
      <c r="J435" s="1" t="str" cm="1">
        <f t="array" ref="J435">IF(A435="","",_xlfn._xlws.FILTER('Input_Claims Data'!J$11:J$500,('Input_Claims Data'!$A$11:$A$500='Cal_Claims Experience'!$A435)*('Input_Claims Data'!$B$11:$B$500='Cal_Claims Experience'!$B435)*('Input_Claims Data'!$C$11:$C$500='Cal_Claims Experience'!$C435)*('Input_Claims Data'!$D$11:$D$500='Cal_Claims Experience'!$D435)))</f>
        <v/>
      </c>
      <c r="K435" s="1" t="str" cm="1">
        <f t="array" ref="K435">IF(A435="","",_xlfn._xlws.FILTER('Input_Claims Data'!K$11:K$500,('Input_Claims Data'!$A$11:$A$500='Cal_Claims Experience'!$A435)*('Input_Claims Data'!$B$11:$B$500='Cal_Claims Experience'!$B435)*('Input_Claims Data'!$C$11:$C$500='Cal_Claims Experience'!$C435)*('Input_Claims Data'!$D$11:$D$500='Cal_Claims Experience'!$D435)))</f>
        <v/>
      </c>
      <c r="L435" s="1" t="str" cm="1">
        <f t="array" ref="L435">IF(B435="","",_xlfn._xlws.FILTER('Input_Claims Data'!L$11:L$500,('Input_Claims Data'!$A$11:$A$500='Cal_Claims Experience'!$A435)*('Input_Claims Data'!$B$11:$B$500='Cal_Claims Experience'!$B435)*('Input_Claims Data'!$C$11:$C$500='Cal_Claims Experience'!$C435)*('Input_Claims Data'!$D$11:$D$500='Cal_Claims Experience'!$D435)))</f>
        <v/>
      </c>
      <c r="M435" s="1" t="str" cm="1">
        <f t="array" ref="M435">IF(C435="","",_xlfn._xlws.FILTER('Input_Claims Data'!M$11:M$500,('Input_Claims Data'!$A$11:$A$500='Cal_Claims Experience'!$A435)*('Input_Claims Data'!$B$11:$B$500='Cal_Claims Experience'!$B435)*('Input_Claims Data'!$C$11:$C$500='Cal_Claims Experience'!$C435)*('Input_Claims Data'!$D$11:$D$500='Cal_Claims Experience'!$D435)))</f>
        <v/>
      </c>
      <c r="N435" s="1" t="str" cm="1">
        <f t="array" ref="N435">IF(D435="","",_xlfn._xlws.FILTER('Input_Claims Data'!N$11:N$500,('Input_Claims Data'!$A$11:$A$500='Cal_Claims Experience'!$A435)*('Input_Claims Data'!$B$11:$B$500='Cal_Claims Experience'!$B435)*('Input_Claims Data'!$C$11:$C$500='Cal_Claims Experience'!$C435)*('Input_Claims Data'!$D$11:$D$500='Cal_Claims Experience'!$D435)))</f>
        <v/>
      </c>
      <c r="O435" s="1" t="str">
        <f t="shared" si="60"/>
        <v/>
      </c>
      <c r="P435" s="1" t="str">
        <f t="shared" si="61"/>
        <v/>
      </c>
      <c r="Q435" s="1" t="str">
        <f t="shared" si="62"/>
        <v/>
      </c>
      <c r="R435" s="1" t="str">
        <f t="shared" si="63"/>
        <v/>
      </c>
      <c r="S435" s="1" t="str">
        <f t="shared" si="64"/>
        <v/>
      </c>
      <c r="Y435" s="1" t="str" cm="1">
        <f t="array" ref="Y435">IF(U435="","",_xlfn._xlws.FILTER('Input_Claims Data'!U$11:U$500,('Input_Claims Data'!$Q$11:$Q$500='Cal_Claims Experience'!$U435)*('Input_Claims Data'!$R$11:$R$500='Cal_Claims Experience'!$V435)*('Input_Claims Data'!$S$11:$S$500='Cal_Claims Experience'!$W435)*('Input_Claims Data'!$T$11:$T$500='Cal_Claims Experience'!$X435)))</f>
        <v/>
      </c>
      <c r="Z435" s="1" t="str" cm="1">
        <f t="array" ref="Z435">IF(V435="","",_xlfn._xlws.FILTER('Input_Claims Data'!V$11:V$500,('Input_Claims Data'!$Q$11:$Q$500='Cal_Claims Experience'!$U435)*('Input_Claims Data'!$R$11:$R$500='Cal_Claims Experience'!$V435)*('Input_Claims Data'!$S$11:$S$500='Cal_Claims Experience'!$W435)*('Input_Claims Data'!$T$11:$T$500='Cal_Claims Experience'!$X435)))</f>
        <v/>
      </c>
      <c r="AA435" s="1" t="str" cm="1">
        <f t="array" ref="AA435">IF(W435="","",_xlfn._xlws.FILTER('Input_Claims Data'!W$11:W$500,('Input_Claims Data'!$Q$11:$Q$500='Cal_Claims Experience'!$U435)*('Input_Claims Data'!$R$11:$R$500='Cal_Claims Experience'!$V435)*('Input_Claims Data'!$S$11:$S$500='Cal_Claims Experience'!$W435)*('Input_Claims Data'!$T$11:$T$500='Cal_Claims Experience'!$X435)))</f>
        <v/>
      </c>
      <c r="AB435" s="1" t="str" cm="1">
        <f t="array" ref="AB435">IF(X435="","",_xlfn._xlws.FILTER('Input_Claims Data'!X$11:X$500,('Input_Claims Data'!$Q$11:$Q$500='Cal_Claims Experience'!$U435)*('Input_Claims Data'!$R$11:$R$500='Cal_Claims Experience'!$V435)*('Input_Claims Data'!$S$11:$S$500='Cal_Claims Experience'!$W435)*('Input_Claims Data'!$T$11:$T$500='Cal_Claims Experience'!$X435)))</f>
        <v/>
      </c>
      <c r="AC435" s="1" t="str" cm="1">
        <f t="array" ref="AC435">IF(Y435="","",_xlfn._xlws.FILTER('Input_Claims Data'!Y$11:Y$500,('Input_Claims Data'!$Q$11:$Q$500='Cal_Claims Experience'!$U435)*('Input_Claims Data'!$R$11:$R$500='Cal_Claims Experience'!$V435)*('Input_Claims Data'!$S$11:$S$500='Cal_Claims Experience'!$W435)*('Input_Claims Data'!$T$11:$T$500='Cal_Claims Experience'!$X435)))</f>
        <v/>
      </c>
      <c r="AD435" s="1" t="str" cm="1">
        <f t="array" ref="AD435">IF(Z435="","",_xlfn._xlws.FILTER('Input_Claims Data'!Z$11:Z$500,('Input_Claims Data'!$Q$11:$Q$500='Cal_Claims Experience'!$U435)*('Input_Claims Data'!$R$11:$R$500='Cal_Claims Experience'!$V435)*('Input_Claims Data'!$S$11:$S$500='Cal_Claims Experience'!$W435)*('Input_Claims Data'!$T$11:$T$500='Cal_Claims Experience'!$X435)))</f>
        <v/>
      </c>
      <c r="AE435" s="1" t="str" cm="1">
        <f t="array" ref="AE435">IF(AA435="","",_xlfn._xlws.FILTER('Input_Claims Data'!AA$11:AA$500,('Input_Claims Data'!$Q$11:$Q$500='Cal_Claims Experience'!$U435)*('Input_Claims Data'!$R$11:$R$500='Cal_Claims Experience'!$V435)*('Input_Claims Data'!$S$11:$S$500='Cal_Claims Experience'!$W435)*('Input_Claims Data'!$T$11:$T$500='Cal_Claims Experience'!$X435)))</f>
        <v/>
      </c>
      <c r="AF435" s="1" t="str" cm="1">
        <f t="array" ref="AF435">IF(AB435="","",_xlfn._xlws.FILTER('Input_Claims Data'!AB$11:AB$500,('Input_Claims Data'!$Q$11:$Q$500='Cal_Claims Experience'!$U435)*('Input_Claims Data'!$R$11:$R$500='Cal_Claims Experience'!$V435)*('Input_Claims Data'!$S$11:$S$500='Cal_Claims Experience'!$W435)*('Input_Claims Data'!$T$11:$T$500='Cal_Claims Experience'!$X435)))</f>
        <v/>
      </c>
      <c r="AG435" s="1" t="str" cm="1">
        <f t="array" ref="AG435">IF(AC435="","",_xlfn._xlws.FILTER('Input_Claims Data'!AC$11:AC$500,('Input_Claims Data'!$Q$11:$Q$500='Cal_Claims Experience'!$U435)*('Input_Claims Data'!$R$11:$R$500='Cal_Claims Experience'!$V435)*('Input_Claims Data'!$S$11:$S$500='Cal_Claims Experience'!$W435)*('Input_Claims Data'!$T$11:$T$500='Cal_Claims Experience'!$X435)))</f>
        <v/>
      </c>
      <c r="AH435" s="1" t="str" cm="1">
        <f t="array" ref="AH435">IF(AD435="","",_xlfn._xlws.FILTER('Input_Claims Data'!AD$11:AD$500,('Input_Claims Data'!$Q$11:$Q$500='Cal_Claims Experience'!$U435)*('Input_Claims Data'!$R$11:$R$500='Cal_Claims Experience'!$V435)*('Input_Claims Data'!$S$11:$S$500='Cal_Claims Experience'!$W435)*('Input_Claims Data'!$T$11:$T$500='Cal_Claims Experience'!$X435)))</f>
        <v/>
      </c>
      <c r="AI435" s="1" t="str">
        <f t="shared" si="68"/>
        <v/>
      </c>
      <c r="AJ435" s="1" t="str">
        <f t="shared" si="65"/>
        <v/>
      </c>
      <c r="AK435" s="1" t="str">
        <f t="shared" si="66"/>
        <v/>
      </c>
      <c r="AL435" s="1" t="str">
        <f t="shared" si="67"/>
        <v/>
      </c>
      <c r="AM435" s="1" t="str">
        <f t="shared" si="69"/>
        <v/>
      </c>
    </row>
    <row r="436" spans="5:39">
      <c r="E436" s="1" t="str" cm="1">
        <f t="array" ref="E436">IF(A436="","",_xlfn._xlws.FILTER('Input_Claims Data'!E$11:E$500,('Input_Claims Data'!$A$11:$A$500='Cal_Claims Experience'!$A436)*('Input_Claims Data'!$B$11:$B$500='Cal_Claims Experience'!$B436)*('Input_Claims Data'!$C$11:$C$500='Cal_Claims Experience'!$C436)*('Input_Claims Data'!$D$11:$D$500='Cal_Claims Experience'!$D436)))</f>
        <v/>
      </c>
      <c r="F436" s="1" t="str" cm="1">
        <f t="array" ref="F436">IF(A436="","",_xlfn._xlws.FILTER('Input_Claims Data'!F$11:F$500,('Input_Claims Data'!$A$11:$A$500='Cal_Claims Experience'!$A436)*('Input_Claims Data'!$B$11:$B$500='Cal_Claims Experience'!$B436)*('Input_Claims Data'!$C$11:$C$500='Cal_Claims Experience'!$C436)*('Input_Claims Data'!$D$11:$D$500='Cal_Claims Experience'!$D436)))</f>
        <v/>
      </c>
      <c r="G436" s="1" t="str" cm="1">
        <f t="array" ref="G436">IF(A436="","",_xlfn._xlws.FILTER('Input_Claims Data'!G$11:G$500,('Input_Claims Data'!$A$11:$A$500='Cal_Claims Experience'!$A436)*('Input_Claims Data'!$B$11:$B$500='Cal_Claims Experience'!$B436)*('Input_Claims Data'!$C$11:$C$500='Cal_Claims Experience'!$C436)*('Input_Claims Data'!$D$11:$D$500='Cal_Claims Experience'!$D436)))</f>
        <v/>
      </c>
      <c r="H436" s="1" t="str" cm="1">
        <f t="array" ref="H436">IF(A436="","",_xlfn._xlws.FILTER('Input_Claims Data'!H$11:H$500,('Input_Claims Data'!$A$11:$A$500='Cal_Claims Experience'!$A436)*('Input_Claims Data'!$B$11:$B$500='Cal_Claims Experience'!$B436)*('Input_Claims Data'!$C$11:$C$500='Cal_Claims Experience'!$C436)*('Input_Claims Data'!$D$11:$D$500='Cal_Claims Experience'!$D436)))</f>
        <v/>
      </c>
      <c r="I436" s="1" t="str" cm="1">
        <f t="array" ref="I436">IF(A436="","",_xlfn._xlws.FILTER('Input_Claims Data'!I$11:I$500,('Input_Claims Data'!$A$11:$A$500='Cal_Claims Experience'!$A436)*('Input_Claims Data'!$B$11:$B$500='Cal_Claims Experience'!$B436)*('Input_Claims Data'!$C$11:$C$500='Cal_Claims Experience'!$C436)*('Input_Claims Data'!$D$11:$D$500='Cal_Claims Experience'!$D436)))</f>
        <v/>
      </c>
      <c r="J436" s="1" t="str" cm="1">
        <f t="array" ref="J436">IF(A436="","",_xlfn._xlws.FILTER('Input_Claims Data'!J$11:J$500,('Input_Claims Data'!$A$11:$A$500='Cal_Claims Experience'!$A436)*('Input_Claims Data'!$B$11:$B$500='Cal_Claims Experience'!$B436)*('Input_Claims Data'!$C$11:$C$500='Cal_Claims Experience'!$C436)*('Input_Claims Data'!$D$11:$D$500='Cal_Claims Experience'!$D436)))</f>
        <v/>
      </c>
      <c r="K436" s="1" t="str" cm="1">
        <f t="array" ref="K436">IF(A436="","",_xlfn._xlws.FILTER('Input_Claims Data'!K$11:K$500,('Input_Claims Data'!$A$11:$A$500='Cal_Claims Experience'!$A436)*('Input_Claims Data'!$B$11:$B$500='Cal_Claims Experience'!$B436)*('Input_Claims Data'!$C$11:$C$500='Cal_Claims Experience'!$C436)*('Input_Claims Data'!$D$11:$D$500='Cal_Claims Experience'!$D436)))</f>
        <v/>
      </c>
      <c r="L436" s="1" t="str" cm="1">
        <f t="array" ref="L436">IF(B436="","",_xlfn._xlws.FILTER('Input_Claims Data'!L$11:L$500,('Input_Claims Data'!$A$11:$A$500='Cal_Claims Experience'!$A436)*('Input_Claims Data'!$B$11:$B$500='Cal_Claims Experience'!$B436)*('Input_Claims Data'!$C$11:$C$500='Cal_Claims Experience'!$C436)*('Input_Claims Data'!$D$11:$D$500='Cal_Claims Experience'!$D436)))</f>
        <v/>
      </c>
      <c r="M436" s="1" t="str" cm="1">
        <f t="array" ref="M436">IF(C436="","",_xlfn._xlws.FILTER('Input_Claims Data'!M$11:M$500,('Input_Claims Data'!$A$11:$A$500='Cal_Claims Experience'!$A436)*('Input_Claims Data'!$B$11:$B$500='Cal_Claims Experience'!$B436)*('Input_Claims Data'!$C$11:$C$500='Cal_Claims Experience'!$C436)*('Input_Claims Data'!$D$11:$D$500='Cal_Claims Experience'!$D436)))</f>
        <v/>
      </c>
      <c r="N436" s="1" t="str" cm="1">
        <f t="array" ref="N436">IF(D436="","",_xlfn._xlws.FILTER('Input_Claims Data'!N$11:N$500,('Input_Claims Data'!$A$11:$A$500='Cal_Claims Experience'!$A436)*('Input_Claims Data'!$B$11:$B$500='Cal_Claims Experience'!$B436)*('Input_Claims Data'!$C$11:$C$500='Cal_Claims Experience'!$C436)*('Input_Claims Data'!$D$11:$D$500='Cal_Claims Experience'!$D436)))</f>
        <v/>
      </c>
      <c r="O436" s="1" t="str">
        <f t="shared" si="60"/>
        <v/>
      </c>
      <c r="P436" s="1" t="str">
        <f t="shared" si="61"/>
        <v/>
      </c>
      <c r="Q436" s="1" t="str">
        <f t="shared" si="62"/>
        <v/>
      </c>
      <c r="R436" s="1" t="str">
        <f t="shared" si="63"/>
        <v/>
      </c>
      <c r="S436" s="1" t="str">
        <f t="shared" si="64"/>
        <v/>
      </c>
      <c r="Y436" s="1" t="str" cm="1">
        <f t="array" ref="Y436">IF(U436="","",_xlfn._xlws.FILTER('Input_Claims Data'!U$11:U$500,('Input_Claims Data'!$Q$11:$Q$500='Cal_Claims Experience'!$U436)*('Input_Claims Data'!$R$11:$R$500='Cal_Claims Experience'!$V436)*('Input_Claims Data'!$S$11:$S$500='Cal_Claims Experience'!$W436)*('Input_Claims Data'!$T$11:$T$500='Cal_Claims Experience'!$X436)))</f>
        <v/>
      </c>
      <c r="Z436" s="1" t="str" cm="1">
        <f t="array" ref="Z436">IF(V436="","",_xlfn._xlws.FILTER('Input_Claims Data'!V$11:V$500,('Input_Claims Data'!$Q$11:$Q$500='Cal_Claims Experience'!$U436)*('Input_Claims Data'!$R$11:$R$500='Cal_Claims Experience'!$V436)*('Input_Claims Data'!$S$11:$S$500='Cal_Claims Experience'!$W436)*('Input_Claims Data'!$T$11:$T$500='Cal_Claims Experience'!$X436)))</f>
        <v/>
      </c>
      <c r="AA436" s="1" t="str" cm="1">
        <f t="array" ref="AA436">IF(W436="","",_xlfn._xlws.FILTER('Input_Claims Data'!W$11:W$500,('Input_Claims Data'!$Q$11:$Q$500='Cal_Claims Experience'!$U436)*('Input_Claims Data'!$R$11:$R$500='Cal_Claims Experience'!$V436)*('Input_Claims Data'!$S$11:$S$500='Cal_Claims Experience'!$W436)*('Input_Claims Data'!$T$11:$T$500='Cal_Claims Experience'!$X436)))</f>
        <v/>
      </c>
      <c r="AB436" s="1" t="str" cm="1">
        <f t="array" ref="AB436">IF(X436="","",_xlfn._xlws.FILTER('Input_Claims Data'!X$11:X$500,('Input_Claims Data'!$Q$11:$Q$500='Cal_Claims Experience'!$U436)*('Input_Claims Data'!$R$11:$R$500='Cal_Claims Experience'!$V436)*('Input_Claims Data'!$S$11:$S$500='Cal_Claims Experience'!$W436)*('Input_Claims Data'!$T$11:$T$500='Cal_Claims Experience'!$X436)))</f>
        <v/>
      </c>
      <c r="AC436" s="1" t="str" cm="1">
        <f t="array" ref="AC436">IF(Y436="","",_xlfn._xlws.FILTER('Input_Claims Data'!Y$11:Y$500,('Input_Claims Data'!$Q$11:$Q$500='Cal_Claims Experience'!$U436)*('Input_Claims Data'!$R$11:$R$500='Cal_Claims Experience'!$V436)*('Input_Claims Data'!$S$11:$S$500='Cal_Claims Experience'!$W436)*('Input_Claims Data'!$T$11:$T$500='Cal_Claims Experience'!$X436)))</f>
        <v/>
      </c>
      <c r="AD436" s="1" t="str" cm="1">
        <f t="array" ref="AD436">IF(Z436="","",_xlfn._xlws.FILTER('Input_Claims Data'!Z$11:Z$500,('Input_Claims Data'!$Q$11:$Q$500='Cal_Claims Experience'!$U436)*('Input_Claims Data'!$R$11:$R$500='Cal_Claims Experience'!$V436)*('Input_Claims Data'!$S$11:$S$500='Cal_Claims Experience'!$W436)*('Input_Claims Data'!$T$11:$T$500='Cal_Claims Experience'!$X436)))</f>
        <v/>
      </c>
      <c r="AE436" s="1" t="str" cm="1">
        <f t="array" ref="AE436">IF(AA436="","",_xlfn._xlws.FILTER('Input_Claims Data'!AA$11:AA$500,('Input_Claims Data'!$Q$11:$Q$500='Cal_Claims Experience'!$U436)*('Input_Claims Data'!$R$11:$R$500='Cal_Claims Experience'!$V436)*('Input_Claims Data'!$S$11:$S$500='Cal_Claims Experience'!$W436)*('Input_Claims Data'!$T$11:$T$500='Cal_Claims Experience'!$X436)))</f>
        <v/>
      </c>
      <c r="AF436" s="1" t="str" cm="1">
        <f t="array" ref="AF436">IF(AB436="","",_xlfn._xlws.FILTER('Input_Claims Data'!AB$11:AB$500,('Input_Claims Data'!$Q$11:$Q$500='Cal_Claims Experience'!$U436)*('Input_Claims Data'!$R$11:$R$500='Cal_Claims Experience'!$V436)*('Input_Claims Data'!$S$11:$S$500='Cal_Claims Experience'!$W436)*('Input_Claims Data'!$T$11:$T$500='Cal_Claims Experience'!$X436)))</f>
        <v/>
      </c>
      <c r="AG436" s="1" t="str" cm="1">
        <f t="array" ref="AG436">IF(AC436="","",_xlfn._xlws.FILTER('Input_Claims Data'!AC$11:AC$500,('Input_Claims Data'!$Q$11:$Q$500='Cal_Claims Experience'!$U436)*('Input_Claims Data'!$R$11:$R$500='Cal_Claims Experience'!$V436)*('Input_Claims Data'!$S$11:$S$500='Cal_Claims Experience'!$W436)*('Input_Claims Data'!$T$11:$T$500='Cal_Claims Experience'!$X436)))</f>
        <v/>
      </c>
      <c r="AH436" s="1" t="str" cm="1">
        <f t="array" ref="AH436">IF(AD436="","",_xlfn._xlws.FILTER('Input_Claims Data'!AD$11:AD$500,('Input_Claims Data'!$Q$11:$Q$500='Cal_Claims Experience'!$U436)*('Input_Claims Data'!$R$11:$R$500='Cal_Claims Experience'!$V436)*('Input_Claims Data'!$S$11:$S$500='Cal_Claims Experience'!$W436)*('Input_Claims Data'!$T$11:$T$500='Cal_Claims Experience'!$X436)))</f>
        <v/>
      </c>
      <c r="AI436" s="1" t="str">
        <f t="shared" si="68"/>
        <v/>
      </c>
      <c r="AJ436" s="1" t="str">
        <f t="shared" si="65"/>
        <v/>
      </c>
      <c r="AK436" s="1" t="str">
        <f t="shared" si="66"/>
        <v/>
      </c>
      <c r="AL436" s="1" t="str">
        <f t="shared" si="67"/>
        <v/>
      </c>
      <c r="AM436" s="1" t="str">
        <f t="shared" si="69"/>
        <v/>
      </c>
    </row>
    <row r="437" spans="5:39">
      <c r="E437" s="1" t="str" cm="1">
        <f t="array" ref="E437">IF(A437="","",_xlfn._xlws.FILTER('Input_Claims Data'!E$11:E$500,('Input_Claims Data'!$A$11:$A$500='Cal_Claims Experience'!$A437)*('Input_Claims Data'!$B$11:$B$500='Cal_Claims Experience'!$B437)*('Input_Claims Data'!$C$11:$C$500='Cal_Claims Experience'!$C437)*('Input_Claims Data'!$D$11:$D$500='Cal_Claims Experience'!$D437)))</f>
        <v/>
      </c>
      <c r="F437" s="1" t="str" cm="1">
        <f t="array" ref="F437">IF(A437="","",_xlfn._xlws.FILTER('Input_Claims Data'!F$11:F$500,('Input_Claims Data'!$A$11:$A$500='Cal_Claims Experience'!$A437)*('Input_Claims Data'!$B$11:$B$500='Cal_Claims Experience'!$B437)*('Input_Claims Data'!$C$11:$C$500='Cal_Claims Experience'!$C437)*('Input_Claims Data'!$D$11:$D$500='Cal_Claims Experience'!$D437)))</f>
        <v/>
      </c>
      <c r="G437" s="1" t="str" cm="1">
        <f t="array" ref="G437">IF(A437="","",_xlfn._xlws.FILTER('Input_Claims Data'!G$11:G$500,('Input_Claims Data'!$A$11:$A$500='Cal_Claims Experience'!$A437)*('Input_Claims Data'!$B$11:$B$500='Cal_Claims Experience'!$B437)*('Input_Claims Data'!$C$11:$C$500='Cal_Claims Experience'!$C437)*('Input_Claims Data'!$D$11:$D$500='Cal_Claims Experience'!$D437)))</f>
        <v/>
      </c>
      <c r="H437" s="1" t="str" cm="1">
        <f t="array" ref="H437">IF(A437="","",_xlfn._xlws.FILTER('Input_Claims Data'!H$11:H$500,('Input_Claims Data'!$A$11:$A$500='Cal_Claims Experience'!$A437)*('Input_Claims Data'!$B$11:$B$500='Cal_Claims Experience'!$B437)*('Input_Claims Data'!$C$11:$C$500='Cal_Claims Experience'!$C437)*('Input_Claims Data'!$D$11:$D$500='Cal_Claims Experience'!$D437)))</f>
        <v/>
      </c>
      <c r="I437" s="1" t="str" cm="1">
        <f t="array" ref="I437">IF(A437="","",_xlfn._xlws.FILTER('Input_Claims Data'!I$11:I$500,('Input_Claims Data'!$A$11:$A$500='Cal_Claims Experience'!$A437)*('Input_Claims Data'!$B$11:$B$500='Cal_Claims Experience'!$B437)*('Input_Claims Data'!$C$11:$C$500='Cal_Claims Experience'!$C437)*('Input_Claims Data'!$D$11:$D$500='Cal_Claims Experience'!$D437)))</f>
        <v/>
      </c>
      <c r="J437" s="1" t="str" cm="1">
        <f t="array" ref="J437">IF(A437="","",_xlfn._xlws.FILTER('Input_Claims Data'!J$11:J$500,('Input_Claims Data'!$A$11:$A$500='Cal_Claims Experience'!$A437)*('Input_Claims Data'!$B$11:$B$500='Cal_Claims Experience'!$B437)*('Input_Claims Data'!$C$11:$C$500='Cal_Claims Experience'!$C437)*('Input_Claims Data'!$D$11:$D$500='Cal_Claims Experience'!$D437)))</f>
        <v/>
      </c>
      <c r="K437" s="1" t="str" cm="1">
        <f t="array" ref="K437">IF(A437="","",_xlfn._xlws.FILTER('Input_Claims Data'!K$11:K$500,('Input_Claims Data'!$A$11:$A$500='Cal_Claims Experience'!$A437)*('Input_Claims Data'!$B$11:$B$500='Cal_Claims Experience'!$B437)*('Input_Claims Data'!$C$11:$C$500='Cal_Claims Experience'!$C437)*('Input_Claims Data'!$D$11:$D$500='Cal_Claims Experience'!$D437)))</f>
        <v/>
      </c>
      <c r="L437" s="1" t="str" cm="1">
        <f t="array" ref="L437">IF(B437="","",_xlfn._xlws.FILTER('Input_Claims Data'!L$11:L$500,('Input_Claims Data'!$A$11:$A$500='Cal_Claims Experience'!$A437)*('Input_Claims Data'!$B$11:$B$500='Cal_Claims Experience'!$B437)*('Input_Claims Data'!$C$11:$C$500='Cal_Claims Experience'!$C437)*('Input_Claims Data'!$D$11:$D$500='Cal_Claims Experience'!$D437)))</f>
        <v/>
      </c>
      <c r="M437" s="1" t="str" cm="1">
        <f t="array" ref="M437">IF(C437="","",_xlfn._xlws.FILTER('Input_Claims Data'!M$11:M$500,('Input_Claims Data'!$A$11:$A$500='Cal_Claims Experience'!$A437)*('Input_Claims Data'!$B$11:$B$500='Cal_Claims Experience'!$B437)*('Input_Claims Data'!$C$11:$C$500='Cal_Claims Experience'!$C437)*('Input_Claims Data'!$D$11:$D$500='Cal_Claims Experience'!$D437)))</f>
        <v/>
      </c>
      <c r="N437" s="1" t="str" cm="1">
        <f t="array" ref="N437">IF(D437="","",_xlfn._xlws.FILTER('Input_Claims Data'!N$11:N$500,('Input_Claims Data'!$A$11:$A$500='Cal_Claims Experience'!$A437)*('Input_Claims Data'!$B$11:$B$500='Cal_Claims Experience'!$B437)*('Input_Claims Data'!$C$11:$C$500='Cal_Claims Experience'!$C437)*('Input_Claims Data'!$D$11:$D$500='Cal_Claims Experience'!$D437)))</f>
        <v/>
      </c>
      <c r="O437" s="1" t="str">
        <f t="shared" si="60"/>
        <v/>
      </c>
      <c r="P437" s="1" t="str">
        <f t="shared" si="61"/>
        <v/>
      </c>
      <c r="Q437" s="1" t="str">
        <f t="shared" si="62"/>
        <v/>
      </c>
      <c r="R437" s="1" t="str">
        <f t="shared" si="63"/>
        <v/>
      </c>
      <c r="S437" s="1" t="str">
        <f t="shared" si="64"/>
        <v/>
      </c>
      <c r="Y437" s="1" t="str" cm="1">
        <f t="array" ref="Y437">IF(U437="","",_xlfn._xlws.FILTER('Input_Claims Data'!U$11:U$500,('Input_Claims Data'!$Q$11:$Q$500='Cal_Claims Experience'!$U437)*('Input_Claims Data'!$R$11:$R$500='Cal_Claims Experience'!$V437)*('Input_Claims Data'!$S$11:$S$500='Cal_Claims Experience'!$W437)*('Input_Claims Data'!$T$11:$T$500='Cal_Claims Experience'!$X437)))</f>
        <v/>
      </c>
      <c r="Z437" s="1" t="str" cm="1">
        <f t="array" ref="Z437">IF(V437="","",_xlfn._xlws.FILTER('Input_Claims Data'!V$11:V$500,('Input_Claims Data'!$Q$11:$Q$500='Cal_Claims Experience'!$U437)*('Input_Claims Data'!$R$11:$R$500='Cal_Claims Experience'!$V437)*('Input_Claims Data'!$S$11:$S$500='Cal_Claims Experience'!$W437)*('Input_Claims Data'!$T$11:$T$500='Cal_Claims Experience'!$X437)))</f>
        <v/>
      </c>
      <c r="AA437" s="1" t="str" cm="1">
        <f t="array" ref="AA437">IF(W437="","",_xlfn._xlws.FILTER('Input_Claims Data'!W$11:W$500,('Input_Claims Data'!$Q$11:$Q$500='Cal_Claims Experience'!$U437)*('Input_Claims Data'!$R$11:$R$500='Cal_Claims Experience'!$V437)*('Input_Claims Data'!$S$11:$S$500='Cal_Claims Experience'!$W437)*('Input_Claims Data'!$T$11:$T$500='Cal_Claims Experience'!$X437)))</f>
        <v/>
      </c>
      <c r="AB437" s="1" t="str" cm="1">
        <f t="array" ref="AB437">IF(X437="","",_xlfn._xlws.FILTER('Input_Claims Data'!X$11:X$500,('Input_Claims Data'!$Q$11:$Q$500='Cal_Claims Experience'!$U437)*('Input_Claims Data'!$R$11:$R$500='Cal_Claims Experience'!$V437)*('Input_Claims Data'!$S$11:$S$500='Cal_Claims Experience'!$W437)*('Input_Claims Data'!$T$11:$T$500='Cal_Claims Experience'!$X437)))</f>
        <v/>
      </c>
      <c r="AC437" s="1" t="str" cm="1">
        <f t="array" ref="AC437">IF(Y437="","",_xlfn._xlws.FILTER('Input_Claims Data'!Y$11:Y$500,('Input_Claims Data'!$Q$11:$Q$500='Cal_Claims Experience'!$U437)*('Input_Claims Data'!$R$11:$R$500='Cal_Claims Experience'!$V437)*('Input_Claims Data'!$S$11:$S$500='Cal_Claims Experience'!$W437)*('Input_Claims Data'!$T$11:$T$500='Cal_Claims Experience'!$X437)))</f>
        <v/>
      </c>
      <c r="AD437" s="1" t="str" cm="1">
        <f t="array" ref="AD437">IF(Z437="","",_xlfn._xlws.FILTER('Input_Claims Data'!Z$11:Z$500,('Input_Claims Data'!$Q$11:$Q$500='Cal_Claims Experience'!$U437)*('Input_Claims Data'!$R$11:$R$500='Cal_Claims Experience'!$V437)*('Input_Claims Data'!$S$11:$S$500='Cal_Claims Experience'!$W437)*('Input_Claims Data'!$T$11:$T$500='Cal_Claims Experience'!$X437)))</f>
        <v/>
      </c>
      <c r="AE437" s="1" t="str" cm="1">
        <f t="array" ref="AE437">IF(AA437="","",_xlfn._xlws.FILTER('Input_Claims Data'!AA$11:AA$500,('Input_Claims Data'!$Q$11:$Q$500='Cal_Claims Experience'!$U437)*('Input_Claims Data'!$R$11:$R$500='Cal_Claims Experience'!$V437)*('Input_Claims Data'!$S$11:$S$500='Cal_Claims Experience'!$W437)*('Input_Claims Data'!$T$11:$T$500='Cal_Claims Experience'!$X437)))</f>
        <v/>
      </c>
      <c r="AF437" s="1" t="str" cm="1">
        <f t="array" ref="AF437">IF(AB437="","",_xlfn._xlws.FILTER('Input_Claims Data'!AB$11:AB$500,('Input_Claims Data'!$Q$11:$Q$500='Cal_Claims Experience'!$U437)*('Input_Claims Data'!$R$11:$R$500='Cal_Claims Experience'!$V437)*('Input_Claims Data'!$S$11:$S$500='Cal_Claims Experience'!$W437)*('Input_Claims Data'!$T$11:$T$500='Cal_Claims Experience'!$X437)))</f>
        <v/>
      </c>
      <c r="AG437" s="1" t="str" cm="1">
        <f t="array" ref="AG437">IF(AC437="","",_xlfn._xlws.FILTER('Input_Claims Data'!AC$11:AC$500,('Input_Claims Data'!$Q$11:$Q$500='Cal_Claims Experience'!$U437)*('Input_Claims Data'!$R$11:$R$500='Cal_Claims Experience'!$V437)*('Input_Claims Data'!$S$11:$S$500='Cal_Claims Experience'!$W437)*('Input_Claims Data'!$T$11:$T$500='Cal_Claims Experience'!$X437)))</f>
        <v/>
      </c>
      <c r="AH437" s="1" t="str" cm="1">
        <f t="array" ref="AH437">IF(AD437="","",_xlfn._xlws.FILTER('Input_Claims Data'!AD$11:AD$500,('Input_Claims Data'!$Q$11:$Q$500='Cal_Claims Experience'!$U437)*('Input_Claims Data'!$R$11:$R$500='Cal_Claims Experience'!$V437)*('Input_Claims Data'!$S$11:$S$500='Cal_Claims Experience'!$W437)*('Input_Claims Data'!$T$11:$T$500='Cal_Claims Experience'!$X437)))</f>
        <v/>
      </c>
      <c r="AI437" s="1" t="str">
        <f t="shared" si="68"/>
        <v/>
      </c>
      <c r="AJ437" s="1" t="str">
        <f t="shared" si="65"/>
        <v/>
      </c>
      <c r="AK437" s="1" t="str">
        <f t="shared" si="66"/>
        <v/>
      </c>
      <c r="AL437" s="1" t="str">
        <f t="shared" si="67"/>
        <v/>
      </c>
      <c r="AM437" s="1" t="str">
        <f t="shared" si="69"/>
        <v/>
      </c>
    </row>
    <row r="438" spans="5:39">
      <c r="E438" s="1" t="str" cm="1">
        <f t="array" ref="E438">IF(A438="","",_xlfn._xlws.FILTER('Input_Claims Data'!E$11:E$500,('Input_Claims Data'!$A$11:$A$500='Cal_Claims Experience'!$A438)*('Input_Claims Data'!$B$11:$B$500='Cal_Claims Experience'!$B438)*('Input_Claims Data'!$C$11:$C$500='Cal_Claims Experience'!$C438)*('Input_Claims Data'!$D$11:$D$500='Cal_Claims Experience'!$D438)))</f>
        <v/>
      </c>
      <c r="F438" s="1" t="str" cm="1">
        <f t="array" ref="F438">IF(A438="","",_xlfn._xlws.FILTER('Input_Claims Data'!F$11:F$500,('Input_Claims Data'!$A$11:$A$500='Cal_Claims Experience'!$A438)*('Input_Claims Data'!$B$11:$B$500='Cal_Claims Experience'!$B438)*('Input_Claims Data'!$C$11:$C$500='Cal_Claims Experience'!$C438)*('Input_Claims Data'!$D$11:$D$500='Cal_Claims Experience'!$D438)))</f>
        <v/>
      </c>
      <c r="G438" s="1" t="str" cm="1">
        <f t="array" ref="G438">IF(A438="","",_xlfn._xlws.FILTER('Input_Claims Data'!G$11:G$500,('Input_Claims Data'!$A$11:$A$500='Cal_Claims Experience'!$A438)*('Input_Claims Data'!$B$11:$B$500='Cal_Claims Experience'!$B438)*('Input_Claims Data'!$C$11:$C$500='Cal_Claims Experience'!$C438)*('Input_Claims Data'!$D$11:$D$500='Cal_Claims Experience'!$D438)))</f>
        <v/>
      </c>
      <c r="H438" s="1" t="str" cm="1">
        <f t="array" ref="H438">IF(A438="","",_xlfn._xlws.FILTER('Input_Claims Data'!H$11:H$500,('Input_Claims Data'!$A$11:$A$500='Cal_Claims Experience'!$A438)*('Input_Claims Data'!$B$11:$B$500='Cal_Claims Experience'!$B438)*('Input_Claims Data'!$C$11:$C$500='Cal_Claims Experience'!$C438)*('Input_Claims Data'!$D$11:$D$500='Cal_Claims Experience'!$D438)))</f>
        <v/>
      </c>
      <c r="I438" s="1" t="str" cm="1">
        <f t="array" ref="I438">IF(A438="","",_xlfn._xlws.FILTER('Input_Claims Data'!I$11:I$500,('Input_Claims Data'!$A$11:$A$500='Cal_Claims Experience'!$A438)*('Input_Claims Data'!$B$11:$B$500='Cal_Claims Experience'!$B438)*('Input_Claims Data'!$C$11:$C$500='Cal_Claims Experience'!$C438)*('Input_Claims Data'!$D$11:$D$500='Cal_Claims Experience'!$D438)))</f>
        <v/>
      </c>
      <c r="J438" s="1" t="str" cm="1">
        <f t="array" ref="J438">IF(A438="","",_xlfn._xlws.FILTER('Input_Claims Data'!J$11:J$500,('Input_Claims Data'!$A$11:$A$500='Cal_Claims Experience'!$A438)*('Input_Claims Data'!$B$11:$B$500='Cal_Claims Experience'!$B438)*('Input_Claims Data'!$C$11:$C$500='Cal_Claims Experience'!$C438)*('Input_Claims Data'!$D$11:$D$500='Cal_Claims Experience'!$D438)))</f>
        <v/>
      </c>
      <c r="K438" s="1" t="str" cm="1">
        <f t="array" ref="K438">IF(A438="","",_xlfn._xlws.FILTER('Input_Claims Data'!K$11:K$500,('Input_Claims Data'!$A$11:$A$500='Cal_Claims Experience'!$A438)*('Input_Claims Data'!$B$11:$B$500='Cal_Claims Experience'!$B438)*('Input_Claims Data'!$C$11:$C$500='Cal_Claims Experience'!$C438)*('Input_Claims Data'!$D$11:$D$500='Cal_Claims Experience'!$D438)))</f>
        <v/>
      </c>
      <c r="L438" s="1" t="str" cm="1">
        <f t="array" ref="L438">IF(B438="","",_xlfn._xlws.FILTER('Input_Claims Data'!L$11:L$500,('Input_Claims Data'!$A$11:$A$500='Cal_Claims Experience'!$A438)*('Input_Claims Data'!$B$11:$B$500='Cal_Claims Experience'!$B438)*('Input_Claims Data'!$C$11:$C$500='Cal_Claims Experience'!$C438)*('Input_Claims Data'!$D$11:$D$500='Cal_Claims Experience'!$D438)))</f>
        <v/>
      </c>
      <c r="M438" s="1" t="str" cm="1">
        <f t="array" ref="M438">IF(C438="","",_xlfn._xlws.FILTER('Input_Claims Data'!M$11:M$500,('Input_Claims Data'!$A$11:$A$500='Cal_Claims Experience'!$A438)*('Input_Claims Data'!$B$11:$B$500='Cal_Claims Experience'!$B438)*('Input_Claims Data'!$C$11:$C$500='Cal_Claims Experience'!$C438)*('Input_Claims Data'!$D$11:$D$500='Cal_Claims Experience'!$D438)))</f>
        <v/>
      </c>
      <c r="N438" s="1" t="str" cm="1">
        <f t="array" ref="N438">IF(D438="","",_xlfn._xlws.FILTER('Input_Claims Data'!N$11:N$500,('Input_Claims Data'!$A$11:$A$500='Cal_Claims Experience'!$A438)*('Input_Claims Data'!$B$11:$B$500='Cal_Claims Experience'!$B438)*('Input_Claims Data'!$C$11:$C$500='Cal_Claims Experience'!$C438)*('Input_Claims Data'!$D$11:$D$500='Cal_Claims Experience'!$D438)))</f>
        <v/>
      </c>
      <c r="O438" s="1" t="str">
        <f t="shared" si="60"/>
        <v/>
      </c>
      <c r="P438" s="1" t="str">
        <f t="shared" si="61"/>
        <v/>
      </c>
      <c r="Q438" s="1" t="str">
        <f t="shared" si="62"/>
        <v/>
      </c>
      <c r="R438" s="1" t="str">
        <f t="shared" si="63"/>
        <v/>
      </c>
      <c r="S438" s="1" t="str">
        <f t="shared" si="64"/>
        <v/>
      </c>
      <c r="Y438" s="1" t="str" cm="1">
        <f t="array" ref="Y438">IF(U438="","",_xlfn._xlws.FILTER('Input_Claims Data'!U$11:U$500,('Input_Claims Data'!$Q$11:$Q$500='Cal_Claims Experience'!$U438)*('Input_Claims Data'!$R$11:$R$500='Cal_Claims Experience'!$V438)*('Input_Claims Data'!$S$11:$S$500='Cal_Claims Experience'!$W438)*('Input_Claims Data'!$T$11:$T$500='Cal_Claims Experience'!$X438)))</f>
        <v/>
      </c>
      <c r="Z438" s="1" t="str" cm="1">
        <f t="array" ref="Z438">IF(V438="","",_xlfn._xlws.FILTER('Input_Claims Data'!V$11:V$500,('Input_Claims Data'!$Q$11:$Q$500='Cal_Claims Experience'!$U438)*('Input_Claims Data'!$R$11:$R$500='Cal_Claims Experience'!$V438)*('Input_Claims Data'!$S$11:$S$500='Cal_Claims Experience'!$W438)*('Input_Claims Data'!$T$11:$T$500='Cal_Claims Experience'!$X438)))</f>
        <v/>
      </c>
      <c r="AA438" s="1" t="str" cm="1">
        <f t="array" ref="AA438">IF(W438="","",_xlfn._xlws.FILTER('Input_Claims Data'!W$11:W$500,('Input_Claims Data'!$Q$11:$Q$500='Cal_Claims Experience'!$U438)*('Input_Claims Data'!$R$11:$R$500='Cal_Claims Experience'!$V438)*('Input_Claims Data'!$S$11:$S$500='Cal_Claims Experience'!$W438)*('Input_Claims Data'!$T$11:$T$500='Cal_Claims Experience'!$X438)))</f>
        <v/>
      </c>
      <c r="AB438" s="1" t="str" cm="1">
        <f t="array" ref="AB438">IF(X438="","",_xlfn._xlws.FILTER('Input_Claims Data'!X$11:X$500,('Input_Claims Data'!$Q$11:$Q$500='Cal_Claims Experience'!$U438)*('Input_Claims Data'!$R$11:$R$500='Cal_Claims Experience'!$V438)*('Input_Claims Data'!$S$11:$S$500='Cal_Claims Experience'!$W438)*('Input_Claims Data'!$T$11:$T$500='Cal_Claims Experience'!$X438)))</f>
        <v/>
      </c>
      <c r="AC438" s="1" t="str" cm="1">
        <f t="array" ref="AC438">IF(Y438="","",_xlfn._xlws.FILTER('Input_Claims Data'!Y$11:Y$500,('Input_Claims Data'!$Q$11:$Q$500='Cal_Claims Experience'!$U438)*('Input_Claims Data'!$R$11:$R$500='Cal_Claims Experience'!$V438)*('Input_Claims Data'!$S$11:$S$500='Cal_Claims Experience'!$W438)*('Input_Claims Data'!$T$11:$T$500='Cal_Claims Experience'!$X438)))</f>
        <v/>
      </c>
      <c r="AD438" s="1" t="str" cm="1">
        <f t="array" ref="AD438">IF(Z438="","",_xlfn._xlws.FILTER('Input_Claims Data'!Z$11:Z$500,('Input_Claims Data'!$Q$11:$Q$500='Cal_Claims Experience'!$U438)*('Input_Claims Data'!$R$11:$R$500='Cal_Claims Experience'!$V438)*('Input_Claims Data'!$S$11:$S$500='Cal_Claims Experience'!$W438)*('Input_Claims Data'!$T$11:$T$500='Cal_Claims Experience'!$X438)))</f>
        <v/>
      </c>
      <c r="AE438" s="1" t="str" cm="1">
        <f t="array" ref="AE438">IF(AA438="","",_xlfn._xlws.FILTER('Input_Claims Data'!AA$11:AA$500,('Input_Claims Data'!$Q$11:$Q$500='Cal_Claims Experience'!$U438)*('Input_Claims Data'!$R$11:$R$500='Cal_Claims Experience'!$V438)*('Input_Claims Data'!$S$11:$S$500='Cal_Claims Experience'!$W438)*('Input_Claims Data'!$T$11:$T$500='Cal_Claims Experience'!$X438)))</f>
        <v/>
      </c>
      <c r="AF438" s="1" t="str" cm="1">
        <f t="array" ref="AF438">IF(AB438="","",_xlfn._xlws.FILTER('Input_Claims Data'!AB$11:AB$500,('Input_Claims Data'!$Q$11:$Q$500='Cal_Claims Experience'!$U438)*('Input_Claims Data'!$R$11:$R$500='Cal_Claims Experience'!$V438)*('Input_Claims Data'!$S$11:$S$500='Cal_Claims Experience'!$W438)*('Input_Claims Data'!$T$11:$T$500='Cal_Claims Experience'!$X438)))</f>
        <v/>
      </c>
      <c r="AG438" s="1" t="str" cm="1">
        <f t="array" ref="AG438">IF(AC438="","",_xlfn._xlws.FILTER('Input_Claims Data'!AC$11:AC$500,('Input_Claims Data'!$Q$11:$Q$500='Cal_Claims Experience'!$U438)*('Input_Claims Data'!$R$11:$R$500='Cal_Claims Experience'!$V438)*('Input_Claims Data'!$S$11:$S$500='Cal_Claims Experience'!$W438)*('Input_Claims Data'!$T$11:$T$500='Cal_Claims Experience'!$X438)))</f>
        <v/>
      </c>
      <c r="AH438" s="1" t="str" cm="1">
        <f t="array" ref="AH438">IF(AD438="","",_xlfn._xlws.FILTER('Input_Claims Data'!AD$11:AD$500,('Input_Claims Data'!$Q$11:$Q$500='Cal_Claims Experience'!$U438)*('Input_Claims Data'!$R$11:$R$500='Cal_Claims Experience'!$V438)*('Input_Claims Data'!$S$11:$S$500='Cal_Claims Experience'!$W438)*('Input_Claims Data'!$T$11:$T$500='Cal_Claims Experience'!$X438)))</f>
        <v/>
      </c>
      <c r="AI438" s="1" t="str">
        <f t="shared" si="68"/>
        <v/>
      </c>
      <c r="AJ438" s="1" t="str">
        <f t="shared" si="65"/>
        <v/>
      </c>
      <c r="AK438" s="1" t="str">
        <f t="shared" si="66"/>
        <v/>
      </c>
      <c r="AL438" s="1" t="str">
        <f t="shared" si="67"/>
        <v/>
      </c>
      <c r="AM438" s="1" t="str">
        <f t="shared" si="69"/>
        <v/>
      </c>
    </row>
    <row r="439" spans="5:39">
      <c r="E439" s="1" t="str" cm="1">
        <f t="array" ref="E439">IF(A439="","",_xlfn._xlws.FILTER('Input_Claims Data'!E$11:E$500,('Input_Claims Data'!$A$11:$A$500='Cal_Claims Experience'!$A439)*('Input_Claims Data'!$B$11:$B$500='Cal_Claims Experience'!$B439)*('Input_Claims Data'!$C$11:$C$500='Cal_Claims Experience'!$C439)*('Input_Claims Data'!$D$11:$D$500='Cal_Claims Experience'!$D439)))</f>
        <v/>
      </c>
      <c r="F439" s="1" t="str" cm="1">
        <f t="array" ref="F439">IF(A439="","",_xlfn._xlws.FILTER('Input_Claims Data'!F$11:F$500,('Input_Claims Data'!$A$11:$A$500='Cal_Claims Experience'!$A439)*('Input_Claims Data'!$B$11:$B$500='Cal_Claims Experience'!$B439)*('Input_Claims Data'!$C$11:$C$500='Cal_Claims Experience'!$C439)*('Input_Claims Data'!$D$11:$D$500='Cal_Claims Experience'!$D439)))</f>
        <v/>
      </c>
      <c r="G439" s="1" t="str" cm="1">
        <f t="array" ref="G439">IF(A439="","",_xlfn._xlws.FILTER('Input_Claims Data'!G$11:G$500,('Input_Claims Data'!$A$11:$A$500='Cal_Claims Experience'!$A439)*('Input_Claims Data'!$B$11:$B$500='Cal_Claims Experience'!$B439)*('Input_Claims Data'!$C$11:$C$500='Cal_Claims Experience'!$C439)*('Input_Claims Data'!$D$11:$D$500='Cal_Claims Experience'!$D439)))</f>
        <v/>
      </c>
      <c r="H439" s="1" t="str" cm="1">
        <f t="array" ref="H439">IF(A439="","",_xlfn._xlws.FILTER('Input_Claims Data'!H$11:H$500,('Input_Claims Data'!$A$11:$A$500='Cal_Claims Experience'!$A439)*('Input_Claims Data'!$B$11:$B$500='Cal_Claims Experience'!$B439)*('Input_Claims Data'!$C$11:$C$500='Cal_Claims Experience'!$C439)*('Input_Claims Data'!$D$11:$D$500='Cal_Claims Experience'!$D439)))</f>
        <v/>
      </c>
      <c r="I439" s="1" t="str" cm="1">
        <f t="array" ref="I439">IF(A439="","",_xlfn._xlws.FILTER('Input_Claims Data'!I$11:I$500,('Input_Claims Data'!$A$11:$A$500='Cal_Claims Experience'!$A439)*('Input_Claims Data'!$B$11:$B$500='Cal_Claims Experience'!$B439)*('Input_Claims Data'!$C$11:$C$500='Cal_Claims Experience'!$C439)*('Input_Claims Data'!$D$11:$D$500='Cal_Claims Experience'!$D439)))</f>
        <v/>
      </c>
      <c r="J439" s="1" t="str" cm="1">
        <f t="array" ref="J439">IF(A439="","",_xlfn._xlws.FILTER('Input_Claims Data'!J$11:J$500,('Input_Claims Data'!$A$11:$A$500='Cal_Claims Experience'!$A439)*('Input_Claims Data'!$B$11:$B$500='Cal_Claims Experience'!$B439)*('Input_Claims Data'!$C$11:$C$500='Cal_Claims Experience'!$C439)*('Input_Claims Data'!$D$11:$D$500='Cal_Claims Experience'!$D439)))</f>
        <v/>
      </c>
      <c r="K439" s="1" t="str" cm="1">
        <f t="array" ref="K439">IF(A439="","",_xlfn._xlws.FILTER('Input_Claims Data'!K$11:K$500,('Input_Claims Data'!$A$11:$A$500='Cal_Claims Experience'!$A439)*('Input_Claims Data'!$B$11:$B$500='Cal_Claims Experience'!$B439)*('Input_Claims Data'!$C$11:$C$500='Cal_Claims Experience'!$C439)*('Input_Claims Data'!$D$11:$D$500='Cal_Claims Experience'!$D439)))</f>
        <v/>
      </c>
      <c r="L439" s="1" t="str" cm="1">
        <f t="array" ref="L439">IF(B439="","",_xlfn._xlws.FILTER('Input_Claims Data'!L$11:L$500,('Input_Claims Data'!$A$11:$A$500='Cal_Claims Experience'!$A439)*('Input_Claims Data'!$B$11:$B$500='Cal_Claims Experience'!$B439)*('Input_Claims Data'!$C$11:$C$500='Cal_Claims Experience'!$C439)*('Input_Claims Data'!$D$11:$D$500='Cal_Claims Experience'!$D439)))</f>
        <v/>
      </c>
      <c r="M439" s="1" t="str" cm="1">
        <f t="array" ref="M439">IF(C439="","",_xlfn._xlws.FILTER('Input_Claims Data'!M$11:M$500,('Input_Claims Data'!$A$11:$A$500='Cal_Claims Experience'!$A439)*('Input_Claims Data'!$B$11:$B$500='Cal_Claims Experience'!$B439)*('Input_Claims Data'!$C$11:$C$500='Cal_Claims Experience'!$C439)*('Input_Claims Data'!$D$11:$D$500='Cal_Claims Experience'!$D439)))</f>
        <v/>
      </c>
      <c r="N439" s="1" t="str" cm="1">
        <f t="array" ref="N439">IF(D439="","",_xlfn._xlws.FILTER('Input_Claims Data'!N$11:N$500,('Input_Claims Data'!$A$11:$A$500='Cal_Claims Experience'!$A439)*('Input_Claims Data'!$B$11:$B$500='Cal_Claims Experience'!$B439)*('Input_Claims Data'!$C$11:$C$500='Cal_Claims Experience'!$C439)*('Input_Claims Data'!$D$11:$D$500='Cal_Claims Experience'!$D439)))</f>
        <v/>
      </c>
      <c r="O439" s="1" t="str">
        <f t="shared" si="60"/>
        <v/>
      </c>
      <c r="P439" s="1" t="str">
        <f t="shared" si="61"/>
        <v/>
      </c>
      <c r="Q439" s="1" t="str">
        <f t="shared" si="62"/>
        <v/>
      </c>
      <c r="R439" s="1" t="str">
        <f t="shared" si="63"/>
        <v/>
      </c>
      <c r="S439" s="1" t="str">
        <f t="shared" si="64"/>
        <v/>
      </c>
      <c r="Y439" s="1" t="str" cm="1">
        <f t="array" ref="Y439">IF(U439="","",_xlfn._xlws.FILTER('Input_Claims Data'!U$11:U$500,('Input_Claims Data'!$Q$11:$Q$500='Cal_Claims Experience'!$U439)*('Input_Claims Data'!$R$11:$R$500='Cal_Claims Experience'!$V439)*('Input_Claims Data'!$S$11:$S$500='Cal_Claims Experience'!$W439)*('Input_Claims Data'!$T$11:$T$500='Cal_Claims Experience'!$X439)))</f>
        <v/>
      </c>
      <c r="Z439" s="1" t="str" cm="1">
        <f t="array" ref="Z439">IF(V439="","",_xlfn._xlws.FILTER('Input_Claims Data'!V$11:V$500,('Input_Claims Data'!$Q$11:$Q$500='Cal_Claims Experience'!$U439)*('Input_Claims Data'!$R$11:$R$500='Cal_Claims Experience'!$V439)*('Input_Claims Data'!$S$11:$S$500='Cal_Claims Experience'!$W439)*('Input_Claims Data'!$T$11:$T$500='Cal_Claims Experience'!$X439)))</f>
        <v/>
      </c>
      <c r="AA439" s="1" t="str" cm="1">
        <f t="array" ref="AA439">IF(W439="","",_xlfn._xlws.FILTER('Input_Claims Data'!W$11:W$500,('Input_Claims Data'!$Q$11:$Q$500='Cal_Claims Experience'!$U439)*('Input_Claims Data'!$R$11:$R$500='Cal_Claims Experience'!$V439)*('Input_Claims Data'!$S$11:$S$500='Cal_Claims Experience'!$W439)*('Input_Claims Data'!$T$11:$T$500='Cal_Claims Experience'!$X439)))</f>
        <v/>
      </c>
      <c r="AB439" s="1" t="str" cm="1">
        <f t="array" ref="AB439">IF(X439="","",_xlfn._xlws.FILTER('Input_Claims Data'!X$11:X$500,('Input_Claims Data'!$Q$11:$Q$500='Cal_Claims Experience'!$U439)*('Input_Claims Data'!$R$11:$R$500='Cal_Claims Experience'!$V439)*('Input_Claims Data'!$S$11:$S$500='Cal_Claims Experience'!$W439)*('Input_Claims Data'!$T$11:$T$500='Cal_Claims Experience'!$X439)))</f>
        <v/>
      </c>
      <c r="AC439" s="1" t="str" cm="1">
        <f t="array" ref="AC439">IF(Y439="","",_xlfn._xlws.FILTER('Input_Claims Data'!Y$11:Y$500,('Input_Claims Data'!$Q$11:$Q$500='Cal_Claims Experience'!$U439)*('Input_Claims Data'!$R$11:$R$500='Cal_Claims Experience'!$V439)*('Input_Claims Data'!$S$11:$S$500='Cal_Claims Experience'!$W439)*('Input_Claims Data'!$T$11:$T$500='Cal_Claims Experience'!$X439)))</f>
        <v/>
      </c>
      <c r="AD439" s="1" t="str" cm="1">
        <f t="array" ref="AD439">IF(Z439="","",_xlfn._xlws.FILTER('Input_Claims Data'!Z$11:Z$500,('Input_Claims Data'!$Q$11:$Q$500='Cal_Claims Experience'!$U439)*('Input_Claims Data'!$R$11:$R$500='Cal_Claims Experience'!$V439)*('Input_Claims Data'!$S$11:$S$500='Cal_Claims Experience'!$W439)*('Input_Claims Data'!$T$11:$T$500='Cal_Claims Experience'!$X439)))</f>
        <v/>
      </c>
      <c r="AE439" s="1" t="str" cm="1">
        <f t="array" ref="AE439">IF(AA439="","",_xlfn._xlws.FILTER('Input_Claims Data'!AA$11:AA$500,('Input_Claims Data'!$Q$11:$Q$500='Cal_Claims Experience'!$U439)*('Input_Claims Data'!$R$11:$R$500='Cal_Claims Experience'!$V439)*('Input_Claims Data'!$S$11:$S$500='Cal_Claims Experience'!$W439)*('Input_Claims Data'!$T$11:$T$500='Cal_Claims Experience'!$X439)))</f>
        <v/>
      </c>
      <c r="AF439" s="1" t="str" cm="1">
        <f t="array" ref="AF439">IF(AB439="","",_xlfn._xlws.FILTER('Input_Claims Data'!AB$11:AB$500,('Input_Claims Data'!$Q$11:$Q$500='Cal_Claims Experience'!$U439)*('Input_Claims Data'!$R$11:$R$500='Cal_Claims Experience'!$V439)*('Input_Claims Data'!$S$11:$S$500='Cal_Claims Experience'!$W439)*('Input_Claims Data'!$T$11:$T$500='Cal_Claims Experience'!$X439)))</f>
        <v/>
      </c>
      <c r="AG439" s="1" t="str" cm="1">
        <f t="array" ref="AG439">IF(AC439="","",_xlfn._xlws.FILTER('Input_Claims Data'!AC$11:AC$500,('Input_Claims Data'!$Q$11:$Q$500='Cal_Claims Experience'!$U439)*('Input_Claims Data'!$R$11:$R$500='Cal_Claims Experience'!$V439)*('Input_Claims Data'!$S$11:$S$500='Cal_Claims Experience'!$W439)*('Input_Claims Data'!$T$11:$T$500='Cal_Claims Experience'!$X439)))</f>
        <v/>
      </c>
      <c r="AH439" s="1" t="str" cm="1">
        <f t="array" ref="AH439">IF(AD439="","",_xlfn._xlws.FILTER('Input_Claims Data'!AD$11:AD$500,('Input_Claims Data'!$Q$11:$Q$500='Cal_Claims Experience'!$U439)*('Input_Claims Data'!$R$11:$R$500='Cal_Claims Experience'!$V439)*('Input_Claims Data'!$S$11:$S$500='Cal_Claims Experience'!$W439)*('Input_Claims Data'!$T$11:$T$500='Cal_Claims Experience'!$X439)))</f>
        <v/>
      </c>
      <c r="AI439" s="1" t="str">
        <f t="shared" si="68"/>
        <v/>
      </c>
      <c r="AJ439" s="1" t="str">
        <f t="shared" si="65"/>
        <v/>
      </c>
      <c r="AK439" s="1" t="str">
        <f t="shared" si="66"/>
        <v/>
      </c>
      <c r="AL439" s="1" t="str">
        <f t="shared" si="67"/>
        <v/>
      </c>
      <c r="AM439" s="1" t="str">
        <f t="shared" si="69"/>
        <v/>
      </c>
    </row>
    <row r="440" spans="5:39">
      <c r="E440" s="1" t="str" cm="1">
        <f t="array" ref="E440">IF(A440="","",_xlfn._xlws.FILTER('Input_Claims Data'!E$11:E$500,('Input_Claims Data'!$A$11:$A$500='Cal_Claims Experience'!$A440)*('Input_Claims Data'!$B$11:$B$500='Cal_Claims Experience'!$B440)*('Input_Claims Data'!$C$11:$C$500='Cal_Claims Experience'!$C440)*('Input_Claims Data'!$D$11:$D$500='Cal_Claims Experience'!$D440)))</f>
        <v/>
      </c>
      <c r="F440" s="1" t="str" cm="1">
        <f t="array" ref="F440">IF(A440="","",_xlfn._xlws.FILTER('Input_Claims Data'!F$11:F$500,('Input_Claims Data'!$A$11:$A$500='Cal_Claims Experience'!$A440)*('Input_Claims Data'!$B$11:$B$500='Cal_Claims Experience'!$B440)*('Input_Claims Data'!$C$11:$C$500='Cal_Claims Experience'!$C440)*('Input_Claims Data'!$D$11:$D$500='Cal_Claims Experience'!$D440)))</f>
        <v/>
      </c>
      <c r="G440" s="1" t="str" cm="1">
        <f t="array" ref="G440">IF(A440="","",_xlfn._xlws.FILTER('Input_Claims Data'!G$11:G$500,('Input_Claims Data'!$A$11:$A$500='Cal_Claims Experience'!$A440)*('Input_Claims Data'!$B$11:$B$500='Cal_Claims Experience'!$B440)*('Input_Claims Data'!$C$11:$C$500='Cal_Claims Experience'!$C440)*('Input_Claims Data'!$D$11:$D$500='Cal_Claims Experience'!$D440)))</f>
        <v/>
      </c>
      <c r="H440" s="1" t="str" cm="1">
        <f t="array" ref="H440">IF(A440="","",_xlfn._xlws.FILTER('Input_Claims Data'!H$11:H$500,('Input_Claims Data'!$A$11:$A$500='Cal_Claims Experience'!$A440)*('Input_Claims Data'!$B$11:$B$500='Cal_Claims Experience'!$B440)*('Input_Claims Data'!$C$11:$C$500='Cal_Claims Experience'!$C440)*('Input_Claims Data'!$D$11:$D$500='Cal_Claims Experience'!$D440)))</f>
        <v/>
      </c>
      <c r="I440" s="1" t="str" cm="1">
        <f t="array" ref="I440">IF(A440="","",_xlfn._xlws.FILTER('Input_Claims Data'!I$11:I$500,('Input_Claims Data'!$A$11:$A$500='Cal_Claims Experience'!$A440)*('Input_Claims Data'!$B$11:$B$500='Cal_Claims Experience'!$B440)*('Input_Claims Data'!$C$11:$C$500='Cal_Claims Experience'!$C440)*('Input_Claims Data'!$D$11:$D$500='Cal_Claims Experience'!$D440)))</f>
        <v/>
      </c>
      <c r="J440" s="1" t="str" cm="1">
        <f t="array" ref="J440">IF(A440="","",_xlfn._xlws.FILTER('Input_Claims Data'!J$11:J$500,('Input_Claims Data'!$A$11:$A$500='Cal_Claims Experience'!$A440)*('Input_Claims Data'!$B$11:$B$500='Cal_Claims Experience'!$B440)*('Input_Claims Data'!$C$11:$C$500='Cal_Claims Experience'!$C440)*('Input_Claims Data'!$D$11:$D$500='Cal_Claims Experience'!$D440)))</f>
        <v/>
      </c>
      <c r="K440" s="1" t="str" cm="1">
        <f t="array" ref="K440">IF(A440="","",_xlfn._xlws.FILTER('Input_Claims Data'!K$11:K$500,('Input_Claims Data'!$A$11:$A$500='Cal_Claims Experience'!$A440)*('Input_Claims Data'!$B$11:$B$500='Cal_Claims Experience'!$B440)*('Input_Claims Data'!$C$11:$C$500='Cal_Claims Experience'!$C440)*('Input_Claims Data'!$D$11:$D$500='Cal_Claims Experience'!$D440)))</f>
        <v/>
      </c>
      <c r="L440" s="1" t="str" cm="1">
        <f t="array" ref="L440">IF(B440="","",_xlfn._xlws.FILTER('Input_Claims Data'!L$11:L$500,('Input_Claims Data'!$A$11:$A$500='Cal_Claims Experience'!$A440)*('Input_Claims Data'!$B$11:$B$500='Cal_Claims Experience'!$B440)*('Input_Claims Data'!$C$11:$C$500='Cal_Claims Experience'!$C440)*('Input_Claims Data'!$D$11:$D$500='Cal_Claims Experience'!$D440)))</f>
        <v/>
      </c>
      <c r="M440" s="1" t="str" cm="1">
        <f t="array" ref="M440">IF(C440="","",_xlfn._xlws.FILTER('Input_Claims Data'!M$11:M$500,('Input_Claims Data'!$A$11:$A$500='Cal_Claims Experience'!$A440)*('Input_Claims Data'!$B$11:$B$500='Cal_Claims Experience'!$B440)*('Input_Claims Data'!$C$11:$C$500='Cal_Claims Experience'!$C440)*('Input_Claims Data'!$D$11:$D$500='Cal_Claims Experience'!$D440)))</f>
        <v/>
      </c>
      <c r="N440" s="1" t="str" cm="1">
        <f t="array" ref="N440">IF(D440="","",_xlfn._xlws.FILTER('Input_Claims Data'!N$11:N$500,('Input_Claims Data'!$A$11:$A$500='Cal_Claims Experience'!$A440)*('Input_Claims Data'!$B$11:$B$500='Cal_Claims Experience'!$B440)*('Input_Claims Data'!$C$11:$C$500='Cal_Claims Experience'!$C440)*('Input_Claims Data'!$D$11:$D$500='Cal_Claims Experience'!$D440)))</f>
        <v/>
      </c>
      <c r="O440" s="1" t="str">
        <f t="shared" si="60"/>
        <v/>
      </c>
      <c r="P440" s="1" t="str">
        <f t="shared" si="61"/>
        <v/>
      </c>
      <c r="Q440" s="1" t="str">
        <f t="shared" si="62"/>
        <v/>
      </c>
      <c r="R440" s="1" t="str">
        <f t="shared" si="63"/>
        <v/>
      </c>
      <c r="S440" s="1" t="str">
        <f t="shared" si="64"/>
        <v/>
      </c>
      <c r="Y440" s="1" t="str" cm="1">
        <f t="array" ref="Y440">IF(U440="","",_xlfn._xlws.FILTER('Input_Claims Data'!U$11:U$500,('Input_Claims Data'!$Q$11:$Q$500='Cal_Claims Experience'!$U440)*('Input_Claims Data'!$R$11:$R$500='Cal_Claims Experience'!$V440)*('Input_Claims Data'!$S$11:$S$500='Cal_Claims Experience'!$W440)*('Input_Claims Data'!$T$11:$T$500='Cal_Claims Experience'!$X440)))</f>
        <v/>
      </c>
      <c r="Z440" s="1" t="str" cm="1">
        <f t="array" ref="Z440">IF(V440="","",_xlfn._xlws.FILTER('Input_Claims Data'!V$11:V$500,('Input_Claims Data'!$Q$11:$Q$500='Cal_Claims Experience'!$U440)*('Input_Claims Data'!$R$11:$R$500='Cal_Claims Experience'!$V440)*('Input_Claims Data'!$S$11:$S$500='Cal_Claims Experience'!$W440)*('Input_Claims Data'!$T$11:$T$500='Cal_Claims Experience'!$X440)))</f>
        <v/>
      </c>
      <c r="AA440" s="1" t="str" cm="1">
        <f t="array" ref="AA440">IF(W440="","",_xlfn._xlws.FILTER('Input_Claims Data'!W$11:W$500,('Input_Claims Data'!$Q$11:$Q$500='Cal_Claims Experience'!$U440)*('Input_Claims Data'!$R$11:$R$500='Cal_Claims Experience'!$V440)*('Input_Claims Data'!$S$11:$S$500='Cal_Claims Experience'!$W440)*('Input_Claims Data'!$T$11:$T$500='Cal_Claims Experience'!$X440)))</f>
        <v/>
      </c>
      <c r="AB440" s="1" t="str" cm="1">
        <f t="array" ref="AB440">IF(X440="","",_xlfn._xlws.FILTER('Input_Claims Data'!X$11:X$500,('Input_Claims Data'!$Q$11:$Q$500='Cal_Claims Experience'!$U440)*('Input_Claims Data'!$R$11:$R$500='Cal_Claims Experience'!$V440)*('Input_Claims Data'!$S$11:$S$500='Cal_Claims Experience'!$W440)*('Input_Claims Data'!$T$11:$T$500='Cal_Claims Experience'!$X440)))</f>
        <v/>
      </c>
      <c r="AC440" s="1" t="str" cm="1">
        <f t="array" ref="AC440">IF(Y440="","",_xlfn._xlws.FILTER('Input_Claims Data'!Y$11:Y$500,('Input_Claims Data'!$Q$11:$Q$500='Cal_Claims Experience'!$U440)*('Input_Claims Data'!$R$11:$R$500='Cal_Claims Experience'!$V440)*('Input_Claims Data'!$S$11:$S$500='Cal_Claims Experience'!$W440)*('Input_Claims Data'!$T$11:$T$500='Cal_Claims Experience'!$X440)))</f>
        <v/>
      </c>
      <c r="AD440" s="1" t="str" cm="1">
        <f t="array" ref="AD440">IF(Z440="","",_xlfn._xlws.FILTER('Input_Claims Data'!Z$11:Z$500,('Input_Claims Data'!$Q$11:$Q$500='Cal_Claims Experience'!$U440)*('Input_Claims Data'!$R$11:$R$500='Cal_Claims Experience'!$V440)*('Input_Claims Data'!$S$11:$S$500='Cal_Claims Experience'!$W440)*('Input_Claims Data'!$T$11:$T$500='Cal_Claims Experience'!$X440)))</f>
        <v/>
      </c>
      <c r="AE440" s="1" t="str" cm="1">
        <f t="array" ref="AE440">IF(AA440="","",_xlfn._xlws.FILTER('Input_Claims Data'!AA$11:AA$500,('Input_Claims Data'!$Q$11:$Q$500='Cal_Claims Experience'!$U440)*('Input_Claims Data'!$R$11:$R$500='Cal_Claims Experience'!$V440)*('Input_Claims Data'!$S$11:$S$500='Cal_Claims Experience'!$W440)*('Input_Claims Data'!$T$11:$T$500='Cal_Claims Experience'!$X440)))</f>
        <v/>
      </c>
      <c r="AF440" s="1" t="str" cm="1">
        <f t="array" ref="AF440">IF(AB440="","",_xlfn._xlws.FILTER('Input_Claims Data'!AB$11:AB$500,('Input_Claims Data'!$Q$11:$Q$500='Cal_Claims Experience'!$U440)*('Input_Claims Data'!$R$11:$R$500='Cal_Claims Experience'!$V440)*('Input_Claims Data'!$S$11:$S$500='Cal_Claims Experience'!$W440)*('Input_Claims Data'!$T$11:$T$500='Cal_Claims Experience'!$X440)))</f>
        <v/>
      </c>
      <c r="AG440" s="1" t="str" cm="1">
        <f t="array" ref="AG440">IF(AC440="","",_xlfn._xlws.FILTER('Input_Claims Data'!AC$11:AC$500,('Input_Claims Data'!$Q$11:$Q$500='Cal_Claims Experience'!$U440)*('Input_Claims Data'!$R$11:$R$500='Cal_Claims Experience'!$V440)*('Input_Claims Data'!$S$11:$S$500='Cal_Claims Experience'!$W440)*('Input_Claims Data'!$T$11:$T$500='Cal_Claims Experience'!$X440)))</f>
        <v/>
      </c>
      <c r="AH440" s="1" t="str" cm="1">
        <f t="array" ref="AH440">IF(AD440="","",_xlfn._xlws.FILTER('Input_Claims Data'!AD$11:AD$500,('Input_Claims Data'!$Q$11:$Q$500='Cal_Claims Experience'!$U440)*('Input_Claims Data'!$R$11:$R$500='Cal_Claims Experience'!$V440)*('Input_Claims Data'!$S$11:$S$500='Cal_Claims Experience'!$W440)*('Input_Claims Data'!$T$11:$T$500='Cal_Claims Experience'!$X440)))</f>
        <v/>
      </c>
      <c r="AI440" s="1" t="str">
        <f t="shared" si="68"/>
        <v/>
      </c>
      <c r="AJ440" s="1" t="str">
        <f t="shared" si="65"/>
        <v/>
      </c>
      <c r="AK440" s="1" t="str">
        <f t="shared" si="66"/>
        <v/>
      </c>
      <c r="AL440" s="1" t="str">
        <f t="shared" si="67"/>
        <v/>
      </c>
      <c r="AM440" s="1" t="str">
        <f t="shared" si="69"/>
        <v/>
      </c>
    </row>
    <row r="441" spans="5:39">
      <c r="E441" s="1" t="str" cm="1">
        <f t="array" ref="E441">IF(A441="","",_xlfn._xlws.FILTER('Input_Claims Data'!E$11:E$500,('Input_Claims Data'!$A$11:$A$500='Cal_Claims Experience'!$A441)*('Input_Claims Data'!$B$11:$B$500='Cal_Claims Experience'!$B441)*('Input_Claims Data'!$C$11:$C$500='Cal_Claims Experience'!$C441)*('Input_Claims Data'!$D$11:$D$500='Cal_Claims Experience'!$D441)))</f>
        <v/>
      </c>
      <c r="F441" s="1" t="str" cm="1">
        <f t="array" ref="F441">IF(A441="","",_xlfn._xlws.FILTER('Input_Claims Data'!F$11:F$500,('Input_Claims Data'!$A$11:$A$500='Cal_Claims Experience'!$A441)*('Input_Claims Data'!$B$11:$B$500='Cal_Claims Experience'!$B441)*('Input_Claims Data'!$C$11:$C$500='Cal_Claims Experience'!$C441)*('Input_Claims Data'!$D$11:$D$500='Cal_Claims Experience'!$D441)))</f>
        <v/>
      </c>
      <c r="G441" s="1" t="str" cm="1">
        <f t="array" ref="G441">IF(A441="","",_xlfn._xlws.FILTER('Input_Claims Data'!G$11:G$500,('Input_Claims Data'!$A$11:$A$500='Cal_Claims Experience'!$A441)*('Input_Claims Data'!$B$11:$B$500='Cal_Claims Experience'!$B441)*('Input_Claims Data'!$C$11:$C$500='Cal_Claims Experience'!$C441)*('Input_Claims Data'!$D$11:$D$500='Cal_Claims Experience'!$D441)))</f>
        <v/>
      </c>
      <c r="H441" s="1" t="str" cm="1">
        <f t="array" ref="H441">IF(A441="","",_xlfn._xlws.FILTER('Input_Claims Data'!H$11:H$500,('Input_Claims Data'!$A$11:$A$500='Cal_Claims Experience'!$A441)*('Input_Claims Data'!$B$11:$B$500='Cal_Claims Experience'!$B441)*('Input_Claims Data'!$C$11:$C$500='Cal_Claims Experience'!$C441)*('Input_Claims Data'!$D$11:$D$500='Cal_Claims Experience'!$D441)))</f>
        <v/>
      </c>
      <c r="I441" s="1" t="str" cm="1">
        <f t="array" ref="I441">IF(A441="","",_xlfn._xlws.FILTER('Input_Claims Data'!I$11:I$500,('Input_Claims Data'!$A$11:$A$500='Cal_Claims Experience'!$A441)*('Input_Claims Data'!$B$11:$B$500='Cal_Claims Experience'!$B441)*('Input_Claims Data'!$C$11:$C$500='Cal_Claims Experience'!$C441)*('Input_Claims Data'!$D$11:$D$500='Cal_Claims Experience'!$D441)))</f>
        <v/>
      </c>
      <c r="J441" s="1" t="str" cm="1">
        <f t="array" ref="J441">IF(A441="","",_xlfn._xlws.FILTER('Input_Claims Data'!J$11:J$500,('Input_Claims Data'!$A$11:$A$500='Cal_Claims Experience'!$A441)*('Input_Claims Data'!$B$11:$B$500='Cal_Claims Experience'!$B441)*('Input_Claims Data'!$C$11:$C$500='Cal_Claims Experience'!$C441)*('Input_Claims Data'!$D$11:$D$500='Cal_Claims Experience'!$D441)))</f>
        <v/>
      </c>
      <c r="K441" s="1" t="str" cm="1">
        <f t="array" ref="K441">IF(A441="","",_xlfn._xlws.FILTER('Input_Claims Data'!K$11:K$500,('Input_Claims Data'!$A$11:$A$500='Cal_Claims Experience'!$A441)*('Input_Claims Data'!$B$11:$B$500='Cal_Claims Experience'!$B441)*('Input_Claims Data'!$C$11:$C$500='Cal_Claims Experience'!$C441)*('Input_Claims Data'!$D$11:$D$500='Cal_Claims Experience'!$D441)))</f>
        <v/>
      </c>
      <c r="L441" s="1" t="str" cm="1">
        <f t="array" ref="L441">IF(B441="","",_xlfn._xlws.FILTER('Input_Claims Data'!L$11:L$500,('Input_Claims Data'!$A$11:$A$500='Cal_Claims Experience'!$A441)*('Input_Claims Data'!$B$11:$B$500='Cal_Claims Experience'!$B441)*('Input_Claims Data'!$C$11:$C$500='Cal_Claims Experience'!$C441)*('Input_Claims Data'!$D$11:$D$500='Cal_Claims Experience'!$D441)))</f>
        <v/>
      </c>
      <c r="M441" s="1" t="str" cm="1">
        <f t="array" ref="M441">IF(C441="","",_xlfn._xlws.FILTER('Input_Claims Data'!M$11:M$500,('Input_Claims Data'!$A$11:$A$500='Cal_Claims Experience'!$A441)*('Input_Claims Data'!$B$11:$B$500='Cal_Claims Experience'!$B441)*('Input_Claims Data'!$C$11:$C$500='Cal_Claims Experience'!$C441)*('Input_Claims Data'!$D$11:$D$500='Cal_Claims Experience'!$D441)))</f>
        <v/>
      </c>
      <c r="N441" s="1" t="str" cm="1">
        <f t="array" ref="N441">IF(D441="","",_xlfn._xlws.FILTER('Input_Claims Data'!N$11:N$500,('Input_Claims Data'!$A$11:$A$500='Cal_Claims Experience'!$A441)*('Input_Claims Data'!$B$11:$B$500='Cal_Claims Experience'!$B441)*('Input_Claims Data'!$C$11:$C$500='Cal_Claims Experience'!$C441)*('Input_Claims Data'!$D$11:$D$500='Cal_Claims Experience'!$D441)))</f>
        <v/>
      </c>
      <c r="O441" s="1" t="str">
        <f t="shared" si="60"/>
        <v/>
      </c>
      <c r="P441" s="1" t="str">
        <f t="shared" si="61"/>
        <v/>
      </c>
      <c r="Q441" s="1" t="str">
        <f t="shared" si="62"/>
        <v/>
      </c>
      <c r="R441" s="1" t="str">
        <f t="shared" si="63"/>
        <v/>
      </c>
      <c r="S441" s="1" t="str">
        <f t="shared" si="64"/>
        <v/>
      </c>
      <c r="Y441" s="1" t="str" cm="1">
        <f t="array" ref="Y441">IF(U441="","",_xlfn._xlws.FILTER('Input_Claims Data'!U$11:U$500,('Input_Claims Data'!$Q$11:$Q$500='Cal_Claims Experience'!$U441)*('Input_Claims Data'!$R$11:$R$500='Cal_Claims Experience'!$V441)*('Input_Claims Data'!$S$11:$S$500='Cal_Claims Experience'!$W441)*('Input_Claims Data'!$T$11:$T$500='Cal_Claims Experience'!$X441)))</f>
        <v/>
      </c>
      <c r="Z441" s="1" t="str" cm="1">
        <f t="array" ref="Z441">IF(V441="","",_xlfn._xlws.FILTER('Input_Claims Data'!V$11:V$500,('Input_Claims Data'!$Q$11:$Q$500='Cal_Claims Experience'!$U441)*('Input_Claims Data'!$R$11:$R$500='Cal_Claims Experience'!$V441)*('Input_Claims Data'!$S$11:$S$500='Cal_Claims Experience'!$W441)*('Input_Claims Data'!$T$11:$T$500='Cal_Claims Experience'!$X441)))</f>
        <v/>
      </c>
      <c r="AA441" s="1" t="str" cm="1">
        <f t="array" ref="AA441">IF(W441="","",_xlfn._xlws.FILTER('Input_Claims Data'!W$11:W$500,('Input_Claims Data'!$Q$11:$Q$500='Cal_Claims Experience'!$U441)*('Input_Claims Data'!$R$11:$R$500='Cal_Claims Experience'!$V441)*('Input_Claims Data'!$S$11:$S$500='Cal_Claims Experience'!$W441)*('Input_Claims Data'!$T$11:$T$500='Cal_Claims Experience'!$X441)))</f>
        <v/>
      </c>
      <c r="AB441" s="1" t="str" cm="1">
        <f t="array" ref="AB441">IF(X441="","",_xlfn._xlws.FILTER('Input_Claims Data'!X$11:X$500,('Input_Claims Data'!$Q$11:$Q$500='Cal_Claims Experience'!$U441)*('Input_Claims Data'!$R$11:$R$500='Cal_Claims Experience'!$V441)*('Input_Claims Data'!$S$11:$S$500='Cal_Claims Experience'!$W441)*('Input_Claims Data'!$T$11:$T$500='Cal_Claims Experience'!$X441)))</f>
        <v/>
      </c>
      <c r="AC441" s="1" t="str" cm="1">
        <f t="array" ref="AC441">IF(Y441="","",_xlfn._xlws.FILTER('Input_Claims Data'!Y$11:Y$500,('Input_Claims Data'!$Q$11:$Q$500='Cal_Claims Experience'!$U441)*('Input_Claims Data'!$R$11:$R$500='Cal_Claims Experience'!$V441)*('Input_Claims Data'!$S$11:$S$500='Cal_Claims Experience'!$W441)*('Input_Claims Data'!$T$11:$T$500='Cal_Claims Experience'!$X441)))</f>
        <v/>
      </c>
      <c r="AD441" s="1" t="str" cm="1">
        <f t="array" ref="AD441">IF(Z441="","",_xlfn._xlws.FILTER('Input_Claims Data'!Z$11:Z$500,('Input_Claims Data'!$Q$11:$Q$500='Cal_Claims Experience'!$U441)*('Input_Claims Data'!$R$11:$R$500='Cal_Claims Experience'!$V441)*('Input_Claims Data'!$S$11:$S$500='Cal_Claims Experience'!$W441)*('Input_Claims Data'!$T$11:$T$500='Cal_Claims Experience'!$X441)))</f>
        <v/>
      </c>
      <c r="AE441" s="1" t="str" cm="1">
        <f t="array" ref="AE441">IF(AA441="","",_xlfn._xlws.FILTER('Input_Claims Data'!AA$11:AA$500,('Input_Claims Data'!$Q$11:$Q$500='Cal_Claims Experience'!$U441)*('Input_Claims Data'!$R$11:$R$500='Cal_Claims Experience'!$V441)*('Input_Claims Data'!$S$11:$S$500='Cal_Claims Experience'!$W441)*('Input_Claims Data'!$T$11:$T$500='Cal_Claims Experience'!$X441)))</f>
        <v/>
      </c>
      <c r="AF441" s="1" t="str" cm="1">
        <f t="array" ref="AF441">IF(AB441="","",_xlfn._xlws.FILTER('Input_Claims Data'!AB$11:AB$500,('Input_Claims Data'!$Q$11:$Q$500='Cal_Claims Experience'!$U441)*('Input_Claims Data'!$R$11:$R$500='Cal_Claims Experience'!$V441)*('Input_Claims Data'!$S$11:$S$500='Cal_Claims Experience'!$W441)*('Input_Claims Data'!$T$11:$T$500='Cal_Claims Experience'!$X441)))</f>
        <v/>
      </c>
      <c r="AG441" s="1" t="str" cm="1">
        <f t="array" ref="AG441">IF(AC441="","",_xlfn._xlws.FILTER('Input_Claims Data'!AC$11:AC$500,('Input_Claims Data'!$Q$11:$Q$500='Cal_Claims Experience'!$U441)*('Input_Claims Data'!$R$11:$R$500='Cal_Claims Experience'!$V441)*('Input_Claims Data'!$S$11:$S$500='Cal_Claims Experience'!$W441)*('Input_Claims Data'!$T$11:$T$500='Cal_Claims Experience'!$X441)))</f>
        <v/>
      </c>
      <c r="AH441" s="1" t="str" cm="1">
        <f t="array" ref="AH441">IF(AD441="","",_xlfn._xlws.FILTER('Input_Claims Data'!AD$11:AD$500,('Input_Claims Data'!$Q$11:$Q$500='Cal_Claims Experience'!$U441)*('Input_Claims Data'!$R$11:$R$500='Cal_Claims Experience'!$V441)*('Input_Claims Data'!$S$11:$S$500='Cal_Claims Experience'!$W441)*('Input_Claims Data'!$T$11:$T$500='Cal_Claims Experience'!$X441)))</f>
        <v/>
      </c>
      <c r="AI441" s="1" t="str">
        <f t="shared" si="68"/>
        <v/>
      </c>
      <c r="AJ441" s="1" t="str">
        <f t="shared" si="65"/>
        <v/>
      </c>
      <c r="AK441" s="1" t="str">
        <f t="shared" si="66"/>
        <v/>
      </c>
      <c r="AL441" s="1" t="str">
        <f t="shared" si="67"/>
        <v/>
      </c>
      <c r="AM441" s="1" t="str">
        <f t="shared" si="69"/>
        <v/>
      </c>
    </row>
    <row r="442" spans="5:39">
      <c r="E442" s="1" t="str" cm="1">
        <f t="array" ref="E442">IF(A442="","",_xlfn._xlws.FILTER('Input_Claims Data'!E$11:E$500,('Input_Claims Data'!$A$11:$A$500='Cal_Claims Experience'!$A442)*('Input_Claims Data'!$B$11:$B$500='Cal_Claims Experience'!$B442)*('Input_Claims Data'!$C$11:$C$500='Cal_Claims Experience'!$C442)*('Input_Claims Data'!$D$11:$D$500='Cal_Claims Experience'!$D442)))</f>
        <v/>
      </c>
      <c r="F442" s="1" t="str" cm="1">
        <f t="array" ref="F442">IF(A442="","",_xlfn._xlws.FILTER('Input_Claims Data'!F$11:F$500,('Input_Claims Data'!$A$11:$A$500='Cal_Claims Experience'!$A442)*('Input_Claims Data'!$B$11:$B$500='Cal_Claims Experience'!$B442)*('Input_Claims Data'!$C$11:$C$500='Cal_Claims Experience'!$C442)*('Input_Claims Data'!$D$11:$D$500='Cal_Claims Experience'!$D442)))</f>
        <v/>
      </c>
      <c r="G442" s="1" t="str" cm="1">
        <f t="array" ref="G442">IF(A442="","",_xlfn._xlws.FILTER('Input_Claims Data'!G$11:G$500,('Input_Claims Data'!$A$11:$A$500='Cal_Claims Experience'!$A442)*('Input_Claims Data'!$B$11:$B$500='Cal_Claims Experience'!$B442)*('Input_Claims Data'!$C$11:$C$500='Cal_Claims Experience'!$C442)*('Input_Claims Data'!$D$11:$D$500='Cal_Claims Experience'!$D442)))</f>
        <v/>
      </c>
      <c r="H442" s="1" t="str" cm="1">
        <f t="array" ref="H442">IF(A442="","",_xlfn._xlws.FILTER('Input_Claims Data'!H$11:H$500,('Input_Claims Data'!$A$11:$A$500='Cal_Claims Experience'!$A442)*('Input_Claims Data'!$B$11:$B$500='Cal_Claims Experience'!$B442)*('Input_Claims Data'!$C$11:$C$500='Cal_Claims Experience'!$C442)*('Input_Claims Data'!$D$11:$D$500='Cal_Claims Experience'!$D442)))</f>
        <v/>
      </c>
      <c r="I442" s="1" t="str" cm="1">
        <f t="array" ref="I442">IF(A442="","",_xlfn._xlws.FILTER('Input_Claims Data'!I$11:I$500,('Input_Claims Data'!$A$11:$A$500='Cal_Claims Experience'!$A442)*('Input_Claims Data'!$B$11:$B$500='Cal_Claims Experience'!$B442)*('Input_Claims Data'!$C$11:$C$500='Cal_Claims Experience'!$C442)*('Input_Claims Data'!$D$11:$D$500='Cal_Claims Experience'!$D442)))</f>
        <v/>
      </c>
      <c r="J442" s="1" t="str" cm="1">
        <f t="array" ref="J442">IF(A442="","",_xlfn._xlws.FILTER('Input_Claims Data'!J$11:J$500,('Input_Claims Data'!$A$11:$A$500='Cal_Claims Experience'!$A442)*('Input_Claims Data'!$B$11:$B$500='Cal_Claims Experience'!$B442)*('Input_Claims Data'!$C$11:$C$500='Cal_Claims Experience'!$C442)*('Input_Claims Data'!$D$11:$D$500='Cal_Claims Experience'!$D442)))</f>
        <v/>
      </c>
      <c r="K442" s="1" t="str" cm="1">
        <f t="array" ref="K442">IF(A442="","",_xlfn._xlws.FILTER('Input_Claims Data'!K$11:K$500,('Input_Claims Data'!$A$11:$A$500='Cal_Claims Experience'!$A442)*('Input_Claims Data'!$B$11:$B$500='Cal_Claims Experience'!$B442)*('Input_Claims Data'!$C$11:$C$500='Cal_Claims Experience'!$C442)*('Input_Claims Data'!$D$11:$D$500='Cal_Claims Experience'!$D442)))</f>
        <v/>
      </c>
      <c r="L442" s="1" t="str" cm="1">
        <f t="array" ref="L442">IF(B442="","",_xlfn._xlws.FILTER('Input_Claims Data'!L$11:L$500,('Input_Claims Data'!$A$11:$A$500='Cal_Claims Experience'!$A442)*('Input_Claims Data'!$B$11:$B$500='Cal_Claims Experience'!$B442)*('Input_Claims Data'!$C$11:$C$500='Cal_Claims Experience'!$C442)*('Input_Claims Data'!$D$11:$D$500='Cal_Claims Experience'!$D442)))</f>
        <v/>
      </c>
      <c r="M442" s="1" t="str" cm="1">
        <f t="array" ref="M442">IF(C442="","",_xlfn._xlws.FILTER('Input_Claims Data'!M$11:M$500,('Input_Claims Data'!$A$11:$A$500='Cal_Claims Experience'!$A442)*('Input_Claims Data'!$B$11:$B$500='Cal_Claims Experience'!$B442)*('Input_Claims Data'!$C$11:$C$500='Cal_Claims Experience'!$C442)*('Input_Claims Data'!$D$11:$D$500='Cal_Claims Experience'!$D442)))</f>
        <v/>
      </c>
      <c r="N442" s="1" t="str" cm="1">
        <f t="array" ref="N442">IF(D442="","",_xlfn._xlws.FILTER('Input_Claims Data'!N$11:N$500,('Input_Claims Data'!$A$11:$A$500='Cal_Claims Experience'!$A442)*('Input_Claims Data'!$B$11:$B$500='Cal_Claims Experience'!$B442)*('Input_Claims Data'!$C$11:$C$500='Cal_Claims Experience'!$C442)*('Input_Claims Data'!$D$11:$D$500='Cal_Claims Experience'!$D442)))</f>
        <v/>
      </c>
      <c r="O442" s="1" t="str">
        <f t="shared" si="60"/>
        <v/>
      </c>
      <c r="P442" s="1" t="str">
        <f t="shared" si="61"/>
        <v/>
      </c>
      <c r="Q442" s="1" t="str">
        <f t="shared" si="62"/>
        <v/>
      </c>
      <c r="R442" s="1" t="str">
        <f t="shared" si="63"/>
        <v/>
      </c>
      <c r="S442" s="1" t="str">
        <f t="shared" si="64"/>
        <v/>
      </c>
      <c r="Y442" s="1" t="str" cm="1">
        <f t="array" ref="Y442">IF(U442="","",_xlfn._xlws.FILTER('Input_Claims Data'!U$11:U$500,('Input_Claims Data'!$Q$11:$Q$500='Cal_Claims Experience'!$U442)*('Input_Claims Data'!$R$11:$R$500='Cal_Claims Experience'!$V442)*('Input_Claims Data'!$S$11:$S$500='Cal_Claims Experience'!$W442)*('Input_Claims Data'!$T$11:$T$500='Cal_Claims Experience'!$X442)))</f>
        <v/>
      </c>
      <c r="Z442" s="1" t="str" cm="1">
        <f t="array" ref="Z442">IF(V442="","",_xlfn._xlws.FILTER('Input_Claims Data'!V$11:V$500,('Input_Claims Data'!$Q$11:$Q$500='Cal_Claims Experience'!$U442)*('Input_Claims Data'!$R$11:$R$500='Cal_Claims Experience'!$V442)*('Input_Claims Data'!$S$11:$S$500='Cal_Claims Experience'!$W442)*('Input_Claims Data'!$T$11:$T$500='Cal_Claims Experience'!$X442)))</f>
        <v/>
      </c>
      <c r="AA442" s="1" t="str" cm="1">
        <f t="array" ref="AA442">IF(W442="","",_xlfn._xlws.FILTER('Input_Claims Data'!W$11:W$500,('Input_Claims Data'!$Q$11:$Q$500='Cal_Claims Experience'!$U442)*('Input_Claims Data'!$R$11:$R$500='Cal_Claims Experience'!$V442)*('Input_Claims Data'!$S$11:$S$500='Cal_Claims Experience'!$W442)*('Input_Claims Data'!$T$11:$T$500='Cal_Claims Experience'!$X442)))</f>
        <v/>
      </c>
      <c r="AB442" s="1" t="str" cm="1">
        <f t="array" ref="AB442">IF(X442="","",_xlfn._xlws.FILTER('Input_Claims Data'!X$11:X$500,('Input_Claims Data'!$Q$11:$Q$500='Cal_Claims Experience'!$U442)*('Input_Claims Data'!$R$11:$R$500='Cal_Claims Experience'!$V442)*('Input_Claims Data'!$S$11:$S$500='Cal_Claims Experience'!$W442)*('Input_Claims Data'!$T$11:$T$500='Cal_Claims Experience'!$X442)))</f>
        <v/>
      </c>
      <c r="AC442" s="1" t="str" cm="1">
        <f t="array" ref="AC442">IF(Y442="","",_xlfn._xlws.FILTER('Input_Claims Data'!Y$11:Y$500,('Input_Claims Data'!$Q$11:$Q$500='Cal_Claims Experience'!$U442)*('Input_Claims Data'!$R$11:$R$500='Cal_Claims Experience'!$V442)*('Input_Claims Data'!$S$11:$S$500='Cal_Claims Experience'!$W442)*('Input_Claims Data'!$T$11:$T$500='Cal_Claims Experience'!$X442)))</f>
        <v/>
      </c>
      <c r="AD442" s="1" t="str" cm="1">
        <f t="array" ref="AD442">IF(Z442="","",_xlfn._xlws.FILTER('Input_Claims Data'!Z$11:Z$500,('Input_Claims Data'!$Q$11:$Q$500='Cal_Claims Experience'!$U442)*('Input_Claims Data'!$R$11:$R$500='Cal_Claims Experience'!$V442)*('Input_Claims Data'!$S$11:$S$500='Cal_Claims Experience'!$W442)*('Input_Claims Data'!$T$11:$T$500='Cal_Claims Experience'!$X442)))</f>
        <v/>
      </c>
      <c r="AE442" s="1" t="str" cm="1">
        <f t="array" ref="AE442">IF(AA442="","",_xlfn._xlws.FILTER('Input_Claims Data'!AA$11:AA$500,('Input_Claims Data'!$Q$11:$Q$500='Cal_Claims Experience'!$U442)*('Input_Claims Data'!$R$11:$R$500='Cal_Claims Experience'!$V442)*('Input_Claims Data'!$S$11:$S$500='Cal_Claims Experience'!$W442)*('Input_Claims Data'!$T$11:$T$500='Cal_Claims Experience'!$X442)))</f>
        <v/>
      </c>
      <c r="AF442" s="1" t="str" cm="1">
        <f t="array" ref="AF442">IF(AB442="","",_xlfn._xlws.FILTER('Input_Claims Data'!AB$11:AB$500,('Input_Claims Data'!$Q$11:$Q$500='Cal_Claims Experience'!$U442)*('Input_Claims Data'!$R$11:$R$500='Cal_Claims Experience'!$V442)*('Input_Claims Data'!$S$11:$S$500='Cal_Claims Experience'!$W442)*('Input_Claims Data'!$T$11:$T$500='Cal_Claims Experience'!$X442)))</f>
        <v/>
      </c>
      <c r="AG442" s="1" t="str" cm="1">
        <f t="array" ref="AG442">IF(AC442="","",_xlfn._xlws.FILTER('Input_Claims Data'!AC$11:AC$500,('Input_Claims Data'!$Q$11:$Q$500='Cal_Claims Experience'!$U442)*('Input_Claims Data'!$R$11:$R$500='Cal_Claims Experience'!$V442)*('Input_Claims Data'!$S$11:$S$500='Cal_Claims Experience'!$W442)*('Input_Claims Data'!$T$11:$T$500='Cal_Claims Experience'!$X442)))</f>
        <v/>
      </c>
      <c r="AH442" s="1" t="str" cm="1">
        <f t="array" ref="AH442">IF(AD442="","",_xlfn._xlws.FILTER('Input_Claims Data'!AD$11:AD$500,('Input_Claims Data'!$Q$11:$Q$500='Cal_Claims Experience'!$U442)*('Input_Claims Data'!$R$11:$R$500='Cal_Claims Experience'!$V442)*('Input_Claims Data'!$S$11:$S$500='Cal_Claims Experience'!$W442)*('Input_Claims Data'!$T$11:$T$500='Cal_Claims Experience'!$X442)))</f>
        <v/>
      </c>
      <c r="AI442" s="1" t="str">
        <f t="shared" si="68"/>
        <v/>
      </c>
      <c r="AJ442" s="1" t="str">
        <f t="shared" si="65"/>
        <v/>
      </c>
      <c r="AK442" s="1" t="str">
        <f t="shared" si="66"/>
        <v/>
      </c>
      <c r="AL442" s="1" t="str">
        <f t="shared" si="67"/>
        <v/>
      </c>
      <c r="AM442" s="1" t="str">
        <f t="shared" si="69"/>
        <v/>
      </c>
    </row>
    <row r="443" spans="5:39">
      <c r="E443" s="1" t="str" cm="1">
        <f t="array" ref="E443">IF(A443="","",_xlfn._xlws.FILTER('Input_Claims Data'!E$11:E$500,('Input_Claims Data'!$A$11:$A$500='Cal_Claims Experience'!$A443)*('Input_Claims Data'!$B$11:$B$500='Cal_Claims Experience'!$B443)*('Input_Claims Data'!$C$11:$C$500='Cal_Claims Experience'!$C443)*('Input_Claims Data'!$D$11:$D$500='Cal_Claims Experience'!$D443)))</f>
        <v/>
      </c>
      <c r="F443" s="1" t="str" cm="1">
        <f t="array" ref="F443">IF(A443="","",_xlfn._xlws.FILTER('Input_Claims Data'!F$11:F$500,('Input_Claims Data'!$A$11:$A$500='Cal_Claims Experience'!$A443)*('Input_Claims Data'!$B$11:$B$500='Cal_Claims Experience'!$B443)*('Input_Claims Data'!$C$11:$C$500='Cal_Claims Experience'!$C443)*('Input_Claims Data'!$D$11:$D$500='Cal_Claims Experience'!$D443)))</f>
        <v/>
      </c>
      <c r="G443" s="1" t="str" cm="1">
        <f t="array" ref="G443">IF(A443="","",_xlfn._xlws.FILTER('Input_Claims Data'!G$11:G$500,('Input_Claims Data'!$A$11:$A$500='Cal_Claims Experience'!$A443)*('Input_Claims Data'!$B$11:$B$500='Cal_Claims Experience'!$B443)*('Input_Claims Data'!$C$11:$C$500='Cal_Claims Experience'!$C443)*('Input_Claims Data'!$D$11:$D$500='Cal_Claims Experience'!$D443)))</f>
        <v/>
      </c>
      <c r="H443" s="1" t="str" cm="1">
        <f t="array" ref="H443">IF(A443="","",_xlfn._xlws.FILTER('Input_Claims Data'!H$11:H$500,('Input_Claims Data'!$A$11:$A$500='Cal_Claims Experience'!$A443)*('Input_Claims Data'!$B$11:$B$500='Cal_Claims Experience'!$B443)*('Input_Claims Data'!$C$11:$C$500='Cal_Claims Experience'!$C443)*('Input_Claims Data'!$D$11:$D$500='Cal_Claims Experience'!$D443)))</f>
        <v/>
      </c>
      <c r="I443" s="1" t="str" cm="1">
        <f t="array" ref="I443">IF(A443="","",_xlfn._xlws.FILTER('Input_Claims Data'!I$11:I$500,('Input_Claims Data'!$A$11:$A$500='Cal_Claims Experience'!$A443)*('Input_Claims Data'!$B$11:$B$500='Cal_Claims Experience'!$B443)*('Input_Claims Data'!$C$11:$C$500='Cal_Claims Experience'!$C443)*('Input_Claims Data'!$D$11:$D$500='Cal_Claims Experience'!$D443)))</f>
        <v/>
      </c>
      <c r="J443" s="1" t="str" cm="1">
        <f t="array" ref="J443">IF(A443="","",_xlfn._xlws.FILTER('Input_Claims Data'!J$11:J$500,('Input_Claims Data'!$A$11:$A$500='Cal_Claims Experience'!$A443)*('Input_Claims Data'!$B$11:$B$500='Cal_Claims Experience'!$B443)*('Input_Claims Data'!$C$11:$C$500='Cal_Claims Experience'!$C443)*('Input_Claims Data'!$D$11:$D$500='Cal_Claims Experience'!$D443)))</f>
        <v/>
      </c>
      <c r="K443" s="1" t="str" cm="1">
        <f t="array" ref="K443">IF(A443="","",_xlfn._xlws.FILTER('Input_Claims Data'!K$11:K$500,('Input_Claims Data'!$A$11:$A$500='Cal_Claims Experience'!$A443)*('Input_Claims Data'!$B$11:$B$500='Cal_Claims Experience'!$B443)*('Input_Claims Data'!$C$11:$C$500='Cal_Claims Experience'!$C443)*('Input_Claims Data'!$D$11:$D$500='Cal_Claims Experience'!$D443)))</f>
        <v/>
      </c>
      <c r="L443" s="1" t="str" cm="1">
        <f t="array" ref="L443">IF(B443="","",_xlfn._xlws.FILTER('Input_Claims Data'!L$11:L$500,('Input_Claims Data'!$A$11:$A$500='Cal_Claims Experience'!$A443)*('Input_Claims Data'!$B$11:$B$500='Cal_Claims Experience'!$B443)*('Input_Claims Data'!$C$11:$C$500='Cal_Claims Experience'!$C443)*('Input_Claims Data'!$D$11:$D$500='Cal_Claims Experience'!$D443)))</f>
        <v/>
      </c>
      <c r="M443" s="1" t="str" cm="1">
        <f t="array" ref="M443">IF(C443="","",_xlfn._xlws.FILTER('Input_Claims Data'!M$11:M$500,('Input_Claims Data'!$A$11:$A$500='Cal_Claims Experience'!$A443)*('Input_Claims Data'!$B$11:$B$500='Cal_Claims Experience'!$B443)*('Input_Claims Data'!$C$11:$C$500='Cal_Claims Experience'!$C443)*('Input_Claims Data'!$D$11:$D$500='Cal_Claims Experience'!$D443)))</f>
        <v/>
      </c>
      <c r="N443" s="1" t="str" cm="1">
        <f t="array" ref="N443">IF(D443="","",_xlfn._xlws.FILTER('Input_Claims Data'!N$11:N$500,('Input_Claims Data'!$A$11:$A$500='Cal_Claims Experience'!$A443)*('Input_Claims Data'!$B$11:$B$500='Cal_Claims Experience'!$B443)*('Input_Claims Data'!$C$11:$C$500='Cal_Claims Experience'!$C443)*('Input_Claims Data'!$D$11:$D$500='Cal_Claims Experience'!$D443)))</f>
        <v/>
      </c>
      <c r="O443" s="1" t="str">
        <f t="shared" si="60"/>
        <v/>
      </c>
      <c r="P443" s="1" t="str">
        <f t="shared" si="61"/>
        <v/>
      </c>
      <c r="Q443" s="1" t="str">
        <f t="shared" si="62"/>
        <v/>
      </c>
      <c r="R443" s="1" t="str">
        <f t="shared" si="63"/>
        <v/>
      </c>
      <c r="S443" s="1" t="str">
        <f t="shared" si="64"/>
        <v/>
      </c>
      <c r="Y443" s="1" t="str" cm="1">
        <f t="array" ref="Y443">IF(U443="","",_xlfn._xlws.FILTER('Input_Claims Data'!U$11:U$500,('Input_Claims Data'!$Q$11:$Q$500='Cal_Claims Experience'!$U443)*('Input_Claims Data'!$R$11:$R$500='Cal_Claims Experience'!$V443)*('Input_Claims Data'!$S$11:$S$500='Cal_Claims Experience'!$W443)*('Input_Claims Data'!$T$11:$T$500='Cal_Claims Experience'!$X443)))</f>
        <v/>
      </c>
      <c r="Z443" s="1" t="str" cm="1">
        <f t="array" ref="Z443">IF(V443="","",_xlfn._xlws.FILTER('Input_Claims Data'!V$11:V$500,('Input_Claims Data'!$Q$11:$Q$500='Cal_Claims Experience'!$U443)*('Input_Claims Data'!$R$11:$R$500='Cal_Claims Experience'!$V443)*('Input_Claims Data'!$S$11:$S$500='Cal_Claims Experience'!$W443)*('Input_Claims Data'!$T$11:$T$500='Cal_Claims Experience'!$X443)))</f>
        <v/>
      </c>
      <c r="AA443" s="1" t="str" cm="1">
        <f t="array" ref="AA443">IF(W443="","",_xlfn._xlws.FILTER('Input_Claims Data'!W$11:W$500,('Input_Claims Data'!$Q$11:$Q$500='Cal_Claims Experience'!$U443)*('Input_Claims Data'!$R$11:$R$500='Cal_Claims Experience'!$V443)*('Input_Claims Data'!$S$11:$S$500='Cal_Claims Experience'!$W443)*('Input_Claims Data'!$T$11:$T$500='Cal_Claims Experience'!$X443)))</f>
        <v/>
      </c>
      <c r="AB443" s="1" t="str" cm="1">
        <f t="array" ref="AB443">IF(X443="","",_xlfn._xlws.FILTER('Input_Claims Data'!X$11:X$500,('Input_Claims Data'!$Q$11:$Q$500='Cal_Claims Experience'!$U443)*('Input_Claims Data'!$R$11:$R$500='Cal_Claims Experience'!$V443)*('Input_Claims Data'!$S$11:$S$500='Cal_Claims Experience'!$W443)*('Input_Claims Data'!$T$11:$T$500='Cal_Claims Experience'!$X443)))</f>
        <v/>
      </c>
      <c r="AC443" s="1" t="str" cm="1">
        <f t="array" ref="AC443">IF(Y443="","",_xlfn._xlws.FILTER('Input_Claims Data'!Y$11:Y$500,('Input_Claims Data'!$Q$11:$Q$500='Cal_Claims Experience'!$U443)*('Input_Claims Data'!$R$11:$R$500='Cal_Claims Experience'!$V443)*('Input_Claims Data'!$S$11:$S$500='Cal_Claims Experience'!$W443)*('Input_Claims Data'!$T$11:$T$500='Cal_Claims Experience'!$X443)))</f>
        <v/>
      </c>
      <c r="AD443" s="1" t="str" cm="1">
        <f t="array" ref="AD443">IF(Z443="","",_xlfn._xlws.FILTER('Input_Claims Data'!Z$11:Z$500,('Input_Claims Data'!$Q$11:$Q$500='Cal_Claims Experience'!$U443)*('Input_Claims Data'!$R$11:$R$500='Cal_Claims Experience'!$V443)*('Input_Claims Data'!$S$11:$S$500='Cal_Claims Experience'!$W443)*('Input_Claims Data'!$T$11:$T$500='Cal_Claims Experience'!$X443)))</f>
        <v/>
      </c>
      <c r="AE443" s="1" t="str" cm="1">
        <f t="array" ref="AE443">IF(AA443="","",_xlfn._xlws.FILTER('Input_Claims Data'!AA$11:AA$500,('Input_Claims Data'!$Q$11:$Q$500='Cal_Claims Experience'!$U443)*('Input_Claims Data'!$R$11:$R$500='Cal_Claims Experience'!$V443)*('Input_Claims Data'!$S$11:$S$500='Cal_Claims Experience'!$W443)*('Input_Claims Data'!$T$11:$T$500='Cal_Claims Experience'!$X443)))</f>
        <v/>
      </c>
      <c r="AF443" s="1" t="str" cm="1">
        <f t="array" ref="AF443">IF(AB443="","",_xlfn._xlws.FILTER('Input_Claims Data'!AB$11:AB$500,('Input_Claims Data'!$Q$11:$Q$500='Cal_Claims Experience'!$U443)*('Input_Claims Data'!$R$11:$R$500='Cal_Claims Experience'!$V443)*('Input_Claims Data'!$S$11:$S$500='Cal_Claims Experience'!$W443)*('Input_Claims Data'!$T$11:$T$500='Cal_Claims Experience'!$X443)))</f>
        <v/>
      </c>
      <c r="AG443" s="1" t="str" cm="1">
        <f t="array" ref="AG443">IF(AC443="","",_xlfn._xlws.FILTER('Input_Claims Data'!AC$11:AC$500,('Input_Claims Data'!$Q$11:$Q$500='Cal_Claims Experience'!$U443)*('Input_Claims Data'!$R$11:$R$500='Cal_Claims Experience'!$V443)*('Input_Claims Data'!$S$11:$S$500='Cal_Claims Experience'!$W443)*('Input_Claims Data'!$T$11:$T$500='Cal_Claims Experience'!$X443)))</f>
        <v/>
      </c>
      <c r="AH443" s="1" t="str" cm="1">
        <f t="array" ref="AH443">IF(AD443="","",_xlfn._xlws.FILTER('Input_Claims Data'!AD$11:AD$500,('Input_Claims Data'!$Q$11:$Q$500='Cal_Claims Experience'!$U443)*('Input_Claims Data'!$R$11:$R$500='Cal_Claims Experience'!$V443)*('Input_Claims Data'!$S$11:$S$500='Cal_Claims Experience'!$W443)*('Input_Claims Data'!$T$11:$T$500='Cal_Claims Experience'!$X443)))</f>
        <v/>
      </c>
      <c r="AI443" s="1" t="str">
        <f t="shared" si="68"/>
        <v/>
      </c>
      <c r="AJ443" s="1" t="str">
        <f t="shared" si="65"/>
        <v/>
      </c>
      <c r="AK443" s="1" t="str">
        <f t="shared" si="66"/>
        <v/>
      </c>
      <c r="AL443" s="1" t="str">
        <f t="shared" si="67"/>
        <v/>
      </c>
      <c r="AM443" s="1" t="str">
        <f t="shared" si="69"/>
        <v/>
      </c>
    </row>
    <row r="444" spans="5:39">
      <c r="E444" s="1" t="str" cm="1">
        <f t="array" ref="E444">IF(A444="","",_xlfn._xlws.FILTER('Input_Claims Data'!E$11:E$500,('Input_Claims Data'!$A$11:$A$500='Cal_Claims Experience'!$A444)*('Input_Claims Data'!$B$11:$B$500='Cal_Claims Experience'!$B444)*('Input_Claims Data'!$C$11:$C$500='Cal_Claims Experience'!$C444)*('Input_Claims Data'!$D$11:$D$500='Cal_Claims Experience'!$D444)))</f>
        <v/>
      </c>
      <c r="F444" s="1" t="str" cm="1">
        <f t="array" ref="F444">IF(A444="","",_xlfn._xlws.FILTER('Input_Claims Data'!F$11:F$500,('Input_Claims Data'!$A$11:$A$500='Cal_Claims Experience'!$A444)*('Input_Claims Data'!$B$11:$B$500='Cal_Claims Experience'!$B444)*('Input_Claims Data'!$C$11:$C$500='Cal_Claims Experience'!$C444)*('Input_Claims Data'!$D$11:$D$500='Cal_Claims Experience'!$D444)))</f>
        <v/>
      </c>
      <c r="G444" s="1" t="str" cm="1">
        <f t="array" ref="G444">IF(A444="","",_xlfn._xlws.FILTER('Input_Claims Data'!G$11:G$500,('Input_Claims Data'!$A$11:$A$500='Cal_Claims Experience'!$A444)*('Input_Claims Data'!$B$11:$B$500='Cal_Claims Experience'!$B444)*('Input_Claims Data'!$C$11:$C$500='Cal_Claims Experience'!$C444)*('Input_Claims Data'!$D$11:$D$500='Cal_Claims Experience'!$D444)))</f>
        <v/>
      </c>
      <c r="H444" s="1" t="str" cm="1">
        <f t="array" ref="H444">IF(A444="","",_xlfn._xlws.FILTER('Input_Claims Data'!H$11:H$500,('Input_Claims Data'!$A$11:$A$500='Cal_Claims Experience'!$A444)*('Input_Claims Data'!$B$11:$B$500='Cal_Claims Experience'!$B444)*('Input_Claims Data'!$C$11:$C$500='Cal_Claims Experience'!$C444)*('Input_Claims Data'!$D$11:$D$500='Cal_Claims Experience'!$D444)))</f>
        <v/>
      </c>
      <c r="I444" s="1" t="str" cm="1">
        <f t="array" ref="I444">IF(A444="","",_xlfn._xlws.FILTER('Input_Claims Data'!I$11:I$500,('Input_Claims Data'!$A$11:$A$500='Cal_Claims Experience'!$A444)*('Input_Claims Data'!$B$11:$B$500='Cal_Claims Experience'!$B444)*('Input_Claims Data'!$C$11:$C$500='Cal_Claims Experience'!$C444)*('Input_Claims Data'!$D$11:$D$500='Cal_Claims Experience'!$D444)))</f>
        <v/>
      </c>
      <c r="J444" s="1" t="str" cm="1">
        <f t="array" ref="J444">IF(A444="","",_xlfn._xlws.FILTER('Input_Claims Data'!J$11:J$500,('Input_Claims Data'!$A$11:$A$500='Cal_Claims Experience'!$A444)*('Input_Claims Data'!$B$11:$B$500='Cal_Claims Experience'!$B444)*('Input_Claims Data'!$C$11:$C$500='Cal_Claims Experience'!$C444)*('Input_Claims Data'!$D$11:$D$500='Cal_Claims Experience'!$D444)))</f>
        <v/>
      </c>
      <c r="K444" s="1" t="str" cm="1">
        <f t="array" ref="K444">IF(A444="","",_xlfn._xlws.FILTER('Input_Claims Data'!K$11:K$500,('Input_Claims Data'!$A$11:$A$500='Cal_Claims Experience'!$A444)*('Input_Claims Data'!$B$11:$B$500='Cal_Claims Experience'!$B444)*('Input_Claims Data'!$C$11:$C$500='Cal_Claims Experience'!$C444)*('Input_Claims Data'!$D$11:$D$500='Cal_Claims Experience'!$D444)))</f>
        <v/>
      </c>
      <c r="L444" s="1" t="str" cm="1">
        <f t="array" ref="L444">IF(B444="","",_xlfn._xlws.FILTER('Input_Claims Data'!L$11:L$500,('Input_Claims Data'!$A$11:$A$500='Cal_Claims Experience'!$A444)*('Input_Claims Data'!$B$11:$B$500='Cal_Claims Experience'!$B444)*('Input_Claims Data'!$C$11:$C$500='Cal_Claims Experience'!$C444)*('Input_Claims Data'!$D$11:$D$500='Cal_Claims Experience'!$D444)))</f>
        <v/>
      </c>
      <c r="M444" s="1" t="str" cm="1">
        <f t="array" ref="M444">IF(C444="","",_xlfn._xlws.FILTER('Input_Claims Data'!M$11:M$500,('Input_Claims Data'!$A$11:$A$500='Cal_Claims Experience'!$A444)*('Input_Claims Data'!$B$11:$B$500='Cal_Claims Experience'!$B444)*('Input_Claims Data'!$C$11:$C$500='Cal_Claims Experience'!$C444)*('Input_Claims Data'!$D$11:$D$500='Cal_Claims Experience'!$D444)))</f>
        <v/>
      </c>
      <c r="N444" s="1" t="str" cm="1">
        <f t="array" ref="N444">IF(D444="","",_xlfn._xlws.FILTER('Input_Claims Data'!N$11:N$500,('Input_Claims Data'!$A$11:$A$500='Cal_Claims Experience'!$A444)*('Input_Claims Data'!$B$11:$B$500='Cal_Claims Experience'!$B444)*('Input_Claims Data'!$C$11:$C$500='Cal_Claims Experience'!$C444)*('Input_Claims Data'!$D$11:$D$500='Cal_Claims Experience'!$D444)))</f>
        <v/>
      </c>
      <c r="O444" s="1" t="str">
        <f t="shared" si="60"/>
        <v/>
      </c>
      <c r="P444" s="1" t="str">
        <f t="shared" si="61"/>
        <v/>
      </c>
      <c r="Q444" s="1" t="str">
        <f t="shared" si="62"/>
        <v/>
      </c>
      <c r="R444" s="1" t="str">
        <f t="shared" si="63"/>
        <v/>
      </c>
      <c r="S444" s="1" t="str">
        <f t="shared" si="64"/>
        <v/>
      </c>
      <c r="Y444" s="1" t="str" cm="1">
        <f t="array" ref="Y444">IF(U444="","",_xlfn._xlws.FILTER('Input_Claims Data'!U$11:U$500,('Input_Claims Data'!$Q$11:$Q$500='Cal_Claims Experience'!$U444)*('Input_Claims Data'!$R$11:$R$500='Cal_Claims Experience'!$V444)*('Input_Claims Data'!$S$11:$S$500='Cal_Claims Experience'!$W444)*('Input_Claims Data'!$T$11:$T$500='Cal_Claims Experience'!$X444)))</f>
        <v/>
      </c>
      <c r="Z444" s="1" t="str" cm="1">
        <f t="array" ref="Z444">IF(V444="","",_xlfn._xlws.FILTER('Input_Claims Data'!V$11:V$500,('Input_Claims Data'!$Q$11:$Q$500='Cal_Claims Experience'!$U444)*('Input_Claims Data'!$R$11:$R$500='Cal_Claims Experience'!$V444)*('Input_Claims Data'!$S$11:$S$500='Cal_Claims Experience'!$W444)*('Input_Claims Data'!$T$11:$T$500='Cal_Claims Experience'!$X444)))</f>
        <v/>
      </c>
      <c r="AA444" s="1" t="str" cm="1">
        <f t="array" ref="AA444">IF(W444="","",_xlfn._xlws.FILTER('Input_Claims Data'!W$11:W$500,('Input_Claims Data'!$Q$11:$Q$500='Cal_Claims Experience'!$U444)*('Input_Claims Data'!$R$11:$R$500='Cal_Claims Experience'!$V444)*('Input_Claims Data'!$S$11:$S$500='Cal_Claims Experience'!$W444)*('Input_Claims Data'!$T$11:$T$500='Cal_Claims Experience'!$X444)))</f>
        <v/>
      </c>
      <c r="AB444" s="1" t="str" cm="1">
        <f t="array" ref="AB444">IF(X444="","",_xlfn._xlws.FILTER('Input_Claims Data'!X$11:X$500,('Input_Claims Data'!$Q$11:$Q$500='Cal_Claims Experience'!$U444)*('Input_Claims Data'!$R$11:$R$500='Cal_Claims Experience'!$V444)*('Input_Claims Data'!$S$11:$S$500='Cal_Claims Experience'!$W444)*('Input_Claims Data'!$T$11:$T$500='Cal_Claims Experience'!$X444)))</f>
        <v/>
      </c>
      <c r="AC444" s="1" t="str" cm="1">
        <f t="array" ref="AC444">IF(Y444="","",_xlfn._xlws.FILTER('Input_Claims Data'!Y$11:Y$500,('Input_Claims Data'!$Q$11:$Q$500='Cal_Claims Experience'!$U444)*('Input_Claims Data'!$R$11:$R$500='Cal_Claims Experience'!$V444)*('Input_Claims Data'!$S$11:$S$500='Cal_Claims Experience'!$W444)*('Input_Claims Data'!$T$11:$T$500='Cal_Claims Experience'!$X444)))</f>
        <v/>
      </c>
      <c r="AD444" s="1" t="str" cm="1">
        <f t="array" ref="AD444">IF(Z444="","",_xlfn._xlws.FILTER('Input_Claims Data'!Z$11:Z$500,('Input_Claims Data'!$Q$11:$Q$500='Cal_Claims Experience'!$U444)*('Input_Claims Data'!$R$11:$R$500='Cal_Claims Experience'!$V444)*('Input_Claims Data'!$S$11:$S$500='Cal_Claims Experience'!$W444)*('Input_Claims Data'!$T$11:$T$500='Cal_Claims Experience'!$X444)))</f>
        <v/>
      </c>
      <c r="AE444" s="1" t="str" cm="1">
        <f t="array" ref="AE444">IF(AA444="","",_xlfn._xlws.FILTER('Input_Claims Data'!AA$11:AA$500,('Input_Claims Data'!$Q$11:$Q$500='Cal_Claims Experience'!$U444)*('Input_Claims Data'!$R$11:$R$500='Cal_Claims Experience'!$V444)*('Input_Claims Data'!$S$11:$S$500='Cal_Claims Experience'!$W444)*('Input_Claims Data'!$T$11:$T$500='Cal_Claims Experience'!$X444)))</f>
        <v/>
      </c>
      <c r="AF444" s="1" t="str" cm="1">
        <f t="array" ref="AF444">IF(AB444="","",_xlfn._xlws.FILTER('Input_Claims Data'!AB$11:AB$500,('Input_Claims Data'!$Q$11:$Q$500='Cal_Claims Experience'!$U444)*('Input_Claims Data'!$R$11:$R$500='Cal_Claims Experience'!$V444)*('Input_Claims Data'!$S$11:$S$500='Cal_Claims Experience'!$W444)*('Input_Claims Data'!$T$11:$T$500='Cal_Claims Experience'!$X444)))</f>
        <v/>
      </c>
      <c r="AG444" s="1" t="str" cm="1">
        <f t="array" ref="AG444">IF(AC444="","",_xlfn._xlws.FILTER('Input_Claims Data'!AC$11:AC$500,('Input_Claims Data'!$Q$11:$Q$500='Cal_Claims Experience'!$U444)*('Input_Claims Data'!$R$11:$R$500='Cal_Claims Experience'!$V444)*('Input_Claims Data'!$S$11:$S$500='Cal_Claims Experience'!$W444)*('Input_Claims Data'!$T$11:$T$500='Cal_Claims Experience'!$X444)))</f>
        <v/>
      </c>
      <c r="AH444" s="1" t="str" cm="1">
        <f t="array" ref="AH444">IF(AD444="","",_xlfn._xlws.FILTER('Input_Claims Data'!AD$11:AD$500,('Input_Claims Data'!$Q$11:$Q$500='Cal_Claims Experience'!$U444)*('Input_Claims Data'!$R$11:$R$500='Cal_Claims Experience'!$V444)*('Input_Claims Data'!$S$11:$S$500='Cal_Claims Experience'!$W444)*('Input_Claims Data'!$T$11:$T$500='Cal_Claims Experience'!$X444)))</f>
        <v/>
      </c>
      <c r="AI444" s="1" t="str">
        <f t="shared" si="68"/>
        <v/>
      </c>
      <c r="AJ444" s="1" t="str">
        <f t="shared" si="65"/>
        <v/>
      </c>
      <c r="AK444" s="1" t="str">
        <f t="shared" si="66"/>
        <v/>
      </c>
      <c r="AL444" s="1" t="str">
        <f t="shared" si="67"/>
        <v/>
      </c>
      <c r="AM444" s="1" t="str">
        <f t="shared" si="69"/>
        <v/>
      </c>
    </row>
    <row r="445" spans="5:39">
      <c r="E445" s="1" t="str" cm="1">
        <f t="array" ref="E445">IF(A445="","",_xlfn._xlws.FILTER('Input_Claims Data'!E$11:E$500,('Input_Claims Data'!$A$11:$A$500='Cal_Claims Experience'!$A445)*('Input_Claims Data'!$B$11:$B$500='Cal_Claims Experience'!$B445)*('Input_Claims Data'!$C$11:$C$500='Cal_Claims Experience'!$C445)*('Input_Claims Data'!$D$11:$D$500='Cal_Claims Experience'!$D445)))</f>
        <v/>
      </c>
      <c r="F445" s="1" t="str" cm="1">
        <f t="array" ref="F445">IF(A445="","",_xlfn._xlws.FILTER('Input_Claims Data'!F$11:F$500,('Input_Claims Data'!$A$11:$A$500='Cal_Claims Experience'!$A445)*('Input_Claims Data'!$B$11:$B$500='Cal_Claims Experience'!$B445)*('Input_Claims Data'!$C$11:$C$500='Cal_Claims Experience'!$C445)*('Input_Claims Data'!$D$11:$D$500='Cal_Claims Experience'!$D445)))</f>
        <v/>
      </c>
      <c r="G445" s="1" t="str" cm="1">
        <f t="array" ref="G445">IF(A445="","",_xlfn._xlws.FILTER('Input_Claims Data'!G$11:G$500,('Input_Claims Data'!$A$11:$A$500='Cal_Claims Experience'!$A445)*('Input_Claims Data'!$B$11:$B$500='Cal_Claims Experience'!$B445)*('Input_Claims Data'!$C$11:$C$500='Cal_Claims Experience'!$C445)*('Input_Claims Data'!$D$11:$D$500='Cal_Claims Experience'!$D445)))</f>
        <v/>
      </c>
      <c r="H445" s="1" t="str" cm="1">
        <f t="array" ref="H445">IF(A445="","",_xlfn._xlws.FILTER('Input_Claims Data'!H$11:H$500,('Input_Claims Data'!$A$11:$A$500='Cal_Claims Experience'!$A445)*('Input_Claims Data'!$B$11:$B$500='Cal_Claims Experience'!$B445)*('Input_Claims Data'!$C$11:$C$500='Cal_Claims Experience'!$C445)*('Input_Claims Data'!$D$11:$D$500='Cal_Claims Experience'!$D445)))</f>
        <v/>
      </c>
      <c r="I445" s="1" t="str" cm="1">
        <f t="array" ref="I445">IF(A445="","",_xlfn._xlws.FILTER('Input_Claims Data'!I$11:I$500,('Input_Claims Data'!$A$11:$A$500='Cal_Claims Experience'!$A445)*('Input_Claims Data'!$B$11:$B$500='Cal_Claims Experience'!$B445)*('Input_Claims Data'!$C$11:$C$500='Cal_Claims Experience'!$C445)*('Input_Claims Data'!$D$11:$D$500='Cal_Claims Experience'!$D445)))</f>
        <v/>
      </c>
      <c r="J445" s="1" t="str" cm="1">
        <f t="array" ref="J445">IF(A445="","",_xlfn._xlws.FILTER('Input_Claims Data'!J$11:J$500,('Input_Claims Data'!$A$11:$A$500='Cal_Claims Experience'!$A445)*('Input_Claims Data'!$B$11:$B$500='Cal_Claims Experience'!$B445)*('Input_Claims Data'!$C$11:$C$500='Cal_Claims Experience'!$C445)*('Input_Claims Data'!$D$11:$D$500='Cal_Claims Experience'!$D445)))</f>
        <v/>
      </c>
      <c r="K445" s="1" t="str" cm="1">
        <f t="array" ref="K445">IF(A445="","",_xlfn._xlws.FILTER('Input_Claims Data'!K$11:K$500,('Input_Claims Data'!$A$11:$A$500='Cal_Claims Experience'!$A445)*('Input_Claims Data'!$B$11:$B$500='Cal_Claims Experience'!$B445)*('Input_Claims Data'!$C$11:$C$500='Cal_Claims Experience'!$C445)*('Input_Claims Data'!$D$11:$D$500='Cal_Claims Experience'!$D445)))</f>
        <v/>
      </c>
      <c r="L445" s="1" t="str" cm="1">
        <f t="array" ref="L445">IF(B445="","",_xlfn._xlws.FILTER('Input_Claims Data'!L$11:L$500,('Input_Claims Data'!$A$11:$A$500='Cal_Claims Experience'!$A445)*('Input_Claims Data'!$B$11:$B$500='Cal_Claims Experience'!$B445)*('Input_Claims Data'!$C$11:$C$500='Cal_Claims Experience'!$C445)*('Input_Claims Data'!$D$11:$D$500='Cal_Claims Experience'!$D445)))</f>
        <v/>
      </c>
      <c r="M445" s="1" t="str" cm="1">
        <f t="array" ref="M445">IF(C445="","",_xlfn._xlws.FILTER('Input_Claims Data'!M$11:M$500,('Input_Claims Data'!$A$11:$A$500='Cal_Claims Experience'!$A445)*('Input_Claims Data'!$B$11:$B$500='Cal_Claims Experience'!$B445)*('Input_Claims Data'!$C$11:$C$500='Cal_Claims Experience'!$C445)*('Input_Claims Data'!$D$11:$D$500='Cal_Claims Experience'!$D445)))</f>
        <v/>
      </c>
      <c r="N445" s="1" t="str" cm="1">
        <f t="array" ref="N445">IF(D445="","",_xlfn._xlws.FILTER('Input_Claims Data'!N$11:N$500,('Input_Claims Data'!$A$11:$A$500='Cal_Claims Experience'!$A445)*('Input_Claims Data'!$B$11:$B$500='Cal_Claims Experience'!$B445)*('Input_Claims Data'!$C$11:$C$500='Cal_Claims Experience'!$C445)*('Input_Claims Data'!$D$11:$D$500='Cal_Claims Experience'!$D445)))</f>
        <v/>
      </c>
      <c r="O445" s="1" t="str">
        <f t="shared" si="60"/>
        <v/>
      </c>
      <c r="P445" s="1" t="str">
        <f t="shared" si="61"/>
        <v/>
      </c>
      <c r="Q445" s="1" t="str">
        <f t="shared" si="62"/>
        <v/>
      </c>
      <c r="R445" s="1" t="str">
        <f t="shared" si="63"/>
        <v/>
      </c>
      <c r="S445" s="1" t="str">
        <f t="shared" si="64"/>
        <v/>
      </c>
      <c r="Y445" s="1" t="str" cm="1">
        <f t="array" ref="Y445">IF(U445="","",_xlfn._xlws.FILTER('Input_Claims Data'!U$11:U$500,('Input_Claims Data'!$Q$11:$Q$500='Cal_Claims Experience'!$U445)*('Input_Claims Data'!$R$11:$R$500='Cal_Claims Experience'!$V445)*('Input_Claims Data'!$S$11:$S$500='Cal_Claims Experience'!$W445)*('Input_Claims Data'!$T$11:$T$500='Cal_Claims Experience'!$X445)))</f>
        <v/>
      </c>
      <c r="Z445" s="1" t="str" cm="1">
        <f t="array" ref="Z445">IF(V445="","",_xlfn._xlws.FILTER('Input_Claims Data'!V$11:V$500,('Input_Claims Data'!$Q$11:$Q$500='Cal_Claims Experience'!$U445)*('Input_Claims Data'!$R$11:$R$500='Cal_Claims Experience'!$V445)*('Input_Claims Data'!$S$11:$S$500='Cal_Claims Experience'!$W445)*('Input_Claims Data'!$T$11:$T$500='Cal_Claims Experience'!$X445)))</f>
        <v/>
      </c>
      <c r="AA445" s="1" t="str" cm="1">
        <f t="array" ref="AA445">IF(W445="","",_xlfn._xlws.FILTER('Input_Claims Data'!W$11:W$500,('Input_Claims Data'!$Q$11:$Q$500='Cal_Claims Experience'!$U445)*('Input_Claims Data'!$R$11:$R$500='Cal_Claims Experience'!$V445)*('Input_Claims Data'!$S$11:$S$500='Cal_Claims Experience'!$W445)*('Input_Claims Data'!$T$11:$T$500='Cal_Claims Experience'!$X445)))</f>
        <v/>
      </c>
      <c r="AB445" s="1" t="str" cm="1">
        <f t="array" ref="AB445">IF(X445="","",_xlfn._xlws.FILTER('Input_Claims Data'!X$11:X$500,('Input_Claims Data'!$Q$11:$Q$500='Cal_Claims Experience'!$U445)*('Input_Claims Data'!$R$11:$R$500='Cal_Claims Experience'!$V445)*('Input_Claims Data'!$S$11:$S$500='Cal_Claims Experience'!$W445)*('Input_Claims Data'!$T$11:$T$500='Cal_Claims Experience'!$X445)))</f>
        <v/>
      </c>
      <c r="AC445" s="1" t="str" cm="1">
        <f t="array" ref="AC445">IF(Y445="","",_xlfn._xlws.FILTER('Input_Claims Data'!Y$11:Y$500,('Input_Claims Data'!$Q$11:$Q$500='Cal_Claims Experience'!$U445)*('Input_Claims Data'!$R$11:$R$500='Cal_Claims Experience'!$V445)*('Input_Claims Data'!$S$11:$S$500='Cal_Claims Experience'!$W445)*('Input_Claims Data'!$T$11:$T$500='Cal_Claims Experience'!$X445)))</f>
        <v/>
      </c>
      <c r="AD445" s="1" t="str" cm="1">
        <f t="array" ref="AD445">IF(Z445="","",_xlfn._xlws.FILTER('Input_Claims Data'!Z$11:Z$500,('Input_Claims Data'!$Q$11:$Q$500='Cal_Claims Experience'!$U445)*('Input_Claims Data'!$R$11:$R$500='Cal_Claims Experience'!$V445)*('Input_Claims Data'!$S$11:$S$500='Cal_Claims Experience'!$W445)*('Input_Claims Data'!$T$11:$T$500='Cal_Claims Experience'!$X445)))</f>
        <v/>
      </c>
      <c r="AE445" s="1" t="str" cm="1">
        <f t="array" ref="AE445">IF(AA445="","",_xlfn._xlws.FILTER('Input_Claims Data'!AA$11:AA$500,('Input_Claims Data'!$Q$11:$Q$500='Cal_Claims Experience'!$U445)*('Input_Claims Data'!$R$11:$R$500='Cal_Claims Experience'!$V445)*('Input_Claims Data'!$S$11:$S$500='Cal_Claims Experience'!$W445)*('Input_Claims Data'!$T$11:$T$500='Cal_Claims Experience'!$X445)))</f>
        <v/>
      </c>
      <c r="AF445" s="1" t="str" cm="1">
        <f t="array" ref="AF445">IF(AB445="","",_xlfn._xlws.FILTER('Input_Claims Data'!AB$11:AB$500,('Input_Claims Data'!$Q$11:$Q$500='Cal_Claims Experience'!$U445)*('Input_Claims Data'!$R$11:$R$500='Cal_Claims Experience'!$V445)*('Input_Claims Data'!$S$11:$S$500='Cal_Claims Experience'!$W445)*('Input_Claims Data'!$T$11:$T$500='Cal_Claims Experience'!$X445)))</f>
        <v/>
      </c>
      <c r="AG445" s="1" t="str" cm="1">
        <f t="array" ref="AG445">IF(AC445="","",_xlfn._xlws.FILTER('Input_Claims Data'!AC$11:AC$500,('Input_Claims Data'!$Q$11:$Q$500='Cal_Claims Experience'!$U445)*('Input_Claims Data'!$R$11:$R$500='Cal_Claims Experience'!$V445)*('Input_Claims Data'!$S$11:$S$500='Cal_Claims Experience'!$W445)*('Input_Claims Data'!$T$11:$T$500='Cal_Claims Experience'!$X445)))</f>
        <v/>
      </c>
      <c r="AH445" s="1" t="str" cm="1">
        <f t="array" ref="AH445">IF(AD445="","",_xlfn._xlws.FILTER('Input_Claims Data'!AD$11:AD$500,('Input_Claims Data'!$Q$11:$Q$500='Cal_Claims Experience'!$U445)*('Input_Claims Data'!$R$11:$R$500='Cal_Claims Experience'!$V445)*('Input_Claims Data'!$S$11:$S$500='Cal_Claims Experience'!$W445)*('Input_Claims Data'!$T$11:$T$500='Cal_Claims Experience'!$X445)))</f>
        <v/>
      </c>
      <c r="AI445" s="1" t="str">
        <f t="shared" si="68"/>
        <v/>
      </c>
      <c r="AJ445" s="1" t="str">
        <f t="shared" si="65"/>
        <v/>
      </c>
      <c r="AK445" s="1" t="str">
        <f t="shared" si="66"/>
        <v/>
      </c>
      <c r="AL445" s="1" t="str">
        <f t="shared" si="67"/>
        <v/>
      </c>
      <c r="AM445" s="1" t="str">
        <f t="shared" si="69"/>
        <v/>
      </c>
    </row>
    <row r="446" spans="5:39">
      <c r="E446" s="1" t="str" cm="1">
        <f t="array" ref="E446">IF(A446="","",_xlfn._xlws.FILTER('Input_Claims Data'!E$11:E$500,('Input_Claims Data'!$A$11:$A$500='Cal_Claims Experience'!$A446)*('Input_Claims Data'!$B$11:$B$500='Cal_Claims Experience'!$B446)*('Input_Claims Data'!$C$11:$C$500='Cal_Claims Experience'!$C446)*('Input_Claims Data'!$D$11:$D$500='Cal_Claims Experience'!$D446)))</f>
        <v/>
      </c>
      <c r="F446" s="1" t="str" cm="1">
        <f t="array" ref="F446">IF(A446="","",_xlfn._xlws.FILTER('Input_Claims Data'!F$11:F$500,('Input_Claims Data'!$A$11:$A$500='Cal_Claims Experience'!$A446)*('Input_Claims Data'!$B$11:$B$500='Cal_Claims Experience'!$B446)*('Input_Claims Data'!$C$11:$C$500='Cal_Claims Experience'!$C446)*('Input_Claims Data'!$D$11:$D$500='Cal_Claims Experience'!$D446)))</f>
        <v/>
      </c>
      <c r="G446" s="1" t="str" cm="1">
        <f t="array" ref="G446">IF(A446="","",_xlfn._xlws.FILTER('Input_Claims Data'!G$11:G$500,('Input_Claims Data'!$A$11:$A$500='Cal_Claims Experience'!$A446)*('Input_Claims Data'!$B$11:$B$500='Cal_Claims Experience'!$B446)*('Input_Claims Data'!$C$11:$C$500='Cal_Claims Experience'!$C446)*('Input_Claims Data'!$D$11:$D$500='Cal_Claims Experience'!$D446)))</f>
        <v/>
      </c>
      <c r="H446" s="1" t="str" cm="1">
        <f t="array" ref="H446">IF(A446="","",_xlfn._xlws.FILTER('Input_Claims Data'!H$11:H$500,('Input_Claims Data'!$A$11:$A$500='Cal_Claims Experience'!$A446)*('Input_Claims Data'!$B$11:$B$500='Cal_Claims Experience'!$B446)*('Input_Claims Data'!$C$11:$C$500='Cal_Claims Experience'!$C446)*('Input_Claims Data'!$D$11:$D$500='Cal_Claims Experience'!$D446)))</f>
        <v/>
      </c>
      <c r="I446" s="1" t="str" cm="1">
        <f t="array" ref="I446">IF(A446="","",_xlfn._xlws.FILTER('Input_Claims Data'!I$11:I$500,('Input_Claims Data'!$A$11:$A$500='Cal_Claims Experience'!$A446)*('Input_Claims Data'!$B$11:$B$500='Cal_Claims Experience'!$B446)*('Input_Claims Data'!$C$11:$C$500='Cal_Claims Experience'!$C446)*('Input_Claims Data'!$D$11:$D$500='Cal_Claims Experience'!$D446)))</f>
        <v/>
      </c>
      <c r="J446" s="1" t="str" cm="1">
        <f t="array" ref="J446">IF(A446="","",_xlfn._xlws.FILTER('Input_Claims Data'!J$11:J$500,('Input_Claims Data'!$A$11:$A$500='Cal_Claims Experience'!$A446)*('Input_Claims Data'!$B$11:$B$500='Cal_Claims Experience'!$B446)*('Input_Claims Data'!$C$11:$C$500='Cal_Claims Experience'!$C446)*('Input_Claims Data'!$D$11:$D$500='Cal_Claims Experience'!$D446)))</f>
        <v/>
      </c>
      <c r="K446" s="1" t="str" cm="1">
        <f t="array" ref="K446">IF(A446="","",_xlfn._xlws.FILTER('Input_Claims Data'!K$11:K$500,('Input_Claims Data'!$A$11:$A$500='Cal_Claims Experience'!$A446)*('Input_Claims Data'!$B$11:$B$500='Cal_Claims Experience'!$B446)*('Input_Claims Data'!$C$11:$C$500='Cal_Claims Experience'!$C446)*('Input_Claims Data'!$D$11:$D$500='Cal_Claims Experience'!$D446)))</f>
        <v/>
      </c>
      <c r="L446" s="1" t="str" cm="1">
        <f t="array" ref="L446">IF(B446="","",_xlfn._xlws.FILTER('Input_Claims Data'!L$11:L$500,('Input_Claims Data'!$A$11:$A$500='Cal_Claims Experience'!$A446)*('Input_Claims Data'!$B$11:$B$500='Cal_Claims Experience'!$B446)*('Input_Claims Data'!$C$11:$C$500='Cal_Claims Experience'!$C446)*('Input_Claims Data'!$D$11:$D$500='Cal_Claims Experience'!$D446)))</f>
        <v/>
      </c>
      <c r="M446" s="1" t="str" cm="1">
        <f t="array" ref="M446">IF(C446="","",_xlfn._xlws.FILTER('Input_Claims Data'!M$11:M$500,('Input_Claims Data'!$A$11:$A$500='Cal_Claims Experience'!$A446)*('Input_Claims Data'!$B$11:$B$500='Cal_Claims Experience'!$B446)*('Input_Claims Data'!$C$11:$C$500='Cal_Claims Experience'!$C446)*('Input_Claims Data'!$D$11:$D$500='Cal_Claims Experience'!$D446)))</f>
        <v/>
      </c>
      <c r="N446" s="1" t="str" cm="1">
        <f t="array" ref="N446">IF(D446="","",_xlfn._xlws.FILTER('Input_Claims Data'!N$11:N$500,('Input_Claims Data'!$A$11:$A$500='Cal_Claims Experience'!$A446)*('Input_Claims Data'!$B$11:$B$500='Cal_Claims Experience'!$B446)*('Input_Claims Data'!$C$11:$C$500='Cal_Claims Experience'!$C446)*('Input_Claims Data'!$D$11:$D$500='Cal_Claims Experience'!$D446)))</f>
        <v/>
      </c>
      <c r="O446" s="1" t="str">
        <f t="shared" si="60"/>
        <v/>
      </c>
      <c r="P446" s="1" t="str">
        <f t="shared" si="61"/>
        <v/>
      </c>
      <c r="Q446" s="1" t="str">
        <f t="shared" si="62"/>
        <v/>
      </c>
      <c r="R446" s="1" t="str">
        <f t="shared" si="63"/>
        <v/>
      </c>
      <c r="S446" s="1" t="str">
        <f t="shared" si="64"/>
        <v/>
      </c>
      <c r="Y446" s="1" t="str" cm="1">
        <f t="array" ref="Y446">IF(U446="","",_xlfn._xlws.FILTER('Input_Claims Data'!U$11:U$500,('Input_Claims Data'!$Q$11:$Q$500='Cal_Claims Experience'!$U446)*('Input_Claims Data'!$R$11:$R$500='Cal_Claims Experience'!$V446)*('Input_Claims Data'!$S$11:$S$500='Cal_Claims Experience'!$W446)*('Input_Claims Data'!$T$11:$T$500='Cal_Claims Experience'!$X446)))</f>
        <v/>
      </c>
      <c r="Z446" s="1" t="str" cm="1">
        <f t="array" ref="Z446">IF(V446="","",_xlfn._xlws.FILTER('Input_Claims Data'!V$11:V$500,('Input_Claims Data'!$Q$11:$Q$500='Cal_Claims Experience'!$U446)*('Input_Claims Data'!$R$11:$R$500='Cal_Claims Experience'!$V446)*('Input_Claims Data'!$S$11:$S$500='Cal_Claims Experience'!$W446)*('Input_Claims Data'!$T$11:$T$500='Cal_Claims Experience'!$X446)))</f>
        <v/>
      </c>
      <c r="AA446" s="1" t="str" cm="1">
        <f t="array" ref="AA446">IF(W446="","",_xlfn._xlws.FILTER('Input_Claims Data'!W$11:W$500,('Input_Claims Data'!$Q$11:$Q$500='Cal_Claims Experience'!$U446)*('Input_Claims Data'!$R$11:$R$500='Cal_Claims Experience'!$V446)*('Input_Claims Data'!$S$11:$S$500='Cal_Claims Experience'!$W446)*('Input_Claims Data'!$T$11:$T$500='Cal_Claims Experience'!$X446)))</f>
        <v/>
      </c>
      <c r="AB446" s="1" t="str" cm="1">
        <f t="array" ref="AB446">IF(X446="","",_xlfn._xlws.FILTER('Input_Claims Data'!X$11:X$500,('Input_Claims Data'!$Q$11:$Q$500='Cal_Claims Experience'!$U446)*('Input_Claims Data'!$R$11:$R$500='Cal_Claims Experience'!$V446)*('Input_Claims Data'!$S$11:$S$500='Cal_Claims Experience'!$W446)*('Input_Claims Data'!$T$11:$T$500='Cal_Claims Experience'!$X446)))</f>
        <v/>
      </c>
      <c r="AC446" s="1" t="str" cm="1">
        <f t="array" ref="AC446">IF(Y446="","",_xlfn._xlws.FILTER('Input_Claims Data'!Y$11:Y$500,('Input_Claims Data'!$Q$11:$Q$500='Cal_Claims Experience'!$U446)*('Input_Claims Data'!$R$11:$R$500='Cal_Claims Experience'!$V446)*('Input_Claims Data'!$S$11:$S$500='Cal_Claims Experience'!$W446)*('Input_Claims Data'!$T$11:$T$500='Cal_Claims Experience'!$X446)))</f>
        <v/>
      </c>
      <c r="AD446" s="1" t="str" cm="1">
        <f t="array" ref="AD446">IF(Z446="","",_xlfn._xlws.FILTER('Input_Claims Data'!Z$11:Z$500,('Input_Claims Data'!$Q$11:$Q$500='Cal_Claims Experience'!$U446)*('Input_Claims Data'!$R$11:$R$500='Cal_Claims Experience'!$V446)*('Input_Claims Data'!$S$11:$S$500='Cal_Claims Experience'!$W446)*('Input_Claims Data'!$T$11:$T$500='Cal_Claims Experience'!$X446)))</f>
        <v/>
      </c>
      <c r="AE446" s="1" t="str" cm="1">
        <f t="array" ref="AE446">IF(AA446="","",_xlfn._xlws.FILTER('Input_Claims Data'!AA$11:AA$500,('Input_Claims Data'!$Q$11:$Q$500='Cal_Claims Experience'!$U446)*('Input_Claims Data'!$R$11:$R$500='Cal_Claims Experience'!$V446)*('Input_Claims Data'!$S$11:$S$500='Cal_Claims Experience'!$W446)*('Input_Claims Data'!$T$11:$T$500='Cal_Claims Experience'!$X446)))</f>
        <v/>
      </c>
      <c r="AF446" s="1" t="str" cm="1">
        <f t="array" ref="AF446">IF(AB446="","",_xlfn._xlws.FILTER('Input_Claims Data'!AB$11:AB$500,('Input_Claims Data'!$Q$11:$Q$500='Cal_Claims Experience'!$U446)*('Input_Claims Data'!$R$11:$R$500='Cal_Claims Experience'!$V446)*('Input_Claims Data'!$S$11:$S$500='Cal_Claims Experience'!$W446)*('Input_Claims Data'!$T$11:$T$500='Cal_Claims Experience'!$X446)))</f>
        <v/>
      </c>
      <c r="AG446" s="1" t="str" cm="1">
        <f t="array" ref="AG446">IF(AC446="","",_xlfn._xlws.FILTER('Input_Claims Data'!AC$11:AC$500,('Input_Claims Data'!$Q$11:$Q$500='Cal_Claims Experience'!$U446)*('Input_Claims Data'!$R$11:$R$500='Cal_Claims Experience'!$V446)*('Input_Claims Data'!$S$11:$S$500='Cal_Claims Experience'!$W446)*('Input_Claims Data'!$T$11:$T$500='Cal_Claims Experience'!$X446)))</f>
        <v/>
      </c>
      <c r="AH446" s="1" t="str" cm="1">
        <f t="array" ref="AH446">IF(AD446="","",_xlfn._xlws.FILTER('Input_Claims Data'!AD$11:AD$500,('Input_Claims Data'!$Q$11:$Q$500='Cal_Claims Experience'!$U446)*('Input_Claims Data'!$R$11:$R$500='Cal_Claims Experience'!$V446)*('Input_Claims Data'!$S$11:$S$500='Cal_Claims Experience'!$W446)*('Input_Claims Data'!$T$11:$T$500='Cal_Claims Experience'!$X446)))</f>
        <v/>
      </c>
      <c r="AI446" s="1" t="str">
        <f t="shared" si="68"/>
        <v/>
      </c>
      <c r="AJ446" s="1" t="str">
        <f t="shared" si="65"/>
        <v/>
      </c>
      <c r="AK446" s="1" t="str">
        <f t="shared" si="66"/>
        <v/>
      </c>
      <c r="AL446" s="1" t="str">
        <f t="shared" si="67"/>
        <v/>
      </c>
      <c r="AM446" s="1" t="str">
        <f t="shared" si="69"/>
        <v/>
      </c>
    </row>
    <row r="447" spans="5:39">
      <c r="E447" s="1" t="str" cm="1">
        <f t="array" ref="E447">IF(A447="","",_xlfn._xlws.FILTER('Input_Claims Data'!E$11:E$500,('Input_Claims Data'!$A$11:$A$500='Cal_Claims Experience'!$A447)*('Input_Claims Data'!$B$11:$B$500='Cal_Claims Experience'!$B447)*('Input_Claims Data'!$C$11:$C$500='Cal_Claims Experience'!$C447)*('Input_Claims Data'!$D$11:$D$500='Cal_Claims Experience'!$D447)))</f>
        <v/>
      </c>
      <c r="F447" s="1" t="str" cm="1">
        <f t="array" ref="F447">IF(A447="","",_xlfn._xlws.FILTER('Input_Claims Data'!F$11:F$500,('Input_Claims Data'!$A$11:$A$500='Cal_Claims Experience'!$A447)*('Input_Claims Data'!$B$11:$B$500='Cal_Claims Experience'!$B447)*('Input_Claims Data'!$C$11:$C$500='Cal_Claims Experience'!$C447)*('Input_Claims Data'!$D$11:$D$500='Cal_Claims Experience'!$D447)))</f>
        <v/>
      </c>
      <c r="G447" s="1" t="str" cm="1">
        <f t="array" ref="G447">IF(A447="","",_xlfn._xlws.FILTER('Input_Claims Data'!G$11:G$500,('Input_Claims Data'!$A$11:$A$500='Cal_Claims Experience'!$A447)*('Input_Claims Data'!$B$11:$B$500='Cal_Claims Experience'!$B447)*('Input_Claims Data'!$C$11:$C$500='Cal_Claims Experience'!$C447)*('Input_Claims Data'!$D$11:$D$500='Cal_Claims Experience'!$D447)))</f>
        <v/>
      </c>
      <c r="H447" s="1" t="str" cm="1">
        <f t="array" ref="H447">IF(A447="","",_xlfn._xlws.FILTER('Input_Claims Data'!H$11:H$500,('Input_Claims Data'!$A$11:$A$500='Cal_Claims Experience'!$A447)*('Input_Claims Data'!$B$11:$B$500='Cal_Claims Experience'!$B447)*('Input_Claims Data'!$C$11:$C$500='Cal_Claims Experience'!$C447)*('Input_Claims Data'!$D$11:$D$500='Cal_Claims Experience'!$D447)))</f>
        <v/>
      </c>
      <c r="I447" s="1" t="str" cm="1">
        <f t="array" ref="I447">IF(A447="","",_xlfn._xlws.FILTER('Input_Claims Data'!I$11:I$500,('Input_Claims Data'!$A$11:$A$500='Cal_Claims Experience'!$A447)*('Input_Claims Data'!$B$11:$B$500='Cal_Claims Experience'!$B447)*('Input_Claims Data'!$C$11:$C$500='Cal_Claims Experience'!$C447)*('Input_Claims Data'!$D$11:$D$500='Cal_Claims Experience'!$D447)))</f>
        <v/>
      </c>
      <c r="J447" s="1" t="str" cm="1">
        <f t="array" ref="J447">IF(A447="","",_xlfn._xlws.FILTER('Input_Claims Data'!J$11:J$500,('Input_Claims Data'!$A$11:$A$500='Cal_Claims Experience'!$A447)*('Input_Claims Data'!$B$11:$B$500='Cal_Claims Experience'!$B447)*('Input_Claims Data'!$C$11:$C$500='Cal_Claims Experience'!$C447)*('Input_Claims Data'!$D$11:$D$500='Cal_Claims Experience'!$D447)))</f>
        <v/>
      </c>
      <c r="K447" s="1" t="str" cm="1">
        <f t="array" ref="K447">IF(A447="","",_xlfn._xlws.FILTER('Input_Claims Data'!K$11:K$500,('Input_Claims Data'!$A$11:$A$500='Cal_Claims Experience'!$A447)*('Input_Claims Data'!$B$11:$B$500='Cal_Claims Experience'!$B447)*('Input_Claims Data'!$C$11:$C$500='Cal_Claims Experience'!$C447)*('Input_Claims Data'!$D$11:$D$500='Cal_Claims Experience'!$D447)))</f>
        <v/>
      </c>
      <c r="L447" s="1" t="str" cm="1">
        <f t="array" ref="L447">IF(B447="","",_xlfn._xlws.FILTER('Input_Claims Data'!L$11:L$500,('Input_Claims Data'!$A$11:$A$500='Cal_Claims Experience'!$A447)*('Input_Claims Data'!$B$11:$B$500='Cal_Claims Experience'!$B447)*('Input_Claims Data'!$C$11:$C$500='Cal_Claims Experience'!$C447)*('Input_Claims Data'!$D$11:$D$500='Cal_Claims Experience'!$D447)))</f>
        <v/>
      </c>
      <c r="M447" s="1" t="str" cm="1">
        <f t="array" ref="M447">IF(C447="","",_xlfn._xlws.FILTER('Input_Claims Data'!M$11:M$500,('Input_Claims Data'!$A$11:$A$500='Cal_Claims Experience'!$A447)*('Input_Claims Data'!$B$11:$B$500='Cal_Claims Experience'!$B447)*('Input_Claims Data'!$C$11:$C$500='Cal_Claims Experience'!$C447)*('Input_Claims Data'!$D$11:$D$500='Cal_Claims Experience'!$D447)))</f>
        <v/>
      </c>
      <c r="N447" s="1" t="str" cm="1">
        <f t="array" ref="N447">IF(D447="","",_xlfn._xlws.FILTER('Input_Claims Data'!N$11:N$500,('Input_Claims Data'!$A$11:$A$500='Cal_Claims Experience'!$A447)*('Input_Claims Data'!$B$11:$B$500='Cal_Claims Experience'!$B447)*('Input_Claims Data'!$C$11:$C$500='Cal_Claims Experience'!$C447)*('Input_Claims Data'!$D$11:$D$500='Cal_Claims Experience'!$D447)))</f>
        <v/>
      </c>
      <c r="O447" s="1" t="str">
        <f t="shared" si="60"/>
        <v/>
      </c>
      <c r="P447" s="1" t="str">
        <f t="shared" si="61"/>
        <v/>
      </c>
      <c r="Q447" s="1" t="str">
        <f t="shared" si="62"/>
        <v/>
      </c>
      <c r="R447" s="1" t="str">
        <f t="shared" si="63"/>
        <v/>
      </c>
      <c r="S447" s="1" t="str">
        <f t="shared" si="64"/>
        <v/>
      </c>
      <c r="Y447" s="1" t="str" cm="1">
        <f t="array" ref="Y447">IF(U447="","",_xlfn._xlws.FILTER('Input_Claims Data'!U$11:U$500,('Input_Claims Data'!$Q$11:$Q$500='Cal_Claims Experience'!$U447)*('Input_Claims Data'!$R$11:$R$500='Cal_Claims Experience'!$V447)*('Input_Claims Data'!$S$11:$S$500='Cal_Claims Experience'!$W447)*('Input_Claims Data'!$T$11:$T$500='Cal_Claims Experience'!$X447)))</f>
        <v/>
      </c>
      <c r="Z447" s="1" t="str" cm="1">
        <f t="array" ref="Z447">IF(V447="","",_xlfn._xlws.FILTER('Input_Claims Data'!V$11:V$500,('Input_Claims Data'!$Q$11:$Q$500='Cal_Claims Experience'!$U447)*('Input_Claims Data'!$R$11:$R$500='Cal_Claims Experience'!$V447)*('Input_Claims Data'!$S$11:$S$500='Cal_Claims Experience'!$W447)*('Input_Claims Data'!$T$11:$T$500='Cal_Claims Experience'!$X447)))</f>
        <v/>
      </c>
      <c r="AA447" s="1" t="str" cm="1">
        <f t="array" ref="AA447">IF(W447="","",_xlfn._xlws.FILTER('Input_Claims Data'!W$11:W$500,('Input_Claims Data'!$Q$11:$Q$500='Cal_Claims Experience'!$U447)*('Input_Claims Data'!$R$11:$R$500='Cal_Claims Experience'!$V447)*('Input_Claims Data'!$S$11:$S$500='Cal_Claims Experience'!$W447)*('Input_Claims Data'!$T$11:$T$500='Cal_Claims Experience'!$X447)))</f>
        <v/>
      </c>
      <c r="AB447" s="1" t="str" cm="1">
        <f t="array" ref="AB447">IF(X447="","",_xlfn._xlws.FILTER('Input_Claims Data'!X$11:X$500,('Input_Claims Data'!$Q$11:$Q$500='Cal_Claims Experience'!$U447)*('Input_Claims Data'!$R$11:$R$500='Cal_Claims Experience'!$V447)*('Input_Claims Data'!$S$11:$S$500='Cal_Claims Experience'!$W447)*('Input_Claims Data'!$T$11:$T$500='Cal_Claims Experience'!$X447)))</f>
        <v/>
      </c>
      <c r="AC447" s="1" t="str" cm="1">
        <f t="array" ref="AC447">IF(Y447="","",_xlfn._xlws.FILTER('Input_Claims Data'!Y$11:Y$500,('Input_Claims Data'!$Q$11:$Q$500='Cal_Claims Experience'!$U447)*('Input_Claims Data'!$R$11:$R$500='Cal_Claims Experience'!$V447)*('Input_Claims Data'!$S$11:$S$500='Cal_Claims Experience'!$W447)*('Input_Claims Data'!$T$11:$T$500='Cal_Claims Experience'!$X447)))</f>
        <v/>
      </c>
      <c r="AD447" s="1" t="str" cm="1">
        <f t="array" ref="AD447">IF(Z447="","",_xlfn._xlws.FILTER('Input_Claims Data'!Z$11:Z$500,('Input_Claims Data'!$Q$11:$Q$500='Cal_Claims Experience'!$U447)*('Input_Claims Data'!$R$11:$R$500='Cal_Claims Experience'!$V447)*('Input_Claims Data'!$S$11:$S$500='Cal_Claims Experience'!$W447)*('Input_Claims Data'!$T$11:$T$500='Cal_Claims Experience'!$X447)))</f>
        <v/>
      </c>
      <c r="AE447" s="1" t="str" cm="1">
        <f t="array" ref="AE447">IF(AA447="","",_xlfn._xlws.FILTER('Input_Claims Data'!AA$11:AA$500,('Input_Claims Data'!$Q$11:$Q$500='Cal_Claims Experience'!$U447)*('Input_Claims Data'!$R$11:$R$500='Cal_Claims Experience'!$V447)*('Input_Claims Data'!$S$11:$S$500='Cal_Claims Experience'!$W447)*('Input_Claims Data'!$T$11:$T$500='Cal_Claims Experience'!$X447)))</f>
        <v/>
      </c>
      <c r="AF447" s="1" t="str" cm="1">
        <f t="array" ref="AF447">IF(AB447="","",_xlfn._xlws.FILTER('Input_Claims Data'!AB$11:AB$500,('Input_Claims Data'!$Q$11:$Q$500='Cal_Claims Experience'!$U447)*('Input_Claims Data'!$R$11:$R$500='Cal_Claims Experience'!$V447)*('Input_Claims Data'!$S$11:$S$500='Cal_Claims Experience'!$W447)*('Input_Claims Data'!$T$11:$T$500='Cal_Claims Experience'!$X447)))</f>
        <v/>
      </c>
      <c r="AG447" s="1" t="str" cm="1">
        <f t="array" ref="AG447">IF(AC447="","",_xlfn._xlws.FILTER('Input_Claims Data'!AC$11:AC$500,('Input_Claims Data'!$Q$11:$Q$500='Cal_Claims Experience'!$U447)*('Input_Claims Data'!$R$11:$R$500='Cal_Claims Experience'!$V447)*('Input_Claims Data'!$S$11:$S$500='Cal_Claims Experience'!$W447)*('Input_Claims Data'!$T$11:$T$500='Cal_Claims Experience'!$X447)))</f>
        <v/>
      </c>
      <c r="AH447" s="1" t="str" cm="1">
        <f t="array" ref="AH447">IF(AD447="","",_xlfn._xlws.FILTER('Input_Claims Data'!AD$11:AD$500,('Input_Claims Data'!$Q$11:$Q$500='Cal_Claims Experience'!$U447)*('Input_Claims Data'!$R$11:$R$500='Cal_Claims Experience'!$V447)*('Input_Claims Data'!$S$11:$S$500='Cal_Claims Experience'!$W447)*('Input_Claims Data'!$T$11:$T$500='Cal_Claims Experience'!$X447)))</f>
        <v/>
      </c>
      <c r="AI447" s="1" t="str">
        <f t="shared" si="68"/>
        <v/>
      </c>
      <c r="AJ447" s="1" t="str">
        <f t="shared" si="65"/>
        <v/>
      </c>
      <c r="AK447" s="1" t="str">
        <f t="shared" si="66"/>
        <v/>
      </c>
      <c r="AL447" s="1" t="str">
        <f t="shared" si="67"/>
        <v/>
      </c>
      <c r="AM447" s="1" t="str">
        <f t="shared" si="69"/>
        <v/>
      </c>
    </row>
    <row r="448" spans="5:39">
      <c r="E448" s="1" t="str" cm="1">
        <f t="array" ref="E448">IF(A448="","",_xlfn._xlws.FILTER('Input_Claims Data'!E$11:E$500,('Input_Claims Data'!$A$11:$A$500='Cal_Claims Experience'!$A448)*('Input_Claims Data'!$B$11:$B$500='Cal_Claims Experience'!$B448)*('Input_Claims Data'!$C$11:$C$500='Cal_Claims Experience'!$C448)*('Input_Claims Data'!$D$11:$D$500='Cal_Claims Experience'!$D448)))</f>
        <v/>
      </c>
      <c r="F448" s="1" t="str" cm="1">
        <f t="array" ref="F448">IF(A448="","",_xlfn._xlws.FILTER('Input_Claims Data'!F$11:F$500,('Input_Claims Data'!$A$11:$A$500='Cal_Claims Experience'!$A448)*('Input_Claims Data'!$B$11:$B$500='Cal_Claims Experience'!$B448)*('Input_Claims Data'!$C$11:$C$500='Cal_Claims Experience'!$C448)*('Input_Claims Data'!$D$11:$D$500='Cal_Claims Experience'!$D448)))</f>
        <v/>
      </c>
      <c r="G448" s="1" t="str" cm="1">
        <f t="array" ref="G448">IF(A448="","",_xlfn._xlws.FILTER('Input_Claims Data'!G$11:G$500,('Input_Claims Data'!$A$11:$A$500='Cal_Claims Experience'!$A448)*('Input_Claims Data'!$B$11:$B$500='Cal_Claims Experience'!$B448)*('Input_Claims Data'!$C$11:$C$500='Cal_Claims Experience'!$C448)*('Input_Claims Data'!$D$11:$D$500='Cal_Claims Experience'!$D448)))</f>
        <v/>
      </c>
      <c r="H448" s="1" t="str" cm="1">
        <f t="array" ref="H448">IF(A448="","",_xlfn._xlws.FILTER('Input_Claims Data'!H$11:H$500,('Input_Claims Data'!$A$11:$A$500='Cal_Claims Experience'!$A448)*('Input_Claims Data'!$B$11:$B$500='Cal_Claims Experience'!$B448)*('Input_Claims Data'!$C$11:$C$500='Cal_Claims Experience'!$C448)*('Input_Claims Data'!$D$11:$D$500='Cal_Claims Experience'!$D448)))</f>
        <v/>
      </c>
      <c r="I448" s="1" t="str" cm="1">
        <f t="array" ref="I448">IF(A448="","",_xlfn._xlws.FILTER('Input_Claims Data'!I$11:I$500,('Input_Claims Data'!$A$11:$A$500='Cal_Claims Experience'!$A448)*('Input_Claims Data'!$B$11:$B$500='Cal_Claims Experience'!$B448)*('Input_Claims Data'!$C$11:$C$500='Cal_Claims Experience'!$C448)*('Input_Claims Data'!$D$11:$D$500='Cal_Claims Experience'!$D448)))</f>
        <v/>
      </c>
      <c r="J448" s="1" t="str" cm="1">
        <f t="array" ref="J448">IF(A448="","",_xlfn._xlws.FILTER('Input_Claims Data'!J$11:J$500,('Input_Claims Data'!$A$11:$A$500='Cal_Claims Experience'!$A448)*('Input_Claims Data'!$B$11:$B$500='Cal_Claims Experience'!$B448)*('Input_Claims Data'!$C$11:$C$500='Cal_Claims Experience'!$C448)*('Input_Claims Data'!$D$11:$D$500='Cal_Claims Experience'!$D448)))</f>
        <v/>
      </c>
      <c r="K448" s="1" t="str" cm="1">
        <f t="array" ref="K448">IF(A448="","",_xlfn._xlws.FILTER('Input_Claims Data'!K$11:K$500,('Input_Claims Data'!$A$11:$A$500='Cal_Claims Experience'!$A448)*('Input_Claims Data'!$B$11:$B$500='Cal_Claims Experience'!$B448)*('Input_Claims Data'!$C$11:$C$500='Cal_Claims Experience'!$C448)*('Input_Claims Data'!$D$11:$D$500='Cal_Claims Experience'!$D448)))</f>
        <v/>
      </c>
      <c r="L448" s="1" t="str" cm="1">
        <f t="array" ref="L448">IF(B448="","",_xlfn._xlws.FILTER('Input_Claims Data'!L$11:L$500,('Input_Claims Data'!$A$11:$A$500='Cal_Claims Experience'!$A448)*('Input_Claims Data'!$B$11:$B$500='Cal_Claims Experience'!$B448)*('Input_Claims Data'!$C$11:$C$500='Cal_Claims Experience'!$C448)*('Input_Claims Data'!$D$11:$D$500='Cal_Claims Experience'!$D448)))</f>
        <v/>
      </c>
      <c r="M448" s="1" t="str" cm="1">
        <f t="array" ref="M448">IF(C448="","",_xlfn._xlws.FILTER('Input_Claims Data'!M$11:M$500,('Input_Claims Data'!$A$11:$A$500='Cal_Claims Experience'!$A448)*('Input_Claims Data'!$B$11:$B$500='Cal_Claims Experience'!$B448)*('Input_Claims Data'!$C$11:$C$500='Cal_Claims Experience'!$C448)*('Input_Claims Data'!$D$11:$D$500='Cal_Claims Experience'!$D448)))</f>
        <v/>
      </c>
      <c r="N448" s="1" t="str" cm="1">
        <f t="array" ref="N448">IF(D448="","",_xlfn._xlws.FILTER('Input_Claims Data'!N$11:N$500,('Input_Claims Data'!$A$11:$A$500='Cal_Claims Experience'!$A448)*('Input_Claims Data'!$B$11:$B$500='Cal_Claims Experience'!$B448)*('Input_Claims Data'!$C$11:$C$500='Cal_Claims Experience'!$C448)*('Input_Claims Data'!$D$11:$D$500='Cal_Claims Experience'!$D448)))</f>
        <v/>
      </c>
      <c r="O448" s="1" t="str">
        <f t="shared" si="60"/>
        <v/>
      </c>
      <c r="P448" s="1" t="str">
        <f t="shared" si="61"/>
        <v/>
      </c>
      <c r="Q448" s="1" t="str">
        <f t="shared" si="62"/>
        <v/>
      </c>
      <c r="R448" s="1" t="str">
        <f t="shared" si="63"/>
        <v/>
      </c>
      <c r="S448" s="1" t="str">
        <f t="shared" si="64"/>
        <v/>
      </c>
      <c r="Y448" s="1" t="str" cm="1">
        <f t="array" ref="Y448">IF(U448="","",_xlfn._xlws.FILTER('Input_Claims Data'!U$11:U$500,('Input_Claims Data'!$Q$11:$Q$500='Cal_Claims Experience'!$U448)*('Input_Claims Data'!$R$11:$R$500='Cal_Claims Experience'!$V448)*('Input_Claims Data'!$S$11:$S$500='Cal_Claims Experience'!$W448)*('Input_Claims Data'!$T$11:$T$500='Cal_Claims Experience'!$X448)))</f>
        <v/>
      </c>
      <c r="Z448" s="1" t="str" cm="1">
        <f t="array" ref="Z448">IF(V448="","",_xlfn._xlws.FILTER('Input_Claims Data'!V$11:V$500,('Input_Claims Data'!$Q$11:$Q$500='Cal_Claims Experience'!$U448)*('Input_Claims Data'!$R$11:$R$500='Cal_Claims Experience'!$V448)*('Input_Claims Data'!$S$11:$S$500='Cal_Claims Experience'!$W448)*('Input_Claims Data'!$T$11:$T$500='Cal_Claims Experience'!$X448)))</f>
        <v/>
      </c>
      <c r="AA448" s="1" t="str" cm="1">
        <f t="array" ref="AA448">IF(W448="","",_xlfn._xlws.FILTER('Input_Claims Data'!W$11:W$500,('Input_Claims Data'!$Q$11:$Q$500='Cal_Claims Experience'!$U448)*('Input_Claims Data'!$R$11:$R$500='Cal_Claims Experience'!$V448)*('Input_Claims Data'!$S$11:$S$500='Cal_Claims Experience'!$W448)*('Input_Claims Data'!$T$11:$T$500='Cal_Claims Experience'!$X448)))</f>
        <v/>
      </c>
      <c r="AB448" s="1" t="str" cm="1">
        <f t="array" ref="AB448">IF(X448="","",_xlfn._xlws.FILTER('Input_Claims Data'!X$11:X$500,('Input_Claims Data'!$Q$11:$Q$500='Cal_Claims Experience'!$U448)*('Input_Claims Data'!$R$11:$R$500='Cal_Claims Experience'!$V448)*('Input_Claims Data'!$S$11:$S$500='Cal_Claims Experience'!$W448)*('Input_Claims Data'!$T$11:$T$500='Cal_Claims Experience'!$X448)))</f>
        <v/>
      </c>
      <c r="AC448" s="1" t="str" cm="1">
        <f t="array" ref="AC448">IF(Y448="","",_xlfn._xlws.FILTER('Input_Claims Data'!Y$11:Y$500,('Input_Claims Data'!$Q$11:$Q$500='Cal_Claims Experience'!$U448)*('Input_Claims Data'!$R$11:$R$500='Cal_Claims Experience'!$V448)*('Input_Claims Data'!$S$11:$S$500='Cal_Claims Experience'!$W448)*('Input_Claims Data'!$T$11:$T$500='Cal_Claims Experience'!$X448)))</f>
        <v/>
      </c>
      <c r="AD448" s="1" t="str" cm="1">
        <f t="array" ref="AD448">IF(Z448="","",_xlfn._xlws.FILTER('Input_Claims Data'!Z$11:Z$500,('Input_Claims Data'!$Q$11:$Q$500='Cal_Claims Experience'!$U448)*('Input_Claims Data'!$R$11:$R$500='Cal_Claims Experience'!$V448)*('Input_Claims Data'!$S$11:$S$500='Cal_Claims Experience'!$W448)*('Input_Claims Data'!$T$11:$T$500='Cal_Claims Experience'!$X448)))</f>
        <v/>
      </c>
      <c r="AE448" s="1" t="str" cm="1">
        <f t="array" ref="AE448">IF(AA448="","",_xlfn._xlws.FILTER('Input_Claims Data'!AA$11:AA$500,('Input_Claims Data'!$Q$11:$Q$500='Cal_Claims Experience'!$U448)*('Input_Claims Data'!$R$11:$R$500='Cal_Claims Experience'!$V448)*('Input_Claims Data'!$S$11:$S$500='Cal_Claims Experience'!$W448)*('Input_Claims Data'!$T$11:$T$500='Cal_Claims Experience'!$X448)))</f>
        <v/>
      </c>
      <c r="AF448" s="1" t="str" cm="1">
        <f t="array" ref="AF448">IF(AB448="","",_xlfn._xlws.FILTER('Input_Claims Data'!AB$11:AB$500,('Input_Claims Data'!$Q$11:$Q$500='Cal_Claims Experience'!$U448)*('Input_Claims Data'!$R$11:$R$500='Cal_Claims Experience'!$V448)*('Input_Claims Data'!$S$11:$S$500='Cal_Claims Experience'!$W448)*('Input_Claims Data'!$T$11:$T$500='Cal_Claims Experience'!$X448)))</f>
        <v/>
      </c>
      <c r="AG448" s="1" t="str" cm="1">
        <f t="array" ref="AG448">IF(AC448="","",_xlfn._xlws.FILTER('Input_Claims Data'!AC$11:AC$500,('Input_Claims Data'!$Q$11:$Q$500='Cal_Claims Experience'!$U448)*('Input_Claims Data'!$R$11:$R$500='Cal_Claims Experience'!$V448)*('Input_Claims Data'!$S$11:$S$500='Cal_Claims Experience'!$W448)*('Input_Claims Data'!$T$11:$T$500='Cal_Claims Experience'!$X448)))</f>
        <v/>
      </c>
      <c r="AH448" s="1" t="str" cm="1">
        <f t="array" ref="AH448">IF(AD448="","",_xlfn._xlws.FILTER('Input_Claims Data'!AD$11:AD$500,('Input_Claims Data'!$Q$11:$Q$500='Cal_Claims Experience'!$U448)*('Input_Claims Data'!$R$11:$R$500='Cal_Claims Experience'!$V448)*('Input_Claims Data'!$S$11:$S$500='Cal_Claims Experience'!$W448)*('Input_Claims Data'!$T$11:$T$500='Cal_Claims Experience'!$X448)))</f>
        <v/>
      </c>
      <c r="AI448" s="1" t="str">
        <f t="shared" si="68"/>
        <v/>
      </c>
      <c r="AJ448" s="1" t="str">
        <f t="shared" si="65"/>
        <v/>
      </c>
      <c r="AK448" s="1" t="str">
        <f t="shared" si="66"/>
        <v/>
      </c>
      <c r="AL448" s="1" t="str">
        <f t="shared" si="67"/>
        <v/>
      </c>
      <c r="AM448" s="1" t="str">
        <f t="shared" si="69"/>
        <v/>
      </c>
    </row>
    <row r="449" spans="5:39">
      <c r="E449" s="1" t="str" cm="1">
        <f t="array" ref="E449">IF(A449="","",_xlfn._xlws.FILTER('Input_Claims Data'!E$11:E$500,('Input_Claims Data'!$A$11:$A$500='Cal_Claims Experience'!$A449)*('Input_Claims Data'!$B$11:$B$500='Cal_Claims Experience'!$B449)*('Input_Claims Data'!$C$11:$C$500='Cal_Claims Experience'!$C449)*('Input_Claims Data'!$D$11:$D$500='Cal_Claims Experience'!$D449)))</f>
        <v/>
      </c>
      <c r="F449" s="1" t="str" cm="1">
        <f t="array" ref="F449">IF(A449="","",_xlfn._xlws.FILTER('Input_Claims Data'!F$11:F$500,('Input_Claims Data'!$A$11:$A$500='Cal_Claims Experience'!$A449)*('Input_Claims Data'!$B$11:$B$500='Cal_Claims Experience'!$B449)*('Input_Claims Data'!$C$11:$C$500='Cal_Claims Experience'!$C449)*('Input_Claims Data'!$D$11:$D$500='Cal_Claims Experience'!$D449)))</f>
        <v/>
      </c>
      <c r="G449" s="1" t="str" cm="1">
        <f t="array" ref="G449">IF(A449="","",_xlfn._xlws.FILTER('Input_Claims Data'!G$11:G$500,('Input_Claims Data'!$A$11:$A$500='Cal_Claims Experience'!$A449)*('Input_Claims Data'!$B$11:$B$500='Cal_Claims Experience'!$B449)*('Input_Claims Data'!$C$11:$C$500='Cal_Claims Experience'!$C449)*('Input_Claims Data'!$D$11:$D$500='Cal_Claims Experience'!$D449)))</f>
        <v/>
      </c>
      <c r="H449" s="1" t="str" cm="1">
        <f t="array" ref="H449">IF(A449="","",_xlfn._xlws.FILTER('Input_Claims Data'!H$11:H$500,('Input_Claims Data'!$A$11:$A$500='Cal_Claims Experience'!$A449)*('Input_Claims Data'!$B$11:$B$500='Cal_Claims Experience'!$B449)*('Input_Claims Data'!$C$11:$C$500='Cal_Claims Experience'!$C449)*('Input_Claims Data'!$D$11:$D$500='Cal_Claims Experience'!$D449)))</f>
        <v/>
      </c>
      <c r="I449" s="1" t="str" cm="1">
        <f t="array" ref="I449">IF(A449="","",_xlfn._xlws.FILTER('Input_Claims Data'!I$11:I$500,('Input_Claims Data'!$A$11:$A$500='Cal_Claims Experience'!$A449)*('Input_Claims Data'!$B$11:$B$500='Cal_Claims Experience'!$B449)*('Input_Claims Data'!$C$11:$C$500='Cal_Claims Experience'!$C449)*('Input_Claims Data'!$D$11:$D$500='Cal_Claims Experience'!$D449)))</f>
        <v/>
      </c>
      <c r="J449" s="1" t="str" cm="1">
        <f t="array" ref="J449">IF(A449="","",_xlfn._xlws.FILTER('Input_Claims Data'!J$11:J$500,('Input_Claims Data'!$A$11:$A$500='Cal_Claims Experience'!$A449)*('Input_Claims Data'!$B$11:$B$500='Cal_Claims Experience'!$B449)*('Input_Claims Data'!$C$11:$C$500='Cal_Claims Experience'!$C449)*('Input_Claims Data'!$D$11:$D$500='Cal_Claims Experience'!$D449)))</f>
        <v/>
      </c>
      <c r="K449" s="1" t="str" cm="1">
        <f t="array" ref="K449">IF(A449="","",_xlfn._xlws.FILTER('Input_Claims Data'!K$11:K$500,('Input_Claims Data'!$A$11:$A$500='Cal_Claims Experience'!$A449)*('Input_Claims Data'!$B$11:$B$500='Cal_Claims Experience'!$B449)*('Input_Claims Data'!$C$11:$C$500='Cal_Claims Experience'!$C449)*('Input_Claims Data'!$D$11:$D$500='Cal_Claims Experience'!$D449)))</f>
        <v/>
      </c>
      <c r="L449" s="1" t="str" cm="1">
        <f t="array" ref="L449">IF(B449="","",_xlfn._xlws.FILTER('Input_Claims Data'!L$11:L$500,('Input_Claims Data'!$A$11:$A$500='Cal_Claims Experience'!$A449)*('Input_Claims Data'!$B$11:$B$500='Cal_Claims Experience'!$B449)*('Input_Claims Data'!$C$11:$C$500='Cal_Claims Experience'!$C449)*('Input_Claims Data'!$D$11:$D$500='Cal_Claims Experience'!$D449)))</f>
        <v/>
      </c>
      <c r="M449" s="1" t="str" cm="1">
        <f t="array" ref="M449">IF(C449="","",_xlfn._xlws.FILTER('Input_Claims Data'!M$11:M$500,('Input_Claims Data'!$A$11:$A$500='Cal_Claims Experience'!$A449)*('Input_Claims Data'!$B$11:$B$500='Cal_Claims Experience'!$B449)*('Input_Claims Data'!$C$11:$C$500='Cal_Claims Experience'!$C449)*('Input_Claims Data'!$D$11:$D$500='Cal_Claims Experience'!$D449)))</f>
        <v/>
      </c>
      <c r="N449" s="1" t="str" cm="1">
        <f t="array" ref="N449">IF(D449="","",_xlfn._xlws.FILTER('Input_Claims Data'!N$11:N$500,('Input_Claims Data'!$A$11:$A$500='Cal_Claims Experience'!$A449)*('Input_Claims Data'!$B$11:$B$500='Cal_Claims Experience'!$B449)*('Input_Claims Data'!$C$11:$C$500='Cal_Claims Experience'!$C449)*('Input_Claims Data'!$D$11:$D$500='Cal_Claims Experience'!$D449)))</f>
        <v/>
      </c>
      <c r="O449" s="1" t="str">
        <f t="shared" si="60"/>
        <v/>
      </c>
      <c r="P449" s="1" t="str">
        <f t="shared" si="61"/>
        <v/>
      </c>
      <c r="Q449" s="1" t="str">
        <f t="shared" si="62"/>
        <v/>
      </c>
      <c r="R449" s="1" t="str">
        <f t="shared" si="63"/>
        <v/>
      </c>
      <c r="S449" s="1" t="str">
        <f t="shared" si="64"/>
        <v/>
      </c>
      <c r="Y449" s="1" t="str" cm="1">
        <f t="array" ref="Y449">IF(U449="","",_xlfn._xlws.FILTER('Input_Claims Data'!U$11:U$500,('Input_Claims Data'!$Q$11:$Q$500='Cal_Claims Experience'!$U449)*('Input_Claims Data'!$R$11:$R$500='Cal_Claims Experience'!$V449)*('Input_Claims Data'!$S$11:$S$500='Cal_Claims Experience'!$W449)*('Input_Claims Data'!$T$11:$T$500='Cal_Claims Experience'!$X449)))</f>
        <v/>
      </c>
      <c r="Z449" s="1" t="str" cm="1">
        <f t="array" ref="Z449">IF(V449="","",_xlfn._xlws.FILTER('Input_Claims Data'!V$11:V$500,('Input_Claims Data'!$Q$11:$Q$500='Cal_Claims Experience'!$U449)*('Input_Claims Data'!$R$11:$R$500='Cal_Claims Experience'!$V449)*('Input_Claims Data'!$S$11:$S$500='Cal_Claims Experience'!$W449)*('Input_Claims Data'!$T$11:$T$500='Cal_Claims Experience'!$X449)))</f>
        <v/>
      </c>
      <c r="AA449" s="1" t="str" cm="1">
        <f t="array" ref="AA449">IF(W449="","",_xlfn._xlws.FILTER('Input_Claims Data'!W$11:W$500,('Input_Claims Data'!$Q$11:$Q$500='Cal_Claims Experience'!$U449)*('Input_Claims Data'!$R$11:$R$500='Cal_Claims Experience'!$V449)*('Input_Claims Data'!$S$11:$S$500='Cal_Claims Experience'!$W449)*('Input_Claims Data'!$T$11:$T$500='Cal_Claims Experience'!$X449)))</f>
        <v/>
      </c>
      <c r="AB449" s="1" t="str" cm="1">
        <f t="array" ref="AB449">IF(X449="","",_xlfn._xlws.FILTER('Input_Claims Data'!X$11:X$500,('Input_Claims Data'!$Q$11:$Q$500='Cal_Claims Experience'!$U449)*('Input_Claims Data'!$R$11:$R$500='Cal_Claims Experience'!$V449)*('Input_Claims Data'!$S$11:$S$500='Cal_Claims Experience'!$W449)*('Input_Claims Data'!$T$11:$T$500='Cal_Claims Experience'!$X449)))</f>
        <v/>
      </c>
      <c r="AC449" s="1" t="str" cm="1">
        <f t="array" ref="AC449">IF(Y449="","",_xlfn._xlws.FILTER('Input_Claims Data'!Y$11:Y$500,('Input_Claims Data'!$Q$11:$Q$500='Cal_Claims Experience'!$U449)*('Input_Claims Data'!$R$11:$R$500='Cal_Claims Experience'!$V449)*('Input_Claims Data'!$S$11:$S$500='Cal_Claims Experience'!$W449)*('Input_Claims Data'!$T$11:$T$500='Cal_Claims Experience'!$X449)))</f>
        <v/>
      </c>
      <c r="AD449" s="1" t="str" cm="1">
        <f t="array" ref="AD449">IF(Z449="","",_xlfn._xlws.FILTER('Input_Claims Data'!Z$11:Z$500,('Input_Claims Data'!$Q$11:$Q$500='Cal_Claims Experience'!$U449)*('Input_Claims Data'!$R$11:$R$500='Cal_Claims Experience'!$V449)*('Input_Claims Data'!$S$11:$S$500='Cal_Claims Experience'!$W449)*('Input_Claims Data'!$T$11:$T$500='Cal_Claims Experience'!$X449)))</f>
        <v/>
      </c>
      <c r="AE449" s="1" t="str" cm="1">
        <f t="array" ref="AE449">IF(AA449="","",_xlfn._xlws.FILTER('Input_Claims Data'!AA$11:AA$500,('Input_Claims Data'!$Q$11:$Q$500='Cal_Claims Experience'!$U449)*('Input_Claims Data'!$R$11:$R$500='Cal_Claims Experience'!$V449)*('Input_Claims Data'!$S$11:$S$500='Cal_Claims Experience'!$W449)*('Input_Claims Data'!$T$11:$T$500='Cal_Claims Experience'!$X449)))</f>
        <v/>
      </c>
      <c r="AF449" s="1" t="str" cm="1">
        <f t="array" ref="AF449">IF(AB449="","",_xlfn._xlws.FILTER('Input_Claims Data'!AB$11:AB$500,('Input_Claims Data'!$Q$11:$Q$500='Cal_Claims Experience'!$U449)*('Input_Claims Data'!$R$11:$R$500='Cal_Claims Experience'!$V449)*('Input_Claims Data'!$S$11:$S$500='Cal_Claims Experience'!$W449)*('Input_Claims Data'!$T$11:$T$500='Cal_Claims Experience'!$X449)))</f>
        <v/>
      </c>
      <c r="AG449" s="1" t="str" cm="1">
        <f t="array" ref="AG449">IF(AC449="","",_xlfn._xlws.FILTER('Input_Claims Data'!AC$11:AC$500,('Input_Claims Data'!$Q$11:$Q$500='Cal_Claims Experience'!$U449)*('Input_Claims Data'!$R$11:$R$500='Cal_Claims Experience'!$V449)*('Input_Claims Data'!$S$11:$S$500='Cal_Claims Experience'!$W449)*('Input_Claims Data'!$T$11:$T$500='Cal_Claims Experience'!$X449)))</f>
        <v/>
      </c>
      <c r="AH449" s="1" t="str" cm="1">
        <f t="array" ref="AH449">IF(AD449="","",_xlfn._xlws.FILTER('Input_Claims Data'!AD$11:AD$500,('Input_Claims Data'!$Q$11:$Q$500='Cal_Claims Experience'!$U449)*('Input_Claims Data'!$R$11:$R$500='Cal_Claims Experience'!$V449)*('Input_Claims Data'!$S$11:$S$500='Cal_Claims Experience'!$W449)*('Input_Claims Data'!$T$11:$T$500='Cal_Claims Experience'!$X449)))</f>
        <v/>
      </c>
      <c r="AI449" s="1" t="str">
        <f t="shared" si="68"/>
        <v/>
      </c>
      <c r="AJ449" s="1" t="str">
        <f t="shared" si="65"/>
        <v/>
      </c>
      <c r="AK449" s="1" t="str">
        <f t="shared" si="66"/>
        <v/>
      </c>
      <c r="AL449" s="1" t="str">
        <f t="shared" si="67"/>
        <v/>
      </c>
      <c r="AM449" s="1" t="str">
        <f t="shared" si="69"/>
        <v/>
      </c>
    </row>
    <row r="450" spans="5:39">
      <c r="E450" s="1" t="str" cm="1">
        <f t="array" ref="E450">IF(A450="","",_xlfn._xlws.FILTER('Input_Claims Data'!E$11:E$500,('Input_Claims Data'!$A$11:$A$500='Cal_Claims Experience'!$A450)*('Input_Claims Data'!$B$11:$B$500='Cal_Claims Experience'!$B450)*('Input_Claims Data'!$C$11:$C$500='Cal_Claims Experience'!$C450)*('Input_Claims Data'!$D$11:$D$500='Cal_Claims Experience'!$D450)))</f>
        <v/>
      </c>
      <c r="F450" s="1" t="str" cm="1">
        <f t="array" ref="F450">IF(A450="","",_xlfn._xlws.FILTER('Input_Claims Data'!F$11:F$500,('Input_Claims Data'!$A$11:$A$500='Cal_Claims Experience'!$A450)*('Input_Claims Data'!$B$11:$B$500='Cal_Claims Experience'!$B450)*('Input_Claims Data'!$C$11:$C$500='Cal_Claims Experience'!$C450)*('Input_Claims Data'!$D$11:$D$500='Cal_Claims Experience'!$D450)))</f>
        <v/>
      </c>
      <c r="G450" s="1" t="str" cm="1">
        <f t="array" ref="G450">IF(A450="","",_xlfn._xlws.FILTER('Input_Claims Data'!G$11:G$500,('Input_Claims Data'!$A$11:$A$500='Cal_Claims Experience'!$A450)*('Input_Claims Data'!$B$11:$B$500='Cal_Claims Experience'!$B450)*('Input_Claims Data'!$C$11:$C$500='Cal_Claims Experience'!$C450)*('Input_Claims Data'!$D$11:$D$500='Cal_Claims Experience'!$D450)))</f>
        <v/>
      </c>
      <c r="H450" s="1" t="str" cm="1">
        <f t="array" ref="H450">IF(A450="","",_xlfn._xlws.FILTER('Input_Claims Data'!H$11:H$500,('Input_Claims Data'!$A$11:$A$500='Cal_Claims Experience'!$A450)*('Input_Claims Data'!$B$11:$B$500='Cal_Claims Experience'!$B450)*('Input_Claims Data'!$C$11:$C$500='Cal_Claims Experience'!$C450)*('Input_Claims Data'!$D$11:$D$500='Cal_Claims Experience'!$D450)))</f>
        <v/>
      </c>
      <c r="I450" s="1" t="str" cm="1">
        <f t="array" ref="I450">IF(A450="","",_xlfn._xlws.FILTER('Input_Claims Data'!I$11:I$500,('Input_Claims Data'!$A$11:$A$500='Cal_Claims Experience'!$A450)*('Input_Claims Data'!$B$11:$B$500='Cal_Claims Experience'!$B450)*('Input_Claims Data'!$C$11:$C$500='Cal_Claims Experience'!$C450)*('Input_Claims Data'!$D$11:$D$500='Cal_Claims Experience'!$D450)))</f>
        <v/>
      </c>
      <c r="J450" s="1" t="str" cm="1">
        <f t="array" ref="J450">IF(A450="","",_xlfn._xlws.FILTER('Input_Claims Data'!J$11:J$500,('Input_Claims Data'!$A$11:$A$500='Cal_Claims Experience'!$A450)*('Input_Claims Data'!$B$11:$B$500='Cal_Claims Experience'!$B450)*('Input_Claims Data'!$C$11:$C$500='Cal_Claims Experience'!$C450)*('Input_Claims Data'!$D$11:$D$500='Cal_Claims Experience'!$D450)))</f>
        <v/>
      </c>
      <c r="K450" s="1" t="str" cm="1">
        <f t="array" ref="K450">IF(A450="","",_xlfn._xlws.FILTER('Input_Claims Data'!K$11:K$500,('Input_Claims Data'!$A$11:$A$500='Cal_Claims Experience'!$A450)*('Input_Claims Data'!$B$11:$B$500='Cal_Claims Experience'!$B450)*('Input_Claims Data'!$C$11:$C$500='Cal_Claims Experience'!$C450)*('Input_Claims Data'!$D$11:$D$500='Cal_Claims Experience'!$D450)))</f>
        <v/>
      </c>
      <c r="L450" s="1" t="str" cm="1">
        <f t="array" ref="L450">IF(B450="","",_xlfn._xlws.FILTER('Input_Claims Data'!L$11:L$500,('Input_Claims Data'!$A$11:$A$500='Cal_Claims Experience'!$A450)*('Input_Claims Data'!$B$11:$B$500='Cal_Claims Experience'!$B450)*('Input_Claims Data'!$C$11:$C$500='Cal_Claims Experience'!$C450)*('Input_Claims Data'!$D$11:$D$500='Cal_Claims Experience'!$D450)))</f>
        <v/>
      </c>
      <c r="M450" s="1" t="str" cm="1">
        <f t="array" ref="M450">IF(C450="","",_xlfn._xlws.FILTER('Input_Claims Data'!M$11:M$500,('Input_Claims Data'!$A$11:$A$500='Cal_Claims Experience'!$A450)*('Input_Claims Data'!$B$11:$B$500='Cal_Claims Experience'!$B450)*('Input_Claims Data'!$C$11:$C$500='Cal_Claims Experience'!$C450)*('Input_Claims Data'!$D$11:$D$500='Cal_Claims Experience'!$D450)))</f>
        <v/>
      </c>
      <c r="N450" s="1" t="str" cm="1">
        <f t="array" ref="N450">IF(D450="","",_xlfn._xlws.FILTER('Input_Claims Data'!N$11:N$500,('Input_Claims Data'!$A$11:$A$500='Cal_Claims Experience'!$A450)*('Input_Claims Data'!$B$11:$B$500='Cal_Claims Experience'!$B450)*('Input_Claims Data'!$C$11:$C$500='Cal_Claims Experience'!$C450)*('Input_Claims Data'!$D$11:$D$500='Cal_Claims Experience'!$D450)))</f>
        <v/>
      </c>
      <c r="O450" s="1" t="str">
        <f t="shared" si="60"/>
        <v/>
      </c>
      <c r="P450" s="1" t="str">
        <f t="shared" si="61"/>
        <v/>
      </c>
      <c r="Q450" s="1" t="str">
        <f t="shared" si="62"/>
        <v/>
      </c>
      <c r="R450" s="1" t="str">
        <f t="shared" si="63"/>
        <v/>
      </c>
      <c r="S450" s="1" t="str">
        <f t="shared" si="64"/>
        <v/>
      </c>
      <c r="Y450" s="1" t="str" cm="1">
        <f t="array" ref="Y450">IF(U450="","",_xlfn._xlws.FILTER('Input_Claims Data'!U$11:U$500,('Input_Claims Data'!$Q$11:$Q$500='Cal_Claims Experience'!$U450)*('Input_Claims Data'!$R$11:$R$500='Cal_Claims Experience'!$V450)*('Input_Claims Data'!$S$11:$S$500='Cal_Claims Experience'!$W450)*('Input_Claims Data'!$T$11:$T$500='Cal_Claims Experience'!$X450)))</f>
        <v/>
      </c>
      <c r="Z450" s="1" t="str" cm="1">
        <f t="array" ref="Z450">IF(V450="","",_xlfn._xlws.FILTER('Input_Claims Data'!V$11:V$500,('Input_Claims Data'!$Q$11:$Q$500='Cal_Claims Experience'!$U450)*('Input_Claims Data'!$R$11:$R$500='Cal_Claims Experience'!$V450)*('Input_Claims Data'!$S$11:$S$500='Cal_Claims Experience'!$W450)*('Input_Claims Data'!$T$11:$T$500='Cal_Claims Experience'!$X450)))</f>
        <v/>
      </c>
      <c r="AA450" s="1" t="str" cm="1">
        <f t="array" ref="AA450">IF(W450="","",_xlfn._xlws.FILTER('Input_Claims Data'!W$11:W$500,('Input_Claims Data'!$Q$11:$Q$500='Cal_Claims Experience'!$U450)*('Input_Claims Data'!$R$11:$R$500='Cal_Claims Experience'!$V450)*('Input_Claims Data'!$S$11:$S$500='Cal_Claims Experience'!$W450)*('Input_Claims Data'!$T$11:$T$500='Cal_Claims Experience'!$X450)))</f>
        <v/>
      </c>
      <c r="AB450" s="1" t="str" cm="1">
        <f t="array" ref="AB450">IF(X450="","",_xlfn._xlws.FILTER('Input_Claims Data'!X$11:X$500,('Input_Claims Data'!$Q$11:$Q$500='Cal_Claims Experience'!$U450)*('Input_Claims Data'!$R$11:$R$500='Cal_Claims Experience'!$V450)*('Input_Claims Data'!$S$11:$S$500='Cal_Claims Experience'!$W450)*('Input_Claims Data'!$T$11:$T$500='Cal_Claims Experience'!$X450)))</f>
        <v/>
      </c>
      <c r="AC450" s="1" t="str" cm="1">
        <f t="array" ref="AC450">IF(Y450="","",_xlfn._xlws.FILTER('Input_Claims Data'!Y$11:Y$500,('Input_Claims Data'!$Q$11:$Q$500='Cal_Claims Experience'!$U450)*('Input_Claims Data'!$R$11:$R$500='Cal_Claims Experience'!$V450)*('Input_Claims Data'!$S$11:$S$500='Cal_Claims Experience'!$W450)*('Input_Claims Data'!$T$11:$T$500='Cal_Claims Experience'!$X450)))</f>
        <v/>
      </c>
      <c r="AD450" s="1" t="str" cm="1">
        <f t="array" ref="AD450">IF(Z450="","",_xlfn._xlws.FILTER('Input_Claims Data'!Z$11:Z$500,('Input_Claims Data'!$Q$11:$Q$500='Cal_Claims Experience'!$U450)*('Input_Claims Data'!$R$11:$R$500='Cal_Claims Experience'!$V450)*('Input_Claims Data'!$S$11:$S$500='Cal_Claims Experience'!$W450)*('Input_Claims Data'!$T$11:$T$500='Cal_Claims Experience'!$X450)))</f>
        <v/>
      </c>
      <c r="AE450" s="1" t="str" cm="1">
        <f t="array" ref="AE450">IF(AA450="","",_xlfn._xlws.FILTER('Input_Claims Data'!AA$11:AA$500,('Input_Claims Data'!$Q$11:$Q$500='Cal_Claims Experience'!$U450)*('Input_Claims Data'!$R$11:$R$500='Cal_Claims Experience'!$V450)*('Input_Claims Data'!$S$11:$S$500='Cal_Claims Experience'!$W450)*('Input_Claims Data'!$T$11:$T$500='Cal_Claims Experience'!$X450)))</f>
        <v/>
      </c>
      <c r="AF450" s="1" t="str" cm="1">
        <f t="array" ref="AF450">IF(AB450="","",_xlfn._xlws.FILTER('Input_Claims Data'!AB$11:AB$500,('Input_Claims Data'!$Q$11:$Q$500='Cal_Claims Experience'!$U450)*('Input_Claims Data'!$R$11:$R$500='Cal_Claims Experience'!$V450)*('Input_Claims Data'!$S$11:$S$500='Cal_Claims Experience'!$W450)*('Input_Claims Data'!$T$11:$T$500='Cal_Claims Experience'!$X450)))</f>
        <v/>
      </c>
      <c r="AG450" s="1" t="str" cm="1">
        <f t="array" ref="AG450">IF(AC450="","",_xlfn._xlws.FILTER('Input_Claims Data'!AC$11:AC$500,('Input_Claims Data'!$Q$11:$Q$500='Cal_Claims Experience'!$U450)*('Input_Claims Data'!$R$11:$R$500='Cal_Claims Experience'!$V450)*('Input_Claims Data'!$S$11:$S$500='Cal_Claims Experience'!$W450)*('Input_Claims Data'!$T$11:$T$500='Cal_Claims Experience'!$X450)))</f>
        <v/>
      </c>
      <c r="AH450" s="1" t="str" cm="1">
        <f t="array" ref="AH450">IF(AD450="","",_xlfn._xlws.FILTER('Input_Claims Data'!AD$11:AD$500,('Input_Claims Data'!$Q$11:$Q$500='Cal_Claims Experience'!$U450)*('Input_Claims Data'!$R$11:$R$500='Cal_Claims Experience'!$V450)*('Input_Claims Data'!$S$11:$S$500='Cal_Claims Experience'!$W450)*('Input_Claims Data'!$T$11:$T$500='Cal_Claims Experience'!$X450)))</f>
        <v/>
      </c>
      <c r="AI450" s="1" t="str">
        <f t="shared" si="68"/>
        <v/>
      </c>
      <c r="AJ450" s="1" t="str">
        <f t="shared" si="65"/>
        <v/>
      </c>
      <c r="AK450" s="1" t="str">
        <f t="shared" si="66"/>
        <v/>
      </c>
      <c r="AL450" s="1" t="str">
        <f t="shared" si="67"/>
        <v/>
      </c>
      <c r="AM450" s="1" t="str">
        <f t="shared" si="69"/>
        <v/>
      </c>
    </row>
    <row r="451" spans="5:39">
      <c r="E451" s="1" t="str" cm="1">
        <f t="array" ref="E451">IF(A451="","",_xlfn._xlws.FILTER('Input_Claims Data'!E$11:E$500,('Input_Claims Data'!$A$11:$A$500='Cal_Claims Experience'!$A451)*('Input_Claims Data'!$B$11:$B$500='Cal_Claims Experience'!$B451)*('Input_Claims Data'!$C$11:$C$500='Cal_Claims Experience'!$C451)*('Input_Claims Data'!$D$11:$D$500='Cal_Claims Experience'!$D451)))</f>
        <v/>
      </c>
      <c r="F451" s="1" t="str" cm="1">
        <f t="array" ref="F451">IF(A451="","",_xlfn._xlws.FILTER('Input_Claims Data'!F$11:F$500,('Input_Claims Data'!$A$11:$A$500='Cal_Claims Experience'!$A451)*('Input_Claims Data'!$B$11:$B$500='Cal_Claims Experience'!$B451)*('Input_Claims Data'!$C$11:$C$500='Cal_Claims Experience'!$C451)*('Input_Claims Data'!$D$11:$D$500='Cal_Claims Experience'!$D451)))</f>
        <v/>
      </c>
      <c r="G451" s="1" t="str" cm="1">
        <f t="array" ref="G451">IF(A451="","",_xlfn._xlws.FILTER('Input_Claims Data'!G$11:G$500,('Input_Claims Data'!$A$11:$A$500='Cal_Claims Experience'!$A451)*('Input_Claims Data'!$B$11:$B$500='Cal_Claims Experience'!$B451)*('Input_Claims Data'!$C$11:$C$500='Cal_Claims Experience'!$C451)*('Input_Claims Data'!$D$11:$D$500='Cal_Claims Experience'!$D451)))</f>
        <v/>
      </c>
      <c r="H451" s="1" t="str" cm="1">
        <f t="array" ref="H451">IF(A451="","",_xlfn._xlws.FILTER('Input_Claims Data'!H$11:H$500,('Input_Claims Data'!$A$11:$A$500='Cal_Claims Experience'!$A451)*('Input_Claims Data'!$B$11:$B$500='Cal_Claims Experience'!$B451)*('Input_Claims Data'!$C$11:$C$500='Cal_Claims Experience'!$C451)*('Input_Claims Data'!$D$11:$D$500='Cal_Claims Experience'!$D451)))</f>
        <v/>
      </c>
      <c r="I451" s="1" t="str" cm="1">
        <f t="array" ref="I451">IF(A451="","",_xlfn._xlws.FILTER('Input_Claims Data'!I$11:I$500,('Input_Claims Data'!$A$11:$A$500='Cal_Claims Experience'!$A451)*('Input_Claims Data'!$B$11:$B$500='Cal_Claims Experience'!$B451)*('Input_Claims Data'!$C$11:$C$500='Cal_Claims Experience'!$C451)*('Input_Claims Data'!$D$11:$D$500='Cal_Claims Experience'!$D451)))</f>
        <v/>
      </c>
      <c r="J451" s="1" t="str" cm="1">
        <f t="array" ref="J451">IF(A451="","",_xlfn._xlws.FILTER('Input_Claims Data'!J$11:J$500,('Input_Claims Data'!$A$11:$A$500='Cal_Claims Experience'!$A451)*('Input_Claims Data'!$B$11:$B$500='Cal_Claims Experience'!$B451)*('Input_Claims Data'!$C$11:$C$500='Cal_Claims Experience'!$C451)*('Input_Claims Data'!$D$11:$D$500='Cal_Claims Experience'!$D451)))</f>
        <v/>
      </c>
      <c r="K451" s="1" t="str" cm="1">
        <f t="array" ref="K451">IF(A451="","",_xlfn._xlws.FILTER('Input_Claims Data'!K$11:K$500,('Input_Claims Data'!$A$11:$A$500='Cal_Claims Experience'!$A451)*('Input_Claims Data'!$B$11:$B$500='Cal_Claims Experience'!$B451)*('Input_Claims Data'!$C$11:$C$500='Cal_Claims Experience'!$C451)*('Input_Claims Data'!$D$11:$D$500='Cal_Claims Experience'!$D451)))</f>
        <v/>
      </c>
      <c r="L451" s="1" t="str" cm="1">
        <f t="array" ref="L451">IF(B451="","",_xlfn._xlws.FILTER('Input_Claims Data'!L$11:L$500,('Input_Claims Data'!$A$11:$A$500='Cal_Claims Experience'!$A451)*('Input_Claims Data'!$B$11:$B$500='Cal_Claims Experience'!$B451)*('Input_Claims Data'!$C$11:$C$500='Cal_Claims Experience'!$C451)*('Input_Claims Data'!$D$11:$D$500='Cal_Claims Experience'!$D451)))</f>
        <v/>
      </c>
      <c r="M451" s="1" t="str" cm="1">
        <f t="array" ref="M451">IF(C451="","",_xlfn._xlws.FILTER('Input_Claims Data'!M$11:M$500,('Input_Claims Data'!$A$11:$A$500='Cal_Claims Experience'!$A451)*('Input_Claims Data'!$B$11:$B$500='Cal_Claims Experience'!$B451)*('Input_Claims Data'!$C$11:$C$500='Cal_Claims Experience'!$C451)*('Input_Claims Data'!$D$11:$D$500='Cal_Claims Experience'!$D451)))</f>
        <v/>
      </c>
      <c r="N451" s="1" t="str" cm="1">
        <f t="array" ref="N451">IF(D451="","",_xlfn._xlws.FILTER('Input_Claims Data'!N$11:N$500,('Input_Claims Data'!$A$11:$A$500='Cal_Claims Experience'!$A451)*('Input_Claims Data'!$B$11:$B$500='Cal_Claims Experience'!$B451)*('Input_Claims Data'!$C$11:$C$500='Cal_Claims Experience'!$C451)*('Input_Claims Data'!$D$11:$D$500='Cal_Claims Experience'!$D451)))</f>
        <v/>
      </c>
      <c r="O451" s="1" t="str">
        <f t="shared" si="60"/>
        <v/>
      </c>
      <c r="P451" s="1" t="str">
        <f t="shared" si="61"/>
        <v/>
      </c>
      <c r="Q451" s="1" t="str">
        <f t="shared" si="62"/>
        <v/>
      </c>
      <c r="R451" s="1" t="str">
        <f t="shared" si="63"/>
        <v/>
      </c>
      <c r="S451" s="1" t="str">
        <f t="shared" si="64"/>
        <v/>
      </c>
      <c r="Y451" s="1" t="str" cm="1">
        <f t="array" ref="Y451">IF(U451="","",_xlfn._xlws.FILTER('Input_Claims Data'!U$11:U$500,('Input_Claims Data'!$Q$11:$Q$500='Cal_Claims Experience'!$U451)*('Input_Claims Data'!$R$11:$R$500='Cal_Claims Experience'!$V451)*('Input_Claims Data'!$S$11:$S$500='Cal_Claims Experience'!$W451)*('Input_Claims Data'!$T$11:$T$500='Cal_Claims Experience'!$X451)))</f>
        <v/>
      </c>
      <c r="Z451" s="1" t="str" cm="1">
        <f t="array" ref="Z451">IF(V451="","",_xlfn._xlws.FILTER('Input_Claims Data'!V$11:V$500,('Input_Claims Data'!$Q$11:$Q$500='Cal_Claims Experience'!$U451)*('Input_Claims Data'!$R$11:$R$500='Cal_Claims Experience'!$V451)*('Input_Claims Data'!$S$11:$S$500='Cal_Claims Experience'!$W451)*('Input_Claims Data'!$T$11:$T$500='Cal_Claims Experience'!$X451)))</f>
        <v/>
      </c>
      <c r="AA451" s="1" t="str" cm="1">
        <f t="array" ref="AA451">IF(W451="","",_xlfn._xlws.FILTER('Input_Claims Data'!W$11:W$500,('Input_Claims Data'!$Q$11:$Q$500='Cal_Claims Experience'!$U451)*('Input_Claims Data'!$R$11:$R$500='Cal_Claims Experience'!$V451)*('Input_Claims Data'!$S$11:$S$500='Cal_Claims Experience'!$W451)*('Input_Claims Data'!$T$11:$T$500='Cal_Claims Experience'!$X451)))</f>
        <v/>
      </c>
      <c r="AB451" s="1" t="str" cm="1">
        <f t="array" ref="AB451">IF(X451="","",_xlfn._xlws.FILTER('Input_Claims Data'!X$11:X$500,('Input_Claims Data'!$Q$11:$Q$500='Cal_Claims Experience'!$U451)*('Input_Claims Data'!$R$11:$R$500='Cal_Claims Experience'!$V451)*('Input_Claims Data'!$S$11:$S$500='Cal_Claims Experience'!$W451)*('Input_Claims Data'!$T$11:$T$500='Cal_Claims Experience'!$X451)))</f>
        <v/>
      </c>
      <c r="AC451" s="1" t="str" cm="1">
        <f t="array" ref="AC451">IF(Y451="","",_xlfn._xlws.FILTER('Input_Claims Data'!Y$11:Y$500,('Input_Claims Data'!$Q$11:$Q$500='Cal_Claims Experience'!$U451)*('Input_Claims Data'!$R$11:$R$500='Cal_Claims Experience'!$V451)*('Input_Claims Data'!$S$11:$S$500='Cal_Claims Experience'!$W451)*('Input_Claims Data'!$T$11:$T$500='Cal_Claims Experience'!$X451)))</f>
        <v/>
      </c>
      <c r="AD451" s="1" t="str" cm="1">
        <f t="array" ref="AD451">IF(Z451="","",_xlfn._xlws.FILTER('Input_Claims Data'!Z$11:Z$500,('Input_Claims Data'!$Q$11:$Q$500='Cal_Claims Experience'!$U451)*('Input_Claims Data'!$R$11:$R$500='Cal_Claims Experience'!$V451)*('Input_Claims Data'!$S$11:$S$500='Cal_Claims Experience'!$W451)*('Input_Claims Data'!$T$11:$T$500='Cal_Claims Experience'!$X451)))</f>
        <v/>
      </c>
      <c r="AE451" s="1" t="str" cm="1">
        <f t="array" ref="AE451">IF(AA451="","",_xlfn._xlws.FILTER('Input_Claims Data'!AA$11:AA$500,('Input_Claims Data'!$Q$11:$Q$500='Cal_Claims Experience'!$U451)*('Input_Claims Data'!$R$11:$R$500='Cal_Claims Experience'!$V451)*('Input_Claims Data'!$S$11:$S$500='Cal_Claims Experience'!$W451)*('Input_Claims Data'!$T$11:$T$500='Cal_Claims Experience'!$X451)))</f>
        <v/>
      </c>
      <c r="AF451" s="1" t="str" cm="1">
        <f t="array" ref="AF451">IF(AB451="","",_xlfn._xlws.FILTER('Input_Claims Data'!AB$11:AB$500,('Input_Claims Data'!$Q$11:$Q$500='Cal_Claims Experience'!$U451)*('Input_Claims Data'!$R$11:$R$500='Cal_Claims Experience'!$V451)*('Input_Claims Data'!$S$11:$S$500='Cal_Claims Experience'!$W451)*('Input_Claims Data'!$T$11:$T$500='Cal_Claims Experience'!$X451)))</f>
        <v/>
      </c>
      <c r="AG451" s="1" t="str" cm="1">
        <f t="array" ref="AG451">IF(AC451="","",_xlfn._xlws.FILTER('Input_Claims Data'!AC$11:AC$500,('Input_Claims Data'!$Q$11:$Q$500='Cal_Claims Experience'!$U451)*('Input_Claims Data'!$R$11:$R$500='Cal_Claims Experience'!$V451)*('Input_Claims Data'!$S$11:$S$500='Cal_Claims Experience'!$W451)*('Input_Claims Data'!$T$11:$T$500='Cal_Claims Experience'!$X451)))</f>
        <v/>
      </c>
      <c r="AH451" s="1" t="str" cm="1">
        <f t="array" ref="AH451">IF(AD451="","",_xlfn._xlws.FILTER('Input_Claims Data'!AD$11:AD$500,('Input_Claims Data'!$Q$11:$Q$500='Cal_Claims Experience'!$U451)*('Input_Claims Data'!$R$11:$R$500='Cal_Claims Experience'!$V451)*('Input_Claims Data'!$S$11:$S$500='Cal_Claims Experience'!$W451)*('Input_Claims Data'!$T$11:$T$500='Cal_Claims Experience'!$X451)))</f>
        <v/>
      </c>
      <c r="AI451" s="1" t="str">
        <f t="shared" si="68"/>
        <v/>
      </c>
      <c r="AJ451" s="1" t="str">
        <f t="shared" si="65"/>
        <v/>
      </c>
      <c r="AK451" s="1" t="str">
        <f t="shared" si="66"/>
        <v/>
      </c>
      <c r="AL451" s="1" t="str">
        <f t="shared" si="67"/>
        <v/>
      </c>
      <c r="AM451" s="1" t="str">
        <f t="shared" si="69"/>
        <v/>
      </c>
    </row>
    <row r="452" spans="5:39">
      <c r="E452" s="1" t="str" cm="1">
        <f t="array" ref="E452">IF(A452="","",_xlfn._xlws.FILTER('Input_Claims Data'!E$11:E$500,('Input_Claims Data'!$A$11:$A$500='Cal_Claims Experience'!$A452)*('Input_Claims Data'!$B$11:$B$500='Cal_Claims Experience'!$B452)*('Input_Claims Data'!$C$11:$C$500='Cal_Claims Experience'!$C452)*('Input_Claims Data'!$D$11:$D$500='Cal_Claims Experience'!$D452)))</f>
        <v/>
      </c>
      <c r="F452" s="1" t="str" cm="1">
        <f t="array" ref="F452">IF(A452="","",_xlfn._xlws.FILTER('Input_Claims Data'!F$11:F$500,('Input_Claims Data'!$A$11:$A$500='Cal_Claims Experience'!$A452)*('Input_Claims Data'!$B$11:$B$500='Cal_Claims Experience'!$B452)*('Input_Claims Data'!$C$11:$C$500='Cal_Claims Experience'!$C452)*('Input_Claims Data'!$D$11:$D$500='Cal_Claims Experience'!$D452)))</f>
        <v/>
      </c>
      <c r="G452" s="1" t="str" cm="1">
        <f t="array" ref="G452">IF(A452="","",_xlfn._xlws.FILTER('Input_Claims Data'!G$11:G$500,('Input_Claims Data'!$A$11:$A$500='Cal_Claims Experience'!$A452)*('Input_Claims Data'!$B$11:$B$500='Cal_Claims Experience'!$B452)*('Input_Claims Data'!$C$11:$C$500='Cal_Claims Experience'!$C452)*('Input_Claims Data'!$D$11:$D$500='Cal_Claims Experience'!$D452)))</f>
        <v/>
      </c>
      <c r="H452" s="1" t="str" cm="1">
        <f t="array" ref="H452">IF(A452="","",_xlfn._xlws.FILTER('Input_Claims Data'!H$11:H$500,('Input_Claims Data'!$A$11:$A$500='Cal_Claims Experience'!$A452)*('Input_Claims Data'!$B$11:$B$500='Cal_Claims Experience'!$B452)*('Input_Claims Data'!$C$11:$C$500='Cal_Claims Experience'!$C452)*('Input_Claims Data'!$D$11:$D$500='Cal_Claims Experience'!$D452)))</f>
        <v/>
      </c>
      <c r="I452" s="1" t="str" cm="1">
        <f t="array" ref="I452">IF(A452="","",_xlfn._xlws.FILTER('Input_Claims Data'!I$11:I$500,('Input_Claims Data'!$A$11:$A$500='Cal_Claims Experience'!$A452)*('Input_Claims Data'!$B$11:$B$500='Cal_Claims Experience'!$B452)*('Input_Claims Data'!$C$11:$C$500='Cal_Claims Experience'!$C452)*('Input_Claims Data'!$D$11:$D$500='Cal_Claims Experience'!$D452)))</f>
        <v/>
      </c>
      <c r="J452" s="1" t="str" cm="1">
        <f t="array" ref="J452">IF(A452="","",_xlfn._xlws.FILTER('Input_Claims Data'!J$11:J$500,('Input_Claims Data'!$A$11:$A$500='Cal_Claims Experience'!$A452)*('Input_Claims Data'!$B$11:$B$500='Cal_Claims Experience'!$B452)*('Input_Claims Data'!$C$11:$C$500='Cal_Claims Experience'!$C452)*('Input_Claims Data'!$D$11:$D$500='Cal_Claims Experience'!$D452)))</f>
        <v/>
      </c>
      <c r="K452" s="1" t="str" cm="1">
        <f t="array" ref="K452">IF(A452="","",_xlfn._xlws.FILTER('Input_Claims Data'!K$11:K$500,('Input_Claims Data'!$A$11:$A$500='Cal_Claims Experience'!$A452)*('Input_Claims Data'!$B$11:$B$500='Cal_Claims Experience'!$B452)*('Input_Claims Data'!$C$11:$C$500='Cal_Claims Experience'!$C452)*('Input_Claims Data'!$D$11:$D$500='Cal_Claims Experience'!$D452)))</f>
        <v/>
      </c>
      <c r="L452" s="1" t="str" cm="1">
        <f t="array" ref="L452">IF(B452="","",_xlfn._xlws.FILTER('Input_Claims Data'!L$11:L$500,('Input_Claims Data'!$A$11:$A$500='Cal_Claims Experience'!$A452)*('Input_Claims Data'!$B$11:$B$500='Cal_Claims Experience'!$B452)*('Input_Claims Data'!$C$11:$C$500='Cal_Claims Experience'!$C452)*('Input_Claims Data'!$D$11:$D$500='Cal_Claims Experience'!$D452)))</f>
        <v/>
      </c>
      <c r="M452" s="1" t="str" cm="1">
        <f t="array" ref="M452">IF(C452="","",_xlfn._xlws.FILTER('Input_Claims Data'!M$11:M$500,('Input_Claims Data'!$A$11:$A$500='Cal_Claims Experience'!$A452)*('Input_Claims Data'!$B$11:$B$500='Cal_Claims Experience'!$B452)*('Input_Claims Data'!$C$11:$C$500='Cal_Claims Experience'!$C452)*('Input_Claims Data'!$D$11:$D$500='Cal_Claims Experience'!$D452)))</f>
        <v/>
      </c>
      <c r="N452" s="1" t="str" cm="1">
        <f t="array" ref="N452">IF(D452="","",_xlfn._xlws.FILTER('Input_Claims Data'!N$11:N$500,('Input_Claims Data'!$A$11:$A$500='Cal_Claims Experience'!$A452)*('Input_Claims Data'!$B$11:$B$500='Cal_Claims Experience'!$B452)*('Input_Claims Data'!$C$11:$C$500='Cal_Claims Experience'!$C452)*('Input_Claims Data'!$D$11:$D$500='Cal_Claims Experience'!$D452)))</f>
        <v/>
      </c>
      <c r="O452" s="1" t="str">
        <f t="shared" si="60"/>
        <v/>
      </c>
      <c r="P452" s="1" t="str">
        <f t="shared" si="61"/>
        <v/>
      </c>
      <c r="Q452" s="1" t="str">
        <f t="shared" si="62"/>
        <v/>
      </c>
      <c r="R452" s="1" t="str">
        <f t="shared" si="63"/>
        <v/>
      </c>
      <c r="S452" s="1" t="str">
        <f t="shared" si="64"/>
        <v/>
      </c>
      <c r="Y452" s="1" t="str" cm="1">
        <f t="array" ref="Y452">IF(U452="","",_xlfn._xlws.FILTER('Input_Claims Data'!U$11:U$500,('Input_Claims Data'!$Q$11:$Q$500='Cal_Claims Experience'!$U452)*('Input_Claims Data'!$R$11:$R$500='Cal_Claims Experience'!$V452)*('Input_Claims Data'!$S$11:$S$500='Cal_Claims Experience'!$W452)*('Input_Claims Data'!$T$11:$T$500='Cal_Claims Experience'!$X452)))</f>
        <v/>
      </c>
      <c r="Z452" s="1" t="str" cm="1">
        <f t="array" ref="Z452">IF(V452="","",_xlfn._xlws.FILTER('Input_Claims Data'!V$11:V$500,('Input_Claims Data'!$Q$11:$Q$500='Cal_Claims Experience'!$U452)*('Input_Claims Data'!$R$11:$R$500='Cal_Claims Experience'!$V452)*('Input_Claims Data'!$S$11:$S$500='Cal_Claims Experience'!$W452)*('Input_Claims Data'!$T$11:$T$500='Cal_Claims Experience'!$X452)))</f>
        <v/>
      </c>
      <c r="AA452" s="1" t="str" cm="1">
        <f t="array" ref="AA452">IF(W452="","",_xlfn._xlws.FILTER('Input_Claims Data'!W$11:W$500,('Input_Claims Data'!$Q$11:$Q$500='Cal_Claims Experience'!$U452)*('Input_Claims Data'!$R$11:$R$500='Cal_Claims Experience'!$V452)*('Input_Claims Data'!$S$11:$S$500='Cal_Claims Experience'!$W452)*('Input_Claims Data'!$T$11:$T$500='Cal_Claims Experience'!$X452)))</f>
        <v/>
      </c>
      <c r="AB452" s="1" t="str" cm="1">
        <f t="array" ref="AB452">IF(X452="","",_xlfn._xlws.FILTER('Input_Claims Data'!X$11:X$500,('Input_Claims Data'!$Q$11:$Q$500='Cal_Claims Experience'!$U452)*('Input_Claims Data'!$R$11:$R$500='Cal_Claims Experience'!$V452)*('Input_Claims Data'!$S$11:$S$500='Cal_Claims Experience'!$W452)*('Input_Claims Data'!$T$11:$T$500='Cal_Claims Experience'!$X452)))</f>
        <v/>
      </c>
      <c r="AC452" s="1" t="str" cm="1">
        <f t="array" ref="AC452">IF(Y452="","",_xlfn._xlws.FILTER('Input_Claims Data'!Y$11:Y$500,('Input_Claims Data'!$Q$11:$Q$500='Cal_Claims Experience'!$U452)*('Input_Claims Data'!$R$11:$R$500='Cal_Claims Experience'!$V452)*('Input_Claims Data'!$S$11:$S$500='Cal_Claims Experience'!$W452)*('Input_Claims Data'!$T$11:$T$500='Cal_Claims Experience'!$X452)))</f>
        <v/>
      </c>
      <c r="AD452" s="1" t="str" cm="1">
        <f t="array" ref="AD452">IF(Z452="","",_xlfn._xlws.FILTER('Input_Claims Data'!Z$11:Z$500,('Input_Claims Data'!$Q$11:$Q$500='Cal_Claims Experience'!$U452)*('Input_Claims Data'!$R$11:$R$500='Cal_Claims Experience'!$V452)*('Input_Claims Data'!$S$11:$S$500='Cal_Claims Experience'!$W452)*('Input_Claims Data'!$T$11:$T$500='Cal_Claims Experience'!$X452)))</f>
        <v/>
      </c>
      <c r="AE452" s="1" t="str" cm="1">
        <f t="array" ref="AE452">IF(AA452="","",_xlfn._xlws.FILTER('Input_Claims Data'!AA$11:AA$500,('Input_Claims Data'!$Q$11:$Q$500='Cal_Claims Experience'!$U452)*('Input_Claims Data'!$R$11:$R$500='Cal_Claims Experience'!$V452)*('Input_Claims Data'!$S$11:$S$500='Cal_Claims Experience'!$W452)*('Input_Claims Data'!$T$11:$T$500='Cal_Claims Experience'!$X452)))</f>
        <v/>
      </c>
      <c r="AF452" s="1" t="str" cm="1">
        <f t="array" ref="AF452">IF(AB452="","",_xlfn._xlws.FILTER('Input_Claims Data'!AB$11:AB$500,('Input_Claims Data'!$Q$11:$Q$500='Cal_Claims Experience'!$U452)*('Input_Claims Data'!$R$11:$R$500='Cal_Claims Experience'!$V452)*('Input_Claims Data'!$S$11:$S$500='Cal_Claims Experience'!$W452)*('Input_Claims Data'!$T$11:$T$500='Cal_Claims Experience'!$X452)))</f>
        <v/>
      </c>
      <c r="AG452" s="1" t="str" cm="1">
        <f t="array" ref="AG452">IF(AC452="","",_xlfn._xlws.FILTER('Input_Claims Data'!AC$11:AC$500,('Input_Claims Data'!$Q$11:$Q$500='Cal_Claims Experience'!$U452)*('Input_Claims Data'!$R$11:$R$500='Cal_Claims Experience'!$V452)*('Input_Claims Data'!$S$11:$S$500='Cal_Claims Experience'!$W452)*('Input_Claims Data'!$T$11:$T$500='Cal_Claims Experience'!$X452)))</f>
        <v/>
      </c>
      <c r="AH452" s="1" t="str" cm="1">
        <f t="array" ref="AH452">IF(AD452="","",_xlfn._xlws.FILTER('Input_Claims Data'!AD$11:AD$500,('Input_Claims Data'!$Q$11:$Q$500='Cal_Claims Experience'!$U452)*('Input_Claims Data'!$R$11:$R$500='Cal_Claims Experience'!$V452)*('Input_Claims Data'!$S$11:$S$500='Cal_Claims Experience'!$W452)*('Input_Claims Data'!$T$11:$T$500='Cal_Claims Experience'!$X452)))</f>
        <v/>
      </c>
      <c r="AI452" s="1" t="str">
        <f t="shared" si="68"/>
        <v/>
      </c>
      <c r="AJ452" s="1" t="str">
        <f t="shared" si="65"/>
        <v/>
      </c>
      <c r="AK452" s="1" t="str">
        <f t="shared" si="66"/>
        <v/>
      </c>
      <c r="AL452" s="1" t="str">
        <f t="shared" si="67"/>
        <v/>
      </c>
      <c r="AM452" s="1" t="str">
        <f t="shared" si="69"/>
        <v/>
      </c>
    </row>
    <row r="453" spans="5:39">
      <c r="E453" s="1" t="str" cm="1">
        <f t="array" ref="E453">IF(A453="","",_xlfn._xlws.FILTER('Input_Claims Data'!E$11:E$500,('Input_Claims Data'!$A$11:$A$500='Cal_Claims Experience'!$A453)*('Input_Claims Data'!$B$11:$B$500='Cal_Claims Experience'!$B453)*('Input_Claims Data'!$C$11:$C$500='Cal_Claims Experience'!$C453)*('Input_Claims Data'!$D$11:$D$500='Cal_Claims Experience'!$D453)))</f>
        <v/>
      </c>
      <c r="F453" s="1" t="str" cm="1">
        <f t="array" ref="F453">IF(A453="","",_xlfn._xlws.FILTER('Input_Claims Data'!F$11:F$500,('Input_Claims Data'!$A$11:$A$500='Cal_Claims Experience'!$A453)*('Input_Claims Data'!$B$11:$B$500='Cal_Claims Experience'!$B453)*('Input_Claims Data'!$C$11:$C$500='Cal_Claims Experience'!$C453)*('Input_Claims Data'!$D$11:$D$500='Cal_Claims Experience'!$D453)))</f>
        <v/>
      </c>
      <c r="G453" s="1" t="str" cm="1">
        <f t="array" ref="G453">IF(A453="","",_xlfn._xlws.FILTER('Input_Claims Data'!G$11:G$500,('Input_Claims Data'!$A$11:$A$500='Cal_Claims Experience'!$A453)*('Input_Claims Data'!$B$11:$B$500='Cal_Claims Experience'!$B453)*('Input_Claims Data'!$C$11:$C$500='Cal_Claims Experience'!$C453)*('Input_Claims Data'!$D$11:$D$500='Cal_Claims Experience'!$D453)))</f>
        <v/>
      </c>
      <c r="H453" s="1" t="str" cm="1">
        <f t="array" ref="H453">IF(A453="","",_xlfn._xlws.FILTER('Input_Claims Data'!H$11:H$500,('Input_Claims Data'!$A$11:$A$500='Cal_Claims Experience'!$A453)*('Input_Claims Data'!$B$11:$B$500='Cal_Claims Experience'!$B453)*('Input_Claims Data'!$C$11:$C$500='Cal_Claims Experience'!$C453)*('Input_Claims Data'!$D$11:$D$500='Cal_Claims Experience'!$D453)))</f>
        <v/>
      </c>
      <c r="I453" s="1" t="str" cm="1">
        <f t="array" ref="I453">IF(A453="","",_xlfn._xlws.FILTER('Input_Claims Data'!I$11:I$500,('Input_Claims Data'!$A$11:$A$500='Cal_Claims Experience'!$A453)*('Input_Claims Data'!$B$11:$B$500='Cal_Claims Experience'!$B453)*('Input_Claims Data'!$C$11:$C$500='Cal_Claims Experience'!$C453)*('Input_Claims Data'!$D$11:$D$500='Cal_Claims Experience'!$D453)))</f>
        <v/>
      </c>
      <c r="J453" s="1" t="str" cm="1">
        <f t="array" ref="J453">IF(A453="","",_xlfn._xlws.FILTER('Input_Claims Data'!J$11:J$500,('Input_Claims Data'!$A$11:$A$500='Cal_Claims Experience'!$A453)*('Input_Claims Data'!$B$11:$B$500='Cal_Claims Experience'!$B453)*('Input_Claims Data'!$C$11:$C$500='Cal_Claims Experience'!$C453)*('Input_Claims Data'!$D$11:$D$500='Cal_Claims Experience'!$D453)))</f>
        <v/>
      </c>
      <c r="K453" s="1" t="str" cm="1">
        <f t="array" ref="K453">IF(A453="","",_xlfn._xlws.FILTER('Input_Claims Data'!K$11:K$500,('Input_Claims Data'!$A$11:$A$500='Cal_Claims Experience'!$A453)*('Input_Claims Data'!$B$11:$B$500='Cal_Claims Experience'!$B453)*('Input_Claims Data'!$C$11:$C$500='Cal_Claims Experience'!$C453)*('Input_Claims Data'!$D$11:$D$500='Cal_Claims Experience'!$D453)))</f>
        <v/>
      </c>
      <c r="L453" s="1" t="str" cm="1">
        <f t="array" ref="L453">IF(B453="","",_xlfn._xlws.FILTER('Input_Claims Data'!L$11:L$500,('Input_Claims Data'!$A$11:$A$500='Cal_Claims Experience'!$A453)*('Input_Claims Data'!$B$11:$B$500='Cal_Claims Experience'!$B453)*('Input_Claims Data'!$C$11:$C$500='Cal_Claims Experience'!$C453)*('Input_Claims Data'!$D$11:$D$500='Cal_Claims Experience'!$D453)))</f>
        <v/>
      </c>
      <c r="M453" s="1" t="str" cm="1">
        <f t="array" ref="M453">IF(C453="","",_xlfn._xlws.FILTER('Input_Claims Data'!M$11:M$500,('Input_Claims Data'!$A$11:$A$500='Cal_Claims Experience'!$A453)*('Input_Claims Data'!$B$11:$B$500='Cal_Claims Experience'!$B453)*('Input_Claims Data'!$C$11:$C$500='Cal_Claims Experience'!$C453)*('Input_Claims Data'!$D$11:$D$500='Cal_Claims Experience'!$D453)))</f>
        <v/>
      </c>
      <c r="N453" s="1" t="str" cm="1">
        <f t="array" ref="N453">IF(D453="","",_xlfn._xlws.FILTER('Input_Claims Data'!N$11:N$500,('Input_Claims Data'!$A$11:$A$500='Cal_Claims Experience'!$A453)*('Input_Claims Data'!$B$11:$B$500='Cal_Claims Experience'!$B453)*('Input_Claims Data'!$C$11:$C$500='Cal_Claims Experience'!$C453)*('Input_Claims Data'!$D$11:$D$500='Cal_Claims Experience'!$D453)))</f>
        <v/>
      </c>
      <c r="O453" s="1" t="str">
        <f t="shared" ref="O453:O516" si="70">IF($A453="","",J453-E453)</f>
        <v/>
      </c>
      <c r="P453" s="1" t="str">
        <f t="shared" ref="P453:P516" si="71">IF($A453="","",K453-F453)</f>
        <v/>
      </c>
      <c r="Q453" s="1" t="str">
        <f t="shared" ref="Q453:Q516" si="72">IF($A453="","",L453-G453)</f>
        <v/>
      </c>
      <c r="R453" s="1" t="str">
        <f t="shared" ref="R453:R516" si="73">IF($A453="","",M453-H453)</f>
        <v/>
      </c>
      <c r="S453" s="1" t="str">
        <f t="shared" ref="S453:S516" si="74">IF(A453="","",IFERROR(R453/Q453,"NA"))</f>
        <v/>
      </c>
      <c r="Y453" s="1" t="str" cm="1">
        <f t="array" ref="Y453">IF(U453="","",_xlfn._xlws.FILTER('Input_Claims Data'!U$11:U$500,('Input_Claims Data'!$Q$11:$Q$500='Cal_Claims Experience'!$U453)*('Input_Claims Data'!$R$11:$R$500='Cal_Claims Experience'!$V453)*('Input_Claims Data'!$S$11:$S$500='Cal_Claims Experience'!$W453)*('Input_Claims Data'!$T$11:$T$500='Cal_Claims Experience'!$X453)))</f>
        <v/>
      </c>
      <c r="Z453" s="1" t="str" cm="1">
        <f t="array" ref="Z453">IF(V453="","",_xlfn._xlws.FILTER('Input_Claims Data'!V$11:V$500,('Input_Claims Data'!$Q$11:$Q$500='Cal_Claims Experience'!$U453)*('Input_Claims Data'!$R$11:$R$500='Cal_Claims Experience'!$V453)*('Input_Claims Data'!$S$11:$S$500='Cal_Claims Experience'!$W453)*('Input_Claims Data'!$T$11:$T$500='Cal_Claims Experience'!$X453)))</f>
        <v/>
      </c>
      <c r="AA453" s="1" t="str" cm="1">
        <f t="array" ref="AA453">IF(W453="","",_xlfn._xlws.FILTER('Input_Claims Data'!W$11:W$500,('Input_Claims Data'!$Q$11:$Q$500='Cal_Claims Experience'!$U453)*('Input_Claims Data'!$R$11:$R$500='Cal_Claims Experience'!$V453)*('Input_Claims Data'!$S$11:$S$500='Cal_Claims Experience'!$W453)*('Input_Claims Data'!$T$11:$T$500='Cal_Claims Experience'!$X453)))</f>
        <v/>
      </c>
      <c r="AB453" s="1" t="str" cm="1">
        <f t="array" ref="AB453">IF(X453="","",_xlfn._xlws.FILTER('Input_Claims Data'!X$11:X$500,('Input_Claims Data'!$Q$11:$Q$500='Cal_Claims Experience'!$U453)*('Input_Claims Data'!$R$11:$R$500='Cal_Claims Experience'!$V453)*('Input_Claims Data'!$S$11:$S$500='Cal_Claims Experience'!$W453)*('Input_Claims Data'!$T$11:$T$500='Cal_Claims Experience'!$X453)))</f>
        <v/>
      </c>
      <c r="AC453" s="1" t="str" cm="1">
        <f t="array" ref="AC453">IF(Y453="","",_xlfn._xlws.FILTER('Input_Claims Data'!Y$11:Y$500,('Input_Claims Data'!$Q$11:$Q$500='Cal_Claims Experience'!$U453)*('Input_Claims Data'!$R$11:$R$500='Cal_Claims Experience'!$V453)*('Input_Claims Data'!$S$11:$S$500='Cal_Claims Experience'!$W453)*('Input_Claims Data'!$T$11:$T$500='Cal_Claims Experience'!$X453)))</f>
        <v/>
      </c>
      <c r="AD453" s="1" t="str" cm="1">
        <f t="array" ref="AD453">IF(Z453="","",_xlfn._xlws.FILTER('Input_Claims Data'!Z$11:Z$500,('Input_Claims Data'!$Q$11:$Q$500='Cal_Claims Experience'!$U453)*('Input_Claims Data'!$R$11:$R$500='Cal_Claims Experience'!$V453)*('Input_Claims Data'!$S$11:$S$500='Cal_Claims Experience'!$W453)*('Input_Claims Data'!$T$11:$T$500='Cal_Claims Experience'!$X453)))</f>
        <v/>
      </c>
      <c r="AE453" s="1" t="str" cm="1">
        <f t="array" ref="AE453">IF(AA453="","",_xlfn._xlws.FILTER('Input_Claims Data'!AA$11:AA$500,('Input_Claims Data'!$Q$11:$Q$500='Cal_Claims Experience'!$U453)*('Input_Claims Data'!$R$11:$R$500='Cal_Claims Experience'!$V453)*('Input_Claims Data'!$S$11:$S$500='Cal_Claims Experience'!$W453)*('Input_Claims Data'!$T$11:$T$500='Cal_Claims Experience'!$X453)))</f>
        <v/>
      </c>
      <c r="AF453" s="1" t="str" cm="1">
        <f t="array" ref="AF453">IF(AB453="","",_xlfn._xlws.FILTER('Input_Claims Data'!AB$11:AB$500,('Input_Claims Data'!$Q$11:$Q$500='Cal_Claims Experience'!$U453)*('Input_Claims Data'!$R$11:$R$500='Cal_Claims Experience'!$V453)*('Input_Claims Data'!$S$11:$S$500='Cal_Claims Experience'!$W453)*('Input_Claims Data'!$T$11:$T$500='Cal_Claims Experience'!$X453)))</f>
        <v/>
      </c>
      <c r="AG453" s="1" t="str" cm="1">
        <f t="array" ref="AG453">IF(AC453="","",_xlfn._xlws.FILTER('Input_Claims Data'!AC$11:AC$500,('Input_Claims Data'!$Q$11:$Q$500='Cal_Claims Experience'!$U453)*('Input_Claims Data'!$R$11:$R$500='Cal_Claims Experience'!$V453)*('Input_Claims Data'!$S$11:$S$500='Cal_Claims Experience'!$W453)*('Input_Claims Data'!$T$11:$T$500='Cal_Claims Experience'!$X453)))</f>
        <v/>
      </c>
      <c r="AH453" s="1" t="str" cm="1">
        <f t="array" ref="AH453">IF(AD453="","",_xlfn._xlws.FILTER('Input_Claims Data'!AD$11:AD$500,('Input_Claims Data'!$Q$11:$Q$500='Cal_Claims Experience'!$U453)*('Input_Claims Data'!$R$11:$R$500='Cal_Claims Experience'!$V453)*('Input_Claims Data'!$S$11:$S$500='Cal_Claims Experience'!$W453)*('Input_Claims Data'!$T$11:$T$500='Cal_Claims Experience'!$X453)))</f>
        <v/>
      </c>
      <c r="AI453" s="1" t="str">
        <f t="shared" si="68"/>
        <v/>
      </c>
      <c r="AJ453" s="1" t="str">
        <f t="shared" ref="AJ453:AJ516" si="75">IF($U453="","",AE453-Z453)</f>
        <v/>
      </c>
      <c r="AK453" s="1" t="str">
        <f t="shared" ref="AK453:AK516" si="76">IF($U453="","",AF453-AA453)</f>
        <v/>
      </c>
      <c r="AL453" s="1" t="str">
        <f t="shared" ref="AL453:AL516" si="77">IF($U453="","",AG453-AB453)</f>
        <v/>
      </c>
      <c r="AM453" s="1" t="str">
        <f t="shared" si="69"/>
        <v/>
      </c>
    </row>
    <row r="454" spans="5:39">
      <c r="E454" s="1" t="str" cm="1">
        <f t="array" ref="E454">IF(A454="","",_xlfn._xlws.FILTER('Input_Claims Data'!E$11:E$500,('Input_Claims Data'!$A$11:$A$500='Cal_Claims Experience'!$A454)*('Input_Claims Data'!$B$11:$B$500='Cal_Claims Experience'!$B454)*('Input_Claims Data'!$C$11:$C$500='Cal_Claims Experience'!$C454)*('Input_Claims Data'!$D$11:$D$500='Cal_Claims Experience'!$D454)))</f>
        <v/>
      </c>
      <c r="F454" s="1" t="str" cm="1">
        <f t="array" ref="F454">IF(A454="","",_xlfn._xlws.FILTER('Input_Claims Data'!F$11:F$500,('Input_Claims Data'!$A$11:$A$500='Cal_Claims Experience'!$A454)*('Input_Claims Data'!$B$11:$B$500='Cal_Claims Experience'!$B454)*('Input_Claims Data'!$C$11:$C$500='Cal_Claims Experience'!$C454)*('Input_Claims Data'!$D$11:$D$500='Cal_Claims Experience'!$D454)))</f>
        <v/>
      </c>
      <c r="G454" s="1" t="str" cm="1">
        <f t="array" ref="G454">IF(A454="","",_xlfn._xlws.FILTER('Input_Claims Data'!G$11:G$500,('Input_Claims Data'!$A$11:$A$500='Cal_Claims Experience'!$A454)*('Input_Claims Data'!$B$11:$B$500='Cal_Claims Experience'!$B454)*('Input_Claims Data'!$C$11:$C$500='Cal_Claims Experience'!$C454)*('Input_Claims Data'!$D$11:$D$500='Cal_Claims Experience'!$D454)))</f>
        <v/>
      </c>
      <c r="H454" s="1" t="str" cm="1">
        <f t="array" ref="H454">IF(A454="","",_xlfn._xlws.FILTER('Input_Claims Data'!H$11:H$500,('Input_Claims Data'!$A$11:$A$500='Cal_Claims Experience'!$A454)*('Input_Claims Data'!$B$11:$B$500='Cal_Claims Experience'!$B454)*('Input_Claims Data'!$C$11:$C$500='Cal_Claims Experience'!$C454)*('Input_Claims Data'!$D$11:$D$500='Cal_Claims Experience'!$D454)))</f>
        <v/>
      </c>
      <c r="I454" s="1" t="str" cm="1">
        <f t="array" ref="I454">IF(A454="","",_xlfn._xlws.FILTER('Input_Claims Data'!I$11:I$500,('Input_Claims Data'!$A$11:$A$500='Cal_Claims Experience'!$A454)*('Input_Claims Data'!$B$11:$B$500='Cal_Claims Experience'!$B454)*('Input_Claims Data'!$C$11:$C$500='Cal_Claims Experience'!$C454)*('Input_Claims Data'!$D$11:$D$500='Cal_Claims Experience'!$D454)))</f>
        <v/>
      </c>
      <c r="J454" s="1" t="str" cm="1">
        <f t="array" ref="J454">IF(A454="","",_xlfn._xlws.FILTER('Input_Claims Data'!J$11:J$500,('Input_Claims Data'!$A$11:$A$500='Cal_Claims Experience'!$A454)*('Input_Claims Data'!$B$11:$B$500='Cal_Claims Experience'!$B454)*('Input_Claims Data'!$C$11:$C$500='Cal_Claims Experience'!$C454)*('Input_Claims Data'!$D$11:$D$500='Cal_Claims Experience'!$D454)))</f>
        <v/>
      </c>
      <c r="K454" s="1" t="str" cm="1">
        <f t="array" ref="K454">IF(A454="","",_xlfn._xlws.FILTER('Input_Claims Data'!K$11:K$500,('Input_Claims Data'!$A$11:$A$500='Cal_Claims Experience'!$A454)*('Input_Claims Data'!$B$11:$B$500='Cal_Claims Experience'!$B454)*('Input_Claims Data'!$C$11:$C$500='Cal_Claims Experience'!$C454)*('Input_Claims Data'!$D$11:$D$500='Cal_Claims Experience'!$D454)))</f>
        <v/>
      </c>
      <c r="L454" s="1" t="str" cm="1">
        <f t="array" ref="L454">IF(B454="","",_xlfn._xlws.FILTER('Input_Claims Data'!L$11:L$500,('Input_Claims Data'!$A$11:$A$500='Cal_Claims Experience'!$A454)*('Input_Claims Data'!$B$11:$B$500='Cal_Claims Experience'!$B454)*('Input_Claims Data'!$C$11:$C$500='Cal_Claims Experience'!$C454)*('Input_Claims Data'!$D$11:$D$500='Cal_Claims Experience'!$D454)))</f>
        <v/>
      </c>
      <c r="M454" s="1" t="str" cm="1">
        <f t="array" ref="M454">IF(C454="","",_xlfn._xlws.FILTER('Input_Claims Data'!M$11:M$500,('Input_Claims Data'!$A$11:$A$500='Cal_Claims Experience'!$A454)*('Input_Claims Data'!$B$11:$B$500='Cal_Claims Experience'!$B454)*('Input_Claims Data'!$C$11:$C$500='Cal_Claims Experience'!$C454)*('Input_Claims Data'!$D$11:$D$500='Cal_Claims Experience'!$D454)))</f>
        <v/>
      </c>
      <c r="N454" s="1" t="str" cm="1">
        <f t="array" ref="N454">IF(D454="","",_xlfn._xlws.FILTER('Input_Claims Data'!N$11:N$500,('Input_Claims Data'!$A$11:$A$500='Cal_Claims Experience'!$A454)*('Input_Claims Data'!$B$11:$B$500='Cal_Claims Experience'!$B454)*('Input_Claims Data'!$C$11:$C$500='Cal_Claims Experience'!$C454)*('Input_Claims Data'!$D$11:$D$500='Cal_Claims Experience'!$D454)))</f>
        <v/>
      </c>
      <c r="O454" s="1" t="str">
        <f t="shared" si="70"/>
        <v/>
      </c>
      <c r="P454" s="1" t="str">
        <f t="shared" si="71"/>
        <v/>
      </c>
      <c r="Q454" s="1" t="str">
        <f t="shared" si="72"/>
        <v/>
      </c>
      <c r="R454" s="1" t="str">
        <f t="shared" si="73"/>
        <v/>
      </c>
      <c r="S454" s="1" t="str">
        <f t="shared" si="74"/>
        <v/>
      </c>
      <c r="Y454" s="1" t="str" cm="1">
        <f t="array" ref="Y454">IF(U454="","",_xlfn._xlws.FILTER('Input_Claims Data'!U$11:U$500,('Input_Claims Data'!$Q$11:$Q$500='Cal_Claims Experience'!$U454)*('Input_Claims Data'!$R$11:$R$500='Cal_Claims Experience'!$V454)*('Input_Claims Data'!$S$11:$S$500='Cal_Claims Experience'!$W454)*('Input_Claims Data'!$T$11:$T$500='Cal_Claims Experience'!$X454)))</f>
        <v/>
      </c>
      <c r="Z454" s="1" t="str" cm="1">
        <f t="array" ref="Z454">IF(V454="","",_xlfn._xlws.FILTER('Input_Claims Data'!V$11:V$500,('Input_Claims Data'!$Q$11:$Q$500='Cal_Claims Experience'!$U454)*('Input_Claims Data'!$R$11:$R$500='Cal_Claims Experience'!$V454)*('Input_Claims Data'!$S$11:$S$500='Cal_Claims Experience'!$W454)*('Input_Claims Data'!$T$11:$T$500='Cal_Claims Experience'!$X454)))</f>
        <v/>
      </c>
      <c r="AA454" s="1" t="str" cm="1">
        <f t="array" ref="AA454">IF(W454="","",_xlfn._xlws.FILTER('Input_Claims Data'!W$11:W$500,('Input_Claims Data'!$Q$11:$Q$500='Cal_Claims Experience'!$U454)*('Input_Claims Data'!$R$11:$R$500='Cal_Claims Experience'!$V454)*('Input_Claims Data'!$S$11:$S$500='Cal_Claims Experience'!$W454)*('Input_Claims Data'!$T$11:$T$500='Cal_Claims Experience'!$X454)))</f>
        <v/>
      </c>
      <c r="AB454" s="1" t="str" cm="1">
        <f t="array" ref="AB454">IF(X454="","",_xlfn._xlws.FILTER('Input_Claims Data'!X$11:X$500,('Input_Claims Data'!$Q$11:$Q$500='Cal_Claims Experience'!$U454)*('Input_Claims Data'!$R$11:$R$500='Cal_Claims Experience'!$V454)*('Input_Claims Data'!$S$11:$S$500='Cal_Claims Experience'!$W454)*('Input_Claims Data'!$T$11:$T$500='Cal_Claims Experience'!$X454)))</f>
        <v/>
      </c>
      <c r="AC454" s="1" t="str" cm="1">
        <f t="array" ref="AC454">IF(Y454="","",_xlfn._xlws.FILTER('Input_Claims Data'!Y$11:Y$500,('Input_Claims Data'!$Q$11:$Q$500='Cal_Claims Experience'!$U454)*('Input_Claims Data'!$R$11:$R$500='Cal_Claims Experience'!$V454)*('Input_Claims Data'!$S$11:$S$500='Cal_Claims Experience'!$W454)*('Input_Claims Data'!$T$11:$T$500='Cal_Claims Experience'!$X454)))</f>
        <v/>
      </c>
      <c r="AD454" s="1" t="str" cm="1">
        <f t="array" ref="AD454">IF(Z454="","",_xlfn._xlws.FILTER('Input_Claims Data'!Z$11:Z$500,('Input_Claims Data'!$Q$11:$Q$500='Cal_Claims Experience'!$U454)*('Input_Claims Data'!$R$11:$R$500='Cal_Claims Experience'!$V454)*('Input_Claims Data'!$S$11:$S$500='Cal_Claims Experience'!$W454)*('Input_Claims Data'!$T$11:$T$500='Cal_Claims Experience'!$X454)))</f>
        <v/>
      </c>
      <c r="AE454" s="1" t="str" cm="1">
        <f t="array" ref="AE454">IF(AA454="","",_xlfn._xlws.FILTER('Input_Claims Data'!AA$11:AA$500,('Input_Claims Data'!$Q$11:$Q$500='Cal_Claims Experience'!$U454)*('Input_Claims Data'!$R$11:$R$500='Cal_Claims Experience'!$V454)*('Input_Claims Data'!$S$11:$S$500='Cal_Claims Experience'!$W454)*('Input_Claims Data'!$T$11:$T$500='Cal_Claims Experience'!$X454)))</f>
        <v/>
      </c>
      <c r="AF454" s="1" t="str" cm="1">
        <f t="array" ref="AF454">IF(AB454="","",_xlfn._xlws.FILTER('Input_Claims Data'!AB$11:AB$500,('Input_Claims Data'!$Q$11:$Q$500='Cal_Claims Experience'!$U454)*('Input_Claims Data'!$R$11:$R$500='Cal_Claims Experience'!$V454)*('Input_Claims Data'!$S$11:$S$500='Cal_Claims Experience'!$W454)*('Input_Claims Data'!$T$11:$T$500='Cal_Claims Experience'!$X454)))</f>
        <v/>
      </c>
      <c r="AG454" s="1" t="str" cm="1">
        <f t="array" ref="AG454">IF(AC454="","",_xlfn._xlws.FILTER('Input_Claims Data'!AC$11:AC$500,('Input_Claims Data'!$Q$11:$Q$500='Cal_Claims Experience'!$U454)*('Input_Claims Data'!$R$11:$R$500='Cal_Claims Experience'!$V454)*('Input_Claims Data'!$S$11:$S$500='Cal_Claims Experience'!$W454)*('Input_Claims Data'!$T$11:$T$500='Cal_Claims Experience'!$X454)))</f>
        <v/>
      </c>
      <c r="AH454" s="1" t="str" cm="1">
        <f t="array" ref="AH454">IF(AD454="","",_xlfn._xlws.FILTER('Input_Claims Data'!AD$11:AD$500,('Input_Claims Data'!$Q$11:$Q$500='Cal_Claims Experience'!$U454)*('Input_Claims Data'!$R$11:$R$500='Cal_Claims Experience'!$V454)*('Input_Claims Data'!$S$11:$S$500='Cal_Claims Experience'!$W454)*('Input_Claims Data'!$T$11:$T$500='Cal_Claims Experience'!$X454)))</f>
        <v/>
      </c>
      <c r="AI454" s="1" t="str">
        <f t="shared" ref="AI454:AI517" si="78">IF($U454="","",AD454-Y454)</f>
        <v/>
      </c>
      <c r="AJ454" s="1" t="str">
        <f t="shared" si="75"/>
        <v/>
      </c>
      <c r="AK454" s="1" t="str">
        <f t="shared" si="76"/>
        <v/>
      </c>
      <c r="AL454" s="1" t="str">
        <f t="shared" si="77"/>
        <v/>
      </c>
      <c r="AM454" s="1" t="str">
        <f t="shared" ref="AM454:AM517" si="79">IF(U454="","",IFERROR(AL454/AK454,"NA"))</f>
        <v/>
      </c>
    </row>
    <row r="455" spans="5:39">
      <c r="E455" s="1" t="str" cm="1">
        <f t="array" ref="E455">IF(A455="","",_xlfn._xlws.FILTER('Input_Claims Data'!E$11:E$500,('Input_Claims Data'!$A$11:$A$500='Cal_Claims Experience'!$A455)*('Input_Claims Data'!$B$11:$B$500='Cal_Claims Experience'!$B455)*('Input_Claims Data'!$C$11:$C$500='Cal_Claims Experience'!$C455)*('Input_Claims Data'!$D$11:$D$500='Cal_Claims Experience'!$D455)))</f>
        <v/>
      </c>
      <c r="F455" s="1" t="str" cm="1">
        <f t="array" ref="F455">IF(A455="","",_xlfn._xlws.FILTER('Input_Claims Data'!F$11:F$500,('Input_Claims Data'!$A$11:$A$500='Cal_Claims Experience'!$A455)*('Input_Claims Data'!$B$11:$B$500='Cal_Claims Experience'!$B455)*('Input_Claims Data'!$C$11:$C$500='Cal_Claims Experience'!$C455)*('Input_Claims Data'!$D$11:$D$500='Cal_Claims Experience'!$D455)))</f>
        <v/>
      </c>
      <c r="G455" s="1" t="str" cm="1">
        <f t="array" ref="G455">IF(A455="","",_xlfn._xlws.FILTER('Input_Claims Data'!G$11:G$500,('Input_Claims Data'!$A$11:$A$500='Cal_Claims Experience'!$A455)*('Input_Claims Data'!$B$11:$B$500='Cal_Claims Experience'!$B455)*('Input_Claims Data'!$C$11:$C$500='Cal_Claims Experience'!$C455)*('Input_Claims Data'!$D$11:$D$500='Cal_Claims Experience'!$D455)))</f>
        <v/>
      </c>
      <c r="H455" s="1" t="str" cm="1">
        <f t="array" ref="H455">IF(A455="","",_xlfn._xlws.FILTER('Input_Claims Data'!H$11:H$500,('Input_Claims Data'!$A$11:$A$500='Cal_Claims Experience'!$A455)*('Input_Claims Data'!$B$11:$B$500='Cal_Claims Experience'!$B455)*('Input_Claims Data'!$C$11:$C$500='Cal_Claims Experience'!$C455)*('Input_Claims Data'!$D$11:$D$500='Cal_Claims Experience'!$D455)))</f>
        <v/>
      </c>
      <c r="I455" s="1" t="str" cm="1">
        <f t="array" ref="I455">IF(A455="","",_xlfn._xlws.FILTER('Input_Claims Data'!I$11:I$500,('Input_Claims Data'!$A$11:$A$500='Cal_Claims Experience'!$A455)*('Input_Claims Data'!$B$11:$B$500='Cal_Claims Experience'!$B455)*('Input_Claims Data'!$C$11:$C$500='Cal_Claims Experience'!$C455)*('Input_Claims Data'!$D$11:$D$500='Cal_Claims Experience'!$D455)))</f>
        <v/>
      </c>
      <c r="J455" s="1" t="str" cm="1">
        <f t="array" ref="J455">IF(A455="","",_xlfn._xlws.FILTER('Input_Claims Data'!J$11:J$500,('Input_Claims Data'!$A$11:$A$500='Cal_Claims Experience'!$A455)*('Input_Claims Data'!$B$11:$B$500='Cal_Claims Experience'!$B455)*('Input_Claims Data'!$C$11:$C$500='Cal_Claims Experience'!$C455)*('Input_Claims Data'!$D$11:$D$500='Cal_Claims Experience'!$D455)))</f>
        <v/>
      </c>
      <c r="K455" s="1" t="str" cm="1">
        <f t="array" ref="K455">IF(A455="","",_xlfn._xlws.FILTER('Input_Claims Data'!K$11:K$500,('Input_Claims Data'!$A$11:$A$500='Cal_Claims Experience'!$A455)*('Input_Claims Data'!$B$11:$B$500='Cal_Claims Experience'!$B455)*('Input_Claims Data'!$C$11:$C$500='Cal_Claims Experience'!$C455)*('Input_Claims Data'!$D$11:$D$500='Cal_Claims Experience'!$D455)))</f>
        <v/>
      </c>
      <c r="L455" s="1" t="str" cm="1">
        <f t="array" ref="L455">IF(B455="","",_xlfn._xlws.FILTER('Input_Claims Data'!L$11:L$500,('Input_Claims Data'!$A$11:$A$500='Cal_Claims Experience'!$A455)*('Input_Claims Data'!$B$11:$B$500='Cal_Claims Experience'!$B455)*('Input_Claims Data'!$C$11:$C$500='Cal_Claims Experience'!$C455)*('Input_Claims Data'!$D$11:$D$500='Cal_Claims Experience'!$D455)))</f>
        <v/>
      </c>
      <c r="M455" s="1" t="str" cm="1">
        <f t="array" ref="M455">IF(C455="","",_xlfn._xlws.FILTER('Input_Claims Data'!M$11:M$500,('Input_Claims Data'!$A$11:$A$500='Cal_Claims Experience'!$A455)*('Input_Claims Data'!$B$11:$B$500='Cal_Claims Experience'!$B455)*('Input_Claims Data'!$C$11:$C$500='Cal_Claims Experience'!$C455)*('Input_Claims Data'!$D$11:$D$500='Cal_Claims Experience'!$D455)))</f>
        <v/>
      </c>
      <c r="N455" s="1" t="str" cm="1">
        <f t="array" ref="N455">IF(D455="","",_xlfn._xlws.FILTER('Input_Claims Data'!N$11:N$500,('Input_Claims Data'!$A$11:$A$500='Cal_Claims Experience'!$A455)*('Input_Claims Data'!$B$11:$B$500='Cal_Claims Experience'!$B455)*('Input_Claims Data'!$C$11:$C$500='Cal_Claims Experience'!$C455)*('Input_Claims Data'!$D$11:$D$500='Cal_Claims Experience'!$D455)))</f>
        <v/>
      </c>
      <c r="O455" s="1" t="str">
        <f t="shared" si="70"/>
        <v/>
      </c>
      <c r="P455" s="1" t="str">
        <f t="shared" si="71"/>
        <v/>
      </c>
      <c r="Q455" s="1" t="str">
        <f t="shared" si="72"/>
        <v/>
      </c>
      <c r="R455" s="1" t="str">
        <f t="shared" si="73"/>
        <v/>
      </c>
      <c r="S455" s="1" t="str">
        <f t="shared" si="74"/>
        <v/>
      </c>
      <c r="Y455" s="1" t="str" cm="1">
        <f t="array" ref="Y455">IF(U455="","",_xlfn._xlws.FILTER('Input_Claims Data'!U$11:U$500,('Input_Claims Data'!$Q$11:$Q$500='Cal_Claims Experience'!$U455)*('Input_Claims Data'!$R$11:$R$500='Cal_Claims Experience'!$V455)*('Input_Claims Data'!$S$11:$S$500='Cal_Claims Experience'!$W455)*('Input_Claims Data'!$T$11:$T$500='Cal_Claims Experience'!$X455)))</f>
        <v/>
      </c>
      <c r="Z455" s="1" t="str" cm="1">
        <f t="array" ref="Z455">IF(V455="","",_xlfn._xlws.FILTER('Input_Claims Data'!V$11:V$500,('Input_Claims Data'!$Q$11:$Q$500='Cal_Claims Experience'!$U455)*('Input_Claims Data'!$R$11:$R$500='Cal_Claims Experience'!$V455)*('Input_Claims Data'!$S$11:$S$500='Cal_Claims Experience'!$W455)*('Input_Claims Data'!$T$11:$T$500='Cal_Claims Experience'!$X455)))</f>
        <v/>
      </c>
      <c r="AA455" s="1" t="str" cm="1">
        <f t="array" ref="AA455">IF(W455="","",_xlfn._xlws.FILTER('Input_Claims Data'!W$11:W$500,('Input_Claims Data'!$Q$11:$Q$500='Cal_Claims Experience'!$U455)*('Input_Claims Data'!$R$11:$R$500='Cal_Claims Experience'!$V455)*('Input_Claims Data'!$S$11:$S$500='Cal_Claims Experience'!$W455)*('Input_Claims Data'!$T$11:$T$500='Cal_Claims Experience'!$X455)))</f>
        <v/>
      </c>
      <c r="AB455" s="1" t="str" cm="1">
        <f t="array" ref="AB455">IF(X455="","",_xlfn._xlws.FILTER('Input_Claims Data'!X$11:X$500,('Input_Claims Data'!$Q$11:$Q$500='Cal_Claims Experience'!$U455)*('Input_Claims Data'!$R$11:$R$500='Cal_Claims Experience'!$V455)*('Input_Claims Data'!$S$11:$S$500='Cal_Claims Experience'!$W455)*('Input_Claims Data'!$T$11:$T$500='Cal_Claims Experience'!$X455)))</f>
        <v/>
      </c>
      <c r="AC455" s="1" t="str" cm="1">
        <f t="array" ref="AC455">IF(Y455="","",_xlfn._xlws.FILTER('Input_Claims Data'!Y$11:Y$500,('Input_Claims Data'!$Q$11:$Q$500='Cal_Claims Experience'!$U455)*('Input_Claims Data'!$R$11:$R$500='Cal_Claims Experience'!$V455)*('Input_Claims Data'!$S$11:$S$500='Cal_Claims Experience'!$W455)*('Input_Claims Data'!$T$11:$T$500='Cal_Claims Experience'!$X455)))</f>
        <v/>
      </c>
      <c r="AD455" s="1" t="str" cm="1">
        <f t="array" ref="AD455">IF(Z455="","",_xlfn._xlws.FILTER('Input_Claims Data'!Z$11:Z$500,('Input_Claims Data'!$Q$11:$Q$500='Cal_Claims Experience'!$U455)*('Input_Claims Data'!$R$11:$R$500='Cal_Claims Experience'!$V455)*('Input_Claims Data'!$S$11:$S$500='Cal_Claims Experience'!$W455)*('Input_Claims Data'!$T$11:$T$500='Cal_Claims Experience'!$X455)))</f>
        <v/>
      </c>
      <c r="AE455" s="1" t="str" cm="1">
        <f t="array" ref="AE455">IF(AA455="","",_xlfn._xlws.FILTER('Input_Claims Data'!AA$11:AA$500,('Input_Claims Data'!$Q$11:$Q$500='Cal_Claims Experience'!$U455)*('Input_Claims Data'!$R$11:$R$500='Cal_Claims Experience'!$V455)*('Input_Claims Data'!$S$11:$S$500='Cal_Claims Experience'!$W455)*('Input_Claims Data'!$T$11:$T$500='Cal_Claims Experience'!$X455)))</f>
        <v/>
      </c>
      <c r="AF455" s="1" t="str" cm="1">
        <f t="array" ref="AF455">IF(AB455="","",_xlfn._xlws.FILTER('Input_Claims Data'!AB$11:AB$500,('Input_Claims Data'!$Q$11:$Q$500='Cal_Claims Experience'!$U455)*('Input_Claims Data'!$R$11:$R$500='Cal_Claims Experience'!$V455)*('Input_Claims Data'!$S$11:$S$500='Cal_Claims Experience'!$W455)*('Input_Claims Data'!$T$11:$T$500='Cal_Claims Experience'!$X455)))</f>
        <v/>
      </c>
      <c r="AG455" s="1" t="str" cm="1">
        <f t="array" ref="AG455">IF(AC455="","",_xlfn._xlws.FILTER('Input_Claims Data'!AC$11:AC$500,('Input_Claims Data'!$Q$11:$Q$500='Cal_Claims Experience'!$U455)*('Input_Claims Data'!$R$11:$R$500='Cal_Claims Experience'!$V455)*('Input_Claims Data'!$S$11:$S$500='Cal_Claims Experience'!$W455)*('Input_Claims Data'!$T$11:$T$500='Cal_Claims Experience'!$X455)))</f>
        <v/>
      </c>
      <c r="AH455" s="1" t="str" cm="1">
        <f t="array" ref="AH455">IF(AD455="","",_xlfn._xlws.FILTER('Input_Claims Data'!AD$11:AD$500,('Input_Claims Data'!$Q$11:$Q$500='Cal_Claims Experience'!$U455)*('Input_Claims Data'!$R$11:$R$500='Cal_Claims Experience'!$V455)*('Input_Claims Data'!$S$11:$S$500='Cal_Claims Experience'!$W455)*('Input_Claims Data'!$T$11:$T$500='Cal_Claims Experience'!$X455)))</f>
        <v/>
      </c>
      <c r="AI455" s="1" t="str">
        <f t="shared" si="78"/>
        <v/>
      </c>
      <c r="AJ455" s="1" t="str">
        <f t="shared" si="75"/>
        <v/>
      </c>
      <c r="AK455" s="1" t="str">
        <f t="shared" si="76"/>
        <v/>
      </c>
      <c r="AL455" s="1" t="str">
        <f t="shared" si="77"/>
        <v/>
      </c>
      <c r="AM455" s="1" t="str">
        <f t="shared" si="79"/>
        <v/>
      </c>
    </row>
    <row r="456" spans="5:39">
      <c r="E456" s="1" t="str" cm="1">
        <f t="array" ref="E456">IF(A456="","",_xlfn._xlws.FILTER('Input_Claims Data'!E$11:E$500,('Input_Claims Data'!$A$11:$A$500='Cal_Claims Experience'!$A456)*('Input_Claims Data'!$B$11:$B$500='Cal_Claims Experience'!$B456)*('Input_Claims Data'!$C$11:$C$500='Cal_Claims Experience'!$C456)*('Input_Claims Data'!$D$11:$D$500='Cal_Claims Experience'!$D456)))</f>
        <v/>
      </c>
      <c r="F456" s="1" t="str" cm="1">
        <f t="array" ref="F456">IF(A456="","",_xlfn._xlws.FILTER('Input_Claims Data'!F$11:F$500,('Input_Claims Data'!$A$11:$A$500='Cal_Claims Experience'!$A456)*('Input_Claims Data'!$B$11:$B$500='Cal_Claims Experience'!$B456)*('Input_Claims Data'!$C$11:$C$500='Cal_Claims Experience'!$C456)*('Input_Claims Data'!$D$11:$D$500='Cal_Claims Experience'!$D456)))</f>
        <v/>
      </c>
      <c r="G456" s="1" t="str" cm="1">
        <f t="array" ref="G456">IF(A456="","",_xlfn._xlws.FILTER('Input_Claims Data'!G$11:G$500,('Input_Claims Data'!$A$11:$A$500='Cal_Claims Experience'!$A456)*('Input_Claims Data'!$B$11:$B$500='Cal_Claims Experience'!$B456)*('Input_Claims Data'!$C$11:$C$500='Cal_Claims Experience'!$C456)*('Input_Claims Data'!$D$11:$D$500='Cal_Claims Experience'!$D456)))</f>
        <v/>
      </c>
      <c r="H456" s="1" t="str" cm="1">
        <f t="array" ref="H456">IF(A456="","",_xlfn._xlws.FILTER('Input_Claims Data'!H$11:H$500,('Input_Claims Data'!$A$11:$A$500='Cal_Claims Experience'!$A456)*('Input_Claims Data'!$B$11:$B$500='Cal_Claims Experience'!$B456)*('Input_Claims Data'!$C$11:$C$500='Cal_Claims Experience'!$C456)*('Input_Claims Data'!$D$11:$D$500='Cal_Claims Experience'!$D456)))</f>
        <v/>
      </c>
      <c r="I456" s="1" t="str" cm="1">
        <f t="array" ref="I456">IF(A456="","",_xlfn._xlws.FILTER('Input_Claims Data'!I$11:I$500,('Input_Claims Data'!$A$11:$A$500='Cal_Claims Experience'!$A456)*('Input_Claims Data'!$B$11:$B$500='Cal_Claims Experience'!$B456)*('Input_Claims Data'!$C$11:$C$500='Cal_Claims Experience'!$C456)*('Input_Claims Data'!$D$11:$D$500='Cal_Claims Experience'!$D456)))</f>
        <v/>
      </c>
      <c r="J456" s="1" t="str" cm="1">
        <f t="array" ref="J456">IF(A456="","",_xlfn._xlws.FILTER('Input_Claims Data'!J$11:J$500,('Input_Claims Data'!$A$11:$A$500='Cal_Claims Experience'!$A456)*('Input_Claims Data'!$B$11:$B$500='Cal_Claims Experience'!$B456)*('Input_Claims Data'!$C$11:$C$500='Cal_Claims Experience'!$C456)*('Input_Claims Data'!$D$11:$D$500='Cal_Claims Experience'!$D456)))</f>
        <v/>
      </c>
      <c r="K456" s="1" t="str" cm="1">
        <f t="array" ref="K456">IF(A456="","",_xlfn._xlws.FILTER('Input_Claims Data'!K$11:K$500,('Input_Claims Data'!$A$11:$A$500='Cal_Claims Experience'!$A456)*('Input_Claims Data'!$B$11:$B$500='Cal_Claims Experience'!$B456)*('Input_Claims Data'!$C$11:$C$500='Cal_Claims Experience'!$C456)*('Input_Claims Data'!$D$11:$D$500='Cal_Claims Experience'!$D456)))</f>
        <v/>
      </c>
      <c r="L456" s="1" t="str" cm="1">
        <f t="array" ref="L456">IF(B456="","",_xlfn._xlws.FILTER('Input_Claims Data'!L$11:L$500,('Input_Claims Data'!$A$11:$A$500='Cal_Claims Experience'!$A456)*('Input_Claims Data'!$B$11:$B$500='Cal_Claims Experience'!$B456)*('Input_Claims Data'!$C$11:$C$500='Cal_Claims Experience'!$C456)*('Input_Claims Data'!$D$11:$D$500='Cal_Claims Experience'!$D456)))</f>
        <v/>
      </c>
      <c r="M456" s="1" t="str" cm="1">
        <f t="array" ref="M456">IF(C456="","",_xlfn._xlws.FILTER('Input_Claims Data'!M$11:M$500,('Input_Claims Data'!$A$11:$A$500='Cal_Claims Experience'!$A456)*('Input_Claims Data'!$B$11:$B$500='Cal_Claims Experience'!$B456)*('Input_Claims Data'!$C$11:$C$500='Cal_Claims Experience'!$C456)*('Input_Claims Data'!$D$11:$D$500='Cal_Claims Experience'!$D456)))</f>
        <v/>
      </c>
      <c r="N456" s="1" t="str" cm="1">
        <f t="array" ref="N456">IF(D456="","",_xlfn._xlws.FILTER('Input_Claims Data'!N$11:N$500,('Input_Claims Data'!$A$11:$A$500='Cal_Claims Experience'!$A456)*('Input_Claims Data'!$B$11:$B$500='Cal_Claims Experience'!$B456)*('Input_Claims Data'!$C$11:$C$500='Cal_Claims Experience'!$C456)*('Input_Claims Data'!$D$11:$D$500='Cal_Claims Experience'!$D456)))</f>
        <v/>
      </c>
      <c r="O456" s="1" t="str">
        <f t="shared" si="70"/>
        <v/>
      </c>
      <c r="P456" s="1" t="str">
        <f t="shared" si="71"/>
        <v/>
      </c>
      <c r="Q456" s="1" t="str">
        <f t="shared" si="72"/>
        <v/>
      </c>
      <c r="R456" s="1" t="str">
        <f t="shared" si="73"/>
        <v/>
      </c>
      <c r="S456" s="1" t="str">
        <f t="shared" si="74"/>
        <v/>
      </c>
      <c r="Y456" s="1" t="str" cm="1">
        <f t="array" ref="Y456">IF(U456="","",_xlfn._xlws.FILTER('Input_Claims Data'!U$11:U$500,('Input_Claims Data'!$Q$11:$Q$500='Cal_Claims Experience'!$U456)*('Input_Claims Data'!$R$11:$R$500='Cal_Claims Experience'!$V456)*('Input_Claims Data'!$S$11:$S$500='Cal_Claims Experience'!$W456)*('Input_Claims Data'!$T$11:$T$500='Cal_Claims Experience'!$X456)))</f>
        <v/>
      </c>
      <c r="Z456" s="1" t="str" cm="1">
        <f t="array" ref="Z456">IF(V456="","",_xlfn._xlws.FILTER('Input_Claims Data'!V$11:V$500,('Input_Claims Data'!$Q$11:$Q$500='Cal_Claims Experience'!$U456)*('Input_Claims Data'!$R$11:$R$500='Cal_Claims Experience'!$V456)*('Input_Claims Data'!$S$11:$S$500='Cal_Claims Experience'!$W456)*('Input_Claims Data'!$T$11:$T$500='Cal_Claims Experience'!$X456)))</f>
        <v/>
      </c>
      <c r="AA456" s="1" t="str" cm="1">
        <f t="array" ref="AA456">IF(W456="","",_xlfn._xlws.FILTER('Input_Claims Data'!W$11:W$500,('Input_Claims Data'!$Q$11:$Q$500='Cal_Claims Experience'!$U456)*('Input_Claims Data'!$R$11:$R$500='Cal_Claims Experience'!$V456)*('Input_Claims Data'!$S$11:$S$500='Cal_Claims Experience'!$W456)*('Input_Claims Data'!$T$11:$T$500='Cal_Claims Experience'!$X456)))</f>
        <v/>
      </c>
      <c r="AB456" s="1" t="str" cm="1">
        <f t="array" ref="AB456">IF(X456="","",_xlfn._xlws.FILTER('Input_Claims Data'!X$11:X$500,('Input_Claims Data'!$Q$11:$Q$500='Cal_Claims Experience'!$U456)*('Input_Claims Data'!$R$11:$R$500='Cal_Claims Experience'!$V456)*('Input_Claims Data'!$S$11:$S$500='Cal_Claims Experience'!$W456)*('Input_Claims Data'!$T$11:$T$500='Cal_Claims Experience'!$X456)))</f>
        <v/>
      </c>
      <c r="AC456" s="1" t="str" cm="1">
        <f t="array" ref="AC456">IF(Y456="","",_xlfn._xlws.FILTER('Input_Claims Data'!Y$11:Y$500,('Input_Claims Data'!$Q$11:$Q$500='Cal_Claims Experience'!$U456)*('Input_Claims Data'!$R$11:$R$500='Cal_Claims Experience'!$V456)*('Input_Claims Data'!$S$11:$S$500='Cal_Claims Experience'!$W456)*('Input_Claims Data'!$T$11:$T$500='Cal_Claims Experience'!$X456)))</f>
        <v/>
      </c>
      <c r="AD456" s="1" t="str" cm="1">
        <f t="array" ref="AD456">IF(Z456="","",_xlfn._xlws.FILTER('Input_Claims Data'!Z$11:Z$500,('Input_Claims Data'!$Q$11:$Q$500='Cal_Claims Experience'!$U456)*('Input_Claims Data'!$R$11:$R$500='Cal_Claims Experience'!$V456)*('Input_Claims Data'!$S$11:$S$500='Cal_Claims Experience'!$W456)*('Input_Claims Data'!$T$11:$T$500='Cal_Claims Experience'!$X456)))</f>
        <v/>
      </c>
      <c r="AE456" s="1" t="str" cm="1">
        <f t="array" ref="AE456">IF(AA456="","",_xlfn._xlws.FILTER('Input_Claims Data'!AA$11:AA$500,('Input_Claims Data'!$Q$11:$Q$500='Cal_Claims Experience'!$U456)*('Input_Claims Data'!$R$11:$R$500='Cal_Claims Experience'!$V456)*('Input_Claims Data'!$S$11:$S$500='Cal_Claims Experience'!$W456)*('Input_Claims Data'!$T$11:$T$500='Cal_Claims Experience'!$X456)))</f>
        <v/>
      </c>
      <c r="AF456" s="1" t="str" cm="1">
        <f t="array" ref="AF456">IF(AB456="","",_xlfn._xlws.FILTER('Input_Claims Data'!AB$11:AB$500,('Input_Claims Data'!$Q$11:$Q$500='Cal_Claims Experience'!$U456)*('Input_Claims Data'!$R$11:$R$500='Cal_Claims Experience'!$V456)*('Input_Claims Data'!$S$11:$S$500='Cal_Claims Experience'!$W456)*('Input_Claims Data'!$T$11:$T$500='Cal_Claims Experience'!$X456)))</f>
        <v/>
      </c>
      <c r="AG456" s="1" t="str" cm="1">
        <f t="array" ref="AG456">IF(AC456="","",_xlfn._xlws.FILTER('Input_Claims Data'!AC$11:AC$500,('Input_Claims Data'!$Q$11:$Q$500='Cal_Claims Experience'!$U456)*('Input_Claims Data'!$R$11:$R$500='Cal_Claims Experience'!$V456)*('Input_Claims Data'!$S$11:$S$500='Cal_Claims Experience'!$W456)*('Input_Claims Data'!$T$11:$T$500='Cal_Claims Experience'!$X456)))</f>
        <v/>
      </c>
      <c r="AH456" s="1" t="str" cm="1">
        <f t="array" ref="AH456">IF(AD456="","",_xlfn._xlws.FILTER('Input_Claims Data'!AD$11:AD$500,('Input_Claims Data'!$Q$11:$Q$500='Cal_Claims Experience'!$U456)*('Input_Claims Data'!$R$11:$R$500='Cal_Claims Experience'!$V456)*('Input_Claims Data'!$S$11:$S$500='Cal_Claims Experience'!$W456)*('Input_Claims Data'!$T$11:$T$500='Cal_Claims Experience'!$X456)))</f>
        <v/>
      </c>
      <c r="AI456" s="1" t="str">
        <f t="shared" si="78"/>
        <v/>
      </c>
      <c r="AJ456" s="1" t="str">
        <f t="shared" si="75"/>
        <v/>
      </c>
      <c r="AK456" s="1" t="str">
        <f t="shared" si="76"/>
        <v/>
      </c>
      <c r="AL456" s="1" t="str">
        <f t="shared" si="77"/>
        <v/>
      </c>
      <c r="AM456" s="1" t="str">
        <f t="shared" si="79"/>
        <v/>
      </c>
    </row>
    <row r="457" spans="5:39">
      <c r="E457" s="1" t="str" cm="1">
        <f t="array" ref="E457">IF(A457="","",_xlfn._xlws.FILTER('Input_Claims Data'!E$11:E$500,('Input_Claims Data'!$A$11:$A$500='Cal_Claims Experience'!$A457)*('Input_Claims Data'!$B$11:$B$500='Cal_Claims Experience'!$B457)*('Input_Claims Data'!$C$11:$C$500='Cal_Claims Experience'!$C457)*('Input_Claims Data'!$D$11:$D$500='Cal_Claims Experience'!$D457)))</f>
        <v/>
      </c>
      <c r="F457" s="1" t="str" cm="1">
        <f t="array" ref="F457">IF(A457="","",_xlfn._xlws.FILTER('Input_Claims Data'!F$11:F$500,('Input_Claims Data'!$A$11:$A$500='Cal_Claims Experience'!$A457)*('Input_Claims Data'!$B$11:$B$500='Cal_Claims Experience'!$B457)*('Input_Claims Data'!$C$11:$C$500='Cal_Claims Experience'!$C457)*('Input_Claims Data'!$D$11:$D$500='Cal_Claims Experience'!$D457)))</f>
        <v/>
      </c>
      <c r="G457" s="1" t="str" cm="1">
        <f t="array" ref="G457">IF(A457="","",_xlfn._xlws.FILTER('Input_Claims Data'!G$11:G$500,('Input_Claims Data'!$A$11:$A$500='Cal_Claims Experience'!$A457)*('Input_Claims Data'!$B$11:$B$500='Cal_Claims Experience'!$B457)*('Input_Claims Data'!$C$11:$C$500='Cal_Claims Experience'!$C457)*('Input_Claims Data'!$D$11:$D$500='Cal_Claims Experience'!$D457)))</f>
        <v/>
      </c>
      <c r="H457" s="1" t="str" cm="1">
        <f t="array" ref="H457">IF(A457="","",_xlfn._xlws.FILTER('Input_Claims Data'!H$11:H$500,('Input_Claims Data'!$A$11:$A$500='Cal_Claims Experience'!$A457)*('Input_Claims Data'!$B$11:$B$500='Cal_Claims Experience'!$B457)*('Input_Claims Data'!$C$11:$C$500='Cal_Claims Experience'!$C457)*('Input_Claims Data'!$D$11:$D$500='Cal_Claims Experience'!$D457)))</f>
        <v/>
      </c>
      <c r="I457" s="1" t="str" cm="1">
        <f t="array" ref="I457">IF(A457="","",_xlfn._xlws.FILTER('Input_Claims Data'!I$11:I$500,('Input_Claims Data'!$A$11:$A$500='Cal_Claims Experience'!$A457)*('Input_Claims Data'!$B$11:$B$500='Cal_Claims Experience'!$B457)*('Input_Claims Data'!$C$11:$C$500='Cal_Claims Experience'!$C457)*('Input_Claims Data'!$D$11:$D$500='Cal_Claims Experience'!$D457)))</f>
        <v/>
      </c>
      <c r="J457" s="1" t="str" cm="1">
        <f t="array" ref="J457">IF(A457="","",_xlfn._xlws.FILTER('Input_Claims Data'!J$11:J$500,('Input_Claims Data'!$A$11:$A$500='Cal_Claims Experience'!$A457)*('Input_Claims Data'!$B$11:$B$500='Cal_Claims Experience'!$B457)*('Input_Claims Data'!$C$11:$C$500='Cal_Claims Experience'!$C457)*('Input_Claims Data'!$D$11:$D$500='Cal_Claims Experience'!$D457)))</f>
        <v/>
      </c>
      <c r="K457" s="1" t="str" cm="1">
        <f t="array" ref="K457">IF(A457="","",_xlfn._xlws.FILTER('Input_Claims Data'!K$11:K$500,('Input_Claims Data'!$A$11:$A$500='Cal_Claims Experience'!$A457)*('Input_Claims Data'!$B$11:$B$500='Cal_Claims Experience'!$B457)*('Input_Claims Data'!$C$11:$C$500='Cal_Claims Experience'!$C457)*('Input_Claims Data'!$D$11:$D$500='Cal_Claims Experience'!$D457)))</f>
        <v/>
      </c>
      <c r="L457" s="1" t="str" cm="1">
        <f t="array" ref="L457">IF(B457="","",_xlfn._xlws.FILTER('Input_Claims Data'!L$11:L$500,('Input_Claims Data'!$A$11:$A$500='Cal_Claims Experience'!$A457)*('Input_Claims Data'!$B$11:$B$500='Cal_Claims Experience'!$B457)*('Input_Claims Data'!$C$11:$C$500='Cal_Claims Experience'!$C457)*('Input_Claims Data'!$D$11:$D$500='Cal_Claims Experience'!$D457)))</f>
        <v/>
      </c>
      <c r="M457" s="1" t="str" cm="1">
        <f t="array" ref="M457">IF(C457="","",_xlfn._xlws.FILTER('Input_Claims Data'!M$11:M$500,('Input_Claims Data'!$A$11:$A$500='Cal_Claims Experience'!$A457)*('Input_Claims Data'!$B$11:$B$500='Cal_Claims Experience'!$B457)*('Input_Claims Data'!$C$11:$C$500='Cal_Claims Experience'!$C457)*('Input_Claims Data'!$D$11:$D$500='Cal_Claims Experience'!$D457)))</f>
        <v/>
      </c>
      <c r="N457" s="1" t="str" cm="1">
        <f t="array" ref="N457">IF(D457="","",_xlfn._xlws.FILTER('Input_Claims Data'!N$11:N$500,('Input_Claims Data'!$A$11:$A$500='Cal_Claims Experience'!$A457)*('Input_Claims Data'!$B$11:$B$500='Cal_Claims Experience'!$B457)*('Input_Claims Data'!$C$11:$C$500='Cal_Claims Experience'!$C457)*('Input_Claims Data'!$D$11:$D$500='Cal_Claims Experience'!$D457)))</f>
        <v/>
      </c>
      <c r="O457" s="1" t="str">
        <f t="shared" si="70"/>
        <v/>
      </c>
      <c r="P457" s="1" t="str">
        <f t="shared" si="71"/>
        <v/>
      </c>
      <c r="Q457" s="1" t="str">
        <f t="shared" si="72"/>
        <v/>
      </c>
      <c r="R457" s="1" t="str">
        <f t="shared" si="73"/>
        <v/>
      </c>
      <c r="S457" s="1" t="str">
        <f t="shared" si="74"/>
        <v/>
      </c>
      <c r="Y457" s="1" t="str" cm="1">
        <f t="array" ref="Y457">IF(U457="","",_xlfn._xlws.FILTER('Input_Claims Data'!U$11:U$500,('Input_Claims Data'!$Q$11:$Q$500='Cal_Claims Experience'!$U457)*('Input_Claims Data'!$R$11:$R$500='Cal_Claims Experience'!$V457)*('Input_Claims Data'!$S$11:$S$500='Cal_Claims Experience'!$W457)*('Input_Claims Data'!$T$11:$T$500='Cal_Claims Experience'!$X457)))</f>
        <v/>
      </c>
      <c r="Z457" s="1" t="str" cm="1">
        <f t="array" ref="Z457">IF(V457="","",_xlfn._xlws.FILTER('Input_Claims Data'!V$11:V$500,('Input_Claims Data'!$Q$11:$Q$500='Cal_Claims Experience'!$U457)*('Input_Claims Data'!$R$11:$R$500='Cal_Claims Experience'!$V457)*('Input_Claims Data'!$S$11:$S$500='Cal_Claims Experience'!$W457)*('Input_Claims Data'!$T$11:$T$500='Cal_Claims Experience'!$X457)))</f>
        <v/>
      </c>
      <c r="AA457" s="1" t="str" cm="1">
        <f t="array" ref="AA457">IF(W457="","",_xlfn._xlws.FILTER('Input_Claims Data'!W$11:W$500,('Input_Claims Data'!$Q$11:$Q$500='Cal_Claims Experience'!$U457)*('Input_Claims Data'!$R$11:$R$500='Cal_Claims Experience'!$V457)*('Input_Claims Data'!$S$11:$S$500='Cal_Claims Experience'!$W457)*('Input_Claims Data'!$T$11:$T$500='Cal_Claims Experience'!$X457)))</f>
        <v/>
      </c>
      <c r="AB457" s="1" t="str" cm="1">
        <f t="array" ref="AB457">IF(X457="","",_xlfn._xlws.FILTER('Input_Claims Data'!X$11:X$500,('Input_Claims Data'!$Q$11:$Q$500='Cal_Claims Experience'!$U457)*('Input_Claims Data'!$R$11:$R$500='Cal_Claims Experience'!$V457)*('Input_Claims Data'!$S$11:$S$500='Cal_Claims Experience'!$W457)*('Input_Claims Data'!$T$11:$T$500='Cal_Claims Experience'!$X457)))</f>
        <v/>
      </c>
      <c r="AC457" s="1" t="str" cm="1">
        <f t="array" ref="AC457">IF(Y457="","",_xlfn._xlws.FILTER('Input_Claims Data'!Y$11:Y$500,('Input_Claims Data'!$Q$11:$Q$500='Cal_Claims Experience'!$U457)*('Input_Claims Data'!$R$11:$R$500='Cal_Claims Experience'!$V457)*('Input_Claims Data'!$S$11:$S$500='Cal_Claims Experience'!$W457)*('Input_Claims Data'!$T$11:$T$500='Cal_Claims Experience'!$X457)))</f>
        <v/>
      </c>
      <c r="AD457" s="1" t="str" cm="1">
        <f t="array" ref="AD457">IF(Z457="","",_xlfn._xlws.FILTER('Input_Claims Data'!Z$11:Z$500,('Input_Claims Data'!$Q$11:$Q$500='Cal_Claims Experience'!$U457)*('Input_Claims Data'!$R$11:$R$500='Cal_Claims Experience'!$V457)*('Input_Claims Data'!$S$11:$S$500='Cal_Claims Experience'!$W457)*('Input_Claims Data'!$T$11:$T$500='Cal_Claims Experience'!$X457)))</f>
        <v/>
      </c>
      <c r="AE457" s="1" t="str" cm="1">
        <f t="array" ref="AE457">IF(AA457="","",_xlfn._xlws.FILTER('Input_Claims Data'!AA$11:AA$500,('Input_Claims Data'!$Q$11:$Q$500='Cal_Claims Experience'!$U457)*('Input_Claims Data'!$R$11:$R$500='Cal_Claims Experience'!$V457)*('Input_Claims Data'!$S$11:$S$500='Cal_Claims Experience'!$W457)*('Input_Claims Data'!$T$11:$T$500='Cal_Claims Experience'!$X457)))</f>
        <v/>
      </c>
      <c r="AF457" s="1" t="str" cm="1">
        <f t="array" ref="AF457">IF(AB457="","",_xlfn._xlws.FILTER('Input_Claims Data'!AB$11:AB$500,('Input_Claims Data'!$Q$11:$Q$500='Cal_Claims Experience'!$U457)*('Input_Claims Data'!$R$11:$R$500='Cal_Claims Experience'!$V457)*('Input_Claims Data'!$S$11:$S$500='Cal_Claims Experience'!$W457)*('Input_Claims Data'!$T$11:$T$500='Cal_Claims Experience'!$X457)))</f>
        <v/>
      </c>
      <c r="AG457" s="1" t="str" cm="1">
        <f t="array" ref="AG457">IF(AC457="","",_xlfn._xlws.FILTER('Input_Claims Data'!AC$11:AC$500,('Input_Claims Data'!$Q$11:$Q$500='Cal_Claims Experience'!$U457)*('Input_Claims Data'!$R$11:$R$500='Cal_Claims Experience'!$V457)*('Input_Claims Data'!$S$11:$S$500='Cal_Claims Experience'!$W457)*('Input_Claims Data'!$T$11:$T$500='Cal_Claims Experience'!$X457)))</f>
        <v/>
      </c>
      <c r="AH457" s="1" t="str" cm="1">
        <f t="array" ref="AH457">IF(AD457="","",_xlfn._xlws.FILTER('Input_Claims Data'!AD$11:AD$500,('Input_Claims Data'!$Q$11:$Q$500='Cal_Claims Experience'!$U457)*('Input_Claims Data'!$R$11:$R$500='Cal_Claims Experience'!$V457)*('Input_Claims Data'!$S$11:$S$500='Cal_Claims Experience'!$W457)*('Input_Claims Data'!$T$11:$T$500='Cal_Claims Experience'!$X457)))</f>
        <v/>
      </c>
      <c r="AI457" s="1" t="str">
        <f t="shared" si="78"/>
        <v/>
      </c>
      <c r="AJ457" s="1" t="str">
        <f t="shared" si="75"/>
        <v/>
      </c>
      <c r="AK457" s="1" t="str">
        <f t="shared" si="76"/>
        <v/>
      </c>
      <c r="AL457" s="1" t="str">
        <f t="shared" si="77"/>
        <v/>
      </c>
      <c r="AM457" s="1" t="str">
        <f t="shared" si="79"/>
        <v/>
      </c>
    </row>
    <row r="458" spans="5:39">
      <c r="E458" s="1" t="str" cm="1">
        <f t="array" ref="E458">IF(A458="","",_xlfn._xlws.FILTER('Input_Claims Data'!E$11:E$500,('Input_Claims Data'!$A$11:$A$500='Cal_Claims Experience'!$A458)*('Input_Claims Data'!$B$11:$B$500='Cal_Claims Experience'!$B458)*('Input_Claims Data'!$C$11:$C$500='Cal_Claims Experience'!$C458)*('Input_Claims Data'!$D$11:$D$500='Cal_Claims Experience'!$D458)))</f>
        <v/>
      </c>
      <c r="F458" s="1" t="str" cm="1">
        <f t="array" ref="F458">IF(A458="","",_xlfn._xlws.FILTER('Input_Claims Data'!F$11:F$500,('Input_Claims Data'!$A$11:$A$500='Cal_Claims Experience'!$A458)*('Input_Claims Data'!$B$11:$B$500='Cal_Claims Experience'!$B458)*('Input_Claims Data'!$C$11:$C$500='Cal_Claims Experience'!$C458)*('Input_Claims Data'!$D$11:$D$500='Cal_Claims Experience'!$D458)))</f>
        <v/>
      </c>
      <c r="G458" s="1" t="str" cm="1">
        <f t="array" ref="G458">IF(A458="","",_xlfn._xlws.FILTER('Input_Claims Data'!G$11:G$500,('Input_Claims Data'!$A$11:$A$500='Cal_Claims Experience'!$A458)*('Input_Claims Data'!$B$11:$B$500='Cal_Claims Experience'!$B458)*('Input_Claims Data'!$C$11:$C$500='Cal_Claims Experience'!$C458)*('Input_Claims Data'!$D$11:$D$500='Cal_Claims Experience'!$D458)))</f>
        <v/>
      </c>
      <c r="H458" s="1" t="str" cm="1">
        <f t="array" ref="H458">IF(A458="","",_xlfn._xlws.FILTER('Input_Claims Data'!H$11:H$500,('Input_Claims Data'!$A$11:$A$500='Cal_Claims Experience'!$A458)*('Input_Claims Data'!$B$11:$B$500='Cal_Claims Experience'!$B458)*('Input_Claims Data'!$C$11:$C$500='Cal_Claims Experience'!$C458)*('Input_Claims Data'!$D$11:$D$500='Cal_Claims Experience'!$D458)))</f>
        <v/>
      </c>
      <c r="I458" s="1" t="str" cm="1">
        <f t="array" ref="I458">IF(A458="","",_xlfn._xlws.FILTER('Input_Claims Data'!I$11:I$500,('Input_Claims Data'!$A$11:$A$500='Cal_Claims Experience'!$A458)*('Input_Claims Data'!$B$11:$B$500='Cal_Claims Experience'!$B458)*('Input_Claims Data'!$C$11:$C$500='Cal_Claims Experience'!$C458)*('Input_Claims Data'!$D$11:$D$500='Cal_Claims Experience'!$D458)))</f>
        <v/>
      </c>
      <c r="J458" s="1" t="str" cm="1">
        <f t="array" ref="J458">IF(A458="","",_xlfn._xlws.FILTER('Input_Claims Data'!J$11:J$500,('Input_Claims Data'!$A$11:$A$500='Cal_Claims Experience'!$A458)*('Input_Claims Data'!$B$11:$B$500='Cal_Claims Experience'!$B458)*('Input_Claims Data'!$C$11:$C$500='Cal_Claims Experience'!$C458)*('Input_Claims Data'!$D$11:$D$500='Cal_Claims Experience'!$D458)))</f>
        <v/>
      </c>
      <c r="K458" s="1" t="str" cm="1">
        <f t="array" ref="K458">IF(A458="","",_xlfn._xlws.FILTER('Input_Claims Data'!K$11:K$500,('Input_Claims Data'!$A$11:$A$500='Cal_Claims Experience'!$A458)*('Input_Claims Data'!$B$11:$B$500='Cal_Claims Experience'!$B458)*('Input_Claims Data'!$C$11:$C$500='Cal_Claims Experience'!$C458)*('Input_Claims Data'!$D$11:$D$500='Cal_Claims Experience'!$D458)))</f>
        <v/>
      </c>
      <c r="L458" s="1" t="str" cm="1">
        <f t="array" ref="L458">IF(B458="","",_xlfn._xlws.FILTER('Input_Claims Data'!L$11:L$500,('Input_Claims Data'!$A$11:$A$500='Cal_Claims Experience'!$A458)*('Input_Claims Data'!$B$11:$B$500='Cal_Claims Experience'!$B458)*('Input_Claims Data'!$C$11:$C$500='Cal_Claims Experience'!$C458)*('Input_Claims Data'!$D$11:$D$500='Cal_Claims Experience'!$D458)))</f>
        <v/>
      </c>
      <c r="M458" s="1" t="str" cm="1">
        <f t="array" ref="M458">IF(C458="","",_xlfn._xlws.FILTER('Input_Claims Data'!M$11:M$500,('Input_Claims Data'!$A$11:$A$500='Cal_Claims Experience'!$A458)*('Input_Claims Data'!$B$11:$B$500='Cal_Claims Experience'!$B458)*('Input_Claims Data'!$C$11:$C$500='Cal_Claims Experience'!$C458)*('Input_Claims Data'!$D$11:$D$500='Cal_Claims Experience'!$D458)))</f>
        <v/>
      </c>
      <c r="N458" s="1" t="str" cm="1">
        <f t="array" ref="N458">IF(D458="","",_xlfn._xlws.FILTER('Input_Claims Data'!N$11:N$500,('Input_Claims Data'!$A$11:$A$500='Cal_Claims Experience'!$A458)*('Input_Claims Data'!$B$11:$B$500='Cal_Claims Experience'!$B458)*('Input_Claims Data'!$C$11:$C$500='Cal_Claims Experience'!$C458)*('Input_Claims Data'!$D$11:$D$500='Cal_Claims Experience'!$D458)))</f>
        <v/>
      </c>
      <c r="O458" s="1" t="str">
        <f t="shared" si="70"/>
        <v/>
      </c>
      <c r="P458" s="1" t="str">
        <f t="shared" si="71"/>
        <v/>
      </c>
      <c r="Q458" s="1" t="str">
        <f t="shared" si="72"/>
        <v/>
      </c>
      <c r="R458" s="1" t="str">
        <f t="shared" si="73"/>
        <v/>
      </c>
      <c r="S458" s="1" t="str">
        <f t="shared" si="74"/>
        <v/>
      </c>
      <c r="Y458" s="1" t="str" cm="1">
        <f t="array" ref="Y458">IF(U458="","",_xlfn._xlws.FILTER('Input_Claims Data'!U$11:U$500,('Input_Claims Data'!$Q$11:$Q$500='Cal_Claims Experience'!$U458)*('Input_Claims Data'!$R$11:$R$500='Cal_Claims Experience'!$V458)*('Input_Claims Data'!$S$11:$S$500='Cal_Claims Experience'!$W458)*('Input_Claims Data'!$T$11:$T$500='Cal_Claims Experience'!$X458)))</f>
        <v/>
      </c>
      <c r="Z458" s="1" t="str" cm="1">
        <f t="array" ref="Z458">IF(V458="","",_xlfn._xlws.FILTER('Input_Claims Data'!V$11:V$500,('Input_Claims Data'!$Q$11:$Q$500='Cal_Claims Experience'!$U458)*('Input_Claims Data'!$R$11:$R$500='Cal_Claims Experience'!$V458)*('Input_Claims Data'!$S$11:$S$500='Cal_Claims Experience'!$W458)*('Input_Claims Data'!$T$11:$T$500='Cal_Claims Experience'!$X458)))</f>
        <v/>
      </c>
      <c r="AA458" s="1" t="str" cm="1">
        <f t="array" ref="AA458">IF(W458="","",_xlfn._xlws.FILTER('Input_Claims Data'!W$11:W$500,('Input_Claims Data'!$Q$11:$Q$500='Cal_Claims Experience'!$U458)*('Input_Claims Data'!$R$11:$R$500='Cal_Claims Experience'!$V458)*('Input_Claims Data'!$S$11:$S$500='Cal_Claims Experience'!$W458)*('Input_Claims Data'!$T$11:$T$500='Cal_Claims Experience'!$X458)))</f>
        <v/>
      </c>
      <c r="AB458" s="1" t="str" cm="1">
        <f t="array" ref="AB458">IF(X458="","",_xlfn._xlws.FILTER('Input_Claims Data'!X$11:X$500,('Input_Claims Data'!$Q$11:$Q$500='Cal_Claims Experience'!$U458)*('Input_Claims Data'!$R$11:$R$500='Cal_Claims Experience'!$V458)*('Input_Claims Data'!$S$11:$S$500='Cal_Claims Experience'!$W458)*('Input_Claims Data'!$T$11:$T$500='Cal_Claims Experience'!$X458)))</f>
        <v/>
      </c>
      <c r="AC458" s="1" t="str" cm="1">
        <f t="array" ref="AC458">IF(Y458="","",_xlfn._xlws.FILTER('Input_Claims Data'!Y$11:Y$500,('Input_Claims Data'!$Q$11:$Q$500='Cal_Claims Experience'!$U458)*('Input_Claims Data'!$R$11:$R$500='Cal_Claims Experience'!$V458)*('Input_Claims Data'!$S$11:$S$500='Cal_Claims Experience'!$W458)*('Input_Claims Data'!$T$11:$T$500='Cal_Claims Experience'!$X458)))</f>
        <v/>
      </c>
      <c r="AD458" s="1" t="str" cm="1">
        <f t="array" ref="AD458">IF(Z458="","",_xlfn._xlws.FILTER('Input_Claims Data'!Z$11:Z$500,('Input_Claims Data'!$Q$11:$Q$500='Cal_Claims Experience'!$U458)*('Input_Claims Data'!$R$11:$R$500='Cal_Claims Experience'!$V458)*('Input_Claims Data'!$S$11:$S$500='Cal_Claims Experience'!$W458)*('Input_Claims Data'!$T$11:$T$500='Cal_Claims Experience'!$X458)))</f>
        <v/>
      </c>
      <c r="AE458" s="1" t="str" cm="1">
        <f t="array" ref="AE458">IF(AA458="","",_xlfn._xlws.FILTER('Input_Claims Data'!AA$11:AA$500,('Input_Claims Data'!$Q$11:$Q$500='Cal_Claims Experience'!$U458)*('Input_Claims Data'!$R$11:$R$500='Cal_Claims Experience'!$V458)*('Input_Claims Data'!$S$11:$S$500='Cal_Claims Experience'!$W458)*('Input_Claims Data'!$T$11:$T$500='Cal_Claims Experience'!$X458)))</f>
        <v/>
      </c>
      <c r="AF458" s="1" t="str" cm="1">
        <f t="array" ref="AF458">IF(AB458="","",_xlfn._xlws.FILTER('Input_Claims Data'!AB$11:AB$500,('Input_Claims Data'!$Q$11:$Q$500='Cal_Claims Experience'!$U458)*('Input_Claims Data'!$R$11:$R$500='Cal_Claims Experience'!$V458)*('Input_Claims Data'!$S$11:$S$500='Cal_Claims Experience'!$W458)*('Input_Claims Data'!$T$11:$T$500='Cal_Claims Experience'!$X458)))</f>
        <v/>
      </c>
      <c r="AG458" s="1" t="str" cm="1">
        <f t="array" ref="AG458">IF(AC458="","",_xlfn._xlws.FILTER('Input_Claims Data'!AC$11:AC$500,('Input_Claims Data'!$Q$11:$Q$500='Cal_Claims Experience'!$U458)*('Input_Claims Data'!$R$11:$R$500='Cal_Claims Experience'!$V458)*('Input_Claims Data'!$S$11:$S$500='Cal_Claims Experience'!$W458)*('Input_Claims Data'!$T$11:$T$500='Cal_Claims Experience'!$X458)))</f>
        <v/>
      </c>
      <c r="AH458" s="1" t="str" cm="1">
        <f t="array" ref="AH458">IF(AD458="","",_xlfn._xlws.FILTER('Input_Claims Data'!AD$11:AD$500,('Input_Claims Data'!$Q$11:$Q$500='Cal_Claims Experience'!$U458)*('Input_Claims Data'!$R$11:$R$500='Cal_Claims Experience'!$V458)*('Input_Claims Data'!$S$11:$S$500='Cal_Claims Experience'!$W458)*('Input_Claims Data'!$T$11:$T$500='Cal_Claims Experience'!$X458)))</f>
        <v/>
      </c>
      <c r="AI458" s="1" t="str">
        <f t="shared" si="78"/>
        <v/>
      </c>
      <c r="AJ458" s="1" t="str">
        <f t="shared" si="75"/>
        <v/>
      </c>
      <c r="AK458" s="1" t="str">
        <f t="shared" si="76"/>
        <v/>
      </c>
      <c r="AL458" s="1" t="str">
        <f t="shared" si="77"/>
        <v/>
      </c>
      <c r="AM458" s="1" t="str">
        <f t="shared" si="79"/>
        <v/>
      </c>
    </row>
    <row r="459" spans="5:39">
      <c r="E459" s="1" t="str" cm="1">
        <f t="array" ref="E459">IF(A459="","",_xlfn._xlws.FILTER('Input_Claims Data'!E$11:E$500,('Input_Claims Data'!$A$11:$A$500='Cal_Claims Experience'!$A459)*('Input_Claims Data'!$B$11:$B$500='Cal_Claims Experience'!$B459)*('Input_Claims Data'!$C$11:$C$500='Cal_Claims Experience'!$C459)*('Input_Claims Data'!$D$11:$D$500='Cal_Claims Experience'!$D459)))</f>
        <v/>
      </c>
      <c r="F459" s="1" t="str" cm="1">
        <f t="array" ref="F459">IF(A459="","",_xlfn._xlws.FILTER('Input_Claims Data'!F$11:F$500,('Input_Claims Data'!$A$11:$A$500='Cal_Claims Experience'!$A459)*('Input_Claims Data'!$B$11:$B$500='Cal_Claims Experience'!$B459)*('Input_Claims Data'!$C$11:$C$500='Cal_Claims Experience'!$C459)*('Input_Claims Data'!$D$11:$D$500='Cal_Claims Experience'!$D459)))</f>
        <v/>
      </c>
      <c r="G459" s="1" t="str" cm="1">
        <f t="array" ref="G459">IF(A459="","",_xlfn._xlws.FILTER('Input_Claims Data'!G$11:G$500,('Input_Claims Data'!$A$11:$A$500='Cal_Claims Experience'!$A459)*('Input_Claims Data'!$B$11:$B$500='Cal_Claims Experience'!$B459)*('Input_Claims Data'!$C$11:$C$500='Cal_Claims Experience'!$C459)*('Input_Claims Data'!$D$11:$D$500='Cal_Claims Experience'!$D459)))</f>
        <v/>
      </c>
      <c r="H459" s="1" t="str" cm="1">
        <f t="array" ref="H459">IF(A459="","",_xlfn._xlws.FILTER('Input_Claims Data'!H$11:H$500,('Input_Claims Data'!$A$11:$A$500='Cal_Claims Experience'!$A459)*('Input_Claims Data'!$B$11:$B$500='Cal_Claims Experience'!$B459)*('Input_Claims Data'!$C$11:$C$500='Cal_Claims Experience'!$C459)*('Input_Claims Data'!$D$11:$D$500='Cal_Claims Experience'!$D459)))</f>
        <v/>
      </c>
      <c r="I459" s="1" t="str" cm="1">
        <f t="array" ref="I459">IF(A459="","",_xlfn._xlws.FILTER('Input_Claims Data'!I$11:I$500,('Input_Claims Data'!$A$11:$A$500='Cal_Claims Experience'!$A459)*('Input_Claims Data'!$B$11:$B$500='Cal_Claims Experience'!$B459)*('Input_Claims Data'!$C$11:$C$500='Cal_Claims Experience'!$C459)*('Input_Claims Data'!$D$11:$D$500='Cal_Claims Experience'!$D459)))</f>
        <v/>
      </c>
      <c r="J459" s="1" t="str" cm="1">
        <f t="array" ref="J459">IF(A459="","",_xlfn._xlws.FILTER('Input_Claims Data'!J$11:J$500,('Input_Claims Data'!$A$11:$A$500='Cal_Claims Experience'!$A459)*('Input_Claims Data'!$B$11:$B$500='Cal_Claims Experience'!$B459)*('Input_Claims Data'!$C$11:$C$500='Cal_Claims Experience'!$C459)*('Input_Claims Data'!$D$11:$D$500='Cal_Claims Experience'!$D459)))</f>
        <v/>
      </c>
      <c r="K459" s="1" t="str" cm="1">
        <f t="array" ref="K459">IF(A459="","",_xlfn._xlws.FILTER('Input_Claims Data'!K$11:K$500,('Input_Claims Data'!$A$11:$A$500='Cal_Claims Experience'!$A459)*('Input_Claims Data'!$B$11:$B$500='Cal_Claims Experience'!$B459)*('Input_Claims Data'!$C$11:$C$500='Cal_Claims Experience'!$C459)*('Input_Claims Data'!$D$11:$D$500='Cal_Claims Experience'!$D459)))</f>
        <v/>
      </c>
      <c r="L459" s="1" t="str" cm="1">
        <f t="array" ref="L459">IF(B459="","",_xlfn._xlws.FILTER('Input_Claims Data'!L$11:L$500,('Input_Claims Data'!$A$11:$A$500='Cal_Claims Experience'!$A459)*('Input_Claims Data'!$B$11:$B$500='Cal_Claims Experience'!$B459)*('Input_Claims Data'!$C$11:$C$500='Cal_Claims Experience'!$C459)*('Input_Claims Data'!$D$11:$D$500='Cal_Claims Experience'!$D459)))</f>
        <v/>
      </c>
      <c r="M459" s="1" t="str" cm="1">
        <f t="array" ref="M459">IF(C459="","",_xlfn._xlws.FILTER('Input_Claims Data'!M$11:M$500,('Input_Claims Data'!$A$11:$A$500='Cal_Claims Experience'!$A459)*('Input_Claims Data'!$B$11:$B$500='Cal_Claims Experience'!$B459)*('Input_Claims Data'!$C$11:$C$500='Cal_Claims Experience'!$C459)*('Input_Claims Data'!$D$11:$D$500='Cal_Claims Experience'!$D459)))</f>
        <v/>
      </c>
      <c r="N459" s="1" t="str" cm="1">
        <f t="array" ref="N459">IF(D459="","",_xlfn._xlws.FILTER('Input_Claims Data'!N$11:N$500,('Input_Claims Data'!$A$11:$A$500='Cal_Claims Experience'!$A459)*('Input_Claims Data'!$B$11:$B$500='Cal_Claims Experience'!$B459)*('Input_Claims Data'!$C$11:$C$500='Cal_Claims Experience'!$C459)*('Input_Claims Data'!$D$11:$D$500='Cal_Claims Experience'!$D459)))</f>
        <v/>
      </c>
      <c r="O459" s="1" t="str">
        <f t="shared" si="70"/>
        <v/>
      </c>
      <c r="P459" s="1" t="str">
        <f t="shared" si="71"/>
        <v/>
      </c>
      <c r="Q459" s="1" t="str">
        <f t="shared" si="72"/>
        <v/>
      </c>
      <c r="R459" s="1" t="str">
        <f t="shared" si="73"/>
        <v/>
      </c>
      <c r="S459" s="1" t="str">
        <f t="shared" si="74"/>
        <v/>
      </c>
      <c r="Y459" s="1" t="str" cm="1">
        <f t="array" ref="Y459">IF(U459="","",_xlfn._xlws.FILTER('Input_Claims Data'!U$11:U$500,('Input_Claims Data'!$Q$11:$Q$500='Cal_Claims Experience'!$U459)*('Input_Claims Data'!$R$11:$R$500='Cal_Claims Experience'!$V459)*('Input_Claims Data'!$S$11:$S$500='Cal_Claims Experience'!$W459)*('Input_Claims Data'!$T$11:$T$500='Cal_Claims Experience'!$X459)))</f>
        <v/>
      </c>
      <c r="Z459" s="1" t="str" cm="1">
        <f t="array" ref="Z459">IF(V459="","",_xlfn._xlws.FILTER('Input_Claims Data'!V$11:V$500,('Input_Claims Data'!$Q$11:$Q$500='Cal_Claims Experience'!$U459)*('Input_Claims Data'!$R$11:$R$500='Cal_Claims Experience'!$V459)*('Input_Claims Data'!$S$11:$S$500='Cal_Claims Experience'!$W459)*('Input_Claims Data'!$T$11:$T$500='Cal_Claims Experience'!$X459)))</f>
        <v/>
      </c>
      <c r="AA459" s="1" t="str" cm="1">
        <f t="array" ref="AA459">IF(W459="","",_xlfn._xlws.FILTER('Input_Claims Data'!W$11:W$500,('Input_Claims Data'!$Q$11:$Q$500='Cal_Claims Experience'!$U459)*('Input_Claims Data'!$R$11:$R$500='Cal_Claims Experience'!$V459)*('Input_Claims Data'!$S$11:$S$500='Cal_Claims Experience'!$W459)*('Input_Claims Data'!$T$11:$T$500='Cal_Claims Experience'!$X459)))</f>
        <v/>
      </c>
      <c r="AB459" s="1" t="str" cm="1">
        <f t="array" ref="AB459">IF(X459="","",_xlfn._xlws.FILTER('Input_Claims Data'!X$11:X$500,('Input_Claims Data'!$Q$11:$Q$500='Cal_Claims Experience'!$U459)*('Input_Claims Data'!$R$11:$R$500='Cal_Claims Experience'!$V459)*('Input_Claims Data'!$S$11:$S$500='Cal_Claims Experience'!$W459)*('Input_Claims Data'!$T$11:$T$500='Cal_Claims Experience'!$X459)))</f>
        <v/>
      </c>
      <c r="AC459" s="1" t="str" cm="1">
        <f t="array" ref="AC459">IF(Y459="","",_xlfn._xlws.FILTER('Input_Claims Data'!Y$11:Y$500,('Input_Claims Data'!$Q$11:$Q$500='Cal_Claims Experience'!$U459)*('Input_Claims Data'!$R$11:$R$500='Cal_Claims Experience'!$V459)*('Input_Claims Data'!$S$11:$S$500='Cal_Claims Experience'!$W459)*('Input_Claims Data'!$T$11:$T$500='Cal_Claims Experience'!$X459)))</f>
        <v/>
      </c>
      <c r="AD459" s="1" t="str" cm="1">
        <f t="array" ref="AD459">IF(Z459="","",_xlfn._xlws.FILTER('Input_Claims Data'!Z$11:Z$500,('Input_Claims Data'!$Q$11:$Q$500='Cal_Claims Experience'!$U459)*('Input_Claims Data'!$R$11:$R$500='Cal_Claims Experience'!$V459)*('Input_Claims Data'!$S$11:$S$500='Cal_Claims Experience'!$W459)*('Input_Claims Data'!$T$11:$T$500='Cal_Claims Experience'!$X459)))</f>
        <v/>
      </c>
      <c r="AE459" s="1" t="str" cm="1">
        <f t="array" ref="AE459">IF(AA459="","",_xlfn._xlws.FILTER('Input_Claims Data'!AA$11:AA$500,('Input_Claims Data'!$Q$11:$Q$500='Cal_Claims Experience'!$U459)*('Input_Claims Data'!$R$11:$R$500='Cal_Claims Experience'!$V459)*('Input_Claims Data'!$S$11:$S$500='Cal_Claims Experience'!$W459)*('Input_Claims Data'!$T$11:$T$500='Cal_Claims Experience'!$X459)))</f>
        <v/>
      </c>
      <c r="AF459" s="1" t="str" cm="1">
        <f t="array" ref="AF459">IF(AB459="","",_xlfn._xlws.FILTER('Input_Claims Data'!AB$11:AB$500,('Input_Claims Data'!$Q$11:$Q$500='Cal_Claims Experience'!$U459)*('Input_Claims Data'!$R$11:$R$500='Cal_Claims Experience'!$V459)*('Input_Claims Data'!$S$11:$S$500='Cal_Claims Experience'!$W459)*('Input_Claims Data'!$T$11:$T$500='Cal_Claims Experience'!$X459)))</f>
        <v/>
      </c>
      <c r="AG459" s="1" t="str" cm="1">
        <f t="array" ref="AG459">IF(AC459="","",_xlfn._xlws.FILTER('Input_Claims Data'!AC$11:AC$500,('Input_Claims Data'!$Q$11:$Q$500='Cal_Claims Experience'!$U459)*('Input_Claims Data'!$R$11:$R$500='Cal_Claims Experience'!$V459)*('Input_Claims Data'!$S$11:$S$500='Cal_Claims Experience'!$W459)*('Input_Claims Data'!$T$11:$T$500='Cal_Claims Experience'!$X459)))</f>
        <v/>
      </c>
      <c r="AH459" s="1" t="str" cm="1">
        <f t="array" ref="AH459">IF(AD459="","",_xlfn._xlws.FILTER('Input_Claims Data'!AD$11:AD$500,('Input_Claims Data'!$Q$11:$Q$500='Cal_Claims Experience'!$U459)*('Input_Claims Data'!$R$11:$R$500='Cal_Claims Experience'!$V459)*('Input_Claims Data'!$S$11:$S$500='Cal_Claims Experience'!$W459)*('Input_Claims Data'!$T$11:$T$500='Cal_Claims Experience'!$X459)))</f>
        <v/>
      </c>
      <c r="AI459" s="1" t="str">
        <f t="shared" si="78"/>
        <v/>
      </c>
      <c r="AJ459" s="1" t="str">
        <f t="shared" si="75"/>
        <v/>
      </c>
      <c r="AK459" s="1" t="str">
        <f t="shared" si="76"/>
        <v/>
      </c>
      <c r="AL459" s="1" t="str">
        <f t="shared" si="77"/>
        <v/>
      </c>
      <c r="AM459" s="1" t="str">
        <f t="shared" si="79"/>
        <v/>
      </c>
    </row>
    <row r="460" spans="5:39">
      <c r="E460" s="1" t="str" cm="1">
        <f t="array" ref="E460">IF(A460="","",_xlfn._xlws.FILTER('Input_Claims Data'!E$11:E$500,('Input_Claims Data'!$A$11:$A$500='Cal_Claims Experience'!$A460)*('Input_Claims Data'!$B$11:$B$500='Cal_Claims Experience'!$B460)*('Input_Claims Data'!$C$11:$C$500='Cal_Claims Experience'!$C460)*('Input_Claims Data'!$D$11:$D$500='Cal_Claims Experience'!$D460)))</f>
        <v/>
      </c>
      <c r="F460" s="1" t="str" cm="1">
        <f t="array" ref="F460">IF(A460="","",_xlfn._xlws.FILTER('Input_Claims Data'!F$11:F$500,('Input_Claims Data'!$A$11:$A$500='Cal_Claims Experience'!$A460)*('Input_Claims Data'!$B$11:$B$500='Cal_Claims Experience'!$B460)*('Input_Claims Data'!$C$11:$C$500='Cal_Claims Experience'!$C460)*('Input_Claims Data'!$D$11:$D$500='Cal_Claims Experience'!$D460)))</f>
        <v/>
      </c>
      <c r="G460" s="1" t="str" cm="1">
        <f t="array" ref="G460">IF(A460="","",_xlfn._xlws.FILTER('Input_Claims Data'!G$11:G$500,('Input_Claims Data'!$A$11:$A$500='Cal_Claims Experience'!$A460)*('Input_Claims Data'!$B$11:$B$500='Cal_Claims Experience'!$B460)*('Input_Claims Data'!$C$11:$C$500='Cal_Claims Experience'!$C460)*('Input_Claims Data'!$D$11:$D$500='Cal_Claims Experience'!$D460)))</f>
        <v/>
      </c>
      <c r="H460" s="1" t="str" cm="1">
        <f t="array" ref="H460">IF(A460="","",_xlfn._xlws.FILTER('Input_Claims Data'!H$11:H$500,('Input_Claims Data'!$A$11:$A$500='Cal_Claims Experience'!$A460)*('Input_Claims Data'!$B$11:$B$500='Cal_Claims Experience'!$B460)*('Input_Claims Data'!$C$11:$C$500='Cal_Claims Experience'!$C460)*('Input_Claims Data'!$D$11:$D$500='Cal_Claims Experience'!$D460)))</f>
        <v/>
      </c>
      <c r="I460" s="1" t="str" cm="1">
        <f t="array" ref="I460">IF(A460="","",_xlfn._xlws.FILTER('Input_Claims Data'!I$11:I$500,('Input_Claims Data'!$A$11:$A$500='Cal_Claims Experience'!$A460)*('Input_Claims Data'!$B$11:$B$500='Cal_Claims Experience'!$B460)*('Input_Claims Data'!$C$11:$C$500='Cal_Claims Experience'!$C460)*('Input_Claims Data'!$D$11:$D$500='Cal_Claims Experience'!$D460)))</f>
        <v/>
      </c>
      <c r="J460" s="1" t="str" cm="1">
        <f t="array" ref="J460">IF(A460="","",_xlfn._xlws.FILTER('Input_Claims Data'!J$11:J$500,('Input_Claims Data'!$A$11:$A$500='Cal_Claims Experience'!$A460)*('Input_Claims Data'!$B$11:$B$500='Cal_Claims Experience'!$B460)*('Input_Claims Data'!$C$11:$C$500='Cal_Claims Experience'!$C460)*('Input_Claims Data'!$D$11:$D$500='Cal_Claims Experience'!$D460)))</f>
        <v/>
      </c>
      <c r="K460" s="1" t="str" cm="1">
        <f t="array" ref="K460">IF(A460="","",_xlfn._xlws.FILTER('Input_Claims Data'!K$11:K$500,('Input_Claims Data'!$A$11:$A$500='Cal_Claims Experience'!$A460)*('Input_Claims Data'!$B$11:$B$500='Cal_Claims Experience'!$B460)*('Input_Claims Data'!$C$11:$C$500='Cal_Claims Experience'!$C460)*('Input_Claims Data'!$D$11:$D$500='Cal_Claims Experience'!$D460)))</f>
        <v/>
      </c>
      <c r="L460" s="1" t="str" cm="1">
        <f t="array" ref="L460">IF(B460="","",_xlfn._xlws.FILTER('Input_Claims Data'!L$11:L$500,('Input_Claims Data'!$A$11:$A$500='Cal_Claims Experience'!$A460)*('Input_Claims Data'!$B$11:$B$500='Cal_Claims Experience'!$B460)*('Input_Claims Data'!$C$11:$C$500='Cal_Claims Experience'!$C460)*('Input_Claims Data'!$D$11:$D$500='Cal_Claims Experience'!$D460)))</f>
        <v/>
      </c>
      <c r="M460" s="1" t="str" cm="1">
        <f t="array" ref="M460">IF(C460="","",_xlfn._xlws.FILTER('Input_Claims Data'!M$11:M$500,('Input_Claims Data'!$A$11:$A$500='Cal_Claims Experience'!$A460)*('Input_Claims Data'!$B$11:$B$500='Cal_Claims Experience'!$B460)*('Input_Claims Data'!$C$11:$C$500='Cal_Claims Experience'!$C460)*('Input_Claims Data'!$D$11:$D$500='Cal_Claims Experience'!$D460)))</f>
        <v/>
      </c>
      <c r="N460" s="1" t="str" cm="1">
        <f t="array" ref="N460">IF(D460="","",_xlfn._xlws.FILTER('Input_Claims Data'!N$11:N$500,('Input_Claims Data'!$A$11:$A$500='Cal_Claims Experience'!$A460)*('Input_Claims Data'!$B$11:$B$500='Cal_Claims Experience'!$B460)*('Input_Claims Data'!$C$11:$C$500='Cal_Claims Experience'!$C460)*('Input_Claims Data'!$D$11:$D$500='Cal_Claims Experience'!$D460)))</f>
        <v/>
      </c>
      <c r="O460" s="1" t="str">
        <f t="shared" si="70"/>
        <v/>
      </c>
      <c r="P460" s="1" t="str">
        <f t="shared" si="71"/>
        <v/>
      </c>
      <c r="Q460" s="1" t="str">
        <f t="shared" si="72"/>
        <v/>
      </c>
      <c r="R460" s="1" t="str">
        <f t="shared" si="73"/>
        <v/>
      </c>
      <c r="S460" s="1" t="str">
        <f t="shared" si="74"/>
        <v/>
      </c>
      <c r="Y460" s="1" t="str" cm="1">
        <f t="array" ref="Y460">IF(U460="","",_xlfn._xlws.FILTER('Input_Claims Data'!U$11:U$500,('Input_Claims Data'!$Q$11:$Q$500='Cal_Claims Experience'!$U460)*('Input_Claims Data'!$R$11:$R$500='Cal_Claims Experience'!$V460)*('Input_Claims Data'!$S$11:$S$500='Cal_Claims Experience'!$W460)*('Input_Claims Data'!$T$11:$T$500='Cal_Claims Experience'!$X460)))</f>
        <v/>
      </c>
      <c r="Z460" s="1" t="str" cm="1">
        <f t="array" ref="Z460">IF(V460="","",_xlfn._xlws.FILTER('Input_Claims Data'!V$11:V$500,('Input_Claims Data'!$Q$11:$Q$500='Cal_Claims Experience'!$U460)*('Input_Claims Data'!$R$11:$R$500='Cal_Claims Experience'!$V460)*('Input_Claims Data'!$S$11:$S$500='Cal_Claims Experience'!$W460)*('Input_Claims Data'!$T$11:$T$500='Cal_Claims Experience'!$X460)))</f>
        <v/>
      </c>
      <c r="AA460" s="1" t="str" cm="1">
        <f t="array" ref="AA460">IF(W460="","",_xlfn._xlws.FILTER('Input_Claims Data'!W$11:W$500,('Input_Claims Data'!$Q$11:$Q$500='Cal_Claims Experience'!$U460)*('Input_Claims Data'!$R$11:$R$500='Cal_Claims Experience'!$V460)*('Input_Claims Data'!$S$11:$S$500='Cal_Claims Experience'!$W460)*('Input_Claims Data'!$T$11:$T$500='Cal_Claims Experience'!$X460)))</f>
        <v/>
      </c>
      <c r="AB460" s="1" t="str" cm="1">
        <f t="array" ref="AB460">IF(X460="","",_xlfn._xlws.FILTER('Input_Claims Data'!X$11:X$500,('Input_Claims Data'!$Q$11:$Q$500='Cal_Claims Experience'!$U460)*('Input_Claims Data'!$R$11:$R$500='Cal_Claims Experience'!$V460)*('Input_Claims Data'!$S$11:$S$500='Cal_Claims Experience'!$W460)*('Input_Claims Data'!$T$11:$T$500='Cal_Claims Experience'!$X460)))</f>
        <v/>
      </c>
      <c r="AC460" s="1" t="str" cm="1">
        <f t="array" ref="AC460">IF(Y460="","",_xlfn._xlws.FILTER('Input_Claims Data'!Y$11:Y$500,('Input_Claims Data'!$Q$11:$Q$500='Cal_Claims Experience'!$U460)*('Input_Claims Data'!$R$11:$R$500='Cal_Claims Experience'!$V460)*('Input_Claims Data'!$S$11:$S$500='Cal_Claims Experience'!$W460)*('Input_Claims Data'!$T$11:$T$500='Cal_Claims Experience'!$X460)))</f>
        <v/>
      </c>
      <c r="AD460" s="1" t="str" cm="1">
        <f t="array" ref="AD460">IF(Z460="","",_xlfn._xlws.FILTER('Input_Claims Data'!Z$11:Z$500,('Input_Claims Data'!$Q$11:$Q$500='Cal_Claims Experience'!$U460)*('Input_Claims Data'!$R$11:$R$500='Cal_Claims Experience'!$V460)*('Input_Claims Data'!$S$11:$S$500='Cal_Claims Experience'!$W460)*('Input_Claims Data'!$T$11:$T$500='Cal_Claims Experience'!$X460)))</f>
        <v/>
      </c>
      <c r="AE460" s="1" t="str" cm="1">
        <f t="array" ref="AE460">IF(AA460="","",_xlfn._xlws.FILTER('Input_Claims Data'!AA$11:AA$500,('Input_Claims Data'!$Q$11:$Q$500='Cal_Claims Experience'!$U460)*('Input_Claims Data'!$R$11:$R$500='Cal_Claims Experience'!$V460)*('Input_Claims Data'!$S$11:$S$500='Cal_Claims Experience'!$W460)*('Input_Claims Data'!$T$11:$T$500='Cal_Claims Experience'!$X460)))</f>
        <v/>
      </c>
      <c r="AF460" s="1" t="str" cm="1">
        <f t="array" ref="AF460">IF(AB460="","",_xlfn._xlws.FILTER('Input_Claims Data'!AB$11:AB$500,('Input_Claims Data'!$Q$11:$Q$500='Cal_Claims Experience'!$U460)*('Input_Claims Data'!$R$11:$R$500='Cal_Claims Experience'!$V460)*('Input_Claims Data'!$S$11:$S$500='Cal_Claims Experience'!$W460)*('Input_Claims Data'!$T$11:$T$500='Cal_Claims Experience'!$X460)))</f>
        <v/>
      </c>
      <c r="AG460" s="1" t="str" cm="1">
        <f t="array" ref="AG460">IF(AC460="","",_xlfn._xlws.FILTER('Input_Claims Data'!AC$11:AC$500,('Input_Claims Data'!$Q$11:$Q$500='Cal_Claims Experience'!$U460)*('Input_Claims Data'!$R$11:$R$500='Cal_Claims Experience'!$V460)*('Input_Claims Data'!$S$11:$S$500='Cal_Claims Experience'!$W460)*('Input_Claims Data'!$T$11:$T$500='Cal_Claims Experience'!$X460)))</f>
        <v/>
      </c>
      <c r="AH460" s="1" t="str" cm="1">
        <f t="array" ref="AH460">IF(AD460="","",_xlfn._xlws.FILTER('Input_Claims Data'!AD$11:AD$500,('Input_Claims Data'!$Q$11:$Q$500='Cal_Claims Experience'!$U460)*('Input_Claims Data'!$R$11:$R$500='Cal_Claims Experience'!$V460)*('Input_Claims Data'!$S$11:$S$500='Cal_Claims Experience'!$W460)*('Input_Claims Data'!$T$11:$T$500='Cal_Claims Experience'!$X460)))</f>
        <v/>
      </c>
      <c r="AI460" s="1" t="str">
        <f t="shared" si="78"/>
        <v/>
      </c>
      <c r="AJ460" s="1" t="str">
        <f t="shared" si="75"/>
        <v/>
      </c>
      <c r="AK460" s="1" t="str">
        <f t="shared" si="76"/>
        <v/>
      </c>
      <c r="AL460" s="1" t="str">
        <f t="shared" si="77"/>
        <v/>
      </c>
      <c r="AM460" s="1" t="str">
        <f t="shared" si="79"/>
        <v/>
      </c>
    </row>
    <row r="461" spans="5:39">
      <c r="E461" s="1" t="str" cm="1">
        <f t="array" ref="E461">IF(A461="","",_xlfn._xlws.FILTER('Input_Claims Data'!E$11:E$500,('Input_Claims Data'!$A$11:$A$500='Cal_Claims Experience'!$A461)*('Input_Claims Data'!$B$11:$B$500='Cal_Claims Experience'!$B461)*('Input_Claims Data'!$C$11:$C$500='Cal_Claims Experience'!$C461)*('Input_Claims Data'!$D$11:$D$500='Cal_Claims Experience'!$D461)))</f>
        <v/>
      </c>
      <c r="F461" s="1" t="str" cm="1">
        <f t="array" ref="F461">IF(A461="","",_xlfn._xlws.FILTER('Input_Claims Data'!F$11:F$500,('Input_Claims Data'!$A$11:$A$500='Cal_Claims Experience'!$A461)*('Input_Claims Data'!$B$11:$B$500='Cal_Claims Experience'!$B461)*('Input_Claims Data'!$C$11:$C$500='Cal_Claims Experience'!$C461)*('Input_Claims Data'!$D$11:$D$500='Cal_Claims Experience'!$D461)))</f>
        <v/>
      </c>
      <c r="G461" s="1" t="str" cm="1">
        <f t="array" ref="G461">IF(A461="","",_xlfn._xlws.FILTER('Input_Claims Data'!G$11:G$500,('Input_Claims Data'!$A$11:$A$500='Cal_Claims Experience'!$A461)*('Input_Claims Data'!$B$11:$B$500='Cal_Claims Experience'!$B461)*('Input_Claims Data'!$C$11:$C$500='Cal_Claims Experience'!$C461)*('Input_Claims Data'!$D$11:$D$500='Cal_Claims Experience'!$D461)))</f>
        <v/>
      </c>
      <c r="H461" s="1" t="str" cm="1">
        <f t="array" ref="H461">IF(A461="","",_xlfn._xlws.FILTER('Input_Claims Data'!H$11:H$500,('Input_Claims Data'!$A$11:$A$500='Cal_Claims Experience'!$A461)*('Input_Claims Data'!$B$11:$B$500='Cal_Claims Experience'!$B461)*('Input_Claims Data'!$C$11:$C$500='Cal_Claims Experience'!$C461)*('Input_Claims Data'!$D$11:$D$500='Cal_Claims Experience'!$D461)))</f>
        <v/>
      </c>
      <c r="I461" s="1" t="str" cm="1">
        <f t="array" ref="I461">IF(A461="","",_xlfn._xlws.FILTER('Input_Claims Data'!I$11:I$500,('Input_Claims Data'!$A$11:$A$500='Cal_Claims Experience'!$A461)*('Input_Claims Data'!$B$11:$B$500='Cal_Claims Experience'!$B461)*('Input_Claims Data'!$C$11:$C$500='Cal_Claims Experience'!$C461)*('Input_Claims Data'!$D$11:$D$500='Cal_Claims Experience'!$D461)))</f>
        <v/>
      </c>
      <c r="J461" s="1" t="str" cm="1">
        <f t="array" ref="J461">IF(A461="","",_xlfn._xlws.FILTER('Input_Claims Data'!J$11:J$500,('Input_Claims Data'!$A$11:$A$500='Cal_Claims Experience'!$A461)*('Input_Claims Data'!$B$11:$B$500='Cal_Claims Experience'!$B461)*('Input_Claims Data'!$C$11:$C$500='Cal_Claims Experience'!$C461)*('Input_Claims Data'!$D$11:$D$500='Cal_Claims Experience'!$D461)))</f>
        <v/>
      </c>
      <c r="K461" s="1" t="str" cm="1">
        <f t="array" ref="K461">IF(A461="","",_xlfn._xlws.FILTER('Input_Claims Data'!K$11:K$500,('Input_Claims Data'!$A$11:$A$500='Cal_Claims Experience'!$A461)*('Input_Claims Data'!$B$11:$B$500='Cal_Claims Experience'!$B461)*('Input_Claims Data'!$C$11:$C$500='Cal_Claims Experience'!$C461)*('Input_Claims Data'!$D$11:$D$500='Cal_Claims Experience'!$D461)))</f>
        <v/>
      </c>
      <c r="L461" s="1" t="str" cm="1">
        <f t="array" ref="L461">IF(B461="","",_xlfn._xlws.FILTER('Input_Claims Data'!L$11:L$500,('Input_Claims Data'!$A$11:$A$500='Cal_Claims Experience'!$A461)*('Input_Claims Data'!$B$11:$B$500='Cal_Claims Experience'!$B461)*('Input_Claims Data'!$C$11:$C$500='Cal_Claims Experience'!$C461)*('Input_Claims Data'!$D$11:$D$500='Cal_Claims Experience'!$D461)))</f>
        <v/>
      </c>
      <c r="M461" s="1" t="str" cm="1">
        <f t="array" ref="M461">IF(C461="","",_xlfn._xlws.FILTER('Input_Claims Data'!M$11:M$500,('Input_Claims Data'!$A$11:$A$500='Cal_Claims Experience'!$A461)*('Input_Claims Data'!$B$11:$B$500='Cal_Claims Experience'!$B461)*('Input_Claims Data'!$C$11:$C$500='Cal_Claims Experience'!$C461)*('Input_Claims Data'!$D$11:$D$500='Cal_Claims Experience'!$D461)))</f>
        <v/>
      </c>
      <c r="N461" s="1" t="str" cm="1">
        <f t="array" ref="N461">IF(D461="","",_xlfn._xlws.FILTER('Input_Claims Data'!N$11:N$500,('Input_Claims Data'!$A$11:$A$500='Cal_Claims Experience'!$A461)*('Input_Claims Data'!$B$11:$B$500='Cal_Claims Experience'!$B461)*('Input_Claims Data'!$C$11:$C$500='Cal_Claims Experience'!$C461)*('Input_Claims Data'!$D$11:$D$500='Cal_Claims Experience'!$D461)))</f>
        <v/>
      </c>
      <c r="O461" s="1" t="str">
        <f t="shared" si="70"/>
        <v/>
      </c>
      <c r="P461" s="1" t="str">
        <f t="shared" si="71"/>
        <v/>
      </c>
      <c r="Q461" s="1" t="str">
        <f t="shared" si="72"/>
        <v/>
      </c>
      <c r="R461" s="1" t="str">
        <f t="shared" si="73"/>
        <v/>
      </c>
      <c r="S461" s="1" t="str">
        <f t="shared" si="74"/>
        <v/>
      </c>
      <c r="Y461" s="1" t="str" cm="1">
        <f t="array" ref="Y461">IF(U461="","",_xlfn._xlws.FILTER('Input_Claims Data'!U$11:U$500,('Input_Claims Data'!$Q$11:$Q$500='Cal_Claims Experience'!$U461)*('Input_Claims Data'!$R$11:$R$500='Cal_Claims Experience'!$V461)*('Input_Claims Data'!$S$11:$S$500='Cal_Claims Experience'!$W461)*('Input_Claims Data'!$T$11:$T$500='Cal_Claims Experience'!$X461)))</f>
        <v/>
      </c>
      <c r="Z461" s="1" t="str" cm="1">
        <f t="array" ref="Z461">IF(V461="","",_xlfn._xlws.FILTER('Input_Claims Data'!V$11:V$500,('Input_Claims Data'!$Q$11:$Q$500='Cal_Claims Experience'!$U461)*('Input_Claims Data'!$R$11:$R$500='Cal_Claims Experience'!$V461)*('Input_Claims Data'!$S$11:$S$500='Cal_Claims Experience'!$W461)*('Input_Claims Data'!$T$11:$T$500='Cal_Claims Experience'!$X461)))</f>
        <v/>
      </c>
      <c r="AA461" s="1" t="str" cm="1">
        <f t="array" ref="AA461">IF(W461="","",_xlfn._xlws.FILTER('Input_Claims Data'!W$11:W$500,('Input_Claims Data'!$Q$11:$Q$500='Cal_Claims Experience'!$U461)*('Input_Claims Data'!$R$11:$R$500='Cal_Claims Experience'!$V461)*('Input_Claims Data'!$S$11:$S$500='Cal_Claims Experience'!$W461)*('Input_Claims Data'!$T$11:$T$500='Cal_Claims Experience'!$X461)))</f>
        <v/>
      </c>
      <c r="AB461" s="1" t="str" cm="1">
        <f t="array" ref="AB461">IF(X461="","",_xlfn._xlws.FILTER('Input_Claims Data'!X$11:X$500,('Input_Claims Data'!$Q$11:$Q$500='Cal_Claims Experience'!$U461)*('Input_Claims Data'!$R$11:$R$500='Cal_Claims Experience'!$V461)*('Input_Claims Data'!$S$11:$S$500='Cal_Claims Experience'!$W461)*('Input_Claims Data'!$T$11:$T$500='Cal_Claims Experience'!$X461)))</f>
        <v/>
      </c>
      <c r="AC461" s="1" t="str" cm="1">
        <f t="array" ref="AC461">IF(Y461="","",_xlfn._xlws.FILTER('Input_Claims Data'!Y$11:Y$500,('Input_Claims Data'!$Q$11:$Q$500='Cal_Claims Experience'!$U461)*('Input_Claims Data'!$R$11:$R$500='Cal_Claims Experience'!$V461)*('Input_Claims Data'!$S$11:$S$500='Cal_Claims Experience'!$W461)*('Input_Claims Data'!$T$11:$T$500='Cal_Claims Experience'!$X461)))</f>
        <v/>
      </c>
      <c r="AD461" s="1" t="str" cm="1">
        <f t="array" ref="AD461">IF(Z461="","",_xlfn._xlws.FILTER('Input_Claims Data'!Z$11:Z$500,('Input_Claims Data'!$Q$11:$Q$500='Cal_Claims Experience'!$U461)*('Input_Claims Data'!$R$11:$R$500='Cal_Claims Experience'!$V461)*('Input_Claims Data'!$S$11:$S$500='Cal_Claims Experience'!$W461)*('Input_Claims Data'!$T$11:$T$500='Cal_Claims Experience'!$X461)))</f>
        <v/>
      </c>
      <c r="AE461" s="1" t="str" cm="1">
        <f t="array" ref="AE461">IF(AA461="","",_xlfn._xlws.FILTER('Input_Claims Data'!AA$11:AA$500,('Input_Claims Data'!$Q$11:$Q$500='Cal_Claims Experience'!$U461)*('Input_Claims Data'!$R$11:$R$500='Cal_Claims Experience'!$V461)*('Input_Claims Data'!$S$11:$S$500='Cal_Claims Experience'!$W461)*('Input_Claims Data'!$T$11:$T$500='Cal_Claims Experience'!$X461)))</f>
        <v/>
      </c>
      <c r="AF461" s="1" t="str" cm="1">
        <f t="array" ref="AF461">IF(AB461="","",_xlfn._xlws.FILTER('Input_Claims Data'!AB$11:AB$500,('Input_Claims Data'!$Q$11:$Q$500='Cal_Claims Experience'!$U461)*('Input_Claims Data'!$R$11:$R$500='Cal_Claims Experience'!$V461)*('Input_Claims Data'!$S$11:$S$500='Cal_Claims Experience'!$W461)*('Input_Claims Data'!$T$11:$T$500='Cal_Claims Experience'!$X461)))</f>
        <v/>
      </c>
      <c r="AG461" s="1" t="str" cm="1">
        <f t="array" ref="AG461">IF(AC461="","",_xlfn._xlws.FILTER('Input_Claims Data'!AC$11:AC$500,('Input_Claims Data'!$Q$11:$Q$500='Cal_Claims Experience'!$U461)*('Input_Claims Data'!$R$11:$R$500='Cal_Claims Experience'!$V461)*('Input_Claims Data'!$S$11:$S$500='Cal_Claims Experience'!$W461)*('Input_Claims Data'!$T$11:$T$500='Cal_Claims Experience'!$X461)))</f>
        <v/>
      </c>
      <c r="AH461" s="1" t="str" cm="1">
        <f t="array" ref="AH461">IF(AD461="","",_xlfn._xlws.FILTER('Input_Claims Data'!AD$11:AD$500,('Input_Claims Data'!$Q$11:$Q$500='Cal_Claims Experience'!$U461)*('Input_Claims Data'!$R$11:$R$500='Cal_Claims Experience'!$V461)*('Input_Claims Data'!$S$11:$S$500='Cal_Claims Experience'!$W461)*('Input_Claims Data'!$T$11:$T$500='Cal_Claims Experience'!$X461)))</f>
        <v/>
      </c>
      <c r="AI461" s="1" t="str">
        <f t="shared" si="78"/>
        <v/>
      </c>
      <c r="AJ461" s="1" t="str">
        <f t="shared" si="75"/>
        <v/>
      </c>
      <c r="AK461" s="1" t="str">
        <f t="shared" si="76"/>
        <v/>
      </c>
      <c r="AL461" s="1" t="str">
        <f t="shared" si="77"/>
        <v/>
      </c>
      <c r="AM461" s="1" t="str">
        <f t="shared" si="79"/>
        <v/>
      </c>
    </row>
    <row r="462" spans="5:39">
      <c r="E462" s="1" t="str" cm="1">
        <f t="array" ref="E462">IF(A462="","",_xlfn._xlws.FILTER('Input_Claims Data'!E$11:E$500,('Input_Claims Data'!$A$11:$A$500='Cal_Claims Experience'!$A462)*('Input_Claims Data'!$B$11:$B$500='Cal_Claims Experience'!$B462)*('Input_Claims Data'!$C$11:$C$500='Cal_Claims Experience'!$C462)*('Input_Claims Data'!$D$11:$D$500='Cal_Claims Experience'!$D462)))</f>
        <v/>
      </c>
      <c r="F462" s="1" t="str" cm="1">
        <f t="array" ref="F462">IF(A462="","",_xlfn._xlws.FILTER('Input_Claims Data'!F$11:F$500,('Input_Claims Data'!$A$11:$A$500='Cal_Claims Experience'!$A462)*('Input_Claims Data'!$B$11:$B$500='Cal_Claims Experience'!$B462)*('Input_Claims Data'!$C$11:$C$500='Cal_Claims Experience'!$C462)*('Input_Claims Data'!$D$11:$D$500='Cal_Claims Experience'!$D462)))</f>
        <v/>
      </c>
      <c r="G462" s="1" t="str" cm="1">
        <f t="array" ref="G462">IF(A462="","",_xlfn._xlws.FILTER('Input_Claims Data'!G$11:G$500,('Input_Claims Data'!$A$11:$A$500='Cal_Claims Experience'!$A462)*('Input_Claims Data'!$B$11:$B$500='Cal_Claims Experience'!$B462)*('Input_Claims Data'!$C$11:$C$500='Cal_Claims Experience'!$C462)*('Input_Claims Data'!$D$11:$D$500='Cal_Claims Experience'!$D462)))</f>
        <v/>
      </c>
      <c r="H462" s="1" t="str" cm="1">
        <f t="array" ref="H462">IF(A462="","",_xlfn._xlws.FILTER('Input_Claims Data'!H$11:H$500,('Input_Claims Data'!$A$11:$A$500='Cal_Claims Experience'!$A462)*('Input_Claims Data'!$B$11:$B$500='Cal_Claims Experience'!$B462)*('Input_Claims Data'!$C$11:$C$500='Cal_Claims Experience'!$C462)*('Input_Claims Data'!$D$11:$D$500='Cal_Claims Experience'!$D462)))</f>
        <v/>
      </c>
      <c r="I462" s="1" t="str" cm="1">
        <f t="array" ref="I462">IF(A462="","",_xlfn._xlws.FILTER('Input_Claims Data'!I$11:I$500,('Input_Claims Data'!$A$11:$A$500='Cal_Claims Experience'!$A462)*('Input_Claims Data'!$B$11:$B$500='Cal_Claims Experience'!$B462)*('Input_Claims Data'!$C$11:$C$500='Cal_Claims Experience'!$C462)*('Input_Claims Data'!$D$11:$D$500='Cal_Claims Experience'!$D462)))</f>
        <v/>
      </c>
      <c r="J462" s="1" t="str" cm="1">
        <f t="array" ref="J462">IF(A462="","",_xlfn._xlws.FILTER('Input_Claims Data'!J$11:J$500,('Input_Claims Data'!$A$11:$A$500='Cal_Claims Experience'!$A462)*('Input_Claims Data'!$B$11:$B$500='Cal_Claims Experience'!$B462)*('Input_Claims Data'!$C$11:$C$500='Cal_Claims Experience'!$C462)*('Input_Claims Data'!$D$11:$D$500='Cal_Claims Experience'!$D462)))</f>
        <v/>
      </c>
      <c r="K462" s="1" t="str" cm="1">
        <f t="array" ref="K462">IF(A462="","",_xlfn._xlws.FILTER('Input_Claims Data'!K$11:K$500,('Input_Claims Data'!$A$11:$A$500='Cal_Claims Experience'!$A462)*('Input_Claims Data'!$B$11:$B$500='Cal_Claims Experience'!$B462)*('Input_Claims Data'!$C$11:$C$500='Cal_Claims Experience'!$C462)*('Input_Claims Data'!$D$11:$D$500='Cal_Claims Experience'!$D462)))</f>
        <v/>
      </c>
      <c r="L462" s="1" t="str" cm="1">
        <f t="array" ref="L462">IF(B462="","",_xlfn._xlws.FILTER('Input_Claims Data'!L$11:L$500,('Input_Claims Data'!$A$11:$A$500='Cal_Claims Experience'!$A462)*('Input_Claims Data'!$B$11:$B$500='Cal_Claims Experience'!$B462)*('Input_Claims Data'!$C$11:$C$500='Cal_Claims Experience'!$C462)*('Input_Claims Data'!$D$11:$D$500='Cal_Claims Experience'!$D462)))</f>
        <v/>
      </c>
      <c r="M462" s="1" t="str" cm="1">
        <f t="array" ref="M462">IF(C462="","",_xlfn._xlws.FILTER('Input_Claims Data'!M$11:M$500,('Input_Claims Data'!$A$11:$A$500='Cal_Claims Experience'!$A462)*('Input_Claims Data'!$B$11:$B$500='Cal_Claims Experience'!$B462)*('Input_Claims Data'!$C$11:$C$500='Cal_Claims Experience'!$C462)*('Input_Claims Data'!$D$11:$D$500='Cal_Claims Experience'!$D462)))</f>
        <v/>
      </c>
      <c r="N462" s="1" t="str" cm="1">
        <f t="array" ref="N462">IF(D462="","",_xlfn._xlws.FILTER('Input_Claims Data'!N$11:N$500,('Input_Claims Data'!$A$11:$A$500='Cal_Claims Experience'!$A462)*('Input_Claims Data'!$B$11:$B$500='Cal_Claims Experience'!$B462)*('Input_Claims Data'!$C$11:$C$500='Cal_Claims Experience'!$C462)*('Input_Claims Data'!$D$11:$D$500='Cal_Claims Experience'!$D462)))</f>
        <v/>
      </c>
      <c r="O462" s="1" t="str">
        <f t="shared" si="70"/>
        <v/>
      </c>
      <c r="P462" s="1" t="str">
        <f t="shared" si="71"/>
        <v/>
      </c>
      <c r="Q462" s="1" t="str">
        <f t="shared" si="72"/>
        <v/>
      </c>
      <c r="R462" s="1" t="str">
        <f t="shared" si="73"/>
        <v/>
      </c>
      <c r="S462" s="1" t="str">
        <f t="shared" si="74"/>
        <v/>
      </c>
      <c r="Y462" s="1" t="str" cm="1">
        <f t="array" ref="Y462">IF(U462="","",_xlfn._xlws.FILTER('Input_Claims Data'!U$11:U$500,('Input_Claims Data'!$Q$11:$Q$500='Cal_Claims Experience'!$U462)*('Input_Claims Data'!$R$11:$R$500='Cal_Claims Experience'!$V462)*('Input_Claims Data'!$S$11:$S$500='Cal_Claims Experience'!$W462)*('Input_Claims Data'!$T$11:$T$500='Cal_Claims Experience'!$X462)))</f>
        <v/>
      </c>
      <c r="Z462" s="1" t="str" cm="1">
        <f t="array" ref="Z462">IF(V462="","",_xlfn._xlws.FILTER('Input_Claims Data'!V$11:V$500,('Input_Claims Data'!$Q$11:$Q$500='Cal_Claims Experience'!$U462)*('Input_Claims Data'!$R$11:$R$500='Cal_Claims Experience'!$V462)*('Input_Claims Data'!$S$11:$S$500='Cal_Claims Experience'!$W462)*('Input_Claims Data'!$T$11:$T$500='Cal_Claims Experience'!$X462)))</f>
        <v/>
      </c>
      <c r="AA462" s="1" t="str" cm="1">
        <f t="array" ref="AA462">IF(W462="","",_xlfn._xlws.FILTER('Input_Claims Data'!W$11:W$500,('Input_Claims Data'!$Q$11:$Q$500='Cal_Claims Experience'!$U462)*('Input_Claims Data'!$R$11:$R$500='Cal_Claims Experience'!$V462)*('Input_Claims Data'!$S$11:$S$500='Cal_Claims Experience'!$W462)*('Input_Claims Data'!$T$11:$T$500='Cal_Claims Experience'!$X462)))</f>
        <v/>
      </c>
      <c r="AB462" s="1" t="str" cm="1">
        <f t="array" ref="AB462">IF(X462="","",_xlfn._xlws.FILTER('Input_Claims Data'!X$11:X$500,('Input_Claims Data'!$Q$11:$Q$500='Cal_Claims Experience'!$U462)*('Input_Claims Data'!$R$11:$R$500='Cal_Claims Experience'!$V462)*('Input_Claims Data'!$S$11:$S$500='Cal_Claims Experience'!$W462)*('Input_Claims Data'!$T$11:$T$500='Cal_Claims Experience'!$X462)))</f>
        <v/>
      </c>
      <c r="AC462" s="1" t="str" cm="1">
        <f t="array" ref="AC462">IF(Y462="","",_xlfn._xlws.FILTER('Input_Claims Data'!Y$11:Y$500,('Input_Claims Data'!$Q$11:$Q$500='Cal_Claims Experience'!$U462)*('Input_Claims Data'!$R$11:$R$500='Cal_Claims Experience'!$V462)*('Input_Claims Data'!$S$11:$S$500='Cal_Claims Experience'!$W462)*('Input_Claims Data'!$T$11:$T$500='Cal_Claims Experience'!$X462)))</f>
        <v/>
      </c>
      <c r="AD462" s="1" t="str" cm="1">
        <f t="array" ref="AD462">IF(Z462="","",_xlfn._xlws.FILTER('Input_Claims Data'!Z$11:Z$500,('Input_Claims Data'!$Q$11:$Q$500='Cal_Claims Experience'!$U462)*('Input_Claims Data'!$R$11:$R$500='Cal_Claims Experience'!$V462)*('Input_Claims Data'!$S$11:$S$500='Cal_Claims Experience'!$W462)*('Input_Claims Data'!$T$11:$T$500='Cal_Claims Experience'!$X462)))</f>
        <v/>
      </c>
      <c r="AE462" s="1" t="str" cm="1">
        <f t="array" ref="AE462">IF(AA462="","",_xlfn._xlws.FILTER('Input_Claims Data'!AA$11:AA$500,('Input_Claims Data'!$Q$11:$Q$500='Cal_Claims Experience'!$U462)*('Input_Claims Data'!$R$11:$R$500='Cal_Claims Experience'!$V462)*('Input_Claims Data'!$S$11:$S$500='Cal_Claims Experience'!$W462)*('Input_Claims Data'!$T$11:$T$500='Cal_Claims Experience'!$X462)))</f>
        <v/>
      </c>
      <c r="AF462" s="1" t="str" cm="1">
        <f t="array" ref="AF462">IF(AB462="","",_xlfn._xlws.FILTER('Input_Claims Data'!AB$11:AB$500,('Input_Claims Data'!$Q$11:$Q$500='Cal_Claims Experience'!$U462)*('Input_Claims Data'!$R$11:$R$500='Cal_Claims Experience'!$V462)*('Input_Claims Data'!$S$11:$S$500='Cal_Claims Experience'!$W462)*('Input_Claims Data'!$T$11:$T$500='Cal_Claims Experience'!$X462)))</f>
        <v/>
      </c>
      <c r="AG462" s="1" t="str" cm="1">
        <f t="array" ref="AG462">IF(AC462="","",_xlfn._xlws.FILTER('Input_Claims Data'!AC$11:AC$500,('Input_Claims Data'!$Q$11:$Q$500='Cal_Claims Experience'!$U462)*('Input_Claims Data'!$R$11:$R$500='Cal_Claims Experience'!$V462)*('Input_Claims Data'!$S$11:$S$500='Cal_Claims Experience'!$W462)*('Input_Claims Data'!$T$11:$T$500='Cal_Claims Experience'!$X462)))</f>
        <v/>
      </c>
      <c r="AH462" s="1" t="str" cm="1">
        <f t="array" ref="AH462">IF(AD462="","",_xlfn._xlws.FILTER('Input_Claims Data'!AD$11:AD$500,('Input_Claims Data'!$Q$11:$Q$500='Cal_Claims Experience'!$U462)*('Input_Claims Data'!$R$11:$R$500='Cal_Claims Experience'!$V462)*('Input_Claims Data'!$S$11:$S$500='Cal_Claims Experience'!$W462)*('Input_Claims Data'!$T$11:$T$500='Cal_Claims Experience'!$X462)))</f>
        <v/>
      </c>
      <c r="AI462" s="1" t="str">
        <f t="shared" si="78"/>
        <v/>
      </c>
      <c r="AJ462" s="1" t="str">
        <f t="shared" si="75"/>
        <v/>
      </c>
      <c r="AK462" s="1" t="str">
        <f t="shared" si="76"/>
        <v/>
      </c>
      <c r="AL462" s="1" t="str">
        <f t="shared" si="77"/>
        <v/>
      </c>
      <c r="AM462" s="1" t="str">
        <f t="shared" si="79"/>
        <v/>
      </c>
    </row>
    <row r="463" spans="5:39">
      <c r="E463" s="1" t="str" cm="1">
        <f t="array" ref="E463">IF(A463="","",_xlfn._xlws.FILTER('Input_Claims Data'!E$11:E$500,('Input_Claims Data'!$A$11:$A$500='Cal_Claims Experience'!$A463)*('Input_Claims Data'!$B$11:$B$500='Cal_Claims Experience'!$B463)*('Input_Claims Data'!$C$11:$C$500='Cal_Claims Experience'!$C463)*('Input_Claims Data'!$D$11:$D$500='Cal_Claims Experience'!$D463)))</f>
        <v/>
      </c>
      <c r="F463" s="1" t="str" cm="1">
        <f t="array" ref="F463">IF(A463="","",_xlfn._xlws.FILTER('Input_Claims Data'!F$11:F$500,('Input_Claims Data'!$A$11:$A$500='Cal_Claims Experience'!$A463)*('Input_Claims Data'!$B$11:$B$500='Cal_Claims Experience'!$B463)*('Input_Claims Data'!$C$11:$C$500='Cal_Claims Experience'!$C463)*('Input_Claims Data'!$D$11:$D$500='Cal_Claims Experience'!$D463)))</f>
        <v/>
      </c>
      <c r="G463" s="1" t="str" cm="1">
        <f t="array" ref="G463">IF(A463="","",_xlfn._xlws.FILTER('Input_Claims Data'!G$11:G$500,('Input_Claims Data'!$A$11:$A$500='Cal_Claims Experience'!$A463)*('Input_Claims Data'!$B$11:$B$500='Cal_Claims Experience'!$B463)*('Input_Claims Data'!$C$11:$C$500='Cal_Claims Experience'!$C463)*('Input_Claims Data'!$D$11:$D$500='Cal_Claims Experience'!$D463)))</f>
        <v/>
      </c>
      <c r="H463" s="1" t="str" cm="1">
        <f t="array" ref="H463">IF(A463="","",_xlfn._xlws.FILTER('Input_Claims Data'!H$11:H$500,('Input_Claims Data'!$A$11:$A$500='Cal_Claims Experience'!$A463)*('Input_Claims Data'!$B$11:$B$500='Cal_Claims Experience'!$B463)*('Input_Claims Data'!$C$11:$C$500='Cal_Claims Experience'!$C463)*('Input_Claims Data'!$D$11:$D$500='Cal_Claims Experience'!$D463)))</f>
        <v/>
      </c>
      <c r="I463" s="1" t="str" cm="1">
        <f t="array" ref="I463">IF(A463="","",_xlfn._xlws.FILTER('Input_Claims Data'!I$11:I$500,('Input_Claims Data'!$A$11:$A$500='Cal_Claims Experience'!$A463)*('Input_Claims Data'!$B$11:$B$500='Cal_Claims Experience'!$B463)*('Input_Claims Data'!$C$11:$C$500='Cal_Claims Experience'!$C463)*('Input_Claims Data'!$D$11:$D$500='Cal_Claims Experience'!$D463)))</f>
        <v/>
      </c>
      <c r="J463" s="1" t="str" cm="1">
        <f t="array" ref="J463">IF(A463="","",_xlfn._xlws.FILTER('Input_Claims Data'!J$11:J$500,('Input_Claims Data'!$A$11:$A$500='Cal_Claims Experience'!$A463)*('Input_Claims Data'!$B$11:$B$500='Cal_Claims Experience'!$B463)*('Input_Claims Data'!$C$11:$C$500='Cal_Claims Experience'!$C463)*('Input_Claims Data'!$D$11:$D$500='Cal_Claims Experience'!$D463)))</f>
        <v/>
      </c>
      <c r="K463" s="1" t="str" cm="1">
        <f t="array" ref="K463">IF(A463="","",_xlfn._xlws.FILTER('Input_Claims Data'!K$11:K$500,('Input_Claims Data'!$A$11:$A$500='Cal_Claims Experience'!$A463)*('Input_Claims Data'!$B$11:$B$500='Cal_Claims Experience'!$B463)*('Input_Claims Data'!$C$11:$C$500='Cal_Claims Experience'!$C463)*('Input_Claims Data'!$D$11:$D$500='Cal_Claims Experience'!$D463)))</f>
        <v/>
      </c>
      <c r="L463" s="1" t="str" cm="1">
        <f t="array" ref="L463">IF(B463="","",_xlfn._xlws.FILTER('Input_Claims Data'!L$11:L$500,('Input_Claims Data'!$A$11:$A$500='Cal_Claims Experience'!$A463)*('Input_Claims Data'!$B$11:$B$500='Cal_Claims Experience'!$B463)*('Input_Claims Data'!$C$11:$C$500='Cal_Claims Experience'!$C463)*('Input_Claims Data'!$D$11:$D$500='Cal_Claims Experience'!$D463)))</f>
        <v/>
      </c>
      <c r="M463" s="1" t="str" cm="1">
        <f t="array" ref="M463">IF(C463="","",_xlfn._xlws.FILTER('Input_Claims Data'!M$11:M$500,('Input_Claims Data'!$A$11:$A$500='Cal_Claims Experience'!$A463)*('Input_Claims Data'!$B$11:$B$500='Cal_Claims Experience'!$B463)*('Input_Claims Data'!$C$11:$C$500='Cal_Claims Experience'!$C463)*('Input_Claims Data'!$D$11:$D$500='Cal_Claims Experience'!$D463)))</f>
        <v/>
      </c>
      <c r="N463" s="1" t="str" cm="1">
        <f t="array" ref="N463">IF(D463="","",_xlfn._xlws.FILTER('Input_Claims Data'!N$11:N$500,('Input_Claims Data'!$A$11:$A$500='Cal_Claims Experience'!$A463)*('Input_Claims Data'!$B$11:$B$500='Cal_Claims Experience'!$B463)*('Input_Claims Data'!$C$11:$C$500='Cal_Claims Experience'!$C463)*('Input_Claims Data'!$D$11:$D$500='Cal_Claims Experience'!$D463)))</f>
        <v/>
      </c>
      <c r="O463" s="1" t="str">
        <f t="shared" si="70"/>
        <v/>
      </c>
      <c r="P463" s="1" t="str">
        <f t="shared" si="71"/>
        <v/>
      </c>
      <c r="Q463" s="1" t="str">
        <f t="shared" si="72"/>
        <v/>
      </c>
      <c r="R463" s="1" t="str">
        <f t="shared" si="73"/>
        <v/>
      </c>
      <c r="S463" s="1" t="str">
        <f t="shared" si="74"/>
        <v/>
      </c>
      <c r="Y463" s="1" t="str" cm="1">
        <f t="array" ref="Y463">IF(U463="","",_xlfn._xlws.FILTER('Input_Claims Data'!U$11:U$500,('Input_Claims Data'!$Q$11:$Q$500='Cal_Claims Experience'!$U463)*('Input_Claims Data'!$R$11:$R$500='Cal_Claims Experience'!$V463)*('Input_Claims Data'!$S$11:$S$500='Cal_Claims Experience'!$W463)*('Input_Claims Data'!$T$11:$T$500='Cal_Claims Experience'!$X463)))</f>
        <v/>
      </c>
      <c r="Z463" s="1" t="str" cm="1">
        <f t="array" ref="Z463">IF(V463="","",_xlfn._xlws.FILTER('Input_Claims Data'!V$11:V$500,('Input_Claims Data'!$Q$11:$Q$500='Cal_Claims Experience'!$U463)*('Input_Claims Data'!$R$11:$R$500='Cal_Claims Experience'!$V463)*('Input_Claims Data'!$S$11:$S$500='Cal_Claims Experience'!$W463)*('Input_Claims Data'!$T$11:$T$500='Cal_Claims Experience'!$X463)))</f>
        <v/>
      </c>
      <c r="AA463" s="1" t="str" cm="1">
        <f t="array" ref="AA463">IF(W463="","",_xlfn._xlws.FILTER('Input_Claims Data'!W$11:W$500,('Input_Claims Data'!$Q$11:$Q$500='Cal_Claims Experience'!$U463)*('Input_Claims Data'!$R$11:$R$500='Cal_Claims Experience'!$V463)*('Input_Claims Data'!$S$11:$S$500='Cal_Claims Experience'!$W463)*('Input_Claims Data'!$T$11:$T$500='Cal_Claims Experience'!$X463)))</f>
        <v/>
      </c>
      <c r="AB463" s="1" t="str" cm="1">
        <f t="array" ref="AB463">IF(X463="","",_xlfn._xlws.FILTER('Input_Claims Data'!X$11:X$500,('Input_Claims Data'!$Q$11:$Q$500='Cal_Claims Experience'!$U463)*('Input_Claims Data'!$R$11:$R$500='Cal_Claims Experience'!$V463)*('Input_Claims Data'!$S$11:$S$500='Cal_Claims Experience'!$W463)*('Input_Claims Data'!$T$11:$T$500='Cal_Claims Experience'!$X463)))</f>
        <v/>
      </c>
      <c r="AC463" s="1" t="str" cm="1">
        <f t="array" ref="AC463">IF(Y463="","",_xlfn._xlws.FILTER('Input_Claims Data'!Y$11:Y$500,('Input_Claims Data'!$Q$11:$Q$500='Cal_Claims Experience'!$U463)*('Input_Claims Data'!$R$11:$R$500='Cal_Claims Experience'!$V463)*('Input_Claims Data'!$S$11:$S$500='Cal_Claims Experience'!$W463)*('Input_Claims Data'!$T$11:$T$500='Cal_Claims Experience'!$X463)))</f>
        <v/>
      </c>
      <c r="AD463" s="1" t="str" cm="1">
        <f t="array" ref="AD463">IF(Z463="","",_xlfn._xlws.FILTER('Input_Claims Data'!Z$11:Z$500,('Input_Claims Data'!$Q$11:$Q$500='Cal_Claims Experience'!$U463)*('Input_Claims Data'!$R$11:$R$500='Cal_Claims Experience'!$V463)*('Input_Claims Data'!$S$11:$S$500='Cal_Claims Experience'!$W463)*('Input_Claims Data'!$T$11:$T$500='Cal_Claims Experience'!$X463)))</f>
        <v/>
      </c>
      <c r="AE463" s="1" t="str" cm="1">
        <f t="array" ref="AE463">IF(AA463="","",_xlfn._xlws.FILTER('Input_Claims Data'!AA$11:AA$500,('Input_Claims Data'!$Q$11:$Q$500='Cal_Claims Experience'!$U463)*('Input_Claims Data'!$R$11:$R$500='Cal_Claims Experience'!$V463)*('Input_Claims Data'!$S$11:$S$500='Cal_Claims Experience'!$W463)*('Input_Claims Data'!$T$11:$T$500='Cal_Claims Experience'!$X463)))</f>
        <v/>
      </c>
      <c r="AF463" s="1" t="str" cm="1">
        <f t="array" ref="AF463">IF(AB463="","",_xlfn._xlws.FILTER('Input_Claims Data'!AB$11:AB$500,('Input_Claims Data'!$Q$11:$Q$500='Cal_Claims Experience'!$U463)*('Input_Claims Data'!$R$11:$R$500='Cal_Claims Experience'!$V463)*('Input_Claims Data'!$S$11:$S$500='Cal_Claims Experience'!$W463)*('Input_Claims Data'!$T$11:$T$500='Cal_Claims Experience'!$X463)))</f>
        <v/>
      </c>
      <c r="AG463" s="1" t="str" cm="1">
        <f t="array" ref="AG463">IF(AC463="","",_xlfn._xlws.FILTER('Input_Claims Data'!AC$11:AC$500,('Input_Claims Data'!$Q$11:$Q$500='Cal_Claims Experience'!$U463)*('Input_Claims Data'!$R$11:$R$500='Cal_Claims Experience'!$V463)*('Input_Claims Data'!$S$11:$S$500='Cal_Claims Experience'!$W463)*('Input_Claims Data'!$T$11:$T$500='Cal_Claims Experience'!$X463)))</f>
        <v/>
      </c>
      <c r="AH463" s="1" t="str" cm="1">
        <f t="array" ref="AH463">IF(AD463="","",_xlfn._xlws.FILTER('Input_Claims Data'!AD$11:AD$500,('Input_Claims Data'!$Q$11:$Q$500='Cal_Claims Experience'!$U463)*('Input_Claims Data'!$R$11:$R$500='Cal_Claims Experience'!$V463)*('Input_Claims Data'!$S$11:$S$500='Cal_Claims Experience'!$W463)*('Input_Claims Data'!$T$11:$T$500='Cal_Claims Experience'!$X463)))</f>
        <v/>
      </c>
      <c r="AI463" s="1" t="str">
        <f t="shared" si="78"/>
        <v/>
      </c>
      <c r="AJ463" s="1" t="str">
        <f t="shared" si="75"/>
        <v/>
      </c>
      <c r="AK463" s="1" t="str">
        <f t="shared" si="76"/>
        <v/>
      </c>
      <c r="AL463" s="1" t="str">
        <f t="shared" si="77"/>
        <v/>
      </c>
      <c r="AM463" s="1" t="str">
        <f t="shared" si="79"/>
        <v/>
      </c>
    </row>
    <row r="464" spans="5:39">
      <c r="E464" s="1" t="str" cm="1">
        <f t="array" ref="E464">IF(A464="","",_xlfn._xlws.FILTER('Input_Claims Data'!E$11:E$500,('Input_Claims Data'!$A$11:$A$500='Cal_Claims Experience'!$A464)*('Input_Claims Data'!$B$11:$B$500='Cal_Claims Experience'!$B464)*('Input_Claims Data'!$C$11:$C$500='Cal_Claims Experience'!$C464)*('Input_Claims Data'!$D$11:$D$500='Cal_Claims Experience'!$D464)))</f>
        <v/>
      </c>
      <c r="F464" s="1" t="str" cm="1">
        <f t="array" ref="F464">IF(A464="","",_xlfn._xlws.FILTER('Input_Claims Data'!F$11:F$500,('Input_Claims Data'!$A$11:$A$500='Cal_Claims Experience'!$A464)*('Input_Claims Data'!$B$11:$B$500='Cal_Claims Experience'!$B464)*('Input_Claims Data'!$C$11:$C$500='Cal_Claims Experience'!$C464)*('Input_Claims Data'!$D$11:$D$500='Cal_Claims Experience'!$D464)))</f>
        <v/>
      </c>
      <c r="G464" s="1" t="str" cm="1">
        <f t="array" ref="G464">IF(A464="","",_xlfn._xlws.FILTER('Input_Claims Data'!G$11:G$500,('Input_Claims Data'!$A$11:$A$500='Cal_Claims Experience'!$A464)*('Input_Claims Data'!$B$11:$B$500='Cal_Claims Experience'!$B464)*('Input_Claims Data'!$C$11:$C$500='Cal_Claims Experience'!$C464)*('Input_Claims Data'!$D$11:$D$500='Cal_Claims Experience'!$D464)))</f>
        <v/>
      </c>
      <c r="H464" s="1" t="str" cm="1">
        <f t="array" ref="H464">IF(A464="","",_xlfn._xlws.FILTER('Input_Claims Data'!H$11:H$500,('Input_Claims Data'!$A$11:$A$500='Cal_Claims Experience'!$A464)*('Input_Claims Data'!$B$11:$B$500='Cal_Claims Experience'!$B464)*('Input_Claims Data'!$C$11:$C$500='Cal_Claims Experience'!$C464)*('Input_Claims Data'!$D$11:$D$500='Cal_Claims Experience'!$D464)))</f>
        <v/>
      </c>
      <c r="I464" s="1" t="str" cm="1">
        <f t="array" ref="I464">IF(A464="","",_xlfn._xlws.FILTER('Input_Claims Data'!I$11:I$500,('Input_Claims Data'!$A$11:$A$500='Cal_Claims Experience'!$A464)*('Input_Claims Data'!$B$11:$B$500='Cal_Claims Experience'!$B464)*('Input_Claims Data'!$C$11:$C$500='Cal_Claims Experience'!$C464)*('Input_Claims Data'!$D$11:$D$500='Cal_Claims Experience'!$D464)))</f>
        <v/>
      </c>
      <c r="J464" s="1" t="str" cm="1">
        <f t="array" ref="J464">IF(A464="","",_xlfn._xlws.FILTER('Input_Claims Data'!J$11:J$500,('Input_Claims Data'!$A$11:$A$500='Cal_Claims Experience'!$A464)*('Input_Claims Data'!$B$11:$B$500='Cal_Claims Experience'!$B464)*('Input_Claims Data'!$C$11:$C$500='Cal_Claims Experience'!$C464)*('Input_Claims Data'!$D$11:$D$500='Cal_Claims Experience'!$D464)))</f>
        <v/>
      </c>
      <c r="K464" s="1" t="str" cm="1">
        <f t="array" ref="K464">IF(A464="","",_xlfn._xlws.FILTER('Input_Claims Data'!K$11:K$500,('Input_Claims Data'!$A$11:$A$500='Cal_Claims Experience'!$A464)*('Input_Claims Data'!$B$11:$B$500='Cal_Claims Experience'!$B464)*('Input_Claims Data'!$C$11:$C$500='Cal_Claims Experience'!$C464)*('Input_Claims Data'!$D$11:$D$500='Cal_Claims Experience'!$D464)))</f>
        <v/>
      </c>
      <c r="L464" s="1" t="str" cm="1">
        <f t="array" ref="L464">IF(B464="","",_xlfn._xlws.FILTER('Input_Claims Data'!L$11:L$500,('Input_Claims Data'!$A$11:$A$500='Cal_Claims Experience'!$A464)*('Input_Claims Data'!$B$11:$B$500='Cal_Claims Experience'!$B464)*('Input_Claims Data'!$C$11:$C$500='Cal_Claims Experience'!$C464)*('Input_Claims Data'!$D$11:$D$500='Cal_Claims Experience'!$D464)))</f>
        <v/>
      </c>
      <c r="M464" s="1" t="str" cm="1">
        <f t="array" ref="M464">IF(C464="","",_xlfn._xlws.FILTER('Input_Claims Data'!M$11:M$500,('Input_Claims Data'!$A$11:$A$500='Cal_Claims Experience'!$A464)*('Input_Claims Data'!$B$11:$B$500='Cal_Claims Experience'!$B464)*('Input_Claims Data'!$C$11:$C$500='Cal_Claims Experience'!$C464)*('Input_Claims Data'!$D$11:$D$500='Cal_Claims Experience'!$D464)))</f>
        <v/>
      </c>
      <c r="N464" s="1" t="str" cm="1">
        <f t="array" ref="N464">IF(D464="","",_xlfn._xlws.FILTER('Input_Claims Data'!N$11:N$500,('Input_Claims Data'!$A$11:$A$500='Cal_Claims Experience'!$A464)*('Input_Claims Data'!$B$11:$B$500='Cal_Claims Experience'!$B464)*('Input_Claims Data'!$C$11:$C$500='Cal_Claims Experience'!$C464)*('Input_Claims Data'!$D$11:$D$500='Cal_Claims Experience'!$D464)))</f>
        <v/>
      </c>
      <c r="O464" s="1" t="str">
        <f t="shared" si="70"/>
        <v/>
      </c>
      <c r="P464" s="1" t="str">
        <f t="shared" si="71"/>
        <v/>
      </c>
      <c r="Q464" s="1" t="str">
        <f t="shared" si="72"/>
        <v/>
      </c>
      <c r="R464" s="1" t="str">
        <f t="shared" si="73"/>
        <v/>
      </c>
      <c r="S464" s="1" t="str">
        <f t="shared" si="74"/>
        <v/>
      </c>
      <c r="Y464" s="1" t="str" cm="1">
        <f t="array" ref="Y464">IF(U464="","",_xlfn._xlws.FILTER('Input_Claims Data'!U$11:U$500,('Input_Claims Data'!$Q$11:$Q$500='Cal_Claims Experience'!$U464)*('Input_Claims Data'!$R$11:$R$500='Cal_Claims Experience'!$V464)*('Input_Claims Data'!$S$11:$S$500='Cal_Claims Experience'!$W464)*('Input_Claims Data'!$T$11:$T$500='Cal_Claims Experience'!$X464)))</f>
        <v/>
      </c>
      <c r="Z464" s="1" t="str" cm="1">
        <f t="array" ref="Z464">IF(V464="","",_xlfn._xlws.FILTER('Input_Claims Data'!V$11:V$500,('Input_Claims Data'!$Q$11:$Q$500='Cal_Claims Experience'!$U464)*('Input_Claims Data'!$R$11:$R$500='Cal_Claims Experience'!$V464)*('Input_Claims Data'!$S$11:$S$500='Cal_Claims Experience'!$W464)*('Input_Claims Data'!$T$11:$T$500='Cal_Claims Experience'!$X464)))</f>
        <v/>
      </c>
      <c r="AA464" s="1" t="str" cm="1">
        <f t="array" ref="AA464">IF(W464="","",_xlfn._xlws.FILTER('Input_Claims Data'!W$11:W$500,('Input_Claims Data'!$Q$11:$Q$500='Cal_Claims Experience'!$U464)*('Input_Claims Data'!$R$11:$R$500='Cal_Claims Experience'!$V464)*('Input_Claims Data'!$S$11:$S$500='Cal_Claims Experience'!$W464)*('Input_Claims Data'!$T$11:$T$500='Cal_Claims Experience'!$X464)))</f>
        <v/>
      </c>
      <c r="AB464" s="1" t="str" cm="1">
        <f t="array" ref="AB464">IF(X464="","",_xlfn._xlws.FILTER('Input_Claims Data'!X$11:X$500,('Input_Claims Data'!$Q$11:$Q$500='Cal_Claims Experience'!$U464)*('Input_Claims Data'!$R$11:$R$500='Cal_Claims Experience'!$V464)*('Input_Claims Data'!$S$11:$S$500='Cal_Claims Experience'!$W464)*('Input_Claims Data'!$T$11:$T$500='Cal_Claims Experience'!$X464)))</f>
        <v/>
      </c>
      <c r="AC464" s="1" t="str" cm="1">
        <f t="array" ref="AC464">IF(Y464="","",_xlfn._xlws.FILTER('Input_Claims Data'!Y$11:Y$500,('Input_Claims Data'!$Q$11:$Q$500='Cal_Claims Experience'!$U464)*('Input_Claims Data'!$R$11:$R$500='Cal_Claims Experience'!$V464)*('Input_Claims Data'!$S$11:$S$500='Cal_Claims Experience'!$W464)*('Input_Claims Data'!$T$11:$T$500='Cal_Claims Experience'!$X464)))</f>
        <v/>
      </c>
      <c r="AD464" s="1" t="str" cm="1">
        <f t="array" ref="AD464">IF(Z464="","",_xlfn._xlws.FILTER('Input_Claims Data'!Z$11:Z$500,('Input_Claims Data'!$Q$11:$Q$500='Cal_Claims Experience'!$U464)*('Input_Claims Data'!$R$11:$R$500='Cal_Claims Experience'!$V464)*('Input_Claims Data'!$S$11:$S$500='Cal_Claims Experience'!$W464)*('Input_Claims Data'!$T$11:$T$500='Cal_Claims Experience'!$X464)))</f>
        <v/>
      </c>
      <c r="AE464" s="1" t="str" cm="1">
        <f t="array" ref="AE464">IF(AA464="","",_xlfn._xlws.FILTER('Input_Claims Data'!AA$11:AA$500,('Input_Claims Data'!$Q$11:$Q$500='Cal_Claims Experience'!$U464)*('Input_Claims Data'!$R$11:$R$500='Cal_Claims Experience'!$V464)*('Input_Claims Data'!$S$11:$S$500='Cal_Claims Experience'!$W464)*('Input_Claims Data'!$T$11:$T$500='Cal_Claims Experience'!$X464)))</f>
        <v/>
      </c>
      <c r="AF464" s="1" t="str" cm="1">
        <f t="array" ref="AF464">IF(AB464="","",_xlfn._xlws.FILTER('Input_Claims Data'!AB$11:AB$500,('Input_Claims Data'!$Q$11:$Q$500='Cal_Claims Experience'!$U464)*('Input_Claims Data'!$R$11:$R$500='Cal_Claims Experience'!$V464)*('Input_Claims Data'!$S$11:$S$500='Cal_Claims Experience'!$W464)*('Input_Claims Data'!$T$11:$T$500='Cal_Claims Experience'!$X464)))</f>
        <v/>
      </c>
      <c r="AG464" s="1" t="str" cm="1">
        <f t="array" ref="AG464">IF(AC464="","",_xlfn._xlws.FILTER('Input_Claims Data'!AC$11:AC$500,('Input_Claims Data'!$Q$11:$Q$500='Cal_Claims Experience'!$U464)*('Input_Claims Data'!$R$11:$R$500='Cal_Claims Experience'!$V464)*('Input_Claims Data'!$S$11:$S$500='Cal_Claims Experience'!$W464)*('Input_Claims Data'!$T$11:$T$500='Cal_Claims Experience'!$X464)))</f>
        <v/>
      </c>
      <c r="AH464" s="1" t="str" cm="1">
        <f t="array" ref="AH464">IF(AD464="","",_xlfn._xlws.FILTER('Input_Claims Data'!AD$11:AD$500,('Input_Claims Data'!$Q$11:$Q$500='Cal_Claims Experience'!$U464)*('Input_Claims Data'!$R$11:$R$500='Cal_Claims Experience'!$V464)*('Input_Claims Data'!$S$11:$S$500='Cal_Claims Experience'!$W464)*('Input_Claims Data'!$T$11:$T$500='Cal_Claims Experience'!$X464)))</f>
        <v/>
      </c>
      <c r="AI464" s="1" t="str">
        <f t="shared" si="78"/>
        <v/>
      </c>
      <c r="AJ464" s="1" t="str">
        <f t="shared" si="75"/>
        <v/>
      </c>
      <c r="AK464" s="1" t="str">
        <f t="shared" si="76"/>
        <v/>
      </c>
      <c r="AL464" s="1" t="str">
        <f t="shared" si="77"/>
        <v/>
      </c>
      <c r="AM464" s="1" t="str">
        <f t="shared" si="79"/>
        <v/>
      </c>
    </row>
    <row r="465" spans="5:39">
      <c r="E465" s="1" t="str" cm="1">
        <f t="array" ref="E465">IF(A465="","",_xlfn._xlws.FILTER('Input_Claims Data'!E$11:E$500,('Input_Claims Data'!$A$11:$A$500='Cal_Claims Experience'!$A465)*('Input_Claims Data'!$B$11:$B$500='Cal_Claims Experience'!$B465)*('Input_Claims Data'!$C$11:$C$500='Cal_Claims Experience'!$C465)*('Input_Claims Data'!$D$11:$D$500='Cal_Claims Experience'!$D465)))</f>
        <v/>
      </c>
      <c r="F465" s="1" t="str" cm="1">
        <f t="array" ref="F465">IF(A465="","",_xlfn._xlws.FILTER('Input_Claims Data'!F$11:F$500,('Input_Claims Data'!$A$11:$A$500='Cal_Claims Experience'!$A465)*('Input_Claims Data'!$B$11:$B$500='Cal_Claims Experience'!$B465)*('Input_Claims Data'!$C$11:$C$500='Cal_Claims Experience'!$C465)*('Input_Claims Data'!$D$11:$D$500='Cal_Claims Experience'!$D465)))</f>
        <v/>
      </c>
      <c r="G465" s="1" t="str" cm="1">
        <f t="array" ref="G465">IF(A465="","",_xlfn._xlws.FILTER('Input_Claims Data'!G$11:G$500,('Input_Claims Data'!$A$11:$A$500='Cal_Claims Experience'!$A465)*('Input_Claims Data'!$B$11:$B$500='Cal_Claims Experience'!$B465)*('Input_Claims Data'!$C$11:$C$500='Cal_Claims Experience'!$C465)*('Input_Claims Data'!$D$11:$D$500='Cal_Claims Experience'!$D465)))</f>
        <v/>
      </c>
      <c r="H465" s="1" t="str" cm="1">
        <f t="array" ref="H465">IF(A465="","",_xlfn._xlws.FILTER('Input_Claims Data'!H$11:H$500,('Input_Claims Data'!$A$11:$A$500='Cal_Claims Experience'!$A465)*('Input_Claims Data'!$B$11:$B$500='Cal_Claims Experience'!$B465)*('Input_Claims Data'!$C$11:$C$500='Cal_Claims Experience'!$C465)*('Input_Claims Data'!$D$11:$D$500='Cal_Claims Experience'!$D465)))</f>
        <v/>
      </c>
      <c r="I465" s="1" t="str" cm="1">
        <f t="array" ref="I465">IF(A465="","",_xlfn._xlws.FILTER('Input_Claims Data'!I$11:I$500,('Input_Claims Data'!$A$11:$A$500='Cal_Claims Experience'!$A465)*('Input_Claims Data'!$B$11:$B$500='Cal_Claims Experience'!$B465)*('Input_Claims Data'!$C$11:$C$500='Cal_Claims Experience'!$C465)*('Input_Claims Data'!$D$11:$D$500='Cal_Claims Experience'!$D465)))</f>
        <v/>
      </c>
      <c r="J465" s="1" t="str" cm="1">
        <f t="array" ref="J465">IF(A465="","",_xlfn._xlws.FILTER('Input_Claims Data'!J$11:J$500,('Input_Claims Data'!$A$11:$A$500='Cal_Claims Experience'!$A465)*('Input_Claims Data'!$B$11:$B$500='Cal_Claims Experience'!$B465)*('Input_Claims Data'!$C$11:$C$500='Cal_Claims Experience'!$C465)*('Input_Claims Data'!$D$11:$D$500='Cal_Claims Experience'!$D465)))</f>
        <v/>
      </c>
      <c r="K465" s="1" t="str" cm="1">
        <f t="array" ref="K465">IF(A465="","",_xlfn._xlws.FILTER('Input_Claims Data'!K$11:K$500,('Input_Claims Data'!$A$11:$A$500='Cal_Claims Experience'!$A465)*('Input_Claims Data'!$B$11:$B$500='Cal_Claims Experience'!$B465)*('Input_Claims Data'!$C$11:$C$500='Cal_Claims Experience'!$C465)*('Input_Claims Data'!$D$11:$D$500='Cal_Claims Experience'!$D465)))</f>
        <v/>
      </c>
      <c r="L465" s="1" t="str" cm="1">
        <f t="array" ref="L465">IF(B465="","",_xlfn._xlws.FILTER('Input_Claims Data'!L$11:L$500,('Input_Claims Data'!$A$11:$A$500='Cal_Claims Experience'!$A465)*('Input_Claims Data'!$B$11:$B$500='Cal_Claims Experience'!$B465)*('Input_Claims Data'!$C$11:$C$500='Cal_Claims Experience'!$C465)*('Input_Claims Data'!$D$11:$D$500='Cal_Claims Experience'!$D465)))</f>
        <v/>
      </c>
      <c r="M465" s="1" t="str" cm="1">
        <f t="array" ref="M465">IF(C465="","",_xlfn._xlws.FILTER('Input_Claims Data'!M$11:M$500,('Input_Claims Data'!$A$11:$A$500='Cal_Claims Experience'!$A465)*('Input_Claims Data'!$B$11:$B$500='Cal_Claims Experience'!$B465)*('Input_Claims Data'!$C$11:$C$500='Cal_Claims Experience'!$C465)*('Input_Claims Data'!$D$11:$D$500='Cal_Claims Experience'!$D465)))</f>
        <v/>
      </c>
      <c r="N465" s="1" t="str" cm="1">
        <f t="array" ref="N465">IF(D465="","",_xlfn._xlws.FILTER('Input_Claims Data'!N$11:N$500,('Input_Claims Data'!$A$11:$A$500='Cal_Claims Experience'!$A465)*('Input_Claims Data'!$B$11:$B$500='Cal_Claims Experience'!$B465)*('Input_Claims Data'!$C$11:$C$500='Cal_Claims Experience'!$C465)*('Input_Claims Data'!$D$11:$D$500='Cal_Claims Experience'!$D465)))</f>
        <v/>
      </c>
      <c r="O465" s="1" t="str">
        <f t="shared" si="70"/>
        <v/>
      </c>
      <c r="P465" s="1" t="str">
        <f t="shared" si="71"/>
        <v/>
      </c>
      <c r="Q465" s="1" t="str">
        <f t="shared" si="72"/>
        <v/>
      </c>
      <c r="R465" s="1" t="str">
        <f t="shared" si="73"/>
        <v/>
      </c>
      <c r="S465" s="1" t="str">
        <f t="shared" si="74"/>
        <v/>
      </c>
      <c r="Y465" s="1" t="str" cm="1">
        <f t="array" ref="Y465">IF(U465="","",_xlfn._xlws.FILTER('Input_Claims Data'!U$11:U$500,('Input_Claims Data'!$Q$11:$Q$500='Cal_Claims Experience'!$U465)*('Input_Claims Data'!$R$11:$R$500='Cal_Claims Experience'!$V465)*('Input_Claims Data'!$S$11:$S$500='Cal_Claims Experience'!$W465)*('Input_Claims Data'!$T$11:$T$500='Cal_Claims Experience'!$X465)))</f>
        <v/>
      </c>
      <c r="Z465" s="1" t="str" cm="1">
        <f t="array" ref="Z465">IF(V465="","",_xlfn._xlws.FILTER('Input_Claims Data'!V$11:V$500,('Input_Claims Data'!$Q$11:$Q$500='Cal_Claims Experience'!$U465)*('Input_Claims Data'!$R$11:$R$500='Cal_Claims Experience'!$V465)*('Input_Claims Data'!$S$11:$S$500='Cal_Claims Experience'!$W465)*('Input_Claims Data'!$T$11:$T$500='Cal_Claims Experience'!$X465)))</f>
        <v/>
      </c>
      <c r="AA465" s="1" t="str" cm="1">
        <f t="array" ref="AA465">IF(W465="","",_xlfn._xlws.FILTER('Input_Claims Data'!W$11:W$500,('Input_Claims Data'!$Q$11:$Q$500='Cal_Claims Experience'!$U465)*('Input_Claims Data'!$R$11:$R$500='Cal_Claims Experience'!$V465)*('Input_Claims Data'!$S$11:$S$500='Cal_Claims Experience'!$W465)*('Input_Claims Data'!$T$11:$T$500='Cal_Claims Experience'!$X465)))</f>
        <v/>
      </c>
      <c r="AB465" s="1" t="str" cm="1">
        <f t="array" ref="AB465">IF(X465="","",_xlfn._xlws.FILTER('Input_Claims Data'!X$11:X$500,('Input_Claims Data'!$Q$11:$Q$500='Cal_Claims Experience'!$U465)*('Input_Claims Data'!$R$11:$R$500='Cal_Claims Experience'!$V465)*('Input_Claims Data'!$S$11:$S$500='Cal_Claims Experience'!$W465)*('Input_Claims Data'!$T$11:$T$500='Cal_Claims Experience'!$X465)))</f>
        <v/>
      </c>
      <c r="AC465" s="1" t="str" cm="1">
        <f t="array" ref="AC465">IF(Y465="","",_xlfn._xlws.FILTER('Input_Claims Data'!Y$11:Y$500,('Input_Claims Data'!$Q$11:$Q$500='Cal_Claims Experience'!$U465)*('Input_Claims Data'!$R$11:$R$500='Cal_Claims Experience'!$V465)*('Input_Claims Data'!$S$11:$S$500='Cal_Claims Experience'!$W465)*('Input_Claims Data'!$T$11:$T$500='Cal_Claims Experience'!$X465)))</f>
        <v/>
      </c>
      <c r="AD465" s="1" t="str" cm="1">
        <f t="array" ref="AD465">IF(Z465="","",_xlfn._xlws.FILTER('Input_Claims Data'!Z$11:Z$500,('Input_Claims Data'!$Q$11:$Q$500='Cal_Claims Experience'!$U465)*('Input_Claims Data'!$R$11:$R$500='Cal_Claims Experience'!$V465)*('Input_Claims Data'!$S$11:$S$500='Cal_Claims Experience'!$W465)*('Input_Claims Data'!$T$11:$T$500='Cal_Claims Experience'!$X465)))</f>
        <v/>
      </c>
      <c r="AE465" s="1" t="str" cm="1">
        <f t="array" ref="AE465">IF(AA465="","",_xlfn._xlws.FILTER('Input_Claims Data'!AA$11:AA$500,('Input_Claims Data'!$Q$11:$Q$500='Cal_Claims Experience'!$U465)*('Input_Claims Data'!$R$11:$R$500='Cal_Claims Experience'!$V465)*('Input_Claims Data'!$S$11:$S$500='Cal_Claims Experience'!$W465)*('Input_Claims Data'!$T$11:$T$500='Cal_Claims Experience'!$X465)))</f>
        <v/>
      </c>
      <c r="AF465" s="1" t="str" cm="1">
        <f t="array" ref="AF465">IF(AB465="","",_xlfn._xlws.FILTER('Input_Claims Data'!AB$11:AB$500,('Input_Claims Data'!$Q$11:$Q$500='Cal_Claims Experience'!$U465)*('Input_Claims Data'!$R$11:$R$500='Cal_Claims Experience'!$V465)*('Input_Claims Data'!$S$11:$S$500='Cal_Claims Experience'!$W465)*('Input_Claims Data'!$T$11:$T$500='Cal_Claims Experience'!$X465)))</f>
        <v/>
      </c>
      <c r="AG465" s="1" t="str" cm="1">
        <f t="array" ref="AG465">IF(AC465="","",_xlfn._xlws.FILTER('Input_Claims Data'!AC$11:AC$500,('Input_Claims Data'!$Q$11:$Q$500='Cal_Claims Experience'!$U465)*('Input_Claims Data'!$R$11:$R$500='Cal_Claims Experience'!$V465)*('Input_Claims Data'!$S$11:$S$500='Cal_Claims Experience'!$W465)*('Input_Claims Data'!$T$11:$T$500='Cal_Claims Experience'!$X465)))</f>
        <v/>
      </c>
      <c r="AH465" s="1" t="str" cm="1">
        <f t="array" ref="AH465">IF(AD465="","",_xlfn._xlws.FILTER('Input_Claims Data'!AD$11:AD$500,('Input_Claims Data'!$Q$11:$Q$500='Cal_Claims Experience'!$U465)*('Input_Claims Data'!$R$11:$R$500='Cal_Claims Experience'!$V465)*('Input_Claims Data'!$S$11:$S$500='Cal_Claims Experience'!$W465)*('Input_Claims Data'!$T$11:$T$500='Cal_Claims Experience'!$X465)))</f>
        <v/>
      </c>
      <c r="AI465" s="1" t="str">
        <f t="shared" si="78"/>
        <v/>
      </c>
      <c r="AJ465" s="1" t="str">
        <f t="shared" si="75"/>
        <v/>
      </c>
      <c r="AK465" s="1" t="str">
        <f t="shared" si="76"/>
        <v/>
      </c>
      <c r="AL465" s="1" t="str">
        <f t="shared" si="77"/>
        <v/>
      </c>
      <c r="AM465" s="1" t="str">
        <f t="shared" si="79"/>
        <v/>
      </c>
    </row>
    <row r="466" spans="5:39">
      <c r="E466" s="1" t="str" cm="1">
        <f t="array" ref="E466">IF(A466="","",_xlfn._xlws.FILTER('Input_Claims Data'!E$11:E$500,('Input_Claims Data'!$A$11:$A$500='Cal_Claims Experience'!$A466)*('Input_Claims Data'!$B$11:$B$500='Cal_Claims Experience'!$B466)*('Input_Claims Data'!$C$11:$C$500='Cal_Claims Experience'!$C466)*('Input_Claims Data'!$D$11:$D$500='Cal_Claims Experience'!$D466)))</f>
        <v/>
      </c>
      <c r="F466" s="1" t="str" cm="1">
        <f t="array" ref="F466">IF(A466="","",_xlfn._xlws.FILTER('Input_Claims Data'!F$11:F$500,('Input_Claims Data'!$A$11:$A$500='Cal_Claims Experience'!$A466)*('Input_Claims Data'!$B$11:$B$500='Cal_Claims Experience'!$B466)*('Input_Claims Data'!$C$11:$C$500='Cal_Claims Experience'!$C466)*('Input_Claims Data'!$D$11:$D$500='Cal_Claims Experience'!$D466)))</f>
        <v/>
      </c>
      <c r="G466" s="1" t="str" cm="1">
        <f t="array" ref="G466">IF(A466="","",_xlfn._xlws.FILTER('Input_Claims Data'!G$11:G$500,('Input_Claims Data'!$A$11:$A$500='Cal_Claims Experience'!$A466)*('Input_Claims Data'!$B$11:$B$500='Cal_Claims Experience'!$B466)*('Input_Claims Data'!$C$11:$C$500='Cal_Claims Experience'!$C466)*('Input_Claims Data'!$D$11:$D$500='Cal_Claims Experience'!$D466)))</f>
        <v/>
      </c>
      <c r="H466" s="1" t="str" cm="1">
        <f t="array" ref="H466">IF(A466="","",_xlfn._xlws.FILTER('Input_Claims Data'!H$11:H$500,('Input_Claims Data'!$A$11:$A$500='Cal_Claims Experience'!$A466)*('Input_Claims Data'!$B$11:$B$500='Cal_Claims Experience'!$B466)*('Input_Claims Data'!$C$11:$C$500='Cal_Claims Experience'!$C466)*('Input_Claims Data'!$D$11:$D$500='Cal_Claims Experience'!$D466)))</f>
        <v/>
      </c>
      <c r="I466" s="1" t="str" cm="1">
        <f t="array" ref="I466">IF(A466="","",_xlfn._xlws.FILTER('Input_Claims Data'!I$11:I$500,('Input_Claims Data'!$A$11:$A$500='Cal_Claims Experience'!$A466)*('Input_Claims Data'!$B$11:$B$500='Cal_Claims Experience'!$B466)*('Input_Claims Data'!$C$11:$C$500='Cal_Claims Experience'!$C466)*('Input_Claims Data'!$D$11:$D$500='Cal_Claims Experience'!$D466)))</f>
        <v/>
      </c>
      <c r="J466" s="1" t="str" cm="1">
        <f t="array" ref="J466">IF(A466="","",_xlfn._xlws.FILTER('Input_Claims Data'!J$11:J$500,('Input_Claims Data'!$A$11:$A$500='Cal_Claims Experience'!$A466)*('Input_Claims Data'!$B$11:$B$500='Cal_Claims Experience'!$B466)*('Input_Claims Data'!$C$11:$C$500='Cal_Claims Experience'!$C466)*('Input_Claims Data'!$D$11:$D$500='Cal_Claims Experience'!$D466)))</f>
        <v/>
      </c>
      <c r="K466" s="1" t="str" cm="1">
        <f t="array" ref="K466">IF(A466="","",_xlfn._xlws.FILTER('Input_Claims Data'!K$11:K$500,('Input_Claims Data'!$A$11:$A$500='Cal_Claims Experience'!$A466)*('Input_Claims Data'!$B$11:$B$500='Cal_Claims Experience'!$B466)*('Input_Claims Data'!$C$11:$C$500='Cal_Claims Experience'!$C466)*('Input_Claims Data'!$D$11:$D$500='Cal_Claims Experience'!$D466)))</f>
        <v/>
      </c>
      <c r="L466" s="1" t="str" cm="1">
        <f t="array" ref="L466">IF(B466="","",_xlfn._xlws.FILTER('Input_Claims Data'!L$11:L$500,('Input_Claims Data'!$A$11:$A$500='Cal_Claims Experience'!$A466)*('Input_Claims Data'!$B$11:$B$500='Cal_Claims Experience'!$B466)*('Input_Claims Data'!$C$11:$C$500='Cal_Claims Experience'!$C466)*('Input_Claims Data'!$D$11:$D$500='Cal_Claims Experience'!$D466)))</f>
        <v/>
      </c>
      <c r="M466" s="1" t="str" cm="1">
        <f t="array" ref="M466">IF(C466="","",_xlfn._xlws.FILTER('Input_Claims Data'!M$11:M$500,('Input_Claims Data'!$A$11:$A$500='Cal_Claims Experience'!$A466)*('Input_Claims Data'!$B$11:$B$500='Cal_Claims Experience'!$B466)*('Input_Claims Data'!$C$11:$C$500='Cal_Claims Experience'!$C466)*('Input_Claims Data'!$D$11:$D$500='Cal_Claims Experience'!$D466)))</f>
        <v/>
      </c>
      <c r="N466" s="1" t="str" cm="1">
        <f t="array" ref="N466">IF(D466="","",_xlfn._xlws.FILTER('Input_Claims Data'!N$11:N$500,('Input_Claims Data'!$A$11:$A$500='Cal_Claims Experience'!$A466)*('Input_Claims Data'!$B$11:$B$500='Cal_Claims Experience'!$B466)*('Input_Claims Data'!$C$11:$C$500='Cal_Claims Experience'!$C466)*('Input_Claims Data'!$D$11:$D$500='Cal_Claims Experience'!$D466)))</f>
        <v/>
      </c>
      <c r="O466" s="1" t="str">
        <f t="shared" si="70"/>
        <v/>
      </c>
      <c r="P466" s="1" t="str">
        <f t="shared" si="71"/>
        <v/>
      </c>
      <c r="Q466" s="1" t="str">
        <f t="shared" si="72"/>
        <v/>
      </c>
      <c r="R466" s="1" t="str">
        <f t="shared" si="73"/>
        <v/>
      </c>
      <c r="S466" s="1" t="str">
        <f t="shared" si="74"/>
        <v/>
      </c>
      <c r="Y466" s="1" t="str" cm="1">
        <f t="array" ref="Y466">IF(U466="","",_xlfn._xlws.FILTER('Input_Claims Data'!U$11:U$500,('Input_Claims Data'!$Q$11:$Q$500='Cal_Claims Experience'!$U466)*('Input_Claims Data'!$R$11:$R$500='Cal_Claims Experience'!$V466)*('Input_Claims Data'!$S$11:$S$500='Cal_Claims Experience'!$W466)*('Input_Claims Data'!$T$11:$T$500='Cal_Claims Experience'!$X466)))</f>
        <v/>
      </c>
      <c r="Z466" s="1" t="str" cm="1">
        <f t="array" ref="Z466">IF(V466="","",_xlfn._xlws.FILTER('Input_Claims Data'!V$11:V$500,('Input_Claims Data'!$Q$11:$Q$500='Cal_Claims Experience'!$U466)*('Input_Claims Data'!$R$11:$R$500='Cal_Claims Experience'!$V466)*('Input_Claims Data'!$S$11:$S$500='Cal_Claims Experience'!$W466)*('Input_Claims Data'!$T$11:$T$500='Cal_Claims Experience'!$X466)))</f>
        <v/>
      </c>
      <c r="AA466" s="1" t="str" cm="1">
        <f t="array" ref="AA466">IF(W466="","",_xlfn._xlws.FILTER('Input_Claims Data'!W$11:W$500,('Input_Claims Data'!$Q$11:$Q$500='Cal_Claims Experience'!$U466)*('Input_Claims Data'!$R$11:$R$500='Cal_Claims Experience'!$V466)*('Input_Claims Data'!$S$11:$S$500='Cal_Claims Experience'!$W466)*('Input_Claims Data'!$T$11:$T$500='Cal_Claims Experience'!$X466)))</f>
        <v/>
      </c>
      <c r="AB466" s="1" t="str" cm="1">
        <f t="array" ref="AB466">IF(X466="","",_xlfn._xlws.FILTER('Input_Claims Data'!X$11:X$500,('Input_Claims Data'!$Q$11:$Q$500='Cal_Claims Experience'!$U466)*('Input_Claims Data'!$R$11:$R$500='Cal_Claims Experience'!$V466)*('Input_Claims Data'!$S$11:$S$500='Cal_Claims Experience'!$W466)*('Input_Claims Data'!$T$11:$T$500='Cal_Claims Experience'!$X466)))</f>
        <v/>
      </c>
      <c r="AC466" s="1" t="str" cm="1">
        <f t="array" ref="AC466">IF(Y466="","",_xlfn._xlws.FILTER('Input_Claims Data'!Y$11:Y$500,('Input_Claims Data'!$Q$11:$Q$500='Cal_Claims Experience'!$U466)*('Input_Claims Data'!$R$11:$R$500='Cal_Claims Experience'!$V466)*('Input_Claims Data'!$S$11:$S$500='Cal_Claims Experience'!$W466)*('Input_Claims Data'!$T$11:$T$500='Cal_Claims Experience'!$X466)))</f>
        <v/>
      </c>
      <c r="AD466" s="1" t="str" cm="1">
        <f t="array" ref="AD466">IF(Z466="","",_xlfn._xlws.FILTER('Input_Claims Data'!Z$11:Z$500,('Input_Claims Data'!$Q$11:$Q$500='Cal_Claims Experience'!$U466)*('Input_Claims Data'!$R$11:$R$500='Cal_Claims Experience'!$V466)*('Input_Claims Data'!$S$11:$S$500='Cal_Claims Experience'!$W466)*('Input_Claims Data'!$T$11:$T$500='Cal_Claims Experience'!$X466)))</f>
        <v/>
      </c>
      <c r="AE466" s="1" t="str" cm="1">
        <f t="array" ref="AE466">IF(AA466="","",_xlfn._xlws.FILTER('Input_Claims Data'!AA$11:AA$500,('Input_Claims Data'!$Q$11:$Q$500='Cal_Claims Experience'!$U466)*('Input_Claims Data'!$R$11:$R$500='Cal_Claims Experience'!$V466)*('Input_Claims Data'!$S$11:$S$500='Cal_Claims Experience'!$W466)*('Input_Claims Data'!$T$11:$T$500='Cal_Claims Experience'!$X466)))</f>
        <v/>
      </c>
      <c r="AF466" s="1" t="str" cm="1">
        <f t="array" ref="AF466">IF(AB466="","",_xlfn._xlws.FILTER('Input_Claims Data'!AB$11:AB$500,('Input_Claims Data'!$Q$11:$Q$500='Cal_Claims Experience'!$U466)*('Input_Claims Data'!$R$11:$R$500='Cal_Claims Experience'!$V466)*('Input_Claims Data'!$S$11:$S$500='Cal_Claims Experience'!$W466)*('Input_Claims Data'!$T$11:$T$500='Cal_Claims Experience'!$X466)))</f>
        <v/>
      </c>
      <c r="AG466" s="1" t="str" cm="1">
        <f t="array" ref="AG466">IF(AC466="","",_xlfn._xlws.FILTER('Input_Claims Data'!AC$11:AC$500,('Input_Claims Data'!$Q$11:$Q$500='Cal_Claims Experience'!$U466)*('Input_Claims Data'!$R$11:$R$500='Cal_Claims Experience'!$V466)*('Input_Claims Data'!$S$11:$S$500='Cal_Claims Experience'!$W466)*('Input_Claims Data'!$T$11:$T$500='Cal_Claims Experience'!$X466)))</f>
        <v/>
      </c>
      <c r="AH466" s="1" t="str" cm="1">
        <f t="array" ref="AH466">IF(AD466="","",_xlfn._xlws.FILTER('Input_Claims Data'!AD$11:AD$500,('Input_Claims Data'!$Q$11:$Q$500='Cal_Claims Experience'!$U466)*('Input_Claims Data'!$R$11:$R$500='Cal_Claims Experience'!$V466)*('Input_Claims Data'!$S$11:$S$500='Cal_Claims Experience'!$W466)*('Input_Claims Data'!$T$11:$T$500='Cal_Claims Experience'!$X466)))</f>
        <v/>
      </c>
      <c r="AI466" s="1" t="str">
        <f t="shared" si="78"/>
        <v/>
      </c>
      <c r="AJ466" s="1" t="str">
        <f t="shared" si="75"/>
        <v/>
      </c>
      <c r="AK466" s="1" t="str">
        <f t="shared" si="76"/>
        <v/>
      </c>
      <c r="AL466" s="1" t="str">
        <f t="shared" si="77"/>
        <v/>
      </c>
      <c r="AM466" s="1" t="str">
        <f t="shared" si="79"/>
        <v/>
      </c>
    </row>
    <row r="467" spans="5:39">
      <c r="E467" s="1" t="str" cm="1">
        <f t="array" ref="E467">IF(A467="","",_xlfn._xlws.FILTER('Input_Claims Data'!E$11:E$500,('Input_Claims Data'!$A$11:$A$500='Cal_Claims Experience'!$A467)*('Input_Claims Data'!$B$11:$B$500='Cal_Claims Experience'!$B467)*('Input_Claims Data'!$C$11:$C$500='Cal_Claims Experience'!$C467)*('Input_Claims Data'!$D$11:$D$500='Cal_Claims Experience'!$D467)))</f>
        <v/>
      </c>
      <c r="F467" s="1" t="str" cm="1">
        <f t="array" ref="F467">IF(A467="","",_xlfn._xlws.FILTER('Input_Claims Data'!F$11:F$500,('Input_Claims Data'!$A$11:$A$500='Cal_Claims Experience'!$A467)*('Input_Claims Data'!$B$11:$B$500='Cal_Claims Experience'!$B467)*('Input_Claims Data'!$C$11:$C$500='Cal_Claims Experience'!$C467)*('Input_Claims Data'!$D$11:$D$500='Cal_Claims Experience'!$D467)))</f>
        <v/>
      </c>
      <c r="G467" s="1" t="str" cm="1">
        <f t="array" ref="G467">IF(A467="","",_xlfn._xlws.FILTER('Input_Claims Data'!G$11:G$500,('Input_Claims Data'!$A$11:$A$500='Cal_Claims Experience'!$A467)*('Input_Claims Data'!$B$11:$B$500='Cal_Claims Experience'!$B467)*('Input_Claims Data'!$C$11:$C$500='Cal_Claims Experience'!$C467)*('Input_Claims Data'!$D$11:$D$500='Cal_Claims Experience'!$D467)))</f>
        <v/>
      </c>
      <c r="H467" s="1" t="str" cm="1">
        <f t="array" ref="H467">IF(A467="","",_xlfn._xlws.FILTER('Input_Claims Data'!H$11:H$500,('Input_Claims Data'!$A$11:$A$500='Cal_Claims Experience'!$A467)*('Input_Claims Data'!$B$11:$B$500='Cal_Claims Experience'!$B467)*('Input_Claims Data'!$C$11:$C$500='Cal_Claims Experience'!$C467)*('Input_Claims Data'!$D$11:$D$500='Cal_Claims Experience'!$D467)))</f>
        <v/>
      </c>
      <c r="I467" s="1" t="str" cm="1">
        <f t="array" ref="I467">IF(A467="","",_xlfn._xlws.FILTER('Input_Claims Data'!I$11:I$500,('Input_Claims Data'!$A$11:$A$500='Cal_Claims Experience'!$A467)*('Input_Claims Data'!$B$11:$B$500='Cal_Claims Experience'!$B467)*('Input_Claims Data'!$C$11:$C$500='Cal_Claims Experience'!$C467)*('Input_Claims Data'!$D$11:$D$500='Cal_Claims Experience'!$D467)))</f>
        <v/>
      </c>
      <c r="J467" s="1" t="str" cm="1">
        <f t="array" ref="J467">IF(A467="","",_xlfn._xlws.FILTER('Input_Claims Data'!J$11:J$500,('Input_Claims Data'!$A$11:$A$500='Cal_Claims Experience'!$A467)*('Input_Claims Data'!$B$11:$B$500='Cal_Claims Experience'!$B467)*('Input_Claims Data'!$C$11:$C$500='Cal_Claims Experience'!$C467)*('Input_Claims Data'!$D$11:$D$500='Cal_Claims Experience'!$D467)))</f>
        <v/>
      </c>
      <c r="K467" s="1" t="str" cm="1">
        <f t="array" ref="K467">IF(A467="","",_xlfn._xlws.FILTER('Input_Claims Data'!K$11:K$500,('Input_Claims Data'!$A$11:$A$500='Cal_Claims Experience'!$A467)*('Input_Claims Data'!$B$11:$B$500='Cal_Claims Experience'!$B467)*('Input_Claims Data'!$C$11:$C$500='Cal_Claims Experience'!$C467)*('Input_Claims Data'!$D$11:$D$500='Cal_Claims Experience'!$D467)))</f>
        <v/>
      </c>
      <c r="L467" s="1" t="str" cm="1">
        <f t="array" ref="L467">IF(B467="","",_xlfn._xlws.FILTER('Input_Claims Data'!L$11:L$500,('Input_Claims Data'!$A$11:$A$500='Cal_Claims Experience'!$A467)*('Input_Claims Data'!$B$11:$B$500='Cal_Claims Experience'!$B467)*('Input_Claims Data'!$C$11:$C$500='Cal_Claims Experience'!$C467)*('Input_Claims Data'!$D$11:$D$500='Cal_Claims Experience'!$D467)))</f>
        <v/>
      </c>
      <c r="M467" s="1" t="str" cm="1">
        <f t="array" ref="M467">IF(C467="","",_xlfn._xlws.FILTER('Input_Claims Data'!M$11:M$500,('Input_Claims Data'!$A$11:$A$500='Cal_Claims Experience'!$A467)*('Input_Claims Data'!$B$11:$B$500='Cal_Claims Experience'!$B467)*('Input_Claims Data'!$C$11:$C$500='Cal_Claims Experience'!$C467)*('Input_Claims Data'!$D$11:$D$500='Cal_Claims Experience'!$D467)))</f>
        <v/>
      </c>
      <c r="N467" s="1" t="str" cm="1">
        <f t="array" ref="N467">IF(D467="","",_xlfn._xlws.FILTER('Input_Claims Data'!N$11:N$500,('Input_Claims Data'!$A$11:$A$500='Cal_Claims Experience'!$A467)*('Input_Claims Data'!$B$11:$B$500='Cal_Claims Experience'!$B467)*('Input_Claims Data'!$C$11:$C$500='Cal_Claims Experience'!$C467)*('Input_Claims Data'!$D$11:$D$500='Cal_Claims Experience'!$D467)))</f>
        <v/>
      </c>
      <c r="O467" s="1" t="str">
        <f t="shared" si="70"/>
        <v/>
      </c>
      <c r="P467" s="1" t="str">
        <f t="shared" si="71"/>
        <v/>
      </c>
      <c r="Q467" s="1" t="str">
        <f t="shared" si="72"/>
        <v/>
      </c>
      <c r="R467" s="1" t="str">
        <f t="shared" si="73"/>
        <v/>
      </c>
      <c r="S467" s="1" t="str">
        <f t="shared" si="74"/>
        <v/>
      </c>
      <c r="Y467" s="1" t="str" cm="1">
        <f t="array" ref="Y467">IF(U467="","",_xlfn._xlws.FILTER('Input_Claims Data'!U$11:U$500,('Input_Claims Data'!$Q$11:$Q$500='Cal_Claims Experience'!$U467)*('Input_Claims Data'!$R$11:$R$500='Cal_Claims Experience'!$V467)*('Input_Claims Data'!$S$11:$S$500='Cal_Claims Experience'!$W467)*('Input_Claims Data'!$T$11:$T$500='Cal_Claims Experience'!$X467)))</f>
        <v/>
      </c>
      <c r="Z467" s="1" t="str" cm="1">
        <f t="array" ref="Z467">IF(V467="","",_xlfn._xlws.FILTER('Input_Claims Data'!V$11:V$500,('Input_Claims Data'!$Q$11:$Q$500='Cal_Claims Experience'!$U467)*('Input_Claims Data'!$R$11:$R$500='Cal_Claims Experience'!$V467)*('Input_Claims Data'!$S$11:$S$500='Cal_Claims Experience'!$W467)*('Input_Claims Data'!$T$11:$T$500='Cal_Claims Experience'!$X467)))</f>
        <v/>
      </c>
      <c r="AA467" s="1" t="str" cm="1">
        <f t="array" ref="AA467">IF(W467="","",_xlfn._xlws.FILTER('Input_Claims Data'!W$11:W$500,('Input_Claims Data'!$Q$11:$Q$500='Cal_Claims Experience'!$U467)*('Input_Claims Data'!$R$11:$R$500='Cal_Claims Experience'!$V467)*('Input_Claims Data'!$S$11:$S$500='Cal_Claims Experience'!$W467)*('Input_Claims Data'!$T$11:$T$500='Cal_Claims Experience'!$X467)))</f>
        <v/>
      </c>
      <c r="AB467" s="1" t="str" cm="1">
        <f t="array" ref="AB467">IF(X467="","",_xlfn._xlws.FILTER('Input_Claims Data'!X$11:X$500,('Input_Claims Data'!$Q$11:$Q$500='Cal_Claims Experience'!$U467)*('Input_Claims Data'!$R$11:$R$500='Cal_Claims Experience'!$V467)*('Input_Claims Data'!$S$11:$S$500='Cal_Claims Experience'!$W467)*('Input_Claims Data'!$T$11:$T$500='Cal_Claims Experience'!$X467)))</f>
        <v/>
      </c>
      <c r="AC467" s="1" t="str" cm="1">
        <f t="array" ref="AC467">IF(Y467="","",_xlfn._xlws.FILTER('Input_Claims Data'!Y$11:Y$500,('Input_Claims Data'!$Q$11:$Q$500='Cal_Claims Experience'!$U467)*('Input_Claims Data'!$R$11:$R$500='Cal_Claims Experience'!$V467)*('Input_Claims Data'!$S$11:$S$500='Cal_Claims Experience'!$W467)*('Input_Claims Data'!$T$11:$T$500='Cal_Claims Experience'!$X467)))</f>
        <v/>
      </c>
      <c r="AD467" s="1" t="str" cm="1">
        <f t="array" ref="AD467">IF(Z467="","",_xlfn._xlws.FILTER('Input_Claims Data'!Z$11:Z$500,('Input_Claims Data'!$Q$11:$Q$500='Cal_Claims Experience'!$U467)*('Input_Claims Data'!$R$11:$R$500='Cal_Claims Experience'!$V467)*('Input_Claims Data'!$S$11:$S$500='Cal_Claims Experience'!$W467)*('Input_Claims Data'!$T$11:$T$500='Cal_Claims Experience'!$X467)))</f>
        <v/>
      </c>
      <c r="AE467" s="1" t="str" cm="1">
        <f t="array" ref="AE467">IF(AA467="","",_xlfn._xlws.FILTER('Input_Claims Data'!AA$11:AA$500,('Input_Claims Data'!$Q$11:$Q$500='Cal_Claims Experience'!$U467)*('Input_Claims Data'!$R$11:$R$500='Cal_Claims Experience'!$V467)*('Input_Claims Data'!$S$11:$S$500='Cal_Claims Experience'!$W467)*('Input_Claims Data'!$T$11:$T$500='Cal_Claims Experience'!$X467)))</f>
        <v/>
      </c>
      <c r="AF467" s="1" t="str" cm="1">
        <f t="array" ref="AF467">IF(AB467="","",_xlfn._xlws.FILTER('Input_Claims Data'!AB$11:AB$500,('Input_Claims Data'!$Q$11:$Q$500='Cal_Claims Experience'!$U467)*('Input_Claims Data'!$R$11:$R$500='Cal_Claims Experience'!$V467)*('Input_Claims Data'!$S$11:$S$500='Cal_Claims Experience'!$W467)*('Input_Claims Data'!$T$11:$T$500='Cal_Claims Experience'!$X467)))</f>
        <v/>
      </c>
      <c r="AG467" s="1" t="str" cm="1">
        <f t="array" ref="AG467">IF(AC467="","",_xlfn._xlws.FILTER('Input_Claims Data'!AC$11:AC$500,('Input_Claims Data'!$Q$11:$Q$500='Cal_Claims Experience'!$U467)*('Input_Claims Data'!$R$11:$R$500='Cal_Claims Experience'!$V467)*('Input_Claims Data'!$S$11:$S$500='Cal_Claims Experience'!$W467)*('Input_Claims Data'!$T$11:$T$500='Cal_Claims Experience'!$X467)))</f>
        <v/>
      </c>
      <c r="AH467" s="1" t="str" cm="1">
        <f t="array" ref="AH467">IF(AD467="","",_xlfn._xlws.FILTER('Input_Claims Data'!AD$11:AD$500,('Input_Claims Data'!$Q$11:$Q$500='Cal_Claims Experience'!$U467)*('Input_Claims Data'!$R$11:$R$500='Cal_Claims Experience'!$V467)*('Input_Claims Data'!$S$11:$S$500='Cal_Claims Experience'!$W467)*('Input_Claims Data'!$T$11:$T$500='Cal_Claims Experience'!$X467)))</f>
        <v/>
      </c>
      <c r="AI467" s="1" t="str">
        <f t="shared" si="78"/>
        <v/>
      </c>
      <c r="AJ467" s="1" t="str">
        <f t="shared" si="75"/>
        <v/>
      </c>
      <c r="AK467" s="1" t="str">
        <f t="shared" si="76"/>
        <v/>
      </c>
      <c r="AL467" s="1" t="str">
        <f t="shared" si="77"/>
        <v/>
      </c>
      <c r="AM467" s="1" t="str">
        <f t="shared" si="79"/>
        <v/>
      </c>
    </row>
    <row r="468" spans="5:39">
      <c r="E468" s="1" t="str" cm="1">
        <f t="array" ref="E468">IF(A468="","",_xlfn._xlws.FILTER('Input_Claims Data'!E$11:E$500,('Input_Claims Data'!$A$11:$A$500='Cal_Claims Experience'!$A468)*('Input_Claims Data'!$B$11:$B$500='Cal_Claims Experience'!$B468)*('Input_Claims Data'!$C$11:$C$500='Cal_Claims Experience'!$C468)*('Input_Claims Data'!$D$11:$D$500='Cal_Claims Experience'!$D468)))</f>
        <v/>
      </c>
      <c r="F468" s="1" t="str" cm="1">
        <f t="array" ref="F468">IF(A468="","",_xlfn._xlws.FILTER('Input_Claims Data'!F$11:F$500,('Input_Claims Data'!$A$11:$A$500='Cal_Claims Experience'!$A468)*('Input_Claims Data'!$B$11:$B$500='Cal_Claims Experience'!$B468)*('Input_Claims Data'!$C$11:$C$500='Cal_Claims Experience'!$C468)*('Input_Claims Data'!$D$11:$D$500='Cal_Claims Experience'!$D468)))</f>
        <v/>
      </c>
      <c r="G468" s="1" t="str" cm="1">
        <f t="array" ref="G468">IF(A468="","",_xlfn._xlws.FILTER('Input_Claims Data'!G$11:G$500,('Input_Claims Data'!$A$11:$A$500='Cal_Claims Experience'!$A468)*('Input_Claims Data'!$B$11:$B$500='Cal_Claims Experience'!$B468)*('Input_Claims Data'!$C$11:$C$500='Cal_Claims Experience'!$C468)*('Input_Claims Data'!$D$11:$D$500='Cal_Claims Experience'!$D468)))</f>
        <v/>
      </c>
      <c r="H468" s="1" t="str" cm="1">
        <f t="array" ref="H468">IF(A468="","",_xlfn._xlws.FILTER('Input_Claims Data'!H$11:H$500,('Input_Claims Data'!$A$11:$A$500='Cal_Claims Experience'!$A468)*('Input_Claims Data'!$B$11:$B$500='Cal_Claims Experience'!$B468)*('Input_Claims Data'!$C$11:$C$500='Cal_Claims Experience'!$C468)*('Input_Claims Data'!$D$11:$D$500='Cal_Claims Experience'!$D468)))</f>
        <v/>
      </c>
      <c r="I468" s="1" t="str" cm="1">
        <f t="array" ref="I468">IF(A468="","",_xlfn._xlws.FILTER('Input_Claims Data'!I$11:I$500,('Input_Claims Data'!$A$11:$A$500='Cal_Claims Experience'!$A468)*('Input_Claims Data'!$B$11:$B$500='Cal_Claims Experience'!$B468)*('Input_Claims Data'!$C$11:$C$500='Cal_Claims Experience'!$C468)*('Input_Claims Data'!$D$11:$D$500='Cal_Claims Experience'!$D468)))</f>
        <v/>
      </c>
      <c r="J468" s="1" t="str" cm="1">
        <f t="array" ref="J468">IF(A468="","",_xlfn._xlws.FILTER('Input_Claims Data'!J$11:J$500,('Input_Claims Data'!$A$11:$A$500='Cal_Claims Experience'!$A468)*('Input_Claims Data'!$B$11:$B$500='Cal_Claims Experience'!$B468)*('Input_Claims Data'!$C$11:$C$500='Cal_Claims Experience'!$C468)*('Input_Claims Data'!$D$11:$D$500='Cal_Claims Experience'!$D468)))</f>
        <v/>
      </c>
      <c r="K468" s="1" t="str" cm="1">
        <f t="array" ref="K468">IF(A468="","",_xlfn._xlws.FILTER('Input_Claims Data'!K$11:K$500,('Input_Claims Data'!$A$11:$A$500='Cal_Claims Experience'!$A468)*('Input_Claims Data'!$B$11:$B$500='Cal_Claims Experience'!$B468)*('Input_Claims Data'!$C$11:$C$500='Cal_Claims Experience'!$C468)*('Input_Claims Data'!$D$11:$D$500='Cal_Claims Experience'!$D468)))</f>
        <v/>
      </c>
      <c r="L468" s="1" t="str" cm="1">
        <f t="array" ref="L468">IF(B468="","",_xlfn._xlws.FILTER('Input_Claims Data'!L$11:L$500,('Input_Claims Data'!$A$11:$A$500='Cal_Claims Experience'!$A468)*('Input_Claims Data'!$B$11:$B$500='Cal_Claims Experience'!$B468)*('Input_Claims Data'!$C$11:$C$500='Cal_Claims Experience'!$C468)*('Input_Claims Data'!$D$11:$D$500='Cal_Claims Experience'!$D468)))</f>
        <v/>
      </c>
      <c r="M468" s="1" t="str" cm="1">
        <f t="array" ref="M468">IF(C468="","",_xlfn._xlws.FILTER('Input_Claims Data'!M$11:M$500,('Input_Claims Data'!$A$11:$A$500='Cal_Claims Experience'!$A468)*('Input_Claims Data'!$B$11:$B$500='Cal_Claims Experience'!$B468)*('Input_Claims Data'!$C$11:$C$500='Cal_Claims Experience'!$C468)*('Input_Claims Data'!$D$11:$D$500='Cal_Claims Experience'!$D468)))</f>
        <v/>
      </c>
      <c r="N468" s="1" t="str" cm="1">
        <f t="array" ref="N468">IF(D468="","",_xlfn._xlws.FILTER('Input_Claims Data'!N$11:N$500,('Input_Claims Data'!$A$11:$A$500='Cal_Claims Experience'!$A468)*('Input_Claims Data'!$B$11:$B$500='Cal_Claims Experience'!$B468)*('Input_Claims Data'!$C$11:$C$500='Cal_Claims Experience'!$C468)*('Input_Claims Data'!$D$11:$D$500='Cal_Claims Experience'!$D468)))</f>
        <v/>
      </c>
      <c r="O468" s="1" t="str">
        <f t="shared" si="70"/>
        <v/>
      </c>
      <c r="P468" s="1" t="str">
        <f t="shared" si="71"/>
        <v/>
      </c>
      <c r="Q468" s="1" t="str">
        <f t="shared" si="72"/>
        <v/>
      </c>
      <c r="R468" s="1" t="str">
        <f t="shared" si="73"/>
        <v/>
      </c>
      <c r="S468" s="1" t="str">
        <f t="shared" si="74"/>
        <v/>
      </c>
      <c r="Y468" s="1" t="str" cm="1">
        <f t="array" ref="Y468">IF(U468="","",_xlfn._xlws.FILTER('Input_Claims Data'!U$11:U$500,('Input_Claims Data'!$Q$11:$Q$500='Cal_Claims Experience'!$U468)*('Input_Claims Data'!$R$11:$R$500='Cal_Claims Experience'!$V468)*('Input_Claims Data'!$S$11:$S$500='Cal_Claims Experience'!$W468)*('Input_Claims Data'!$T$11:$T$500='Cal_Claims Experience'!$X468)))</f>
        <v/>
      </c>
      <c r="Z468" s="1" t="str" cm="1">
        <f t="array" ref="Z468">IF(V468="","",_xlfn._xlws.FILTER('Input_Claims Data'!V$11:V$500,('Input_Claims Data'!$Q$11:$Q$500='Cal_Claims Experience'!$U468)*('Input_Claims Data'!$R$11:$R$500='Cal_Claims Experience'!$V468)*('Input_Claims Data'!$S$11:$S$500='Cal_Claims Experience'!$W468)*('Input_Claims Data'!$T$11:$T$500='Cal_Claims Experience'!$X468)))</f>
        <v/>
      </c>
      <c r="AA468" s="1" t="str" cm="1">
        <f t="array" ref="AA468">IF(W468="","",_xlfn._xlws.FILTER('Input_Claims Data'!W$11:W$500,('Input_Claims Data'!$Q$11:$Q$500='Cal_Claims Experience'!$U468)*('Input_Claims Data'!$R$11:$R$500='Cal_Claims Experience'!$V468)*('Input_Claims Data'!$S$11:$S$500='Cal_Claims Experience'!$W468)*('Input_Claims Data'!$T$11:$T$500='Cal_Claims Experience'!$X468)))</f>
        <v/>
      </c>
      <c r="AB468" s="1" t="str" cm="1">
        <f t="array" ref="AB468">IF(X468="","",_xlfn._xlws.FILTER('Input_Claims Data'!X$11:X$500,('Input_Claims Data'!$Q$11:$Q$500='Cal_Claims Experience'!$U468)*('Input_Claims Data'!$R$11:$R$500='Cal_Claims Experience'!$V468)*('Input_Claims Data'!$S$11:$S$500='Cal_Claims Experience'!$W468)*('Input_Claims Data'!$T$11:$T$500='Cal_Claims Experience'!$X468)))</f>
        <v/>
      </c>
      <c r="AC468" s="1" t="str" cm="1">
        <f t="array" ref="AC468">IF(Y468="","",_xlfn._xlws.FILTER('Input_Claims Data'!Y$11:Y$500,('Input_Claims Data'!$Q$11:$Q$500='Cal_Claims Experience'!$U468)*('Input_Claims Data'!$R$11:$R$500='Cal_Claims Experience'!$V468)*('Input_Claims Data'!$S$11:$S$500='Cal_Claims Experience'!$W468)*('Input_Claims Data'!$T$11:$T$500='Cal_Claims Experience'!$X468)))</f>
        <v/>
      </c>
      <c r="AD468" s="1" t="str" cm="1">
        <f t="array" ref="AD468">IF(Z468="","",_xlfn._xlws.FILTER('Input_Claims Data'!Z$11:Z$500,('Input_Claims Data'!$Q$11:$Q$500='Cal_Claims Experience'!$U468)*('Input_Claims Data'!$R$11:$R$500='Cal_Claims Experience'!$V468)*('Input_Claims Data'!$S$11:$S$500='Cal_Claims Experience'!$W468)*('Input_Claims Data'!$T$11:$T$500='Cal_Claims Experience'!$X468)))</f>
        <v/>
      </c>
      <c r="AE468" s="1" t="str" cm="1">
        <f t="array" ref="AE468">IF(AA468="","",_xlfn._xlws.FILTER('Input_Claims Data'!AA$11:AA$500,('Input_Claims Data'!$Q$11:$Q$500='Cal_Claims Experience'!$U468)*('Input_Claims Data'!$R$11:$R$500='Cal_Claims Experience'!$V468)*('Input_Claims Data'!$S$11:$S$500='Cal_Claims Experience'!$W468)*('Input_Claims Data'!$T$11:$T$500='Cal_Claims Experience'!$X468)))</f>
        <v/>
      </c>
      <c r="AF468" s="1" t="str" cm="1">
        <f t="array" ref="AF468">IF(AB468="","",_xlfn._xlws.FILTER('Input_Claims Data'!AB$11:AB$500,('Input_Claims Data'!$Q$11:$Q$500='Cal_Claims Experience'!$U468)*('Input_Claims Data'!$R$11:$R$500='Cal_Claims Experience'!$V468)*('Input_Claims Data'!$S$11:$S$500='Cal_Claims Experience'!$W468)*('Input_Claims Data'!$T$11:$T$500='Cal_Claims Experience'!$X468)))</f>
        <v/>
      </c>
      <c r="AG468" s="1" t="str" cm="1">
        <f t="array" ref="AG468">IF(AC468="","",_xlfn._xlws.FILTER('Input_Claims Data'!AC$11:AC$500,('Input_Claims Data'!$Q$11:$Q$500='Cal_Claims Experience'!$U468)*('Input_Claims Data'!$R$11:$R$500='Cal_Claims Experience'!$V468)*('Input_Claims Data'!$S$11:$S$500='Cal_Claims Experience'!$W468)*('Input_Claims Data'!$T$11:$T$500='Cal_Claims Experience'!$X468)))</f>
        <v/>
      </c>
      <c r="AH468" s="1" t="str" cm="1">
        <f t="array" ref="AH468">IF(AD468="","",_xlfn._xlws.FILTER('Input_Claims Data'!AD$11:AD$500,('Input_Claims Data'!$Q$11:$Q$500='Cal_Claims Experience'!$U468)*('Input_Claims Data'!$R$11:$R$500='Cal_Claims Experience'!$V468)*('Input_Claims Data'!$S$11:$S$500='Cal_Claims Experience'!$W468)*('Input_Claims Data'!$T$11:$T$500='Cal_Claims Experience'!$X468)))</f>
        <v/>
      </c>
      <c r="AI468" s="1" t="str">
        <f t="shared" si="78"/>
        <v/>
      </c>
      <c r="AJ468" s="1" t="str">
        <f t="shared" si="75"/>
        <v/>
      </c>
      <c r="AK468" s="1" t="str">
        <f t="shared" si="76"/>
        <v/>
      </c>
      <c r="AL468" s="1" t="str">
        <f t="shared" si="77"/>
        <v/>
      </c>
      <c r="AM468" s="1" t="str">
        <f t="shared" si="79"/>
        <v/>
      </c>
    </row>
    <row r="469" spans="5:39">
      <c r="E469" s="1" t="str" cm="1">
        <f t="array" ref="E469">IF(A469="","",_xlfn._xlws.FILTER('Input_Claims Data'!E$11:E$500,('Input_Claims Data'!$A$11:$A$500='Cal_Claims Experience'!$A469)*('Input_Claims Data'!$B$11:$B$500='Cal_Claims Experience'!$B469)*('Input_Claims Data'!$C$11:$C$500='Cal_Claims Experience'!$C469)*('Input_Claims Data'!$D$11:$D$500='Cal_Claims Experience'!$D469)))</f>
        <v/>
      </c>
      <c r="F469" s="1" t="str" cm="1">
        <f t="array" ref="F469">IF(A469="","",_xlfn._xlws.FILTER('Input_Claims Data'!F$11:F$500,('Input_Claims Data'!$A$11:$A$500='Cal_Claims Experience'!$A469)*('Input_Claims Data'!$B$11:$B$500='Cal_Claims Experience'!$B469)*('Input_Claims Data'!$C$11:$C$500='Cal_Claims Experience'!$C469)*('Input_Claims Data'!$D$11:$D$500='Cal_Claims Experience'!$D469)))</f>
        <v/>
      </c>
      <c r="G469" s="1" t="str" cm="1">
        <f t="array" ref="G469">IF(A469="","",_xlfn._xlws.FILTER('Input_Claims Data'!G$11:G$500,('Input_Claims Data'!$A$11:$A$500='Cal_Claims Experience'!$A469)*('Input_Claims Data'!$B$11:$B$500='Cal_Claims Experience'!$B469)*('Input_Claims Data'!$C$11:$C$500='Cal_Claims Experience'!$C469)*('Input_Claims Data'!$D$11:$D$500='Cal_Claims Experience'!$D469)))</f>
        <v/>
      </c>
      <c r="H469" s="1" t="str" cm="1">
        <f t="array" ref="H469">IF(A469="","",_xlfn._xlws.FILTER('Input_Claims Data'!H$11:H$500,('Input_Claims Data'!$A$11:$A$500='Cal_Claims Experience'!$A469)*('Input_Claims Data'!$B$11:$B$500='Cal_Claims Experience'!$B469)*('Input_Claims Data'!$C$11:$C$500='Cal_Claims Experience'!$C469)*('Input_Claims Data'!$D$11:$D$500='Cal_Claims Experience'!$D469)))</f>
        <v/>
      </c>
      <c r="I469" s="1" t="str" cm="1">
        <f t="array" ref="I469">IF(A469="","",_xlfn._xlws.FILTER('Input_Claims Data'!I$11:I$500,('Input_Claims Data'!$A$11:$A$500='Cal_Claims Experience'!$A469)*('Input_Claims Data'!$B$11:$B$500='Cal_Claims Experience'!$B469)*('Input_Claims Data'!$C$11:$C$500='Cal_Claims Experience'!$C469)*('Input_Claims Data'!$D$11:$D$500='Cal_Claims Experience'!$D469)))</f>
        <v/>
      </c>
      <c r="J469" s="1" t="str" cm="1">
        <f t="array" ref="J469">IF(A469="","",_xlfn._xlws.FILTER('Input_Claims Data'!J$11:J$500,('Input_Claims Data'!$A$11:$A$500='Cal_Claims Experience'!$A469)*('Input_Claims Data'!$B$11:$B$500='Cal_Claims Experience'!$B469)*('Input_Claims Data'!$C$11:$C$500='Cal_Claims Experience'!$C469)*('Input_Claims Data'!$D$11:$D$500='Cal_Claims Experience'!$D469)))</f>
        <v/>
      </c>
      <c r="K469" s="1" t="str" cm="1">
        <f t="array" ref="K469">IF(A469="","",_xlfn._xlws.FILTER('Input_Claims Data'!K$11:K$500,('Input_Claims Data'!$A$11:$A$500='Cal_Claims Experience'!$A469)*('Input_Claims Data'!$B$11:$B$500='Cal_Claims Experience'!$B469)*('Input_Claims Data'!$C$11:$C$500='Cal_Claims Experience'!$C469)*('Input_Claims Data'!$D$11:$D$500='Cal_Claims Experience'!$D469)))</f>
        <v/>
      </c>
      <c r="L469" s="1" t="str" cm="1">
        <f t="array" ref="L469">IF(B469="","",_xlfn._xlws.FILTER('Input_Claims Data'!L$11:L$500,('Input_Claims Data'!$A$11:$A$500='Cal_Claims Experience'!$A469)*('Input_Claims Data'!$B$11:$B$500='Cal_Claims Experience'!$B469)*('Input_Claims Data'!$C$11:$C$500='Cal_Claims Experience'!$C469)*('Input_Claims Data'!$D$11:$D$500='Cal_Claims Experience'!$D469)))</f>
        <v/>
      </c>
      <c r="M469" s="1" t="str" cm="1">
        <f t="array" ref="M469">IF(C469="","",_xlfn._xlws.FILTER('Input_Claims Data'!M$11:M$500,('Input_Claims Data'!$A$11:$A$500='Cal_Claims Experience'!$A469)*('Input_Claims Data'!$B$11:$B$500='Cal_Claims Experience'!$B469)*('Input_Claims Data'!$C$11:$C$500='Cal_Claims Experience'!$C469)*('Input_Claims Data'!$D$11:$D$500='Cal_Claims Experience'!$D469)))</f>
        <v/>
      </c>
      <c r="N469" s="1" t="str" cm="1">
        <f t="array" ref="N469">IF(D469="","",_xlfn._xlws.FILTER('Input_Claims Data'!N$11:N$500,('Input_Claims Data'!$A$11:$A$500='Cal_Claims Experience'!$A469)*('Input_Claims Data'!$B$11:$B$500='Cal_Claims Experience'!$B469)*('Input_Claims Data'!$C$11:$C$500='Cal_Claims Experience'!$C469)*('Input_Claims Data'!$D$11:$D$500='Cal_Claims Experience'!$D469)))</f>
        <v/>
      </c>
      <c r="O469" s="1" t="str">
        <f t="shared" si="70"/>
        <v/>
      </c>
      <c r="P469" s="1" t="str">
        <f t="shared" si="71"/>
        <v/>
      </c>
      <c r="Q469" s="1" t="str">
        <f t="shared" si="72"/>
        <v/>
      </c>
      <c r="R469" s="1" t="str">
        <f t="shared" si="73"/>
        <v/>
      </c>
      <c r="S469" s="1" t="str">
        <f t="shared" si="74"/>
        <v/>
      </c>
      <c r="Y469" s="1" t="str" cm="1">
        <f t="array" ref="Y469">IF(U469="","",_xlfn._xlws.FILTER('Input_Claims Data'!U$11:U$500,('Input_Claims Data'!$Q$11:$Q$500='Cal_Claims Experience'!$U469)*('Input_Claims Data'!$R$11:$R$500='Cal_Claims Experience'!$V469)*('Input_Claims Data'!$S$11:$S$500='Cal_Claims Experience'!$W469)*('Input_Claims Data'!$T$11:$T$500='Cal_Claims Experience'!$X469)))</f>
        <v/>
      </c>
      <c r="Z469" s="1" t="str" cm="1">
        <f t="array" ref="Z469">IF(V469="","",_xlfn._xlws.FILTER('Input_Claims Data'!V$11:V$500,('Input_Claims Data'!$Q$11:$Q$500='Cal_Claims Experience'!$U469)*('Input_Claims Data'!$R$11:$R$500='Cal_Claims Experience'!$V469)*('Input_Claims Data'!$S$11:$S$500='Cal_Claims Experience'!$W469)*('Input_Claims Data'!$T$11:$T$500='Cal_Claims Experience'!$X469)))</f>
        <v/>
      </c>
      <c r="AA469" s="1" t="str" cm="1">
        <f t="array" ref="AA469">IF(W469="","",_xlfn._xlws.FILTER('Input_Claims Data'!W$11:W$500,('Input_Claims Data'!$Q$11:$Q$500='Cal_Claims Experience'!$U469)*('Input_Claims Data'!$R$11:$R$500='Cal_Claims Experience'!$V469)*('Input_Claims Data'!$S$11:$S$500='Cal_Claims Experience'!$W469)*('Input_Claims Data'!$T$11:$T$500='Cal_Claims Experience'!$X469)))</f>
        <v/>
      </c>
      <c r="AB469" s="1" t="str" cm="1">
        <f t="array" ref="AB469">IF(X469="","",_xlfn._xlws.FILTER('Input_Claims Data'!X$11:X$500,('Input_Claims Data'!$Q$11:$Q$500='Cal_Claims Experience'!$U469)*('Input_Claims Data'!$R$11:$R$500='Cal_Claims Experience'!$V469)*('Input_Claims Data'!$S$11:$S$500='Cal_Claims Experience'!$W469)*('Input_Claims Data'!$T$11:$T$500='Cal_Claims Experience'!$X469)))</f>
        <v/>
      </c>
      <c r="AC469" s="1" t="str" cm="1">
        <f t="array" ref="AC469">IF(Y469="","",_xlfn._xlws.FILTER('Input_Claims Data'!Y$11:Y$500,('Input_Claims Data'!$Q$11:$Q$500='Cal_Claims Experience'!$U469)*('Input_Claims Data'!$R$11:$R$500='Cal_Claims Experience'!$V469)*('Input_Claims Data'!$S$11:$S$500='Cal_Claims Experience'!$W469)*('Input_Claims Data'!$T$11:$T$500='Cal_Claims Experience'!$X469)))</f>
        <v/>
      </c>
      <c r="AD469" s="1" t="str" cm="1">
        <f t="array" ref="AD469">IF(Z469="","",_xlfn._xlws.FILTER('Input_Claims Data'!Z$11:Z$500,('Input_Claims Data'!$Q$11:$Q$500='Cal_Claims Experience'!$U469)*('Input_Claims Data'!$R$11:$R$500='Cal_Claims Experience'!$V469)*('Input_Claims Data'!$S$11:$S$500='Cal_Claims Experience'!$W469)*('Input_Claims Data'!$T$11:$T$500='Cal_Claims Experience'!$X469)))</f>
        <v/>
      </c>
      <c r="AE469" s="1" t="str" cm="1">
        <f t="array" ref="AE469">IF(AA469="","",_xlfn._xlws.FILTER('Input_Claims Data'!AA$11:AA$500,('Input_Claims Data'!$Q$11:$Q$500='Cal_Claims Experience'!$U469)*('Input_Claims Data'!$R$11:$R$500='Cal_Claims Experience'!$V469)*('Input_Claims Data'!$S$11:$S$500='Cal_Claims Experience'!$W469)*('Input_Claims Data'!$T$11:$T$500='Cal_Claims Experience'!$X469)))</f>
        <v/>
      </c>
      <c r="AF469" s="1" t="str" cm="1">
        <f t="array" ref="AF469">IF(AB469="","",_xlfn._xlws.FILTER('Input_Claims Data'!AB$11:AB$500,('Input_Claims Data'!$Q$11:$Q$500='Cal_Claims Experience'!$U469)*('Input_Claims Data'!$R$11:$R$500='Cal_Claims Experience'!$V469)*('Input_Claims Data'!$S$11:$S$500='Cal_Claims Experience'!$W469)*('Input_Claims Data'!$T$11:$T$500='Cal_Claims Experience'!$X469)))</f>
        <v/>
      </c>
      <c r="AG469" s="1" t="str" cm="1">
        <f t="array" ref="AG469">IF(AC469="","",_xlfn._xlws.FILTER('Input_Claims Data'!AC$11:AC$500,('Input_Claims Data'!$Q$11:$Q$500='Cal_Claims Experience'!$U469)*('Input_Claims Data'!$R$11:$R$500='Cal_Claims Experience'!$V469)*('Input_Claims Data'!$S$11:$S$500='Cal_Claims Experience'!$W469)*('Input_Claims Data'!$T$11:$T$500='Cal_Claims Experience'!$X469)))</f>
        <v/>
      </c>
      <c r="AH469" s="1" t="str" cm="1">
        <f t="array" ref="AH469">IF(AD469="","",_xlfn._xlws.FILTER('Input_Claims Data'!AD$11:AD$500,('Input_Claims Data'!$Q$11:$Q$500='Cal_Claims Experience'!$U469)*('Input_Claims Data'!$R$11:$R$500='Cal_Claims Experience'!$V469)*('Input_Claims Data'!$S$11:$S$500='Cal_Claims Experience'!$W469)*('Input_Claims Data'!$T$11:$T$500='Cal_Claims Experience'!$X469)))</f>
        <v/>
      </c>
      <c r="AI469" s="1" t="str">
        <f t="shared" si="78"/>
        <v/>
      </c>
      <c r="AJ469" s="1" t="str">
        <f t="shared" si="75"/>
        <v/>
      </c>
      <c r="AK469" s="1" t="str">
        <f t="shared" si="76"/>
        <v/>
      </c>
      <c r="AL469" s="1" t="str">
        <f t="shared" si="77"/>
        <v/>
      </c>
      <c r="AM469" s="1" t="str">
        <f t="shared" si="79"/>
        <v/>
      </c>
    </row>
    <row r="470" spans="5:39">
      <c r="E470" s="1" t="str" cm="1">
        <f t="array" ref="E470">IF(A470="","",_xlfn._xlws.FILTER('Input_Claims Data'!E$11:E$500,('Input_Claims Data'!$A$11:$A$500='Cal_Claims Experience'!$A470)*('Input_Claims Data'!$B$11:$B$500='Cal_Claims Experience'!$B470)*('Input_Claims Data'!$C$11:$C$500='Cal_Claims Experience'!$C470)*('Input_Claims Data'!$D$11:$D$500='Cal_Claims Experience'!$D470)))</f>
        <v/>
      </c>
      <c r="F470" s="1" t="str" cm="1">
        <f t="array" ref="F470">IF(A470="","",_xlfn._xlws.FILTER('Input_Claims Data'!F$11:F$500,('Input_Claims Data'!$A$11:$A$500='Cal_Claims Experience'!$A470)*('Input_Claims Data'!$B$11:$B$500='Cal_Claims Experience'!$B470)*('Input_Claims Data'!$C$11:$C$500='Cal_Claims Experience'!$C470)*('Input_Claims Data'!$D$11:$D$500='Cal_Claims Experience'!$D470)))</f>
        <v/>
      </c>
      <c r="G470" s="1" t="str" cm="1">
        <f t="array" ref="G470">IF(A470="","",_xlfn._xlws.FILTER('Input_Claims Data'!G$11:G$500,('Input_Claims Data'!$A$11:$A$500='Cal_Claims Experience'!$A470)*('Input_Claims Data'!$B$11:$B$500='Cal_Claims Experience'!$B470)*('Input_Claims Data'!$C$11:$C$500='Cal_Claims Experience'!$C470)*('Input_Claims Data'!$D$11:$D$500='Cal_Claims Experience'!$D470)))</f>
        <v/>
      </c>
      <c r="H470" s="1" t="str" cm="1">
        <f t="array" ref="H470">IF(A470="","",_xlfn._xlws.FILTER('Input_Claims Data'!H$11:H$500,('Input_Claims Data'!$A$11:$A$500='Cal_Claims Experience'!$A470)*('Input_Claims Data'!$B$11:$B$500='Cal_Claims Experience'!$B470)*('Input_Claims Data'!$C$11:$C$500='Cal_Claims Experience'!$C470)*('Input_Claims Data'!$D$11:$D$500='Cal_Claims Experience'!$D470)))</f>
        <v/>
      </c>
      <c r="I470" s="1" t="str" cm="1">
        <f t="array" ref="I470">IF(A470="","",_xlfn._xlws.FILTER('Input_Claims Data'!I$11:I$500,('Input_Claims Data'!$A$11:$A$500='Cal_Claims Experience'!$A470)*('Input_Claims Data'!$B$11:$B$500='Cal_Claims Experience'!$B470)*('Input_Claims Data'!$C$11:$C$500='Cal_Claims Experience'!$C470)*('Input_Claims Data'!$D$11:$D$500='Cal_Claims Experience'!$D470)))</f>
        <v/>
      </c>
      <c r="J470" s="1" t="str" cm="1">
        <f t="array" ref="J470">IF(A470="","",_xlfn._xlws.FILTER('Input_Claims Data'!J$11:J$500,('Input_Claims Data'!$A$11:$A$500='Cal_Claims Experience'!$A470)*('Input_Claims Data'!$B$11:$B$500='Cal_Claims Experience'!$B470)*('Input_Claims Data'!$C$11:$C$500='Cal_Claims Experience'!$C470)*('Input_Claims Data'!$D$11:$D$500='Cal_Claims Experience'!$D470)))</f>
        <v/>
      </c>
      <c r="K470" s="1" t="str" cm="1">
        <f t="array" ref="K470">IF(A470="","",_xlfn._xlws.FILTER('Input_Claims Data'!K$11:K$500,('Input_Claims Data'!$A$11:$A$500='Cal_Claims Experience'!$A470)*('Input_Claims Data'!$B$11:$B$500='Cal_Claims Experience'!$B470)*('Input_Claims Data'!$C$11:$C$500='Cal_Claims Experience'!$C470)*('Input_Claims Data'!$D$11:$D$500='Cal_Claims Experience'!$D470)))</f>
        <v/>
      </c>
      <c r="L470" s="1" t="str" cm="1">
        <f t="array" ref="L470">IF(B470="","",_xlfn._xlws.FILTER('Input_Claims Data'!L$11:L$500,('Input_Claims Data'!$A$11:$A$500='Cal_Claims Experience'!$A470)*('Input_Claims Data'!$B$11:$B$500='Cal_Claims Experience'!$B470)*('Input_Claims Data'!$C$11:$C$500='Cal_Claims Experience'!$C470)*('Input_Claims Data'!$D$11:$D$500='Cal_Claims Experience'!$D470)))</f>
        <v/>
      </c>
      <c r="M470" s="1" t="str" cm="1">
        <f t="array" ref="M470">IF(C470="","",_xlfn._xlws.FILTER('Input_Claims Data'!M$11:M$500,('Input_Claims Data'!$A$11:$A$500='Cal_Claims Experience'!$A470)*('Input_Claims Data'!$B$11:$B$500='Cal_Claims Experience'!$B470)*('Input_Claims Data'!$C$11:$C$500='Cal_Claims Experience'!$C470)*('Input_Claims Data'!$D$11:$D$500='Cal_Claims Experience'!$D470)))</f>
        <v/>
      </c>
      <c r="N470" s="1" t="str" cm="1">
        <f t="array" ref="N470">IF(D470="","",_xlfn._xlws.FILTER('Input_Claims Data'!N$11:N$500,('Input_Claims Data'!$A$11:$A$500='Cal_Claims Experience'!$A470)*('Input_Claims Data'!$B$11:$B$500='Cal_Claims Experience'!$B470)*('Input_Claims Data'!$C$11:$C$500='Cal_Claims Experience'!$C470)*('Input_Claims Data'!$D$11:$D$500='Cal_Claims Experience'!$D470)))</f>
        <v/>
      </c>
      <c r="O470" s="1" t="str">
        <f t="shared" si="70"/>
        <v/>
      </c>
      <c r="P470" s="1" t="str">
        <f t="shared" si="71"/>
        <v/>
      </c>
      <c r="Q470" s="1" t="str">
        <f t="shared" si="72"/>
        <v/>
      </c>
      <c r="R470" s="1" t="str">
        <f t="shared" si="73"/>
        <v/>
      </c>
      <c r="S470" s="1" t="str">
        <f t="shared" si="74"/>
        <v/>
      </c>
      <c r="Y470" s="1" t="str" cm="1">
        <f t="array" ref="Y470">IF(U470="","",_xlfn._xlws.FILTER('Input_Claims Data'!U$11:U$500,('Input_Claims Data'!$Q$11:$Q$500='Cal_Claims Experience'!$U470)*('Input_Claims Data'!$R$11:$R$500='Cal_Claims Experience'!$V470)*('Input_Claims Data'!$S$11:$S$500='Cal_Claims Experience'!$W470)*('Input_Claims Data'!$T$11:$T$500='Cal_Claims Experience'!$X470)))</f>
        <v/>
      </c>
      <c r="Z470" s="1" t="str" cm="1">
        <f t="array" ref="Z470">IF(V470="","",_xlfn._xlws.FILTER('Input_Claims Data'!V$11:V$500,('Input_Claims Data'!$Q$11:$Q$500='Cal_Claims Experience'!$U470)*('Input_Claims Data'!$R$11:$R$500='Cal_Claims Experience'!$V470)*('Input_Claims Data'!$S$11:$S$500='Cal_Claims Experience'!$W470)*('Input_Claims Data'!$T$11:$T$500='Cal_Claims Experience'!$X470)))</f>
        <v/>
      </c>
      <c r="AA470" s="1" t="str" cm="1">
        <f t="array" ref="AA470">IF(W470="","",_xlfn._xlws.FILTER('Input_Claims Data'!W$11:W$500,('Input_Claims Data'!$Q$11:$Q$500='Cal_Claims Experience'!$U470)*('Input_Claims Data'!$R$11:$R$500='Cal_Claims Experience'!$V470)*('Input_Claims Data'!$S$11:$S$500='Cal_Claims Experience'!$W470)*('Input_Claims Data'!$T$11:$T$500='Cal_Claims Experience'!$X470)))</f>
        <v/>
      </c>
      <c r="AB470" s="1" t="str" cm="1">
        <f t="array" ref="AB470">IF(X470="","",_xlfn._xlws.FILTER('Input_Claims Data'!X$11:X$500,('Input_Claims Data'!$Q$11:$Q$500='Cal_Claims Experience'!$U470)*('Input_Claims Data'!$R$11:$R$500='Cal_Claims Experience'!$V470)*('Input_Claims Data'!$S$11:$S$500='Cal_Claims Experience'!$W470)*('Input_Claims Data'!$T$11:$T$500='Cal_Claims Experience'!$X470)))</f>
        <v/>
      </c>
      <c r="AC470" s="1" t="str" cm="1">
        <f t="array" ref="AC470">IF(Y470="","",_xlfn._xlws.FILTER('Input_Claims Data'!Y$11:Y$500,('Input_Claims Data'!$Q$11:$Q$500='Cal_Claims Experience'!$U470)*('Input_Claims Data'!$R$11:$R$500='Cal_Claims Experience'!$V470)*('Input_Claims Data'!$S$11:$S$500='Cal_Claims Experience'!$W470)*('Input_Claims Data'!$T$11:$T$500='Cal_Claims Experience'!$X470)))</f>
        <v/>
      </c>
      <c r="AD470" s="1" t="str" cm="1">
        <f t="array" ref="AD470">IF(Z470="","",_xlfn._xlws.FILTER('Input_Claims Data'!Z$11:Z$500,('Input_Claims Data'!$Q$11:$Q$500='Cal_Claims Experience'!$U470)*('Input_Claims Data'!$R$11:$R$500='Cal_Claims Experience'!$V470)*('Input_Claims Data'!$S$11:$S$500='Cal_Claims Experience'!$W470)*('Input_Claims Data'!$T$11:$T$500='Cal_Claims Experience'!$X470)))</f>
        <v/>
      </c>
      <c r="AE470" s="1" t="str" cm="1">
        <f t="array" ref="AE470">IF(AA470="","",_xlfn._xlws.FILTER('Input_Claims Data'!AA$11:AA$500,('Input_Claims Data'!$Q$11:$Q$500='Cal_Claims Experience'!$U470)*('Input_Claims Data'!$R$11:$R$500='Cal_Claims Experience'!$V470)*('Input_Claims Data'!$S$11:$S$500='Cal_Claims Experience'!$W470)*('Input_Claims Data'!$T$11:$T$500='Cal_Claims Experience'!$X470)))</f>
        <v/>
      </c>
      <c r="AF470" s="1" t="str" cm="1">
        <f t="array" ref="AF470">IF(AB470="","",_xlfn._xlws.FILTER('Input_Claims Data'!AB$11:AB$500,('Input_Claims Data'!$Q$11:$Q$500='Cal_Claims Experience'!$U470)*('Input_Claims Data'!$R$11:$R$500='Cal_Claims Experience'!$V470)*('Input_Claims Data'!$S$11:$S$500='Cal_Claims Experience'!$W470)*('Input_Claims Data'!$T$11:$T$500='Cal_Claims Experience'!$X470)))</f>
        <v/>
      </c>
      <c r="AG470" s="1" t="str" cm="1">
        <f t="array" ref="AG470">IF(AC470="","",_xlfn._xlws.FILTER('Input_Claims Data'!AC$11:AC$500,('Input_Claims Data'!$Q$11:$Q$500='Cal_Claims Experience'!$U470)*('Input_Claims Data'!$R$11:$R$500='Cal_Claims Experience'!$V470)*('Input_Claims Data'!$S$11:$S$500='Cal_Claims Experience'!$W470)*('Input_Claims Data'!$T$11:$T$500='Cal_Claims Experience'!$X470)))</f>
        <v/>
      </c>
      <c r="AH470" s="1" t="str" cm="1">
        <f t="array" ref="AH470">IF(AD470="","",_xlfn._xlws.FILTER('Input_Claims Data'!AD$11:AD$500,('Input_Claims Data'!$Q$11:$Q$500='Cal_Claims Experience'!$U470)*('Input_Claims Data'!$R$11:$R$500='Cal_Claims Experience'!$V470)*('Input_Claims Data'!$S$11:$S$500='Cal_Claims Experience'!$W470)*('Input_Claims Data'!$T$11:$T$500='Cal_Claims Experience'!$X470)))</f>
        <v/>
      </c>
      <c r="AI470" s="1" t="str">
        <f t="shared" si="78"/>
        <v/>
      </c>
      <c r="AJ470" s="1" t="str">
        <f t="shared" si="75"/>
        <v/>
      </c>
      <c r="AK470" s="1" t="str">
        <f t="shared" si="76"/>
        <v/>
      </c>
      <c r="AL470" s="1" t="str">
        <f t="shared" si="77"/>
        <v/>
      </c>
      <c r="AM470" s="1" t="str">
        <f t="shared" si="79"/>
        <v/>
      </c>
    </row>
    <row r="471" spans="5:39">
      <c r="E471" s="1" t="str" cm="1">
        <f t="array" ref="E471">IF(A471="","",_xlfn._xlws.FILTER('Input_Claims Data'!E$11:E$500,('Input_Claims Data'!$A$11:$A$500='Cal_Claims Experience'!$A471)*('Input_Claims Data'!$B$11:$B$500='Cal_Claims Experience'!$B471)*('Input_Claims Data'!$C$11:$C$500='Cal_Claims Experience'!$C471)*('Input_Claims Data'!$D$11:$D$500='Cal_Claims Experience'!$D471)))</f>
        <v/>
      </c>
      <c r="F471" s="1" t="str" cm="1">
        <f t="array" ref="F471">IF(A471="","",_xlfn._xlws.FILTER('Input_Claims Data'!F$11:F$500,('Input_Claims Data'!$A$11:$A$500='Cal_Claims Experience'!$A471)*('Input_Claims Data'!$B$11:$B$500='Cal_Claims Experience'!$B471)*('Input_Claims Data'!$C$11:$C$500='Cal_Claims Experience'!$C471)*('Input_Claims Data'!$D$11:$D$500='Cal_Claims Experience'!$D471)))</f>
        <v/>
      </c>
      <c r="G471" s="1" t="str" cm="1">
        <f t="array" ref="G471">IF(A471="","",_xlfn._xlws.FILTER('Input_Claims Data'!G$11:G$500,('Input_Claims Data'!$A$11:$A$500='Cal_Claims Experience'!$A471)*('Input_Claims Data'!$B$11:$B$500='Cal_Claims Experience'!$B471)*('Input_Claims Data'!$C$11:$C$500='Cal_Claims Experience'!$C471)*('Input_Claims Data'!$D$11:$D$500='Cal_Claims Experience'!$D471)))</f>
        <v/>
      </c>
      <c r="H471" s="1" t="str" cm="1">
        <f t="array" ref="H471">IF(A471="","",_xlfn._xlws.FILTER('Input_Claims Data'!H$11:H$500,('Input_Claims Data'!$A$11:$A$500='Cal_Claims Experience'!$A471)*('Input_Claims Data'!$B$11:$B$500='Cal_Claims Experience'!$B471)*('Input_Claims Data'!$C$11:$C$500='Cal_Claims Experience'!$C471)*('Input_Claims Data'!$D$11:$D$500='Cal_Claims Experience'!$D471)))</f>
        <v/>
      </c>
      <c r="I471" s="1" t="str" cm="1">
        <f t="array" ref="I471">IF(A471="","",_xlfn._xlws.FILTER('Input_Claims Data'!I$11:I$500,('Input_Claims Data'!$A$11:$A$500='Cal_Claims Experience'!$A471)*('Input_Claims Data'!$B$11:$B$500='Cal_Claims Experience'!$B471)*('Input_Claims Data'!$C$11:$C$500='Cal_Claims Experience'!$C471)*('Input_Claims Data'!$D$11:$D$500='Cal_Claims Experience'!$D471)))</f>
        <v/>
      </c>
      <c r="J471" s="1" t="str" cm="1">
        <f t="array" ref="J471">IF(A471="","",_xlfn._xlws.FILTER('Input_Claims Data'!J$11:J$500,('Input_Claims Data'!$A$11:$A$500='Cal_Claims Experience'!$A471)*('Input_Claims Data'!$B$11:$B$500='Cal_Claims Experience'!$B471)*('Input_Claims Data'!$C$11:$C$500='Cal_Claims Experience'!$C471)*('Input_Claims Data'!$D$11:$D$500='Cal_Claims Experience'!$D471)))</f>
        <v/>
      </c>
      <c r="K471" s="1" t="str" cm="1">
        <f t="array" ref="K471">IF(A471="","",_xlfn._xlws.FILTER('Input_Claims Data'!K$11:K$500,('Input_Claims Data'!$A$11:$A$500='Cal_Claims Experience'!$A471)*('Input_Claims Data'!$B$11:$B$500='Cal_Claims Experience'!$B471)*('Input_Claims Data'!$C$11:$C$500='Cal_Claims Experience'!$C471)*('Input_Claims Data'!$D$11:$D$500='Cal_Claims Experience'!$D471)))</f>
        <v/>
      </c>
      <c r="L471" s="1" t="str" cm="1">
        <f t="array" ref="L471">IF(B471="","",_xlfn._xlws.FILTER('Input_Claims Data'!L$11:L$500,('Input_Claims Data'!$A$11:$A$500='Cal_Claims Experience'!$A471)*('Input_Claims Data'!$B$11:$B$500='Cal_Claims Experience'!$B471)*('Input_Claims Data'!$C$11:$C$500='Cal_Claims Experience'!$C471)*('Input_Claims Data'!$D$11:$D$500='Cal_Claims Experience'!$D471)))</f>
        <v/>
      </c>
      <c r="M471" s="1" t="str" cm="1">
        <f t="array" ref="M471">IF(C471="","",_xlfn._xlws.FILTER('Input_Claims Data'!M$11:M$500,('Input_Claims Data'!$A$11:$A$500='Cal_Claims Experience'!$A471)*('Input_Claims Data'!$B$11:$B$500='Cal_Claims Experience'!$B471)*('Input_Claims Data'!$C$11:$C$500='Cal_Claims Experience'!$C471)*('Input_Claims Data'!$D$11:$D$500='Cal_Claims Experience'!$D471)))</f>
        <v/>
      </c>
      <c r="N471" s="1" t="str" cm="1">
        <f t="array" ref="N471">IF(D471="","",_xlfn._xlws.FILTER('Input_Claims Data'!N$11:N$500,('Input_Claims Data'!$A$11:$A$500='Cal_Claims Experience'!$A471)*('Input_Claims Data'!$B$11:$B$500='Cal_Claims Experience'!$B471)*('Input_Claims Data'!$C$11:$C$500='Cal_Claims Experience'!$C471)*('Input_Claims Data'!$D$11:$D$500='Cal_Claims Experience'!$D471)))</f>
        <v/>
      </c>
      <c r="O471" s="1" t="str">
        <f t="shared" si="70"/>
        <v/>
      </c>
      <c r="P471" s="1" t="str">
        <f t="shared" si="71"/>
        <v/>
      </c>
      <c r="Q471" s="1" t="str">
        <f t="shared" si="72"/>
        <v/>
      </c>
      <c r="R471" s="1" t="str">
        <f t="shared" si="73"/>
        <v/>
      </c>
      <c r="S471" s="1" t="str">
        <f t="shared" si="74"/>
        <v/>
      </c>
      <c r="Y471" s="1" t="str" cm="1">
        <f t="array" ref="Y471">IF(U471="","",_xlfn._xlws.FILTER('Input_Claims Data'!U$11:U$500,('Input_Claims Data'!$Q$11:$Q$500='Cal_Claims Experience'!$U471)*('Input_Claims Data'!$R$11:$R$500='Cal_Claims Experience'!$V471)*('Input_Claims Data'!$S$11:$S$500='Cal_Claims Experience'!$W471)*('Input_Claims Data'!$T$11:$T$500='Cal_Claims Experience'!$X471)))</f>
        <v/>
      </c>
      <c r="Z471" s="1" t="str" cm="1">
        <f t="array" ref="Z471">IF(V471="","",_xlfn._xlws.FILTER('Input_Claims Data'!V$11:V$500,('Input_Claims Data'!$Q$11:$Q$500='Cal_Claims Experience'!$U471)*('Input_Claims Data'!$R$11:$R$500='Cal_Claims Experience'!$V471)*('Input_Claims Data'!$S$11:$S$500='Cal_Claims Experience'!$W471)*('Input_Claims Data'!$T$11:$T$500='Cal_Claims Experience'!$X471)))</f>
        <v/>
      </c>
      <c r="AA471" s="1" t="str" cm="1">
        <f t="array" ref="AA471">IF(W471="","",_xlfn._xlws.FILTER('Input_Claims Data'!W$11:W$500,('Input_Claims Data'!$Q$11:$Q$500='Cal_Claims Experience'!$U471)*('Input_Claims Data'!$R$11:$R$500='Cal_Claims Experience'!$V471)*('Input_Claims Data'!$S$11:$S$500='Cal_Claims Experience'!$W471)*('Input_Claims Data'!$T$11:$T$500='Cal_Claims Experience'!$X471)))</f>
        <v/>
      </c>
      <c r="AB471" s="1" t="str" cm="1">
        <f t="array" ref="AB471">IF(X471="","",_xlfn._xlws.FILTER('Input_Claims Data'!X$11:X$500,('Input_Claims Data'!$Q$11:$Q$500='Cal_Claims Experience'!$U471)*('Input_Claims Data'!$R$11:$R$500='Cal_Claims Experience'!$V471)*('Input_Claims Data'!$S$11:$S$500='Cal_Claims Experience'!$W471)*('Input_Claims Data'!$T$11:$T$500='Cal_Claims Experience'!$X471)))</f>
        <v/>
      </c>
      <c r="AC471" s="1" t="str" cm="1">
        <f t="array" ref="AC471">IF(Y471="","",_xlfn._xlws.FILTER('Input_Claims Data'!Y$11:Y$500,('Input_Claims Data'!$Q$11:$Q$500='Cal_Claims Experience'!$U471)*('Input_Claims Data'!$R$11:$R$500='Cal_Claims Experience'!$V471)*('Input_Claims Data'!$S$11:$S$500='Cal_Claims Experience'!$W471)*('Input_Claims Data'!$T$11:$T$500='Cal_Claims Experience'!$X471)))</f>
        <v/>
      </c>
      <c r="AD471" s="1" t="str" cm="1">
        <f t="array" ref="AD471">IF(Z471="","",_xlfn._xlws.FILTER('Input_Claims Data'!Z$11:Z$500,('Input_Claims Data'!$Q$11:$Q$500='Cal_Claims Experience'!$U471)*('Input_Claims Data'!$R$11:$R$500='Cal_Claims Experience'!$V471)*('Input_Claims Data'!$S$11:$S$500='Cal_Claims Experience'!$W471)*('Input_Claims Data'!$T$11:$T$500='Cal_Claims Experience'!$X471)))</f>
        <v/>
      </c>
      <c r="AE471" s="1" t="str" cm="1">
        <f t="array" ref="AE471">IF(AA471="","",_xlfn._xlws.FILTER('Input_Claims Data'!AA$11:AA$500,('Input_Claims Data'!$Q$11:$Q$500='Cal_Claims Experience'!$U471)*('Input_Claims Data'!$R$11:$R$500='Cal_Claims Experience'!$V471)*('Input_Claims Data'!$S$11:$S$500='Cal_Claims Experience'!$W471)*('Input_Claims Data'!$T$11:$T$500='Cal_Claims Experience'!$X471)))</f>
        <v/>
      </c>
      <c r="AF471" s="1" t="str" cm="1">
        <f t="array" ref="AF471">IF(AB471="","",_xlfn._xlws.FILTER('Input_Claims Data'!AB$11:AB$500,('Input_Claims Data'!$Q$11:$Q$500='Cal_Claims Experience'!$U471)*('Input_Claims Data'!$R$11:$R$500='Cal_Claims Experience'!$V471)*('Input_Claims Data'!$S$11:$S$500='Cal_Claims Experience'!$W471)*('Input_Claims Data'!$T$11:$T$500='Cal_Claims Experience'!$X471)))</f>
        <v/>
      </c>
      <c r="AG471" s="1" t="str" cm="1">
        <f t="array" ref="AG471">IF(AC471="","",_xlfn._xlws.FILTER('Input_Claims Data'!AC$11:AC$500,('Input_Claims Data'!$Q$11:$Q$500='Cal_Claims Experience'!$U471)*('Input_Claims Data'!$R$11:$R$500='Cal_Claims Experience'!$V471)*('Input_Claims Data'!$S$11:$S$500='Cal_Claims Experience'!$W471)*('Input_Claims Data'!$T$11:$T$500='Cal_Claims Experience'!$X471)))</f>
        <v/>
      </c>
      <c r="AH471" s="1" t="str" cm="1">
        <f t="array" ref="AH471">IF(AD471="","",_xlfn._xlws.FILTER('Input_Claims Data'!AD$11:AD$500,('Input_Claims Data'!$Q$11:$Q$500='Cal_Claims Experience'!$U471)*('Input_Claims Data'!$R$11:$R$500='Cal_Claims Experience'!$V471)*('Input_Claims Data'!$S$11:$S$500='Cal_Claims Experience'!$W471)*('Input_Claims Data'!$T$11:$T$500='Cal_Claims Experience'!$X471)))</f>
        <v/>
      </c>
      <c r="AI471" s="1" t="str">
        <f t="shared" si="78"/>
        <v/>
      </c>
      <c r="AJ471" s="1" t="str">
        <f t="shared" si="75"/>
        <v/>
      </c>
      <c r="AK471" s="1" t="str">
        <f t="shared" si="76"/>
        <v/>
      </c>
      <c r="AL471" s="1" t="str">
        <f t="shared" si="77"/>
        <v/>
      </c>
      <c r="AM471" s="1" t="str">
        <f t="shared" si="79"/>
        <v/>
      </c>
    </row>
    <row r="472" spans="5:39">
      <c r="E472" s="1" t="str" cm="1">
        <f t="array" ref="E472">IF(A472="","",_xlfn._xlws.FILTER('Input_Claims Data'!E$11:E$500,('Input_Claims Data'!$A$11:$A$500='Cal_Claims Experience'!$A472)*('Input_Claims Data'!$B$11:$B$500='Cal_Claims Experience'!$B472)*('Input_Claims Data'!$C$11:$C$500='Cal_Claims Experience'!$C472)*('Input_Claims Data'!$D$11:$D$500='Cal_Claims Experience'!$D472)))</f>
        <v/>
      </c>
      <c r="F472" s="1" t="str" cm="1">
        <f t="array" ref="F472">IF(A472="","",_xlfn._xlws.FILTER('Input_Claims Data'!F$11:F$500,('Input_Claims Data'!$A$11:$A$500='Cal_Claims Experience'!$A472)*('Input_Claims Data'!$B$11:$B$500='Cal_Claims Experience'!$B472)*('Input_Claims Data'!$C$11:$C$500='Cal_Claims Experience'!$C472)*('Input_Claims Data'!$D$11:$D$500='Cal_Claims Experience'!$D472)))</f>
        <v/>
      </c>
      <c r="G472" s="1" t="str" cm="1">
        <f t="array" ref="G472">IF(A472="","",_xlfn._xlws.FILTER('Input_Claims Data'!G$11:G$500,('Input_Claims Data'!$A$11:$A$500='Cal_Claims Experience'!$A472)*('Input_Claims Data'!$B$11:$B$500='Cal_Claims Experience'!$B472)*('Input_Claims Data'!$C$11:$C$500='Cal_Claims Experience'!$C472)*('Input_Claims Data'!$D$11:$D$500='Cal_Claims Experience'!$D472)))</f>
        <v/>
      </c>
      <c r="H472" s="1" t="str" cm="1">
        <f t="array" ref="H472">IF(A472="","",_xlfn._xlws.FILTER('Input_Claims Data'!H$11:H$500,('Input_Claims Data'!$A$11:$A$500='Cal_Claims Experience'!$A472)*('Input_Claims Data'!$B$11:$B$500='Cal_Claims Experience'!$B472)*('Input_Claims Data'!$C$11:$C$500='Cal_Claims Experience'!$C472)*('Input_Claims Data'!$D$11:$D$500='Cal_Claims Experience'!$D472)))</f>
        <v/>
      </c>
      <c r="I472" s="1" t="str" cm="1">
        <f t="array" ref="I472">IF(A472="","",_xlfn._xlws.FILTER('Input_Claims Data'!I$11:I$500,('Input_Claims Data'!$A$11:$A$500='Cal_Claims Experience'!$A472)*('Input_Claims Data'!$B$11:$B$500='Cal_Claims Experience'!$B472)*('Input_Claims Data'!$C$11:$C$500='Cal_Claims Experience'!$C472)*('Input_Claims Data'!$D$11:$D$500='Cal_Claims Experience'!$D472)))</f>
        <v/>
      </c>
      <c r="J472" s="1" t="str" cm="1">
        <f t="array" ref="J472">IF(A472="","",_xlfn._xlws.FILTER('Input_Claims Data'!J$11:J$500,('Input_Claims Data'!$A$11:$A$500='Cal_Claims Experience'!$A472)*('Input_Claims Data'!$B$11:$B$500='Cal_Claims Experience'!$B472)*('Input_Claims Data'!$C$11:$C$500='Cal_Claims Experience'!$C472)*('Input_Claims Data'!$D$11:$D$500='Cal_Claims Experience'!$D472)))</f>
        <v/>
      </c>
      <c r="K472" s="1" t="str" cm="1">
        <f t="array" ref="K472">IF(A472="","",_xlfn._xlws.FILTER('Input_Claims Data'!K$11:K$500,('Input_Claims Data'!$A$11:$A$500='Cal_Claims Experience'!$A472)*('Input_Claims Data'!$B$11:$B$500='Cal_Claims Experience'!$B472)*('Input_Claims Data'!$C$11:$C$500='Cal_Claims Experience'!$C472)*('Input_Claims Data'!$D$11:$D$500='Cal_Claims Experience'!$D472)))</f>
        <v/>
      </c>
      <c r="L472" s="1" t="str" cm="1">
        <f t="array" ref="L472">IF(B472="","",_xlfn._xlws.FILTER('Input_Claims Data'!L$11:L$500,('Input_Claims Data'!$A$11:$A$500='Cal_Claims Experience'!$A472)*('Input_Claims Data'!$B$11:$B$500='Cal_Claims Experience'!$B472)*('Input_Claims Data'!$C$11:$C$500='Cal_Claims Experience'!$C472)*('Input_Claims Data'!$D$11:$D$500='Cal_Claims Experience'!$D472)))</f>
        <v/>
      </c>
      <c r="M472" s="1" t="str" cm="1">
        <f t="array" ref="M472">IF(C472="","",_xlfn._xlws.FILTER('Input_Claims Data'!M$11:M$500,('Input_Claims Data'!$A$11:$A$500='Cal_Claims Experience'!$A472)*('Input_Claims Data'!$B$11:$B$500='Cal_Claims Experience'!$B472)*('Input_Claims Data'!$C$11:$C$500='Cal_Claims Experience'!$C472)*('Input_Claims Data'!$D$11:$D$500='Cal_Claims Experience'!$D472)))</f>
        <v/>
      </c>
      <c r="N472" s="1" t="str" cm="1">
        <f t="array" ref="N472">IF(D472="","",_xlfn._xlws.FILTER('Input_Claims Data'!N$11:N$500,('Input_Claims Data'!$A$11:$A$500='Cal_Claims Experience'!$A472)*('Input_Claims Data'!$B$11:$B$500='Cal_Claims Experience'!$B472)*('Input_Claims Data'!$C$11:$C$500='Cal_Claims Experience'!$C472)*('Input_Claims Data'!$D$11:$D$500='Cal_Claims Experience'!$D472)))</f>
        <v/>
      </c>
      <c r="O472" s="1" t="str">
        <f t="shared" si="70"/>
        <v/>
      </c>
      <c r="P472" s="1" t="str">
        <f t="shared" si="71"/>
        <v/>
      </c>
      <c r="Q472" s="1" t="str">
        <f t="shared" si="72"/>
        <v/>
      </c>
      <c r="R472" s="1" t="str">
        <f t="shared" si="73"/>
        <v/>
      </c>
      <c r="S472" s="1" t="str">
        <f t="shared" si="74"/>
        <v/>
      </c>
      <c r="Y472" s="1" t="str" cm="1">
        <f t="array" ref="Y472">IF(U472="","",_xlfn._xlws.FILTER('Input_Claims Data'!U$11:U$500,('Input_Claims Data'!$Q$11:$Q$500='Cal_Claims Experience'!$U472)*('Input_Claims Data'!$R$11:$R$500='Cal_Claims Experience'!$V472)*('Input_Claims Data'!$S$11:$S$500='Cal_Claims Experience'!$W472)*('Input_Claims Data'!$T$11:$T$500='Cal_Claims Experience'!$X472)))</f>
        <v/>
      </c>
      <c r="Z472" s="1" t="str" cm="1">
        <f t="array" ref="Z472">IF(V472="","",_xlfn._xlws.FILTER('Input_Claims Data'!V$11:V$500,('Input_Claims Data'!$Q$11:$Q$500='Cal_Claims Experience'!$U472)*('Input_Claims Data'!$R$11:$R$500='Cal_Claims Experience'!$V472)*('Input_Claims Data'!$S$11:$S$500='Cal_Claims Experience'!$W472)*('Input_Claims Data'!$T$11:$T$500='Cal_Claims Experience'!$X472)))</f>
        <v/>
      </c>
      <c r="AA472" s="1" t="str" cm="1">
        <f t="array" ref="AA472">IF(W472="","",_xlfn._xlws.FILTER('Input_Claims Data'!W$11:W$500,('Input_Claims Data'!$Q$11:$Q$500='Cal_Claims Experience'!$U472)*('Input_Claims Data'!$R$11:$R$500='Cal_Claims Experience'!$V472)*('Input_Claims Data'!$S$11:$S$500='Cal_Claims Experience'!$W472)*('Input_Claims Data'!$T$11:$T$500='Cal_Claims Experience'!$X472)))</f>
        <v/>
      </c>
      <c r="AB472" s="1" t="str" cm="1">
        <f t="array" ref="AB472">IF(X472="","",_xlfn._xlws.FILTER('Input_Claims Data'!X$11:X$500,('Input_Claims Data'!$Q$11:$Q$500='Cal_Claims Experience'!$U472)*('Input_Claims Data'!$R$11:$R$500='Cal_Claims Experience'!$V472)*('Input_Claims Data'!$S$11:$S$500='Cal_Claims Experience'!$W472)*('Input_Claims Data'!$T$11:$T$500='Cal_Claims Experience'!$X472)))</f>
        <v/>
      </c>
      <c r="AC472" s="1" t="str" cm="1">
        <f t="array" ref="AC472">IF(Y472="","",_xlfn._xlws.FILTER('Input_Claims Data'!Y$11:Y$500,('Input_Claims Data'!$Q$11:$Q$500='Cal_Claims Experience'!$U472)*('Input_Claims Data'!$R$11:$R$500='Cal_Claims Experience'!$V472)*('Input_Claims Data'!$S$11:$S$500='Cal_Claims Experience'!$W472)*('Input_Claims Data'!$T$11:$T$500='Cal_Claims Experience'!$X472)))</f>
        <v/>
      </c>
      <c r="AD472" s="1" t="str" cm="1">
        <f t="array" ref="AD472">IF(Z472="","",_xlfn._xlws.FILTER('Input_Claims Data'!Z$11:Z$500,('Input_Claims Data'!$Q$11:$Q$500='Cal_Claims Experience'!$U472)*('Input_Claims Data'!$R$11:$R$500='Cal_Claims Experience'!$V472)*('Input_Claims Data'!$S$11:$S$500='Cal_Claims Experience'!$W472)*('Input_Claims Data'!$T$11:$T$500='Cal_Claims Experience'!$X472)))</f>
        <v/>
      </c>
      <c r="AE472" s="1" t="str" cm="1">
        <f t="array" ref="AE472">IF(AA472="","",_xlfn._xlws.FILTER('Input_Claims Data'!AA$11:AA$500,('Input_Claims Data'!$Q$11:$Q$500='Cal_Claims Experience'!$U472)*('Input_Claims Data'!$R$11:$R$500='Cal_Claims Experience'!$V472)*('Input_Claims Data'!$S$11:$S$500='Cal_Claims Experience'!$W472)*('Input_Claims Data'!$T$11:$T$500='Cal_Claims Experience'!$X472)))</f>
        <v/>
      </c>
      <c r="AF472" s="1" t="str" cm="1">
        <f t="array" ref="AF472">IF(AB472="","",_xlfn._xlws.FILTER('Input_Claims Data'!AB$11:AB$500,('Input_Claims Data'!$Q$11:$Q$500='Cal_Claims Experience'!$U472)*('Input_Claims Data'!$R$11:$R$500='Cal_Claims Experience'!$V472)*('Input_Claims Data'!$S$11:$S$500='Cal_Claims Experience'!$W472)*('Input_Claims Data'!$T$11:$T$500='Cal_Claims Experience'!$X472)))</f>
        <v/>
      </c>
      <c r="AG472" s="1" t="str" cm="1">
        <f t="array" ref="AG472">IF(AC472="","",_xlfn._xlws.FILTER('Input_Claims Data'!AC$11:AC$500,('Input_Claims Data'!$Q$11:$Q$500='Cal_Claims Experience'!$U472)*('Input_Claims Data'!$R$11:$R$500='Cal_Claims Experience'!$V472)*('Input_Claims Data'!$S$11:$S$500='Cal_Claims Experience'!$W472)*('Input_Claims Data'!$T$11:$T$500='Cal_Claims Experience'!$X472)))</f>
        <v/>
      </c>
      <c r="AH472" s="1" t="str" cm="1">
        <f t="array" ref="AH472">IF(AD472="","",_xlfn._xlws.FILTER('Input_Claims Data'!AD$11:AD$500,('Input_Claims Data'!$Q$11:$Q$500='Cal_Claims Experience'!$U472)*('Input_Claims Data'!$R$11:$R$500='Cal_Claims Experience'!$V472)*('Input_Claims Data'!$S$11:$S$500='Cal_Claims Experience'!$W472)*('Input_Claims Data'!$T$11:$T$500='Cal_Claims Experience'!$X472)))</f>
        <v/>
      </c>
      <c r="AI472" s="1" t="str">
        <f t="shared" si="78"/>
        <v/>
      </c>
      <c r="AJ472" s="1" t="str">
        <f t="shared" si="75"/>
        <v/>
      </c>
      <c r="AK472" s="1" t="str">
        <f t="shared" si="76"/>
        <v/>
      </c>
      <c r="AL472" s="1" t="str">
        <f t="shared" si="77"/>
        <v/>
      </c>
      <c r="AM472" s="1" t="str">
        <f t="shared" si="79"/>
        <v/>
      </c>
    </row>
    <row r="473" spans="5:39">
      <c r="E473" s="1" t="str" cm="1">
        <f t="array" ref="E473">IF(A473="","",_xlfn._xlws.FILTER('Input_Claims Data'!E$11:E$500,('Input_Claims Data'!$A$11:$A$500='Cal_Claims Experience'!$A473)*('Input_Claims Data'!$B$11:$B$500='Cal_Claims Experience'!$B473)*('Input_Claims Data'!$C$11:$C$500='Cal_Claims Experience'!$C473)*('Input_Claims Data'!$D$11:$D$500='Cal_Claims Experience'!$D473)))</f>
        <v/>
      </c>
      <c r="F473" s="1" t="str" cm="1">
        <f t="array" ref="F473">IF(A473="","",_xlfn._xlws.FILTER('Input_Claims Data'!F$11:F$500,('Input_Claims Data'!$A$11:$A$500='Cal_Claims Experience'!$A473)*('Input_Claims Data'!$B$11:$B$500='Cal_Claims Experience'!$B473)*('Input_Claims Data'!$C$11:$C$500='Cal_Claims Experience'!$C473)*('Input_Claims Data'!$D$11:$D$500='Cal_Claims Experience'!$D473)))</f>
        <v/>
      </c>
      <c r="G473" s="1" t="str" cm="1">
        <f t="array" ref="G473">IF(A473="","",_xlfn._xlws.FILTER('Input_Claims Data'!G$11:G$500,('Input_Claims Data'!$A$11:$A$500='Cal_Claims Experience'!$A473)*('Input_Claims Data'!$B$11:$B$500='Cal_Claims Experience'!$B473)*('Input_Claims Data'!$C$11:$C$500='Cal_Claims Experience'!$C473)*('Input_Claims Data'!$D$11:$D$500='Cal_Claims Experience'!$D473)))</f>
        <v/>
      </c>
      <c r="H473" s="1" t="str" cm="1">
        <f t="array" ref="H473">IF(A473="","",_xlfn._xlws.FILTER('Input_Claims Data'!H$11:H$500,('Input_Claims Data'!$A$11:$A$500='Cal_Claims Experience'!$A473)*('Input_Claims Data'!$B$11:$B$500='Cal_Claims Experience'!$B473)*('Input_Claims Data'!$C$11:$C$500='Cal_Claims Experience'!$C473)*('Input_Claims Data'!$D$11:$D$500='Cal_Claims Experience'!$D473)))</f>
        <v/>
      </c>
      <c r="I473" s="1" t="str" cm="1">
        <f t="array" ref="I473">IF(A473="","",_xlfn._xlws.FILTER('Input_Claims Data'!I$11:I$500,('Input_Claims Data'!$A$11:$A$500='Cal_Claims Experience'!$A473)*('Input_Claims Data'!$B$11:$B$500='Cal_Claims Experience'!$B473)*('Input_Claims Data'!$C$11:$C$500='Cal_Claims Experience'!$C473)*('Input_Claims Data'!$D$11:$D$500='Cal_Claims Experience'!$D473)))</f>
        <v/>
      </c>
      <c r="J473" s="1" t="str" cm="1">
        <f t="array" ref="J473">IF(A473="","",_xlfn._xlws.FILTER('Input_Claims Data'!J$11:J$500,('Input_Claims Data'!$A$11:$A$500='Cal_Claims Experience'!$A473)*('Input_Claims Data'!$B$11:$B$500='Cal_Claims Experience'!$B473)*('Input_Claims Data'!$C$11:$C$500='Cal_Claims Experience'!$C473)*('Input_Claims Data'!$D$11:$D$500='Cal_Claims Experience'!$D473)))</f>
        <v/>
      </c>
      <c r="K473" s="1" t="str" cm="1">
        <f t="array" ref="K473">IF(A473="","",_xlfn._xlws.FILTER('Input_Claims Data'!K$11:K$500,('Input_Claims Data'!$A$11:$A$500='Cal_Claims Experience'!$A473)*('Input_Claims Data'!$B$11:$B$500='Cal_Claims Experience'!$B473)*('Input_Claims Data'!$C$11:$C$500='Cal_Claims Experience'!$C473)*('Input_Claims Data'!$D$11:$D$500='Cal_Claims Experience'!$D473)))</f>
        <v/>
      </c>
      <c r="L473" s="1" t="str" cm="1">
        <f t="array" ref="L473">IF(B473="","",_xlfn._xlws.FILTER('Input_Claims Data'!L$11:L$500,('Input_Claims Data'!$A$11:$A$500='Cal_Claims Experience'!$A473)*('Input_Claims Data'!$B$11:$B$500='Cal_Claims Experience'!$B473)*('Input_Claims Data'!$C$11:$C$500='Cal_Claims Experience'!$C473)*('Input_Claims Data'!$D$11:$D$500='Cal_Claims Experience'!$D473)))</f>
        <v/>
      </c>
      <c r="M473" s="1" t="str" cm="1">
        <f t="array" ref="M473">IF(C473="","",_xlfn._xlws.FILTER('Input_Claims Data'!M$11:M$500,('Input_Claims Data'!$A$11:$A$500='Cal_Claims Experience'!$A473)*('Input_Claims Data'!$B$11:$B$500='Cal_Claims Experience'!$B473)*('Input_Claims Data'!$C$11:$C$500='Cal_Claims Experience'!$C473)*('Input_Claims Data'!$D$11:$D$500='Cal_Claims Experience'!$D473)))</f>
        <v/>
      </c>
      <c r="N473" s="1" t="str" cm="1">
        <f t="array" ref="N473">IF(D473="","",_xlfn._xlws.FILTER('Input_Claims Data'!N$11:N$500,('Input_Claims Data'!$A$11:$A$500='Cal_Claims Experience'!$A473)*('Input_Claims Data'!$B$11:$B$500='Cal_Claims Experience'!$B473)*('Input_Claims Data'!$C$11:$C$500='Cal_Claims Experience'!$C473)*('Input_Claims Data'!$D$11:$D$500='Cal_Claims Experience'!$D473)))</f>
        <v/>
      </c>
      <c r="O473" s="1" t="str">
        <f t="shared" si="70"/>
        <v/>
      </c>
      <c r="P473" s="1" t="str">
        <f t="shared" si="71"/>
        <v/>
      </c>
      <c r="Q473" s="1" t="str">
        <f t="shared" si="72"/>
        <v/>
      </c>
      <c r="R473" s="1" t="str">
        <f t="shared" si="73"/>
        <v/>
      </c>
      <c r="S473" s="1" t="str">
        <f t="shared" si="74"/>
        <v/>
      </c>
      <c r="Y473" s="1" t="str" cm="1">
        <f t="array" ref="Y473">IF(U473="","",_xlfn._xlws.FILTER('Input_Claims Data'!U$11:U$500,('Input_Claims Data'!$Q$11:$Q$500='Cal_Claims Experience'!$U473)*('Input_Claims Data'!$R$11:$R$500='Cal_Claims Experience'!$V473)*('Input_Claims Data'!$S$11:$S$500='Cal_Claims Experience'!$W473)*('Input_Claims Data'!$T$11:$T$500='Cal_Claims Experience'!$X473)))</f>
        <v/>
      </c>
      <c r="Z473" s="1" t="str" cm="1">
        <f t="array" ref="Z473">IF(V473="","",_xlfn._xlws.FILTER('Input_Claims Data'!V$11:V$500,('Input_Claims Data'!$Q$11:$Q$500='Cal_Claims Experience'!$U473)*('Input_Claims Data'!$R$11:$R$500='Cal_Claims Experience'!$V473)*('Input_Claims Data'!$S$11:$S$500='Cal_Claims Experience'!$W473)*('Input_Claims Data'!$T$11:$T$500='Cal_Claims Experience'!$X473)))</f>
        <v/>
      </c>
      <c r="AA473" s="1" t="str" cm="1">
        <f t="array" ref="AA473">IF(W473="","",_xlfn._xlws.FILTER('Input_Claims Data'!W$11:W$500,('Input_Claims Data'!$Q$11:$Q$500='Cal_Claims Experience'!$U473)*('Input_Claims Data'!$R$11:$R$500='Cal_Claims Experience'!$V473)*('Input_Claims Data'!$S$11:$S$500='Cal_Claims Experience'!$W473)*('Input_Claims Data'!$T$11:$T$500='Cal_Claims Experience'!$X473)))</f>
        <v/>
      </c>
      <c r="AB473" s="1" t="str" cm="1">
        <f t="array" ref="AB473">IF(X473="","",_xlfn._xlws.FILTER('Input_Claims Data'!X$11:X$500,('Input_Claims Data'!$Q$11:$Q$500='Cal_Claims Experience'!$U473)*('Input_Claims Data'!$R$11:$R$500='Cal_Claims Experience'!$V473)*('Input_Claims Data'!$S$11:$S$500='Cal_Claims Experience'!$W473)*('Input_Claims Data'!$T$11:$T$500='Cal_Claims Experience'!$X473)))</f>
        <v/>
      </c>
      <c r="AC473" s="1" t="str" cm="1">
        <f t="array" ref="AC473">IF(Y473="","",_xlfn._xlws.FILTER('Input_Claims Data'!Y$11:Y$500,('Input_Claims Data'!$Q$11:$Q$500='Cal_Claims Experience'!$U473)*('Input_Claims Data'!$R$11:$R$500='Cal_Claims Experience'!$V473)*('Input_Claims Data'!$S$11:$S$500='Cal_Claims Experience'!$W473)*('Input_Claims Data'!$T$11:$T$500='Cal_Claims Experience'!$X473)))</f>
        <v/>
      </c>
      <c r="AD473" s="1" t="str" cm="1">
        <f t="array" ref="AD473">IF(Z473="","",_xlfn._xlws.FILTER('Input_Claims Data'!Z$11:Z$500,('Input_Claims Data'!$Q$11:$Q$500='Cal_Claims Experience'!$U473)*('Input_Claims Data'!$R$11:$R$500='Cal_Claims Experience'!$V473)*('Input_Claims Data'!$S$11:$S$500='Cal_Claims Experience'!$W473)*('Input_Claims Data'!$T$11:$T$500='Cal_Claims Experience'!$X473)))</f>
        <v/>
      </c>
      <c r="AE473" s="1" t="str" cm="1">
        <f t="array" ref="AE473">IF(AA473="","",_xlfn._xlws.FILTER('Input_Claims Data'!AA$11:AA$500,('Input_Claims Data'!$Q$11:$Q$500='Cal_Claims Experience'!$U473)*('Input_Claims Data'!$R$11:$R$500='Cal_Claims Experience'!$V473)*('Input_Claims Data'!$S$11:$S$500='Cal_Claims Experience'!$W473)*('Input_Claims Data'!$T$11:$T$500='Cal_Claims Experience'!$X473)))</f>
        <v/>
      </c>
      <c r="AF473" s="1" t="str" cm="1">
        <f t="array" ref="AF473">IF(AB473="","",_xlfn._xlws.FILTER('Input_Claims Data'!AB$11:AB$500,('Input_Claims Data'!$Q$11:$Q$500='Cal_Claims Experience'!$U473)*('Input_Claims Data'!$R$11:$R$500='Cal_Claims Experience'!$V473)*('Input_Claims Data'!$S$11:$S$500='Cal_Claims Experience'!$W473)*('Input_Claims Data'!$T$11:$T$500='Cal_Claims Experience'!$X473)))</f>
        <v/>
      </c>
      <c r="AG473" s="1" t="str" cm="1">
        <f t="array" ref="AG473">IF(AC473="","",_xlfn._xlws.FILTER('Input_Claims Data'!AC$11:AC$500,('Input_Claims Data'!$Q$11:$Q$500='Cal_Claims Experience'!$U473)*('Input_Claims Data'!$R$11:$R$500='Cal_Claims Experience'!$V473)*('Input_Claims Data'!$S$11:$S$500='Cal_Claims Experience'!$W473)*('Input_Claims Data'!$T$11:$T$500='Cal_Claims Experience'!$X473)))</f>
        <v/>
      </c>
      <c r="AH473" s="1" t="str" cm="1">
        <f t="array" ref="AH473">IF(AD473="","",_xlfn._xlws.FILTER('Input_Claims Data'!AD$11:AD$500,('Input_Claims Data'!$Q$11:$Q$500='Cal_Claims Experience'!$U473)*('Input_Claims Data'!$R$11:$R$500='Cal_Claims Experience'!$V473)*('Input_Claims Data'!$S$11:$S$500='Cal_Claims Experience'!$W473)*('Input_Claims Data'!$T$11:$T$500='Cal_Claims Experience'!$X473)))</f>
        <v/>
      </c>
      <c r="AI473" s="1" t="str">
        <f t="shared" si="78"/>
        <v/>
      </c>
      <c r="AJ473" s="1" t="str">
        <f t="shared" si="75"/>
        <v/>
      </c>
      <c r="AK473" s="1" t="str">
        <f t="shared" si="76"/>
        <v/>
      </c>
      <c r="AL473" s="1" t="str">
        <f t="shared" si="77"/>
        <v/>
      </c>
      <c r="AM473" s="1" t="str">
        <f t="shared" si="79"/>
        <v/>
      </c>
    </row>
    <row r="474" spans="5:39">
      <c r="E474" s="1" t="str" cm="1">
        <f t="array" ref="E474">IF(A474="","",_xlfn._xlws.FILTER('Input_Claims Data'!E$11:E$500,('Input_Claims Data'!$A$11:$A$500='Cal_Claims Experience'!$A474)*('Input_Claims Data'!$B$11:$B$500='Cal_Claims Experience'!$B474)*('Input_Claims Data'!$C$11:$C$500='Cal_Claims Experience'!$C474)*('Input_Claims Data'!$D$11:$D$500='Cal_Claims Experience'!$D474)))</f>
        <v/>
      </c>
      <c r="F474" s="1" t="str" cm="1">
        <f t="array" ref="F474">IF(A474="","",_xlfn._xlws.FILTER('Input_Claims Data'!F$11:F$500,('Input_Claims Data'!$A$11:$A$500='Cal_Claims Experience'!$A474)*('Input_Claims Data'!$B$11:$B$500='Cal_Claims Experience'!$B474)*('Input_Claims Data'!$C$11:$C$500='Cal_Claims Experience'!$C474)*('Input_Claims Data'!$D$11:$D$500='Cal_Claims Experience'!$D474)))</f>
        <v/>
      </c>
      <c r="G474" s="1" t="str" cm="1">
        <f t="array" ref="G474">IF(A474="","",_xlfn._xlws.FILTER('Input_Claims Data'!G$11:G$500,('Input_Claims Data'!$A$11:$A$500='Cal_Claims Experience'!$A474)*('Input_Claims Data'!$B$11:$B$500='Cal_Claims Experience'!$B474)*('Input_Claims Data'!$C$11:$C$500='Cal_Claims Experience'!$C474)*('Input_Claims Data'!$D$11:$D$500='Cal_Claims Experience'!$D474)))</f>
        <v/>
      </c>
      <c r="H474" s="1" t="str" cm="1">
        <f t="array" ref="H474">IF(A474="","",_xlfn._xlws.FILTER('Input_Claims Data'!H$11:H$500,('Input_Claims Data'!$A$11:$A$500='Cal_Claims Experience'!$A474)*('Input_Claims Data'!$B$11:$B$500='Cal_Claims Experience'!$B474)*('Input_Claims Data'!$C$11:$C$500='Cal_Claims Experience'!$C474)*('Input_Claims Data'!$D$11:$D$500='Cal_Claims Experience'!$D474)))</f>
        <v/>
      </c>
      <c r="I474" s="1" t="str" cm="1">
        <f t="array" ref="I474">IF(A474="","",_xlfn._xlws.FILTER('Input_Claims Data'!I$11:I$500,('Input_Claims Data'!$A$11:$A$500='Cal_Claims Experience'!$A474)*('Input_Claims Data'!$B$11:$B$500='Cal_Claims Experience'!$B474)*('Input_Claims Data'!$C$11:$C$500='Cal_Claims Experience'!$C474)*('Input_Claims Data'!$D$11:$D$500='Cal_Claims Experience'!$D474)))</f>
        <v/>
      </c>
      <c r="J474" s="1" t="str" cm="1">
        <f t="array" ref="J474">IF(A474="","",_xlfn._xlws.FILTER('Input_Claims Data'!J$11:J$500,('Input_Claims Data'!$A$11:$A$500='Cal_Claims Experience'!$A474)*('Input_Claims Data'!$B$11:$B$500='Cal_Claims Experience'!$B474)*('Input_Claims Data'!$C$11:$C$500='Cal_Claims Experience'!$C474)*('Input_Claims Data'!$D$11:$D$500='Cal_Claims Experience'!$D474)))</f>
        <v/>
      </c>
      <c r="K474" s="1" t="str" cm="1">
        <f t="array" ref="K474">IF(A474="","",_xlfn._xlws.FILTER('Input_Claims Data'!K$11:K$500,('Input_Claims Data'!$A$11:$A$500='Cal_Claims Experience'!$A474)*('Input_Claims Data'!$B$11:$B$500='Cal_Claims Experience'!$B474)*('Input_Claims Data'!$C$11:$C$500='Cal_Claims Experience'!$C474)*('Input_Claims Data'!$D$11:$D$500='Cal_Claims Experience'!$D474)))</f>
        <v/>
      </c>
      <c r="L474" s="1" t="str" cm="1">
        <f t="array" ref="L474">IF(B474="","",_xlfn._xlws.FILTER('Input_Claims Data'!L$11:L$500,('Input_Claims Data'!$A$11:$A$500='Cal_Claims Experience'!$A474)*('Input_Claims Data'!$B$11:$B$500='Cal_Claims Experience'!$B474)*('Input_Claims Data'!$C$11:$C$500='Cal_Claims Experience'!$C474)*('Input_Claims Data'!$D$11:$D$500='Cal_Claims Experience'!$D474)))</f>
        <v/>
      </c>
      <c r="M474" s="1" t="str" cm="1">
        <f t="array" ref="M474">IF(C474="","",_xlfn._xlws.FILTER('Input_Claims Data'!M$11:M$500,('Input_Claims Data'!$A$11:$A$500='Cal_Claims Experience'!$A474)*('Input_Claims Data'!$B$11:$B$500='Cal_Claims Experience'!$B474)*('Input_Claims Data'!$C$11:$C$500='Cal_Claims Experience'!$C474)*('Input_Claims Data'!$D$11:$D$500='Cal_Claims Experience'!$D474)))</f>
        <v/>
      </c>
      <c r="N474" s="1" t="str" cm="1">
        <f t="array" ref="N474">IF(D474="","",_xlfn._xlws.FILTER('Input_Claims Data'!N$11:N$500,('Input_Claims Data'!$A$11:$A$500='Cal_Claims Experience'!$A474)*('Input_Claims Data'!$B$11:$B$500='Cal_Claims Experience'!$B474)*('Input_Claims Data'!$C$11:$C$500='Cal_Claims Experience'!$C474)*('Input_Claims Data'!$D$11:$D$500='Cal_Claims Experience'!$D474)))</f>
        <v/>
      </c>
      <c r="O474" s="1" t="str">
        <f t="shared" si="70"/>
        <v/>
      </c>
      <c r="P474" s="1" t="str">
        <f t="shared" si="71"/>
        <v/>
      </c>
      <c r="Q474" s="1" t="str">
        <f t="shared" si="72"/>
        <v/>
      </c>
      <c r="R474" s="1" t="str">
        <f t="shared" si="73"/>
        <v/>
      </c>
      <c r="S474" s="1" t="str">
        <f t="shared" si="74"/>
        <v/>
      </c>
      <c r="Y474" s="1" t="str" cm="1">
        <f t="array" ref="Y474">IF(U474="","",_xlfn._xlws.FILTER('Input_Claims Data'!U$11:U$500,('Input_Claims Data'!$Q$11:$Q$500='Cal_Claims Experience'!$U474)*('Input_Claims Data'!$R$11:$R$500='Cal_Claims Experience'!$V474)*('Input_Claims Data'!$S$11:$S$500='Cal_Claims Experience'!$W474)*('Input_Claims Data'!$T$11:$T$500='Cal_Claims Experience'!$X474)))</f>
        <v/>
      </c>
      <c r="Z474" s="1" t="str" cm="1">
        <f t="array" ref="Z474">IF(V474="","",_xlfn._xlws.FILTER('Input_Claims Data'!V$11:V$500,('Input_Claims Data'!$Q$11:$Q$500='Cal_Claims Experience'!$U474)*('Input_Claims Data'!$R$11:$R$500='Cal_Claims Experience'!$V474)*('Input_Claims Data'!$S$11:$S$500='Cal_Claims Experience'!$W474)*('Input_Claims Data'!$T$11:$T$500='Cal_Claims Experience'!$X474)))</f>
        <v/>
      </c>
      <c r="AA474" s="1" t="str" cm="1">
        <f t="array" ref="AA474">IF(W474="","",_xlfn._xlws.FILTER('Input_Claims Data'!W$11:W$500,('Input_Claims Data'!$Q$11:$Q$500='Cal_Claims Experience'!$U474)*('Input_Claims Data'!$R$11:$R$500='Cal_Claims Experience'!$V474)*('Input_Claims Data'!$S$11:$S$500='Cal_Claims Experience'!$W474)*('Input_Claims Data'!$T$11:$T$500='Cal_Claims Experience'!$X474)))</f>
        <v/>
      </c>
      <c r="AB474" s="1" t="str" cm="1">
        <f t="array" ref="AB474">IF(X474="","",_xlfn._xlws.FILTER('Input_Claims Data'!X$11:X$500,('Input_Claims Data'!$Q$11:$Q$500='Cal_Claims Experience'!$U474)*('Input_Claims Data'!$R$11:$R$500='Cal_Claims Experience'!$V474)*('Input_Claims Data'!$S$11:$S$500='Cal_Claims Experience'!$W474)*('Input_Claims Data'!$T$11:$T$500='Cal_Claims Experience'!$X474)))</f>
        <v/>
      </c>
      <c r="AC474" s="1" t="str" cm="1">
        <f t="array" ref="AC474">IF(Y474="","",_xlfn._xlws.FILTER('Input_Claims Data'!Y$11:Y$500,('Input_Claims Data'!$Q$11:$Q$500='Cal_Claims Experience'!$U474)*('Input_Claims Data'!$R$11:$R$500='Cal_Claims Experience'!$V474)*('Input_Claims Data'!$S$11:$S$500='Cal_Claims Experience'!$W474)*('Input_Claims Data'!$T$11:$T$500='Cal_Claims Experience'!$X474)))</f>
        <v/>
      </c>
      <c r="AD474" s="1" t="str" cm="1">
        <f t="array" ref="AD474">IF(Z474="","",_xlfn._xlws.FILTER('Input_Claims Data'!Z$11:Z$500,('Input_Claims Data'!$Q$11:$Q$500='Cal_Claims Experience'!$U474)*('Input_Claims Data'!$R$11:$R$500='Cal_Claims Experience'!$V474)*('Input_Claims Data'!$S$11:$S$500='Cal_Claims Experience'!$W474)*('Input_Claims Data'!$T$11:$T$500='Cal_Claims Experience'!$X474)))</f>
        <v/>
      </c>
      <c r="AE474" s="1" t="str" cm="1">
        <f t="array" ref="AE474">IF(AA474="","",_xlfn._xlws.FILTER('Input_Claims Data'!AA$11:AA$500,('Input_Claims Data'!$Q$11:$Q$500='Cal_Claims Experience'!$U474)*('Input_Claims Data'!$R$11:$R$500='Cal_Claims Experience'!$V474)*('Input_Claims Data'!$S$11:$S$500='Cal_Claims Experience'!$W474)*('Input_Claims Data'!$T$11:$T$500='Cal_Claims Experience'!$X474)))</f>
        <v/>
      </c>
      <c r="AF474" s="1" t="str" cm="1">
        <f t="array" ref="AF474">IF(AB474="","",_xlfn._xlws.FILTER('Input_Claims Data'!AB$11:AB$500,('Input_Claims Data'!$Q$11:$Q$500='Cal_Claims Experience'!$U474)*('Input_Claims Data'!$R$11:$R$500='Cal_Claims Experience'!$V474)*('Input_Claims Data'!$S$11:$S$500='Cal_Claims Experience'!$W474)*('Input_Claims Data'!$T$11:$T$500='Cal_Claims Experience'!$X474)))</f>
        <v/>
      </c>
      <c r="AG474" s="1" t="str" cm="1">
        <f t="array" ref="AG474">IF(AC474="","",_xlfn._xlws.FILTER('Input_Claims Data'!AC$11:AC$500,('Input_Claims Data'!$Q$11:$Q$500='Cal_Claims Experience'!$U474)*('Input_Claims Data'!$R$11:$R$500='Cal_Claims Experience'!$V474)*('Input_Claims Data'!$S$11:$S$500='Cal_Claims Experience'!$W474)*('Input_Claims Data'!$T$11:$T$500='Cal_Claims Experience'!$X474)))</f>
        <v/>
      </c>
      <c r="AH474" s="1" t="str" cm="1">
        <f t="array" ref="AH474">IF(AD474="","",_xlfn._xlws.FILTER('Input_Claims Data'!AD$11:AD$500,('Input_Claims Data'!$Q$11:$Q$500='Cal_Claims Experience'!$U474)*('Input_Claims Data'!$R$11:$R$500='Cal_Claims Experience'!$V474)*('Input_Claims Data'!$S$11:$S$500='Cal_Claims Experience'!$W474)*('Input_Claims Data'!$T$11:$T$500='Cal_Claims Experience'!$X474)))</f>
        <v/>
      </c>
      <c r="AI474" s="1" t="str">
        <f t="shared" si="78"/>
        <v/>
      </c>
      <c r="AJ474" s="1" t="str">
        <f t="shared" si="75"/>
        <v/>
      </c>
      <c r="AK474" s="1" t="str">
        <f t="shared" si="76"/>
        <v/>
      </c>
      <c r="AL474" s="1" t="str">
        <f t="shared" si="77"/>
        <v/>
      </c>
      <c r="AM474" s="1" t="str">
        <f t="shared" si="79"/>
        <v/>
      </c>
    </row>
    <row r="475" spans="5:39">
      <c r="E475" s="1" t="str" cm="1">
        <f t="array" ref="E475">IF(A475="","",_xlfn._xlws.FILTER('Input_Claims Data'!E$11:E$500,('Input_Claims Data'!$A$11:$A$500='Cal_Claims Experience'!$A475)*('Input_Claims Data'!$B$11:$B$500='Cal_Claims Experience'!$B475)*('Input_Claims Data'!$C$11:$C$500='Cal_Claims Experience'!$C475)*('Input_Claims Data'!$D$11:$D$500='Cal_Claims Experience'!$D475)))</f>
        <v/>
      </c>
      <c r="F475" s="1" t="str" cm="1">
        <f t="array" ref="F475">IF(A475="","",_xlfn._xlws.FILTER('Input_Claims Data'!F$11:F$500,('Input_Claims Data'!$A$11:$A$500='Cal_Claims Experience'!$A475)*('Input_Claims Data'!$B$11:$B$500='Cal_Claims Experience'!$B475)*('Input_Claims Data'!$C$11:$C$500='Cal_Claims Experience'!$C475)*('Input_Claims Data'!$D$11:$D$500='Cal_Claims Experience'!$D475)))</f>
        <v/>
      </c>
      <c r="G475" s="1" t="str" cm="1">
        <f t="array" ref="G475">IF(A475="","",_xlfn._xlws.FILTER('Input_Claims Data'!G$11:G$500,('Input_Claims Data'!$A$11:$A$500='Cal_Claims Experience'!$A475)*('Input_Claims Data'!$B$11:$B$500='Cal_Claims Experience'!$B475)*('Input_Claims Data'!$C$11:$C$500='Cal_Claims Experience'!$C475)*('Input_Claims Data'!$D$11:$D$500='Cal_Claims Experience'!$D475)))</f>
        <v/>
      </c>
      <c r="H475" s="1" t="str" cm="1">
        <f t="array" ref="H475">IF(A475="","",_xlfn._xlws.FILTER('Input_Claims Data'!H$11:H$500,('Input_Claims Data'!$A$11:$A$500='Cal_Claims Experience'!$A475)*('Input_Claims Data'!$B$11:$B$500='Cal_Claims Experience'!$B475)*('Input_Claims Data'!$C$11:$C$500='Cal_Claims Experience'!$C475)*('Input_Claims Data'!$D$11:$D$500='Cal_Claims Experience'!$D475)))</f>
        <v/>
      </c>
      <c r="I475" s="1" t="str" cm="1">
        <f t="array" ref="I475">IF(A475="","",_xlfn._xlws.FILTER('Input_Claims Data'!I$11:I$500,('Input_Claims Data'!$A$11:$A$500='Cal_Claims Experience'!$A475)*('Input_Claims Data'!$B$11:$B$500='Cal_Claims Experience'!$B475)*('Input_Claims Data'!$C$11:$C$500='Cal_Claims Experience'!$C475)*('Input_Claims Data'!$D$11:$D$500='Cal_Claims Experience'!$D475)))</f>
        <v/>
      </c>
      <c r="J475" s="1" t="str" cm="1">
        <f t="array" ref="J475">IF(A475="","",_xlfn._xlws.FILTER('Input_Claims Data'!J$11:J$500,('Input_Claims Data'!$A$11:$A$500='Cal_Claims Experience'!$A475)*('Input_Claims Data'!$B$11:$B$500='Cal_Claims Experience'!$B475)*('Input_Claims Data'!$C$11:$C$500='Cal_Claims Experience'!$C475)*('Input_Claims Data'!$D$11:$D$500='Cal_Claims Experience'!$D475)))</f>
        <v/>
      </c>
      <c r="K475" s="1" t="str" cm="1">
        <f t="array" ref="K475">IF(A475="","",_xlfn._xlws.FILTER('Input_Claims Data'!K$11:K$500,('Input_Claims Data'!$A$11:$A$500='Cal_Claims Experience'!$A475)*('Input_Claims Data'!$B$11:$B$500='Cal_Claims Experience'!$B475)*('Input_Claims Data'!$C$11:$C$500='Cal_Claims Experience'!$C475)*('Input_Claims Data'!$D$11:$D$500='Cal_Claims Experience'!$D475)))</f>
        <v/>
      </c>
      <c r="L475" s="1" t="str" cm="1">
        <f t="array" ref="L475">IF(B475="","",_xlfn._xlws.FILTER('Input_Claims Data'!L$11:L$500,('Input_Claims Data'!$A$11:$A$500='Cal_Claims Experience'!$A475)*('Input_Claims Data'!$B$11:$B$500='Cal_Claims Experience'!$B475)*('Input_Claims Data'!$C$11:$C$500='Cal_Claims Experience'!$C475)*('Input_Claims Data'!$D$11:$D$500='Cal_Claims Experience'!$D475)))</f>
        <v/>
      </c>
      <c r="M475" s="1" t="str" cm="1">
        <f t="array" ref="M475">IF(C475="","",_xlfn._xlws.FILTER('Input_Claims Data'!M$11:M$500,('Input_Claims Data'!$A$11:$A$500='Cal_Claims Experience'!$A475)*('Input_Claims Data'!$B$11:$B$500='Cal_Claims Experience'!$B475)*('Input_Claims Data'!$C$11:$C$500='Cal_Claims Experience'!$C475)*('Input_Claims Data'!$D$11:$D$500='Cal_Claims Experience'!$D475)))</f>
        <v/>
      </c>
      <c r="N475" s="1" t="str" cm="1">
        <f t="array" ref="N475">IF(D475="","",_xlfn._xlws.FILTER('Input_Claims Data'!N$11:N$500,('Input_Claims Data'!$A$11:$A$500='Cal_Claims Experience'!$A475)*('Input_Claims Data'!$B$11:$B$500='Cal_Claims Experience'!$B475)*('Input_Claims Data'!$C$11:$C$500='Cal_Claims Experience'!$C475)*('Input_Claims Data'!$D$11:$D$500='Cal_Claims Experience'!$D475)))</f>
        <v/>
      </c>
      <c r="O475" s="1" t="str">
        <f t="shared" si="70"/>
        <v/>
      </c>
      <c r="P475" s="1" t="str">
        <f t="shared" si="71"/>
        <v/>
      </c>
      <c r="Q475" s="1" t="str">
        <f t="shared" si="72"/>
        <v/>
      </c>
      <c r="R475" s="1" t="str">
        <f t="shared" si="73"/>
        <v/>
      </c>
      <c r="S475" s="1" t="str">
        <f t="shared" si="74"/>
        <v/>
      </c>
      <c r="Y475" s="1" t="str" cm="1">
        <f t="array" ref="Y475">IF(U475="","",_xlfn._xlws.FILTER('Input_Claims Data'!U$11:U$500,('Input_Claims Data'!$Q$11:$Q$500='Cal_Claims Experience'!$U475)*('Input_Claims Data'!$R$11:$R$500='Cal_Claims Experience'!$V475)*('Input_Claims Data'!$S$11:$S$500='Cal_Claims Experience'!$W475)*('Input_Claims Data'!$T$11:$T$500='Cal_Claims Experience'!$X475)))</f>
        <v/>
      </c>
      <c r="Z475" s="1" t="str" cm="1">
        <f t="array" ref="Z475">IF(V475="","",_xlfn._xlws.FILTER('Input_Claims Data'!V$11:V$500,('Input_Claims Data'!$Q$11:$Q$500='Cal_Claims Experience'!$U475)*('Input_Claims Data'!$R$11:$R$500='Cal_Claims Experience'!$V475)*('Input_Claims Data'!$S$11:$S$500='Cal_Claims Experience'!$W475)*('Input_Claims Data'!$T$11:$T$500='Cal_Claims Experience'!$X475)))</f>
        <v/>
      </c>
      <c r="AA475" s="1" t="str" cm="1">
        <f t="array" ref="AA475">IF(W475="","",_xlfn._xlws.FILTER('Input_Claims Data'!W$11:W$500,('Input_Claims Data'!$Q$11:$Q$500='Cal_Claims Experience'!$U475)*('Input_Claims Data'!$R$11:$R$500='Cal_Claims Experience'!$V475)*('Input_Claims Data'!$S$11:$S$500='Cal_Claims Experience'!$W475)*('Input_Claims Data'!$T$11:$T$500='Cal_Claims Experience'!$X475)))</f>
        <v/>
      </c>
      <c r="AB475" s="1" t="str" cm="1">
        <f t="array" ref="AB475">IF(X475="","",_xlfn._xlws.FILTER('Input_Claims Data'!X$11:X$500,('Input_Claims Data'!$Q$11:$Q$500='Cal_Claims Experience'!$U475)*('Input_Claims Data'!$R$11:$R$500='Cal_Claims Experience'!$V475)*('Input_Claims Data'!$S$11:$S$500='Cal_Claims Experience'!$W475)*('Input_Claims Data'!$T$11:$T$500='Cal_Claims Experience'!$X475)))</f>
        <v/>
      </c>
      <c r="AC475" s="1" t="str" cm="1">
        <f t="array" ref="AC475">IF(Y475="","",_xlfn._xlws.FILTER('Input_Claims Data'!Y$11:Y$500,('Input_Claims Data'!$Q$11:$Q$500='Cal_Claims Experience'!$U475)*('Input_Claims Data'!$R$11:$R$500='Cal_Claims Experience'!$V475)*('Input_Claims Data'!$S$11:$S$500='Cal_Claims Experience'!$W475)*('Input_Claims Data'!$T$11:$T$500='Cal_Claims Experience'!$X475)))</f>
        <v/>
      </c>
      <c r="AD475" s="1" t="str" cm="1">
        <f t="array" ref="AD475">IF(Z475="","",_xlfn._xlws.FILTER('Input_Claims Data'!Z$11:Z$500,('Input_Claims Data'!$Q$11:$Q$500='Cal_Claims Experience'!$U475)*('Input_Claims Data'!$R$11:$R$500='Cal_Claims Experience'!$V475)*('Input_Claims Data'!$S$11:$S$500='Cal_Claims Experience'!$W475)*('Input_Claims Data'!$T$11:$T$500='Cal_Claims Experience'!$X475)))</f>
        <v/>
      </c>
      <c r="AE475" s="1" t="str" cm="1">
        <f t="array" ref="AE475">IF(AA475="","",_xlfn._xlws.FILTER('Input_Claims Data'!AA$11:AA$500,('Input_Claims Data'!$Q$11:$Q$500='Cal_Claims Experience'!$U475)*('Input_Claims Data'!$R$11:$R$500='Cal_Claims Experience'!$V475)*('Input_Claims Data'!$S$11:$S$500='Cal_Claims Experience'!$W475)*('Input_Claims Data'!$T$11:$T$500='Cal_Claims Experience'!$X475)))</f>
        <v/>
      </c>
      <c r="AF475" s="1" t="str" cm="1">
        <f t="array" ref="AF475">IF(AB475="","",_xlfn._xlws.FILTER('Input_Claims Data'!AB$11:AB$500,('Input_Claims Data'!$Q$11:$Q$500='Cal_Claims Experience'!$U475)*('Input_Claims Data'!$R$11:$R$500='Cal_Claims Experience'!$V475)*('Input_Claims Data'!$S$11:$S$500='Cal_Claims Experience'!$W475)*('Input_Claims Data'!$T$11:$T$500='Cal_Claims Experience'!$X475)))</f>
        <v/>
      </c>
      <c r="AG475" s="1" t="str" cm="1">
        <f t="array" ref="AG475">IF(AC475="","",_xlfn._xlws.FILTER('Input_Claims Data'!AC$11:AC$500,('Input_Claims Data'!$Q$11:$Q$500='Cal_Claims Experience'!$U475)*('Input_Claims Data'!$R$11:$R$500='Cal_Claims Experience'!$V475)*('Input_Claims Data'!$S$11:$S$500='Cal_Claims Experience'!$W475)*('Input_Claims Data'!$T$11:$T$500='Cal_Claims Experience'!$X475)))</f>
        <v/>
      </c>
      <c r="AH475" s="1" t="str" cm="1">
        <f t="array" ref="AH475">IF(AD475="","",_xlfn._xlws.FILTER('Input_Claims Data'!AD$11:AD$500,('Input_Claims Data'!$Q$11:$Q$500='Cal_Claims Experience'!$U475)*('Input_Claims Data'!$R$11:$R$500='Cal_Claims Experience'!$V475)*('Input_Claims Data'!$S$11:$S$500='Cal_Claims Experience'!$W475)*('Input_Claims Data'!$T$11:$T$500='Cal_Claims Experience'!$X475)))</f>
        <v/>
      </c>
      <c r="AI475" s="1" t="str">
        <f t="shared" si="78"/>
        <v/>
      </c>
      <c r="AJ475" s="1" t="str">
        <f t="shared" si="75"/>
        <v/>
      </c>
      <c r="AK475" s="1" t="str">
        <f t="shared" si="76"/>
        <v/>
      </c>
      <c r="AL475" s="1" t="str">
        <f t="shared" si="77"/>
        <v/>
      </c>
      <c r="AM475" s="1" t="str">
        <f t="shared" si="79"/>
        <v/>
      </c>
    </row>
    <row r="476" spans="5:39">
      <c r="E476" s="1" t="str" cm="1">
        <f t="array" ref="E476">IF(A476="","",_xlfn._xlws.FILTER('Input_Claims Data'!E$11:E$500,('Input_Claims Data'!$A$11:$A$500='Cal_Claims Experience'!$A476)*('Input_Claims Data'!$B$11:$B$500='Cal_Claims Experience'!$B476)*('Input_Claims Data'!$C$11:$C$500='Cal_Claims Experience'!$C476)*('Input_Claims Data'!$D$11:$D$500='Cal_Claims Experience'!$D476)))</f>
        <v/>
      </c>
      <c r="F476" s="1" t="str" cm="1">
        <f t="array" ref="F476">IF(A476="","",_xlfn._xlws.FILTER('Input_Claims Data'!F$11:F$500,('Input_Claims Data'!$A$11:$A$500='Cal_Claims Experience'!$A476)*('Input_Claims Data'!$B$11:$B$500='Cal_Claims Experience'!$B476)*('Input_Claims Data'!$C$11:$C$500='Cal_Claims Experience'!$C476)*('Input_Claims Data'!$D$11:$D$500='Cal_Claims Experience'!$D476)))</f>
        <v/>
      </c>
      <c r="G476" s="1" t="str" cm="1">
        <f t="array" ref="G476">IF(A476="","",_xlfn._xlws.FILTER('Input_Claims Data'!G$11:G$500,('Input_Claims Data'!$A$11:$A$500='Cal_Claims Experience'!$A476)*('Input_Claims Data'!$B$11:$B$500='Cal_Claims Experience'!$B476)*('Input_Claims Data'!$C$11:$C$500='Cal_Claims Experience'!$C476)*('Input_Claims Data'!$D$11:$D$500='Cal_Claims Experience'!$D476)))</f>
        <v/>
      </c>
      <c r="H476" s="1" t="str" cm="1">
        <f t="array" ref="H476">IF(A476="","",_xlfn._xlws.FILTER('Input_Claims Data'!H$11:H$500,('Input_Claims Data'!$A$11:$A$500='Cal_Claims Experience'!$A476)*('Input_Claims Data'!$B$11:$B$500='Cal_Claims Experience'!$B476)*('Input_Claims Data'!$C$11:$C$500='Cal_Claims Experience'!$C476)*('Input_Claims Data'!$D$11:$D$500='Cal_Claims Experience'!$D476)))</f>
        <v/>
      </c>
      <c r="I476" s="1" t="str" cm="1">
        <f t="array" ref="I476">IF(A476="","",_xlfn._xlws.FILTER('Input_Claims Data'!I$11:I$500,('Input_Claims Data'!$A$11:$A$500='Cal_Claims Experience'!$A476)*('Input_Claims Data'!$B$11:$B$500='Cal_Claims Experience'!$B476)*('Input_Claims Data'!$C$11:$C$500='Cal_Claims Experience'!$C476)*('Input_Claims Data'!$D$11:$D$500='Cal_Claims Experience'!$D476)))</f>
        <v/>
      </c>
      <c r="J476" s="1" t="str" cm="1">
        <f t="array" ref="J476">IF(A476="","",_xlfn._xlws.FILTER('Input_Claims Data'!J$11:J$500,('Input_Claims Data'!$A$11:$A$500='Cal_Claims Experience'!$A476)*('Input_Claims Data'!$B$11:$B$500='Cal_Claims Experience'!$B476)*('Input_Claims Data'!$C$11:$C$500='Cal_Claims Experience'!$C476)*('Input_Claims Data'!$D$11:$D$500='Cal_Claims Experience'!$D476)))</f>
        <v/>
      </c>
      <c r="K476" s="1" t="str" cm="1">
        <f t="array" ref="K476">IF(A476="","",_xlfn._xlws.FILTER('Input_Claims Data'!K$11:K$500,('Input_Claims Data'!$A$11:$A$500='Cal_Claims Experience'!$A476)*('Input_Claims Data'!$B$11:$B$500='Cal_Claims Experience'!$B476)*('Input_Claims Data'!$C$11:$C$500='Cal_Claims Experience'!$C476)*('Input_Claims Data'!$D$11:$D$500='Cal_Claims Experience'!$D476)))</f>
        <v/>
      </c>
      <c r="L476" s="1" t="str" cm="1">
        <f t="array" ref="L476">IF(B476="","",_xlfn._xlws.FILTER('Input_Claims Data'!L$11:L$500,('Input_Claims Data'!$A$11:$A$500='Cal_Claims Experience'!$A476)*('Input_Claims Data'!$B$11:$B$500='Cal_Claims Experience'!$B476)*('Input_Claims Data'!$C$11:$C$500='Cal_Claims Experience'!$C476)*('Input_Claims Data'!$D$11:$D$500='Cal_Claims Experience'!$D476)))</f>
        <v/>
      </c>
      <c r="M476" s="1" t="str" cm="1">
        <f t="array" ref="M476">IF(C476="","",_xlfn._xlws.FILTER('Input_Claims Data'!M$11:M$500,('Input_Claims Data'!$A$11:$A$500='Cal_Claims Experience'!$A476)*('Input_Claims Data'!$B$11:$B$500='Cal_Claims Experience'!$B476)*('Input_Claims Data'!$C$11:$C$500='Cal_Claims Experience'!$C476)*('Input_Claims Data'!$D$11:$D$500='Cal_Claims Experience'!$D476)))</f>
        <v/>
      </c>
      <c r="N476" s="1" t="str" cm="1">
        <f t="array" ref="N476">IF(D476="","",_xlfn._xlws.FILTER('Input_Claims Data'!N$11:N$500,('Input_Claims Data'!$A$11:$A$500='Cal_Claims Experience'!$A476)*('Input_Claims Data'!$B$11:$B$500='Cal_Claims Experience'!$B476)*('Input_Claims Data'!$C$11:$C$500='Cal_Claims Experience'!$C476)*('Input_Claims Data'!$D$11:$D$500='Cal_Claims Experience'!$D476)))</f>
        <v/>
      </c>
      <c r="O476" s="1" t="str">
        <f t="shared" si="70"/>
        <v/>
      </c>
      <c r="P476" s="1" t="str">
        <f t="shared" si="71"/>
        <v/>
      </c>
      <c r="Q476" s="1" t="str">
        <f t="shared" si="72"/>
        <v/>
      </c>
      <c r="R476" s="1" t="str">
        <f t="shared" si="73"/>
        <v/>
      </c>
      <c r="S476" s="1" t="str">
        <f t="shared" si="74"/>
        <v/>
      </c>
      <c r="Y476" s="1" t="str" cm="1">
        <f t="array" ref="Y476">IF(U476="","",_xlfn._xlws.FILTER('Input_Claims Data'!U$11:U$500,('Input_Claims Data'!$Q$11:$Q$500='Cal_Claims Experience'!$U476)*('Input_Claims Data'!$R$11:$R$500='Cal_Claims Experience'!$V476)*('Input_Claims Data'!$S$11:$S$500='Cal_Claims Experience'!$W476)*('Input_Claims Data'!$T$11:$T$500='Cal_Claims Experience'!$X476)))</f>
        <v/>
      </c>
      <c r="Z476" s="1" t="str" cm="1">
        <f t="array" ref="Z476">IF(V476="","",_xlfn._xlws.FILTER('Input_Claims Data'!V$11:V$500,('Input_Claims Data'!$Q$11:$Q$500='Cal_Claims Experience'!$U476)*('Input_Claims Data'!$R$11:$R$500='Cal_Claims Experience'!$V476)*('Input_Claims Data'!$S$11:$S$500='Cal_Claims Experience'!$W476)*('Input_Claims Data'!$T$11:$T$500='Cal_Claims Experience'!$X476)))</f>
        <v/>
      </c>
      <c r="AA476" s="1" t="str" cm="1">
        <f t="array" ref="AA476">IF(W476="","",_xlfn._xlws.FILTER('Input_Claims Data'!W$11:W$500,('Input_Claims Data'!$Q$11:$Q$500='Cal_Claims Experience'!$U476)*('Input_Claims Data'!$R$11:$R$500='Cal_Claims Experience'!$V476)*('Input_Claims Data'!$S$11:$S$500='Cal_Claims Experience'!$W476)*('Input_Claims Data'!$T$11:$T$500='Cal_Claims Experience'!$X476)))</f>
        <v/>
      </c>
      <c r="AB476" s="1" t="str" cm="1">
        <f t="array" ref="AB476">IF(X476="","",_xlfn._xlws.FILTER('Input_Claims Data'!X$11:X$500,('Input_Claims Data'!$Q$11:$Q$500='Cal_Claims Experience'!$U476)*('Input_Claims Data'!$R$11:$R$500='Cal_Claims Experience'!$V476)*('Input_Claims Data'!$S$11:$S$500='Cal_Claims Experience'!$W476)*('Input_Claims Data'!$T$11:$T$500='Cal_Claims Experience'!$X476)))</f>
        <v/>
      </c>
      <c r="AC476" s="1" t="str" cm="1">
        <f t="array" ref="AC476">IF(Y476="","",_xlfn._xlws.FILTER('Input_Claims Data'!Y$11:Y$500,('Input_Claims Data'!$Q$11:$Q$500='Cal_Claims Experience'!$U476)*('Input_Claims Data'!$R$11:$R$500='Cal_Claims Experience'!$V476)*('Input_Claims Data'!$S$11:$S$500='Cal_Claims Experience'!$W476)*('Input_Claims Data'!$T$11:$T$500='Cal_Claims Experience'!$X476)))</f>
        <v/>
      </c>
      <c r="AD476" s="1" t="str" cm="1">
        <f t="array" ref="AD476">IF(Z476="","",_xlfn._xlws.FILTER('Input_Claims Data'!Z$11:Z$500,('Input_Claims Data'!$Q$11:$Q$500='Cal_Claims Experience'!$U476)*('Input_Claims Data'!$R$11:$R$500='Cal_Claims Experience'!$V476)*('Input_Claims Data'!$S$11:$S$500='Cal_Claims Experience'!$W476)*('Input_Claims Data'!$T$11:$T$500='Cal_Claims Experience'!$X476)))</f>
        <v/>
      </c>
      <c r="AE476" s="1" t="str" cm="1">
        <f t="array" ref="AE476">IF(AA476="","",_xlfn._xlws.FILTER('Input_Claims Data'!AA$11:AA$500,('Input_Claims Data'!$Q$11:$Q$500='Cal_Claims Experience'!$U476)*('Input_Claims Data'!$R$11:$R$500='Cal_Claims Experience'!$V476)*('Input_Claims Data'!$S$11:$S$500='Cal_Claims Experience'!$W476)*('Input_Claims Data'!$T$11:$T$500='Cal_Claims Experience'!$X476)))</f>
        <v/>
      </c>
      <c r="AF476" s="1" t="str" cm="1">
        <f t="array" ref="AF476">IF(AB476="","",_xlfn._xlws.FILTER('Input_Claims Data'!AB$11:AB$500,('Input_Claims Data'!$Q$11:$Q$500='Cal_Claims Experience'!$U476)*('Input_Claims Data'!$R$11:$R$500='Cal_Claims Experience'!$V476)*('Input_Claims Data'!$S$11:$S$500='Cal_Claims Experience'!$W476)*('Input_Claims Data'!$T$11:$T$500='Cal_Claims Experience'!$X476)))</f>
        <v/>
      </c>
      <c r="AG476" s="1" t="str" cm="1">
        <f t="array" ref="AG476">IF(AC476="","",_xlfn._xlws.FILTER('Input_Claims Data'!AC$11:AC$500,('Input_Claims Data'!$Q$11:$Q$500='Cal_Claims Experience'!$U476)*('Input_Claims Data'!$R$11:$R$500='Cal_Claims Experience'!$V476)*('Input_Claims Data'!$S$11:$S$500='Cal_Claims Experience'!$W476)*('Input_Claims Data'!$T$11:$T$500='Cal_Claims Experience'!$X476)))</f>
        <v/>
      </c>
      <c r="AH476" s="1" t="str" cm="1">
        <f t="array" ref="AH476">IF(AD476="","",_xlfn._xlws.FILTER('Input_Claims Data'!AD$11:AD$500,('Input_Claims Data'!$Q$11:$Q$500='Cal_Claims Experience'!$U476)*('Input_Claims Data'!$R$11:$R$500='Cal_Claims Experience'!$V476)*('Input_Claims Data'!$S$11:$S$500='Cal_Claims Experience'!$W476)*('Input_Claims Data'!$T$11:$T$500='Cal_Claims Experience'!$X476)))</f>
        <v/>
      </c>
      <c r="AI476" s="1" t="str">
        <f t="shared" si="78"/>
        <v/>
      </c>
      <c r="AJ476" s="1" t="str">
        <f t="shared" si="75"/>
        <v/>
      </c>
      <c r="AK476" s="1" t="str">
        <f t="shared" si="76"/>
        <v/>
      </c>
      <c r="AL476" s="1" t="str">
        <f t="shared" si="77"/>
        <v/>
      </c>
      <c r="AM476" s="1" t="str">
        <f t="shared" si="79"/>
        <v/>
      </c>
    </row>
    <row r="477" spans="5:39">
      <c r="E477" s="1" t="str" cm="1">
        <f t="array" ref="E477">IF(A477="","",_xlfn._xlws.FILTER('Input_Claims Data'!E$11:E$500,('Input_Claims Data'!$A$11:$A$500='Cal_Claims Experience'!$A477)*('Input_Claims Data'!$B$11:$B$500='Cal_Claims Experience'!$B477)*('Input_Claims Data'!$C$11:$C$500='Cal_Claims Experience'!$C477)*('Input_Claims Data'!$D$11:$D$500='Cal_Claims Experience'!$D477)))</f>
        <v/>
      </c>
      <c r="F477" s="1" t="str" cm="1">
        <f t="array" ref="F477">IF(A477="","",_xlfn._xlws.FILTER('Input_Claims Data'!F$11:F$500,('Input_Claims Data'!$A$11:$A$500='Cal_Claims Experience'!$A477)*('Input_Claims Data'!$B$11:$B$500='Cal_Claims Experience'!$B477)*('Input_Claims Data'!$C$11:$C$500='Cal_Claims Experience'!$C477)*('Input_Claims Data'!$D$11:$D$500='Cal_Claims Experience'!$D477)))</f>
        <v/>
      </c>
      <c r="G477" s="1" t="str" cm="1">
        <f t="array" ref="G477">IF(A477="","",_xlfn._xlws.FILTER('Input_Claims Data'!G$11:G$500,('Input_Claims Data'!$A$11:$A$500='Cal_Claims Experience'!$A477)*('Input_Claims Data'!$B$11:$B$500='Cal_Claims Experience'!$B477)*('Input_Claims Data'!$C$11:$C$500='Cal_Claims Experience'!$C477)*('Input_Claims Data'!$D$11:$D$500='Cal_Claims Experience'!$D477)))</f>
        <v/>
      </c>
      <c r="H477" s="1" t="str" cm="1">
        <f t="array" ref="H477">IF(A477="","",_xlfn._xlws.FILTER('Input_Claims Data'!H$11:H$500,('Input_Claims Data'!$A$11:$A$500='Cal_Claims Experience'!$A477)*('Input_Claims Data'!$B$11:$B$500='Cal_Claims Experience'!$B477)*('Input_Claims Data'!$C$11:$C$500='Cal_Claims Experience'!$C477)*('Input_Claims Data'!$D$11:$D$500='Cal_Claims Experience'!$D477)))</f>
        <v/>
      </c>
      <c r="I477" s="1" t="str" cm="1">
        <f t="array" ref="I477">IF(A477="","",_xlfn._xlws.FILTER('Input_Claims Data'!I$11:I$500,('Input_Claims Data'!$A$11:$A$500='Cal_Claims Experience'!$A477)*('Input_Claims Data'!$B$11:$B$500='Cal_Claims Experience'!$B477)*('Input_Claims Data'!$C$11:$C$500='Cal_Claims Experience'!$C477)*('Input_Claims Data'!$D$11:$D$500='Cal_Claims Experience'!$D477)))</f>
        <v/>
      </c>
      <c r="J477" s="1" t="str" cm="1">
        <f t="array" ref="J477">IF(A477="","",_xlfn._xlws.FILTER('Input_Claims Data'!J$11:J$500,('Input_Claims Data'!$A$11:$A$500='Cal_Claims Experience'!$A477)*('Input_Claims Data'!$B$11:$B$500='Cal_Claims Experience'!$B477)*('Input_Claims Data'!$C$11:$C$500='Cal_Claims Experience'!$C477)*('Input_Claims Data'!$D$11:$D$500='Cal_Claims Experience'!$D477)))</f>
        <v/>
      </c>
      <c r="K477" s="1" t="str" cm="1">
        <f t="array" ref="K477">IF(A477="","",_xlfn._xlws.FILTER('Input_Claims Data'!K$11:K$500,('Input_Claims Data'!$A$11:$A$500='Cal_Claims Experience'!$A477)*('Input_Claims Data'!$B$11:$B$500='Cal_Claims Experience'!$B477)*('Input_Claims Data'!$C$11:$C$500='Cal_Claims Experience'!$C477)*('Input_Claims Data'!$D$11:$D$500='Cal_Claims Experience'!$D477)))</f>
        <v/>
      </c>
      <c r="L477" s="1" t="str" cm="1">
        <f t="array" ref="L477">IF(B477="","",_xlfn._xlws.FILTER('Input_Claims Data'!L$11:L$500,('Input_Claims Data'!$A$11:$A$500='Cal_Claims Experience'!$A477)*('Input_Claims Data'!$B$11:$B$500='Cal_Claims Experience'!$B477)*('Input_Claims Data'!$C$11:$C$500='Cal_Claims Experience'!$C477)*('Input_Claims Data'!$D$11:$D$500='Cal_Claims Experience'!$D477)))</f>
        <v/>
      </c>
      <c r="M477" s="1" t="str" cm="1">
        <f t="array" ref="M477">IF(C477="","",_xlfn._xlws.FILTER('Input_Claims Data'!M$11:M$500,('Input_Claims Data'!$A$11:$A$500='Cal_Claims Experience'!$A477)*('Input_Claims Data'!$B$11:$B$500='Cal_Claims Experience'!$B477)*('Input_Claims Data'!$C$11:$C$500='Cal_Claims Experience'!$C477)*('Input_Claims Data'!$D$11:$D$500='Cal_Claims Experience'!$D477)))</f>
        <v/>
      </c>
      <c r="N477" s="1" t="str" cm="1">
        <f t="array" ref="N477">IF(D477="","",_xlfn._xlws.FILTER('Input_Claims Data'!N$11:N$500,('Input_Claims Data'!$A$11:$A$500='Cal_Claims Experience'!$A477)*('Input_Claims Data'!$B$11:$B$500='Cal_Claims Experience'!$B477)*('Input_Claims Data'!$C$11:$C$500='Cal_Claims Experience'!$C477)*('Input_Claims Data'!$D$11:$D$500='Cal_Claims Experience'!$D477)))</f>
        <v/>
      </c>
      <c r="O477" s="1" t="str">
        <f t="shared" si="70"/>
        <v/>
      </c>
      <c r="P477" s="1" t="str">
        <f t="shared" si="71"/>
        <v/>
      </c>
      <c r="Q477" s="1" t="str">
        <f t="shared" si="72"/>
        <v/>
      </c>
      <c r="R477" s="1" t="str">
        <f t="shared" si="73"/>
        <v/>
      </c>
      <c r="S477" s="1" t="str">
        <f t="shared" si="74"/>
        <v/>
      </c>
      <c r="Y477" s="1" t="str" cm="1">
        <f t="array" ref="Y477">IF(U477="","",_xlfn._xlws.FILTER('Input_Claims Data'!U$11:U$500,('Input_Claims Data'!$Q$11:$Q$500='Cal_Claims Experience'!$U477)*('Input_Claims Data'!$R$11:$R$500='Cal_Claims Experience'!$V477)*('Input_Claims Data'!$S$11:$S$500='Cal_Claims Experience'!$W477)*('Input_Claims Data'!$T$11:$T$500='Cal_Claims Experience'!$X477)))</f>
        <v/>
      </c>
      <c r="Z477" s="1" t="str" cm="1">
        <f t="array" ref="Z477">IF(V477="","",_xlfn._xlws.FILTER('Input_Claims Data'!V$11:V$500,('Input_Claims Data'!$Q$11:$Q$500='Cal_Claims Experience'!$U477)*('Input_Claims Data'!$R$11:$R$500='Cal_Claims Experience'!$V477)*('Input_Claims Data'!$S$11:$S$500='Cal_Claims Experience'!$W477)*('Input_Claims Data'!$T$11:$T$500='Cal_Claims Experience'!$X477)))</f>
        <v/>
      </c>
      <c r="AA477" s="1" t="str" cm="1">
        <f t="array" ref="AA477">IF(W477="","",_xlfn._xlws.FILTER('Input_Claims Data'!W$11:W$500,('Input_Claims Data'!$Q$11:$Q$500='Cal_Claims Experience'!$U477)*('Input_Claims Data'!$R$11:$R$500='Cal_Claims Experience'!$V477)*('Input_Claims Data'!$S$11:$S$500='Cal_Claims Experience'!$W477)*('Input_Claims Data'!$T$11:$T$500='Cal_Claims Experience'!$X477)))</f>
        <v/>
      </c>
      <c r="AB477" s="1" t="str" cm="1">
        <f t="array" ref="AB477">IF(X477="","",_xlfn._xlws.FILTER('Input_Claims Data'!X$11:X$500,('Input_Claims Data'!$Q$11:$Q$500='Cal_Claims Experience'!$U477)*('Input_Claims Data'!$R$11:$R$500='Cal_Claims Experience'!$V477)*('Input_Claims Data'!$S$11:$S$500='Cal_Claims Experience'!$W477)*('Input_Claims Data'!$T$11:$T$500='Cal_Claims Experience'!$X477)))</f>
        <v/>
      </c>
      <c r="AC477" s="1" t="str" cm="1">
        <f t="array" ref="AC477">IF(Y477="","",_xlfn._xlws.FILTER('Input_Claims Data'!Y$11:Y$500,('Input_Claims Data'!$Q$11:$Q$500='Cal_Claims Experience'!$U477)*('Input_Claims Data'!$R$11:$R$500='Cal_Claims Experience'!$V477)*('Input_Claims Data'!$S$11:$S$500='Cal_Claims Experience'!$W477)*('Input_Claims Data'!$T$11:$T$500='Cal_Claims Experience'!$X477)))</f>
        <v/>
      </c>
      <c r="AD477" s="1" t="str" cm="1">
        <f t="array" ref="AD477">IF(Z477="","",_xlfn._xlws.FILTER('Input_Claims Data'!Z$11:Z$500,('Input_Claims Data'!$Q$11:$Q$500='Cal_Claims Experience'!$U477)*('Input_Claims Data'!$R$11:$R$500='Cal_Claims Experience'!$V477)*('Input_Claims Data'!$S$11:$S$500='Cal_Claims Experience'!$W477)*('Input_Claims Data'!$T$11:$T$500='Cal_Claims Experience'!$X477)))</f>
        <v/>
      </c>
      <c r="AE477" s="1" t="str" cm="1">
        <f t="array" ref="AE477">IF(AA477="","",_xlfn._xlws.FILTER('Input_Claims Data'!AA$11:AA$500,('Input_Claims Data'!$Q$11:$Q$500='Cal_Claims Experience'!$U477)*('Input_Claims Data'!$R$11:$R$500='Cal_Claims Experience'!$V477)*('Input_Claims Data'!$S$11:$S$500='Cal_Claims Experience'!$W477)*('Input_Claims Data'!$T$11:$T$500='Cal_Claims Experience'!$X477)))</f>
        <v/>
      </c>
      <c r="AF477" s="1" t="str" cm="1">
        <f t="array" ref="AF477">IF(AB477="","",_xlfn._xlws.FILTER('Input_Claims Data'!AB$11:AB$500,('Input_Claims Data'!$Q$11:$Q$500='Cal_Claims Experience'!$U477)*('Input_Claims Data'!$R$11:$R$500='Cal_Claims Experience'!$V477)*('Input_Claims Data'!$S$11:$S$500='Cal_Claims Experience'!$W477)*('Input_Claims Data'!$T$11:$T$500='Cal_Claims Experience'!$X477)))</f>
        <v/>
      </c>
      <c r="AG477" s="1" t="str" cm="1">
        <f t="array" ref="AG477">IF(AC477="","",_xlfn._xlws.FILTER('Input_Claims Data'!AC$11:AC$500,('Input_Claims Data'!$Q$11:$Q$500='Cal_Claims Experience'!$U477)*('Input_Claims Data'!$R$11:$R$500='Cal_Claims Experience'!$V477)*('Input_Claims Data'!$S$11:$S$500='Cal_Claims Experience'!$W477)*('Input_Claims Data'!$T$11:$T$500='Cal_Claims Experience'!$X477)))</f>
        <v/>
      </c>
      <c r="AH477" s="1" t="str" cm="1">
        <f t="array" ref="AH477">IF(AD477="","",_xlfn._xlws.FILTER('Input_Claims Data'!AD$11:AD$500,('Input_Claims Data'!$Q$11:$Q$500='Cal_Claims Experience'!$U477)*('Input_Claims Data'!$R$11:$R$500='Cal_Claims Experience'!$V477)*('Input_Claims Data'!$S$11:$S$500='Cal_Claims Experience'!$W477)*('Input_Claims Data'!$T$11:$T$500='Cal_Claims Experience'!$X477)))</f>
        <v/>
      </c>
      <c r="AI477" s="1" t="str">
        <f t="shared" si="78"/>
        <v/>
      </c>
      <c r="AJ477" s="1" t="str">
        <f t="shared" si="75"/>
        <v/>
      </c>
      <c r="AK477" s="1" t="str">
        <f t="shared" si="76"/>
        <v/>
      </c>
      <c r="AL477" s="1" t="str">
        <f t="shared" si="77"/>
        <v/>
      </c>
      <c r="AM477" s="1" t="str">
        <f t="shared" si="79"/>
        <v/>
      </c>
    </row>
    <row r="478" spans="5:39">
      <c r="E478" s="1" t="str" cm="1">
        <f t="array" ref="E478">IF(A478="","",_xlfn._xlws.FILTER('Input_Claims Data'!E$11:E$500,('Input_Claims Data'!$A$11:$A$500='Cal_Claims Experience'!$A478)*('Input_Claims Data'!$B$11:$B$500='Cal_Claims Experience'!$B478)*('Input_Claims Data'!$C$11:$C$500='Cal_Claims Experience'!$C478)*('Input_Claims Data'!$D$11:$D$500='Cal_Claims Experience'!$D478)))</f>
        <v/>
      </c>
      <c r="F478" s="1" t="str" cm="1">
        <f t="array" ref="F478">IF(A478="","",_xlfn._xlws.FILTER('Input_Claims Data'!F$11:F$500,('Input_Claims Data'!$A$11:$A$500='Cal_Claims Experience'!$A478)*('Input_Claims Data'!$B$11:$B$500='Cal_Claims Experience'!$B478)*('Input_Claims Data'!$C$11:$C$500='Cal_Claims Experience'!$C478)*('Input_Claims Data'!$D$11:$D$500='Cal_Claims Experience'!$D478)))</f>
        <v/>
      </c>
      <c r="G478" s="1" t="str" cm="1">
        <f t="array" ref="G478">IF(A478="","",_xlfn._xlws.FILTER('Input_Claims Data'!G$11:G$500,('Input_Claims Data'!$A$11:$A$500='Cal_Claims Experience'!$A478)*('Input_Claims Data'!$B$11:$B$500='Cal_Claims Experience'!$B478)*('Input_Claims Data'!$C$11:$C$500='Cal_Claims Experience'!$C478)*('Input_Claims Data'!$D$11:$D$500='Cal_Claims Experience'!$D478)))</f>
        <v/>
      </c>
      <c r="H478" s="1" t="str" cm="1">
        <f t="array" ref="H478">IF(A478="","",_xlfn._xlws.FILTER('Input_Claims Data'!H$11:H$500,('Input_Claims Data'!$A$11:$A$500='Cal_Claims Experience'!$A478)*('Input_Claims Data'!$B$11:$B$500='Cal_Claims Experience'!$B478)*('Input_Claims Data'!$C$11:$C$500='Cal_Claims Experience'!$C478)*('Input_Claims Data'!$D$11:$D$500='Cal_Claims Experience'!$D478)))</f>
        <v/>
      </c>
      <c r="I478" s="1" t="str" cm="1">
        <f t="array" ref="I478">IF(A478="","",_xlfn._xlws.FILTER('Input_Claims Data'!I$11:I$500,('Input_Claims Data'!$A$11:$A$500='Cal_Claims Experience'!$A478)*('Input_Claims Data'!$B$11:$B$500='Cal_Claims Experience'!$B478)*('Input_Claims Data'!$C$11:$C$500='Cal_Claims Experience'!$C478)*('Input_Claims Data'!$D$11:$D$500='Cal_Claims Experience'!$D478)))</f>
        <v/>
      </c>
      <c r="J478" s="1" t="str" cm="1">
        <f t="array" ref="J478">IF(A478="","",_xlfn._xlws.FILTER('Input_Claims Data'!J$11:J$500,('Input_Claims Data'!$A$11:$A$500='Cal_Claims Experience'!$A478)*('Input_Claims Data'!$B$11:$B$500='Cal_Claims Experience'!$B478)*('Input_Claims Data'!$C$11:$C$500='Cal_Claims Experience'!$C478)*('Input_Claims Data'!$D$11:$D$500='Cal_Claims Experience'!$D478)))</f>
        <v/>
      </c>
      <c r="K478" s="1" t="str" cm="1">
        <f t="array" ref="K478">IF(A478="","",_xlfn._xlws.FILTER('Input_Claims Data'!K$11:K$500,('Input_Claims Data'!$A$11:$A$500='Cal_Claims Experience'!$A478)*('Input_Claims Data'!$B$11:$B$500='Cal_Claims Experience'!$B478)*('Input_Claims Data'!$C$11:$C$500='Cal_Claims Experience'!$C478)*('Input_Claims Data'!$D$11:$D$500='Cal_Claims Experience'!$D478)))</f>
        <v/>
      </c>
      <c r="L478" s="1" t="str" cm="1">
        <f t="array" ref="L478">IF(B478="","",_xlfn._xlws.FILTER('Input_Claims Data'!L$11:L$500,('Input_Claims Data'!$A$11:$A$500='Cal_Claims Experience'!$A478)*('Input_Claims Data'!$B$11:$B$500='Cal_Claims Experience'!$B478)*('Input_Claims Data'!$C$11:$C$500='Cal_Claims Experience'!$C478)*('Input_Claims Data'!$D$11:$D$500='Cal_Claims Experience'!$D478)))</f>
        <v/>
      </c>
      <c r="M478" s="1" t="str" cm="1">
        <f t="array" ref="M478">IF(C478="","",_xlfn._xlws.FILTER('Input_Claims Data'!M$11:M$500,('Input_Claims Data'!$A$11:$A$500='Cal_Claims Experience'!$A478)*('Input_Claims Data'!$B$11:$B$500='Cal_Claims Experience'!$B478)*('Input_Claims Data'!$C$11:$C$500='Cal_Claims Experience'!$C478)*('Input_Claims Data'!$D$11:$D$500='Cal_Claims Experience'!$D478)))</f>
        <v/>
      </c>
      <c r="N478" s="1" t="str" cm="1">
        <f t="array" ref="N478">IF(D478="","",_xlfn._xlws.FILTER('Input_Claims Data'!N$11:N$500,('Input_Claims Data'!$A$11:$A$500='Cal_Claims Experience'!$A478)*('Input_Claims Data'!$B$11:$B$500='Cal_Claims Experience'!$B478)*('Input_Claims Data'!$C$11:$C$500='Cal_Claims Experience'!$C478)*('Input_Claims Data'!$D$11:$D$500='Cal_Claims Experience'!$D478)))</f>
        <v/>
      </c>
      <c r="O478" s="1" t="str">
        <f t="shared" si="70"/>
        <v/>
      </c>
      <c r="P478" s="1" t="str">
        <f t="shared" si="71"/>
        <v/>
      </c>
      <c r="Q478" s="1" t="str">
        <f t="shared" si="72"/>
        <v/>
      </c>
      <c r="R478" s="1" t="str">
        <f t="shared" si="73"/>
        <v/>
      </c>
      <c r="S478" s="1" t="str">
        <f t="shared" si="74"/>
        <v/>
      </c>
      <c r="Y478" s="1" t="str" cm="1">
        <f t="array" ref="Y478">IF(U478="","",_xlfn._xlws.FILTER('Input_Claims Data'!U$11:U$500,('Input_Claims Data'!$Q$11:$Q$500='Cal_Claims Experience'!$U478)*('Input_Claims Data'!$R$11:$R$500='Cal_Claims Experience'!$V478)*('Input_Claims Data'!$S$11:$S$500='Cal_Claims Experience'!$W478)*('Input_Claims Data'!$T$11:$T$500='Cal_Claims Experience'!$X478)))</f>
        <v/>
      </c>
      <c r="Z478" s="1" t="str" cm="1">
        <f t="array" ref="Z478">IF(V478="","",_xlfn._xlws.FILTER('Input_Claims Data'!V$11:V$500,('Input_Claims Data'!$Q$11:$Q$500='Cal_Claims Experience'!$U478)*('Input_Claims Data'!$R$11:$R$500='Cal_Claims Experience'!$V478)*('Input_Claims Data'!$S$11:$S$500='Cal_Claims Experience'!$W478)*('Input_Claims Data'!$T$11:$T$500='Cal_Claims Experience'!$X478)))</f>
        <v/>
      </c>
      <c r="AA478" s="1" t="str" cm="1">
        <f t="array" ref="AA478">IF(W478="","",_xlfn._xlws.FILTER('Input_Claims Data'!W$11:W$500,('Input_Claims Data'!$Q$11:$Q$500='Cal_Claims Experience'!$U478)*('Input_Claims Data'!$R$11:$R$500='Cal_Claims Experience'!$V478)*('Input_Claims Data'!$S$11:$S$500='Cal_Claims Experience'!$W478)*('Input_Claims Data'!$T$11:$T$500='Cal_Claims Experience'!$X478)))</f>
        <v/>
      </c>
      <c r="AB478" s="1" t="str" cm="1">
        <f t="array" ref="AB478">IF(X478="","",_xlfn._xlws.FILTER('Input_Claims Data'!X$11:X$500,('Input_Claims Data'!$Q$11:$Q$500='Cal_Claims Experience'!$U478)*('Input_Claims Data'!$R$11:$R$500='Cal_Claims Experience'!$V478)*('Input_Claims Data'!$S$11:$S$500='Cal_Claims Experience'!$W478)*('Input_Claims Data'!$T$11:$T$500='Cal_Claims Experience'!$X478)))</f>
        <v/>
      </c>
      <c r="AC478" s="1" t="str" cm="1">
        <f t="array" ref="AC478">IF(Y478="","",_xlfn._xlws.FILTER('Input_Claims Data'!Y$11:Y$500,('Input_Claims Data'!$Q$11:$Q$500='Cal_Claims Experience'!$U478)*('Input_Claims Data'!$R$11:$R$500='Cal_Claims Experience'!$V478)*('Input_Claims Data'!$S$11:$S$500='Cal_Claims Experience'!$W478)*('Input_Claims Data'!$T$11:$T$500='Cal_Claims Experience'!$X478)))</f>
        <v/>
      </c>
      <c r="AD478" s="1" t="str" cm="1">
        <f t="array" ref="AD478">IF(Z478="","",_xlfn._xlws.FILTER('Input_Claims Data'!Z$11:Z$500,('Input_Claims Data'!$Q$11:$Q$500='Cal_Claims Experience'!$U478)*('Input_Claims Data'!$R$11:$R$500='Cal_Claims Experience'!$V478)*('Input_Claims Data'!$S$11:$S$500='Cal_Claims Experience'!$W478)*('Input_Claims Data'!$T$11:$T$500='Cal_Claims Experience'!$X478)))</f>
        <v/>
      </c>
      <c r="AE478" s="1" t="str" cm="1">
        <f t="array" ref="AE478">IF(AA478="","",_xlfn._xlws.FILTER('Input_Claims Data'!AA$11:AA$500,('Input_Claims Data'!$Q$11:$Q$500='Cal_Claims Experience'!$U478)*('Input_Claims Data'!$R$11:$R$500='Cal_Claims Experience'!$V478)*('Input_Claims Data'!$S$11:$S$500='Cal_Claims Experience'!$W478)*('Input_Claims Data'!$T$11:$T$500='Cal_Claims Experience'!$X478)))</f>
        <v/>
      </c>
      <c r="AF478" s="1" t="str" cm="1">
        <f t="array" ref="AF478">IF(AB478="","",_xlfn._xlws.FILTER('Input_Claims Data'!AB$11:AB$500,('Input_Claims Data'!$Q$11:$Q$500='Cal_Claims Experience'!$U478)*('Input_Claims Data'!$R$11:$R$500='Cal_Claims Experience'!$V478)*('Input_Claims Data'!$S$11:$S$500='Cal_Claims Experience'!$W478)*('Input_Claims Data'!$T$11:$T$500='Cal_Claims Experience'!$X478)))</f>
        <v/>
      </c>
      <c r="AG478" s="1" t="str" cm="1">
        <f t="array" ref="AG478">IF(AC478="","",_xlfn._xlws.FILTER('Input_Claims Data'!AC$11:AC$500,('Input_Claims Data'!$Q$11:$Q$500='Cal_Claims Experience'!$U478)*('Input_Claims Data'!$R$11:$R$500='Cal_Claims Experience'!$V478)*('Input_Claims Data'!$S$11:$S$500='Cal_Claims Experience'!$W478)*('Input_Claims Data'!$T$11:$T$500='Cal_Claims Experience'!$X478)))</f>
        <v/>
      </c>
      <c r="AH478" s="1" t="str" cm="1">
        <f t="array" ref="AH478">IF(AD478="","",_xlfn._xlws.FILTER('Input_Claims Data'!AD$11:AD$500,('Input_Claims Data'!$Q$11:$Q$500='Cal_Claims Experience'!$U478)*('Input_Claims Data'!$R$11:$R$500='Cal_Claims Experience'!$V478)*('Input_Claims Data'!$S$11:$S$500='Cal_Claims Experience'!$W478)*('Input_Claims Data'!$T$11:$T$500='Cal_Claims Experience'!$X478)))</f>
        <v/>
      </c>
      <c r="AI478" s="1" t="str">
        <f t="shared" si="78"/>
        <v/>
      </c>
      <c r="AJ478" s="1" t="str">
        <f t="shared" si="75"/>
        <v/>
      </c>
      <c r="AK478" s="1" t="str">
        <f t="shared" si="76"/>
        <v/>
      </c>
      <c r="AL478" s="1" t="str">
        <f t="shared" si="77"/>
        <v/>
      </c>
      <c r="AM478" s="1" t="str">
        <f t="shared" si="79"/>
        <v/>
      </c>
    </row>
    <row r="479" spans="5:39">
      <c r="E479" s="1" t="str" cm="1">
        <f t="array" ref="E479">IF(A479="","",_xlfn._xlws.FILTER('Input_Claims Data'!E$11:E$500,('Input_Claims Data'!$A$11:$A$500='Cal_Claims Experience'!$A479)*('Input_Claims Data'!$B$11:$B$500='Cal_Claims Experience'!$B479)*('Input_Claims Data'!$C$11:$C$500='Cal_Claims Experience'!$C479)*('Input_Claims Data'!$D$11:$D$500='Cal_Claims Experience'!$D479)))</f>
        <v/>
      </c>
      <c r="F479" s="1" t="str" cm="1">
        <f t="array" ref="F479">IF(A479="","",_xlfn._xlws.FILTER('Input_Claims Data'!F$11:F$500,('Input_Claims Data'!$A$11:$A$500='Cal_Claims Experience'!$A479)*('Input_Claims Data'!$B$11:$B$500='Cal_Claims Experience'!$B479)*('Input_Claims Data'!$C$11:$C$500='Cal_Claims Experience'!$C479)*('Input_Claims Data'!$D$11:$D$500='Cal_Claims Experience'!$D479)))</f>
        <v/>
      </c>
      <c r="G479" s="1" t="str" cm="1">
        <f t="array" ref="G479">IF(A479="","",_xlfn._xlws.FILTER('Input_Claims Data'!G$11:G$500,('Input_Claims Data'!$A$11:$A$500='Cal_Claims Experience'!$A479)*('Input_Claims Data'!$B$11:$B$500='Cal_Claims Experience'!$B479)*('Input_Claims Data'!$C$11:$C$500='Cal_Claims Experience'!$C479)*('Input_Claims Data'!$D$11:$D$500='Cal_Claims Experience'!$D479)))</f>
        <v/>
      </c>
      <c r="H479" s="1" t="str" cm="1">
        <f t="array" ref="H479">IF(A479="","",_xlfn._xlws.FILTER('Input_Claims Data'!H$11:H$500,('Input_Claims Data'!$A$11:$A$500='Cal_Claims Experience'!$A479)*('Input_Claims Data'!$B$11:$B$500='Cal_Claims Experience'!$B479)*('Input_Claims Data'!$C$11:$C$500='Cal_Claims Experience'!$C479)*('Input_Claims Data'!$D$11:$D$500='Cal_Claims Experience'!$D479)))</f>
        <v/>
      </c>
      <c r="I479" s="1" t="str" cm="1">
        <f t="array" ref="I479">IF(A479="","",_xlfn._xlws.FILTER('Input_Claims Data'!I$11:I$500,('Input_Claims Data'!$A$11:$A$500='Cal_Claims Experience'!$A479)*('Input_Claims Data'!$B$11:$B$500='Cal_Claims Experience'!$B479)*('Input_Claims Data'!$C$11:$C$500='Cal_Claims Experience'!$C479)*('Input_Claims Data'!$D$11:$D$500='Cal_Claims Experience'!$D479)))</f>
        <v/>
      </c>
      <c r="J479" s="1" t="str" cm="1">
        <f t="array" ref="J479">IF(A479="","",_xlfn._xlws.FILTER('Input_Claims Data'!J$11:J$500,('Input_Claims Data'!$A$11:$A$500='Cal_Claims Experience'!$A479)*('Input_Claims Data'!$B$11:$B$500='Cal_Claims Experience'!$B479)*('Input_Claims Data'!$C$11:$C$500='Cal_Claims Experience'!$C479)*('Input_Claims Data'!$D$11:$D$500='Cal_Claims Experience'!$D479)))</f>
        <v/>
      </c>
      <c r="K479" s="1" t="str" cm="1">
        <f t="array" ref="K479">IF(A479="","",_xlfn._xlws.FILTER('Input_Claims Data'!K$11:K$500,('Input_Claims Data'!$A$11:$A$500='Cal_Claims Experience'!$A479)*('Input_Claims Data'!$B$11:$B$500='Cal_Claims Experience'!$B479)*('Input_Claims Data'!$C$11:$C$500='Cal_Claims Experience'!$C479)*('Input_Claims Data'!$D$11:$D$500='Cal_Claims Experience'!$D479)))</f>
        <v/>
      </c>
      <c r="L479" s="1" t="str" cm="1">
        <f t="array" ref="L479">IF(B479="","",_xlfn._xlws.FILTER('Input_Claims Data'!L$11:L$500,('Input_Claims Data'!$A$11:$A$500='Cal_Claims Experience'!$A479)*('Input_Claims Data'!$B$11:$B$500='Cal_Claims Experience'!$B479)*('Input_Claims Data'!$C$11:$C$500='Cal_Claims Experience'!$C479)*('Input_Claims Data'!$D$11:$D$500='Cal_Claims Experience'!$D479)))</f>
        <v/>
      </c>
      <c r="M479" s="1" t="str" cm="1">
        <f t="array" ref="M479">IF(C479="","",_xlfn._xlws.FILTER('Input_Claims Data'!M$11:M$500,('Input_Claims Data'!$A$11:$A$500='Cal_Claims Experience'!$A479)*('Input_Claims Data'!$B$11:$B$500='Cal_Claims Experience'!$B479)*('Input_Claims Data'!$C$11:$C$500='Cal_Claims Experience'!$C479)*('Input_Claims Data'!$D$11:$D$500='Cal_Claims Experience'!$D479)))</f>
        <v/>
      </c>
      <c r="N479" s="1" t="str" cm="1">
        <f t="array" ref="N479">IF(D479="","",_xlfn._xlws.FILTER('Input_Claims Data'!N$11:N$500,('Input_Claims Data'!$A$11:$A$500='Cal_Claims Experience'!$A479)*('Input_Claims Data'!$B$11:$B$500='Cal_Claims Experience'!$B479)*('Input_Claims Data'!$C$11:$C$500='Cal_Claims Experience'!$C479)*('Input_Claims Data'!$D$11:$D$500='Cal_Claims Experience'!$D479)))</f>
        <v/>
      </c>
      <c r="O479" s="1" t="str">
        <f t="shared" si="70"/>
        <v/>
      </c>
      <c r="P479" s="1" t="str">
        <f t="shared" si="71"/>
        <v/>
      </c>
      <c r="Q479" s="1" t="str">
        <f t="shared" si="72"/>
        <v/>
      </c>
      <c r="R479" s="1" t="str">
        <f t="shared" si="73"/>
        <v/>
      </c>
      <c r="S479" s="1" t="str">
        <f t="shared" si="74"/>
        <v/>
      </c>
      <c r="Y479" s="1" t="str" cm="1">
        <f t="array" ref="Y479">IF(U479="","",_xlfn._xlws.FILTER('Input_Claims Data'!U$11:U$500,('Input_Claims Data'!$Q$11:$Q$500='Cal_Claims Experience'!$U479)*('Input_Claims Data'!$R$11:$R$500='Cal_Claims Experience'!$V479)*('Input_Claims Data'!$S$11:$S$500='Cal_Claims Experience'!$W479)*('Input_Claims Data'!$T$11:$T$500='Cal_Claims Experience'!$X479)))</f>
        <v/>
      </c>
      <c r="Z479" s="1" t="str" cm="1">
        <f t="array" ref="Z479">IF(V479="","",_xlfn._xlws.FILTER('Input_Claims Data'!V$11:V$500,('Input_Claims Data'!$Q$11:$Q$500='Cal_Claims Experience'!$U479)*('Input_Claims Data'!$R$11:$R$500='Cal_Claims Experience'!$V479)*('Input_Claims Data'!$S$11:$S$500='Cal_Claims Experience'!$W479)*('Input_Claims Data'!$T$11:$T$500='Cal_Claims Experience'!$X479)))</f>
        <v/>
      </c>
      <c r="AA479" s="1" t="str" cm="1">
        <f t="array" ref="AA479">IF(W479="","",_xlfn._xlws.FILTER('Input_Claims Data'!W$11:W$500,('Input_Claims Data'!$Q$11:$Q$500='Cal_Claims Experience'!$U479)*('Input_Claims Data'!$R$11:$R$500='Cal_Claims Experience'!$V479)*('Input_Claims Data'!$S$11:$S$500='Cal_Claims Experience'!$W479)*('Input_Claims Data'!$T$11:$T$500='Cal_Claims Experience'!$X479)))</f>
        <v/>
      </c>
      <c r="AB479" s="1" t="str" cm="1">
        <f t="array" ref="AB479">IF(X479="","",_xlfn._xlws.FILTER('Input_Claims Data'!X$11:X$500,('Input_Claims Data'!$Q$11:$Q$500='Cal_Claims Experience'!$U479)*('Input_Claims Data'!$R$11:$R$500='Cal_Claims Experience'!$V479)*('Input_Claims Data'!$S$11:$S$500='Cal_Claims Experience'!$W479)*('Input_Claims Data'!$T$11:$T$500='Cal_Claims Experience'!$X479)))</f>
        <v/>
      </c>
      <c r="AC479" s="1" t="str" cm="1">
        <f t="array" ref="AC479">IF(Y479="","",_xlfn._xlws.FILTER('Input_Claims Data'!Y$11:Y$500,('Input_Claims Data'!$Q$11:$Q$500='Cal_Claims Experience'!$U479)*('Input_Claims Data'!$R$11:$R$500='Cal_Claims Experience'!$V479)*('Input_Claims Data'!$S$11:$S$500='Cal_Claims Experience'!$W479)*('Input_Claims Data'!$T$11:$T$500='Cal_Claims Experience'!$X479)))</f>
        <v/>
      </c>
      <c r="AD479" s="1" t="str" cm="1">
        <f t="array" ref="AD479">IF(Z479="","",_xlfn._xlws.FILTER('Input_Claims Data'!Z$11:Z$500,('Input_Claims Data'!$Q$11:$Q$500='Cal_Claims Experience'!$U479)*('Input_Claims Data'!$R$11:$R$500='Cal_Claims Experience'!$V479)*('Input_Claims Data'!$S$11:$S$500='Cal_Claims Experience'!$W479)*('Input_Claims Data'!$T$11:$T$500='Cal_Claims Experience'!$X479)))</f>
        <v/>
      </c>
      <c r="AE479" s="1" t="str" cm="1">
        <f t="array" ref="AE479">IF(AA479="","",_xlfn._xlws.FILTER('Input_Claims Data'!AA$11:AA$500,('Input_Claims Data'!$Q$11:$Q$500='Cal_Claims Experience'!$U479)*('Input_Claims Data'!$R$11:$R$500='Cal_Claims Experience'!$V479)*('Input_Claims Data'!$S$11:$S$500='Cal_Claims Experience'!$W479)*('Input_Claims Data'!$T$11:$T$500='Cal_Claims Experience'!$X479)))</f>
        <v/>
      </c>
      <c r="AF479" s="1" t="str" cm="1">
        <f t="array" ref="AF479">IF(AB479="","",_xlfn._xlws.FILTER('Input_Claims Data'!AB$11:AB$500,('Input_Claims Data'!$Q$11:$Q$500='Cal_Claims Experience'!$U479)*('Input_Claims Data'!$R$11:$R$500='Cal_Claims Experience'!$V479)*('Input_Claims Data'!$S$11:$S$500='Cal_Claims Experience'!$W479)*('Input_Claims Data'!$T$11:$T$500='Cal_Claims Experience'!$X479)))</f>
        <v/>
      </c>
      <c r="AG479" s="1" t="str" cm="1">
        <f t="array" ref="AG479">IF(AC479="","",_xlfn._xlws.FILTER('Input_Claims Data'!AC$11:AC$500,('Input_Claims Data'!$Q$11:$Q$500='Cal_Claims Experience'!$U479)*('Input_Claims Data'!$R$11:$R$500='Cal_Claims Experience'!$V479)*('Input_Claims Data'!$S$11:$S$500='Cal_Claims Experience'!$W479)*('Input_Claims Data'!$T$11:$T$500='Cal_Claims Experience'!$X479)))</f>
        <v/>
      </c>
      <c r="AH479" s="1" t="str" cm="1">
        <f t="array" ref="AH479">IF(AD479="","",_xlfn._xlws.FILTER('Input_Claims Data'!AD$11:AD$500,('Input_Claims Data'!$Q$11:$Q$500='Cal_Claims Experience'!$U479)*('Input_Claims Data'!$R$11:$R$500='Cal_Claims Experience'!$V479)*('Input_Claims Data'!$S$11:$S$500='Cal_Claims Experience'!$W479)*('Input_Claims Data'!$T$11:$T$500='Cal_Claims Experience'!$X479)))</f>
        <v/>
      </c>
      <c r="AI479" s="1" t="str">
        <f t="shared" si="78"/>
        <v/>
      </c>
      <c r="AJ479" s="1" t="str">
        <f t="shared" si="75"/>
        <v/>
      </c>
      <c r="AK479" s="1" t="str">
        <f t="shared" si="76"/>
        <v/>
      </c>
      <c r="AL479" s="1" t="str">
        <f t="shared" si="77"/>
        <v/>
      </c>
      <c r="AM479" s="1" t="str">
        <f t="shared" si="79"/>
        <v/>
      </c>
    </row>
    <row r="480" spans="5:39">
      <c r="E480" s="1" t="str" cm="1">
        <f t="array" ref="E480">IF(A480="","",_xlfn._xlws.FILTER('Input_Claims Data'!E$11:E$500,('Input_Claims Data'!$A$11:$A$500='Cal_Claims Experience'!$A480)*('Input_Claims Data'!$B$11:$B$500='Cal_Claims Experience'!$B480)*('Input_Claims Data'!$C$11:$C$500='Cal_Claims Experience'!$C480)*('Input_Claims Data'!$D$11:$D$500='Cal_Claims Experience'!$D480)))</f>
        <v/>
      </c>
      <c r="F480" s="1" t="str" cm="1">
        <f t="array" ref="F480">IF(A480="","",_xlfn._xlws.FILTER('Input_Claims Data'!F$11:F$500,('Input_Claims Data'!$A$11:$A$500='Cal_Claims Experience'!$A480)*('Input_Claims Data'!$B$11:$B$500='Cal_Claims Experience'!$B480)*('Input_Claims Data'!$C$11:$C$500='Cal_Claims Experience'!$C480)*('Input_Claims Data'!$D$11:$D$500='Cal_Claims Experience'!$D480)))</f>
        <v/>
      </c>
      <c r="G480" s="1" t="str" cm="1">
        <f t="array" ref="G480">IF(A480="","",_xlfn._xlws.FILTER('Input_Claims Data'!G$11:G$500,('Input_Claims Data'!$A$11:$A$500='Cal_Claims Experience'!$A480)*('Input_Claims Data'!$B$11:$B$500='Cal_Claims Experience'!$B480)*('Input_Claims Data'!$C$11:$C$500='Cal_Claims Experience'!$C480)*('Input_Claims Data'!$D$11:$D$500='Cal_Claims Experience'!$D480)))</f>
        <v/>
      </c>
      <c r="H480" s="1" t="str" cm="1">
        <f t="array" ref="H480">IF(A480="","",_xlfn._xlws.FILTER('Input_Claims Data'!H$11:H$500,('Input_Claims Data'!$A$11:$A$500='Cal_Claims Experience'!$A480)*('Input_Claims Data'!$B$11:$B$500='Cal_Claims Experience'!$B480)*('Input_Claims Data'!$C$11:$C$500='Cal_Claims Experience'!$C480)*('Input_Claims Data'!$D$11:$D$500='Cal_Claims Experience'!$D480)))</f>
        <v/>
      </c>
      <c r="I480" s="1" t="str" cm="1">
        <f t="array" ref="I480">IF(A480="","",_xlfn._xlws.FILTER('Input_Claims Data'!I$11:I$500,('Input_Claims Data'!$A$11:$A$500='Cal_Claims Experience'!$A480)*('Input_Claims Data'!$B$11:$B$500='Cal_Claims Experience'!$B480)*('Input_Claims Data'!$C$11:$C$500='Cal_Claims Experience'!$C480)*('Input_Claims Data'!$D$11:$D$500='Cal_Claims Experience'!$D480)))</f>
        <v/>
      </c>
      <c r="J480" s="1" t="str" cm="1">
        <f t="array" ref="J480">IF(A480="","",_xlfn._xlws.FILTER('Input_Claims Data'!J$11:J$500,('Input_Claims Data'!$A$11:$A$500='Cal_Claims Experience'!$A480)*('Input_Claims Data'!$B$11:$B$500='Cal_Claims Experience'!$B480)*('Input_Claims Data'!$C$11:$C$500='Cal_Claims Experience'!$C480)*('Input_Claims Data'!$D$11:$D$500='Cal_Claims Experience'!$D480)))</f>
        <v/>
      </c>
      <c r="K480" s="1" t="str" cm="1">
        <f t="array" ref="K480">IF(A480="","",_xlfn._xlws.FILTER('Input_Claims Data'!K$11:K$500,('Input_Claims Data'!$A$11:$A$500='Cal_Claims Experience'!$A480)*('Input_Claims Data'!$B$11:$B$500='Cal_Claims Experience'!$B480)*('Input_Claims Data'!$C$11:$C$500='Cal_Claims Experience'!$C480)*('Input_Claims Data'!$D$11:$D$500='Cal_Claims Experience'!$D480)))</f>
        <v/>
      </c>
      <c r="L480" s="1" t="str" cm="1">
        <f t="array" ref="L480">IF(B480="","",_xlfn._xlws.FILTER('Input_Claims Data'!L$11:L$500,('Input_Claims Data'!$A$11:$A$500='Cal_Claims Experience'!$A480)*('Input_Claims Data'!$B$11:$B$500='Cal_Claims Experience'!$B480)*('Input_Claims Data'!$C$11:$C$500='Cal_Claims Experience'!$C480)*('Input_Claims Data'!$D$11:$D$500='Cal_Claims Experience'!$D480)))</f>
        <v/>
      </c>
      <c r="M480" s="1" t="str" cm="1">
        <f t="array" ref="M480">IF(C480="","",_xlfn._xlws.FILTER('Input_Claims Data'!M$11:M$500,('Input_Claims Data'!$A$11:$A$500='Cal_Claims Experience'!$A480)*('Input_Claims Data'!$B$11:$B$500='Cal_Claims Experience'!$B480)*('Input_Claims Data'!$C$11:$C$500='Cal_Claims Experience'!$C480)*('Input_Claims Data'!$D$11:$D$500='Cal_Claims Experience'!$D480)))</f>
        <v/>
      </c>
      <c r="N480" s="1" t="str" cm="1">
        <f t="array" ref="N480">IF(D480="","",_xlfn._xlws.FILTER('Input_Claims Data'!N$11:N$500,('Input_Claims Data'!$A$11:$A$500='Cal_Claims Experience'!$A480)*('Input_Claims Data'!$B$11:$B$500='Cal_Claims Experience'!$B480)*('Input_Claims Data'!$C$11:$C$500='Cal_Claims Experience'!$C480)*('Input_Claims Data'!$D$11:$D$500='Cal_Claims Experience'!$D480)))</f>
        <v/>
      </c>
      <c r="O480" s="1" t="str">
        <f t="shared" si="70"/>
        <v/>
      </c>
      <c r="P480" s="1" t="str">
        <f t="shared" si="71"/>
        <v/>
      </c>
      <c r="Q480" s="1" t="str">
        <f t="shared" si="72"/>
        <v/>
      </c>
      <c r="R480" s="1" t="str">
        <f t="shared" si="73"/>
        <v/>
      </c>
      <c r="S480" s="1" t="str">
        <f t="shared" si="74"/>
        <v/>
      </c>
      <c r="Y480" s="1" t="str" cm="1">
        <f t="array" ref="Y480">IF(U480="","",_xlfn._xlws.FILTER('Input_Claims Data'!U$11:U$500,('Input_Claims Data'!$Q$11:$Q$500='Cal_Claims Experience'!$U480)*('Input_Claims Data'!$R$11:$R$500='Cal_Claims Experience'!$V480)*('Input_Claims Data'!$S$11:$S$500='Cal_Claims Experience'!$W480)*('Input_Claims Data'!$T$11:$T$500='Cal_Claims Experience'!$X480)))</f>
        <v/>
      </c>
      <c r="Z480" s="1" t="str" cm="1">
        <f t="array" ref="Z480">IF(V480="","",_xlfn._xlws.FILTER('Input_Claims Data'!V$11:V$500,('Input_Claims Data'!$Q$11:$Q$500='Cal_Claims Experience'!$U480)*('Input_Claims Data'!$R$11:$R$500='Cal_Claims Experience'!$V480)*('Input_Claims Data'!$S$11:$S$500='Cal_Claims Experience'!$W480)*('Input_Claims Data'!$T$11:$T$500='Cal_Claims Experience'!$X480)))</f>
        <v/>
      </c>
      <c r="AA480" s="1" t="str" cm="1">
        <f t="array" ref="AA480">IF(W480="","",_xlfn._xlws.FILTER('Input_Claims Data'!W$11:W$500,('Input_Claims Data'!$Q$11:$Q$500='Cal_Claims Experience'!$U480)*('Input_Claims Data'!$R$11:$R$500='Cal_Claims Experience'!$V480)*('Input_Claims Data'!$S$11:$S$500='Cal_Claims Experience'!$W480)*('Input_Claims Data'!$T$11:$T$500='Cal_Claims Experience'!$X480)))</f>
        <v/>
      </c>
      <c r="AB480" s="1" t="str" cm="1">
        <f t="array" ref="AB480">IF(X480="","",_xlfn._xlws.FILTER('Input_Claims Data'!X$11:X$500,('Input_Claims Data'!$Q$11:$Q$500='Cal_Claims Experience'!$U480)*('Input_Claims Data'!$R$11:$R$500='Cal_Claims Experience'!$V480)*('Input_Claims Data'!$S$11:$S$500='Cal_Claims Experience'!$W480)*('Input_Claims Data'!$T$11:$T$500='Cal_Claims Experience'!$X480)))</f>
        <v/>
      </c>
      <c r="AC480" s="1" t="str" cm="1">
        <f t="array" ref="AC480">IF(Y480="","",_xlfn._xlws.FILTER('Input_Claims Data'!Y$11:Y$500,('Input_Claims Data'!$Q$11:$Q$500='Cal_Claims Experience'!$U480)*('Input_Claims Data'!$R$11:$R$500='Cal_Claims Experience'!$V480)*('Input_Claims Data'!$S$11:$S$500='Cal_Claims Experience'!$W480)*('Input_Claims Data'!$T$11:$T$500='Cal_Claims Experience'!$X480)))</f>
        <v/>
      </c>
      <c r="AD480" s="1" t="str" cm="1">
        <f t="array" ref="AD480">IF(Z480="","",_xlfn._xlws.FILTER('Input_Claims Data'!Z$11:Z$500,('Input_Claims Data'!$Q$11:$Q$500='Cal_Claims Experience'!$U480)*('Input_Claims Data'!$R$11:$R$500='Cal_Claims Experience'!$V480)*('Input_Claims Data'!$S$11:$S$500='Cal_Claims Experience'!$W480)*('Input_Claims Data'!$T$11:$T$500='Cal_Claims Experience'!$X480)))</f>
        <v/>
      </c>
      <c r="AE480" s="1" t="str" cm="1">
        <f t="array" ref="AE480">IF(AA480="","",_xlfn._xlws.FILTER('Input_Claims Data'!AA$11:AA$500,('Input_Claims Data'!$Q$11:$Q$500='Cal_Claims Experience'!$U480)*('Input_Claims Data'!$R$11:$R$500='Cal_Claims Experience'!$V480)*('Input_Claims Data'!$S$11:$S$500='Cal_Claims Experience'!$W480)*('Input_Claims Data'!$T$11:$T$500='Cal_Claims Experience'!$X480)))</f>
        <v/>
      </c>
      <c r="AF480" s="1" t="str" cm="1">
        <f t="array" ref="AF480">IF(AB480="","",_xlfn._xlws.FILTER('Input_Claims Data'!AB$11:AB$500,('Input_Claims Data'!$Q$11:$Q$500='Cal_Claims Experience'!$U480)*('Input_Claims Data'!$R$11:$R$500='Cal_Claims Experience'!$V480)*('Input_Claims Data'!$S$11:$S$500='Cal_Claims Experience'!$W480)*('Input_Claims Data'!$T$11:$T$500='Cal_Claims Experience'!$X480)))</f>
        <v/>
      </c>
      <c r="AG480" s="1" t="str" cm="1">
        <f t="array" ref="AG480">IF(AC480="","",_xlfn._xlws.FILTER('Input_Claims Data'!AC$11:AC$500,('Input_Claims Data'!$Q$11:$Q$500='Cal_Claims Experience'!$U480)*('Input_Claims Data'!$R$11:$R$500='Cal_Claims Experience'!$V480)*('Input_Claims Data'!$S$11:$S$500='Cal_Claims Experience'!$W480)*('Input_Claims Data'!$T$11:$T$500='Cal_Claims Experience'!$X480)))</f>
        <v/>
      </c>
      <c r="AH480" s="1" t="str" cm="1">
        <f t="array" ref="AH480">IF(AD480="","",_xlfn._xlws.FILTER('Input_Claims Data'!AD$11:AD$500,('Input_Claims Data'!$Q$11:$Q$500='Cal_Claims Experience'!$U480)*('Input_Claims Data'!$R$11:$R$500='Cal_Claims Experience'!$V480)*('Input_Claims Data'!$S$11:$S$500='Cal_Claims Experience'!$W480)*('Input_Claims Data'!$T$11:$T$500='Cal_Claims Experience'!$X480)))</f>
        <v/>
      </c>
      <c r="AI480" s="1" t="str">
        <f t="shared" si="78"/>
        <v/>
      </c>
      <c r="AJ480" s="1" t="str">
        <f t="shared" si="75"/>
        <v/>
      </c>
      <c r="AK480" s="1" t="str">
        <f t="shared" si="76"/>
        <v/>
      </c>
      <c r="AL480" s="1" t="str">
        <f t="shared" si="77"/>
        <v/>
      </c>
      <c r="AM480" s="1" t="str">
        <f t="shared" si="79"/>
        <v/>
      </c>
    </row>
    <row r="481" spans="5:39">
      <c r="E481" s="1" t="str" cm="1">
        <f t="array" ref="E481">IF(A481="","",_xlfn._xlws.FILTER('Input_Claims Data'!E$11:E$500,('Input_Claims Data'!$A$11:$A$500='Cal_Claims Experience'!$A481)*('Input_Claims Data'!$B$11:$B$500='Cal_Claims Experience'!$B481)*('Input_Claims Data'!$C$11:$C$500='Cal_Claims Experience'!$C481)*('Input_Claims Data'!$D$11:$D$500='Cal_Claims Experience'!$D481)))</f>
        <v/>
      </c>
      <c r="F481" s="1" t="str" cm="1">
        <f t="array" ref="F481">IF(A481="","",_xlfn._xlws.FILTER('Input_Claims Data'!F$11:F$500,('Input_Claims Data'!$A$11:$A$500='Cal_Claims Experience'!$A481)*('Input_Claims Data'!$B$11:$B$500='Cal_Claims Experience'!$B481)*('Input_Claims Data'!$C$11:$C$500='Cal_Claims Experience'!$C481)*('Input_Claims Data'!$D$11:$D$500='Cal_Claims Experience'!$D481)))</f>
        <v/>
      </c>
      <c r="G481" s="1" t="str" cm="1">
        <f t="array" ref="G481">IF(A481="","",_xlfn._xlws.FILTER('Input_Claims Data'!G$11:G$500,('Input_Claims Data'!$A$11:$A$500='Cal_Claims Experience'!$A481)*('Input_Claims Data'!$B$11:$B$500='Cal_Claims Experience'!$B481)*('Input_Claims Data'!$C$11:$C$500='Cal_Claims Experience'!$C481)*('Input_Claims Data'!$D$11:$D$500='Cal_Claims Experience'!$D481)))</f>
        <v/>
      </c>
      <c r="H481" s="1" t="str" cm="1">
        <f t="array" ref="H481">IF(A481="","",_xlfn._xlws.FILTER('Input_Claims Data'!H$11:H$500,('Input_Claims Data'!$A$11:$A$500='Cal_Claims Experience'!$A481)*('Input_Claims Data'!$B$11:$B$500='Cal_Claims Experience'!$B481)*('Input_Claims Data'!$C$11:$C$500='Cal_Claims Experience'!$C481)*('Input_Claims Data'!$D$11:$D$500='Cal_Claims Experience'!$D481)))</f>
        <v/>
      </c>
      <c r="I481" s="1" t="str" cm="1">
        <f t="array" ref="I481">IF(A481="","",_xlfn._xlws.FILTER('Input_Claims Data'!I$11:I$500,('Input_Claims Data'!$A$11:$A$500='Cal_Claims Experience'!$A481)*('Input_Claims Data'!$B$11:$B$500='Cal_Claims Experience'!$B481)*('Input_Claims Data'!$C$11:$C$500='Cal_Claims Experience'!$C481)*('Input_Claims Data'!$D$11:$D$500='Cal_Claims Experience'!$D481)))</f>
        <v/>
      </c>
      <c r="J481" s="1" t="str" cm="1">
        <f t="array" ref="J481">IF(A481="","",_xlfn._xlws.FILTER('Input_Claims Data'!J$11:J$500,('Input_Claims Data'!$A$11:$A$500='Cal_Claims Experience'!$A481)*('Input_Claims Data'!$B$11:$B$500='Cal_Claims Experience'!$B481)*('Input_Claims Data'!$C$11:$C$500='Cal_Claims Experience'!$C481)*('Input_Claims Data'!$D$11:$D$500='Cal_Claims Experience'!$D481)))</f>
        <v/>
      </c>
      <c r="K481" s="1" t="str" cm="1">
        <f t="array" ref="K481">IF(A481="","",_xlfn._xlws.FILTER('Input_Claims Data'!K$11:K$500,('Input_Claims Data'!$A$11:$A$500='Cal_Claims Experience'!$A481)*('Input_Claims Data'!$B$11:$B$500='Cal_Claims Experience'!$B481)*('Input_Claims Data'!$C$11:$C$500='Cal_Claims Experience'!$C481)*('Input_Claims Data'!$D$11:$D$500='Cal_Claims Experience'!$D481)))</f>
        <v/>
      </c>
      <c r="L481" s="1" t="str" cm="1">
        <f t="array" ref="L481">IF(B481="","",_xlfn._xlws.FILTER('Input_Claims Data'!L$11:L$500,('Input_Claims Data'!$A$11:$A$500='Cal_Claims Experience'!$A481)*('Input_Claims Data'!$B$11:$B$500='Cal_Claims Experience'!$B481)*('Input_Claims Data'!$C$11:$C$500='Cal_Claims Experience'!$C481)*('Input_Claims Data'!$D$11:$D$500='Cal_Claims Experience'!$D481)))</f>
        <v/>
      </c>
      <c r="M481" s="1" t="str" cm="1">
        <f t="array" ref="M481">IF(C481="","",_xlfn._xlws.FILTER('Input_Claims Data'!M$11:M$500,('Input_Claims Data'!$A$11:$A$500='Cal_Claims Experience'!$A481)*('Input_Claims Data'!$B$11:$B$500='Cal_Claims Experience'!$B481)*('Input_Claims Data'!$C$11:$C$500='Cal_Claims Experience'!$C481)*('Input_Claims Data'!$D$11:$D$500='Cal_Claims Experience'!$D481)))</f>
        <v/>
      </c>
      <c r="N481" s="1" t="str" cm="1">
        <f t="array" ref="N481">IF(D481="","",_xlfn._xlws.FILTER('Input_Claims Data'!N$11:N$500,('Input_Claims Data'!$A$11:$A$500='Cal_Claims Experience'!$A481)*('Input_Claims Data'!$B$11:$B$500='Cal_Claims Experience'!$B481)*('Input_Claims Data'!$C$11:$C$500='Cal_Claims Experience'!$C481)*('Input_Claims Data'!$D$11:$D$500='Cal_Claims Experience'!$D481)))</f>
        <v/>
      </c>
      <c r="O481" s="1" t="str">
        <f t="shared" si="70"/>
        <v/>
      </c>
      <c r="P481" s="1" t="str">
        <f t="shared" si="71"/>
        <v/>
      </c>
      <c r="Q481" s="1" t="str">
        <f t="shared" si="72"/>
        <v/>
      </c>
      <c r="R481" s="1" t="str">
        <f t="shared" si="73"/>
        <v/>
      </c>
      <c r="S481" s="1" t="str">
        <f t="shared" si="74"/>
        <v/>
      </c>
      <c r="Y481" s="1" t="str" cm="1">
        <f t="array" ref="Y481">IF(U481="","",_xlfn._xlws.FILTER('Input_Claims Data'!U$11:U$500,('Input_Claims Data'!$Q$11:$Q$500='Cal_Claims Experience'!$U481)*('Input_Claims Data'!$R$11:$R$500='Cal_Claims Experience'!$V481)*('Input_Claims Data'!$S$11:$S$500='Cal_Claims Experience'!$W481)*('Input_Claims Data'!$T$11:$T$500='Cal_Claims Experience'!$X481)))</f>
        <v/>
      </c>
      <c r="Z481" s="1" t="str" cm="1">
        <f t="array" ref="Z481">IF(V481="","",_xlfn._xlws.FILTER('Input_Claims Data'!V$11:V$500,('Input_Claims Data'!$Q$11:$Q$500='Cal_Claims Experience'!$U481)*('Input_Claims Data'!$R$11:$R$500='Cal_Claims Experience'!$V481)*('Input_Claims Data'!$S$11:$S$500='Cal_Claims Experience'!$W481)*('Input_Claims Data'!$T$11:$T$500='Cal_Claims Experience'!$X481)))</f>
        <v/>
      </c>
      <c r="AA481" s="1" t="str" cm="1">
        <f t="array" ref="AA481">IF(W481="","",_xlfn._xlws.FILTER('Input_Claims Data'!W$11:W$500,('Input_Claims Data'!$Q$11:$Q$500='Cal_Claims Experience'!$U481)*('Input_Claims Data'!$R$11:$R$500='Cal_Claims Experience'!$V481)*('Input_Claims Data'!$S$11:$S$500='Cal_Claims Experience'!$W481)*('Input_Claims Data'!$T$11:$T$500='Cal_Claims Experience'!$X481)))</f>
        <v/>
      </c>
      <c r="AB481" s="1" t="str" cm="1">
        <f t="array" ref="AB481">IF(X481="","",_xlfn._xlws.FILTER('Input_Claims Data'!X$11:X$500,('Input_Claims Data'!$Q$11:$Q$500='Cal_Claims Experience'!$U481)*('Input_Claims Data'!$R$11:$R$500='Cal_Claims Experience'!$V481)*('Input_Claims Data'!$S$11:$S$500='Cal_Claims Experience'!$W481)*('Input_Claims Data'!$T$11:$T$500='Cal_Claims Experience'!$X481)))</f>
        <v/>
      </c>
      <c r="AC481" s="1" t="str" cm="1">
        <f t="array" ref="AC481">IF(Y481="","",_xlfn._xlws.FILTER('Input_Claims Data'!Y$11:Y$500,('Input_Claims Data'!$Q$11:$Q$500='Cal_Claims Experience'!$U481)*('Input_Claims Data'!$R$11:$R$500='Cal_Claims Experience'!$V481)*('Input_Claims Data'!$S$11:$S$500='Cal_Claims Experience'!$W481)*('Input_Claims Data'!$T$11:$T$500='Cal_Claims Experience'!$X481)))</f>
        <v/>
      </c>
      <c r="AD481" s="1" t="str" cm="1">
        <f t="array" ref="AD481">IF(Z481="","",_xlfn._xlws.FILTER('Input_Claims Data'!Z$11:Z$500,('Input_Claims Data'!$Q$11:$Q$500='Cal_Claims Experience'!$U481)*('Input_Claims Data'!$R$11:$R$500='Cal_Claims Experience'!$V481)*('Input_Claims Data'!$S$11:$S$500='Cal_Claims Experience'!$W481)*('Input_Claims Data'!$T$11:$T$500='Cal_Claims Experience'!$X481)))</f>
        <v/>
      </c>
      <c r="AE481" s="1" t="str" cm="1">
        <f t="array" ref="AE481">IF(AA481="","",_xlfn._xlws.FILTER('Input_Claims Data'!AA$11:AA$500,('Input_Claims Data'!$Q$11:$Q$500='Cal_Claims Experience'!$U481)*('Input_Claims Data'!$R$11:$R$500='Cal_Claims Experience'!$V481)*('Input_Claims Data'!$S$11:$S$500='Cal_Claims Experience'!$W481)*('Input_Claims Data'!$T$11:$T$500='Cal_Claims Experience'!$X481)))</f>
        <v/>
      </c>
      <c r="AF481" s="1" t="str" cm="1">
        <f t="array" ref="AF481">IF(AB481="","",_xlfn._xlws.FILTER('Input_Claims Data'!AB$11:AB$500,('Input_Claims Data'!$Q$11:$Q$500='Cal_Claims Experience'!$U481)*('Input_Claims Data'!$R$11:$R$500='Cal_Claims Experience'!$V481)*('Input_Claims Data'!$S$11:$S$500='Cal_Claims Experience'!$W481)*('Input_Claims Data'!$T$11:$T$500='Cal_Claims Experience'!$X481)))</f>
        <v/>
      </c>
      <c r="AG481" s="1" t="str" cm="1">
        <f t="array" ref="AG481">IF(AC481="","",_xlfn._xlws.FILTER('Input_Claims Data'!AC$11:AC$500,('Input_Claims Data'!$Q$11:$Q$500='Cal_Claims Experience'!$U481)*('Input_Claims Data'!$R$11:$R$500='Cal_Claims Experience'!$V481)*('Input_Claims Data'!$S$11:$S$500='Cal_Claims Experience'!$W481)*('Input_Claims Data'!$T$11:$T$500='Cal_Claims Experience'!$X481)))</f>
        <v/>
      </c>
      <c r="AH481" s="1" t="str" cm="1">
        <f t="array" ref="AH481">IF(AD481="","",_xlfn._xlws.FILTER('Input_Claims Data'!AD$11:AD$500,('Input_Claims Data'!$Q$11:$Q$500='Cal_Claims Experience'!$U481)*('Input_Claims Data'!$R$11:$R$500='Cal_Claims Experience'!$V481)*('Input_Claims Data'!$S$11:$S$500='Cal_Claims Experience'!$W481)*('Input_Claims Data'!$T$11:$T$500='Cal_Claims Experience'!$X481)))</f>
        <v/>
      </c>
      <c r="AI481" s="1" t="str">
        <f t="shared" si="78"/>
        <v/>
      </c>
      <c r="AJ481" s="1" t="str">
        <f t="shared" si="75"/>
        <v/>
      </c>
      <c r="AK481" s="1" t="str">
        <f t="shared" si="76"/>
        <v/>
      </c>
      <c r="AL481" s="1" t="str">
        <f t="shared" si="77"/>
        <v/>
      </c>
      <c r="AM481" s="1" t="str">
        <f t="shared" si="79"/>
        <v/>
      </c>
    </row>
    <row r="482" spans="5:39">
      <c r="E482" s="1" t="str" cm="1">
        <f t="array" ref="E482">IF(A482="","",_xlfn._xlws.FILTER('Input_Claims Data'!E$11:E$500,('Input_Claims Data'!$A$11:$A$500='Cal_Claims Experience'!$A482)*('Input_Claims Data'!$B$11:$B$500='Cal_Claims Experience'!$B482)*('Input_Claims Data'!$C$11:$C$500='Cal_Claims Experience'!$C482)*('Input_Claims Data'!$D$11:$D$500='Cal_Claims Experience'!$D482)))</f>
        <v/>
      </c>
      <c r="F482" s="1" t="str" cm="1">
        <f t="array" ref="F482">IF(A482="","",_xlfn._xlws.FILTER('Input_Claims Data'!F$11:F$500,('Input_Claims Data'!$A$11:$A$500='Cal_Claims Experience'!$A482)*('Input_Claims Data'!$B$11:$B$500='Cal_Claims Experience'!$B482)*('Input_Claims Data'!$C$11:$C$500='Cal_Claims Experience'!$C482)*('Input_Claims Data'!$D$11:$D$500='Cal_Claims Experience'!$D482)))</f>
        <v/>
      </c>
      <c r="G482" s="1" t="str" cm="1">
        <f t="array" ref="G482">IF(A482="","",_xlfn._xlws.FILTER('Input_Claims Data'!G$11:G$500,('Input_Claims Data'!$A$11:$A$500='Cal_Claims Experience'!$A482)*('Input_Claims Data'!$B$11:$B$500='Cal_Claims Experience'!$B482)*('Input_Claims Data'!$C$11:$C$500='Cal_Claims Experience'!$C482)*('Input_Claims Data'!$D$11:$D$500='Cal_Claims Experience'!$D482)))</f>
        <v/>
      </c>
      <c r="H482" s="1" t="str" cm="1">
        <f t="array" ref="H482">IF(A482="","",_xlfn._xlws.FILTER('Input_Claims Data'!H$11:H$500,('Input_Claims Data'!$A$11:$A$500='Cal_Claims Experience'!$A482)*('Input_Claims Data'!$B$11:$B$500='Cal_Claims Experience'!$B482)*('Input_Claims Data'!$C$11:$C$500='Cal_Claims Experience'!$C482)*('Input_Claims Data'!$D$11:$D$500='Cal_Claims Experience'!$D482)))</f>
        <v/>
      </c>
      <c r="I482" s="1" t="str" cm="1">
        <f t="array" ref="I482">IF(A482="","",_xlfn._xlws.FILTER('Input_Claims Data'!I$11:I$500,('Input_Claims Data'!$A$11:$A$500='Cal_Claims Experience'!$A482)*('Input_Claims Data'!$B$11:$B$500='Cal_Claims Experience'!$B482)*('Input_Claims Data'!$C$11:$C$500='Cal_Claims Experience'!$C482)*('Input_Claims Data'!$D$11:$D$500='Cal_Claims Experience'!$D482)))</f>
        <v/>
      </c>
      <c r="J482" s="1" t="str" cm="1">
        <f t="array" ref="J482">IF(A482="","",_xlfn._xlws.FILTER('Input_Claims Data'!J$11:J$500,('Input_Claims Data'!$A$11:$A$500='Cal_Claims Experience'!$A482)*('Input_Claims Data'!$B$11:$B$500='Cal_Claims Experience'!$B482)*('Input_Claims Data'!$C$11:$C$500='Cal_Claims Experience'!$C482)*('Input_Claims Data'!$D$11:$D$500='Cal_Claims Experience'!$D482)))</f>
        <v/>
      </c>
      <c r="K482" s="1" t="str" cm="1">
        <f t="array" ref="K482">IF(A482="","",_xlfn._xlws.FILTER('Input_Claims Data'!K$11:K$500,('Input_Claims Data'!$A$11:$A$500='Cal_Claims Experience'!$A482)*('Input_Claims Data'!$B$11:$B$500='Cal_Claims Experience'!$B482)*('Input_Claims Data'!$C$11:$C$500='Cal_Claims Experience'!$C482)*('Input_Claims Data'!$D$11:$D$500='Cal_Claims Experience'!$D482)))</f>
        <v/>
      </c>
      <c r="L482" s="1" t="str" cm="1">
        <f t="array" ref="L482">IF(B482="","",_xlfn._xlws.FILTER('Input_Claims Data'!L$11:L$500,('Input_Claims Data'!$A$11:$A$500='Cal_Claims Experience'!$A482)*('Input_Claims Data'!$B$11:$B$500='Cal_Claims Experience'!$B482)*('Input_Claims Data'!$C$11:$C$500='Cal_Claims Experience'!$C482)*('Input_Claims Data'!$D$11:$D$500='Cal_Claims Experience'!$D482)))</f>
        <v/>
      </c>
      <c r="M482" s="1" t="str" cm="1">
        <f t="array" ref="M482">IF(C482="","",_xlfn._xlws.FILTER('Input_Claims Data'!M$11:M$500,('Input_Claims Data'!$A$11:$A$500='Cal_Claims Experience'!$A482)*('Input_Claims Data'!$B$11:$B$500='Cal_Claims Experience'!$B482)*('Input_Claims Data'!$C$11:$C$500='Cal_Claims Experience'!$C482)*('Input_Claims Data'!$D$11:$D$500='Cal_Claims Experience'!$D482)))</f>
        <v/>
      </c>
      <c r="N482" s="1" t="str" cm="1">
        <f t="array" ref="N482">IF(D482="","",_xlfn._xlws.FILTER('Input_Claims Data'!N$11:N$500,('Input_Claims Data'!$A$11:$A$500='Cal_Claims Experience'!$A482)*('Input_Claims Data'!$B$11:$B$500='Cal_Claims Experience'!$B482)*('Input_Claims Data'!$C$11:$C$500='Cal_Claims Experience'!$C482)*('Input_Claims Data'!$D$11:$D$500='Cal_Claims Experience'!$D482)))</f>
        <v/>
      </c>
      <c r="O482" s="1" t="str">
        <f t="shared" si="70"/>
        <v/>
      </c>
      <c r="P482" s="1" t="str">
        <f t="shared" si="71"/>
        <v/>
      </c>
      <c r="Q482" s="1" t="str">
        <f t="shared" si="72"/>
        <v/>
      </c>
      <c r="R482" s="1" t="str">
        <f t="shared" si="73"/>
        <v/>
      </c>
      <c r="S482" s="1" t="str">
        <f t="shared" si="74"/>
        <v/>
      </c>
      <c r="Y482" s="1" t="str" cm="1">
        <f t="array" ref="Y482">IF(U482="","",_xlfn._xlws.FILTER('Input_Claims Data'!U$11:U$500,('Input_Claims Data'!$Q$11:$Q$500='Cal_Claims Experience'!$U482)*('Input_Claims Data'!$R$11:$R$500='Cal_Claims Experience'!$V482)*('Input_Claims Data'!$S$11:$S$500='Cal_Claims Experience'!$W482)*('Input_Claims Data'!$T$11:$T$500='Cal_Claims Experience'!$X482)))</f>
        <v/>
      </c>
      <c r="Z482" s="1" t="str" cm="1">
        <f t="array" ref="Z482">IF(V482="","",_xlfn._xlws.FILTER('Input_Claims Data'!V$11:V$500,('Input_Claims Data'!$Q$11:$Q$500='Cal_Claims Experience'!$U482)*('Input_Claims Data'!$R$11:$R$500='Cal_Claims Experience'!$V482)*('Input_Claims Data'!$S$11:$S$500='Cal_Claims Experience'!$W482)*('Input_Claims Data'!$T$11:$T$500='Cal_Claims Experience'!$X482)))</f>
        <v/>
      </c>
      <c r="AA482" s="1" t="str" cm="1">
        <f t="array" ref="AA482">IF(W482="","",_xlfn._xlws.FILTER('Input_Claims Data'!W$11:W$500,('Input_Claims Data'!$Q$11:$Q$500='Cal_Claims Experience'!$U482)*('Input_Claims Data'!$R$11:$R$500='Cal_Claims Experience'!$V482)*('Input_Claims Data'!$S$11:$S$500='Cal_Claims Experience'!$W482)*('Input_Claims Data'!$T$11:$T$500='Cal_Claims Experience'!$X482)))</f>
        <v/>
      </c>
      <c r="AB482" s="1" t="str" cm="1">
        <f t="array" ref="AB482">IF(X482="","",_xlfn._xlws.FILTER('Input_Claims Data'!X$11:X$500,('Input_Claims Data'!$Q$11:$Q$500='Cal_Claims Experience'!$U482)*('Input_Claims Data'!$R$11:$R$500='Cal_Claims Experience'!$V482)*('Input_Claims Data'!$S$11:$S$500='Cal_Claims Experience'!$W482)*('Input_Claims Data'!$T$11:$T$500='Cal_Claims Experience'!$X482)))</f>
        <v/>
      </c>
      <c r="AC482" s="1" t="str" cm="1">
        <f t="array" ref="AC482">IF(Y482="","",_xlfn._xlws.FILTER('Input_Claims Data'!Y$11:Y$500,('Input_Claims Data'!$Q$11:$Q$500='Cal_Claims Experience'!$U482)*('Input_Claims Data'!$R$11:$R$500='Cal_Claims Experience'!$V482)*('Input_Claims Data'!$S$11:$S$500='Cal_Claims Experience'!$W482)*('Input_Claims Data'!$T$11:$T$500='Cal_Claims Experience'!$X482)))</f>
        <v/>
      </c>
      <c r="AD482" s="1" t="str" cm="1">
        <f t="array" ref="AD482">IF(Z482="","",_xlfn._xlws.FILTER('Input_Claims Data'!Z$11:Z$500,('Input_Claims Data'!$Q$11:$Q$500='Cal_Claims Experience'!$U482)*('Input_Claims Data'!$R$11:$R$500='Cal_Claims Experience'!$V482)*('Input_Claims Data'!$S$11:$S$500='Cal_Claims Experience'!$W482)*('Input_Claims Data'!$T$11:$T$500='Cal_Claims Experience'!$X482)))</f>
        <v/>
      </c>
      <c r="AE482" s="1" t="str" cm="1">
        <f t="array" ref="AE482">IF(AA482="","",_xlfn._xlws.FILTER('Input_Claims Data'!AA$11:AA$500,('Input_Claims Data'!$Q$11:$Q$500='Cal_Claims Experience'!$U482)*('Input_Claims Data'!$R$11:$R$500='Cal_Claims Experience'!$V482)*('Input_Claims Data'!$S$11:$S$500='Cal_Claims Experience'!$W482)*('Input_Claims Data'!$T$11:$T$500='Cal_Claims Experience'!$X482)))</f>
        <v/>
      </c>
      <c r="AF482" s="1" t="str" cm="1">
        <f t="array" ref="AF482">IF(AB482="","",_xlfn._xlws.FILTER('Input_Claims Data'!AB$11:AB$500,('Input_Claims Data'!$Q$11:$Q$500='Cal_Claims Experience'!$U482)*('Input_Claims Data'!$R$11:$R$500='Cal_Claims Experience'!$V482)*('Input_Claims Data'!$S$11:$S$500='Cal_Claims Experience'!$W482)*('Input_Claims Data'!$T$11:$T$500='Cal_Claims Experience'!$X482)))</f>
        <v/>
      </c>
      <c r="AG482" s="1" t="str" cm="1">
        <f t="array" ref="AG482">IF(AC482="","",_xlfn._xlws.FILTER('Input_Claims Data'!AC$11:AC$500,('Input_Claims Data'!$Q$11:$Q$500='Cal_Claims Experience'!$U482)*('Input_Claims Data'!$R$11:$R$500='Cal_Claims Experience'!$V482)*('Input_Claims Data'!$S$11:$S$500='Cal_Claims Experience'!$W482)*('Input_Claims Data'!$T$11:$T$500='Cal_Claims Experience'!$X482)))</f>
        <v/>
      </c>
      <c r="AH482" s="1" t="str" cm="1">
        <f t="array" ref="AH482">IF(AD482="","",_xlfn._xlws.FILTER('Input_Claims Data'!AD$11:AD$500,('Input_Claims Data'!$Q$11:$Q$500='Cal_Claims Experience'!$U482)*('Input_Claims Data'!$R$11:$R$500='Cal_Claims Experience'!$V482)*('Input_Claims Data'!$S$11:$S$500='Cal_Claims Experience'!$W482)*('Input_Claims Data'!$T$11:$T$500='Cal_Claims Experience'!$X482)))</f>
        <v/>
      </c>
      <c r="AI482" s="1" t="str">
        <f t="shared" si="78"/>
        <v/>
      </c>
      <c r="AJ482" s="1" t="str">
        <f t="shared" si="75"/>
        <v/>
      </c>
      <c r="AK482" s="1" t="str">
        <f t="shared" si="76"/>
        <v/>
      </c>
      <c r="AL482" s="1" t="str">
        <f t="shared" si="77"/>
        <v/>
      </c>
      <c r="AM482" s="1" t="str">
        <f t="shared" si="79"/>
        <v/>
      </c>
    </row>
    <row r="483" spans="5:39">
      <c r="E483" s="1" t="str" cm="1">
        <f t="array" ref="E483">IF(A483="","",_xlfn._xlws.FILTER('Input_Claims Data'!E$11:E$500,('Input_Claims Data'!$A$11:$A$500='Cal_Claims Experience'!$A483)*('Input_Claims Data'!$B$11:$B$500='Cal_Claims Experience'!$B483)*('Input_Claims Data'!$C$11:$C$500='Cal_Claims Experience'!$C483)*('Input_Claims Data'!$D$11:$D$500='Cal_Claims Experience'!$D483)))</f>
        <v/>
      </c>
      <c r="F483" s="1" t="str" cm="1">
        <f t="array" ref="F483">IF(A483="","",_xlfn._xlws.FILTER('Input_Claims Data'!F$11:F$500,('Input_Claims Data'!$A$11:$A$500='Cal_Claims Experience'!$A483)*('Input_Claims Data'!$B$11:$B$500='Cal_Claims Experience'!$B483)*('Input_Claims Data'!$C$11:$C$500='Cal_Claims Experience'!$C483)*('Input_Claims Data'!$D$11:$D$500='Cal_Claims Experience'!$D483)))</f>
        <v/>
      </c>
      <c r="G483" s="1" t="str" cm="1">
        <f t="array" ref="G483">IF(A483="","",_xlfn._xlws.FILTER('Input_Claims Data'!G$11:G$500,('Input_Claims Data'!$A$11:$A$500='Cal_Claims Experience'!$A483)*('Input_Claims Data'!$B$11:$B$500='Cal_Claims Experience'!$B483)*('Input_Claims Data'!$C$11:$C$500='Cal_Claims Experience'!$C483)*('Input_Claims Data'!$D$11:$D$500='Cal_Claims Experience'!$D483)))</f>
        <v/>
      </c>
      <c r="H483" s="1" t="str" cm="1">
        <f t="array" ref="H483">IF(A483="","",_xlfn._xlws.FILTER('Input_Claims Data'!H$11:H$500,('Input_Claims Data'!$A$11:$A$500='Cal_Claims Experience'!$A483)*('Input_Claims Data'!$B$11:$B$500='Cal_Claims Experience'!$B483)*('Input_Claims Data'!$C$11:$C$500='Cal_Claims Experience'!$C483)*('Input_Claims Data'!$D$11:$D$500='Cal_Claims Experience'!$D483)))</f>
        <v/>
      </c>
      <c r="I483" s="1" t="str" cm="1">
        <f t="array" ref="I483">IF(A483="","",_xlfn._xlws.FILTER('Input_Claims Data'!I$11:I$500,('Input_Claims Data'!$A$11:$A$500='Cal_Claims Experience'!$A483)*('Input_Claims Data'!$B$11:$B$500='Cal_Claims Experience'!$B483)*('Input_Claims Data'!$C$11:$C$500='Cal_Claims Experience'!$C483)*('Input_Claims Data'!$D$11:$D$500='Cal_Claims Experience'!$D483)))</f>
        <v/>
      </c>
      <c r="J483" s="1" t="str" cm="1">
        <f t="array" ref="J483">IF(A483="","",_xlfn._xlws.FILTER('Input_Claims Data'!J$11:J$500,('Input_Claims Data'!$A$11:$A$500='Cal_Claims Experience'!$A483)*('Input_Claims Data'!$B$11:$B$500='Cal_Claims Experience'!$B483)*('Input_Claims Data'!$C$11:$C$500='Cal_Claims Experience'!$C483)*('Input_Claims Data'!$D$11:$D$500='Cal_Claims Experience'!$D483)))</f>
        <v/>
      </c>
      <c r="K483" s="1" t="str" cm="1">
        <f t="array" ref="K483">IF(A483="","",_xlfn._xlws.FILTER('Input_Claims Data'!K$11:K$500,('Input_Claims Data'!$A$11:$A$500='Cal_Claims Experience'!$A483)*('Input_Claims Data'!$B$11:$B$500='Cal_Claims Experience'!$B483)*('Input_Claims Data'!$C$11:$C$500='Cal_Claims Experience'!$C483)*('Input_Claims Data'!$D$11:$D$500='Cal_Claims Experience'!$D483)))</f>
        <v/>
      </c>
      <c r="L483" s="1" t="str" cm="1">
        <f t="array" ref="L483">IF(B483="","",_xlfn._xlws.FILTER('Input_Claims Data'!L$11:L$500,('Input_Claims Data'!$A$11:$A$500='Cal_Claims Experience'!$A483)*('Input_Claims Data'!$B$11:$B$500='Cal_Claims Experience'!$B483)*('Input_Claims Data'!$C$11:$C$500='Cal_Claims Experience'!$C483)*('Input_Claims Data'!$D$11:$D$500='Cal_Claims Experience'!$D483)))</f>
        <v/>
      </c>
      <c r="M483" s="1" t="str" cm="1">
        <f t="array" ref="M483">IF(C483="","",_xlfn._xlws.FILTER('Input_Claims Data'!M$11:M$500,('Input_Claims Data'!$A$11:$A$500='Cal_Claims Experience'!$A483)*('Input_Claims Data'!$B$11:$B$500='Cal_Claims Experience'!$B483)*('Input_Claims Data'!$C$11:$C$500='Cal_Claims Experience'!$C483)*('Input_Claims Data'!$D$11:$D$500='Cal_Claims Experience'!$D483)))</f>
        <v/>
      </c>
      <c r="N483" s="1" t="str" cm="1">
        <f t="array" ref="N483">IF(D483="","",_xlfn._xlws.FILTER('Input_Claims Data'!N$11:N$500,('Input_Claims Data'!$A$11:$A$500='Cal_Claims Experience'!$A483)*('Input_Claims Data'!$B$11:$B$500='Cal_Claims Experience'!$B483)*('Input_Claims Data'!$C$11:$C$500='Cal_Claims Experience'!$C483)*('Input_Claims Data'!$D$11:$D$500='Cal_Claims Experience'!$D483)))</f>
        <v/>
      </c>
      <c r="O483" s="1" t="str">
        <f t="shared" si="70"/>
        <v/>
      </c>
      <c r="P483" s="1" t="str">
        <f t="shared" si="71"/>
        <v/>
      </c>
      <c r="Q483" s="1" t="str">
        <f t="shared" si="72"/>
        <v/>
      </c>
      <c r="R483" s="1" t="str">
        <f t="shared" si="73"/>
        <v/>
      </c>
      <c r="S483" s="1" t="str">
        <f t="shared" si="74"/>
        <v/>
      </c>
      <c r="Y483" s="1" t="str" cm="1">
        <f t="array" ref="Y483">IF(U483="","",_xlfn._xlws.FILTER('Input_Claims Data'!U$11:U$500,('Input_Claims Data'!$Q$11:$Q$500='Cal_Claims Experience'!$U483)*('Input_Claims Data'!$R$11:$R$500='Cal_Claims Experience'!$V483)*('Input_Claims Data'!$S$11:$S$500='Cal_Claims Experience'!$W483)*('Input_Claims Data'!$T$11:$T$500='Cal_Claims Experience'!$X483)))</f>
        <v/>
      </c>
      <c r="Z483" s="1" t="str" cm="1">
        <f t="array" ref="Z483">IF(V483="","",_xlfn._xlws.FILTER('Input_Claims Data'!V$11:V$500,('Input_Claims Data'!$Q$11:$Q$500='Cal_Claims Experience'!$U483)*('Input_Claims Data'!$R$11:$R$500='Cal_Claims Experience'!$V483)*('Input_Claims Data'!$S$11:$S$500='Cal_Claims Experience'!$W483)*('Input_Claims Data'!$T$11:$T$500='Cal_Claims Experience'!$X483)))</f>
        <v/>
      </c>
      <c r="AA483" s="1" t="str" cm="1">
        <f t="array" ref="AA483">IF(W483="","",_xlfn._xlws.FILTER('Input_Claims Data'!W$11:W$500,('Input_Claims Data'!$Q$11:$Q$500='Cal_Claims Experience'!$U483)*('Input_Claims Data'!$R$11:$R$500='Cal_Claims Experience'!$V483)*('Input_Claims Data'!$S$11:$S$500='Cal_Claims Experience'!$W483)*('Input_Claims Data'!$T$11:$T$500='Cal_Claims Experience'!$X483)))</f>
        <v/>
      </c>
      <c r="AB483" s="1" t="str" cm="1">
        <f t="array" ref="AB483">IF(X483="","",_xlfn._xlws.FILTER('Input_Claims Data'!X$11:X$500,('Input_Claims Data'!$Q$11:$Q$500='Cal_Claims Experience'!$U483)*('Input_Claims Data'!$R$11:$R$500='Cal_Claims Experience'!$V483)*('Input_Claims Data'!$S$11:$S$500='Cal_Claims Experience'!$W483)*('Input_Claims Data'!$T$11:$T$500='Cal_Claims Experience'!$X483)))</f>
        <v/>
      </c>
      <c r="AC483" s="1" t="str" cm="1">
        <f t="array" ref="AC483">IF(Y483="","",_xlfn._xlws.FILTER('Input_Claims Data'!Y$11:Y$500,('Input_Claims Data'!$Q$11:$Q$500='Cal_Claims Experience'!$U483)*('Input_Claims Data'!$R$11:$R$500='Cal_Claims Experience'!$V483)*('Input_Claims Data'!$S$11:$S$500='Cal_Claims Experience'!$W483)*('Input_Claims Data'!$T$11:$T$500='Cal_Claims Experience'!$X483)))</f>
        <v/>
      </c>
      <c r="AD483" s="1" t="str" cm="1">
        <f t="array" ref="AD483">IF(Z483="","",_xlfn._xlws.FILTER('Input_Claims Data'!Z$11:Z$500,('Input_Claims Data'!$Q$11:$Q$500='Cal_Claims Experience'!$U483)*('Input_Claims Data'!$R$11:$R$500='Cal_Claims Experience'!$V483)*('Input_Claims Data'!$S$11:$S$500='Cal_Claims Experience'!$W483)*('Input_Claims Data'!$T$11:$T$500='Cal_Claims Experience'!$X483)))</f>
        <v/>
      </c>
      <c r="AE483" s="1" t="str" cm="1">
        <f t="array" ref="AE483">IF(AA483="","",_xlfn._xlws.FILTER('Input_Claims Data'!AA$11:AA$500,('Input_Claims Data'!$Q$11:$Q$500='Cal_Claims Experience'!$U483)*('Input_Claims Data'!$R$11:$R$500='Cal_Claims Experience'!$V483)*('Input_Claims Data'!$S$11:$S$500='Cal_Claims Experience'!$W483)*('Input_Claims Data'!$T$11:$T$500='Cal_Claims Experience'!$X483)))</f>
        <v/>
      </c>
      <c r="AF483" s="1" t="str" cm="1">
        <f t="array" ref="AF483">IF(AB483="","",_xlfn._xlws.FILTER('Input_Claims Data'!AB$11:AB$500,('Input_Claims Data'!$Q$11:$Q$500='Cal_Claims Experience'!$U483)*('Input_Claims Data'!$R$11:$R$500='Cal_Claims Experience'!$V483)*('Input_Claims Data'!$S$11:$S$500='Cal_Claims Experience'!$W483)*('Input_Claims Data'!$T$11:$T$500='Cal_Claims Experience'!$X483)))</f>
        <v/>
      </c>
      <c r="AG483" s="1" t="str" cm="1">
        <f t="array" ref="AG483">IF(AC483="","",_xlfn._xlws.FILTER('Input_Claims Data'!AC$11:AC$500,('Input_Claims Data'!$Q$11:$Q$500='Cal_Claims Experience'!$U483)*('Input_Claims Data'!$R$11:$R$500='Cal_Claims Experience'!$V483)*('Input_Claims Data'!$S$11:$S$500='Cal_Claims Experience'!$W483)*('Input_Claims Data'!$T$11:$T$500='Cal_Claims Experience'!$X483)))</f>
        <v/>
      </c>
      <c r="AH483" s="1" t="str" cm="1">
        <f t="array" ref="AH483">IF(AD483="","",_xlfn._xlws.FILTER('Input_Claims Data'!AD$11:AD$500,('Input_Claims Data'!$Q$11:$Q$500='Cal_Claims Experience'!$U483)*('Input_Claims Data'!$R$11:$R$500='Cal_Claims Experience'!$V483)*('Input_Claims Data'!$S$11:$S$500='Cal_Claims Experience'!$W483)*('Input_Claims Data'!$T$11:$T$500='Cal_Claims Experience'!$X483)))</f>
        <v/>
      </c>
      <c r="AI483" s="1" t="str">
        <f t="shared" si="78"/>
        <v/>
      </c>
      <c r="AJ483" s="1" t="str">
        <f t="shared" si="75"/>
        <v/>
      </c>
      <c r="AK483" s="1" t="str">
        <f t="shared" si="76"/>
        <v/>
      </c>
      <c r="AL483" s="1" t="str">
        <f t="shared" si="77"/>
        <v/>
      </c>
      <c r="AM483" s="1" t="str">
        <f t="shared" si="79"/>
        <v/>
      </c>
    </row>
    <row r="484" spans="5:39">
      <c r="E484" s="1" t="str" cm="1">
        <f t="array" ref="E484">IF(A484="","",_xlfn._xlws.FILTER('Input_Claims Data'!E$11:E$500,('Input_Claims Data'!$A$11:$A$500='Cal_Claims Experience'!$A484)*('Input_Claims Data'!$B$11:$B$500='Cal_Claims Experience'!$B484)*('Input_Claims Data'!$C$11:$C$500='Cal_Claims Experience'!$C484)*('Input_Claims Data'!$D$11:$D$500='Cal_Claims Experience'!$D484)))</f>
        <v/>
      </c>
      <c r="F484" s="1" t="str" cm="1">
        <f t="array" ref="F484">IF(A484="","",_xlfn._xlws.FILTER('Input_Claims Data'!F$11:F$500,('Input_Claims Data'!$A$11:$A$500='Cal_Claims Experience'!$A484)*('Input_Claims Data'!$B$11:$B$500='Cal_Claims Experience'!$B484)*('Input_Claims Data'!$C$11:$C$500='Cal_Claims Experience'!$C484)*('Input_Claims Data'!$D$11:$D$500='Cal_Claims Experience'!$D484)))</f>
        <v/>
      </c>
      <c r="G484" s="1" t="str" cm="1">
        <f t="array" ref="G484">IF(A484="","",_xlfn._xlws.FILTER('Input_Claims Data'!G$11:G$500,('Input_Claims Data'!$A$11:$A$500='Cal_Claims Experience'!$A484)*('Input_Claims Data'!$B$11:$B$500='Cal_Claims Experience'!$B484)*('Input_Claims Data'!$C$11:$C$500='Cal_Claims Experience'!$C484)*('Input_Claims Data'!$D$11:$D$500='Cal_Claims Experience'!$D484)))</f>
        <v/>
      </c>
      <c r="H484" s="1" t="str" cm="1">
        <f t="array" ref="H484">IF(A484="","",_xlfn._xlws.FILTER('Input_Claims Data'!H$11:H$500,('Input_Claims Data'!$A$11:$A$500='Cal_Claims Experience'!$A484)*('Input_Claims Data'!$B$11:$B$500='Cal_Claims Experience'!$B484)*('Input_Claims Data'!$C$11:$C$500='Cal_Claims Experience'!$C484)*('Input_Claims Data'!$D$11:$D$500='Cal_Claims Experience'!$D484)))</f>
        <v/>
      </c>
      <c r="I484" s="1" t="str" cm="1">
        <f t="array" ref="I484">IF(A484="","",_xlfn._xlws.FILTER('Input_Claims Data'!I$11:I$500,('Input_Claims Data'!$A$11:$A$500='Cal_Claims Experience'!$A484)*('Input_Claims Data'!$B$11:$B$500='Cal_Claims Experience'!$B484)*('Input_Claims Data'!$C$11:$C$500='Cal_Claims Experience'!$C484)*('Input_Claims Data'!$D$11:$D$500='Cal_Claims Experience'!$D484)))</f>
        <v/>
      </c>
      <c r="J484" s="1" t="str" cm="1">
        <f t="array" ref="J484">IF(A484="","",_xlfn._xlws.FILTER('Input_Claims Data'!J$11:J$500,('Input_Claims Data'!$A$11:$A$500='Cal_Claims Experience'!$A484)*('Input_Claims Data'!$B$11:$B$500='Cal_Claims Experience'!$B484)*('Input_Claims Data'!$C$11:$C$500='Cal_Claims Experience'!$C484)*('Input_Claims Data'!$D$11:$D$500='Cal_Claims Experience'!$D484)))</f>
        <v/>
      </c>
      <c r="K484" s="1" t="str" cm="1">
        <f t="array" ref="K484">IF(A484="","",_xlfn._xlws.FILTER('Input_Claims Data'!K$11:K$500,('Input_Claims Data'!$A$11:$A$500='Cal_Claims Experience'!$A484)*('Input_Claims Data'!$B$11:$B$500='Cal_Claims Experience'!$B484)*('Input_Claims Data'!$C$11:$C$500='Cal_Claims Experience'!$C484)*('Input_Claims Data'!$D$11:$D$500='Cal_Claims Experience'!$D484)))</f>
        <v/>
      </c>
      <c r="L484" s="1" t="str" cm="1">
        <f t="array" ref="L484">IF(B484="","",_xlfn._xlws.FILTER('Input_Claims Data'!L$11:L$500,('Input_Claims Data'!$A$11:$A$500='Cal_Claims Experience'!$A484)*('Input_Claims Data'!$B$11:$B$500='Cal_Claims Experience'!$B484)*('Input_Claims Data'!$C$11:$C$500='Cal_Claims Experience'!$C484)*('Input_Claims Data'!$D$11:$D$500='Cal_Claims Experience'!$D484)))</f>
        <v/>
      </c>
      <c r="M484" s="1" t="str" cm="1">
        <f t="array" ref="M484">IF(C484="","",_xlfn._xlws.FILTER('Input_Claims Data'!M$11:M$500,('Input_Claims Data'!$A$11:$A$500='Cal_Claims Experience'!$A484)*('Input_Claims Data'!$B$11:$B$500='Cal_Claims Experience'!$B484)*('Input_Claims Data'!$C$11:$C$500='Cal_Claims Experience'!$C484)*('Input_Claims Data'!$D$11:$D$500='Cal_Claims Experience'!$D484)))</f>
        <v/>
      </c>
      <c r="N484" s="1" t="str" cm="1">
        <f t="array" ref="N484">IF(D484="","",_xlfn._xlws.FILTER('Input_Claims Data'!N$11:N$500,('Input_Claims Data'!$A$11:$A$500='Cal_Claims Experience'!$A484)*('Input_Claims Data'!$B$11:$B$500='Cal_Claims Experience'!$B484)*('Input_Claims Data'!$C$11:$C$500='Cal_Claims Experience'!$C484)*('Input_Claims Data'!$D$11:$D$500='Cal_Claims Experience'!$D484)))</f>
        <v/>
      </c>
      <c r="O484" s="1" t="str">
        <f t="shared" si="70"/>
        <v/>
      </c>
      <c r="P484" s="1" t="str">
        <f t="shared" si="71"/>
        <v/>
      </c>
      <c r="Q484" s="1" t="str">
        <f t="shared" si="72"/>
        <v/>
      </c>
      <c r="R484" s="1" t="str">
        <f t="shared" si="73"/>
        <v/>
      </c>
      <c r="S484" s="1" t="str">
        <f t="shared" si="74"/>
        <v/>
      </c>
      <c r="Y484" s="1" t="str" cm="1">
        <f t="array" ref="Y484">IF(U484="","",_xlfn._xlws.FILTER('Input_Claims Data'!U$11:U$500,('Input_Claims Data'!$Q$11:$Q$500='Cal_Claims Experience'!$U484)*('Input_Claims Data'!$R$11:$R$500='Cal_Claims Experience'!$V484)*('Input_Claims Data'!$S$11:$S$500='Cal_Claims Experience'!$W484)*('Input_Claims Data'!$T$11:$T$500='Cal_Claims Experience'!$X484)))</f>
        <v/>
      </c>
      <c r="Z484" s="1" t="str" cm="1">
        <f t="array" ref="Z484">IF(V484="","",_xlfn._xlws.FILTER('Input_Claims Data'!V$11:V$500,('Input_Claims Data'!$Q$11:$Q$500='Cal_Claims Experience'!$U484)*('Input_Claims Data'!$R$11:$R$500='Cal_Claims Experience'!$V484)*('Input_Claims Data'!$S$11:$S$500='Cal_Claims Experience'!$W484)*('Input_Claims Data'!$T$11:$T$500='Cal_Claims Experience'!$X484)))</f>
        <v/>
      </c>
      <c r="AA484" s="1" t="str" cm="1">
        <f t="array" ref="AA484">IF(W484="","",_xlfn._xlws.FILTER('Input_Claims Data'!W$11:W$500,('Input_Claims Data'!$Q$11:$Q$500='Cal_Claims Experience'!$U484)*('Input_Claims Data'!$R$11:$R$500='Cal_Claims Experience'!$V484)*('Input_Claims Data'!$S$11:$S$500='Cal_Claims Experience'!$W484)*('Input_Claims Data'!$T$11:$T$500='Cal_Claims Experience'!$X484)))</f>
        <v/>
      </c>
      <c r="AB484" s="1" t="str" cm="1">
        <f t="array" ref="AB484">IF(X484="","",_xlfn._xlws.FILTER('Input_Claims Data'!X$11:X$500,('Input_Claims Data'!$Q$11:$Q$500='Cal_Claims Experience'!$U484)*('Input_Claims Data'!$R$11:$R$500='Cal_Claims Experience'!$V484)*('Input_Claims Data'!$S$11:$S$500='Cal_Claims Experience'!$W484)*('Input_Claims Data'!$T$11:$T$500='Cal_Claims Experience'!$X484)))</f>
        <v/>
      </c>
      <c r="AC484" s="1" t="str" cm="1">
        <f t="array" ref="AC484">IF(Y484="","",_xlfn._xlws.FILTER('Input_Claims Data'!Y$11:Y$500,('Input_Claims Data'!$Q$11:$Q$500='Cal_Claims Experience'!$U484)*('Input_Claims Data'!$R$11:$R$500='Cal_Claims Experience'!$V484)*('Input_Claims Data'!$S$11:$S$500='Cal_Claims Experience'!$W484)*('Input_Claims Data'!$T$11:$T$500='Cal_Claims Experience'!$X484)))</f>
        <v/>
      </c>
      <c r="AD484" s="1" t="str" cm="1">
        <f t="array" ref="AD484">IF(Z484="","",_xlfn._xlws.FILTER('Input_Claims Data'!Z$11:Z$500,('Input_Claims Data'!$Q$11:$Q$500='Cal_Claims Experience'!$U484)*('Input_Claims Data'!$R$11:$R$500='Cal_Claims Experience'!$V484)*('Input_Claims Data'!$S$11:$S$500='Cal_Claims Experience'!$W484)*('Input_Claims Data'!$T$11:$T$500='Cal_Claims Experience'!$X484)))</f>
        <v/>
      </c>
      <c r="AE484" s="1" t="str" cm="1">
        <f t="array" ref="AE484">IF(AA484="","",_xlfn._xlws.FILTER('Input_Claims Data'!AA$11:AA$500,('Input_Claims Data'!$Q$11:$Q$500='Cal_Claims Experience'!$U484)*('Input_Claims Data'!$R$11:$R$500='Cal_Claims Experience'!$V484)*('Input_Claims Data'!$S$11:$S$500='Cal_Claims Experience'!$W484)*('Input_Claims Data'!$T$11:$T$500='Cal_Claims Experience'!$X484)))</f>
        <v/>
      </c>
      <c r="AF484" s="1" t="str" cm="1">
        <f t="array" ref="AF484">IF(AB484="","",_xlfn._xlws.FILTER('Input_Claims Data'!AB$11:AB$500,('Input_Claims Data'!$Q$11:$Q$500='Cal_Claims Experience'!$U484)*('Input_Claims Data'!$R$11:$R$500='Cal_Claims Experience'!$V484)*('Input_Claims Data'!$S$11:$S$500='Cal_Claims Experience'!$W484)*('Input_Claims Data'!$T$11:$T$500='Cal_Claims Experience'!$X484)))</f>
        <v/>
      </c>
      <c r="AG484" s="1" t="str" cm="1">
        <f t="array" ref="AG484">IF(AC484="","",_xlfn._xlws.FILTER('Input_Claims Data'!AC$11:AC$500,('Input_Claims Data'!$Q$11:$Q$500='Cal_Claims Experience'!$U484)*('Input_Claims Data'!$R$11:$R$500='Cal_Claims Experience'!$V484)*('Input_Claims Data'!$S$11:$S$500='Cal_Claims Experience'!$W484)*('Input_Claims Data'!$T$11:$T$500='Cal_Claims Experience'!$X484)))</f>
        <v/>
      </c>
      <c r="AH484" s="1" t="str" cm="1">
        <f t="array" ref="AH484">IF(AD484="","",_xlfn._xlws.FILTER('Input_Claims Data'!AD$11:AD$500,('Input_Claims Data'!$Q$11:$Q$500='Cal_Claims Experience'!$U484)*('Input_Claims Data'!$R$11:$R$500='Cal_Claims Experience'!$V484)*('Input_Claims Data'!$S$11:$S$500='Cal_Claims Experience'!$W484)*('Input_Claims Data'!$T$11:$T$500='Cal_Claims Experience'!$X484)))</f>
        <v/>
      </c>
      <c r="AI484" s="1" t="str">
        <f t="shared" si="78"/>
        <v/>
      </c>
      <c r="AJ484" s="1" t="str">
        <f t="shared" si="75"/>
        <v/>
      </c>
      <c r="AK484" s="1" t="str">
        <f t="shared" si="76"/>
        <v/>
      </c>
      <c r="AL484" s="1" t="str">
        <f t="shared" si="77"/>
        <v/>
      </c>
      <c r="AM484" s="1" t="str">
        <f t="shared" si="79"/>
        <v/>
      </c>
    </row>
    <row r="485" spans="5:39">
      <c r="E485" s="1" t="str" cm="1">
        <f t="array" ref="E485">IF(A485="","",_xlfn._xlws.FILTER('Input_Claims Data'!E$11:E$500,('Input_Claims Data'!$A$11:$A$500='Cal_Claims Experience'!$A485)*('Input_Claims Data'!$B$11:$B$500='Cal_Claims Experience'!$B485)*('Input_Claims Data'!$C$11:$C$500='Cal_Claims Experience'!$C485)*('Input_Claims Data'!$D$11:$D$500='Cal_Claims Experience'!$D485)))</f>
        <v/>
      </c>
      <c r="F485" s="1" t="str" cm="1">
        <f t="array" ref="F485">IF(A485="","",_xlfn._xlws.FILTER('Input_Claims Data'!F$11:F$500,('Input_Claims Data'!$A$11:$A$500='Cal_Claims Experience'!$A485)*('Input_Claims Data'!$B$11:$B$500='Cal_Claims Experience'!$B485)*('Input_Claims Data'!$C$11:$C$500='Cal_Claims Experience'!$C485)*('Input_Claims Data'!$D$11:$D$500='Cal_Claims Experience'!$D485)))</f>
        <v/>
      </c>
      <c r="G485" s="1" t="str" cm="1">
        <f t="array" ref="G485">IF(A485="","",_xlfn._xlws.FILTER('Input_Claims Data'!G$11:G$500,('Input_Claims Data'!$A$11:$A$500='Cal_Claims Experience'!$A485)*('Input_Claims Data'!$B$11:$B$500='Cal_Claims Experience'!$B485)*('Input_Claims Data'!$C$11:$C$500='Cal_Claims Experience'!$C485)*('Input_Claims Data'!$D$11:$D$500='Cal_Claims Experience'!$D485)))</f>
        <v/>
      </c>
      <c r="H485" s="1" t="str" cm="1">
        <f t="array" ref="H485">IF(A485="","",_xlfn._xlws.FILTER('Input_Claims Data'!H$11:H$500,('Input_Claims Data'!$A$11:$A$500='Cal_Claims Experience'!$A485)*('Input_Claims Data'!$B$11:$B$500='Cal_Claims Experience'!$B485)*('Input_Claims Data'!$C$11:$C$500='Cal_Claims Experience'!$C485)*('Input_Claims Data'!$D$11:$D$500='Cal_Claims Experience'!$D485)))</f>
        <v/>
      </c>
      <c r="I485" s="1" t="str" cm="1">
        <f t="array" ref="I485">IF(A485="","",_xlfn._xlws.FILTER('Input_Claims Data'!I$11:I$500,('Input_Claims Data'!$A$11:$A$500='Cal_Claims Experience'!$A485)*('Input_Claims Data'!$B$11:$B$500='Cal_Claims Experience'!$B485)*('Input_Claims Data'!$C$11:$C$500='Cal_Claims Experience'!$C485)*('Input_Claims Data'!$D$11:$D$500='Cal_Claims Experience'!$D485)))</f>
        <v/>
      </c>
      <c r="J485" s="1" t="str" cm="1">
        <f t="array" ref="J485">IF(A485="","",_xlfn._xlws.FILTER('Input_Claims Data'!J$11:J$500,('Input_Claims Data'!$A$11:$A$500='Cal_Claims Experience'!$A485)*('Input_Claims Data'!$B$11:$B$500='Cal_Claims Experience'!$B485)*('Input_Claims Data'!$C$11:$C$500='Cal_Claims Experience'!$C485)*('Input_Claims Data'!$D$11:$D$500='Cal_Claims Experience'!$D485)))</f>
        <v/>
      </c>
      <c r="K485" s="1" t="str" cm="1">
        <f t="array" ref="K485">IF(A485="","",_xlfn._xlws.FILTER('Input_Claims Data'!K$11:K$500,('Input_Claims Data'!$A$11:$A$500='Cal_Claims Experience'!$A485)*('Input_Claims Data'!$B$11:$B$500='Cal_Claims Experience'!$B485)*('Input_Claims Data'!$C$11:$C$500='Cal_Claims Experience'!$C485)*('Input_Claims Data'!$D$11:$D$500='Cal_Claims Experience'!$D485)))</f>
        <v/>
      </c>
      <c r="L485" s="1" t="str" cm="1">
        <f t="array" ref="L485">IF(B485="","",_xlfn._xlws.FILTER('Input_Claims Data'!L$11:L$500,('Input_Claims Data'!$A$11:$A$500='Cal_Claims Experience'!$A485)*('Input_Claims Data'!$B$11:$B$500='Cal_Claims Experience'!$B485)*('Input_Claims Data'!$C$11:$C$500='Cal_Claims Experience'!$C485)*('Input_Claims Data'!$D$11:$D$500='Cal_Claims Experience'!$D485)))</f>
        <v/>
      </c>
      <c r="M485" s="1" t="str" cm="1">
        <f t="array" ref="M485">IF(C485="","",_xlfn._xlws.FILTER('Input_Claims Data'!M$11:M$500,('Input_Claims Data'!$A$11:$A$500='Cal_Claims Experience'!$A485)*('Input_Claims Data'!$B$11:$B$500='Cal_Claims Experience'!$B485)*('Input_Claims Data'!$C$11:$C$500='Cal_Claims Experience'!$C485)*('Input_Claims Data'!$D$11:$D$500='Cal_Claims Experience'!$D485)))</f>
        <v/>
      </c>
      <c r="N485" s="1" t="str" cm="1">
        <f t="array" ref="N485">IF(D485="","",_xlfn._xlws.FILTER('Input_Claims Data'!N$11:N$500,('Input_Claims Data'!$A$11:$A$500='Cal_Claims Experience'!$A485)*('Input_Claims Data'!$B$11:$B$500='Cal_Claims Experience'!$B485)*('Input_Claims Data'!$C$11:$C$500='Cal_Claims Experience'!$C485)*('Input_Claims Data'!$D$11:$D$500='Cal_Claims Experience'!$D485)))</f>
        <v/>
      </c>
      <c r="O485" s="1" t="str">
        <f t="shared" si="70"/>
        <v/>
      </c>
      <c r="P485" s="1" t="str">
        <f t="shared" si="71"/>
        <v/>
      </c>
      <c r="Q485" s="1" t="str">
        <f t="shared" si="72"/>
        <v/>
      </c>
      <c r="R485" s="1" t="str">
        <f t="shared" si="73"/>
        <v/>
      </c>
      <c r="S485" s="1" t="str">
        <f t="shared" si="74"/>
        <v/>
      </c>
      <c r="Y485" s="1" t="str" cm="1">
        <f t="array" ref="Y485">IF(U485="","",_xlfn._xlws.FILTER('Input_Claims Data'!U$11:U$500,('Input_Claims Data'!$Q$11:$Q$500='Cal_Claims Experience'!$U485)*('Input_Claims Data'!$R$11:$R$500='Cal_Claims Experience'!$V485)*('Input_Claims Data'!$S$11:$S$500='Cal_Claims Experience'!$W485)*('Input_Claims Data'!$T$11:$T$500='Cal_Claims Experience'!$X485)))</f>
        <v/>
      </c>
      <c r="Z485" s="1" t="str" cm="1">
        <f t="array" ref="Z485">IF(V485="","",_xlfn._xlws.FILTER('Input_Claims Data'!V$11:V$500,('Input_Claims Data'!$Q$11:$Q$500='Cal_Claims Experience'!$U485)*('Input_Claims Data'!$R$11:$R$500='Cal_Claims Experience'!$V485)*('Input_Claims Data'!$S$11:$S$500='Cal_Claims Experience'!$W485)*('Input_Claims Data'!$T$11:$T$500='Cal_Claims Experience'!$X485)))</f>
        <v/>
      </c>
      <c r="AA485" s="1" t="str" cm="1">
        <f t="array" ref="AA485">IF(W485="","",_xlfn._xlws.FILTER('Input_Claims Data'!W$11:W$500,('Input_Claims Data'!$Q$11:$Q$500='Cal_Claims Experience'!$U485)*('Input_Claims Data'!$R$11:$R$500='Cal_Claims Experience'!$V485)*('Input_Claims Data'!$S$11:$S$500='Cal_Claims Experience'!$W485)*('Input_Claims Data'!$T$11:$T$500='Cal_Claims Experience'!$X485)))</f>
        <v/>
      </c>
      <c r="AB485" s="1" t="str" cm="1">
        <f t="array" ref="AB485">IF(X485="","",_xlfn._xlws.FILTER('Input_Claims Data'!X$11:X$500,('Input_Claims Data'!$Q$11:$Q$500='Cal_Claims Experience'!$U485)*('Input_Claims Data'!$R$11:$R$500='Cal_Claims Experience'!$V485)*('Input_Claims Data'!$S$11:$S$500='Cal_Claims Experience'!$W485)*('Input_Claims Data'!$T$11:$T$500='Cal_Claims Experience'!$X485)))</f>
        <v/>
      </c>
      <c r="AC485" s="1" t="str" cm="1">
        <f t="array" ref="AC485">IF(Y485="","",_xlfn._xlws.FILTER('Input_Claims Data'!Y$11:Y$500,('Input_Claims Data'!$Q$11:$Q$500='Cal_Claims Experience'!$U485)*('Input_Claims Data'!$R$11:$R$500='Cal_Claims Experience'!$V485)*('Input_Claims Data'!$S$11:$S$500='Cal_Claims Experience'!$W485)*('Input_Claims Data'!$T$11:$T$500='Cal_Claims Experience'!$X485)))</f>
        <v/>
      </c>
      <c r="AD485" s="1" t="str" cm="1">
        <f t="array" ref="AD485">IF(Z485="","",_xlfn._xlws.FILTER('Input_Claims Data'!Z$11:Z$500,('Input_Claims Data'!$Q$11:$Q$500='Cal_Claims Experience'!$U485)*('Input_Claims Data'!$R$11:$R$500='Cal_Claims Experience'!$V485)*('Input_Claims Data'!$S$11:$S$500='Cal_Claims Experience'!$W485)*('Input_Claims Data'!$T$11:$T$500='Cal_Claims Experience'!$X485)))</f>
        <v/>
      </c>
      <c r="AE485" s="1" t="str" cm="1">
        <f t="array" ref="AE485">IF(AA485="","",_xlfn._xlws.FILTER('Input_Claims Data'!AA$11:AA$500,('Input_Claims Data'!$Q$11:$Q$500='Cal_Claims Experience'!$U485)*('Input_Claims Data'!$R$11:$R$500='Cal_Claims Experience'!$V485)*('Input_Claims Data'!$S$11:$S$500='Cal_Claims Experience'!$W485)*('Input_Claims Data'!$T$11:$T$500='Cal_Claims Experience'!$X485)))</f>
        <v/>
      </c>
      <c r="AF485" s="1" t="str" cm="1">
        <f t="array" ref="AF485">IF(AB485="","",_xlfn._xlws.FILTER('Input_Claims Data'!AB$11:AB$500,('Input_Claims Data'!$Q$11:$Q$500='Cal_Claims Experience'!$U485)*('Input_Claims Data'!$R$11:$R$500='Cal_Claims Experience'!$V485)*('Input_Claims Data'!$S$11:$S$500='Cal_Claims Experience'!$W485)*('Input_Claims Data'!$T$11:$T$500='Cal_Claims Experience'!$X485)))</f>
        <v/>
      </c>
      <c r="AG485" s="1" t="str" cm="1">
        <f t="array" ref="AG485">IF(AC485="","",_xlfn._xlws.FILTER('Input_Claims Data'!AC$11:AC$500,('Input_Claims Data'!$Q$11:$Q$500='Cal_Claims Experience'!$U485)*('Input_Claims Data'!$R$11:$R$500='Cal_Claims Experience'!$V485)*('Input_Claims Data'!$S$11:$S$500='Cal_Claims Experience'!$W485)*('Input_Claims Data'!$T$11:$T$500='Cal_Claims Experience'!$X485)))</f>
        <v/>
      </c>
      <c r="AH485" s="1" t="str" cm="1">
        <f t="array" ref="AH485">IF(AD485="","",_xlfn._xlws.FILTER('Input_Claims Data'!AD$11:AD$500,('Input_Claims Data'!$Q$11:$Q$500='Cal_Claims Experience'!$U485)*('Input_Claims Data'!$R$11:$R$500='Cal_Claims Experience'!$V485)*('Input_Claims Data'!$S$11:$S$500='Cal_Claims Experience'!$W485)*('Input_Claims Data'!$T$11:$T$500='Cal_Claims Experience'!$X485)))</f>
        <v/>
      </c>
      <c r="AI485" s="1" t="str">
        <f t="shared" si="78"/>
        <v/>
      </c>
      <c r="AJ485" s="1" t="str">
        <f t="shared" si="75"/>
        <v/>
      </c>
      <c r="AK485" s="1" t="str">
        <f t="shared" si="76"/>
        <v/>
      </c>
      <c r="AL485" s="1" t="str">
        <f t="shared" si="77"/>
        <v/>
      </c>
      <c r="AM485" s="1" t="str">
        <f t="shared" si="79"/>
        <v/>
      </c>
    </row>
    <row r="486" spans="5:39">
      <c r="E486" s="1" t="str" cm="1">
        <f t="array" ref="E486">IF(A486="","",_xlfn._xlws.FILTER('Input_Claims Data'!E$11:E$500,('Input_Claims Data'!$A$11:$A$500='Cal_Claims Experience'!$A486)*('Input_Claims Data'!$B$11:$B$500='Cal_Claims Experience'!$B486)*('Input_Claims Data'!$C$11:$C$500='Cal_Claims Experience'!$C486)*('Input_Claims Data'!$D$11:$D$500='Cal_Claims Experience'!$D486)))</f>
        <v/>
      </c>
      <c r="F486" s="1" t="str" cm="1">
        <f t="array" ref="F486">IF(A486="","",_xlfn._xlws.FILTER('Input_Claims Data'!F$11:F$500,('Input_Claims Data'!$A$11:$A$500='Cal_Claims Experience'!$A486)*('Input_Claims Data'!$B$11:$B$500='Cal_Claims Experience'!$B486)*('Input_Claims Data'!$C$11:$C$500='Cal_Claims Experience'!$C486)*('Input_Claims Data'!$D$11:$D$500='Cal_Claims Experience'!$D486)))</f>
        <v/>
      </c>
      <c r="G486" s="1" t="str" cm="1">
        <f t="array" ref="G486">IF(A486="","",_xlfn._xlws.FILTER('Input_Claims Data'!G$11:G$500,('Input_Claims Data'!$A$11:$A$500='Cal_Claims Experience'!$A486)*('Input_Claims Data'!$B$11:$B$500='Cal_Claims Experience'!$B486)*('Input_Claims Data'!$C$11:$C$500='Cal_Claims Experience'!$C486)*('Input_Claims Data'!$D$11:$D$500='Cal_Claims Experience'!$D486)))</f>
        <v/>
      </c>
      <c r="H486" s="1" t="str" cm="1">
        <f t="array" ref="H486">IF(A486="","",_xlfn._xlws.FILTER('Input_Claims Data'!H$11:H$500,('Input_Claims Data'!$A$11:$A$500='Cal_Claims Experience'!$A486)*('Input_Claims Data'!$B$11:$B$500='Cal_Claims Experience'!$B486)*('Input_Claims Data'!$C$11:$C$500='Cal_Claims Experience'!$C486)*('Input_Claims Data'!$D$11:$D$500='Cal_Claims Experience'!$D486)))</f>
        <v/>
      </c>
      <c r="I486" s="1" t="str" cm="1">
        <f t="array" ref="I486">IF(A486="","",_xlfn._xlws.FILTER('Input_Claims Data'!I$11:I$500,('Input_Claims Data'!$A$11:$A$500='Cal_Claims Experience'!$A486)*('Input_Claims Data'!$B$11:$B$500='Cal_Claims Experience'!$B486)*('Input_Claims Data'!$C$11:$C$500='Cal_Claims Experience'!$C486)*('Input_Claims Data'!$D$11:$D$500='Cal_Claims Experience'!$D486)))</f>
        <v/>
      </c>
      <c r="J486" s="1" t="str" cm="1">
        <f t="array" ref="J486">IF(A486="","",_xlfn._xlws.FILTER('Input_Claims Data'!J$11:J$500,('Input_Claims Data'!$A$11:$A$500='Cal_Claims Experience'!$A486)*('Input_Claims Data'!$B$11:$B$500='Cal_Claims Experience'!$B486)*('Input_Claims Data'!$C$11:$C$500='Cal_Claims Experience'!$C486)*('Input_Claims Data'!$D$11:$D$500='Cal_Claims Experience'!$D486)))</f>
        <v/>
      </c>
      <c r="K486" s="1" t="str" cm="1">
        <f t="array" ref="K486">IF(A486="","",_xlfn._xlws.FILTER('Input_Claims Data'!K$11:K$500,('Input_Claims Data'!$A$11:$A$500='Cal_Claims Experience'!$A486)*('Input_Claims Data'!$B$11:$B$500='Cal_Claims Experience'!$B486)*('Input_Claims Data'!$C$11:$C$500='Cal_Claims Experience'!$C486)*('Input_Claims Data'!$D$11:$D$500='Cal_Claims Experience'!$D486)))</f>
        <v/>
      </c>
      <c r="L486" s="1" t="str" cm="1">
        <f t="array" ref="L486">IF(B486="","",_xlfn._xlws.FILTER('Input_Claims Data'!L$11:L$500,('Input_Claims Data'!$A$11:$A$500='Cal_Claims Experience'!$A486)*('Input_Claims Data'!$B$11:$B$500='Cal_Claims Experience'!$B486)*('Input_Claims Data'!$C$11:$C$500='Cal_Claims Experience'!$C486)*('Input_Claims Data'!$D$11:$D$500='Cal_Claims Experience'!$D486)))</f>
        <v/>
      </c>
      <c r="M486" s="1" t="str" cm="1">
        <f t="array" ref="M486">IF(C486="","",_xlfn._xlws.FILTER('Input_Claims Data'!M$11:M$500,('Input_Claims Data'!$A$11:$A$500='Cal_Claims Experience'!$A486)*('Input_Claims Data'!$B$11:$B$500='Cal_Claims Experience'!$B486)*('Input_Claims Data'!$C$11:$C$500='Cal_Claims Experience'!$C486)*('Input_Claims Data'!$D$11:$D$500='Cal_Claims Experience'!$D486)))</f>
        <v/>
      </c>
      <c r="N486" s="1" t="str" cm="1">
        <f t="array" ref="N486">IF(D486="","",_xlfn._xlws.FILTER('Input_Claims Data'!N$11:N$500,('Input_Claims Data'!$A$11:$A$500='Cal_Claims Experience'!$A486)*('Input_Claims Data'!$B$11:$B$500='Cal_Claims Experience'!$B486)*('Input_Claims Data'!$C$11:$C$500='Cal_Claims Experience'!$C486)*('Input_Claims Data'!$D$11:$D$500='Cal_Claims Experience'!$D486)))</f>
        <v/>
      </c>
      <c r="O486" s="1" t="str">
        <f t="shared" si="70"/>
        <v/>
      </c>
      <c r="P486" s="1" t="str">
        <f t="shared" si="71"/>
        <v/>
      </c>
      <c r="Q486" s="1" t="str">
        <f t="shared" si="72"/>
        <v/>
      </c>
      <c r="R486" s="1" t="str">
        <f t="shared" si="73"/>
        <v/>
      </c>
      <c r="S486" s="1" t="str">
        <f t="shared" si="74"/>
        <v/>
      </c>
      <c r="Y486" s="1" t="str" cm="1">
        <f t="array" ref="Y486">IF(U486="","",_xlfn._xlws.FILTER('Input_Claims Data'!U$11:U$500,('Input_Claims Data'!$Q$11:$Q$500='Cal_Claims Experience'!$U486)*('Input_Claims Data'!$R$11:$R$500='Cal_Claims Experience'!$V486)*('Input_Claims Data'!$S$11:$S$500='Cal_Claims Experience'!$W486)*('Input_Claims Data'!$T$11:$T$500='Cal_Claims Experience'!$X486)))</f>
        <v/>
      </c>
      <c r="Z486" s="1" t="str" cm="1">
        <f t="array" ref="Z486">IF(V486="","",_xlfn._xlws.FILTER('Input_Claims Data'!V$11:V$500,('Input_Claims Data'!$Q$11:$Q$500='Cal_Claims Experience'!$U486)*('Input_Claims Data'!$R$11:$R$500='Cal_Claims Experience'!$V486)*('Input_Claims Data'!$S$11:$S$500='Cal_Claims Experience'!$W486)*('Input_Claims Data'!$T$11:$T$500='Cal_Claims Experience'!$X486)))</f>
        <v/>
      </c>
      <c r="AA486" s="1" t="str" cm="1">
        <f t="array" ref="AA486">IF(W486="","",_xlfn._xlws.FILTER('Input_Claims Data'!W$11:W$500,('Input_Claims Data'!$Q$11:$Q$500='Cal_Claims Experience'!$U486)*('Input_Claims Data'!$R$11:$R$500='Cal_Claims Experience'!$V486)*('Input_Claims Data'!$S$11:$S$500='Cal_Claims Experience'!$W486)*('Input_Claims Data'!$T$11:$T$500='Cal_Claims Experience'!$X486)))</f>
        <v/>
      </c>
      <c r="AB486" s="1" t="str" cm="1">
        <f t="array" ref="AB486">IF(X486="","",_xlfn._xlws.FILTER('Input_Claims Data'!X$11:X$500,('Input_Claims Data'!$Q$11:$Q$500='Cal_Claims Experience'!$U486)*('Input_Claims Data'!$R$11:$R$500='Cal_Claims Experience'!$V486)*('Input_Claims Data'!$S$11:$S$500='Cal_Claims Experience'!$W486)*('Input_Claims Data'!$T$11:$T$500='Cal_Claims Experience'!$X486)))</f>
        <v/>
      </c>
      <c r="AC486" s="1" t="str" cm="1">
        <f t="array" ref="AC486">IF(Y486="","",_xlfn._xlws.FILTER('Input_Claims Data'!Y$11:Y$500,('Input_Claims Data'!$Q$11:$Q$500='Cal_Claims Experience'!$U486)*('Input_Claims Data'!$R$11:$R$500='Cal_Claims Experience'!$V486)*('Input_Claims Data'!$S$11:$S$500='Cal_Claims Experience'!$W486)*('Input_Claims Data'!$T$11:$T$500='Cal_Claims Experience'!$X486)))</f>
        <v/>
      </c>
      <c r="AD486" s="1" t="str" cm="1">
        <f t="array" ref="AD486">IF(Z486="","",_xlfn._xlws.FILTER('Input_Claims Data'!Z$11:Z$500,('Input_Claims Data'!$Q$11:$Q$500='Cal_Claims Experience'!$U486)*('Input_Claims Data'!$R$11:$R$500='Cal_Claims Experience'!$V486)*('Input_Claims Data'!$S$11:$S$500='Cal_Claims Experience'!$W486)*('Input_Claims Data'!$T$11:$T$500='Cal_Claims Experience'!$X486)))</f>
        <v/>
      </c>
      <c r="AE486" s="1" t="str" cm="1">
        <f t="array" ref="AE486">IF(AA486="","",_xlfn._xlws.FILTER('Input_Claims Data'!AA$11:AA$500,('Input_Claims Data'!$Q$11:$Q$500='Cal_Claims Experience'!$U486)*('Input_Claims Data'!$R$11:$R$500='Cal_Claims Experience'!$V486)*('Input_Claims Data'!$S$11:$S$500='Cal_Claims Experience'!$W486)*('Input_Claims Data'!$T$11:$T$500='Cal_Claims Experience'!$X486)))</f>
        <v/>
      </c>
      <c r="AF486" s="1" t="str" cm="1">
        <f t="array" ref="AF486">IF(AB486="","",_xlfn._xlws.FILTER('Input_Claims Data'!AB$11:AB$500,('Input_Claims Data'!$Q$11:$Q$500='Cal_Claims Experience'!$U486)*('Input_Claims Data'!$R$11:$R$500='Cal_Claims Experience'!$V486)*('Input_Claims Data'!$S$11:$S$500='Cal_Claims Experience'!$W486)*('Input_Claims Data'!$T$11:$T$500='Cal_Claims Experience'!$X486)))</f>
        <v/>
      </c>
      <c r="AG486" s="1" t="str" cm="1">
        <f t="array" ref="AG486">IF(AC486="","",_xlfn._xlws.FILTER('Input_Claims Data'!AC$11:AC$500,('Input_Claims Data'!$Q$11:$Q$500='Cal_Claims Experience'!$U486)*('Input_Claims Data'!$R$11:$R$500='Cal_Claims Experience'!$V486)*('Input_Claims Data'!$S$11:$S$500='Cal_Claims Experience'!$W486)*('Input_Claims Data'!$T$11:$T$500='Cal_Claims Experience'!$X486)))</f>
        <v/>
      </c>
      <c r="AH486" s="1" t="str" cm="1">
        <f t="array" ref="AH486">IF(AD486="","",_xlfn._xlws.FILTER('Input_Claims Data'!AD$11:AD$500,('Input_Claims Data'!$Q$11:$Q$500='Cal_Claims Experience'!$U486)*('Input_Claims Data'!$R$11:$R$500='Cal_Claims Experience'!$V486)*('Input_Claims Data'!$S$11:$S$500='Cal_Claims Experience'!$W486)*('Input_Claims Data'!$T$11:$T$500='Cal_Claims Experience'!$X486)))</f>
        <v/>
      </c>
      <c r="AI486" s="1" t="str">
        <f t="shared" si="78"/>
        <v/>
      </c>
      <c r="AJ486" s="1" t="str">
        <f t="shared" si="75"/>
        <v/>
      </c>
      <c r="AK486" s="1" t="str">
        <f t="shared" si="76"/>
        <v/>
      </c>
      <c r="AL486" s="1" t="str">
        <f t="shared" si="77"/>
        <v/>
      </c>
      <c r="AM486" s="1" t="str">
        <f t="shared" si="79"/>
        <v/>
      </c>
    </row>
    <row r="487" spans="5:39">
      <c r="E487" s="1" t="str" cm="1">
        <f t="array" ref="E487">IF(A487="","",_xlfn._xlws.FILTER('Input_Claims Data'!E$11:E$500,('Input_Claims Data'!$A$11:$A$500='Cal_Claims Experience'!$A487)*('Input_Claims Data'!$B$11:$B$500='Cal_Claims Experience'!$B487)*('Input_Claims Data'!$C$11:$C$500='Cal_Claims Experience'!$C487)*('Input_Claims Data'!$D$11:$D$500='Cal_Claims Experience'!$D487)))</f>
        <v/>
      </c>
      <c r="F487" s="1" t="str" cm="1">
        <f t="array" ref="F487">IF(A487="","",_xlfn._xlws.FILTER('Input_Claims Data'!F$11:F$500,('Input_Claims Data'!$A$11:$A$500='Cal_Claims Experience'!$A487)*('Input_Claims Data'!$B$11:$B$500='Cal_Claims Experience'!$B487)*('Input_Claims Data'!$C$11:$C$500='Cal_Claims Experience'!$C487)*('Input_Claims Data'!$D$11:$D$500='Cal_Claims Experience'!$D487)))</f>
        <v/>
      </c>
      <c r="G487" s="1" t="str" cm="1">
        <f t="array" ref="G487">IF(A487="","",_xlfn._xlws.FILTER('Input_Claims Data'!G$11:G$500,('Input_Claims Data'!$A$11:$A$500='Cal_Claims Experience'!$A487)*('Input_Claims Data'!$B$11:$B$500='Cal_Claims Experience'!$B487)*('Input_Claims Data'!$C$11:$C$500='Cal_Claims Experience'!$C487)*('Input_Claims Data'!$D$11:$D$500='Cal_Claims Experience'!$D487)))</f>
        <v/>
      </c>
      <c r="H487" s="1" t="str" cm="1">
        <f t="array" ref="H487">IF(A487="","",_xlfn._xlws.FILTER('Input_Claims Data'!H$11:H$500,('Input_Claims Data'!$A$11:$A$500='Cal_Claims Experience'!$A487)*('Input_Claims Data'!$B$11:$B$500='Cal_Claims Experience'!$B487)*('Input_Claims Data'!$C$11:$C$500='Cal_Claims Experience'!$C487)*('Input_Claims Data'!$D$11:$D$500='Cal_Claims Experience'!$D487)))</f>
        <v/>
      </c>
      <c r="I487" s="1" t="str" cm="1">
        <f t="array" ref="I487">IF(A487="","",_xlfn._xlws.FILTER('Input_Claims Data'!I$11:I$500,('Input_Claims Data'!$A$11:$A$500='Cal_Claims Experience'!$A487)*('Input_Claims Data'!$B$11:$B$500='Cal_Claims Experience'!$B487)*('Input_Claims Data'!$C$11:$C$500='Cal_Claims Experience'!$C487)*('Input_Claims Data'!$D$11:$D$500='Cal_Claims Experience'!$D487)))</f>
        <v/>
      </c>
      <c r="J487" s="1" t="str" cm="1">
        <f t="array" ref="J487">IF(A487="","",_xlfn._xlws.FILTER('Input_Claims Data'!J$11:J$500,('Input_Claims Data'!$A$11:$A$500='Cal_Claims Experience'!$A487)*('Input_Claims Data'!$B$11:$B$500='Cal_Claims Experience'!$B487)*('Input_Claims Data'!$C$11:$C$500='Cal_Claims Experience'!$C487)*('Input_Claims Data'!$D$11:$D$500='Cal_Claims Experience'!$D487)))</f>
        <v/>
      </c>
      <c r="K487" s="1" t="str" cm="1">
        <f t="array" ref="K487">IF(A487="","",_xlfn._xlws.FILTER('Input_Claims Data'!K$11:K$500,('Input_Claims Data'!$A$11:$A$500='Cal_Claims Experience'!$A487)*('Input_Claims Data'!$B$11:$B$500='Cal_Claims Experience'!$B487)*('Input_Claims Data'!$C$11:$C$500='Cal_Claims Experience'!$C487)*('Input_Claims Data'!$D$11:$D$500='Cal_Claims Experience'!$D487)))</f>
        <v/>
      </c>
      <c r="L487" s="1" t="str" cm="1">
        <f t="array" ref="L487">IF(B487="","",_xlfn._xlws.FILTER('Input_Claims Data'!L$11:L$500,('Input_Claims Data'!$A$11:$A$500='Cal_Claims Experience'!$A487)*('Input_Claims Data'!$B$11:$B$500='Cal_Claims Experience'!$B487)*('Input_Claims Data'!$C$11:$C$500='Cal_Claims Experience'!$C487)*('Input_Claims Data'!$D$11:$D$500='Cal_Claims Experience'!$D487)))</f>
        <v/>
      </c>
      <c r="M487" s="1" t="str" cm="1">
        <f t="array" ref="M487">IF(C487="","",_xlfn._xlws.FILTER('Input_Claims Data'!M$11:M$500,('Input_Claims Data'!$A$11:$A$500='Cal_Claims Experience'!$A487)*('Input_Claims Data'!$B$11:$B$500='Cal_Claims Experience'!$B487)*('Input_Claims Data'!$C$11:$C$500='Cal_Claims Experience'!$C487)*('Input_Claims Data'!$D$11:$D$500='Cal_Claims Experience'!$D487)))</f>
        <v/>
      </c>
      <c r="N487" s="1" t="str" cm="1">
        <f t="array" ref="N487">IF(D487="","",_xlfn._xlws.FILTER('Input_Claims Data'!N$11:N$500,('Input_Claims Data'!$A$11:$A$500='Cal_Claims Experience'!$A487)*('Input_Claims Data'!$B$11:$B$500='Cal_Claims Experience'!$B487)*('Input_Claims Data'!$C$11:$C$500='Cal_Claims Experience'!$C487)*('Input_Claims Data'!$D$11:$D$500='Cal_Claims Experience'!$D487)))</f>
        <v/>
      </c>
      <c r="O487" s="1" t="str">
        <f t="shared" si="70"/>
        <v/>
      </c>
      <c r="P487" s="1" t="str">
        <f t="shared" si="71"/>
        <v/>
      </c>
      <c r="Q487" s="1" t="str">
        <f t="shared" si="72"/>
        <v/>
      </c>
      <c r="R487" s="1" t="str">
        <f t="shared" si="73"/>
        <v/>
      </c>
      <c r="S487" s="1" t="str">
        <f t="shared" si="74"/>
        <v/>
      </c>
      <c r="Y487" s="1" t="str" cm="1">
        <f t="array" ref="Y487">IF(U487="","",_xlfn._xlws.FILTER('Input_Claims Data'!U$11:U$500,('Input_Claims Data'!$Q$11:$Q$500='Cal_Claims Experience'!$U487)*('Input_Claims Data'!$R$11:$R$500='Cal_Claims Experience'!$V487)*('Input_Claims Data'!$S$11:$S$500='Cal_Claims Experience'!$W487)*('Input_Claims Data'!$T$11:$T$500='Cal_Claims Experience'!$X487)))</f>
        <v/>
      </c>
      <c r="Z487" s="1" t="str" cm="1">
        <f t="array" ref="Z487">IF(V487="","",_xlfn._xlws.FILTER('Input_Claims Data'!V$11:V$500,('Input_Claims Data'!$Q$11:$Q$500='Cal_Claims Experience'!$U487)*('Input_Claims Data'!$R$11:$R$500='Cal_Claims Experience'!$V487)*('Input_Claims Data'!$S$11:$S$500='Cal_Claims Experience'!$W487)*('Input_Claims Data'!$T$11:$T$500='Cal_Claims Experience'!$X487)))</f>
        <v/>
      </c>
      <c r="AA487" s="1" t="str" cm="1">
        <f t="array" ref="AA487">IF(W487="","",_xlfn._xlws.FILTER('Input_Claims Data'!W$11:W$500,('Input_Claims Data'!$Q$11:$Q$500='Cal_Claims Experience'!$U487)*('Input_Claims Data'!$R$11:$R$500='Cal_Claims Experience'!$V487)*('Input_Claims Data'!$S$11:$S$500='Cal_Claims Experience'!$W487)*('Input_Claims Data'!$T$11:$T$500='Cal_Claims Experience'!$X487)))</f>
        <v/>
      </c>
      <c r="AB487" s="1" t="str" cm="1">
        <f t="array" ref="AB487">IF(X487="","",_xlfn._xlws.FILTER('Input_Claims Data'!X$11:X$500,('Input_Claims Data'!$Q$11:$Q$500='Cal_Claims Experience'!$U487)*('Input_Claims Data'!$R$11:$R$500='Cal_Claims Experience'!$V487)*('Input_Claims Data'!$S$11:$S$500='Cal_Claims Experience'!$W487)*('Input_Claims Data'!$T$11:$T$500='Cal_Claims Experience'!$X487)))</f>
        <v/>
      </c>
      <c r="AC487" s="1" t="str" cm="1">
        <f t="array" ref="AC487">IF(Y487="","",_xlfn._xlws.FILTER('Input_Claims Data'!Y$11:Y$500,('Input_Claims Data'!$Q$11:$Q$500='Cal_Claims Experience'!$U487)*('Input_Claims Data'!$R$11:$R$500='Cal_Claims Experience'!$V487)*('Input_Claims Data'!$S$11:$S$500='Cal_Claims Experience'!$W487)*('Input_Claims Data'!$T$11:$T$500='Cal_Claims Experience'!$X487)))</f>
        <v/>
      </c>
      <c r="AD487" s="1" t="str" cm="1">
        <f t="array" ref="AD487">IF(Z487="","",_xlfn._xlws.FILTER('Input_Claims Data'!Z$11:Z$500,('Input_Claims Data'!$Q$11:$Q$500='Cal_Claims Experience'!$U487)*('Input_Claims Data'!$R$11:$R$500='Cal_Claims Experience'!$V487)*('Input_Claims Data'!$S$11:$S$500='Cal_Claims Experience'!$W487)*('Input_Claims Data'!$T$11:$T$500='Cal_Claims Experience'!$X487)))</f>
        <v/>
      </c>
      <c r="AE487" s="1" t="str" cm="1">
        <f t="array" ref="AE487">IF(AA487="","",_xlfn._xlws.FILTER('Input_Claims Data'!AA$11:AA$500,('Input_Claims Data'!$Q$11:$Q$500='Cal_Claims Experience'!$U487)*('Input_Claims Data'!$R$11:$R$500='Cal_Claims Experience'!$V487)*('Input_Claims Data'!$S$11:$S$500='Cal_Claims Experience'!$W487)*('Input_Claims Data'!$T$11:$T$500='Cal_Claims Experience'!$X487)))</f>
        <v/>
      </c>
      <c r="AF487" s="1" t="str" cm="1">
        <f t="array" ref="AF487">IF(AB487="","",_xlfn._xlws.FILTER('Input_Claims Data'!AB$11:AB$500,('Input_Claims Data'!$Q$11:$Q$500='Cal_Claims Experience'!$U487)*('Input_Claims Data'!$R$11:$R$500='Cal_Claims Experience'!$V487)*('Input_Claims Data'!$S$11:$S$500='Cal_Claims Experience'!$W487)*('Input_Claims Data'!$T$11:$T$500='Cal_Claims Experience'!$X487)))</f>
        <v/>
      </c>
      <c r="AG487" s="1" t="str" cm="1">
        <f t="array" ref="AG487">IF(AC487="","",_xlfn._xlws.FILTER('Input_Claims Data'!AC$11:AC$500,('Input_Claims Data'!$Q$11:$Q$500='Cal_Claims Experience'!$U487)*('Input_Claims Data'!$R$11:$R$500='Cal_Claims Experience'!$V487)*('Input_Claims Data'!$S$11:$S$500='Cal_Claims Experience'!$W487)*('Input_Claims Data'!$T$11:$T$500='Cal_Claims Experience'!$X487)))</f>
        <v/>
      </c>
      <c r="AH487" s="1" t="str" cm="1">
        <f t="array" ref="AH487">IF(AD487="","",_xlfn._xlws.FILTER('Input_Claims Data'!AD$11:AD$500,('Input_Claims Data'!$Q$11:$Q$500='Cal_Claims Experience'!$U487)*('Input_Claims Data'!$R$11:$R$500='Cal_Claims Experience'!$V487)*('Input_Claims Data'!$S$11:$S$500='Cal_Claims Experience'!$W487)*('Input_Claims Data'!$T$11:$T$500='Cal_Claims Experience'!$X487)))</f>
        <v/>
      </c>
      <c r="AI487" s="1" t="str">
        <f t="shared" si="78"/>
        <v/>
      </c>
      <c r="AJ487" s="1" t="str">
        <f t="shared" si="75"/>
        <v/>
      </c>
      <c r="AK487" s="1" t="str">
        <f t="shared" si="76"/>
        <v/>
      </c>
      <c r="AL487" s="1" t="str">
        <f t="shared" si="77"/>
        <v/>
      </c>
      <c r="AM487" s="1" t="str">
        <f t="shared" si="79"/>
        <v/>
      </c>
    </row>
    <row r="488" spans="5:39">
      <c r="E488" s="1" t="str" cm="1">
        <f t="array" ref="E488">IF(A488="","",_xlfn._xlws.FILTER('Input_Claims Data'!E$11:E$500,('Input_Claims Data'!$A$11:$A$500='Cal_Claims Experience'!$A488)*('Input_Claims Data'!$B$11:$B$500='Cal_Claims Experience'!$B488)*('Input_Claims Data'!$C$11:$C$500='Cal_Claims Experience'!$C488)*('Input_Claims Data'!$D$11:$D$500='Cal_Claims Experience'!$D488)))</f>
        <v/>
      </c>
      <c r="F488" s="1" t="str" cm="1">
        <f t="array" ref="F488">IF(A488="","",_xlfn._xlws.FILTER('Input_Claims Data'!F$11:F$500,('Input_Claims Data'!$A$11:$A$500='Cal_Claims Experience'!$A488)*('Input_Claims Data'!$B$11:$B$500='Cal_Claims Experience'!$B488)*('Input_Claims Data'!$C$11:$C$500='Cal_Claims Experience'!$C488)*('Input_Claims Data'!$D$11:$D$500='Cal_Claims Experience'!$D488)))</f>
        <v/>
      </c>
      <c r="G488" s="1" t="str" cm="1">
        <f t="array" ref="G488">IF(A488="","",_xlfn._xlws.FILTER('Input_Claims Data'!G$11:G$500,('Input_Claims Data'!$A$11:$A$500='Cal_Claims Experience'!$A488)*('Input_Claims Data'!$B$11:$B$500='Cal_Claims Experience'!$B488)*('Input_Claims Data'!$C$11:$C$500='Cal_Claims Experience'!$C488)*('Input_Claims Data'!$D$11:$D$500='Cal_Claims Experience'!$D488)))</f>
        <v/>
      </c>
      <c r="H488" s="1" t="str" cm="1">
        <f t="array" ref="H488">IF(A488="","",_xlfn._xlws.FILTER('Input_Claims Data'!H$11:H$500,('Input_Claims Data'!$A$11:$A$500='Cal_Claims Experience'!$A488)*('Input_Claims Data'!$B$11:$B$500='Cal_Claims Experience'!$B488)*('Input_Claims Data'!$C$11:$C$500='Cal_Claims Experience'!$C488)*('Input_Claims Data'!$D$11:$D$500='Cal_Claims Experience'!$D488)))</f>
        <v/>
      </c>
      <c r="I488" s="1" t="str" cm="1">
        <f t="array" ref="I488">IF(A488="","",_xlfn._xlws.FILTER('Input_Claims Data'!I$11:I$500,('Input_Claims Data'!$A$11:$A$500='Cal_Claims Experience'!$A488)*('Input_Claims Data'!$B$11:$B$500='Cal_Claims Experience'!$B488)*('Input_Claims Data'!$C$11:$C$500='Cal_Claims Experience'!$C488)*('Input_Claims Data'!$D$11:$D$500='Cal_Claims Experience'!$D488)))</f>
        <v/>
      </c>
      <c r="J488" s="1" t="str" cm="1">
        <f t="array" ref="J488">IF(A488="","",_xlfn._xlws.FILTER('Input_Claims Data'!J$11:J$500,('Input_Claims Data'!$A$11:$A$500='Cal_Claims Experience'!$A488)*('Input_Claims Data'!$B$11:$B$500='Cal_Claims Experience'!$B488)*('Input_Claims Data'!$C$11:$C$500='Cal_Claims Experience'!$C488)*('Input_Claims Data'!$D$11:$D$500='Cal_Claims Experience'!$D488)))</f>
        <v/>
      </c>
      <c r="K488" s="1" t="str" cm="1">
        <f t="array" ref="K488">IF(A488="","",_xlfn._xlws.FILTER('Input_Claims Data'!K$11:K$500,('Input_Claims Data'!$A$11:$A$500='Cal_Claims Experience'!$A488)*('Input_Claims Data'!$B$11:$B$500='Cal_Claims Experience'!$B488)*('Input_Claims Data'!$C$11:$C$500='Cal_Claims Experience'!$C488)*('Input_Claims Data'!$D$11:$D$500='Cal_Claims Experience'!$D488)))</f>
        <v/>
      </c>
      <c r="L488" s="1" t="str" cm="1">
        <f t="array" ref="L488">IF(B488="","",_xlfn._xlws.FILTER('Input_Claims Data'!L$11:L$500,('Input_Claims Data'!$A$11:$A$500='Cal_Claims Experience'!$A488)*('Input_Claims Data'!$B$11:$B$500='Cal_Claims Experience'!$B488)*('Input_Claims Data'!$C$11:$C$500='Cal_Claims Experience'!$C488)*('Input_Claims Data'!$D$11:$D$500='Cal_Claims Experience'!$D488)))</f>
        <v/>
      </c>
      <c r="M488" s="1" t="str" cm="1">
        <f t="array" ref="M488">IF(C488="","",_xlfn._xlws.FILTER('Input_Claims Data'!M$11:M$500,('Input_Claims Data'!$A$11:$A$500='Cal_Claims Experience'!$A488)*('Input_Claims Data'!$B$11:$B$500='Cal_Claims Experience'!$B488)*('Input_Claims Data'!$C$11:$C$500='Cal_Claims Experience'!$C488)*('Input_Claims Data'!$D$11:$D$500='Cal_Claims Experience'!$D488)))</f>
        <v/>
      </c>
      <c r="N488" s="1" t="str" cm="1">
        <f t="array" ref="N488">IF(D488="","",_xlfn._xlws.FILTER('Input_Claims Data'!N$11:N$500,('Input_Claims Data'!$A$11:$A$500='Cal_Claims Experience'!$A488)*('Input_Claims Data'!$B$11:$B$500='Cal_Claims Experience'!$B488)*('Input_Claims Data'!$C$11:$C$500='Cal_Claims Experience'!$C488)*('Input_Claims Data'!$D$11:$D$500='Cal_Claims Experience'!$D488)))</f>
        <v/>
      </c>
      <c r="O488" s="1" t="str">
        <f t="shared" si="70"/>
        <v/>
      </c>
      <c r="P488" s="1" t="str">
        <f t="shared" si="71"/>
        <v/>
      </c>
      <c r="Q488" s="1" t="str">
        <f t="shared" si="72"/>
        <v/>
      </c>
      <c r="R488" s="1" t="str">
        <f t="shared" si="73"/>
        <v/>
      </c>
      <c r="S488" s="1" t="str">
        <f t="shared" si="74"/>
        <v/>
      </c>
      <c r="Y488" s="1" t="str" cm="1">
        <f t="array" ref="Y488">IF(U488="","",_xlfn._xlws.FILTER('Input_Claims Data'!U$11:U$500,('Input_Claims Data'!$Q$11:$Q$500='Cal_Claims Experience'!$U488)*('Input_Claims Data'!$R$11:$R$500='Cal_Claims Experience'!$V488)*('Input_Claims Data'!$S$11:$S$500='Cal_Claims Experience'!$W488)*('Input_Claims Data'!$T$11:$T$500='Cal_Claims Experience'!$X488)))</f>
        <v/>
      </c>
      <c r="Z488" s="1" t="str" cm="1">
        <f t="array" ref="Z488">IF(V488="","",_xlfn._xlws.FILTER('Input_Claims Data'!V$11:V$500,('Input_Claims Data'!$Q$11:$Q$500='Cal_Claims Experience'!$U488)*('Input_Claims Data'!$R$11:$R$500='Cal_Claims Experience'!$V488)*('Input_Claims Data'!$S$11:$S$500='Cal_Claims Experience'!$W488)*('Input_Claims Data'!$T$11:$T$500='Cal_Claims Experience'!$X488)))</f>
        <v/>
      </c>
      <c r="AA488" s="1" t="str" cm="1">
        <f t="array" ref="AA488">IF(W488="","",_xlfn._xlws.FILTER('Input_Claims Data'!W$11:W$500,('Input_Claims Data'!$Q$11:$Q$500='Cal_Claims Experience'!$U488)*('Input_Claims Data'!$R$11:$R$500='Cal_Claims Experience'!$V488)*('Input_Claims Data'!$S$11:$S$500='Cal_Claims Experience'!$W488)*('Input_Claims Data'!$T$11:$T$500='Cal_Claims Experience'!$X488)))</f>
        <v/>
      </c>
      <c r="AB488" s="1" t="str" cm="1">
        <f t="array" ref="AB488">IF(X488="","",_xlfn._xlws.FILTER('Input_Claims Data'!X$11:X$500,('Input_Claims Data'!$Q$11:$Q$500='Cal_Claims Experience'!$U488)*('Input_Claims Data'!$R$11:$R$500='Cal_Claims Experience'!$V488)*('Input_Claims Data'!$S$11:$S$500='Cal_Claims Experience'!$W488)*('Input_Claims Data'!$T$11:$T$500='Cal_Claims Experience'!$X488)))</f>
        <v/>
      </c>
      <c r="AC488" s="1" t="str" cm="1">
        <f t="array" ref="AC488">IF(Y488="","",_xlfn._xlws.FILTER('Input_Claims Data'!Y$11:Y$500,('Input_Claims Data'!$Q$11:$Q$500='Cal_Claims Experience'!$U488)*('Input_Claims Data'!$R$11:$R$500='Cal_Claims Experience'!$V488)*('Input_Claims Data'!$S$11:$S$500='Cal_Claims Experience'!$W488)*('Input_Claims Data'!$T$11:$T$500='Cal_Claims Experience'!$X488)))</f>
        <v/>
      </c>
      <c r="AD488" s="1" t="str" cm="1">
        <f t="array" ref="AD488">IF(Z488="","",_xlfn._xlws.FILTER('Input_Claims Data'!Z$11:Z$500,('Input_Claims Data'!$Q$11:$Q$500='Cal_Claims Experience'!$U488)*('Input_Claims Data'!$R$11:$R$500='Cal_Claims Experience'!$V488)*('Input_Claims Data'!$S$11:$S$500='Cal_Claims Experience'!$W488)*('Input_Claims Data'!$T$11:$T$500='Cal_Claims Experience'!$X488)))</f>
        <v/>
      </c>
      <c r="AE488" s="1" t="str" cm="1">
        <f t="array" ref="AE488">IF(AA488="","",_xlfn._xlws.FILTER('Input_Claims Data'!AA$11:AA$500,('Input_Claims Data'!$Q$11:$Q$500='Cal_Claims Experience'!$U488)*('Input_Claims Data'!$R$11:$R$500='Cal_Claims Experience'!$V488)*('Input_Claims Data'!$S$11:$S$500='Cal_Claims Experience'!$W488)*('Input_Claims Data'!$T$11:$T$500='Cal_Claims Experience'!$X488)))</f>
        <v/>
      </c>
      <c r="AF488" s="1" t="str" cm="1">
        <f t="array" ref="AF488">IF(AB488="","",_xlfn._xlws.FILTER('Input_Claims Data'!AB$11:AB$500,('Input_Claims Data'!$Q$11:$Q$500='Cal_Claims Experience'!$U488)*('Input_Claims Data'!$R$11:$R$500='Cal_Claims Experience'!$V488)*('Input_Claims Data'!$S$11:$S$500='Cal_Claims Experience'!$W488)*('Input_Claims Data'!$T$11:$T$500='Cal_Claims Experience'!$X488)))</f>
        <v/>
      </c>
      <c r="AG488" s="1" t="str" cm="1">
        <f t="array" ref="AG488">IF(AC488="","",_xlfn._xlws.FILTER('Input_Claims Data'!AC$11:AC$500,('Input_Claims Data'!$Q$11:$Q$500='Cal_Claims Experience'!$U488)*('Input_Claims Data'!$R$11:$R$500='Cal_Claims Experience'!$V488)*('Input_Claims Data'!$S$11:$S$500='Cal_Claims Experience'!$W488)*('Input_Claims Data'!$T$11:$T$500='Cal_Claims Experience'!$X488)))</f>
        <v/>
      </c>
      <c r="AH488" s="1" t="str" cm="1">
        <f t="array" ref="AH488">IF(AD488="","",_xlfn._xlws.FILTER('Input_Claims Data'!AD$11:AD$500,('Input_Claims Data'!$Q$11:$Q$500='Cal_Claims Experience'!$U488)*('Input_Claims Data'!$R$11:$R$500='Cal_Claims Experience'!$V488)*('Input_Claims Data'!$S$11:$S$500='Cal_Claims Experience'!$W488)*('Input_Claims Data'!$T$11:$T$500='Cal_Claims Experience'!$X488)))</f>
        <v/>
      </c>
      <c r="AI488" s="1" t="str">
        <f t="shared" si="78"/>
        <v/>
      </c>
      <c r="AJ488" s="1" t="str">
        <f t="shared" si="75"/>
        <v/>
      </c>
      <c r="AK488" s="1" t="str">
        <f t="shared" si="76"/>
        <v/>
      </c>
      <c r="AL488" s="1" t="str">
        <f t="shared" si="77"/>
        <v/>
      </c>
      <c r="AM488" s="1" t="str">
        <f t="shared" si="79"/>
        <v/>
      </c>
    </row>
    <row r="489" spans="5:39">
      <c r="E489" s="1" t="str" cm="1">
        <f t="array" ref="E489">IF(A489="","",_xlfn._xlws.FILTER('Input_Claims Data'!E$11:E$500,('Input_Claims Data'!$A$11:$A$500='Cal_Claims Experience'!$A489)*('Input_Claims Data'!$B$11:$B$500='Cal_Claims Experience'!$B489)*('Input_Claims Data'!$C$11:$C$500='Cal_Claims Experience'!$C489)*('Input_Claims Data'!$D$11:$D$500='Cal_Claims Experience'!$D489)))</f>
        <v/>
      </c>
      <c r="F489" s="1" t="str" cm="1">
        <f t="array" ref="F489">IF(A489="","",_xlfn._xlws.FILTER('Input_Claims Data'!F$11:F$500,('Input_Claims Data'!$A$11:$A$500='Cal_Claims Experience'!$A489)*('Input_Claims Data'!$B$11:$B$500='Cal_Claims Experience'!$B489)*('Input_Claims Data'!$C$11:$C$500='Cal_Claims Experience'!$C489)*('Input_Claims Data'!$D$11:$D$500='Cal_Claims Experience'!$D489)))</f>
        <v/>
      </c>
      <c r="G489" s="1" t="str" cm="1">
        <f t="array" ref="G489">IF(A489="","",_xlfn._xlws.FILTER('Input_Claims Data'!G$11:G$500,('Input_Claims Data'!$A$11:$A$500='Cal_Claims Experience'!$A489)*('Input_Claims Data'!$B$11:$B$500='Cal_Claims Experience'!$B489)*('Input_Claims Data'!$C$11:$C$500='Cal_Claims Experience'!$C489)*('Input_Claims Data'!$D$11:$D$500='Cal_Claims Experience'!$D489)))</f>
        <v/>
      </c>
      <c r="H489" s="1" t="str" cm="1">
        <f t="array" ref="H489">IF(A489="","",_xlfn._xlws.FILTER('Input_Claims Data'!H$11:H$500,('Input_Claims Data'!$A$11:$A$500='Cal_Claims Experience'!$A489)*('Input_Claims Data'!$B$11:$B$500='Cal_Claims Experience'!$B489)*('Input_Claims Data'!$C$11:$C$500='Cal_Claims Experience'!$C489)*('Input_Claims Data'!$D$11:$D$500='Cal_Claims Experience'!$D489)))</f>
        <v/>
      </c>
      <c r="I489" s="1" t="str" cm="1">
        <f t="array" ref="I489">IF(A489="","",_xlfn._xlws.FILTER('Input_Claims Data'!I$11:I$500,('Input_Claims Data'!$A$11:$A$500='Cal_Claims Experience'!$A489)*('Input_Claims Data'!$B$11:$B$500='Cal_Claims Experience'!$B489)*('Input_Claims Data'!$C$11:$C$500='Cal_Claims Experience'!$C489)*('Input_Claims Data'!$D$11:$D$500='Cal_Claims Experience'!$D489)))</f>
        <v/>
      </c>
      <c r="J489" s="1" t="str" cm="1">
        <f t="array" ref="J489">IF(A489="","",_xlfn._xlws.FILTER('Input_Claims Data'!J$11:J$500,('Input_Claims Data'!$A$11:$A$500='Cal_Claims Experience'!$A489)*('Input_Claims Data'!$B$11:$B$500='Cal_Claims Experience'!$B489)*('Input_Claims Data'!$C$11:$C$500='Cal_Claims Experience'!$C489)*('Input_Claims Data'!$D$11:$D$500='Cal_Claims Experience'!$D489)))</f>
        <v/>
      </c>
      <c r="K489" s="1" t="str" cm="1">
        <f t="array" ref="K489">IF(A489="","",_xlfn._xlws.FILTER('Input_Claims Data'!K$11:K$500,('Input_Claims Data'!$A$11:$A$500='Cal_Claims Experience'!$A489)*('Input_Claims Data'!$B$11:$B$500='Cal_Claims Experience'!$B489)*('Input_Claims Data'!$C$11:$C$500='Cal_Claims Experience'!$C489)*('Input_Claims Data'!$D$11:$D$500='Cal_Claims Experience'!$D489)))</f>
        <v/>
      </c>
      <c r="L489" s="1" t="str" cm="1">
        <f t="array" ref="L489">IF(B489="","",_xlfn._xlws.FILTER('Input_Claims Data'!L$11:L$500,('Input_Claims Data'!$A$11:$A$500='Cal_Claims Experience'!$A489)*('Input_Claims Data'!$B$11:$B$500='Cal_Claims Experience'!$B489)*('Input_Claims Data'!$C$11:$C$500='Cal_Claims Experience'!$C489)*('Input_Claims Data'!$D$11:$D$500='Cal_Claims Experience'!$D489)))</f>
        <v/>
      </c>
      <c r="M489" s="1" t="str" cm="1">
        <f t="array" ref="M489">IF(C489="","",_xlfn._xlws.FILTER('Input_Claims Data'!M$11:M$500,('Input_Claims Data'!$A$11:$A$500='Cal_Claims Experience'!$A489)*('Input_Claims Data'!$B$11:$B$500='Cal_Claims Experience'!$B489)*('Input_Claims Data'!$C$11:$C$500='Cal_Claims Experience'!$C489)*('Input_Claims Data'!$D$11:$D$500='Cal_Claims Experience'!$D489)))</f>
        <v/>
      </c>
      <c r="N489" s="1" t="str" cm="1">
        <f t="array" ref="N489">IF(D489="","",_xlfn._xlws.FILTER('Input_Claims Data'!N$11:N$500,('Input_Claims Data'!$A$11:$A$500='Cal_Claims Experience'!$A489)*('Input_Claims Data'!$B$11:$B$500='Cal_Claims Experience'!$B489)*('Input_Claims Data'!$C$11:$C$500='Cal_Claims Experience'!$C489)*('Input_Claims Data'!$D$11:$D$500='Cal_Claims Experience'!$D489)))</f>
        <v/>
      </c>
      <c r="O489" s="1" t="str">
        <f t="shared" si="70"/>
        <v/>
      </c>
      <c r="P489" s="1" t="str">
        <f t="shared" si="71"/>
        <v/>
      </c>
      <c r="Q489" s="1" t="str">
        <f t="shared" si="72"/>
        <v/>
      </c>
      <c r="R489" s="1" t="str">
        <f t="shared" si="73"/>
        <v/>
      </c>
      <c r="S489" s="1" t="str">
        <f t="shared" si="74"/>
        <v/>
      </c>
      <c r="Y489" s="1" t="str" cm="1">
        <f t="array" ref="Y489">IF(U489="","",_xlfn._xlws.FILTER('Input_Claims Data'!U$11:U$500,('Input_Claims Data'!$Q$11:$Q$500='Cal_Claims Experience'!$U489)*('Input_Claims Data'!$R$11:$R$500='Cal_Claims Experience'!$V489)*('Input_Claims Data'!$S$11:$S$500='Cal_Claims Experience'!$W489)*('Input_Claims Data'!$T$11:$T$500='Cal_Claims Experience'!$X489)))</f>
        <v/>
      </c>
      <c r="Z489" s="1" t="str" cm="1">
        <f t="array" ref="Z489">IF(V489="","",_xlfn._xlws.FILTER('Input_Claims Data'!V$11:V$500,('Input_Claims Data'!$Q$11:$Q$500='Cal_Claims Experience'!$U489)*('Input_Claims Data'!$R$11:$R$500='Cal_Claims Experience'!$V489)*('Input_Claims Data'!$S$11:$S$500='Cal_Claims Experience'!$W489)*('Input_Claims Data'!$T$11:$T$500='Cal_Claims Experience'!$X489)))</f>
        <v/>
      </c>
      <c r="AA489" s="1" t="str" cm="1">
        <f t="array" ref="AA489">IF(W489="","",_xlfn._xlws.FILTER('Input_Claims Data'!W$11:W$500,('Input_Claims Data'!$Q$11:$Q$500='Cal_Claims Experience'!$U489)*('Input_Claims Data'!$R$11:$R$500='Cal_Claims Experience'!$V489)*('Input_Claims Data'!$S$11:$S$500='Cal_Claims Experience'!$W489)*('Input_Claims Data'!$T$11:$T$500='Cal_Claims Experience'!$X489)))</f>
        <v/>
      </c>
      <c r="AB489" s="1" t="str" cm="1">
        <f t="array" ref="AB489">IF(X489="","",_xlfn._xlws.FILTER('Input_Claims Data'!X$11:X$500,('Input_Claims Data'!$Q$11:$Q$500='Cal_Claims Experience'!$U489)*('Input_Claims Data'!$R$11:$R$500='Cal_Claims Experience'!$V489)*('Input_Claims Data'!$S$11:$S$500='Cal_Claims Experience'!$W489)*('Input_Claims Data'!$T$11:$T$500='Cal_Claims Experience'!$X489)))</f>
        <v/>
      </c>
      <c r="AC489" s="1" t="str" cm="1">
        <f t="array" ref="AC489">IF(Y489="","",_xlfn._xlws.FILTER('Input_Claims Data'!Y$11:Y$500,('Input_Claims Data'!$Q$11:$Q$500='Cal_Claims Experience'!$U489)*('Input_Claims Data'!$R$11:$R$500='Cal_Claims Experience'!$V489)*('Input_Claims Data'!$S$11:$S$500='Cal_Claims Experience'!$W489)*('Input_Claims Data'!$T$11:$T$500='Cal_Claims Experience'!$X489)))</f>
        <v/>
      </c>
      <c r="AD489" s="1" t="str" cm="1">
        <f t="array" ref="AD489">IF(Z489="","",_xlfn._xlws.FILTER('Input_Claims Data'!Z$11:Z$500,('Input_Claims Data'!$Q$11:$Q$500='Cal_Claims Experience'!$U489)*('Input_Claims Data'!$R$11:$R$500='Cal_Claims Experience'!$V489)*('Input_Claims Data'!$S$11:$S$500='Cal_Claims Experience'!$W489)*('Input_Claims Data'!$T$11:$T$500='Cal_Claims Experience'!$X489)))</f>
        <v/>
      </c>
      <c r="AE489" s="1" t="str" cm="1">
        <f t="array" ref="AE489">IF(AA489="","",_xlfn._xlws.FILTER('Input_Claims Data'!AA$11:AA$500,('Input_Claims Data'!$Q$11:$Q$500='Cal_Claims Experience'!$U489)*('Input_Claims Data'!$R$11:$R$500='Cal_Claims Experience'!$V489)*('Input_Claims Data'!$S$11:$S$500='Cal_Claims Experience'!$W489)*('Input_Claims Data'!$T$11:$T$500='Cal_Claims Experience'!$X489)))</f>
        <v/>
      </c>
      <c r="AF489" s="1" t="str" cm="1">
        <f t="array" ref="AF489">IF(AB489="","",_xlfn._xlws.FILTER('Input_Claims Data'!AB$11:AB$500,('Input_Claims Data'!$Q$11:$Q$500='Cal_Claims Experience'!$U489)*('Input_Claims Data'!$R$11:$R$500='Cal_Claims Experience'!$V489)*('Input_Claims Data'!$S$11:$S$500='Cal_Claims Experience'!$W489)*('Input_Claims Data'!$T$11:$T$500='Cal_Claims Experience'!$X489)))</f>
        <v/>
      </c>
      <c r="AG489" s="1" t="str" cm="1">
        <f t="array" ref="AG489">IF(AC489="","",_xlfn._xlws.FILTER('Input_Claims Data'!AC$11:AC$500,('Input_Claims Data'!$Q$11:$Q$500='Cal_Claims Experience'!$U489)*('Input_Claims Data'!$R$11:$R$500='Cal_Claims Experience'!$V489)*('Input_Claims Data'!$S$11:$S$500='Cal_Claims Experience'!$W489)*('Input_Claims Data'!$T$11:$T$500='Cal_Claims Experience'!$X489)))</f>
        <v/>
      </c>
      <c r="AH489" s="1" t="str" cm="1">
        <f t="array" ref="AH489">IF(AD489="","",_xlfn._xlws.FILTER('Input_Claims Data'!AD$11:AD$500,('Input_Claims Data'!$Q$11:$Q$500='Cal_Claims Experience'!$U489)*('Input_Claims Data'!$R$11:$R$500='Cal_Claims Experience'!$V489)*('Input_Claims Data'!$S$11:$S$500='Cal_Claims Experience'!$W489)*('Input_Claims Data'!$T$11:$T$500='Cal_Claims Experience'!$X489)))</f>
        <v/>
      </c>
      <c r="AI489" s="1" t="str">
        <f t="shared" si="78"/>
        <v/>
      </c>
      <c r="AJ489" s="1" t="str">
        <f t="shared" si="75"/>
        <v/>
      </c>
      <c r="AK489" s="1" t="str">
        <f t="shared" si="76"/>
        <v/>
      </c>
      <c r="AL489" s="1" t="str">
        <f t="shared" si="77"/>
        <v/>
      </c>
      <c r="AM489" s="1" t="str">
        <f t="shared" si="79"/>
        <v/>
      </c>
    </row>
    <row r="490" spans="5:39">
      <c r="E490" s="1" t="str" cm="1">
        <f t="array" ref="E490">IF(A490="","",_xlfn._xlws.FILTER('Input_Claims Data'!E$11:E$500,('Input_Claims Data'!$A$11:$A$500='Cal_Claims Experience'!$A490)*('Input_Claims Data'!$B$11:$B$500='Cal_Claims Experience'!$B490)*('Input_Claims Data'!$C$11:$C$500='Cal_Claims Experience'!$C490)*('Input_Claims Data'!$D$11:$D$500='Cal_Claims Experience'!$D490)))</f>
        <v/>
      </c>
      <c r="F490" s="1" t="str" cm="1">
        <f t="array" ref="F490">IF(A490="","",_xlfn._xlws.FILTER('Input_Claims Data'!F$11:F$500,('Input_Claims Data'!$A$11:$A$500='Cal_Claims Experience'!$A490)*('Input_Claims Data'!$B$11:$B$500='Cal_Claims Experience'!$B490)*('Input_Claims Data'!$C$11:$C$500='Cal_Claims Experience'!$C490)*('Input_Claims Data'!$D$11:$D$500='Cal_Claims Experience'!$D490)))</f>
        <v/>
      </c>
      <c r="G490" s="1" t="str" cm="1">
        <f t="array" ref="G490">IF(A490="","",_xlfn._xlws.FILTER('Input_Claims Data'!G$11:G$500,('Input_Claims Data'!$A$11:$A$500='Cal_Claims Experience'!$A490)*('Input_Claims Data'!$B$11:$B$500='Cal_Claims Experience'!$B490)*('Input_Claims Data'!$C$11:$C$500='Cal_Claims Experience'!$C490)*('Input_Claims Data'!$D$11:$D$500='Cal_Claims Experience'!$D490)))</f>
        <v/>
      </c>
      <c r="H490" s="1" t="str" cm="1">
        <f t="array" ref="H490">IF(A490="","",_xlfn._xlws.FILTER('Input_Claims Data'!H$11:H$500,('Input_Claims Data'!$A$11:$A$500='Cal_Claims Experience'!$A490)*('Input_Claims Data'!$B$11:$B$500='Cal_Claims Experience'!$B490)*('Input_Claims Data'!$C$11:$C$500='Cal_Claims Experience'!$C490)*('Input_Claims Data'!$D$11:$D$500='Cal_Claims Experience'!$D490)))</f>
        <v/>
      </c>
      <c r="I490" s="1" t="str" cm="1">
        <f t="array" ref="I490">IF(A490="","",_xlfn._xlws.FILTER('Input_Claims Data'!I$11:I$500,('Input_Claims Data'!$A$11:$A$500='Cal_Claims Experience'!$A490)*('Input_Claims Data'!$B$11:$B$500='Cal_Claims Experience'!$B490)*('Input_Claims Data'!$C$11:$C$500='Cal_Claims Experience'!$C490)*('Input_Claims Data'!$D$11:$D$500='Cal_Claims Experience'!$D490)))</f>
        <v/>
      </c>
      <c r="J490" s="1" t="str" cm="1">
        <f t="array" ref="J490">IF(A490="","",_xlfn._xlws.FILTER('Input_Claims Data'!J$11:J$500,('Input_Claims Data'!$A$11:$A$500='Cal_Claims Experience'!$A490)*('Input_Claims Data'!$B$11:$B$500='Cal_Claims Experience'!$B490)*('Input_Claims Data'!$C$11:$C$500='Cal_Claims Experience'!$C490)*('Input_Claims Data'!$D$11:$D$500='Cal_Claims Experience'!$D490)))</f>
        <v/>
      </c>
      <c r="K490" s="1" t="str" cm="1">
        <f t="array" ref="K490">IF(A490="","",_xlfn._xlws.FILTER('Input_Claims Data'!K$11:K$500,('Input_Claims Data'!$A$11:$A$500='Cal_Claims Experience'!$A490)*('Input_Claims Data'!$B$11:$B$500='Cal_Claims Experience'!$B490)*('Input_Claims Data'!$C$11:$C$500='Cal_Claims Experience'!$C490)*('Input_Claims Data'!$D$11:$D$500='Cal_Claims Experience'!$D490)))</f>
        <v/>
      </c>
      <c r="L490" s="1" t="str" cm="1">
        <f t="array" ref="L490">IF(B490="","",_xlfn._xlws.FILTER('Input_Claims Data'!L$11:L$500,('Input_Claims Data'!$A$11:$A$500='Cal_Claims Experience'!$A490)*('Input_Claims Data'!$B$11:$B$500='Cal_Claims Experience'!$B490)*('Input_Claims Data'!$C$11:$C$500='Cal_Claims Experience'!$C490)*('Input_Claims Data'!$D$11:$D$500='Cal_Claims Experience'!$D490)))</f>
        <v/>
      </c>
      <c r="M490" s="1" t="str" cm="1">
        <f t="array" ref="M490">IF(C490="","",_xlfn._xlws.FILTER('Input_Claims Data'!M$11:M$500,('Input_Claims Data'!$A$11:$A$500='Cal_Claims Experience'!$A490)*('Input_Claims Data'!$B$11:$B$500='Cal_Claims Experience'!$B490)*('Input_Claims Data'!$C$11:$C$500='Cal_Claims Experience'!$C490)*('Input_Claims Data'!$D$11:$D$500='Cal_Claims Experience'!$D490)))</f>
        <v/>
      </c>
      <c r="N490" s="1" t="str" cm="1">
        <f t="array" ref="N490">IF(D490="","",_xlfn._xlws.FILTER('Input_Claims Data'!N$11:N$500,('Input_Claims Data'!$A$11:$A$500='Cal_Claims Experience'!$A490)*('Input_Claims Data'!$B$11:$B$500='Cal_Claims Experience'!$B490)*('Input_Claims Data'!$C$11:$C$500='Cal_Claims Experience'!$C490)*('Input_Claims Data'!$D$11:$D$500='Cal_Claims Experience'!$D490)))</f>
        <v/>
      </c>
      <c r="O490" s="1" t="str">
        <f t="shared" si="70"/>
        <v/>
      </c>
      <c r="P490" s="1" t="str">
        <f t="shared" si="71"/>
        <v/>
      </c>
      <c r="Q490" s="1" t="str">
        <f t="shared" si="72"/>
        <v/>
      </c>
      <c r="R490" s="1" t="str">
        <f t="shared" si="73"/>
        <v/>
      </c>
      <c r="S490" s="1" t="str">
        <f t="shared" si="74"/>
        <v/>
      </c>
      <c r="Y490" s="1" t="str" cm="1">
        <f t="array" ref="Y490">IF(U490="","",_xlfn._xlws.FILTER('Input_Claims Data'!U$11:U$500,('Input_Claims Data'!$Q$11:$Q$500='Cal_Claims Experience'!$U490)*('Input_Claims Data'!$R$11:$R$500='Cal_Claims Experience'!$V490)*('Input_Claims Data'!$S$11:$S$500='Cal_Claims Experience'!$W490)*('Input_Claims Data'!$T$11:$T$500='Cal_Claims Experience'!$X490)))</f>
        <v/>
      </c>
      <c r="Z490" s="1" t="str" cm="1">
        <f t="array" ref="Z490">IF(V490="","",_xlfn._xlws.FILTER('Input_Claims Data'!V$11:V$500,('Input_Claims Data'!$Q$11:$Q$500='Cal_Claims Experience'!$U490)*('Input_Claims Data'!$R$11:$R$500='Cal_Claims Experience'!$V490)*('Input_Claims Data'!$S$11:$S$500='Cal_Claims Experience'!$W490)*('Input_Claims Data'!$T$11:$T$500='Cal_Claims Experience'!$X490)))</f>
        <v/>
      </c>
      <c r="AA490" s="1" t="str" cm="1">
        <f t="array" ref="AA490">IF(W490="","",_xlfn._xlws.FILTER('Input_Claims Data'!W$11:W$500,('Input_Claims Data'!$Q$11:$Q$500='Cal_Claims Experience'!$U490)*('Input_Claims Data'!$R$11:$R$500='Cal_Claims Experience'!$V490)*('Input_Claims Data'!$S$11:$S$500='Cal_Claims Experience'!$W490)*('Input_Claims Data'!$T$11:$T$500='Cal_Claims Experience'!$X490)))</f>
        <v/>
      </c>
      <c r="AB490" s="1" t="str" cm="1">
        <f t="array" ref="AB490">IF(X490="","",_xlfn._xlws.FILTER('Input_Claims Data'!X$11:X$500,('Input_Claims Data'!$Q$11:$Q$500='Cal_Claims Experience'!$U490)*('Input_Claims Data'!$R$11:$R$500='Cal_Claims Experience'!$V490)*('Input_Claims Data'!$S$11:$S$500='Cal_Claims Experience'!$W490)*('Input_Claims Data'!$T$11:$T$500='Cal_Claims Experience'!$X490)))</f>
        <v/>
      </c>
      <c r="AC490" s="1" t="str" cm="1">
        <f t="array" ref="AC490">IF(Y490="","",_xlfn._xlws.FILTER('Input_Claims Data'!Y$11:Y$500,('Input_Claims Data'!$Q$11:$Q$500='Cal_Claims Experience'!$U490)*('Input_Claims Data'!$R$11:$R$500='Cal_Claims Experience'!$V490)*('Input_Claims Data'!$S$11:$S$500='Cal_Claims Experience'!$W490)*('Input_Claims Data'!$T$11:$T$500='Cal_Claims Experience'!$X490)))</f>
        <v/>
      </c>
      <c r="AD490" s="1" t="str" cm="1">
        <f t="array" ref="AD490">IF(Z490="","",_xlfn._xlws.FILTER('Input_Claims Data'!Z$11:Z$500,('Input_Claims Data'!$Q$11:$Q$500='Cal_Claims Experience'!$U490)*('Input_Claims Data'!$R$11:$R$500='Cal_Claims Experience'!$V490)*('Input_Claims Data'!$S$11:$S$500='Cal_Claims Experience'!$W490)*('Input_Claims Data'!$T$11:$T$500='Cal_Claims Experience'!$X490)))</f>
        <v/>
      </c>
      <c r="AE490" s="1" t="str" cm="1">
        <f t="array" ref="AE490">IF(AA490="","",_xlfn._xlws.FILTER('Input_Claims Data'!AA$11:AA$500,('Input_Claims Data'!$Q$11:$Q$500='Cal_Claims Experience'!$U490)*('Input_Claims Data'!$R$11:$R$500='Cal_Claims Experience'!$V490)*('Input_Claims Data'!$S$11:$S$500='Cal_Claims Experience'!$W490)*('Input_Claims Data'!$T$11:$T$500='Cal_Claims Experience'!$X490)))</f>
        <v/>
      </c>
      <c r="AF490" s="1" t="str" cm="1">
        <f t="array" ref="AF490">IF(AB490="","",_xlfn._xlws.FILTER('Input_Claims Data'!AB$11:AB$500,('Input_Claims Data'!$Q$11:$Q$500='Cal_Claims Experience'!$U490)*('Input_Claims Data'!$R$11:$R$500='Cal_Claims Experience'!$V490)*('Input_Claims Data'!$S$11:$S$500='Cal_Claims Experience'!$W490)*('Input_Claims Data'!$T$11:$T$500='Cal_Claims Experience'!$X490)))</f>
        <v/>
      </c>
      <c r="AG490" s="1" t="str" cm="1">
        <f t="array" ref="AG490">IF(AC490="","",_xlfn._xlws.FILTER('Input_Claims Data'!AC$11:AC$500,('Input_Claims Data'!$Q$11:$Q$500='Cal_Claims Experience'!$U490)*('Input_Claims Data'!$R$11:$R$500='Cal_Claims Experience'!$V490)*('Input_Claims Data'!$S$11:$S$500='Cal_Claims Experience'!$W490)*('Input_Claims Data'!$T$11:$T$500='Cal_Claims Experience'!$X490)))</f>
        <v/>
      </c>
      <c r="AH490" s="1" t="str" cm="1">
        <f t="array" ref="AH490">IF(AD490="","",_xlfn._xlws.FILTER('Input_Claims Data'!AD$11:AD$500,('Input_Claims Data'!$Q$11:$Q$500='Cal_Claims Experience'!$U490)*('Input_Claims Data'!$R$11:$R$500='Cal_Claims Experience'!$V490)*('Input_Claims Data'!$S$11:$S$500='Cal_Claims Experience'!$W490)*('Input_Claims Data'!$T$11:$T$500='Cal_Claims Experience'!$X490)))</f>
        <v/>
      </c>
      <c r="AI490" s="1" t="str">
        <f t="shared" si="78"/>
        <v/>
      </c>
      <c r="AJ490" s="1" t="str">
        <f t="shared" si="75"/>
        <v/>
      </c>
      <c r="AK490" s="1" t="str">
        <f t="shared" si="76"/>
        <v/>
      </c>
      <c r="AL490" s="1" t="str">
        <f t="shared" si="77"/>
        <v/>
      </c>
      <c r="AM490" s="1" t="str">
        <f t="shared" si="79"/>
        <v/>
      </c>
    </row>
    <row r="491" spans="5:39">
      <c r="E491" s="1" t="str" cm="1">
        <f t="array" ref="E491">IF(A491="","",_xlfn._xlws.FILTER('Input_Claims Data'!E$11:E$500,('Input_Claims Data'!$A$11:$A$500='Cal_Claims Experience'!$A491)*('Input_Claims Data'!$B$11:$B$500='Cal_Claims Experience'!$B491)*('Input_Claims Data'!$C$11:$C$500='Cal_Claims Experience'!$C491)*('Input_Claims Data'!$D$11:$D$500='Cal_Claims Experience'!$D491)))</f>
        <v/>
      </c>
      <c r="F491" s="1" t="str" cm="1">
        <f t="array" ref="F491">IF(A491="","",_xlfn._xlws.FILTER('Input_Claims Data'!F$11:F$500,('Input_Claims Data'!$A$11:$A$500='Cal_Claims Experience'!$A491)*('Input_Claims Data'!$B$11:$B$500='Cal_Claims Experience'!$B491)*('Input_Claims Data'!$C$11:$C$500='Cal_Claims Experience'!$C491)*('Input_Claims Data'!$D$11:$D$500='Cal_Claims Experience'!$D491)))</f>
        <v/>
      </c>
      <c r="G491" s="1" t="str" cm="1">
        <f t="array" ref="G491">IF(A491="","",_xlfn._xlws.FILTER('Input_Claims Data'!G$11:G$500,('Input_Claims Data'!$A$11:$A$500='Cal_Claims Experience'!$A491)*('Input_Claims Data'!$B$11:$B$500='Cal_Claims Experience'!$B491)*('Input_Claims Data'!$C$11:$C$500='Cal_Claims Experience'!$C491)*('Input_Claims Data'!$D$11:$D$500='Cal_Claims Experience'!$D491)))</f>
        <v/>
      </c>
      <c r="H491" s="1" t="str" cm="1">
        <f t="array" ref="H491">IF(A491="","",_xlfn._xlws.FILTER('Input_Claims Data'!H$11:H$500,('Input_Claims Data'!$A$11:$A$500='Cal_Claims Experience'!$A491)*('Input_Claims Data'!$B$11:$B$500='Cal_Claims Experience'!$B491)*('Input_Claims Data'!$C$11:$C$500='Cal_Claims Experience'!$C491)*('Input_Claims Data'!$D$11:$D$500='Cal_Claims Experience'!$D491)))</f>
        <v/>
      </c>
      <c r="I491" s="1" t="str" cm="1">
        <f t="array" ref="I491">IF(A491="","",_xlfn._xlws.FILTER('Input_Claims Data'!I$11:I$500,('Input_Claims Data'!$A$11:$A$500='Cal_Claims Experience'!$A491)*('Input_Claims Data'!$B$11:$B$500='Cal_Claims Experience'!$B491)*('Input_Claims Data'!$C$11:$C$500='Cal_Claims Experience'!$C491)*('Input_Claims Data'!$D$11:$D$500='Cal_Claims Experience'!$D491)))</f>
        <v/>
      </c>
      <c r="J491" s="1" t="str" cm="1">
        <f t="array" ref="J491">IF(A491="","",_xlfn._xlws.FILTER('Input_Claims Data'!J$11:J$500,('Input_Claims Data'!$A$11:$A$500='Cal_Claims Experience'!$A491)*('Input_Claims Data'!$B$11:$B$500='Cal_Claims Experience'!$B491)*('Input_Claims Data'!$C$11:$C$500='Cal_Claims Experience'!$C491)*('Input_Claims Data'!$D$11:$D$500='Cal_Claims Experience'!$D491)))</f>
        <v/>
      </c>
      <c r="K491" s="1" t="str" cm="1">
        <f t="array" ref="K491">IF(A491="","",_xlfn._xlws.FILTER('Input_Claims Data'!K$11:K$500,('Input_Claims Data'!$A$11:$A$500='Cal_Claims Experience'!$A491)*('Input_Claims Data'!$B$11:$B$500='Cal_Claims Experience'!$B491)*('Input_Claims Data'!$C$11:$C$500='Cal_Claims Experience'!$C491)*('Input_Claims Data'!$D$11:$D$500='Cal_Claims Experience'!$D491)))</f>
        <v/>
      </c>
      <c r="L491" s="1" t="str" cm="1">
        <f t="array" ref="L491">IF(B491="","",_xlfn._xlws.FILTER('Input_Claims Data'!L$11:L$500,('Input_Claims Data'!$A$11:$A$500='Cal_Claims Experience'!$A491)*('Input_Claims Data'!$B$11:$B$500='Cal_Claims Experience'!$B491)*('Input_Claims Data'!$C$11:$C$500='Cal_Claims Experience'!$C491)*('Input_Claims Data'!$D$11:$D$500='Cal_Claims Experience'!$D491)))</f>
        <v/>
      </c>
      <c r="M491" s="1" t="str" cm="1">
        <f t="array" ref="M491">IF(C491="","",_xlfn._xlws.FILTER('Input_Claims Data'!M$11:M$500,('Input_Claims Data'!$A$11:$A$500='Cal_Claims Experience'!$A491)*('Input_Claims Data'!$B$11:$B$500='Cal_Claims Experience'!$B491)*('Input_Claims Data'!$C$11:$C$500='Cal_Claims Experience'!$C491)*('Input_Claims Data'!$D$11:$D$500='Cal_Claims Experience'!$D491)))</f>
        <v/>
      </c>
      <c r="N491" s="1" t="str" cm="1">
        <f t="array" ref="N491">IF(D491="","",_xlfn._xlws.FILTER('Input_Claims Data'!N$11:N$500,('Input_Claims Data'!$A$11:$A$500='Cal_Claims Experience'!$A491)*('Input_Claims Data'!$B$11:$B$500='Cal_Claims Experience'!$B491)*('Input_Claims Data'!$C$11:$C$500='Cal_Claims Experience'!$C491)*('Input_Claims Data'!$D$11:$D$500='Cal_Claims Experience'!$D491)))</f>
        <v/>
      </c>
      <c r="O491" s="1" t="str">
        <f t="shared" si="70"/>
        <v/>
      </c>
      <c r="P491" s="1" t="str">
        <f t="shared" si="71"/>
        <v/>
      </c>
      <c r="Q491" s="1" t="str">
        <f t="shared" si="72"/>
        <v/>
      </c>
      <c r="R491" s="1" t="str">
        <f t="shared" si="73"/>
        <v/>
      </c>
      <c r="S491" s="1" t="str">
        <f t="shared" si="74"/>
        <v/>
      </c>
      <c r="Y491" s="1" t="str" cm="1">
        <f t="array" ref="Y491">IF(U491="","",_xlfn._xlws.FILTER('Input_Claims Data'!U$11:U$500,('Input_Claims Data'!$Q$11:$Q$500='Cal_Claims Experience'!$U491)*('Input_Claims Data'!$R$11:$R$500='Cal_Claims Experience'!$V491)*('Input_Claims Data'!$S$11:$S$500='Cal_Claims Experience'!$W491)*('Input_Claims Data'!$T$11:$T$500='Cal_Claims Experience'!$X491)))</f>
        <v/>
      </c>
      <c r="Z491" s="1" t="str" cm="1">
        <f t="array" ref="Z491">IF(V491="","",_xlfn._xlws.FILTER('Input_Claims Data'!V$11:V$500,('Input_Claims Data'!$Q$11:$Q$500='Cal_Claims Experience'!$U491)*('Input_Claims Data'!$R$11:$R$500='Cal_Claims Experience'!$V491)*('Input_Claims Data'!$S$11:$S$500='Cal_Claims Experience'!$W491)*('Input_Claims Data'!$T$11:$T$500='Cal_Claims Experience'!$X491)))</f>
        <v/>
      </c>
      <c r="AA491" s="1" t="str" cm="1">
        <f t="array" ref="AA491">IF(W491="","",_xlfn._xlws.FILTER('Input_Claims Data'!W$11:W$500,('Input_Claims Data'!$Q$11:$Q$500='Cal_Claims Experience'!$U491)*('Input_Claims Data'!$R$11:$R$500='Cal_Claims Experience'!$V491)*('Input_Claims Data'!$S$11:$S$500='Cal_Claims Experience'!$W491)*('Input_Claims Data'!$T$11:$T$500='Cal_Claims Experience'!$X491)))</f>
        <v/>
      </c>
      <c r="AB491" s="1" t="str" cm="1">
        <f t="array" ref="AB491">IF(X491="","",_xlfn._xlws.FILTER('Input_Claims Data'!X$11:X$500,('Input_Claims Data'!$Q$11:$Q$500='Cal_Claims Experience'!$U491)*('Input_Claims Data'!$R$11:$R$500='Cal_Claims Experience'!$V491)*('Input_Claims Data'!$S$11:$S$500='Cal_Claims Experience'!$W491)*('Input_Claims Data'!$T$11:$T$500='Cal_Claims Experience'!$X491)))</f>
        <v/>
      </c>
      <c r="AC491" s="1" t="str" cm="1">
        <f t="array" ref="AC491">IF(Y491="","",_xlfn._xlws.FILTER('Input_Claims Data'!Y$11:Y$500,('Input_Claims Data'!$Q$11:$Q$500='Cal_Claims Experience'!$U491)*('Input_Claims Data'!$R$11:$R$500='Cal_Claims Experience'!$V491)*('Input_Claims Data'!$S$11:$S$500='Cal_Claims Experience'!$W491)*('Input_Claims Data'!$T$11:$T$500='Cal_Claims Experience'!$X491)))</f>
        <v/>
      </c>
      <c r="AD491" s="1" t="str" cm="1">
        <f t="array" ref="AD491">IF(Z491="","",_xlfn._xlws.FILTER('Input_Claims Data'!Z$11:Z$500,('Input_Claims Data'!$Q$11:$Q$500='Cal_Claims Experience'!$U491)*('Input_Claims Data'!$R$11:$R$500='Cal_Claims Experience'!$V491)*('Input_Claims Data'!$S$11:$S$500='Cal_Claims Experience'!$W491)*('Input_Claims Data'!$T$11:$T$500='Cal_Claims Experience'!$X491)))</f>
        <v/>
      </c>
      <c r="AE491" s="1" t="str" cm="1">
        <f t="array" ref="AE491">IF(AA491="","",_xlfn._xlws.FILTER('Input_Claims Data'!AA$11:AA$500,('Input_Claims Data'!$Q$11:$Q$500='Cal_Claims Experience'!$U491)*('Input_Claims Data'!$R$11:$R$500='Cal_Claims Experience'!$V491)*('Input_Claims Data'!$S$11:$S$500='Cal_Claims Experience'!$W491)*('Input_Claims Data'!$T$11:$T$500='Cal_Claims Experience'!$X491)))</f>
        <v/>
      </c>
      <c r="AF491" s="1" t="str" cm="1">
        <f t="array" ref="AF491">IF(AB491="","",_xlfn._xlws.FILTER('Input_Claims Data'!AB$11:AB$500,('Input_Claims Data'!$Q$11:$Q$500='Cal_Claims Experience'!$U491)*('Input_Claims Data'!$R$11:$R$500='Cal_Claims Experience'!$V491)*('Input_Claims Data'!$S$11:$S$500='Cal_Claims Experience'!$W491)*('Input_Claims Data'!$T$11:$T$500='Cal_Claims Experience'!$X491)))</f>
        <v/>
      </c>
      <c r="AG491" s="1" t="str" cm="1">
        <f t="array" ref="AG491">IF(AC491="","",_xlfn._xlws.FILTER('Input_Claims Data'!AC$11:AC$500,('Input_Claims Data'!$Q$11:$Q$500='Cal_Claims Experience'!$U491)*('Input_Claims Data'!$R$11:$R$500='Cal_Claims Experience'!$V491)*('Input_Claims Data'!$S$11:$S$500='Cal_Claims Experience'!$W491)*('Input_Claims Data'!$T$11:$T$500='Cal_Claims Experience'!$X491)))</f>
        <v/>
      </c>
      <c r="AH491" s="1" t="str" cm="1">
        <f t="array" ref="AH491">IF(AD491="","",_xlfn._xlws.FILTER('Input_Claims Data'!AD$11:AD$500,('Input_Claims Data'!$Q$11:$Q$500='Cal_Claims Experience'!$U491)*('Input_Claims Data'!$R$11:$R$500='Cal_Claims Experience'!$V491)*('Input_Claims Data'!$S$11:$S$500='Cal_Claims Experience'!$W491)*('Input_Claims Data'!$T$11:$T$500='Cal_Claims Experience'!$X491)))</f>
        <v/>
      </c>
      <c r="AI491" s="1" t="str">
        <f t="shared" si="78"/>
        <v/>
      </c>
      <c r="AJ491" s="1" t="str">
        <f t="shared" si="75"/>
        <v/>
      </c>
      <c r="AK491" s="1" t="str">
        <f t="shared" si="76"/>
        <v/>
      </c>
      <c r="AL491" s="1" t="str">
        <f t="shared" si="77"/>
        <v/>
      </c>
      <c r="AM491" s="1" t="str">
        <f t="shared" si="79"/>
        <v/>
      </c>
    </row>
    <row r="492" spans="5:39">
      <c r="E492" s="1" t="str" cm="1">
        <f t="array" ref="E492">IF(A492="","",_xlfn._xlws.FILTER('Input_Claims Data'!E$11:E$500,('Input_Claims Data'!$A$11:$A$500='Cal_Claims Experience'!$A492)*('Input_Claims Data'!$B$11:$B$500='Cal_Claims Experience'!$B492)*('Input_Claims Data'!$C$11:$C$500='Cal_Claims Experience'!$C492)*('Input_Claims Data'!$D$11:$D$500='Cal_Claims Experience'!$D492)))</f>
        <v/>
      </c>
      <c r="F492" s="1" t="str" cm="1">
        <f t="array" ref="F492">IF(A492="","",_xlfn._xlws.FILTER('Input_Claims Data'!F$11:F$500,('Input_Claims Data'!$A$11:$A$500='Cal_Claims Experience'!$A492)*('Input_Claims Data'!$B$11:$B$500='Cal_Claims Experience'!$B492)*('Input_Claims Data'!$C$11:$C$500='Cal_Claims Experience'!$C492)*('Input_Claims Data'!$D$11:$D$500='Cal_Claims Experience'!$D492)))</f>
        <v/>
      </c>
      <c r="G492" s="1" t="str" cm="1">
        <f t="array" ref="G492">IF(A492="","",_xlfn._xlws.FILTER('Input_Claims Data'!G$11:G$500,('Input_Claims Data'!$A$11:$A$500='Cal_Claims Experience'!$A492)*('Input_Claims Data'!$B$11:$B$500='Cal_Claims Experience'!$B492)*('Input_Claims Data'!$C$11:$C$500='Cal_Claims Experience'!$C492)*('Input_Claims Data'!$D$11:$D$500='Cal_Claims Experience'!$D492)))</f>
        <v/>
      </c>
      <c r="H492" s="1" t="str" cm="1">
        <f t="array" ref="H492">IF(A492="","",_xlfn._xlws.FILTER('Input_Claims Data'!H$11:H$500,('Input_Claims Data'!$A$11:$A$500='Cal_Claims Experience'!$A492)*('Input_Claims Data'!$B$11:$B$500='Cal_Claims Experience'!$B492)*('Input_Claims Data'!$C$11:$C$500='Cal_Claims Experience'!$C492)*('Input_Claims Data'!$D$11:$D$500='Cal_Claims Experience'!$D492)))</f>
        <v/>
      </c>
      <c r="I492" s="1" t="str" cm="1">
        <f t="array" ref="I492">IF(A492="","",_xlfn._xlws.FILTER('Input_Claims Data'!I$11:I$500,('Input_Claims Data'!$A$11:$A$500='Cal_Claims Experience'!$A492)*('Input_Claims Data'!$B$11:$B$500='Cal_Claims Experience'!$B492)*('Input_Claims Data'!$C$11:$C$500='Cal_Claims Experience'!$C492)*('Input_Claims Data'!$D$11:$D$500='Cal_Claims Experience'!$D492)))</f>
        <v/>
      </c>
      <c r="J492" s="1" t="str" cm="1">
        <f t="array" ref="J492">IF(A492="","",_xlfn._xlws.FILTER('Input_Claims Data'!J$11:J$500,('Input_Claims Data'!$A$11:$A$500='Cal_Claims Experience'!$A492)*('Input_Claims Data'!$B$11:$B$500='Cal_Claims Experience'!$B492)*('Input_Claims Data'!$C$11:$C$500='Cal_Claims Experience'!$C492)*('Input_Claims Data'!$D$11:$D$500='Cal_Claims Experience'!$D492)))</f>
        <v/>
      </c>
      <c r="K492" s="1" t="str" cm="1">
        <f t="array" ref="K492">IF(A492="","",_xlfn._xlws.FILTER('Input_Claims Data'!K$11:K$500,('Input_Claims Data'!$A$11:$A$500='Cal_Claims Experience'!$A492)*('Input_Claims Data'!$B$11:$B$500='Cal_Claims Experience'!$B492)*('Input_Claims Data'!$C$11:$C$500='Cal_Claims Experience'!$C492)*('Input_Claims Data'!$D$11:$D$500='Cal_Claims Experience'!$D492)))</f>
        <v/>
      </c>
      <c r="L492" s="1" t="str" cm="1">
        <f t="array" ref="L492">IF(B492="","",_xlfn._xlws.FILTER('Input_Claims Data'!L$11:L$500,('Input_Claims Data'!$A$11:$A$500='Cal_Claims Experience'!$A492)*('Input_Claims Data'!$B$11:$B$500='Cal_Claims Experience'!$B492)*('Input_Claims Data'!$C$11:$C$500='Cal_Claims Experience'!$C492)*('Input_Claims Data'!$D$11:$D$500='Cal_Claims Experience'!$D492)))</f>
        <v/>
      </c>
      <c r="M492" s="1" t="str" cm="1">
        <f t="array" ref="M492">IF(C492="","",_xlfn._xlws.FILTER('Input_Claims Data'!M$11:M$500,('Input_Claims Data'!$A$11:$A$500='Cal_Claims Experience'!$A492)*('Input_Claims Data'!$B$11:$B$500='Cal_Claims Experience'!$B492)*('Input_Claims Data'!$C$11:$C$500='Cal_Claims Experience'!$C492)*('Input_Claims Data'!$D$11:$D$500='Cal_Claims Experience'!$D492)))</f>
        <v/>
      </c>
      <c r="N492" s="1" t="str" cm="1">
        <f t="array" ref="N492">IF(D492="","",_xlfn._xlws.FILTER('Input_Claims Data'!N$11:N$500,('Input_Claims Data'!$A$11:$A$500='Cal_Claims Experience'!$A492)*('Input_Claims Data'!$B$11:$B$500='Cal_Claims Experience'!$B492)*('Input_Claims Data'!$C$11:$C$500='Cal_Claims Experience'!$C492)*('Input_Claims Data'!$D$11:$D$500='Cal_Claims Experience'!$D492)))</f>
        <v/>
      </c>
      <c r="O492" s="1" t="str">
        <f t="shared" si="70"/>
        <v/>
      </c>
      <c r="P492" s="1" t="str">
        <f t="shared" si="71"/>
        <v/>
      </c>
      <c r="Q492" s="1" t="str">
        <f t="shared" si="72"/>
        <v/>
      </c>
      <c r="R492" s="1" t="str">
        <f t="shared" si="73"/>
        <v/>
      </c>
      <c r="S492" s="1" t="str">
        <f t="shared" si="74"/>
        <v/>
      </c>
      <c r="Y492" s="1" t="str" cm="1">
        <f t="array" ref="Y492">IF(U492="","",_xlfn._xlws.FILTER('Input_Claims Data'!U$11:U$500,('Input_Claims Data'!$Q$11:$Q$500='Cal_Claims Experience'!$U492)*('Input_Claims Data'!$R$11:$R$500='Cal_Claims Experience'!$V492)*('Input_Claims Data'!$S$11:$S$500='Cal_Claims Experience'!$W492)*('Input_Claims Data'!$T$11:$T$500='Cal_Claims Experience'!$X492)))</f>
        <v/>
      </c>
      <c r="Z492" s="1" t="str" cm="1">
        <f t="array" ref="Z492">IF(V492="","",_xlfn._xlws.FILTER('Input_Claims Data'!V$11:V$500,('Input_Claims Data'!$Q$11:$Q$500='Cal_Claims Experience'!$U492)*('Input_Claims Data'!$R$11:$R$500='Cal_Claims Experience'!$V492)*('Input_Claims Data'!$S$11:$S$500='Cal_Claims Experience'!$W492)*('Input_Claims Data'!$T$11:$T$500='Cal_Claims Experience'!$X492)))</f>
        <v/>
      </c>
      <c r="AA492" s="1" t="str" cm="1">
        <f t="array" ref="AA492">IF(W492="","",_xlfn._xlws.FILTER('Input_Claims Data'!W$11:W$500,('Input_Claims Data'!$Q$11:$Q$500='Cal_Claims Experience'!$U492)*('Input_Claims Data'!$R$11:$R$500='Cal_Claims Experience'!$V492)*('Input_Claims Data'!$S$11:$S$500='Cal_Claims Experience'!$W492)*('Input_Claims Data'!$T$11:$T$500='Cal_Claims Experience'!$X492)))</f>
        <v/>
      </c>
      <c r="AB492" s="1" t="str" cm="1">
        <f t="array" ref="AB492">IF(X492="","",_xlfn._xlws.FILTER('Input_Claims Data'!X$11:X$500,('Input_Claims Data'!$Q$11:$Q$500='Cal_Claims Experience'!$U492)*('Input_Claims Data'!$R$11:$R$500='Cal_Claims Experience'!$V492)*('Input_Claims Data'!$S$11:$S$500='Cal_Claims Experience'!$W492)*('Input_Claims Data'!$T$11:$T$500='Cal_Claims Experience'!$X492)))</f>
        <v/>
      </c>
      <c r="AC492" s="1" t="str" cm="1">
        <f t="array" ref="AC492">IF(Y492="","",_xlfn._xlws.FILTER('Input_Claims Data'!Y$11:Y$500,('Input_Claims Data'!$Q$11:$Q$500='Cal_Claims Experience'!$U492)*('Input_Claims Data'!$R$11:$R$500='Cal_Claims Experience'!$V492)*('Input_Claims Data'!$S$11:$S$500='Cal_Claims Experience'!$W492)*('Input_Claims Data'!$T$11:$T$500='Cal_Claims Experience'!$X492)))</f>
        <v/>
      </c>
      <c r="AD492" s="1" t="str" cm="1">
        <f t="array" ref="AD492">IF(Z492="","",_xlfn._xlws.FILTER('Input_Claims Data'!Z$11:Z$500,('Input_Claims Data'!$Q$11:$Q$500='Cal_Claims Experience'!$U492)*('Input_Claims Data'!$R$11:$R$500='Cal_Claims Experience'!$V492)*('Input_Claims Data'!$S$11:$S$500='Cal_Claims Experience'!$W492)*('Input_Claims Data'!$T$11:$T$500='Cal_Claims Experience'!$X492)))</f>
        <v/>
      </c>
      <c r="AE492" s="1" t="str" cm="1">
        <f t="array" ref="AE492">IF(AA492="","",_xlfn._xlws.FILTER('Input_Claims Data'!AA$11:AA$500,('Input_Claims Data'!$Q$11:$Q$500='Cal_Claims Experience'!$U492)*('Input_Claims Data'!$R$11:$R$500='Cal_Claims Experience'!$V492)*('Input_Claims Data'!$S$11:$S$500='Cal_Claims Experience'!$W492)*('Input_Claims Data'!$T$11:$T$500='Cal_Claims Experience'!$X492)))</f>
        <v/>
      </c>
      <c r="AF492" s="1" t="str" cm="1">
        <f t="array" ref="AF492">IF(AB492="","",_xlfn._xlws.FILTER('Input_Claims Data'!AB$11:AB$500,('Input_Claims Data'!$Q$11:$Q$500='Cal_Claims Experience'!$U492)*('Input_Claims Data'!$R$11:$R$500='Cal_Claims Experience'!$V492)*('Input_Claims Data'!$S$11:$S$500='Cal_Claims Experience'!$W492)*('Input_Claims Data'!$T$11:$T$500='Cal_Claims Experience'!$X492)))</f>
        <v/>
      </c>
      <c r="AG492" s="1" t="str" cm="1">
        <f t="array" ref="AG492">IF(AC492="","",_xlfn._xlws.FILTER('Input_Claims Data'!AC$11:AC$500,('Input_Claims Data'!$Q$11:$Q$500='Cal_Claims Experience'!$U492)*('Input_Claims Data'!$R$11:$R$500='Cal_Claims Experience'!$V492)*('Input_Claims Data'!$S$11:$S$500='Cal_Claims Experience'!$W492)*('Input_Claims Data'!$T$11:$T$500='Cal_Claims Experience'!$X492)))</f>
        <v/>
      </c>
      <c r="AH492" s="1" t="str" cm="1">
        <f t="array" ref="AH492">IF(AD492="","",_xlfn._xlws.FILTER('Input_Claims Data'!AD$11:AD$500,('Input_Claims Data'!$Q$11:$Q$500='Cal_Claims Experience'!$U492)*('Input_Claims Data'!$R$11:$R$500='Cal_Claims Experience'!$V492)*('Input_Claims Data'!$S$11:$S$500='Cal_Claims Experience'!$W492)*('Input_Claims Data'!$T$11:$T$500='Cal_Claims Experience'!$X492)))</f>
        <v/>
      </c>
      <c r="AI492" s="1" t="str">
        <f t="shared" si="78"/>
        <v/>
      </c>
      <c r="AJ492" s="1" t="str">
        <f t="shared" si="75"/>
        <v/>
      </c>
      <c r="AK492" s="1" t="str">
        <f t="shared" si="76"/>
        <v/>
      </c>
      <c r="AL492" s="1" t="str">
        <f t="shared" si="77"/>
        <v/>
      </c>
      <c r="AM492" s="1" t="str">
        <f t="shared" si="79"/>
        <v/>
      </c>
    </row>
    <row r="493" spans="5:39">
      <c r="E493" s="1" t="str" cm="1">
        <f t="array" ref="E493">IF(A493="","",_xlfn._xlws.FILTER('Input_Claims Data'!E$11:E$500,('Input_Claims Data'!$A$11:$A$500='Cal_Claims Experience'!$A493)*('Input_Claims Data'!$B$11:$B$500='Cal_Claims Experience'!$B493)*('Input_Claims Data'!$C$11:$C$500='Cal_Claims Experience'!$C493)*('Input_Claims Data'!$D$11:$D$500='Cal_Claims Experience'!$D493)))</f>
        <v/>
      </c>
      <c r="F493" s="1" t="str" cm="1">
        <f t="array" ref="F493">IF(A493="","",_xlfn._xlws.FILTER('Input_Claims Data'!F$11:F$500,('Input_Claims Data'!$A$11:$A$500='Cal_Claims Experience'!$A493)*('Input_Claims Data'!$B$11:$B$500='Cal_Claims Experience'!$B493)*('Input_Claims Data'!$C$11:$C$500='Cal_Claims Experience'!$C493)*('Input_Claims Data'!$D$11:$D$500='Cal_Claims Experience'!$D493)))</f>
        <v/>
      </c>
      <c r="G493" s="1" t="str" cm="1">
        <f t="array" ref="G493">IF(A493="","",_xlfn._xlws.FILTER('Input_Claims Data'!G$11:G$500,('Input_Claims Data'!$A$11:$A$500='Cal_Claims Experience'!$A493)*('Input_Claims Data'!$B$11:$B$500='Cal_Claims Experience'!$B493)*('Input_Claims Data'!$C$11:$C$500='Cal_Claims Experience'!$C493)*('Input_Claims Data'!$D$11:$D$500='Cal_Claims Experience'!$D493)))</f>
        <v/>
      </c>
      <c r="H493" s="1" t="str" cm="1">
        <f t="array" ref="H493">IF(A493="","",_xlfn._xlws.FILTER('Input_Claims Data'!H$11:H$500,('Input_Claims Data'!$A$11:$A$500='Cal_Claims Experience'!$A493)*('Input_Claims Data'!$B$11:$B$500='Cal_Claims Experience'!$B493)*('Input_Claims Data'!$C$11:$C$500='Cal_Claims Experience'!$C493)*('Input_Claims Data'!$D$11:$D$500='Cal_Claims Experience'!$D493)))</f>
        <v/>
      </c>
      <c r="I493" s="1" t="str" cm="1">
        <f t="array" ref="I493">IF(A493="","",_xlfn._xlws.FILTER('Input_Claims Data'!I$11:I$500,('Input_Claims Data'!$A$11:$A$500='Cal_Claims Experience'!$A493)*('Input_Claims Data'!$B$11:$B$500='Cal_Claims Experience'!$B493)*('Input_Claims Data'!$C$11:$C$500='Cal_Claims Experience'!$C493)*('Input_Claims Data'!$D$11:$D$500='Cal_Claims Experience'!$D493)))</f>
        <v/>
      </c>
      <c r="J493" s="1" t="str" cm="1">
        <f t="array" ref="J493">IF(A493="","",_xlfn._xlws.FILTER('Input_Claims Data'!J$11:J$500,('Input_Claims Data'!$A$11:$A$500='Cal_Claims Experience'!$A493)*('Input_Claims Data'!$B$11:$B$500='Cal_Claims Experience'!$B493)*('Input_Claims Data'!$C$11:$C$500='Cal_Claims Experience'!$C493)*('Input_Claims Data'!$D$11:$D$500='Cal_Claims Experience'!$D493)))</f>
        <v/>
      </c>
      <c r="K493" s="1" t="str" cm="1">
        <f t="array" ref="K493">IF(A493="","",_xlfn._xlws.FILTER('Input_Claims Data'!K$11:K$500,('Input_Claims Data'!$A$11:$A$500='Cal_Claims Experience'!$A493)*('Input_Claims Data'!$B$11:$B$500='Cal_Claims Experience'!$B493)*('Input_Claims Data'!$C$11:$C$500='Cal_Claims Experience'!$C493)*('Input_Claims Data'!$D$11:$D$500='Cal_Claims Experience'!$D493)))</f>
        <v/>
      </c>
      <c r="L493" s="1" t="str" cm="1">
        <f t="array" ref="L493">IF(B493="","",_xlfn._xlws.FILTER('Input_Claims Data'!L$11:L$500,('Input_Claims Data'!$A$11:$A$500='Cal_Claims Experience'!$A493)*('Input_Claims Data'!$B$11:$B$500='Cal_Claims Experience'!$B493)*('Input_Claims Data'!$C$11:$C$500='Cal_Claims Experience'!$C493)*('Input_Claims Data'!$D$11:$D$500='Cal_Claims Experience'!$D493)))</f>
        <v/>
      </c>
      <c r="M493" s="1" t="str" cm="1">
        <f t="array" ref="M493">IF(C493="","",_xlfn._xlws.FILTER('Input_Claims Data'!M$11:M$500,('Input_Claims Data'!$A$11:$A$500='Cal_Claims Experience'!$A493)*('Input_Claims Data'!$B$11:$B$500='Cal_Claims Experience'!$B493)*('Input_Claims Data'!$C$11:$C$500='Cal_Claims Experience'!$C493)*('Input_Claims Data'!$D$11:$D$500='Cal_Claims Experience'!$D493)))</f>
        <v/>
      </c>
      <c r="N493" s="1" t="str" cm="1">
        <f t="array" ref="N493">IF(D493="","",_xlfn._xlws.FILTER('Input_Claims Data'!N$11:N$500,('Input_Claims Data'!$A$11:$A$500='Cal_Claims Experience'!$A493)*('Input_Claims Data'!$B$11:$B$500='Cal_Claims Experience'!$B493)*('Input_Claims Data'!$C$11:$C$500='Cal_Claims Experience'!$C493)*('Input_Claims Data'!$D$11:$D$500='Cal_Claims Experience'!$D493)))</f>
        <v/>
      </c>
      <c r="O493" s="1" t="str">
        <f t="shared" si="70"/>
        <v/>
      </c>
      <c r="P493" s="1" t="str">
        <f t="shared" si="71"/>
        <v/>
      </c>
      <c r="Q493" s="1" t="str">
        <f t="shared" si="72"/>
        <v/>
      </c>
      <c r="R493" s="1" t="str">
        <f t="shared" si="73"/>
        <v/>
      </c>
      <c r="S493" s="1" t="str">
        <f t="shared" si="74"/>
        <v/>
      </c>
      <c r="Y493" s="1" t="str" cm="1">
        <f t="array" ref="Y493">IF(U493="","",_xlfn._xlws.FILTER('Input_Claims Data'!U$11:U$500,('Input_Claims Data'!$Q$11:$Q$500='Cal_Claims Experience'!$U493)*('Input_Claims Data'!$R$11:$R$500='Cal_Claims Experience'!$V493)*('Input_Claims Data'!$S$11:$S$500='Cal_Claims Experience'!$W493)*('Input_Claims Data'!$T$11:$T$500='Cal_Claims Experience'!$X493)))</f>
        <v/>
      </c>
      <c r="Z493" s="1" t="str" cm="1">
        <f t="array" ref="Z493">IF(V493="","",_xlfn._xlws.FILTER('Input_Claims Data'!V$11:V$500,('Input_Claims Data'!$Q$11:$Q$500='Cal_Claims Experience'!$U493)*('Input_Claims Data'!$R$11:$R$500='Cal_Claims Experience'!$V493)*('Input_Claims Data'!$S$11:$S$500='Cal_Claims Experience'!$W493)*('Input_Claims Data'!$T$11:$T$500='Cal_Claims Experience'!$X493)))</f>
        <v/>
      </c>
      <c r="AA493" s="1" t="str" cm="1">
        <f t="array" ref="AA493">IF(W493="","",_xlfn._xlws.FILTER('Input_Claims Data'!W$11:W$500,('Input_Claims Data'!$Q$11:$Q$500='Cal_Claims Experience'!$U493)*('Input_Claims Data'!$R$11:$R$500='Cal_Claims Experience'!$V493)*('Input_Claims Data'!$S$11:$S$500='Cal_Claims Experience'!$W493)*('Input_Claims Data'!$T$11:$T$500='Cal_Claims Experience'!$X493)))</f>
        <v/>
      </c>
      <c r="AB493" s="1" t="str" cm="1">
        <f t="array" ref="AB493">IF(X493="","",_xlfn._xlws.FILTER('Input_Claims Data'!X$11:X$500,('Input_Claims Data'!$Q$11:$Q$500='Cal_Claims Experience'!$U493)*('Input_Claims Data'!$R$11:$R$500='Cal_Claims Experience'!$V493)*('Input_Claims Data'!$S$11:$S$500='Cal_Claims Experience'!$W493)*('Input_Claims Data'!$T$11:$T$500='Cal_Claims Experience'!$X493)))</f>
        <v/>
      </c>
      <c r="AC493" s="1" t="str" cm="1">
        <f t="array" ref="AC493">IF(Y493="","",_xlfn._xlws.FILTER('Input_Claims Data'!Y$11:Y$500,('Input_Claims Data'!$Q$11:$Q$500='Cal_Claims Experience'!$U493)*('Input_Claims Data'!$R$11:$R$500='Cal_Claims Experience'!$V493)*('Input_Claims Data'!$S$11:$S$500='Cal_Claims Experience'!$W493)*('Input_Claims Data'!$T$11:$T$500='Cal_Claims Experience'!$X493)))</f>
        <v/>
      </c>
      <c r="AD493" s="1" t="str" cm="1">
        <f t="array" ref="AD493">IF(Z493="","",_xlfn._xlws.FILTER('Input_Claims Data'!Z$11:Z$500,('Input_Claims Data'!$Q$11:$Q$500='Cal_Claims Experience'!$U493)*('Input_Claims Data'!$R$11:$R$500='Cal_Claims Experience'!$V493)*('Input_Claims Data'!$S$11:$S$500='Cal_Claims Experience'!$W493)*('Input_Claims Data'!$T$11:$T$500='Cal_Claims Experience'!$X493)))</f>
        <v/>
      </c>
      <c r="AE493" s="1" t="str" cm="1">
        <f t="array" ref="AE493">IF(AA493="","",_xlfn._xlws.FILTER('Input_Claims Data'!AA$11:AA$500,('Input_Claims Data'!$Q$11:$Q$500='Cal_Claims Experience'!$U493)*('Input_Claims Data'!$R$11:$R$500='Cal_Claims Experience'!$V493)*('Input_Claims Data'!$S$11:$S$500='Cal_Claims Experience'!$W493)*('Input_Claims Data'!$T$11:$T$500='Cal_Claims Experience'!$X493)))</f>
        <v/>
      </c>
      <c r="AF493" s="1" t="str" cm="1">
        <f t="array" ref="AF493">IF(AB493="","",_xlfn._xlws.FILTER('Input_Claims Data'!AB$11:AB$500,('Input_Claims Data'!$Q$11:$Q$500='Cal_Claims Experience'!$U493)*('Input_Claims Data'!$R$11:$R$500='Cal_Claims Experience'!$V493)*('Input_Claims Data'!$S$11:$S$500='Cal_Claims Experience'!$W493)*('Input_Claims Data'!$T$11:$T$500='Cal_Claims Experience'!$X493)))</f>
        <v/>
      </c>
      <c r="AG493" s="1" t="str" cm="1">
        <f t="array" ref="AG493">IF(AC493="","",_xlfn._xlws.FILTER('Input_Claims Data'!AC$11:AC$500,('Input_Claims Data'!$Q$11:$Q$500='Cal_Claims Experience'!$U493)*('Input_Claims Data'!$R$11:$R$500='Cal_Claims Experience'!$V493)*('Input_Claims Data'!$S$11:$S$500='Cal_Claims Experience'!$W493)*('Input_Claims Data'!$T$11:$T$500='Cal_Claims Experience'!$X493)))</f>
        <v/>
      </c>
      <c r="AH493" s="1" t="str" cm="1">
        <f t="array" ref="AH493">IF(AD493="","",_xlfn._xlws.FILTER('Input_Claims Data'!AD$11:AD$500,('Input_Claims Data'!$Q$11:$Q$500='Cal_Claims Experience'!$U493)*('Input_Claims Data'!$R$11:$R$500='Cal_Claims Experience'!$V493)*('Input_Claims Data'!$S$11:$S$500='Cal_Claims Experience'!$W493)*('Input_Claims Data'!$T$11:$T$500='Cal_Claims Experience'!$X493)))</f>
        <v/>
      </c>
      <c r="AI493" s="1" t="str">
        <f t="shared" si="78"/>
        <v/>
      </c>
      <c r="AJ493" s="1" t="str">
        <f t="shared" si="75"/>
        <v/>
      </c>
      <c r="AK493" s="1" t="str">
        <f t="shared" si="76"/>
        <v/>
      </c>
      <c r="AL493" s="1" t="str">
        <f t="shared" si="77"/>
        <v/>
      </c>
      <c r="AM493" s="1" t="str">
        <f t="shared" si="79"/>
        <v/>
      </c>
    </row>
    <row r="494" spans="5:39">
      <c r="E494" s="1" t="str" cm="1">
        <f t="array" ref="E494">IF(A494="","",_xlfn._xlws.FILTER('Input_Claims Data'!E$11:E$500,('Input_Claims Data'!$A$11:$A$500='Cal_Claims Experience'!$A494)*('Input_Claims Data'!$B$11:$B$500='Cal_Claims Experience'!$B494)*('Input_Claims Data'!$C$11:$C$500='Cal_Claims Experience'!$C494)*('Input_Claims Data'!$D$11:$D$500='Cal_Claims Experience'!$D494)))</f>
        <v/>
      </c>
      <c r="F494" s="1" t="str" cm="1">
        <f t="array" ref="F494">IF(A494="","",_xlfn._xlws.FILTER('Input_Claims Data'!F$11:F$500,('Input_Claims Data'!$A$11:$A$500='Cal_Claims Experience'!$A494)*('Input_Claims Data'!$B$11:$B$500='Cal_Claims Experience'!$B494)*('Input_Claims Data'!$C$11:$C$500='Cal_Claims Experience'!$C494)*('Input_Claims Data'!$D$11:$D$500='Cal_Claims Experience'!$D494)))</f>
        <v/>
      </c>
      <c r="G494" s="1" t="str" cm="1">
        <f t="array" ref="G494">IF(A494="","",_xlfn._xlws.FILTER('Input_Claims Data'!G$11:G$500,('Input_Claims Data'!$A$11:$A$500='Cal_Claims Experience'!$A494)*('Input_Claims Data'!$B$11:$B$500='Cal_Claims Experience'!$B494)*('Input_Claims Data'!$C$11:$C$500='Cal_Claims Experience'!$C494)*('Input_Claims Data'!$D$11:$D$500='Cal_Claims Experience'!$D494)))</f>
        <v/>
      </c>
      <c r="H494" s="1" t="str" cm="1">
        <f t="array" ref="H494">IF(A494="","",_xlfn._xlws.FILTER('Input_Claims Data'!H$11:H$500,('Input_Claims Data'!$A$11:$A$500='Cal_Claims Experience'!$A494)*('Input_Claims Data'!$B$11:$B$500='Cal_Claims Experience'!$B494)*('Input_Claims Data'!$C$11:$C$500='Cal_Claims Experience'!$C494)*('Input_Claims Data'!$D$11:$D$500='Cal_Claims Experience'!$D494)))</f>
        <v/>
      </c>
      <c r="I494" s="1" t="str" cm="1">
        <f t="array" ref="I494">IF(A494="","",_xlfn._xlws.FILTER('Input_Claims Data'!I$11:I$500,('Input_Claims Data'!$A$11:$A$500='Cal_Claims Experience'!$A494)*('Input_Claims Data'!$B$11:$B$500='Cal_Claims Experience'!$B494)*('Input_Claims Data'!$C$11:$C$500='Cal_Claims Experience'!$C494)*('Input_Claims Data'!$D$11:$D$500='Cal_Claims Experience'!$D494)))</f>
        <v/>
      </c>
      <c r="J494" s="1" t="str" cm="1">
        <f t="array" ref="J494">IF(A494="","",_xlfn._xlws.FILTER('Input_Claims Data'!J$11:J$500,('Input_Claims Data'!$A$11:$A$500='Cal_Claims Experience'!$A494)*('Input_Claims Data'!$B$11:$B$500='Cal_Claims Experience'!$B494)*('Input_Claims Data'!$C$11:$C$500='Cal_Claims Experience'!$C494)*('Input_Claims Data'!$D$11:$D$500='Cal_Claims Experience'!$D494)))</f>
        <v/>
      </c>
      <c r="K494" s="1" t="str" cm="1">
        <f t="array" ref="K494">IF(A494="","",_xlfn._xlws.FILTER('Input_Claims Data'!K$11:K$500,('Input_Claims Data'!$A$11:$A$500='Cal_Claims Experience'!$A494)*('Input_Claims Data'!$B$11:$B$500='Cal_Claims Experience'!$B494)*('Input_Claims Data'!$C$11:$C$500='Cal_Claims Experience'!$C494)*('Input_Claims Data'!$D$11:$D$500='Cal_Claims Experience'!$D494)))</f>
        <v/>
      </c>
      <c r="L494" s="1" t="str" cm="1">
        <f t="array" ref="L494">IF(B494="","",_xlfn._xlws.FILTER('Input_Claims Data'!L$11:L$500,('Input_Claims Data'!$A$11:$A$500='Cal_Claims Experience'!$A494)*('Input_Claims Data'!$B$11:$B$500='Cal_Claims Experience'!$B494)*('Input_Claims Data'!$C$11:$C$500='Cal_Claims Experience'!$C494)*('Input_Claims Data'!$D$11:$D$500='Cal_Claims Experience'!$D494)))</f>
        <v/>
      </c>
      <c r="M494" s="1" t="str" cm="1">
        <f t="array" ref="M494">IF(C494="","",_xlfn._xlws.FILTER('Input_Claims Data'!M$11:M$500,('Input_Claims Data'!$A$11:$A$500='Cal_Claims Experience'!$A494)*('Input_Claims Data'!$B$11:$B$500='Cal_Claims Experience'!$B494)*('Input_Claims Data'!$C$11:$C$500='Cal_Claims Experience'!$C494)*('Input_Claims Data'!$D$11:$D$500='Cal_Claims Experience'!$D494)))</f>
        <v/>
      </c>
      <c r="N494" s="1" t="str" cm="1">
        <f t="array" ref="N494">IF(D494="","",_xlfn._xlws.FILTER('Input_Claims Data'!N$11:N$500,('Input_Claims Data'!$A$11:$A$500='Cal_Claims Experience'!$A494)*('Input_Claims Data'!$B$11:$B$500='Cal_Claims Experience'!$B494)*('Input_Claims Data'!$C$11:$C$500='Cal_Claims Experience'!$C494)*('Input_Claims Data'!$D$11:$D$500='Cal_Claims Experience'!$D494)))</f>
        <v/>
      </c>
      <c r="O494" s="1" t="str">
        <f t="shared" si="70"/>
        <v/>
      </c>
      <c r="P494" s="1" t="str">
        <f t="shared" si="71"/>
        <v/>
      </c>
      <c r="Q494" s="1" t="str">
        <f t="shared" si="72"/>
        <v/>
      </c>
      <c r="R494" s="1" t="str">
        <f t="shared" si="73"/>
        <v/>
      </c>
      <c r="S494" s="1" t="str">
        <f t="shared" si="74"/>
        <v/>
      </c>
      <c r="Y494" s="1" t="str" cm="1">
        <f t="array" ref="Y494">IF(U494="","",_xlfn._xlws.FILTER('Input_Claims Data'!U$11:U$500,('Input_Claims Data'!$Q$11:$Q$500='Cal_Claims Experience'!$U494)*('Input_Claims Data'!$R$11:$R$500='Cal_Claims Experience'!$V494)*('Input_Claims Data'!$S$11:$S$500='Cal_Claims Experience'!$W494)*('Input_Claims Data'!$T$11:$T$500='Cal_Claims Experience'!$X494)))</f>
        <v/>
      </c>
      <c r="Z494" s="1" t="str" cm="1">
        <f t="array" ref="Z494">IF(V494="","",_xlfn._xlws.FILTER('Input_Claims Data'!V$11:V$500,('Input_Claims Data'!$Q$11:$Q$500='Cal_Claims Experience'!$U494)*('Input_Claims Data'!$R$11:$R$500='Cal_Claims Experience'!$V494)*('Input_Claims Data'!$S$11:$S$500='Cal_Claims Experience'!$W494)*('Input_Claims Data'!$T$11:$T$500='Cal_Claims Experience'!$X494)))</f>
        <v/>
      </c>
      <c r="AA494" s="1" t="str" cm="1">
        <f t="array" ref="AA494">IF(W494="","",_xlfn._xlws.FILTER('Input_Claims Data'!W$11:W$500,('Input_Claims Data'!$Q$11:$Q$500='Cal_Claims Experience'!$U494)*('Input_Claims Data'!$R$11:$R$500='Cal_Claims Experience'!$V494)*('Input_Claims Data'!$S$11:$S$500='Cal_Claims Experience'!$W494)*('Input_Claims Data'!$T$11:$T$500='Cal_Claims Experience'!$X494)))</f>
        <v/>
      </c>
      <c r="AB494" s="1" t="str" cm="1">
        <f t="array" ref="AB494">IF(X494="","",_xlfn._xlws.FILTER('Input_Claims Data'!X$11:X$500,('Input_Claims Data'!$Q$11:$Q$500='Cal_Claims Experience'!$U494)*('Input_Claims Data'!$R$11:$R$500='Cal_Claims Experience'!$V494)*('Input_Claims Data'!$S$11:$S$500='Cal_Claims Experience'!$W494)*('Input_Claims Data'!$T$11:$T$500='Cal_Claims Experience'!$X494)))</f>
        <v/>
      </c>
      <c r="AC494" s="1" t="str" cm="1">
        <f t="array" ref="AC494">IF(Y494="","",_xlfn._xlws.FILTER('Input_Claims Data'!Y$11:Y$500,('Input_Claims Data'!$Q$11:$Q$500='Cal_Claims Experience'!$U494)*('Input_Claims Data'!$R$11:$R$500='Cal_Claims Experience'!$V494)*('Input_Claims Data'!$S$11:$S$500='Cal_Claims Experience'!$W494)*('Input_Claims Data'!$T$11:$T$500='Cal_Claims Experience'!$X494)))</f>
        <v/>
      </c>
      <c r="AD494" s="1" t="str" cm="1">
        <f t="array" ref="AD494">IF(Z494="","",_xlfn._xlws.FILTER('Input_Claims Data'!Z$11:Z$500,('Input_Claims Data'!$Q$11:$Q$500='Cal_Claims Experience'!$U494)*('Input_Claims Data'!$R$11:$R$500='Cal_Claims Experience'!$V494)*('Input_Claims Data'!$S$11:$S$500='Cal_Claims Experience'!$W494)*('Input_Claims Data'!$T$11:$T$500='Cal_Claims Experience'!$X494)))</f>
        <v/>
      </c>
      <c r="AE494" s="1" t="str" cm="1">
        <f t="array" ref="AE494">IF(AA494="","",_xlfn._xlws.FILTER('Input_Claims Data'!AA$11:AA$500,('Input_Claims Data'!$Q$11:$Q$500='Cal_Claims Experience'!$U494)*('Input_Claims Data'!$R$11:$R$500='Cal_Claims Experience'!$V494)*('Input_Claims Data'!$S$11:$S$500='Cal_Claims Experience'!$W494)*('Input_Claims Data'!$T$11:$T$500='Cal_Claims Experience'!$X494)))</f>
        <v/>
      </c>
      <c r="AF494" s="1" t="str" cm="1">
        <f t="array" ref="AF494">IF(AB494="","",_xlfn._xlws.FILTER('Input_Claims Data'!AB$11:AB$500,('Input_Claims Data'!$Q$11:$Q$500='Cal_Claims Experience'!$U494)*('Input_Claims Data'!$R$11:$R$500='Cal_Claims Experience'!$V494)*('Input_Claims Data'!$S$11:$S$500='Cal_Claims Experience'!$W494)*('Input_Claims Data'!$T$11:$T$500='Cal_Claims Experience'!$X494)))</f>
        <v/>
      </c>
      <c r="AG494" s="1" t="str" cm="1">
        <f t="array" ref="AG494">IF(AC494="","",_xlfn._xlws.FILTER('Input_Claims Data'!AC$11:AC$500,('Input_Claims Data'!$Q$11:$Q$500='Cal_Claims Experience'!$U494)*('Input_Claims Data'!$R$11:$R$500='Cal_Claims Experience'!$V494)*('Input_Claims Data'!$S$11:$S$500='Cal_Claims Experience'!$W494)*('Input_Claims Data'!$T$11:$T$500='Cal_Claims Experience'!$X494)))</f>
        <v/>
      </c>
      <c r="AH494" s="1" t="str" cm="1">
        <f t="array" ref="AH494">IF(AD494="","",_xlfn._xlws.FILTER('Input_Claims Data'!AD$11:AD$500,('Input_Claims Data'!$Q$11:$Q$500='Cal_Claims Experience'!$U494)*('Input_Claims Data'!$R$11:$R$500='Cal_Claims Experience'!$V494)*('Input_Claims Data'!$S$11:$S$500='Cal_Claims Experience'!$W494)*('Input_Claims Data'!$T$11:$T$500='Cal_Claims Experience'!$X494)))</f>
        <v/>
      </c>
      <c r="AI494" s="1" t="str">
        <f t="shared" si="78"/>
        <v/>
      </c>
      <c r="AJ494" s="1" t="str">
        <f t="shared" si="75"/>
        <v/>
      </c>
      <c r="AK494" s="1" t="str">
        <f t="shared" si="76"/>
        <v/>
      </c>
      <c r="AL494" s="1" t="str">
        <f t="shared" si="77"/>
        <v/>
      </c>
      <c r="AM494" s="1" t="str">
        <f t="shared" si="79"/>
        <v/>
      </c>
    </row>
    <row r="495" spans="5:39">
      <c r="E495" s="1" t="str" cm="1">
        <f t="array" ref="E495">IF(A495="","",_xlfn._xlws.FILTER('Input_Claims Data'!E$11:E$500,('Input_Claims Data'!$A$11:$A$500='Cal_Claims Experience'!$A495)*('Input_Claims Data'!$B$11:$B$500='Cal_Claims Experience'!$B495)*('Input_Claims Data'!$C$11:$C$500='Cal_Claims Experience'!$C495)*('Input_Claims Data'!$D$11:$D$500='Cal_Claims Experience'!$D495)))</f>
        <v/>
      </c>
      <c r="F495" s="1" t="str" cm="1">
        <f t="array" ref="F495">IF(A495="","",_xlfn._xlws.FILTER('Input_Claims Data'!F$11:F$500,('Input_Claims Data'!$A$11:$A$500='Cal_Claims Experience'!$A495)*('Input_Claims Data'!$B$11:$B$500='Cal_Claims Experience'!$B495)*('Input_Claims Data'!$C$11:$C$500='Cal_Claims Experience'!$C495)*('Input_Claims Data'!$D$11:$D$500='Cal_Claims Experience'!$D495)))</f>
        <v/>
      </c>
      <c r="G495" s="1" t="str" cm="1">
        <f t="array" ref="G495">IF(A495="","",_xlfn._xlws.FILTER('Input_Claims Data'!G$11:G$500,('Input_Claims Data'!$A$11:$A$500='Cal_Claims Experience'!$A495)*('Input_Claims Data'!$B$11:$B$500='Cal_Claims Experience'!$B495)*('Input_Claims Data'!$C$11:$C$500='Cal_Claims Experience'!$C495)*('Input_Claims Data'!$D$11:$D$500='Cal_Claims Experience'!$D495)))</f>
        <v/>
      </c>
      <c r="H495" s="1" t="str" cm="1">
        <f t="array" ref="H495">IF(A495="","",_xlfn._xlws.FILTER('Input_Claims Data'!H$11:H$500,('Input_Claims Data'!$A$11:$A$500='Cal_Claims Experience'!$A495)*('Input_Claims Data'!$B$11:$B$500='Cal_Claims Experience'!$B495)*('Input_Claims Data'!$C$11:$C$500='Cal_Claims Experience'!$C495)*('Input_Claims Data'!$D$11:$D$500='Cal_Claims Experience'!$D495)))</f>
        <v/>
      </c>
      <c r="I495" s="1" t="str" cm="1">
        <f t="array" ref="I495">IF(A495="","",_xlfn._xlws.FILTER('Input_Claims Data'!I$11:I$500,('Input_Claims Data'!$A$11:$A$500='Cal_Claims Experience'!$A495)*('Input_Claims Data'!$B$11:$B$500='Cal_Claims Experience'!$B495)*('Input_Claims Data'!$C$11:$C$500='Cal_Claims Experience'!$C495)*('Input_Claims Data'!$D$11:$D$500='Cal_Claims Experience'!$D495)))</f>
        <v/>
      </c>
      <c r="J495" s="1" t="str" cm="1">
        <f t="array" ref="J495">IF(A495="","",_xlfn._xlws.FILTER('Input_Claims Data'!J$11:J$500,('Input_Claims Data'!$A$11:$A$500='Cal_Claims Experience'!$A495)*('Input_Claims Data'!$B$11:$B$500='Cal_Claims Experience'!$B495)*('Input_Claims Data'!$C$11:$C$500='Cal_Claims Experience'!$C495)*('Input_Claims Data'!$D$11:$D$500='Cal_Claims Experience'!$D495)))</f>
        <v/>
      </c>
      <c r="K495" s="1" t="str" cm="1">
        <f t="array" ref="K495">IF(A495="","",_xlfn._xlws.FILTER('Input_Claims Data'!K$11:K$500,('Input_Claims Data'!$A$11:$A$500='Cal_Claims Experience'!$A495)*('Input_Claims Data'!$B$11:$B$500='Cal_Claims Experience'!$B495)*('Input_Claims Data'!$C$11:$C$500='Cal_Claims Experience'!$C495)*('Input_Claims Data'!$D$11:$D$500='Cal_Claims Experience'!$D495)))</f>
        <v/>
      </c>
      <c r="L495" s="1" t="str" cm="1">
        <f t="array" ref="L495">IF(B495="","",_xlfn._xlws.FILTER('Input_Claims Data'!L$11:L$500,('Input_Claims Data'!$A$11:$A$500='Cal_Claims Experience'!$A495)*('Input_Claims Data'!$B$11:$B$500='Cal_Claims Experience'!$B495)*('Input_Claims Data'!$C$11:$C$500='Cal_Claims Experience'!$C495)*('Input_Claims Data'!$D$11:$D$500='Cal_Claims Experience'!$D495)))</f>
        <v/>
      </c>
      <c r="M495" s="1" t="str" cm="1">
        <f t="array" ref="M495">IF(C495="","",_xlfn._xlws.FILTER('Input_Claims Data'!M$11:M$500,('Input_Claims Data'!$A$11:$A$500='Cal_Claims Experience'!$A495)*('Input_Claims Data'!$B$11:$B$500='Cal_Claims Experience'!$B495)*('Input_Claims Data'!$C$11:$C$500='Cal_Claims Experience'!$C495)*('Input_Claims Data'!$D$11:$D$500='Cal_Claims Experience'!$D495)))</f>
        <v/>
      </c>
      <c r="N495" s="1" t="str" cm="1">
        <f t="array" ref="N495">IF(D495="","",_xlfn._xlws.FILTER('Input_Claims Data'!N$11:N$500,('Input_Claims Data'!$A$11:$A$500='Cal_Claims Experience'!$A495)*('Input_Claims Data'!$B$11:$B$500='Cal_Claims Experience'!$B495)*('Input_Claims Data'!$C$11:$C$500='Cal_Claims Experience'!$C495)*('Input_Claims Data'!$D$11:$D$500='Cal_Claims Experience'!$D495)))</f>
        <v/>
      </c>
      <c r="O495" s="1" t="str">
        <f t="shared" si="70"/>
        <v/>
      </c>
      <c r="P495" s="1" t="str">
        <f t="shared" si="71"/>
        <v/>
      </c>
      <c r="Q495" s="1" t="str">
        <f t="shared" si="72"/>
        <v/>
      </c>
      <c r="R495" s="1" t="str">
        <f t="shared" si="73"/>
        <v/>
      </c>
      <c r="S495" s="1" t="str">
        <f t="shared" si="74"/>
        <v/>
      </c>
      <c r="Y495" s="1" t="str" cm="1">
        <f t="array" ref="Y495">IF(U495="","",_xlfn._xlws.FILTER('Input_Claims Data'!U$11:U$500,('Input_Claims Data'!$Q$11:$Q$500='Cal_Claims Experience'!$U495)*('Input_Claims Data'!$R$11:$R$500='Cal_Claims Experience'!$V495)*('Input_Claims Data'!$S$11:$S$500='Cal_Claims Experience'!$W495)*('Input_Claims Data'!$T$11:$T$500='Cal_Claims Experience'!$X495)))</f>
        <v/>
      </c>
      <c r="Z495" s="1" t="str" cm="1">
        <f t="array" ref="Z495">IF(V495="","",_xlfn._xlws.FILTER('Input_Claims Data'!V$11:V$500,('Input_Claims Data'!$Q$11:$Q$500='Cal_Claims Experience'!$U495)*('Input_Claims Data'!$R$11:$R$500='Cal_Claims Experience'!$V495)*('Input_Claims Data'!$S$11:$S$500='Cal_Claims Experience'!$W495)*('Input_Claims Data'!$T$11:$T$500='Cal_Claims Experience'!$X495)))</f>
        <v/>
      </c>
      <c r="AA495" s="1" t="str" cm="1">
        <f t="array" ref="AA495">IF(W495="","",_xlfn._xlws.FILTER('Input_Claims Data'!W$11:W$500,('Input_Claims Data'!$Q$11:$Q$500='Cal_Claims Experience'!$U495)*('Input_Claims Data'!$R$11:$R$500='Cal_Claims Experience'!$V495)*('Input_Claims Data'!$S$11:$S$500='Cal_Claims Experience'!$W495)*('Input_Claims Data'!$T$11:$T$500='Cal_Claims Experience'!$X495)))</f>
        <v/>
      </c>
      <c r="AB495" s="1" t="str" cm="1">
        <f t="array" ref="AB495">IF(X495="","",_xlfn._xlws.FILTER('Input_Claims Data'!X$11:X$500,('Input_Claims Data'!$Q$11:$Q$500='Cal_Claims Experience'!$U495)*('Input_Claims Data'!$R$11:$R$500='Cal_Claims Experience'!$V495)*('Input_Claims Data'!$S$11:$S$500='Cal_Claims Experience'!$W495)*('Input_Claims Data'!$T$11:$T$500='Cal_Claims Experience'!$X495)))</f>
        <v/>
      </c>
      <c r="AC495" s="1" t="str" cm="1">
        <f t="array" ref="AC495">IF(Y495="","",_xlfn._xlws.FILTER('Input_Claims Data'!Y$11:Y$500,('Input_Claims Data'!$Q$11:$Q$500='Cal_Claims Experience'!$U495)*('Input_Claims Data'!$R$11:$R$500='Cal_Claims Experience'!$V495)*('Input_Claims Data'!$S$11:$S$500='Cal_Claims Experience'!$W495)*('Input_Claims Data'!$T$11:$T$500='Cal_Claims Experience'!$X495)))</f>
        <v/>
      </c>
      <c r="AD495" s="1" t="str" cm="1">
        <f t="array" ref="AD495">IF(Z495="","",_xlfn._xlws.FILTER('Input_Claims Data'!Z$11:Z$500,('Input_Claims Data'!$Q$11:$Q$500='Cal_Claims Experience'!$U495)*('Input_Claims Data'!$R$11:$R$500='Cal_Claims Experience'!$V495)*('Input_Claims Data'!$S$11:$S$500='Cal_Claims Experience'!$W495)*('Input_Claims Data'!$T$11:$T$500='Cal_Claims Experience'!$X495)))</f>
        <v/>
      </c>
      <c r="AE495" s="1" t="str" cm="1">
        <f t="array" ref="AE495">IF(AA495="","",_xlfn._xlws.FILTER('Input_Claims Data'!AA$11:AA$500,('Input_Claims Data'!$Q$11:$Q$500='Cal_Claims Experience'!$U495)*('Input_Claims Data'!$R$11:$R$500='Cal_Claims Experience'!$V495)*('Input_Claims Data'!$S$11:$S$500='Cal_Claims Experience'!$W495)*('Input_Claims Data'!$T$11:$T$500='Cal_Claims Experience'!$X495)))</f>
        <v/>
      </c>
      <c r="AF495" s="1" t="str" cm="1">
        <f t="array" ref="AF495">IF(AB495="","",_xlfn._xlws.FILTER('Input_Claims Data'!AB$11:AB$500,('Input_Claims Data'!$Q$11:$Q$500='Cal_Claims Experience'!$U495)*('Input_Claims Data'!$R$11:$R$500='Cal_Claims Experience'!$V495)*('Input_Claims Data'!$S$11:$S$500='Cal_Claims Experience'!$W495)*('Input_Claims Data'!$T$11:$T$500='Cal_Claims Experience'!$X495)))</f>
        <v/>
      </c>
      <c r="AG495" s="1" t="str" cm="1">
        <f t="array" ref="AG495">IF(AC495="","",_xlfn._xlws.FILTER('Input_Claims Data'!AC$11:AC$500,('Input_Claims Data'!$Q$11:$Q$500='Cal_Claims Experience'!$U495)*('Input_Claims Data'!$R$11:$R$500='Cal_Claims Experience'!$V495)*('Input_Claims Data'!$S$11:$S$500='Cal_Claims Experience'!$W495)*('Input_Claims Data'!$T$11:$T$500='Cal_Claims Experience'!$X495)))</f>
        <v/>
      </c>
      <c r="AH495" s="1" t="str" cm="1">
        <f t="array" ref="AH495">IF(AD495="","",_xlfn._xlws.FILTER('Input_Claims Data'!AD$11:AD$500,('Input_Claims Data'!$Q$11:$Q$500='Cal_Claims Experience'!$U495)*('Input_Claims Data'!$R$11:$R$500='Cal_Claims Experience'!$V495)*('Input_Claims Data'!$S$11:$S$500='Cal_Claims Experience'!$W495)*('Input_Claims Data'!$T$11:$T$500='Cal_Claims Experience'!$X495)))</f>
        <v/>
      </c>
      <c r="AI495" s="1" t="str">
        <f t="shared" si="78"/>
        <v/>
      </c>
      <c r="AJ495" s="1" t="str">
        <f t="shared" si="75"/>
        <v/>
      </c>
      <c r="AK495" s="1" t="str">
        <f t="shared" si="76"/>
        <v/>
      </c>
      <c r="AL495" s="1" t="str">
        <f t="shared" si="77"/>
        <v/>
      </c>
      <c r="AM495" s="1" t="str">
        <f t="shared" si="79"/>
        <v/>
      </c>
    </row>
    <row r="496" spans="5:39">
      <c r="E496" s="1" t="str" cm="1">
        <f t="array" ref="E496">IF(A496="","",_xlfn._xlws.FILTER('Input_Claims Data'!E$11:E$500,('Input_Claims Data'!$A$11:$A$500='Cal_Claims Experience'!$A496)*('Input_Claims Data'!$B$11:$B$500='Cal_Claims Experience'!$B496)*('Input_Claims Data'!$C$11:$C$500='Cal_Claims Experience'!$C496)*('Input_Claims Data'!$D$11:$D$500='Cal_Claims Experience'!$D496)))</f>
        <v/>
      </c>
      <c r="F496" s="1" t="str" cm="1">
        <f t="array" ref="F496">IF(A496="","",_xlfn._xlws.FILTER('Input_Claims Data'!F$11:F$500,('Input_Claims Data'!$A$11:$A$500='Cal_Claims Experience'!$A496)*('Input_Claims Data'!$B$11:$B$500='Cal_Claims Experience'!$B496)*('Input_Claims Data'!$C$11:$C$500='Cal_Claims Experience'!$C496)*('Input_Claims Data'!$D$11:$D$500='Cal_Claims Experience'!$D496)))</f>
        <v/>
      </c>
      <c r="G496" s="1" t="str" cm="1">
        <f t="array" ref="G496">IF(A496="","",_xlfn._xlws.FILTER('Input_Claims Data'!G$11:G$500,('Input_Claims Data'!$A$11:$A$500='Cal_Claims Experience'!$A496)*('Input_Claims Data'!$B$11:$B$500='Cal_Claims Experience'!$B496)*('Input_Claims Data'!$C$11:$C$500='Cal_Claims Experience'!$C496)*('Input_Claims Data'!$D$11:$D$500='Cal_Claims Experience'!$D496)))</f>
        <v/>
      </c>
      <c r="H496" s="1" t="str" cm="1">
        <f t="array" ref="H496">IF(A496="","",_xlfn._xlws.FILTER('Input_Claims Data'!H$11:H$500,('Input_Claims Data'!$A$11:$A$500='Cal_Claims Experience'!$A496)*('Input_Claims Data'!$B$11:$B$500='Cal_Claims Experience'!$B496)*('Input_Claims Data'!$C$11:$C$500='Cal_Claims Experience'!$C496)*('Input_Claims Data'!$D$11:$D$500='Cal_Claims Experience'!$D496)))</f>
        <v/>
      </c>
      <c r="I496" s="1" t="str" cm="1">
        <f t="array" ref="I496">IF(A496="","",_xlfn._xlws.FILTER('Input_Claims Data'!I$11:I$500,('Input_Claims Data'!$A$11:$A$500='Cal_Claims Experience'!$A496)*('Input_Claims Data'!$B$11:$B$500='Cal_Claims Experience'!$B496)*('Input_Claims Data'!$C$11:$C$500='Cal_Claims Experience'!$C496)*('Input_Claims Data'!$D$11:$D$500='Cal_Claims Experience'!$D496)))</f>
        <v/>
      </c>
      <c r="J496" s="1" t="str" cm="1">
        <f t="array" ref="J496">IF(A496="","",_xlfn._xlws.FILTER('Input_Claims Data'!J$11:J$500,('Input_Claims Data'!$A$11:$A$500='Cal_Claims Experience'!$A496)*('Input_Claims Data'!$B$11:$B$500='Cal_Claims Experience'!$B496)*('Input_Claims Data'!$C$11:$C$500='Cal_Claims Experience'!$C496)*('Input_Claims Data'!$D$11:$D$500='Cal_Claims Experience'!$D496)))</f>
        <v/>
      </c>
      <c r="K496" s="1" t="str" cm="1">
        <f t="array" ref="K496">IF(A496="","",_xlfn._xlws.FILTER('Input_Claims Data'!K$11:K$500,('Input_Claims Data'!$A$11:$A$500='Cal_Claims Experience'!$A496)*('Input_Claims Data'!$B$11:$B$500='Cal_Claims Experience'!$B496)*('Input_Claims Data'!$C$11:$C$500='Cal_Claims Experience'!$C496)*('Input_Claims Data'!$D$11:$D$500='Cal_Claims Experience'!$D496)))</f>
        <v/>
      </c>
      <c r="L496" s="1" t="str" cm="1">
        <f t="array" ref="L496">IF(B496="","",_xlfn._xlws.FILTER('Input_Claims Data'!L$11:L$500,('Input_Claims Data'!$A$11:$A$500='Cal_Claims Experience'!$A496)*('Input_Claims Data'!$B$11:$B$500='Cal_Claims Experience'!$B496)*('Input_Claims Data'!$C$11:$C$500='Cal_Claims Experience'!$C496)*('Input_Claims Data'!$D$11:$D$500='Cal_Claims Experience'!$D496)))</f>
        <v/>
      </c>
      <c r="M496" s="1" t="str" cm="1">
        <f t="array" ref="M496">IF(C496="","",_xlfn._xlws.FILTER('Input_Claims Data'!M$11:M$500,('Input_Claims Data'!$A$11:$A$500='Cal_Claims Experience'!$A496)*('Input_Claims Data'!$B$11:$B$500='Cal_Claims Experience'!$B496)*('Input_Claims Data'!$C$11:$C$500='Cal_Claims Experience'!$C496)*('Input_Claims Data'!$D$11:$D$500='Cal_Claims Experience'!$D496)))</f>
        <v/>
      </c>
      <c r="N496" s="1" t="str" cm="1">
        <f t="array" ref="N496">IF(D496="","",_xlfn._xlws.FILTER('Input_Claims Data'!N$11:N$500,('Input_Claims Data'!$A$11:$A$500='Cal_Claims Experience'!$A496)*('Input_Claims Data'!$B$11:$B$500='Cal_Claims Experience'!$B496)*('Input_Claims Data'!$C$11:$C$500='Cal_Claims Experience'!$C496)*('Input_Claims Data'!$D$11:$D$500='Cal_Claims Experience'!$D496)))</f>
        <v/>
      </c>
      <c r="O496" s="1" t="str">
        <f t="shared" si="70"/>
        <v/>
      </c>
      <c r="P496" s="1" t="str">
        <f t="shared" si="71"/>
        <v/>
      </c>
      <c r="Q496" s="1" t="str">
        <f t="shared" si="72"/>
        <v/>
      </c>
      <c r="R496" s="1" t="str">
        <f t="shared" si="73"/>
        <v/>
      </c>
      <c r="S496" s="1" t="str">
        <f t="shared" si="74"/>
        <v/>
      </c>
      <c r="Y496" s="1" t="str" cm="1">
        <f t="array" ref="Y496">IF(U496="","",_xlfn._xlws.FILTER('Input_Claims Data'!U$11:U$500,('Input_Claims Data'!$Q$11:$Q$500='Cal_Claims Experience'!$U496)*('Input_Claims Data'!$R$11:$R$500='Cal_Claims Experience'!$V496)*('Input_Claims Data'!$S$11:$S$500='Cal_Claims Experience'!$W496)*('Input_Claims Data'!$T$11:$T$500='Cal_Claims Experience'!$X496)))</f>
        <v/>
      </c>
      <c r="Z496" s="1" t="str" cm="1">
        <f t="array" ref="Z496">IF(V496="","",_xlfn._xlws.FILTER('Input_Claims Data'!V$11:V$500,('Input_Claims Data'!$Q$11:$Q$500='Cal_Claims Experience'!$U496)*('Input_Claims Data'!$R$11:$R$500='Cal_Claims Experience'!$V496)*('Input_Claims Data'!$S$11:$S$500='Cal_Claims Experience'!$W496)*('Input_Claims Data'!$T$11:$T$500='Cal_Claims Experience'!$X496)))</f>
        <v/>
      </c>
      <c r="AA496" s="1" t="str" cm="1">
        <f t="array" ref="AA496">IF(W496="","",_xlfn._xlws.FILTER('Input_Claims Data'!W$11:W$500,('Input_Claims Data'!$Q$11:$Q$500='Cal_Claims Experience'!$U496)*('Input_Claims Data'!$R$11:$R$500='Cal_Claims Experience'!$V496)*('Input_Claims Data'!$S$11:$S$500='Cal_Claims Experience'!$W496)*('Input_Claims Data'!$T$11:$T$500='Cal_Claims Experience'!$X496)))</f>
        <v/>
      </c>
      <c r="AB496" s="1" t="str" cm="1">
        <f t="array" ref="AB496">IF(X496="","",_xlfn._xlws.FILTER('Input_Claims Data'!X$11:X$500,('Input_Claims Data'!$Q$11:$Q$500='Cal_Claims Experience'!$U496)*('Input_Claims Data'!$R$11:$R$500='Cal_Claims Experience'!$V496)*('Input_Claims Data'!$S$11:$S$500='Cal_Claims Experience'!$W496)*('Input_Claims Data'!$T$11:$T$500='Cal_Claims Experience'!$X496)))</f>
        <v/>
      </c>
      <c r="AC496" s="1" t="str" cm="1">
        <f t="array" ref="AC496">IF(Y496="","",_xlfn._xlws.FILTER('Input_Claims Data'!Y$11:Y$500,('Input_Claims Data'!$Q$11:$Q$500='Cal_Claims Experience'!$U496)*('Input_Claims Data'!$R$11:$R$500='Cal_Claims Experience'!$V496)*('Input_Claims Data'!$S$11:$S$500='Cal_Claims Experience'!$W496)*('Input_Claims Data'!$T$11:$T$500='Cal_Claims Experience'!$X496)))</f>
        <v/>
      </c>
      <c r="AD496" s="1" t="str" cm="1">
        <f t="array" ref="AD496">IF(Z496="","",_xlfn._xlws.FILTER('Input_Claims Data'!Z$11:Z$500,('Input_Claims Data'!$Q$11:$Q$500='Cal_Claims Experience'!$U496)*('Input_Claims Data'!$R$11:$R$500='Cal_Claims Experience'!$V496)*('Input_Claims Data'!$S$11:$S$500='Cal_Claims Experience'!$W496)*('Input_Claims Data'!$T$11:$T$500='Cal_Claims Experience'!$X496)))</f>
        <v/>
      </c>
      <c r="AE496" s="1" t="str" cm="1">
        <f t="array" ref="AE496">IF(AA496="","",_xlfn._xlws.FILTER('Input_Claims Data'!AA$11:AA$500,('Input_Claims Data'!$Q$11:$Q$500='Cal_Claims Experience'!$U496)*('Input_Claims Data'!$R$11:$R$500='Cal_Claims Experience'!$V496)*('Input_Claims Data'!$S$11:$S$500='Cal_Claims Experience'!$W496)*('Input_Claims Data'!$T$11:$T$500='Cal_Claims Experience'!$X496)))</f>
        <v/>
      </c>
      <c r="AF496" s="1" t="str" cm="1">
        <f t="array" ref="AF496">IF(AB496="","",_xlfn._xlws.FILTER('Input_Claims Data'!AB$11:AB$500,('Input_Claims Data'!$Q$11:$Q$500='Cal_Claims Experience'!$U496)*('Input_Claims Data'!$R$11:$R$500='Cal_Claims Experience'!$V496)*('Input_Claims Data'!$S$11:$S$500='Cal_Claims Experience'!$W496)*('Input_Claims Data'!$T$11:$T$500='Cal_Claims Experience'!$X496)))</f>
        <v/>
      </c>
      <c r="AG496" s="1" t="str" cm="1">
        <f t="array" ref="AG496">IF(AC496="","",_xlfn._xlws.FILTER('Input_Claims Data'!AC$11:AC$500,('Input_Claims Data'!$Q$11:$Q$500='Cal_Claims Experience'!$U496)*('Input_Claims Data'!$R$11:$R$500='Cal_Claims Experience'!$V496)*('Input_Claims Data'!$S$11:$S$500='Cal_Claims Experience'!$W496)*('Input_Claims Data'!$T$11:$T$500='Cal_Claims Experience'!$X496)))</f>
        <v/>
      </c>
      <c r="AH496" s="1" t="str" cm="1">
        <f t="array" ref="AH496">IF(AD496="","",_xlfn._xlws.FILTER('Input_Claims Data'!AD$11:AD$500,('Input_Claims Data'!$Q$11:$Q$500='Cal_Claims Experience'!$U496)*('Input_Claims Data'!$R$11:$R$500='Cal_Claims Experience'!$V496)*('Input_Claims Data'!$S$11:$S$500='Cal_Claims Experience'!$W496)*('Input_Claims Data'!$T$11:$T$500='Cal_Claims Experience'!$X496)))</f>
        <v/>
      </c>
      <c r="AI496" s="1" t="str">
        <f t="shared" si="78"/>
        <v/>
      </c>
      <c r="AJ496" s="1" t="str">
        <f t="shared" si="75"/>
        <v/>
      </c>
      <c r="AK496" s="1" t="str">
        <f t="shared" si="76"/>
        <v/>
      </c>
      <c r="AL496" s="1" t="str">
        <f t="shared" si="77"/>
        <v/>
      </c>
      <c r="AM496" s="1" t="str">
        <f t="shared" si="79"/>
        <v/>
      </c>
    </row>
    <row r="497" spans="5:39">
      <c r="E497" s="1" t="str" cm="1">
        <f t="array" ref="E497">IF(A497="","",_xlfn._xlws.FILTER('Input_Claims Data'!E$11:E$500,('Input_Claims Data'!$A$11:$A$500='Cal_Claims Experience'!$A497)*('Input_Claims Data'!$B$11:$B$500='Cal_Claims Experience'!$B497)*('Input_Claims Data'!$C$11:$C$500='Cal_Claims Experience'!$C497)*('Input_Claims Data'!$D$11:$D$500='Cal_Claims Experience'!$D497)))</f>
        <v/>
      </c>
      <c r="F497" s="1" t="str" cm="1">
        <f t="array" ref="F497">IF(A497="","",_xlfn._xlws.FILTER('Input_Claims Data'!F$11:F$500,('Input_Claims Data'!$A$11:$A$500='Cal_Claims Experience'!$A497)*('Input_Claims Data'!$B$11:$B$500='Cal_Claims Experience'!$B497)*('Input_Claims Data'!$C$11:$C$500='Cal_Claims Experience'!$C497)*('Input_Claims Data'!$D$11:$D$500='Cal_Claims Experience'!$D497)))</f>
        <v/>
      </c>
      <c r="G497" s="1" t="str" cm="1">
        <f t="array" ref="G497">IF(A497="","",_xlfn._xlws.FILTER('Input_Claims Data'!G$11:G$500,('Input_Claims Data'!$A$11:$A$500='Cal_Claims Experience'!$A497)*('Input_Claims Data'!$B$11:$B$500='Cal_Claims Experience'!$B497)*('Input_Claims Data'!$C$11:$C$500='Cal_Claims Experience'!$C497)*('Input_Claims Data'!$D$11:$D$500='Cal_Claims Experience'!$D497)))</f>
        <v/>
      </c>
      <c r="H497" s="1" t="str" cm="1">
        <f t="array" ref="H497">IF(A497="","",_xlfn._xlws.FILTER('Input_Claims Data'!H$11:H$500,('Input_Claims Data'!$A$11:$A$500='Cal_Claims Experience'!$A497)*('Input_Claims Data'!$B$11:$B$500='Cal_Claims Experience'!$B497)*('Input_Claims Data'!$C$11:$C$500='Cal_Claims Experience'!$C497)*('Input_Claims Data'!$D$11:$D$500='Cal_Claims Experience'!$D497)))</f>
        <v/>
      </c>
      <c r="I497" s="1" t="str" cm="1">
        <f t="array" ref="I497">IF(A497="","",_xlfn._xlws.FILTER('Input_Claims Data'!I$11:I$500,('Input_Claims Data'!$A$11:$A$500='Cal_Claims Experience'!$A497)*('Input_Claims Data'!$B$11:$B$500='Cal_Claims Experience'!$B497)*('Input_Claims Data'!$C$11:$C$500='Cal_Claims Experience'!$C497)*('Input_Claims Data'!$D$11:$D$500='Cal_Claims Experience'!$D497)))</f>
        <v/>
      </c>
      <c r="J497" s="1" t="str" cm="1">
        <f t="array" ref="J497">IF(A497="","",_xlfn._xlws.FILTER('Input_Claims Data'!J$11:J$500,('Input_Claims Data'!$A$11:$A$500='Cal_Claims Experience'!$A497)*('Input_Claims Data'!$B$11:$B$500='Cal_Claims Experience'!$B497)*('Input_Claims Data'!$C$11:$C$500='Cal_Claims Experience'!$C497)*('Input_Claims Data'!$D$11:$D$500='Cal_Claims Experience'!$D497)))</f>
        <v/>
      </c>
      <c r="K497" s="1" t="str" cm="1">
        <f t="array" ref="K497">IF(A497="","",_xlfn._xlws.FILTER('Input_Claims Data'!K$11:K$500,('Input_Claims Data'!$A$11:$A$500='Cal_Claims Experience'!$A497)*('Input_Claims Data'!$B$11:$B$500='Cal_Claims Experience'!$B497)*('Input_Claims Data'!$C$11:$C$500='Cal_Claims Experience'!$C497)*('Input_Claims Data'!$D$11:$D$500='Cal_Claims Experience'!$D497)))</f>
        <v/>
      </c>
      <c r="L497" s="1" t="str" cm="1">
        <f t="array" ref="L497">IF(B497="","",_xlfn._xlws.FILTER('Input_Claims Data'!L$11:L$500,('Input_Claims Data'!$A$11:$A$500='Cal_Claims Experience'!$A497)*('Input_Claims Data'!$B$11:$B$500='Cal_Claims Experience'!$B497)*('Input_Claims Data'!$C$11:$C$500='Cal_Claims Experience'!$C497)*('Input_Claims Data'!$D$11:$D$500='Cal_Claims Experience'!$D497)))</f>
        <v/>
      </c>
      <c r="M497" s="1" t="str" cm="1">
        <f t="array" ref="M497">IF(C497="","",_xlfn._xlws.FILTER('Input_Claims Data'!M$11:M$500,('Input_Claims Data'!$A$11:$A$500='Cal_Claims Experience'!$A497)*('Input_Claims Data'!$B$11:$B$500='Cal_Claims Experience'!$B497)*('Input_Claims Data'!$C$11:$C$500='Cal_Claims Experience'!$C497)*('Input_Claims Data'!$D$11:$D$500='Cal_Claims Experience'!$D497)))</f>
        <v/>
      </c>
      <c r="N497" s="1" t="str" cm="1">
        <f t="array" ref="N497">IF(D497="","",_xlfn._xlws.FILTER('Input_Claims Data'!N$11:N$500,('Input_Claims Data'!$A$11:$A$500='Cal_Claims Experience'!$A497)*('Input_Claims Data'!$B$11:$B$500='Cal_Claims Experience'!$B497)*('Input_Claims Data'!$C$11:$C$500='Cal_Claims Experience'!$C497)*('Input_Claims Data'!$D$11:$D$500='Cal_Claims Experience'!$D497)))</f>
        <v/>
      </c>
      <c r="O497" s="1" t="str">
        <f t="shared" si="70"/>
        <v/>
      </c>
      <c r="P497" s="1" t="str">
        <f t="shared" si="71"/>
        <v/>
      </c>
      <c r="Q497" s="1" t="str">
        <f t="shared" si="72"/>
        <v/>
      </c>
      <c r="R497" s="1" t="str">
        <f t="shared" si="73"/>
        <v/>
      </c>
      <c r="S497" s="1" t="str">
        <f t="shared" si="74"/>
        <v/>
      </c>
      <c r="Y497" s="1" t="str" cm="1">
        <f t="array" ref="Y497">IF(U497="","",_xlfn._xlws.FILTER('Input_Claims Data'!U$11:U$500,('Input_Claims Data'!$Q$11:$Q$500='Cal_Claims Experience'!$U497)*('Input_Claims Data'!$R$11:$R$500='Cal_Claims Experience'!$V497)*('Input_Claims Data'!$S$11:$S$500='Cal_Claims Experience'!$W497)*('Input_Claims Data'!$T$11:$T$500='Cal_Claims Experience'!$X497)))</f>
        <v/>
      </c>
      <c r="Z497" s="1" t="str" cm="1">
        <f t="array" ref="Z497">IF(V497="","",_xlfn._xlws.FILTER('Input_Claims Data'!V$11:V$500,('Input_Claims Data'!$Q$11:$Q$500='Cal_Claims Experience'!$U497)*('Input_Claims Data'!$R$11:$R$500='Cal_Claims Experience'!$V497)*('Input_Claims Data'!$S$11:$S$500='Cal_Claims Experience'!$W497)*('Input_Claims Data'!$T$11:$T$500='Cal_Claims Experience'!$X497)))</f>
        <v/>
      </c>
      <c r="AA497" s="1" t="str" cm="1">
        <f t="array" ref="AA497">IF(W497="","",_xlfn._xlws.FILTER('Input_Claims Data'!W$11:W$500,('Input_Claims Data'!$Q$11:$Q$500='Cal_Claims Experience'!$U497)*('Input_Claims Data'!$R$11:$R$500='Cal_Claims Experience'!$V497)*('Input_Claims Data'!$S$11:$S$500='Cal_Claims Experience'!$W497)*('Input_Claims Data'!$T$11:$T$500='Cal_Claims Experience'!$X497)))</f>
        <v/>
      </c>
      <c r="AB497" s="1" t="str" cm="1">
        <f t="array" ref="AB497">IF(X497="","",_xlfn._xlws.FILTER('Input_Claims Data'!X$11:X$500,('Input_Claims Data'!$Q$11:$Q$500='Cal_Claims Experience'!$U497)*('Input_Claims Data'!$R$11:$R$500='Cal_Claims Experience'!$V497)*('Input_Claims Data'!$S$11:$S$500='Cal_Claims Experience'!$W497)*('Input_Claims Data'!$T$11:$T$500='Cal_Claims Experience'!$X497)))</f>
        <v/>
      </c>
      <c r="AC497" s="1" t="str" cm="1">
        <f t="array" ref="AC497">IF(Y497="","",_xlfn._xlws.FILTER('Input_Claims Data'!Y$11:Y$500,('Input_Claims Data'!$Q$11:$Q$500='Cal_Claims Experience'!$U497)*('Input_Claims Data'!$R$11:$R$500='Cal_Claims Experience'!$V497)*('Input_Claims Data'!$S$11:$S$500='Cal_Claims Experience'!$W497)*('Input_Claims Data'!$T$11:$T$500='Cal_Claims Experience'!$X497)))</f>
        <v/>
      </c>
      <c r="AD497" s="1" t="str" cm="1">
        <f t="array" ref="AD497">IF(Z497="","",_xlfn._xlws.FILTER('Input_Claims Data'!Z$11:Z$500,('Input_Claims Data'!$Q$11:$Q$500='Cal_Claims Experience'!$U497)*('Input_Claims Data'!$R$11:$R$500='Cal_Claims Experience'!$V497)*('Input_Claims Data'!$S$11:$S$500='Cal_Claims Experience'!$W497)*('Input_Claims Data'!$T$11:$T$500='Cal_Claims Experience'!$X497)))</f>
        <v/>
      </c>
      <c r="AE497" s="1" t="str" cm="1">
        <f t="array" ref="AE497">IF(AA497="","",_xlfn._xlws.FILTER('Input_Claims Data'!AA$11:AA$500,('Input_Claims Data'!$Q$11:$Q$500='Cal_Claims Experience'!$U497)*('Input_Claims Data'!$R$11:$R$500='Cal_Claims Experience'!$V497)*('Input_Claims Data'!$S$11:$S$500='Cal_Claims Experience'!$W497)*('Input_Claims Data'!$T$11:$T$500='Cal_Claims Experience'!$X497)))</f>
        <v/>
      </c>
      <c r="AF497" s="1" t="str" cm="1">
        <f t="array" ref="AF497">IF(AB497="","",_xlfn._xlws.FILTER('Input_Claims Data'!AB$11:AB$500,('Input_Claims Data'!$Q$11:$Q$500='Cal_Claims Experience'!$U497)*('Input_Claims Data'!$R$11:$R$500='Cal_Claims Experience'!$V497)*('Input_Claims Data'!$S$11:$S$500='Cal_Claims Experience'!$W497)*('Input_Claims Data'!$T$11:$T$500='Cal_Claims Experience'!$X497)))</f>
        <v/>
      </c>
      <c r="AG497" s="1" t="str" cm="1">
        <f t="array" ref="AG497">IF(AC497="","",_xlfn._xlws.FILTER('Input_Claims Data'!AC$11:AC$500,('Input_Claims Data'!$Q$11:$Q$500='Cal_Claims Experience'!$U497)*('Input_Claims Data'!$R$11:$R$500='Cal_Claims Experience'!$V497)*('Input_Claims Data'!$S$11:$S$500='Cal_Claims Experience'!$W497)*('Input_Claims Data'!$T$11:$T$500='Cal_Claims Experience'!$X497)))</f>
        <v/>
      </c>
      <c r="AH497" s="1" t="str" cm="1">
        <f t="array" ref="AH497">IF(AD497="","",_xlfn._xlws.FILTER('Input_Claims Data'!AD$11:AD$500,('Input_Claims Data'!$Q$11:$Q$500='Cal_Claims Experience'!$U497)*('Input_Claims Data'!$R$11:$R$500='Cal_Claims Experience'!$V497)*('Input_Claims Data'!$S$11:$S$500='Cal_Claims Experience'!$W497)*('Input_Claims Data'!$T$11:$T$500='Cal_Claims Experience'!$X497)))</f>
        <v/>
      </c>
      <c r="AI497" s="1" t="str">
        <f t="shared" si="78"/>
        <v/>
      </c>
      <c r="AJ497" s="1" t="str">
        <f t="shared" si="75"/>
        <v/>
      </c>
      <c r="AK497" s="1" t="str">
        <f t="shared" si="76"/>
        <v/>
      </c>
      <c r="AL497" s="1" t="str">
        <f t="shared" si="77"/>
        <v/>
      </c>
      <c r="AM497" s="1" t="str">
        <f t="shared" si="79"/>
        <v/>
      </c>
    </row>
    <row r="498" spans="5:39">
      <c r="E498" s="1" t="str" cm="1">
        <f t="array" ref="E498">IF(A498="","",_xlfn._xlws.FILTER('Input_Claims Data'!E$11:E$500,('Input_Claims Data'!$A$11:$A$500='Cal_Claims Experience'!$A498)*('Input_Claims Data'!$B$11:$B$500='Cal_Claims Experience'!$B498)*('Input_Claims Data'!$C$11:$C$500='Cal_Claims Experience'!$C498)*('Input_Claims Data'!$D$11:$D$500='Cal_Claims Experience'!$D498)))</f>
        <v/>
      </c>
      <c r="F498" s="1" t="str" cm="1">
        <f t="array" ref="F498">IF(A498="","",_xlfn._xlws.FILTER('Input_Claims Data'!F$11:F$500,('Input_Claims Data'!$A$11:$A$500='Cal_Claims Experience'!$A498)*('Input_Claims Data'!$B$11:$B$500='Cal_Claims Experience'!$B498)*('Input_Claims Data'!$C$11:$C$500='Cal_Claims Experience'!$C498)*('Input_Claims Data'!$D$11:$D$500='Cal_Claims Experience'!$D498)))</f>
        <v/>
      </c>
      <c r="G498" s="1" t="str" cm="1">
        <f t="array" ref="G498">IF(A498="","",_xlfn._xlws.FILTER('Input_Claims Data'!G$11:G$500,('Input_Claims Data'!$A$11:$A$500='Cal_Claims Experience'!$A498)*('Input_Claims Data'!$B$11:$B$500='Cal_Claims Experience'!$B498)*('Input_Claims Data'!$C$11:$C$500='Cal_Claims Experience'!$C498)*('Input_Claims Data'!$D$11:$D$500='Cal_Claims Experience'!$D498)))</f>
        <v/>
      </c>
      <c r="H498" s="1" t="str" cm="1">
        <f t="array" ref="H498">IF(A498="","",_xlfn._xlws.FILTER('Input_Claims Data'!H$11:H$500,('Input_Claims Data'!$A$11:$A$500='Cal_Claims Experience'!$A498)*('Input_Claims Data'!$B$11:$B$500='Cal_Claims Experience'!$B498)*('Input_Claims Data'!$C$11:$C$500='Cal_Claims Experience'!$C498)*('Input_Claims Data'!$D$11:$D$500='Cal_Claims Experience'!$D498)))</f>
        <v/>
      </c>
      <c r="I498" s="1" t="str" cm="1">
        <f t="array" ref="I498">IF(A498="","",_xlfn._xlws.FILTER('Input_Claims Data'!I$11:I$500,('Input_Claims Data'!$A$11:$A$500='Cal_Claims Experience'!$A498)*('Input_Claims Data'!$B$11:$B$500='Cal_Claims Experience'!$B498)*('Input_Claims Data'!$C$11:$C$500='Cal_Claims Experience'!$C498)*('Input_Claims Data'!$D$11:$D$500='Cal_Claims Experience'!$D498)))</f>
        <v/>
      </c>
      <c r="J498" s="1" t="str" cm="1">
        <f t="array" ref="J498">IF(A498="","",_xlfn._xlws.FILTER('Input_Claims Data'!J$11:J$500,('Input_Claims Data'!$A$11:$A$500='Cal_Claims Experience'!$A498)*('Input_Claims Data'!$B$11:$B$500='Cal_Claims Experience'!$B498)*('Input_Claims Data'!$C$11:$C$500='Cal_Claims Experience'!$C498)*('Input_Claims Data'!$D$11:$D$500='Cal_Claims Experience'!$D498)))</f>
        <v/>
      </c>
      <c r="K498" s="1" t="str" cm="1">
        <f t="array" ref="K498">IF(A498="","",_xlfn._xlws.FILTER('Input_Claims Data'!K$11:K$500,('Input_Claims Data'!$A$11:$A$500='Cal_Claims Experience'!$A498)*('Input_Claims Data'!$B$11:$B$500='Cal_Claims Experience'!$B498)*('Input_Claims Data'!$C$11:$C$500='Cal_Claims Experience'!$C498)*('Input_Claims Data'!$D$11:$D$500='Cal_Claims Experience'!$D498)))</f>
        <v/>
      </c>
      <c r="L498" s="1" t="str" cm="1">
        <f t="array" ref="L498">IF(B498="","",_xlfn._xlws.FILTER('Input_Claims Data'!L$11:L$500,('Input_Claims Data'!$A$11:$A$500='Cal_Claims Experience'!$A498)*('Input_Claims Data'!$B$11:$B$500='Cal_Claims Experience'!$B498)*('Input_Claims Data'!$C$11:$C$500='Cal_Claims Experience'!$C498)*('Input_Claims Data'!$D$11:$D$500='Cal_Claims Experience'!$D498)))</f>
        <v/>
      </c>
      <c r="M498" s="1" t="str" cm="1">
        <f t="array" ref="M498">IF(C498="","",_xlfn._xlws.FILTER('Input_Claims Data'!M$11:M$500,('Input_Claims Data'!$A$11:$A$500='Cal_Claims Experience'!$A498)*('Input_Claims Data'!$B$11:$B$500='Cal_Claims Experience'!$B498)*('Input_Claims Data'!$C$11:$C$500='Cal_Claims Experience'!$C498)*('Input_Claims Data'!$D$11:$D$500='Cal_Claims Experience'!$D498)))</f>
        <v/>
      </c>
      <c r="N498" s="1" t="str" cm="1">
        <f t="array" ref="N498">IF(D498="","",_xlfn._xlws.FILTER('Input_Claims Data'!N$11:N$500,('Input_Claims Data'!$A$11:$A$500='Cal_Claims Experience'!$A498)*('Input_Claims Data'!$B$11:$B$500='Cal_Claims Experience'!$B498)*('Input_Claims Data'!$C$11:$C$500='Cal_Claims Experience'!$C498)*('Input_Claims Data'!$D$11:$D$500='Cal_Claims Experience'!$D498)))</f>
        <v/>
      </c>
      <c r="O498" s="1" t="str">
        <f t="shared" si="70"/>
        <v/>
      </c>
      <c r="P498" s="1" t="str">
        <f t="shared" si="71"/>
        <v/>
      </c>
      <c r="Q498" s="1" t="str">
        <f t="shared" si="72"/>
        <v/>
      </c>
      <c r="R498" s="1" t="str">
        <f t="shared" si="73"/>
        <v/>
      </c>
      <c r="S498" s="1" t="str">
        <f t="shared" si="74"/>
        <v/>
      </c>
      <c r="Y498" s="1" t="str" cm="1">
        <f t="array" ref="Y498">IF(U498="","",_xlfn._xlws.FILTER('Input_Claims Data'!U$11:U$500,('Input_Claims Data'!$Q$11:$Q$500='Cal_Claims Experience'!$U498)*('Input_Claims Data'!$R$11:$R$500='Cal_Claims Experience'!$V498)*('Input_Claims Data'!$S$11:$S$500='Cal_Claims Experience'!$W498)*('Input_Claims Data'!$T$11:$T$500='Cal_Claims Experience'!$X498)))</f>
        <v/>
      </c>
      <c r="Z498" s="1" t="str" cm="1">
        <f t="array" ref="Z498">IF(V498="","",_xlfn._xlws.FILTER('Input_Claims Data'!V$11:V$500,('Input_Claims Data'!$Q$11:$Q$500='Cal_Claims Experience'!$U498)*('Input_Claims Data'!$R$11:$R$500='Cal_Claims Experience'!$V498)*('Input_Claims Data'!$S$11:$S$500='Cal_Claims Experience'!$W498)*('Input_Claims Data'!$T$11:$T$500='Cal_Claims Experience'!$X498)))</f>
        <v/>
      </c>
      <c r="AA498" s="1" t="str" cm="1">
        <f t="array" ref="AA498">IF(W498="","",_xlfn._xlws.FILTER('Input_Claims Data'!W$11:W$500,('Input_Claims Data'!$Q$11:$Q$500='Cal_Claims Experience'!$U498)*('Input_Claims Data'!$R$11:$R$500='Cal_Claims Experience'!$V498)*('Input_Claims Data'!$S$11:$S$500='Cal_Claims Experience'!$W498)*('Input_Claims Data'!$T$11:$T$500='Cal_Claims Experience'!$X498)))</f>
        <v/>
      </c>
      <c r="AB498" s="1" t="str" cm="1">
        <f t="array" ref="AB498">IF(X498="","",_xlfn._xlws.FILTER('Input_Claims Data'!X$11:X$500,('Input_Claims Data'!$Q$11:$Q$500='Cal_Claims Experience'!$U498)*('Input_Claims Data'!$R$11:$R$500='Cal_Claims Experience'!$V498)*('Input_Claims Data'!$S$11:$S$500='Cal_Claims Experience'!$W498)*('Input_Claims Data'!$T$11:$T$500='Cal_Claims Experience'!$X498)))</f>
        <v/>
      </c>
      <c r="AC498" s="1" t="str" cm="1">
        <f t="array" ref="AC498">IF(Y498="","",_xlfn._xlws.FILTER('Input_Claims Data'!Y$11:Y$500,('Input_Claims Data'!$Q$11:$Q$500='Cal_Claims Experience'!$U498)*('Input_Claims Data'!$R$11:$R$500='Cal_Claims Experience'!$V498)*('Input_Claims Data'!$S$11:$S$500='Cal_Claims Experience'!$W498)*('Input_Claims Data'!$T$11:$T$500='Cal_Claims Experience'!$X498)))</f>
        <v/>
      </c>
      <c r="AD498" s="1" t="str" cm="1">
        <f t="array" ref="AD498">IF(Z498="","",_xlfn._xlws.FILTER('Input_Claims Data'!Z$11:Z$500,('Input_Claims Data'!$Q$11:$Q$500='Cal_Claims Experience'!$U498)*('Input_Claims Data'!$R$11:$R$500='Cal_Claims Experience'!$V498)*('Input_Claims Data'!$S$11:$S$500='Cal_Claims Experience'!$W498)*('Input_Claims Data'!$T$11:$T$500='Cal_Claims Experience'!$X498)))</f>
        <v/>
      </c>
      <c r="AE498" s="1" t="str" cm="1">
        <f t="array" ref="AE498">IF(AA498="","",_xlfn._xlws.FILTER('Input_Claims Data'!AA$11:AA$500,('Input_Claims Data'!$Q$11:$Q$500='Cal_Claims Experience'!$U498)*('Input_Claims Data'!$R$11:$R$500='Cal_Claims Experience'!$V498)*('Input_Claims Data'!$S$11:$S$500='Cal_Claims Experience'!$W498)*('Input_Claims Data'!$T$11:$T$500='Cal_Claims Experience'!$X498)))</f>
        <v/>
      </c>
      <c r="AF498" s="1" t="str" cm="1">
        <f t="array" ref="AF498">IF(AB498="","",_xlfn._xlws.FILTER('Input_Claims Data'!AB$11:AB$500,('Input_Claims Data'!$Q$11:$Q$500='Cal_Claims Experience'!$U498)*('Input_Claims Data'!$R$11:$R$500='Cal_Claims Experience'!$V498)*('Input_Claims Data'!$S$11:$S$500='Cal_Claims Experience'!$W498)*('Input_Claims Data'!$T$11:$T$500='Cal_Claims Experience'!$X498)))</f>
        <v/>
      </c>
      <c r="AG498" s="1" t="str" cm="1">
        <f t="array" ref="AG498">IF(AC498="","",_xlfn._xlws.FILTER('Input_Claims Data'!AC$11:AC$500,('Input_Claims Data'!$Q$11:$Q$500='Cal_Claims Experience'!$U498)*('Input_Claims Data'!$R$11:$R$500='Cal_Claims Experience'!$V498)*('Input_Claims Data'!$S$11:$S$500='Cal_Claims Experience'!$W498)*('Input_Claims Data'!$T$11:$T$500='Cal_Claims Experience'!$X498)))</f>
        <v/>
      </c>
      <c r="AH498" s="1" t="str" cm="1">
        <f t="array" ref="AH498">IF(AD498="","",_xlfn._xlws.FILTER('Input_Claims Data'!AD$11:AD$500,('Input_Claims Data'!$Q$11:$Q$500='Cal_Claims Experience'!$U498)*('Input_Claims Data'!$R$11:$R$500='Cal_Claims Experience'!$V498)*('Input_Claims Data'!$S$11:$S$500='Cal_Claims Experience'!$W498)*('Input_Claims Data'!$T$11:$T$500='Cal_Claims Experience'!$X498)))</f>
        <v/>
      </c>
      <c r="AI498" s="1" t="str">
        <f t="shared" si="78"/>
        <v/>
      </c>
      <c r="AJ498" s="1" t="str">
        <f t="shared" si="75"/>
        <v/>
      </c>
      <c r="AK498" s="1" t="str">
        <f t="shared" si="76"/>
        <v/>
      </c>
      <c r="AL498" s="1" t="str">
        <f t="shared" si="77"/>
        <v/>
      </c>
      <c r="AM498" s="1" t="str">
        <f t="shared" si="79"/>
        <v/>
      </c>
    </row>
    <row r="499" spans="5:39">
      <c r="E499" s="1" t="str" cm="1">
        <f t="array" ref="E499">IF(A499="","",_xlfn._xlws.FILTER('Input_Claims Data'!E$11:E$500,('Input_Claims Data'!$A$11:$A$500='Cal_Claims Experience'!$A499)*('Input_Claims Data'!$B$11:$B$500='Cal_Claims Experience'!$B499)*('Input_Claims Data'!$C$11:$C$500='Cal_Claims Experience'!$C499)*('Input_Claims Data'!$D$11:$D$500='Cal_Claims Experience'!$D499)))</f>
        <v/>
      </c>
      <c r="F499" s="1" t="str" cm="1">
        <f t="array" ref="F499">IF(A499="","",_xlfn._xlws.FILTER('Input_Claims Data'!F$11:F$500,('Input_Claims Data'!$A$11:$A$500='Cal_Claims Experience'!$A499)*('Input_Claims Data'!$B$11:$B$500='Cal_Claims Experience'!$B499)*('Input_Claims Data'!$C$11:$C$500='Cal_Claims Experience'!$C499)*('Input_Claims Data'!$D$11:$D$500='Cal_Claims Experience'!$D499)))</f>
        <v/>
      </c>
      <c r="G499" s="1" t="str" cm="1">
        <f t="array" ref="G499">IF(A499="","",_xlfn._xlws.FILTER('Input_Claims Data'!G$11:G$500,('Input_Claims Data'!$A$11:$A$500='Cal_Claims Experience'!$A499)*('Input_Claims Data'!$B$11:$B$500='Cal_Claims Experience'!$B499)*('Input_Claims Data'!$C$11:$C$500='Cal_Claims Experience'!$C499)*('Input_Claims Data'!$D$11:$D$500='Cal_Claims Experience'!$D499)))</f>
        <v/>
      </c>
      <c r="H499" s="1" t="str" cm="1">
        <f t="array" ref="H499">IF(A499="","",_xlfn._xlws.FILTER('Input_Claims Data'!H$11:H$500,('Input_Claims Data'!$A$11:$A$500='Cal_Claims Experience'!$A499)*('Input_Claims Data'!$B$11:$B$500='Cal_Claims Experience'!$B499)*('Input_Claims Data'!$C$11:$C$500='Cal_Claims Experience'!$C499)*('Input_Claims Data'!$D$11:$D$500='Cal_Claims Experience'!$D499)))</f>
        <v/>
      </c>
      <c r="I499" s="1" t="str" cm="1">
        <f t="array" ref="I499">IF(A499="","",_xlfn._xlws.FILTER('Input_Claims Data'!I$11:I$500,('Input_Claims Data'!$A$11:$A$500='Cal_Claims Experience'!$A499)*('Input_Claims Data'!$B$11:$B$500='Cal_Claims Experience'!$B499)*('Input_Claims Data'!$C$11:$C$500='Cal_Claims Experience'!$C499)*('Input_Claims Data'!$D$11:$D$500='Cal_Claims Experience'!$D499)))</f>
        <v/>
      </c>
      <c r="J499" s="1" t="str" cm="1">
        <f t="array" ref="J499">IF(A499="","",_xlfn._xlws.FILTER('Input_Claims Data'!J$11:J$500,('Input_Claims Data'!$A$11:$A$500='Cal_Claims Experience'!$A499)*('Input_Claims Data'!$B$11:$B$500='Cal_Claims Experience'!$B499)*('Input_Claims Data'!$C$11:$C$500='Cal_Claims Experience'!$C499)*('Input_Claims Data'!$D$11:$D$500='Cal_Claims Experience'!$D499)))</f>
        <v/>
      </c>
      <c r="K499" s="1" t="str" cm="1">
        <f t="array" ref="K499">IF(A499="","",_xlfn._xlws.FILTER('Input_Claims Data'!K$11:K$500,('Input_Claims Data'!$A$11:$A$500='Cal_Claims Experience'!$A499)*('Input_Claims Data'!$B$11:$B$500='Cal_Claims Experience'!$B499)*('Input_Claims Data'!$C$11:$C$500='Cal_Claims Experience'!$C499)*('Input_Claims Data'!$D$11:$D$500='Cal_Claims Experience'!$D499)))</f>
        <v/>
      </c>
      <c r="L499" s="1" t="str" cm="1">
        <f t="array" ref="L499">IF(B499="","",_xlfn._xlws.FILTER('Input_Claims Data'!L$11:L$500,('Input_Claims Data'!$A$11:$A$500='Cal_Claims Experience'!$A499)*('Input_Claims Data'!$B$11:$B$500='Cal_Claims Experience'!$B499)*('Input_Claims Data'!$C$11:$C$500='Cal_Claims Experience'!$C499)*('Input_Claims Data'!$D$11:$D$500='Cal_Claims Experience'!$D499)))</f>
        <v/>
      </c>
      <c r="M499" s="1" t="str" cm="1">
        <f t="array" ref="M499">IF(C499="","",_xlfn._xlws.FILTER('Input_Claims Data'!M$11:M$500,('Input_Claims Data'!$A$11:$A$500='Cal_Claims Experience'!$A499)*('Input_Claims Data'!$B$11:$B$500='Cal_Claims Experience'!$B499)*('Input_Claims Data'!$C$11:$C$500='Cal_Claims Experience'!$C499)*('Input_Claims Data'!$D$11:$D$500='Cal_Claims Experience'!$D499)))</f>
        <v/>
      </c>
      <c r="N499" s="1" t="str" cm="1">
        <f t="array" ref="N499">IF(D499="","",_xlfn._xlws.FILTER('Input_Claims Data'!N$11:N$500,('Input_Claims Data'!$A$11:$A$500='Cal_Claims Experience'!$A499)*('Input_Claims Data'!$B$11:$B$500='Cal_Claims Experience'!$B499)*('Input_Claims Data'!$C$11:$C$500='Cal_Claims Experience'!$C499)*('Input_Claims Data'!$D$11:$D$500='Cal_Claims Experience'!$D499)))</f>
        <v/>
      </c>
      <c r="O499" s="1" t="str">
        <f t="shared" si="70"/>
        <v/>
      </c>
      <c r="P499" s="1" t="str">
        <f t="shared" si="71"/>
        <v/>
      </c>
      <c r="Q499" s="1" t="str">
        <f t="shared" si="72"/>
        <v/>
      </c>
      <c r="R499" s="1" t="str">
        <f t="shared" si="73"/>
        <v/>
      </c>
      <c r="S499" s="1" t="str">
        <f t="shared" si="74"/>
        <v/>
      </c>
      <c r="Y499" s="1" t="str" cm="1">
        <f t="array" ref="Y499">IF(U499="","",_xlfn._xlws.FILTER('Input_Claims Data'!U$11:U$500,('Input_Claims Data'!$Q$11:$Q$500='Cal_Claims Experience'!$U499)*('Input_Claims Data'!$R$11:$R$500='Cal_Claims Experience'!$V499)*('Input_Claims Data'!$S$11:$S$500='Cal_Claims Experience'!$W499)*('Input_Claims Data'!$T$11:$T$500='Cal_Claims Experience'!$X499)))</f>
        <v/>
      </c>
      <c r="Z499" s="1" t="str" cm="1">
        <f t="array" ref="Z499">IF(V499="","",_xlfn._xlws.FILTER('Input_Claims Data'!V$11:V$500,('Input_Claims Data'!$Q$11:$Q$500='Cal_Claims Experience'!$U499)*('Input_Claims Data'!$R$11:$R$500='Cal_Claims Experience'!$V499)*('Input_Claims Data'!$S$11:$S$500='Cal_Claims Experience'!$W499)*('Input_Claims Data'!$T$11:$T$500='Cal_Claims Experience'!$X499)))</f>
        <v/>
      </c>
      <c r="AA499" s="1" t="str" cm="1">
        <f t="array" ref="AA499">IF(W499="","",_xlfn._xlws.FILTER('Input_Claims Data'!W$11:W$500,('Input_Claims Data'!$Q$11:$Q$500='Cal_Claims Experience'!$U499)*('Input_Claims Data'!$R$11:$R$500='Cal_Claims Experience'!$V499)*('Input_Claims Data'!$S$11:$S$500='Cal_Claims Experience'!$W499)*('Input_Claims Data'!$T$11:$T$500='Cal_Claims Experience'!$X499)))</f>
        <v/>
      </c>
      <c r="AB499" s="1" t="str" cm="1">
        <f t="array" ref="AB499">IF(X499="","",_xlfn._xlws.FILTER('Input_Claims Data'!X$11:X$500,('Input_Claims Data'!$Q$11:$Q$500='Cal_Claims Experience'!$U499)*('Input_Claims Data'!$R$11:$R$500='Cal_Claims Experience'!$V499)*('Input_Claims Data'!$S$11:$S$500='Cal_Claims Experience'!$W499)*('Input_Claims Data'!$T$11:$T$500='Cal_Claims Experience'!$X499)))</f>
        <v/>
      </c>
      <c r="AC499" s="1" t="str" cm="1">
        <f t="array" ref="AC499">IF(Y499="","",_xlfn._xlws.FILTER('Input_Claims Data'!Y$11:Y$500,('Input_Claims Data'!$Q$11:$Q$500='Cal_Claims Experience'!$U499)*('Input_Claims Data'!$R$11:$R$500='Cal_Claims Experience'!$V499)*('Input_Claims Data'!$S$11:$S$500='Cal_Claims Experience'!$W499)*('Input_Claims Data'!$T$11:$T$500='Cal_Claims Experience'!$X499)))</f>
        <v/>
      </c>
      <c r="AD499" s="1" t="str" cm="1">
        <f t="array" ref="AD499">IF(Z499="","",_xlfn._xlws.FILTER('Input_Claims Data'!Z$11:Z$500,('Input_Claims Data'!$Q$11:$Q$500='Cal_Claims Experience'!$U499)*('Input_Claims Data'!$R$11:$R$500='Cal_Claims Experience'!$V499)*('Input_Claims Data'!$S$11:$S$500='Cal_Claims Experience'!$W499)*('Input_Claims Data'!$T$11:$T$500='Cal_Claims Experience'!$X499)))</f>
        <v/>
      </c>
      <c r="AE499" s="1" t="str" cm="1">
        <f t="array" ref="AE499">IF(AA499="","",_xlfn._xlws.FILTER('Input_Claims Data'!AA$11:AA$500,('Input_Claims Data'!$Q$11:$Q$500='Cal_Claims Experience'!$U499)*('Input_Claims Data'!$R$11:$R$500='Cal_Claims Experience'!$V499)*('Input_Claims Data'!$S$11:$S$500='Cal_Claims Experience'!$W499)*('Input_Claims Data'!$T$11:$T$500='Cal_Claims Experience'!$X499)))</f>
        <v/>
      </c>
      <c r="AF499" s="1" t="str" cm="1">
        <f t="array" ref="AF499">IF(AB499="","",_xlfn._xlws.FILTER('Input_Claims Data'!AB$11:AB$500,('Input_Claims Data'!$Q$11:$Q$500='Cal_Claims Experience'!$U499)*('Input_Claims Data'!$R$11:$R$500='Cal_Claims Experience'!$V499)*('Input_Claims Data'!$S$11:$S$500='Cal_Claims Experience'!$W499)*('Input_Claims Data'!$T$11:$T$500='Cal_Claims Experience'!$X499)))</f>
        <v/>
      </c>
      <c r="AG499" s="1" t="str" cm="1">
        <f t="array" ref="AG499">IF(AC499="","",_xlfn._xlws.FILTER('Input_Claims Data'!AC$11:AC$500,('Input_Claims Data'!$Q$11:$Q$500='Cal_Claims Experience'!$U499)*('Input_Claims Data'!$R$11:$R$500='Cal_Claims Experience'!$V499)*('Input_Claims Data'!$S$11:$S$500='Cal_Claims Experience'!$W499)*('Input_Claims Data'!$T$11:$T$500='Cal_Claims Experience'!$X499)))</f>
        <v/>
      </c>
      <c r="AH499" s="1" t="str" cm="1">
        <f t="array" ref="AH499">IF(AD499="","",_xlfn._xlws.FILTER('Input_Claims Data'!AD$11:AD$500,('Input_Claims Data'!$Q$11:$Q$500='Cal_Claims Experience'!$U499)*('Input_Claims Data'!$R$11:$R$500='Cal_Claims Experience'!$V499)*('Input_Claims Data'!$S$11:$S$500='Cal_Claims Experience'!$W499)*('Input_Claims Data'!$T$11:$T$500='Cal_Claims Experience'!$X499)))</f>
        <v/>
      </c>
      <c r="AI499" s="1" t="str">
        <f t="shared" si="78"/>
        <v/>
      </c>
      <c r="AJ499" s="1" t="str">
        <f t="shared" si="75"/>
        <v/>
      </c>
      <c r="AK499" s="1" t="str">
        <f t="shared" si="76"/>
        <v/>
      </c>
      <c r="AL499" s="1" t="str">
        <f t="shared" si="77"/>
        <v/>
      </c>
      <c r="AM499" s="1" t="str">
        <f t="shared" si="79"/>
        <v/>
      </c>
    </row>
    <row r="500" spans="5:39">
      <c r="E500" s="1" t="str" cm="1">
        <f t="array" ref="E500">IF(A500="","",_xlfn._xlws.FILTER('Input_Claims Data'!E$11:E$500,('Input_Claims Data'!$A$11:$A$500='Cal_Claims Experience'!$A500)*('Input_Claims Data'!$B$11:$B$500='Cal_Claims Experience'!$B500)*('Input_Claims Data'!$C$11:$C$500='Cal_Claims Experience'!$C500)*('Input_Claims Data'!$D$11:$D$500='Cal_Claims Experience'!$D500)))</f>
        <v/>
      </c>
      <c r="F500" s="1" t="str" cm="1">
        <f t="array" ref="F500">IF(A500="","",_xlfn._xlws.FILTER('Input_Claims Data'!F$11:F$500,('Input_Claims Data'!$A$11:$A$500='Cal_Claims Experience'!$A500)*('Input_Claims Data'!$B$11:$B$500='Cal_Claims Experience'!$B500)*('Input_Claims Data'!$C$11:$C$500='Cal_Claims Experience'!$C500)*('Input_Claims Data'!$D$11:$D$500='Cal_Claims Experience'!$D500)))</f>
        <v/>
      </c>
      <c r="G500" s="1" t="str" cm="1">
        <f t="array" ref="G500">IF(A500="","",_xlfn._xlws.FILTER('Input_Claims Data'!G$11:G$500,('Input_Claims Data'!$A$11:$A$500='Cal_Claims Experience'!$A500)*('Input_Claims Data'!$B$11:$B$500='Cal_Claims Experience'!$B500)*('Input_Claims Data'!$C$11:$C$500='Cal_Claims Experience'!$C500)*('Input_Claims Data'!$D$11:$D$500='Cal_Claims Experience'!$D500)))</f>
        <v/>
      </c>
      <c r="H500" s="1" t="str" cm="1">
        <f t="array" ref="H500">IF(A500="","",_xlfn._xlws.FILTER('Input_Claims Data'!H$11:H$500,('Input_Claims Data'!$A$11:$A$500='Cal_Claims Experience'!$A500)*('Input_Claims Data'!$B$11:$B$500='Cal_Claims Experience'!$B500)*('Input_Claims Data'!$C$11:$C$500='Cal_Claims Experience'!$C500)*('Input_Claims Data'!$D$11:$D$500='Cal_Claims Experience'!$D500)))</f>
        <v/>
      </c>
      <c r="I500" s="1" t="str" cm="1">
        <f t="array" ref="I500">IF(A500="","",_xlfn._xlws.FILTER('Input_Claims Data'!I$11:I$500,('Input_Claims Data'!$A$11:$A$500='Cal_Claims Experience'!$A500)*('Input_Claims Data'!$B$11:$B$500='Cal_Claims Experience'!$B500)*('Input_Claims Data'!$C$11:$C$500='Cal_Claims Experience'!$C500)*('Input_Claims Data'!$D$11:$D$500='Cal_Claims Experience'!$D500)))</f>
        <v/>
      </c>
      <c r="J500" s="1" t="str" cm="1">
        <f t="array" ref="J500">IF(A500="","",_xlfn._xlws.FILTER('Input_Claims Data'!J$11:J$500,('Input_Claims Data'!$A$11:$A$500='Cal_Claims Experience'!$A500)*('Input_Claims Data'!$B$11:$B$500='Cal_Claims Experience'!$B500)*('Input_Claims Data'!$C$11:$C$500='Cal_Claims Experience'!$C500)*('Input_Claims Data'!$D$11:$D$500='Cal_Claims Experience'!$D500)))</f>
        <v/>
      </c>
      <c r="K500" s="1" t="str" cm="1">
        <f t="array" ref="K500">IF(A500="","",_xlfn._xlws.FILTER('Input_Claims Data'!K$11:K$500,('Input_Claims Data'!$A$11:$A$500='Cal_Claims Experience'!$A500)*('Input_Claims Data'!$B$11:$B$500='Cal_Claims Experience'!$B500)*('Input_Claims Data'!$C$11:$C$500='Cal_Claims Experience'!$C500)*('Input_Claims Data'!$D$11:$D$500='Cal_Claims Experience'!$D500)))</f>
        <v/>
      </c>
      <c r="L500" s="1" t="str" cm="1">
        <f t="array" ref="L500">IF(B500="","",_xlfn._xlws.FILTER('Input_Claims Data'!L$11:L$500,('Input_Claims Data'!$A$11:$A$500='Cal_Claims Experience'!$A500)*('Input_Claims Data'!$B$11:$B$500='Cal_Claims Experience'!$B500)*('Input_Claims Data'!$C$11:$C$500='Cal_Claims Experience'!$C500)*('Input_Claims Data'!$D$11:$D$500='Cal_Claims Experience'!$D500)))</f>
        <v/>
      </c>
      <c r="M500" s="1" t="str" cm="1">
        <f t="array" ref="M500">IF(C500="","",_xlfn._xlws.FILTER('Input_Claims Data'!M$11:M$500,('Input_Claims Data'!$A$11:$A$500='Cal_Claims Experience'!$A500)*('Input_Claims Data'!$B$11:$B$500='Cal_Claims Experience'!$B500)*('Input_Claims Data'!$C$11:$C$500='Cal_Claims Experience'!$C500)*('Input_Claims Data'!$D$11:$D$500='Cal_Claims Experience'!$D500)))</f>
        <v/>
      </c>
      <c r="N500" s="1" t="str" cm="1">
        <f t="array" ref="N500">IF(D500="","",_xlfn._xlws.FILTER('Input_Claims Data'!N$11:N$500,('Input_Claims Data'!$A$11:$A$500='Cal_Claims Experience'!$A500)*('Input_Claims Data'!$B$11:$B$500='Cal_Claims Experience'!$B500)*('Input_Claims Data'!$C$11:$C$500='Cal_Claims Experience'!$C500)*('Input_Claims Data'!$D$11:$D$500='Cal_Claims Experience'!$D500)))</f>
        <v/>
      </c>
      <c r="O500" s="1" t="str">
        <f t="shared" si="70"/>
        <v/>
      </c>
      <c r="P500" s="1" t="str">
        <f t="shared" si="71"/>
        <v/>
      </c>
      <c r="Q500" s="1" t="str">
        <f t="shared" si="72"/>
        <v/>
      </c>
      <c r="R500" s="1" t="str">
        <f t="shared" si="73"/>
        <v/>
      </c>
      <c r="S500" s="1" t="str">
        <f t="shared" si="74"/>
        <v/>
      </c>
      <c r="Y500" s="1" t="str" cm="1">
        <f t="array" ref="Y500">IF(U500="","",_xlfn._xlws.FILTER('Input_Claims Data'!U$11:U$500,('Input_Claims Data'!$Q$11:$Q$500='Cal_Claims Experience'!$U500)*('Input_Claims Data'!$R$11:$R$500='Cal_Claims Experience'!$V500)*('Input_Claims Data'!$S$11:$S$500='Cal_Claims Experience'!$W500)*('Input_Claims Data'!$T$11:$T$500='Cal_Claims Experience'!$X500)))</f>
        <v/>
      </c>
      <c r="Z500" s="1" t="str" cm="1">
        <f t="array" ref="Z500">IF(V500="","",_xlfn._xlws.FILTER('Input_Claims Data'!V$11:V$500,('Input_Claims Data'!$Q$11:$Q$500='Cal_Claims Experience'!$U500)*('Input_Claims Data'!$R$11:$R$500='Cal_Claims Experience'!$V500)*('Input_Claims Data'!$S$11:$S$500='Cal_Claims Experience'!$W500)*('Input_Claims Data'!$T$11:$T$500='Cal_Claims Experience'!$X500)))</f>
        <v/>
      </c>
      <c r="AA500" s="1" t="str" cm="1">
        <f t="array" ref="AA500">IF(W500="","",_xlfn._xlws.FILTER('Input_Claims Data'!W$11:W$500,('Input_Claims Data'!$Q$11:$Q$500='Cal_Claims Experience'!$U500)*('Input_Claims Data'!$R$11:$R$500='Cal_Claims Experience'!$V500)*('Input_Claims Data'!$S$11:$S$500='Cal_Claims Experience'!$W500)*('Input_Claims Data'!$T$11:$T$500='Cal_Claims Experience'!$X500)))</f>
        <v/>
      </c>
      <c r="AB500" s="1" t="str" cm="1">
        <f t="array" ref="AB500">IF(X500="","",_xlfn._xlws.FILTER('Input_Claims Data'!X$11:X$500,('Input_Claims Data'!$Q$11:$Q$500='Cal_Claims Experience'!$U500)*('Input_Claims Data'!$R$11:$R$500='Cal_Claims Experience'!$V500)*('Input_Claims Data'!$S$11:$S$500='Cal_Claims Experience'!$W500)*('Input_Claims Data'!$T$11:$T$500='Cal_Claims Experience'!$X500)))</f>
        <v/>
      </c>
      <c r="AC500" s="1" t="str" cm="1">
        <f t="array" ref="AC500">IF(Y500="","",_xlfn._xlws.FILTER('Input_Claims Data'!Y$11:Y$500,('Input_Claims Data'!$Q$11:$Q$500='Cal_Claims Experience'!$U500)*('Input_Claims Data'!$R$11:$R$500='Cal_Claims Experience'!$V500)*('Input_Claims Data'!$S$11:$S$500='Cal_Claims Experience'!$W500)*('Input_Claims Data'!$T$11:$T$500='Cal_Claims Experience'!$X500)))</f>
        <v/>
      </c>
      <c r="AD500" s="1" t="str" cm="1">
        <f t="array" ref="AD500">IF(Z500="","",_xlfn._xlws.FILTER('Input_Claims Data'!Z$11:Z$500,('Input_Claims Data'!$Q$11:$Q$500='Cal_Claims Experience'!$U500)*('Input_Claims Data'!$R$11:$R$500='Cal_Claims Experience'!$V500)*('Input_Claims Data'!$S$11:$S$500='Cal_Claims Experience'!$W500)*('Input_Claims Data'!$T$11:$T$500='Cal_Claims Experience'!$X500)))</f>
        <v/>
      </c>
      <c r="AE500" s="1" t="str" cm="1">
        <f t="array" ref="AE500">IF(AA500="","",_xlfn._xlws.FILTER('Input_Claims Data'!AA$11:AA$500,('Input_Claims Data'!$Q$11:$Q$500='Cal_Claims Experience'!$U500)*('Input_Claims Data'!$R$11:$R$500='Cal_Claims Experience'!$V500)*('Input_Claims Data'!$S$11:$S$500='Cal_Claims Experience'!$W500)*('Input_Claims Data'!$T$11:$T$500='Cal_Claims Experience'!$X500)))</f>
        <v/>
      </c>
      <c r="AF500" s="1" t="str" cm="1">
        <f t="array" ref="AF500">IF(AB500="","",_xlfn._xlws.FILTER('Input_Claims Data'!AB$11:AB$500,('Input_Claims Data'!$Q$11:$Q$500='Cal_Claims Experience'!$U500)*('Input_Claims Data'!$R$11:$R$500='Cal_Claims Experience'!$V500)*('Input_Claims Data'!$S$11:$S$500='Cal_Claims Experience'!$W500)*('Input_Claims Data'!$T$11:$T$500='Cal_Claims Experience'!$X500)))</f>
        <v/>
      </c>
      <c r="AG500" s="1" t="str" cm="1">
        <f t="array" ref="AG500">IF(AC500="","",_xlfn._xlws.FILTER('Input_Claims Data'!AC$11:AC$500,('Input_Claims Data'!$Q$11:$Q$500='Cal_Claims Experience'!$U500)*('Input_Claims Data'!$R$11:$R$500='Cal_Claims Experience'!$V500)*('Input_Claims Data'!$S$11:$S$500='Cal_Claims Experience'!$W500)*('Input_Claims Data'!$T$11:$T$500='Cal_Claims Experience'!$X500)))</f>
        <v/>
      </c>
      <c r="AH500" s="1" t="str" cm="1">
        <f t="array" ref="AH500">IF(AD500="","",_xlfn._xlws.FILTER('Input_Claims Data'!AD$11:AD$500,('Input_Claims Data'!$Q$11:$Q$500='Cal_Claims Experience'!$U500)*('Input_Claims Data'!$R$11:$R$500='Cal_Claims Experience'!$V500)*('Input_Claims Data'!$S$11:$S$500='Cal_Claims Experience'!$W500)*('Input_Claims Data'!$T$11:$T$500='Cal_Claims Experience'!$X500)))</f>
        <v/>
      </c>
      <c r="AI500" s="1" t="str">
        <f t="shared" si="78"/>
        <v/>
      </c>
      <c r="AJ500" s="1" t="str">
        <f t="shared" si="75"/>
        <v/>
      </c>
      <c r="AK500" s="1" t="str">
        <f t="shared" si="76"/>
        <v/>
      </c>
      <c r="AL500" s="1" t="str">
        <f t="shared" si="77"/>
        <v/>
      </c>
      <c r="AM500" s="1" t="str">
        <f t="shared" si="79"/>
        <v/>
      </c>
    </row>
    <row r="501" spans="5:39">
      <c r="E501" s="1" t="str" cm="1">
        <f t="array" ref="E501">IF(A501="","",_xlfn._xlws.FILTER('Input_Claims Data'!E$11:E$500,('Input_Claims Data'!$A$11:$A$500='Cal_Claims Experience'!$A501)*('Input_Claims Data'!$B$11:$B$500='Cal_Claims Experience'!$B501)*('Input_Claims Data'!$C$11:$C$500='Cal_Claims Experience'!$C501)*('Input_Claims Data'!$D$11:$D$500='Cal_Claims Experience'!$D501)))</f>
        <v/>
      </c>
      <c r="F501" s="1" t="str" cm="1">
        <f t="array" ref="F501">IF(A501="","",_xlfn._xlws.FILTER('Input_Claims Data'!F$11:F$500,('Input_Claims Data'!$A$11:$A$500='Cal_Claims Experience'!$A501)*('Input_Claims Data'!$B$11:$B$500='Cal_Claims Experience'!$B501)*('Input_Claims Data'!$C$11:$C$500='Cal_Claims Experience'!$C501)*('Input_Claims Data'!$D$11:$D$500='Cal_Claims Experience'!$D501)))</f>
        <v/>
      </c>
      <c r="G501" s="1" t="str" cm="1">
        <f t="array" ref="G501">IF(A501="","",_xlfn._xlws.FILTER('Input_Claims Data'!G$11:G$500,('Input_Claims Data'!$A$11:$A$500='Cal_Claims Experience'!$A501)*('Input_Claims Data'!$B$11:$B$500='Cal_Claims Experience'!$B501)*('Input_Claims Data'!$C$11:$C$500='Cal_Claims Experience'!$C501)*('Input_Claims Data'!$D$11:$D$500='Cal_Claims Experience'!$D501)))</f>
        <v/>
      </c>
      <c r="H501" s="1" t="str" cm="1">
        <f t="array" ref="H501">IF(A501="","",_xlfn._xlws.FILTER('Input_Claims Data'!H$11:H$500,('Input_Claims Data'!$A$11:$A$500='Cal_Claims Experience'!$A501)*('Input_Claims Data'!$B$11:$B$500='Cal_Claims Experience'!$B501)*('Input_Claims Data'!$C$11:$C$500='Cal_Claims Experience'!$C501)*('Input_Claims Data'!$D$11:$D$500='Cal_Claims Experience'!$D501)))</f>
        <v/>
      </c>
      <c r="I501" s="1" t="str" cm="1">
        <f t="array" ref="I501">IF(A501="","",_xlfn._xlws.FILTER('Input_Claims Data'!I$11:I$500,('Input_Claims Data'!$A$11:$A$500='Cal_Claims Experience'!$A501)*('Input_Claims Data'!$B$11:$B$500='Cal_Claims Experience'!$B501)*('Input_Claims Data'!$C$11:$C$500='Cal_Claims Experience'!$C501)*('Input_Claims Data'!$D$11:$D$500='Cal_Claims Experience'!$D501)))</f>
        <v/>
      </c>
      <c r="J501" s="1" t="str" cm="1">
        <f t="array" ref="J501">IF(A501="","",_xlfn._xlws.FILTER('Input_Claims Data'!J$11:J$500,('Input_Claims Data'!$A$11:$A$500='Cal_Claims Experience'!$A501)*('Input_Claims Data'!$B$11:$B$500='Cal_Claims Experience'!$B501)*('Input_Claims Data'!$C$11:$C$500='Cal_Claims Experience'!$C501)*('Input_Claims Data'!$D$11:$D$500='Cal_Claims Experience'!$D501)))</f>
        <v/>
      </c>
      <c r="K501" s="1" t="str" cm="1">
        <f t="array" ref="K501">IF(A501="","",_xlfn._xlws.FILTER('Input_Claims Data'!K$11:K$500,('Input_Claims Data'!$A$11:$A$500='Cal_Claims Experience'!$A501)*('Input_Claims Data'!$B$11:$B$500='Cal_Claims Experience'!$B501)*('Input_Claims Data'!$C$11:$C$500='Cal_Claims Experience'!$C501)*('Input_Claims Data'!$D$11:$D$500='Cal_Claims Experience'!$D501)))</f>
        <v/>
      </c>
      <c r="L501" s="1" t="str" cm="1">
        <f t="array" ref="L501">IF(B501="","",_xlfn._xlws.FILTER('Input_Claims Data'!L$11:L$500,('Input_Claims Data'!$A$11:$A$500='Cal_Claims Experience'!$A501)*('Input_Claims Data'!$B$11:$B$500='Cal_Claims Experience'!$B501)*('Input_Claims Data'!$C$11:$C$500='Cal_Claims Experience'!$C501)*('Input_Claims Data'!$D$11:$D$500='Cal_Claims Experience'!$D501)))</f>
        <v/>
      </c>
      <c r="M501" s="1" t="str" cm="1">
        <f t="array" ref="M501">IF(C501="","",_xlfn._xlws.FILTER('Input_Claims Data'!M$11:M$500,('Input_Claims Data'!$A$11:$A$500='Cal_Claims Experience'!$A501)*('Input_Claims Data'!$B$11:$B$500='Cal_Claims Experience'!$B501)*('Input_Claims Data'!$C$11:$C$500='Cal_Claims Experience'!$C501)*('Input_Claims Data'!$D$11:$D$500='Cal_Claims Experience'!$D501)))</f>
        <v/>
      </c>
      <c r="N501" s="1" t="str" cm="1">
        <f t="array" ref="N501">IF(D501="","",_xlfn._xlws.FILTER('Input_Claims Data'!N$11:N$500,('Input_Claims Data'!$A$11:$A$500='Cal_Claims Experience'!$A501)*('Input_Claims Data'!$B$11:$B$500='Cal_Claims Experience'!$B501)*('Input_Claims Data'!$C$11:$C$500='Cal_Claims Experience'!$C501)*('Input_Claims Data'!$D$11:$D$500='Cal_Claims Experience'!$D501)))</f>
        <v/>
      </c>
      <c r="O501" s="1" t="str">
        <f t="shared" si="70"/>
        <v/>
      </c>
      <c r="P501" s="1" t="str">
        <f t="shared" si="71"/>
        <v/>
      </c>
      <c r="Q501" s="1" t="str">
        <f t="shared" si="72"/>
        <v/>
      </c>
      <c r="R501" s="1" t="str">
        <f t="shared" si="73"/>
        <v/>
      </c>
      <c r="S501" s="1" t="str">
        <f t="shared" si="74"/>
        <v/>
      </c>
      <c r="Y501" s="1" t="str" cm="1">
        <f t="array" ref="Y501">IF(U501="","",_xlfn._xlws.FILTER('Input_Claims Data'!U$11:U$500,('Input_Claims Data'!$Q$11:$Q$500='Cal_Claims Experience'!$U501)*('Input_Claims Data'!$R$11:$R$500='Cal_Claims Experience'!$V501)*('Input_Claims Data'!$S$11:$S$500='Cal_Claims Experience'!$W501)*('Input_Claims Data'!$T$11:$T$500='Cal_Claims Experience'!$X501)))</f>
        <v/>
      </c>
      <c r="Z501" s="1" t="str" cm="1">
        <f t="array" ref="Z501">IF(V501="","",_xlfn._xlws.FILTER('Input_Claims Data'!V$11:V$500,('Input_Claims Data'!$Q$11:$Q$500='Cal_Claims Experience'!$U501)*('Input_Claims Data'!$R$11:$R$500='Cal_Claims Experience'!$V501)*('Input_Claims Data'!$S$11:$S$500='Cal_Claims Experience'!$W501)*('Input_Claims Data'!$T$11:$T$500='Cal_Claims Experience'!$X501)))</f>
        <v/>
      </c>
      <c r="AA501" s="1" t="str" cm="1">
        <f t="array" ref="AA501">IF(W501="","",_xlfn._xlws.FILTER('Input_Claims Data'!W$11:W$500,('Input_Claims Data'!$Q$11:$Q$500='Cal_Claims Experience'!$U501)*('Input_Claims Data'!$R$11:$R$500='Cal_Claims Experience'!$V501)*('Input_Claims Data'!$S$11:$S$500='Cal_Claims Experience'!$W501)*('Input_Claims Data'!$T$11:$T$500='Cal_Claims Experience'!$X501)))</f>
        <v/>
      </c>
      <c r="AB501" s="1" t="str" cm="1">
        <f t="array" ref="AB501">IF(X501="","",_xlfn._xlws.FILTER('Input_Claims Data'!X$11:X$500,('Input_Claims Data'!$Q$11:$Q$500='Cal_Claims Experience'!$U501)*('Input_Claims Data'!$R$11:$R$500='Cal_Claims Experience'!$V501)*('Input_Claims Data'!$S$11:$S$500='Cal_Claims Experience'!$W501)*('Input_Claims Data'!$T$11:$T$500='Cal_Claims Experience'!$X501)))</f>
        <v/>
      </c>
      <c r="AC501" s="1" t="str" cm="1">
        <f t="array" ref="AC501">IF(Y501="","",_xlfn._xlws.FILTER('Input_Claims Data'!Y$11:Y$500,('Input_Claims Data'!$Q$11:$Q$500='Cal_Claims Experience'!$U501)*('Input_Claims Data'!$R$11:$R$500='Cal_Claims Experience'!$V501)*('Input_Claims Data'!$S$11:$S$500='Cal_Claims Experience'!$W501)*('Input_Claims Data'!$T$11:$T$500='Cal_Claims Experience'!$X501)))</f>
        <v/>
      </c>
      <c r="AD501" s="1" t="str" cm="1">
        <f t="array" ref="AD501">IF(Z501="","",_xlfn._xlws.FILTER('Input_Claims Data'!Z$11:Z$500,('Input_Claims Data'!$Q$11:$Q$500='Cal_Claims Experience'!$U501)*('Input_Claims Data'!$R$11:$R$500='Cal_Claims Experience'!$V501)*('Input_Claims Data'!$S$11:$S$500='Cal_Claims Experience'!$W501)*('Input_Claims Data'!$T$11:$T$500='Cal_Claims Experience'!$X501)))</f>
        <v/>
      </c>
      <c r="AE501" s="1" t="str" cm="1">
        <f t="array" ref="AE501">IF(AA501="","",_xlfn._xlws.FILTER('Input_Claims Data'!AA$11:AA$500,('Input_Claims Data'!$Q$11:$Q$500='Cal_Claims Experience'!$U501)*('Input_Claims Data'!$R$11:$R$500='Cal_Claims Experience'!$V501)*('Input_Claims Data'!$S$11:$S$500='Cal_Claims Experience'!$W501)*('Input_Claims Data'!$T$11:$T$500='Cal_Claims Experience'!$X501)))</f>
        <v/>
      </c>
      <c r="AF501" s="1" t="str" cm="1">
        <f t="array" ref="AF501">IF(AB501="","",_xlfn._xlws.FILTER('Input_Claims Data'!AB$11:AB$500,('Input_Claims Data'!$Q$11:$Q$500='Cal_Claims Experience'!$U501)*('Input_Claims Data'!$R$11:$R$500='Cal_Claims Experience'!$V501)*('Input_Claims Data'!$S$11:$S$500='Cal_Claims Experience'!$W501)*('Input_Claims Data'!$T$11:$T$500='Cal_Claims Experience'!$X501)))</f>
        <v/>
      </c>
      <c r="AG501" s="1" t="str" cm="1">
        <f t="array" ref="AG501">IF(AC501="","",_xlfn._xlws.FILTER('Input_Claims Data'!AC$11:AC$500,('Input_Claims Data'!$Q$11:$Q$500='Cal_Claims Experience'!$U501)*('Input_Claims Data'!$R$11:$R$500='Cal_Claims Experience'!$V501)*('Input_Claims Data'!$S$11:$S$500='Cal_Claims Experience'!$W501)*('Input_Claims Data'!$T$11:$T$500='Cal_Claims Experience'!$X501)))</f>
        <v/>
      </c>
      <c r="AH501" s="1" t="str" cm="1">
        <f t="array" ref="AH501">IF(AD501="","",_xlfn._xlws.FILTER('Input_Claims Data'!AD$11:AD$500,('Input_Claims Data'!$Q$11:$Q$500='Cal_Claims Experience'!$U501)*('Input_Claims Data'!$R$11:$R$500='Cal_Claims Experience'!$V501)*('Input_Claims Data'!$S$11:$S$500='Cal_Claims Experience'!$W501)*('Input_Claims Data'!$T$11:$T$500='Cal_Claims Experience'!$X501)))</f>
        <v/>
      </c>
      <c r="AI501" s="1" t="str">
        <f t="shared" si="78"/>
        <v/>
      </c>
      <c r="AJ501" s="1" t="str">
        <f t="shared" si="75"/>
        <v/>
      </c>
      <c r="AK501" s="1" t="str">
        <f t="shared" si="76"/>
        <v/>
      </c>
      <c r="AL501" s="1" t="str">
        <f t="shared" si="77"/>
        <v/>
      </c>
      <c r="AM501" s="1" t="str">
        <f t="shared" si="79"/>
        <v/>
      </c>
    </row>
    <row r="502" spans="5:39">
      <c r="E502" s="1" t="str" cm="1">
        <f t="array" ref="E502">IF(A502="","",_xlfn._xlws.FILTER('Input_Claims Data'!E$11:E$500,('Input_Claims Data'!$A$11:$A$500='Cal_Claims Experience'!$A502)*('Input_Claims Data'!$B$11:$B$500='Cal_Claims Experience'!$B502)*('Input_Claims Data'!$C$11:$C$500='Cal_Claims Experience'!$C502)*('Input_Claims Data'!$D$11:$D$500='Cal_Claims Experience'!$D502)))</f>
        <v/>
      </c>
      <c r="F502" s="1" t="str" cm="1">
        <f t="array" ref="F502">IF(A502="","",_xlfn._xlws.FILTER('Input_Claims Data'!F$11:F$500,('Input_Claims Data'!$A$11:$A$500='Cal_Claims Experience'!$A502)*('Input_Claims Data'!$B$11:$B$500='Cal_Claims Experience'!$B502)*('Input_Claims Data'!$C$11:$C$500='Cal_Claims Experience'!$C502)*('Input_Claims Data'!$D$11:$D$500='Cal_Claims Experience'!$D502)))</f>
        <v/>
      </c>
      <c r="G502" s="1" t="str" cm="1">
        <f t="array" ref="G502">IF(A502="","",_xlfn._xlws.FILTER('Input_Claims Data'!G$11:G$500,('Input_Claims Data'!$A$11:$A$500='Cal_Claims Experience'!$A502)*('Input_Claims Data'!$B$11:$B$500='Cal_Claims Experience'!$B502)*('Input_Claims Data'!$C$11:$C$500='Cal_Claims Experience'!$C502)*('Input_Claims Data'!$D$11:$D$500='Cal_Claims Experience'!$D502)))</f>
        <v/>
      </c>
      <c r="H502" s="1" t="str" cm="1">
        <f t="array" ref="H502">IF(A502="","",_xlfn._xlws.FILTER('Input_Claims Data'!H$11:H$500,('Input_Claims Data'!$A$11:$A$500='Cal_Claims Experience'!$A502)*('Input_Claims Data'!$B$11:$B$500='Cal_Claims Experience'!$B502)*('Input_Claims Data'!$C$11:$C$500='Cal_Claims Experience'!$C502)*('Input_Claims Data'!$D$11:$D$500='Cal_Claims Experience'!$D502)))</f>
        <v/>
      </c>
      <c r="I502" s="1" t="str" cm="1">
        <f t="array" ref="I502">IF(A502="","",_xlfn._xlws.FILTER('Input_Claims Data'!I$11:I$500,('Input_Claims Data'!$A$11:$A$500='Cal_Claims Experience'!$A502)*('Input_Claims Data'!$B$11:$B$500='Cal_Claims Experience'!$B502)*('Input_Claims Data'!$C$11:$C$500='Cal_Claims Experience'!$C502)*('Input_Claims Data'!$D$11:$D$500='Cal_Claims Experience'!$D502)))</f>
        <v/>
      </c>
      <c r="J502" s="1" t="str" cm="1">
        <f t="array" ref="J502">IF(A502="","",_xlfn._xlws.FILTER('Input_Claims Data'!J$11:J$500,('Input_Claims Data'!$A$11:$A$500='Cal_Claims Experience'!$A502)*('Input_Claims Data'!$B$11:$B$500='Cal_Claims Experience'!$B502)*('Input_Claims Data'!$C$11:$C$500='Cal_Claims Experience'!$C502)*('Input_Claims Data'!$D$11:$D$500='Cal_Claims Experience'!$D502)))</f>
        <v/>
      </c>
      <c r="K502" s="1" t="str" cm="1">
        <f t="array" ref="K502">IF(A502="","",_xlfn._xlws.FILTER('Input_Claims Data'!K$11:K$500,('Input_Claims Data'!$A$11:$A$500='Cal_Claims Experience'!$A502)*('Input_Claims Data'!$B$11:$B$500='Cal_Claims Experience'!$B502)*('Input_Claims Data'!$C$11:$C$500='Cal_Claims Experience'!$C502)*('Input_Claims Data'!$D$11:$D$500='Cal_Claims Experience'!$D502)))</f>
        <v/>
      </c>
      <c r="L502" s="1" t="str" cm="1">
        <f t="array" ref="L502">IF(B502="","",_xlfn._xlws.FILTER('Input_Claims Data'!L$11:L$500,('Input_Claims Data'!$A$11:$A$500='Cal_Claims Experience'!$A502)*('Input_Claims Data'!$B$11:$B$500='Cal_Claims Experience'!$B502)*('Input_Claims Data'!$C$11:$C$500='Cal_Claims Experience'!$C502)*('Input_Claims Data'!$D$11:$D$500='Cal_Claims Experience'!$D502)))</f>
        <v/>
      </c>
      <c r="M502" s="1" t="str" cm="1">
        <f t="array" ref="M502">IF(C502="","",_xlfn._xlws.FILTER('Input_Claims Data'!M$11:M$500,('Input_Claims Data'!$A$11:$A$500='Cal_Claims Experience'!$A502)*('Input_Claims Data'!$B$11:$B$500='Cal_Claims Experience'!$B502)*('Input_Claims Data'!$C$11:$C$500='Cal_Claims Experience'!$C502)*('Input_Claims Data'!$D$11:$D$500='Cal_Claims Experience'!$D502)))</f>
        <v/>
      </c>
      <c r="N502" s="1" t="str" cm="1">
        <f t="array" ref="N502">IF(D502="","",_xlfn._xlws.FILTER('Input_Claims Data'!N$11:N$500,('Input_Claims Data'!$A$11:$A$500='Cal_Claims Experience'!$A502)*('Input_Claims Data'!$B$11:$B$500='Cal_Claims Experience'!$B502)*('Input_Claims Data'!$C$11:$C$500='Cal_Claims Experience'!$C502)*('Input_Claims Data'!$D$11:$D$500='Cal_Claims Experience'!$D502)))</f>
        <v/>
      </c>
      <c r="O502" s="1" t="str">
        <f t="shared" si="70"/>
        <v/>
      </c>
      <c r="P502" s="1" t="str">
        <f t="shared" si="71"/>
        <v/>
      </c>
      <c r="Q502" s="1" t="str">
        <f t="shared" si="72"/>
        <v/>
      </c>
      <c r="R502" s="1" t="str">
        <f t="shared" si="73"/>
        <v/>
      </c>
      <c r="S502" s="1" t="str">
        <f t="shared" si="74"/>
        <v/>
      </c>
      <c r="Y502" s="1" t="str" cm="1">
        <f t="array" ref="Y502">IF(U502="","",_xlfn._xlws.FILTER('Input_Claims Data'!U$11:U$500,('Input_Claims Data'!$Q$11:$Q$500='Cal_Claims Experience'!$U502)*('Input_Claims Data'!$R$11:$R$500='Cal_Claims Experience'!$V502)*('Input_Claims Data'!$S$11:$S$500='Cal_Claims Experience'!$W502)*('Input_Claims Data'!$T$11:$T$500='Cal_Claims Experience'!$X502)))</f>
        <v/>
      </c>
      <c r="Z502" s="1" t="str" cm="1">
        <f t="array" ref="Z502">IF(V502="","",_xlfn._xlws.FILTER('Input_Claims Data'!V$11:V$500,('Input_Claims Data'!$Q$11:$Q$500='Cal_Claims Experience'!$U502)*('Input_Claims Data'!$R$11:$R$500='Cal_Claims Experience'!$V502)*('Input_Claims Data'!$S$11:$S$500='Cal_Claims Experience'!$W502)*('Input_Claims Data'!$T$11:$T$500='Cal_Claims Experience'!$X502)))</f>
        <v/>
      </c>
      <c r="AA502" s="1" t="str" cm="1">
        <f t="array" ref="AA502">IF(W502="","",_xlfn._xlws.FILTER('Input_Claims Data'!W$11:W$500,('Input_Claims Data'!$Q$11:$Q$500='Cal_Claims Experience'!$U502)*('Input_Claims Data'!$R$11:$R$500='Cal_Claims Experience'!$V502)*('Input_Claims Data'!$S$11:$S$500='Cal_Claims Experience'!$W502)*('Input_Claims Data'!$T$11:$T$500='Cal_Claims Experience'!$X502)))</f>
        <v/>
      </c>
      <c r="AB502" s="1" t="str" cm="1">
        <f t="array" ref="AB502">IF(X502="","",_xlfn._xlws.FILTER('Input_Claims Data'!X$11:X$500,('Input_Claims Data'!$Q$11:$Q$500='Cal_Claims Experience'!$U502)*('Input_Claims Data'!$R$11:$R$500='Cal_Claims Experience'!$V502)*('Input_Claims Data'!$S$11:$S$500='Cal_Claims Experience'!$W502)*('Input_Claims Data'!$T$11:$T$500='Cal_Claims Experience'!$X502)))</f>
        <v/>
      </c>
      <c r="AC502" s="1" t="str" cm="1">
        <f t="array" ref="AC502">IF(Y502="","",_xlfn._xlws.FILTER('Input_Claims Data'!Y$11:Y$500,('Input_Claims Data'!$Q$11:$Q$500='Cal_Claims Experience'!$U502)*('Input_Claims Data'!$R$11:$R$500='Cal_Claims Experience'!$V502)*('Input_Claims Data'!$S$11:$S$500='Cal_Claims Experience'!$W502)*('Input_Claims Data'!$T$11:$T$500='Cal_Claims Experience'!$X502)))</f>
        <v/>
      </c>
      <c r="AD502" s="1" t="str" cm="1">
        <f t="array" ref="AD502">IF(Z502="","",_xlfn._xlws.FILTER('Input_Claims Data'!Z$11:Z$500,('Input_Claims Data'!$Q$11:$Q$500='Cal_Claims Experience'!$U502)*('Input_Claims Data'!$R$11:$R$500='Cal_Claims Experience'!$V502)*('Input_Claims Data'!$S$11:$S$500='Cal_Claims Experience'!$W502)*('Input_Claims Data'!$T$11:$T$500='Cal_Claims Experience'!$X502)))</f>
        <v/>
      </c>
      <c r="AE502" s="1" t="str" cm="1">
        <f t="array" ref="AE502">IF(AA502="","",_xlfn._xlws.FILTER('Input_Claims Data'!AA$11:AA$500,('Input_Claims Data'!$Q$11:$Q$500='Cal_Claims Experience'!$U502)*('Input_Claims Data'!$R$11:$R$500='Cal_Claims Experience'!$V502)*('Input_Claims Data'!$S$11:$S$500='Cal_Claims Experience'!$W502)*('Input_Claims Data'!$T$11:$T$500='Cal_Claims Experience'!$X502)))</f>
        <v/>
      </c>
      <c r="AF502" s="1" t="str" cm="1">
        <f t="array" ref="AF502">IF(AB502="","",_xlfn._xlws.FILTER('Input_Claims Data'!AB$11:AB$500,('Input_Claims Data'!$Q$11:$Q$500='Cal_Claims Experience'!$U502)*('Input_Claims Data'!$R$11:$R$500='Cal_Claims Experience'!$V502)*('Input_Claims Data'!$S$11:$S$500='Cal_Claims Experience'!$W502)*('Input_Claims Data'!$T$11:$T$500='Cal_Claims Experience'!$X502)))</f>
        <v/>
      </c>
      <c r="AG502" s="1" t="str" cm="1">
        <f t="array" ref="AG502">IF(AC502="","",_xlfn._xlws.FILTER('Input_Claims Data'!AC$11:AC$500,('Input_Claims Data'!$Q$11:$Q$500='Cal_Claims Experience'!$U502)*('Input_Claims Data'!$R$11:$R$500='Cal_Claims Experience'!$V502)*('Input_Claims Data'!$S$11:$S$500='Cal_Claims Experience'!$W502)*('Input_Claims Data'!$T$11:$T$500='Cal_Claims Experience'!$X502)))</f>
        <v/>
      </c>
      <c r="AH502" s="1" t="str" cm="1">
        <f t="array" ref="AH502">IF(AD502="","",_xlfn._xlws.FILTER('Input_Claims Data'!AD$11:AD$500,('Input_Claims Data'!$Q$11:$Q$500='Cal_Claims Experience'!$U502)*('Input_Claims Data'!$R$11:$R$500='Cal_Claims Experience'!$V502)*('Input_Claims Data'!$S$11:$S$500='Cal_Claims Experience'!$W502)*('Input_Claims Data'!$T$11:$T$500='Cal_Claims Experience'!$X502)))</f>
        <v/>
      </c>
      <c r="AI502" s="1" t="str">
        <f t="shared" si="78"/>
        <v/>
      </c>
      <c r="AJ502" s="1" t="str">
        <f t="shared" si="75"/>
        <v/>
      </c>
      <c r="AK502" s="1" t="str">
        <f t="shared" si="76"/>
        <v/>
      </c>
      <c r="AL502" s="1" t="str">
        <f t="shared" si="77"/>
        <v/>
      </c>
      <c r="AM502" s="1" t="str">
        <f t="shared" si="79"/>
        <v/>
      </c>
    </row>
    <row r="503" spans="5:39">
      <c r="E503" s="1" t="str" cm="1">
        <f t="array" ref="E503">IF(A503="","",_xlfn._xlws.FILTER('Input_Claims Data'!E$11:E$500,('Input_Claims Data'!$A$11:$A$500='Cal_Claims Experience'!$A503)*('Input_Claims Data'!$B$11:$B$500='Cal_Claims Experience'!$B503)*('Input_Claims Data'!$C$11:$C$500='Cal_Claims Experience'!$C503)*('Input_Claims Data'!$D$11:$D$500='Cal_Claims Experience'!$D503)))</f>
        <v/>
      </c>
      <c r="F503" s="1" t="str" cm="1">
        <f t="array" ref="F503">IF(A503="","",_xlfn._xlws.FILTER('Input_Claims Data'!F$11:F$500,('Input_Claims Data'!$A$11:$A$500='Cal_Claims Experience'!$A503)*('Input_Claims Data'!$B$11:$B$500='Cal_Claims Experience'!$B503)*('Input_Claims Data'!$C$11:$C$500='Cal_Claims Experience'!$C503)*('Input_Claims Data'!$D$11:$D$500='Cal_Claims Experience'!$D503)))</f>
        <v/>
      </c>
      <c r="G503" s="1" t="str" cm="1">
        <f t="array" ref="G503">IF(A503="","",_xlfn._xlws.FILTER('Input_Claims Data'!G$11:G$500,('Input_Claims Data'!$A$11:$A$500='Cal_Claims Experience'!$A503)*('Input_Claims Data'!$B$11:$B$500='Cal_Claims Experience'!$B503)*('Input_Claims Data'!$C$11:$C$500='Cal_Claims Experience'!$C503)*('Input_Claims Data'!$D$11:$D$500='Cal_Claims Experience'!$D503)))</f>
        <v/>
      </c>
      <c r="H503" s="1" t="str" cm="1">
        <f t="array" ref="H503">IF(A503="","",_xlfn._xlws.FILTER('Input_Claims Data'!H$11:H$500,('Input_Claims Data'!$A$11:$A$500='Cal_Claims Experience'!$A503)*('Input_Claims Data'!$B$11:$B$500='Cal_Claims Experience'!$B503)*('Input_Claims Data'!$C$11:$C$500='Cal_Claims Experience'!$C503)*('Input_Claims Data'!$D$11:$D$500='Cal_Claims Experience'!$D503)))</f>
        <v/>
      </c>
      <c r="I503" s="1" t="str" cm="1">
        <f t="array" ref="I503">IF(A503="","",_xlfn._xlws.FILTER('Input_Claims Data'!I$11:I$500,('Input_Claims Data'!$A$11:$A$500='Cal_Claims Experience'!$A503)*('Input_Claims Data'!$B$11:$B$500='Cal_Claims Experience'!$B503)*('Input_Claims Data'!$C$11:$C$500='Cal_Claims Experience'!$C503)*('Input_Claims Data'!$D$11:$D$500='Cal_Claims Experience'!$D503)))</f>
        <v/>
      </c>
      <c r="J503" s="1" t="str" cm="1">
        <f t="array" ref="J503">IF(A503="","",_xlfn._xlws.FILTER('Input_Claims Data'!J$11:J$500,('Input_Claims Data'!$A$11:$A$500='Cal_Claims Experience'!$A503)*('Input_Claims Data'!$B$11:$B$500='Cal_Claims Experience'!$B503)*('Input_Claims Data'!$C$11:$C$500='Cal_Claims Experience'!$C503)*('Input_Claims Data'!$D$11:$D$500='Cal_Claims Experience'!$D503)))</f>
        <v/>
      </c>
      <c r="K503" s="1" t="str" cm="1">
        <f t="array" ref="K503">IF(A503="","",_xlfn._xlws.FILTER('Input_Claims Data'!K$11:K$500,('Input_Claims Data'!$A$11:$A$500='Cal_Claims Experience'!$A503)*('Input_Claims Data'!$B$11:$B$500='Cal_Claims Experience'!$B503)*('Input_Claims Data'!$C$11:$C$500='Cal_Claims Experience'!$C503)*('Input_Claims Data'!$D$11:$D$500='Cal_Claims Experience'!$D503)))</f>
        <v/>
      </c>
      <c r="L503" s="1" t="str" cm="1">
        <f t="array" ref="L503">IF(B503="","",_xlfn._xlws.FILTER('Input_Claims Data'!L$11:L$500,('Input_Claims Data'!$A$11:$A$500='Cal_Claims Experience'!$A503)*('Input_Claims Data'!$B$11:$B$500='Cal_Claims Experience'!$B503)*('Input_Claims Data'!$C$11:$C$500='Cal_Claims Experience'!$C503)*('Input_Claims Data'!$D$11:$D$500='Cal_Claims Experience'!$D503)))</f>
        <v/>
      </c>
      <c r="M503" s="1" t="str" cm="1">
        <f t="array" ref="M503">IF(C503="","",_xlfn._xlws.FILTER('Input_Claims Data'!M$11:M$500,('Input_Claims Data'!$A$11:$A$500='Cal_Claims Experience'!$A503)*('Input_Claims Data'!$B$11:$B$500='Cal_Claims Experience'!$B503)*('Input_Claims Data'!$C$11:$C$500='Cal_Claims Experience'!$C503)*('Input_Claims Data'!$D$11:$D$500='Cal_Claims Experience'!$D503)))</f>
        <v/>
      </c>
      <c r="N503" s="1" t="str" cm="1">
        <f t="array" ref="N503">IF(D503="","",_xlfn._xlws.FILTER('Input_Claims Data'!N$11:N$500,('Input_Claims Data'!$A$11:$A$500='Cal_Claims Experience'!$A503)*('Input_Claims Data'!$B$11:$B$500='Cal_Claims Experience'!$B503)*('Input_Claims Data'!$C$11:$C$500='Cal_Claims Experience'!$C503)*('Input_Claims Data'!$D$11:$D$500='Cal_Claims Experience'!$D503)))</f>
        <v/>
      </c>
      <c r="O503" s="1" t="str">
        <f t="shared" si="70"/>
        <v/>
      </c>
      <c r="P503" s="1" t="str">
        <f t="shared" si="71"/>
        <v/>
      </c>
      <c r="Q503" s="1" t="str">
        <f t="shared" si="72"/>
        <v/>
      </c>
      <c r="R503" s="1" t="str">
        <f t="shared" si="73"/>
        <v/>
      </c>
      <c r="S503" s="1" t="str">
        <f t="shared" si="74"/>
        <v/>
      </c>
      <c r="Y503" s="1" t="str" cm="1">
        <f t="array" ref="Y503">IF(U503="","",_xlfn._xlws.FILTER('Input_Claims Data'!U$11:U$500,('Input_Claims Data'!$Q$11:$Q$500='Cal_Claims Experience'!$U503)*('Input_Claims Data'!$R$11:$R$500='Cal_Claims Experience'!$V503)*('Input_Claims Data'!$S$11:$S$500='Cal_Claims Experience'!$W503)*('Input_Claims Data'!$T$11:$T$500='Cal_Claims Experience'!$X503)))</f>
        <v/>
      </c>
      <c r="Z503" s="1" t="str" cm="1">
        <f t="array" ref="Z503">IF(V503="","",_xlfn._xlws.FILTER('Input_Claims Data'!V$11:V$500,('Input_Claims Data'!$Q$11:$Q$500='Cal_Claims Experience'!$U503)*('Input_Claims Data'!$R$11:$R$500='Cal_Claims Experience'!$V503)*('Input_Claims Data'!$S$11:$S$500='Cal_Claims Experience'!$W503)*('Input_Claims Data'!$T$11:$T$500='Cal_Claims Experience'!$X503)))</f>
        <v/>
      </c>
      <c r="AA503" s="1" t="str" cm="1">
        <f t="array" ref="AA503">IF(W503="","",_xlfn._xlws.FILTER('Input_Claims Data'!W$11:W$500,('Input_Claims Data'!$Q$11:$Q$500='Cal_Claims Experience'!$U503)*('Input_Claims Data'!$R$11:$R$500='Cal_Claims Experience'!$V503)*('Input_Claims Data'!$S$11:$S$500='Cal_Claims Experience'!$W503)*('Input_Claims Data'!$T$11:$T$500='Cal_Claims Experience'!$X503)))</f>
        <v/>
      </c>
      <c r="AB503" s="1" t="str" cm="1">
        <f t="array" ref="AB503">IF(X503="","",_xlfn._xlws.FILTER('Input_Claims Data'!X$11:X$500,('Input_Claims Data'!$Q$11:$Q$500='Cal_Claims Experience'!$U503)*('Input_Claims Data'!$R$11:$R$500='Cal_Claims Experience'!$V503)*('Input_Claims Data'!$S$11:$S$500='Cal_Claims Experience'!$W503)*('Input_Claims Data'!$T$11:$T$500='Cal_Claims Experience'!$X503)))</f>
        <v/>
      </c>
      <c r="AC503" s="1" t="str" cm="1">
        <f t="array" ref="AC503">IF(Y503="","",_xlfn._xlws.FILTER('Input_Claims Data'!Y$11:Y$500,('Input_Claims Data'!$Q$11:$Q$500='Cal_Claims Experience'!$U503)*('Input_Claims Data'!$R$11:$R$500='Cal_Claims Experience'!$V503)*('Input_Claims Data'!$S$11:$S$500='Cal_Claims Experience'!$W503)*('Input_Claims Data'!$T$11:$T$500='Cal_Claims Experience'!$X503)))</f>
        <v/>
      </c>
      <c r="AD503" s="1" t="str" cm="1">
        <f t="array" ref="AD503">IF(Z503="","",_xlfn._xlws.FILTER('Input_Claims Data'!Z$11:Z$500,('Input_Claims Data'!$Q$11:$Q$500='Cal_Claims Experience'!$U503)*('Input_Claims Data'!$R$11:$R$500='Cal_Claims Experience'!$V503)*('Input_Claims Data'!$S$11:$S$500='Cal_Claims Experience'!$W503)*('Input_Claims Data'!$T$11:$T$500='Cal_Claims Experience'!$X503)))</f>
        <v/>
      </c>
      <c r="AE503" s="1" t="str" cm="1">
        <f t="array" ref="AE503">IF(AA503="","",_xlfn._xlws.FILTER('Input_Claims Data'!AA$11:AA$500,('Input_Claims Data'!$Q$11:$Q$500='Cal_Claims Experience'!$U503)*('Input_Claims Data'!$R$11:$R$500='Cal_Claims Experience'!$V503)*('Input_Claims Data'!$S$11:$S$500='Cal_Claims Experience'!$W503)*('Input_Claims Data'!$T$11:$T$500='Cal_Claims Experience'!$X503)))</f>
        <v/>
      </c>
      <c r="AF503" s="1" t="str" cm="1">
        <f t="array" ref="AF503">IF(AB503="","",_xlfn._xlws.FILTER('Input_Claims Data'!AB$11:AB$500,('Input_Claims Data'!$Q$11:$Q$500='Cal_Claims Experience'!$U503)*('Input_Claims Data'!$R$11:$R$500='Cal_Claims Experience'!$V503)*('Input_Claims Data'!$S$11:$S$500='Cal_Claims Experience'!$W503)*('Input_Claims Data'!$T$11:$T$500='Cal_Claims Experience'!$X503)))</f>
        <v/>
      </c>
      <c r="AG503" s="1" t="str" cm="1">
        <f t="array" ref="AG503">IF(AC503="","",_xlfn._xlws.FILTER('Input_Claims Data'!AC$11:AC$500,('Input_Claims Data'!$Q$11:$Q$500='Cal_Claims Experience'!$U503)*('Input_Claims Data'!$R$11:$R$500='Cal_Claims Experience'!$V503)*('Input_Claims Data'!$S$11:$S$500='Cal_Claims Experience'!$W503)*('Input_Claims Data'!$T$11:$T$500='Cal_Claims Experience'!$X503)))</f>
        <v/>
      </c>
      <c r="AH503" s="1" t="str" cm="1">
        <f t="array" ref="AH503">IF(AD503="","",_xlfn._xlws.FILTER('Input_Claims Data'!AD$11:AD$500,('Input_Claims Data'!$Q$11:$Q$500='Cal_Claims Experience'!$U503)*('Input_Claims Data'!$R$11:$R$500='Cal_Claims Experience'!$V503)*('Input_Claims Data'!$S$11:$S$500='Cal_Claims Experience'!$W503)*('Input_Claims Data'!$T$11:$T$500='Cal_Claims Experience'!$X503)))</f>
        <v/>
      </c>
      <c r="AI503" s="1" t="str">
        <f t="shared" si="78"/>
        <v/>
      </c>
      <c r="AJ503" s="1" t="str">
        <f t="shared" si="75"/>
        <v/>
      </c>
      <c r="AK503" s="1" t="str">
        <f t="shared" si="76"/>
        <v/>
      </c>
      <c r="AL503" s="1" t="str">
        <f t="shared" si="77"/>
        <v/>
      </c>
      <c r="AM503" s="1" t="str">
        <f t="shared" si="79"/>
        <v/>
      </c>
    </row>
    <row r="504" spans="5:39">
      <c r="E504" s="1" t="str" cm="1">
        <f t="array" ref="E504">IF(A504="","",_xlfn._xlws.FILTER('Input_Claims Data'!E$11:E$500,('Input_Claims Data'!$A$11:$A$500='Cal_Claims Experience'!$A504)*('Input_Claims Data'!$B$11:$B$500='Cal_Claims Experience'!$B504)*('Input_Claims Data'!$C$11:$C$500='Cal_Claims Experience'!$C504)*('Input_Claims Data'!$D$11:$D$500='Cal_Claims Experience'!$D504)))</f>
        <v/>
      </c>
      <c r="F504" s="1" t="str" cm="1">
        <f t="array" ref="F504">IF(A504="","",_xlfn._xlws.FILTER('Input_Claims Data'!F$11:F$500,('Input_Claims Data'!$A$11:$A$500='Cal_Claims Experience'!$A504)*('Input_Claims Data'!$B$11:$B$500='Cal_Claims Experience'!$B504)*('Input_Claims Data'!$C$11:$C$500='Cal_Claims Experience'!$C504)*('Input_Claims Data'!$D$11:$D$500='Cal_Claims Experience'!$D504)))</f>
        <v/>
      </c>
      <c r="G504" s="1" t="str" cm="1">
        <f t="array" ref="G504">IF(A504="","",_xlfn._xlws.FILTER('Input_Claims Data'!G$11:G$500,('Input_Claims Data'!$A$11:$A$500='Cal_Claims Experience'!$A504)*('Input_Claims Data'!$B$11:$B$500='Cal_Claims Experience'!$B504)*('Input_Claims Data'!$C$11:$C$500='Cal_Claims Experience'!$C504)*('Input_Claims Data'!$D$11:$D$500='Cal_Claims Experience'!$D504)))</f>
        <v/>
      </c>
      <c r="H504" s="1" t="str" cm="1">
        <f t="array" ref="H504">IF(A504="","",_xlfn._xlws.FILTER('Input_Claims Data'!H$11:H$500,('Input_Claims Data'!$A$11:$A$500='Cal_Claims Experience'!$A504)*('Input_Claims Data'!$B$11:$B$500='Cal_Claims Experience'!$B504)*('Input_Claims Data'!$C$11:$C$500='Cal_Claims Experience'!$C504)*('Input_Claims Data'!$D$11:$D$500='Cal_Claims Experience'!$D504)))</f>
        <v/>
      </c>
      <c r="I504" s="1" t="str" cm="1">
        <f t="array" ref="I504">IF(A504="","",_xlfn._xlws.FILTER('Input_Claims Data'!I$11:I$500,('Input_Claims Data'!$A$11:$A$500='Cal_Claims Experience'!$A504)*('Input_Claims Data'!$B$11:$B$500='Cal_Claims Experience'!$B504)*('Input_Claims Data'!$C$11:$C$500='Cal_Claims Experience'!$C504)*('Input_Claims Data'!$D$11:$D$500='Cal_Claims Experience'!$D504)))</f>
        <v/>
      </c>
      <c r="J504" s="1" t="str" cm="1">
        <f t="array" ref="J504">IF(A504="","",_xlfn._xlws.FILTER('Input_Claims Data'!J$11:J$500,('Input_Claims Data'!$A$11:$A$500='Cal_Claims Experience'!$A504)*('Input_Claims Data'!$B$11:$B$500='Cal_Claims Experience'!$B504)*('Input_Claims Data'!$C$11:$C$500='Cal_Claims Experience'!$C504)*('Input_Claims Data'!$D$11:$D$500='Cal_Claims Experience'!$D504)))</f>
        <v/>
      </c>
      <c r="K504" s="1" t="str" cm="1">
        <f t="array" ref="K504">IF(A504="","",_xlfn._xlws.FILTER('Input_Claims Data'!K$11:K$500,('Input_Claims Data'!$A$11:$A$500='Cal_Claims Experience'!$A504)*('Input_Claims Data'!$B$11:$B$500='Cal_Claims Experience'!$B504)*('Input_Claims Data'!$C$11:$C$500='Cal_Claims Experience'!$C504)*('Input_Claims Data'!$D$11:$D$500='Cal_Claims Experience'!$D504)))</f>
        <v/>
      </c>
      <c r="L504" s="1" t="str" cm="1">
        <f t="array" ref="L504">IF(B504="","",_xlfn._xlws.FILTER('Input_Claims Data'!L$11:L$500,('Input_Claims Data'!$A$11:$A$500='Cal_Claims Experience'!$A504)*('Input_Claims Data'!$B$11:$B$500='Cal_Claims Experience'!$B504)*('Input_Claims Data'!$C$11:$C$500='Cal_Claims Experience'!$C504)*('Input_Claims Data'!$D$11:$D$500='Cal_Claims Experience'!$D504)))</f>
        <v/>
      </c>
      <c r="M504" s="1" t="str" cm="1">
        <f t="array" ref="M504">IF(C504="","",_xlfn._xlws.FILTER('Input_Claims Data'!M$11:M$500,('Input_Claims Data'!$A$11:$A$500='Cal_Claims Experience'!$A504)*('Input_Claims Data'!$B$11:$B$500='Cal_Claims Experience'!$B504)*('Input_Claims Data'!$C$11:$C$500='Cal_Claims Experience'!$C504)*('Input_Claims Data'!$D$11:$D$500='Cal_Claims Experience'!$D504)))</f>
        <v/>
      </c>
      <c r="N504" s="1" t="str" cm="1">
        <f t="array" ref="N504">IF(D504="","",_xlfn._xlws.FILTER('Input_Claims Data'!N$11:N$500,('Input_Claims Data'!$A$11:$A$500='Cal_Claims Experience'!$A504)*('Input_Claims Data'!$B$11:$B$500='Cal_Claims Experience'!$B504)*('Input_Claims Data'!$C$11:$C$500='Cal_Claims Experience'!$C504)*('Input_Claims Data'!$D$11:$D$500='Cal_Claims Experience'!$D504)))</f>
        <v/>
      </c>
      <c r="O504" s="1" t="str">
        <f t="shared" si="70"/>
        <v/>
      </c>
      <c r="P504" s="1" t="str">
        <f t="shared" si="71"/>
        <v/>
      </c>
      <c r="Q504" s="1" t="str">
        <f t="shared" si="72"/>
        <v/>
      </c>
      <c r="R504" s="1" t="str">
        <f t="shared" si="73"/>
        <v/>
      </c>
      <c r="S504" s="1" t="str">
        <f t="shared" si="74"/>
        <v/>
      </c>
      <c r="Y504" s="1" t="str" cm="1">
        <f t="array" ref="Y504">IF(U504="","",_xlfn._xlws.FILTER('Input_Claims Data'!U$11:U$500,('Input_Claims Data'!$Q$11:$Q$500='Cal_Claims Experience'!$U504)*('Input_Claims Data'!$R$11:$R$500='Cal_Claims Experience'!$V504)*('Input_Claims Data'!$S$11:$S$500='Cal_Claims Experience'!$W504)*('Input_Claims Data'!$T$11:$T$500='Cal_Claims Experience'!$X504)))</f>
        <v/>
      </c>
      <c r="Z504" s="1" t="str" cm="1">
        <f t="array" ref="Z504">IF(V504="","",_xlfn._xlws.FILTER('Input_Claims Data'!V$11:V$500,('Input_Claims Data'!$Q$11:$Q$500='Cal_Claims Experience'!$U504)*('Input_Claims Data'!$R$11:$R$500='Cal_Claims Experience'!$V504)*('Input_Claims Data'!$S$11:$S$500='Cal_Claims Experience'!$W504)*('Input_Claims Data'!$T$11:$T$500='Cal_Claims Experience'!$X504)))</f>
        <v/>
      </c>
      <c r="AA504" s="1" t="str" cm="1">
        <f t="array" ref="AA504">IF(W504="","",_xlfn._xlws.FILTER('Input_Claims Data'!W$11:W$500,('Input_Claims Data'!$Q$11:$Q$500='Cal_Claims Experience'!$U504)*('Input_Claims Data'!$R$11:$R$500='Cal_Claims Experience'!$V504)*('Input_Claims Data'!$S$11:$S$500='Cal_Claims Experience'!$W504)*('Input_Claims Data'!$T$11:$T$500='Cal_Claims Experience'!$X504)))</f>
        <v/>
      </c>
      <c r="AB504" s="1" t="str" cm="1">
        <f t="array" ref="AB504">IF(X504="","",_xlfn._xlws.FILTER('Input_Claims Data'!X$11:X$500,('Input_Claims Data'!$Q$11:$Q$500='Cal_Claims Experience'!$U504)*('Input_Claims Data'!$R$11:$R$500='Cal_Claims Experience'!$V504)*('Input_Claims Data'!$S$11:$S$500='Cal_Claims Experience'!$W504)*('Input_Claims Data'!$T$11:$T$500='Cal_Claims Experience'!$X504)))</f>
        <v/>
      </c>
      <c r="AC504" s="1" t="str" cm="1">
        <f t="array" ref="AC504">IF(Y504="","",_xlfn._xlws.FILTER('Input_Claims Data'!Y$11:Y$500,('Input_Claims Data'!$Q$11:$Q$500='Cal_Claims Experience'!$U504)*('Input_Claims Data'!$R$11:$R$500='Cal_Claims Experience'!$V504)*('Input_Claims Data'!$S$11:$S$500='Cal_Claims Experience'!$W504)*('Input_Claims Data'!$T$11:$T$500='Cal_Claims Experience'!$X504)))</f>
        <v/>
      </c>
      <c r="AD504" s="1" t="str" cm="1">
        <f t="array" ref="AD504">IF(Z504="","",_xlfn._xlws.FILTER('Input_Claims Data'!Z$11:Z$500,('Input_Claims Data'!$Q$11:$Q$500='Cal_Claims Experience'!$U504)*('Input_Claims Data'!$R$11:$R$500='Cal_Claims Experience'!$V504)*('Input_Claims Data'!$S$11:$S$500='Cal_Claims Experience'!$W504)*('Input_Claims Data'!$T$11:$T$500='Cal_Claims Experience'!$X504)))</f>
        <v/>
      </c>
      <c r="AE504" s="1" t="str" cm="1">
        <f t="array" ref="AE504">IF(AA504="","",_xlfn._xlws.FILTER('Input_Claims Data'!AA$11:AA$500,('Input_Claims Data'!$Q$11:$Q$500='Cal_Claims Experience'!$U504)*('Input_Claims Data'!$R$11:$R$500='Cal_Claims Experience'!$V504)*('Input_Claims Data'!$S$11:$S$500='Cal_Claims Experience'!$W504)*('Input_Claims Data'!$T$11:$T$500='Cal_Claims Experience'!$X504)))</f>
        <v/>
      </c>
      <c r="AF504" s="1" t="str" cm="1">
        <f t="array" ref="AF504">IF(AB504="","",_xlfn._xlws.FILTER('Input_Claims Data'!AB$11:AB$500,('Input_Claims Data'!$Q$11:$Q$500='Cal_Claims Experience'!$U504)*('Input_Claims Data'!$R$11:$R$500='Cal_Claims Experience'!$V504)*('Input_Claims Data'!$S$11:$S$500='Cal_Claims Experience'!$W504)*('Input_Claims Data'!$T$11:$T$500='Cal_Claims Experience'!$X504)))</f>
        <v/>
      </c>
      <c r="AG504" s="1" t="str" cm="1">
        <f t="array" ref="AG504">IF(AC504="","",_xlfn._xlws.FILTER('Input_Claims Data'!AC$11:AC$500,('Input_Claims Data'!$Q$11:$Q$500='Cal_Claims Experience'!$U504)*('Input_Claims Data'!$R$11:$R$500='Cal_Claims Experience'!$V504)*('Input_Claims Data'!$S$11:$S$500='Cal_Claims Experience'!$W504)*('Input_Claims Data'!$T$11:$T$500='Cal_Claims Experience'!$X504)))</f>
        <v/>
      </c>
      <c r="AH504" s="1" t="str" cm="1">
        <f t="array" ref="AH504">IF(AD504="","",_xlfn._xlws.FILTER('Input_Claims Data'!AD$11:AD$500,('Input_Claims Data'!$Q$11:$Q$500='Cal_Claims Experience'!$U504)*('Input_Claims Data'!$R$11:$R$500='Cal_Claims Experience'!$V504)*('Input_Claims Data'!$S$11:$S$500='Cal_Claims Experience'!$W504)*('Input_Claims Data'!$T$11:$T$500='Cal_Claims Experience'!$X504)))</f>
        <v/>
      </c>
      <c r="AI504" s="1" t="str">
        <f t="shared" si="78"/>
        <v/>
      </c>
      <c r="AJ504" s="1" t="str">
        <f t="shared" si="75"/>
        <v/>
      </c>
      <c r="AK504" s="1" t="str">
        <f t="shared" si="76"/>
        <v/>
      </c>
      <c r="AL504" s="1" t="str">
        <f t="shared" si="77"/>
        <v/>
      </c>
      <c r="AM504" s="1" t="str">
        <f t="shared" si="79"/>
        <v/>
      </c>
    </row>
    <row r="505" spans="5:39">
      <c r="E505" s="1" t="str" cm="1">
        <f t="array" ref="E505">IF(A505="","",_xlfn._xlws.FILTER('Input_Claims Data'!E$11:E$500,('Input_Claims Data'!$A$11:$A$500='Cal_Claims Experience'!$A505)*('Input_Claims Data'!$B$11:$B$500='Cal_Claims Experience'!$B505)*('Input_Claims Data'!$C$11:$C$500='Cal_Claims Experience'!$C505)*('Input_Claims Data'!$D$11:$D$500='Cal_Claims Experience'!$D505)))</f>
        <v/>
      </c>
      <c r="F505" s="1" t="str" cm="1">
        <f t="array" ref="F505">IF(A505="","",_xlfn._xlws.FILTER('Input_Claims Data'!F$11:F$500,('Input_Claims Data'!$A$11:$A$500='Cal_Claims Experience'!$A505)*('Input_Claims Data'!$B$11:$B$500='Cal_Claims Experience'!$B505)*('Input_Claims Data'!$C$11:$C$500='Cal_Claims Experience'!$C505)*('Input_Claims Data'!$D$11:$D$500='Cal_Claims Experience'!$D505)))</f>
        <v/>
      </c>
      <c r="G505" s="1" t="str" cm="1">
        <f t="array" ref="G505">IF(A505="","",_xlfn._xlws.FILTER('Input_Claims Data'!G$11:G$500,('Input_Claims Data'!$A$11:$A$500='Cal_Claims Experience'!$A505)*('Input_Claims Data'!$B$11:$B$500='Cal_Claims Experience'!$B505)*('Input_Claims Data'!$C$11:$C$500='Cal_Claims Experience'!$C505)*('Input_Claims Data'!$D$11:$D$500='Cal_Claims Experience'!$D505)))</f>
        <v/>
      </c>
      <c r="H505" s="1" t="str" cm="1">
        <f t="array" ref="H505">IF(A505="","",_xlfn._xlws.FILTER('Input_Claims Data'!H$11:H$500,('Input_Claims Data'!$A$11:$A$500='Cal_Claims Experience'!$A505)*('Input_Claims Data'!$B$11:$B$500='Cal_Claims Experience'!$B505)*('Input_Claims Data'!$C$11:$C$500='Cal_Claims Experience'!$C505)*('Input_Claims Data'!$D$11:$D$500='Cal_Claims Experience'!$D505)))</f>
        <v/>
      </c>
      <c r="I505" s="1" t="str" cm="1">
        <f t="array" ref="I505">IF(A505="","",_xlfn._xlws.FILTER('Input_Claims Data'!I$11:I$500,('Input_Claims Data'!$A$11:$A$500='Cal_Claims Experience'!$A505)*('Input_Claims Data'!$B$11:$B$500='Cal_Claims Experience'!$B505)*('Input_Claims Data'!$C$11:$C$500='Cal_Claims Experience'!$C505)*('Input_Claims Data'!$D$11:$D$500='Cal_Claims Experience'!$D505)))</f>
        <v/>
      </c>
      <c r="J505" s="1" t="str" cm="1">
        <f t="array" ref="J505">IF(A505="","",_xlfn._xlws.FILTER('Input_Claims Data'!J$11:J$500,('Input_Claims Data'!$A$11:$A$500='Cal_Claims Experience'!$A505)*('Input_Claims Data'!$B$11:$B$500='Cal_Claims Experience'!$B505)*('Input_Claims Data'!$C$11:$C$500='Cal_Claims Experience'!$C505)*('Input_Claims Data'!$D$11:$D$500='Cal_Claims Experience'!$D505)))</f>
        <v/>
      </c>
      <c r="K505" s="1" t="str" cm="1">
        <f t="array" ref="K505">IF(A505="","",_xlfn._xlws.FILTER('Input_Claims Data'!K$11:K$500,('Input_Claims Data'!$A$11:$A$500='Cal_Claims Experience'!$A505)*('Input_Claims Data'!$B$11:$B$500='Cal_Claims Experience'!$B505)*('Input_Claims Data'!$C$11:$C$500='Cal_Claims Experience'!$C505)*('Input_Claims Data'!$D$11:$D$500='Cal_Claims Experience'!$D505)))</f>
        <v/>
      </c>
      <c r="L505" s="1" t="str" cm="1">
        <f t="array" ref="L505">IF(B505="","",_xlfn._xlws.FILTER('Input_Claims Data'!L$11:L$500,('Input_Claims Data'!$A$11:$A$500='Cal_Claims Experience'!$A505)*('Input_Claims Data'!$B$11:$B$500='Cal_Claims Experience'!$B505)*('Input_Claims Data'!$C$11:$C$500='Cal_Claims Experience'!$C505)*('Input_Claims Data'!$D$11:$D$500='Cal_Claims Experience'!$D505)))</f>
        <v/>
      </c>
      <c r="M505" s="1" t="str" cm="1">
        <f t="array" ref="M505">IF(C505="","",_xlfn._xlws.FILTER('Input_Claims Data'!M$11:M$500,('Input_Claims Data'!$A$11:$A$500='Cal_Claims Experience'!$A505)*('Input_Claims Data'!$B$11:$B$500='Cal_Claims Experience'!$B505)*('Input_Claims Data'!$C$11:$C$500='Cal_Claims Experience'!$C505)*('Input_Claims Data'!$D$11:$D$500='Cal_Claims Experience'!$D505)))</f>
        <v/>
      </c>
      <c r="N505" s="1" t="str" cm="1">
        <f t="array" ref="N505">IF(D505="","",_xlfn._xlws.FILTER('Input_Claims Data'!N$11:N$500,('Input_Claims Data'!$A$11:$A$500='Cal_Claims Experience'!$A505)*('Input_Claims Data'!$B$11:$B$500='Cal_Claims Experience'!$B505)*('Input_Claims Data'!$C$11:$C$500='Cal_Claims Experience'!$C505)*('Input_Claims Data'!$D$11:$D$500='Cal_Claims Experience'!$D505)))</f>
        <v/>
      </c>
      <c r="O505" s="1" t="str">
        <f t="shared" si="70"/>
        <v/>
      </c>
      <c r="P505" s="1" t="str">
        <f t="shared" si="71"/>
        <v/>
      </c>
      <c r="Q505" s="1" t="str">
        <f t="shared" si="72"/>
        <v/>
      </c>
      <c r="R505" s="1" t="str">
        <f t="shared" si="73"/>
        <v/>
      </c>
      <c r="S505" s="1" t="str">
        <f t="shared" si="74"/>
        <v/>
      </c>
      <c r="Y505" s="1" t="str" cm="1">
        <f t="array" ref="Y505">IF(U505="","",_xlfn._xlws.FILTER('Input_Claims Data'!U$11:U$500,('Input_Claims Data'!$Q$11:$Q$500='Cal_Claims Experience'!$U505)*('Input_Claims Data'!$R$11:$R$500='Cal_Claims Experience'!$V505)*('Input_Claims Data'!$S$11:$S$500='Cal_Claims Experience'!$W505)*('Input_Claims Data'!$T$11:$T$500='Cal_Claims Experience'!$X505)))</f>
        <v/>
      </c>
      <c r="Z505" s="1" t="str" cm="1">
        <f t="array" ref="Z505">IF(V505="","",_xlfn._xlws.FILTER('Input_Claims Data'!V$11:V$500,('Input_Claims Data'!$Q$11:$Q$500='Cal_Claims Experience'!$U505)*('Input_Claims Data'!$R$11:$R$500='Cal_Claims Experience'!$V505)*('Input_Claims Data'!$S$11:$S$500='Cal_Claims Experience'!$W505)*('Input_Claims Data'!$T$11:$T$500='Cal_Claims Experience'!$X505)))</f>
        <v/>
      </c>
      <c r="AA505" s="1" t="str" cm="1">
        <f t="array" ref="AA505">IF(W505="","",_xlfn._xlws.FILTER('Input_Claims Data'!W$11:W$500,('Input_Claims Data'!$Q$11:$Q$500='Cal_Claims Experience'!$U505)*('Input_Claims Data'!$R$11:$R$500='Cal_Claims Experience'!$V505)*('Input_Claims Data'!$S$11:$S$500='Cal_Claims Experience'!$W505)*('Input_Claims Data'!$T$11:$T$500='Cal_Claims Experience'!$X505)))</f>
        <v/>
      </c>
      <c r="AB505" s="1" t="str" cm="1">
        <f t="array" ref="AB505">IF(X505="","",_xlfn._xlws.FILTER('Input_Claims Data'!X$11:X$500,('Input_Claims Data'!$Q$11:$Q$500='Cal_Claims Experience'!$U505)*('Input_Claims Data'!$R$11:$R$500='Cal_Claims Experience'!$V505)*('Input_Claims Data'!$S$11:$S$500='Cal_Claims Experience'!$W505)*('Input_Claims Data'!$T$11:$T$500='Cal_Claims Experience'!$X505)))</f>
        <v/>
      </c>
      <c r="AC505" s="1" t="str" cm="1">
        <f t="array" ref="AC505">IF(Y505="","",_xlfn._xlws.FILTER('Input_Claims Data'!Y$11:Y$500,('Input_Claims Data'!$Q$11:$Q$500='Cal_Claims Experience'!$U505)*('Input_Claims Data'!$R$11:$R$500='Cal_Claims Experience'!$V505)*('Input_Claims Data'!$S$11:$S$500='Cal_Claims Experience'!$W505)*('Input_Claims Data'!$T$11:$T$500='Cal_Claims Experience'!$X505)))</f>
        <v/>
      </c>
      <c r="AD505" s="1" t="str" cm="1">
        <f t="array" ref="AD505">IF(Z505="","",_xlfn._xlws.FILTER('Input_Claims Data'!Z$11:Z$500,('Input_Claims Data'!$Q$11:$Q$500='Cal_Claims Experience'!$U505)*('Input_Claims Data'!$R$11:$R$500='Cal_Claims Experience'!$V505)*('Input_Claims Data'!$S$11:$S$500='Cal_Claims Experience'!$W505)*('Input_Claims Data'!$T$11:$T$500='Cal_Claims Experience'!$X505)))</f>
        <v/>
      </c>
      <c r="AE505" s="1" t="str" cm="1">
        <f t="array" ref="AE505">IF(AA505="","",_xlfn._xlws.FILTER('Input_Claims Data'!AA$11:AA$500,('Input_Claims Data'!$Q$11:$Q$500='Cal_Claims Experience'!$U505)*('Input_Claims Data'!$R$11:$R$500='Cal_Claims Experience'!$V505)*('Input_Claims Data'!$S$11:$S$500='Cal_Claims Experience'!$W505)*('Input_Claims Data'!$T$11:$T$500='Cal_Claims Experience'!$X505)))</f>
        <v/>
      </c>
      <c r="AF505" s="1" t="str" cm="1">
        <f t="array" ref="AF505">IF(AB505="","",_xlfn._xlws.FILTER('Input_Claims Data'!AB$11:AB$500,('Input_Claims Data'!$Q$11:$Q$500='Cal_Claims Experience'!$U505)*('Input_Claims Data'!$R$11:$R$500='Cal_Claims Experience'!$V505)*('Input_Claims Data'!$S$11:$S$500='Cal_Claims Experience'!$W505)*('Input_Claims Data'!$T$11:$T$500='Cal_Claims Experience'!$X505)))</f>
        <v/>
      </c>
      <c r="AG505" s="1" t="str" cm="1">
        <f t="array" ref="AG505">IF(AC505="","",_xlfn._xlws.FILTER('Input_Claims Data'!AC$11:AC$500,('Input_Claims Data'!$Q$11:$Q$500='Cal_Claims Experience'!$U505)*('Input_Claims Data'!$R$11:$R$500='Cal_Claims Experience'!$V505)*('Input_Claims Data'!$S$11:$S$500='Cal_Claims Experience'!$W505)*('Input_Claims Data'!$T$11:$T$500='Cal_Claims Experience'!$X505)))</f>
        <v/>
      </c>
      <c r="AH505" s="1" t="str" cm="1">
        <f t="array" ref="AH505">IF(AD505="","",_xlfn._xlws.FILTER('Input_Claims Data'!AD$11:AD$500,('Input_Claims Data'!$Q$11:$Q$500='Cal_Claims Experience'!$U505)*('Input_Claims Data'!$R$11:$R$500='Cal_Claims Experience'!$V505)*('Input_Claims Data'!$S$11:$S$500='Cal_Claims Experience'!$W505)*('Input_Claims Data'!$T$11:$T$500='Cal_Claims Experience'!$X505)))</f>
        <v/>
      </c>
      <c r="AI505" s="1" t="str">
        <f t="shared" si="78"/>
        <v/>
      </c>
      <c r="AJ505" s="1" t="str">
        <f t="shared" si="75"/>
        <v/>
      </c>
      <c r="AK505" s="1" t="str">
        <f t="shared" si="76"/>
        <v/>
      </c>
      <c r="AL505" s="1" t="str">
        <f t="shared" si="77"/>
        <v/>
      </c>
      <c r="AM505" s="1" t="str">
        <f t="shared" si="79"/>
        <v/>
      </c>
    </row>
    <row r="506" spans="5:39">
      <c r="E506" s="1" t="str" cm="1">
        <f t="array" ref="E506">IF(A506="","",_xlfn._xlws.FILTER('Input_Claims Data'!E$11:E$500,('Input_Claims Data'!$A$11:$A$500='Cal_Claims Experience'!$A506)*('Input_Claims Data'!$B$11:$B$500='Cal_Claims Experience'!$B506)*('Input_Claims Data'!$C$11:$C$500='Cal_Claims Experience'!$C506)*('Input_Claims Data'!$D$11:$D$500='Cal_Claims Experience'!$D506)))</f>
        <v/>
      </c>
      <c r="F506" s="1" t="str" cm="1">
        <f t="array" ref="F506">IF(A506="","",_xlfn._xlws.FILTER('Input_Claims Data'!F$11:F$500,('Input_Claims Data'!$A$11:$A$500='Cal_Claims Experience'!$A506)*('Input_Claims Data'!$B$11:$B$500='Cal_Claims Experience'!$B506)*('Input_Claims Data'!$C$11:$C$500='Cal_Claims Experience'!$C506)*('Input_Claims Data'!$D$11:$D$500='Cal_Claims Experience'!$D506)))</f>
        <v/>
      </c>
      <c r="G506" s="1" t="str" cm="1">
        <f t="array" ref="G506">IF(A506="","",_xlfn._xlws.FILTER('Input_Claims Data'!G$11:G$500,('Input_Claims Data'!$A$11:$A$500='Cal_Claims Experience'!$A506)*('Input_Claims Data'!$B$11:$B$500='Cal_Claims Experience'!$B506)*('Input_Claims Data'!$C$11:$C$500='Cal_Claims Experience'!$C506)*('Input_Claims Data'!$D$11:$D$500='Cal_Claims Experience'!$D506)))</f>
        <v/>
      </c>
      <c r="H506" s="1" t="str" cm="1">
        <f t="array" ref="H506">IF(A506="","",_xlfn._xlws.FILTER('Input_Claims Data'!H$11:H$500,('Input_Claims Data'!$A$11:$A$500='Cal_Claims Experience'!$A506)*('Input_Claims Data'!$B$11:$B$500='Cal_Claims Experience'!$B506)*('Input_Claims Data'!$C$11:$C$500='Cal_Claims Experience'!$C506)*('Input_Claims Data'!$D$11:$D$500='Cal_Claims Experience'!$D506)))</f>
        <v/>
      </c>
      <c r="I506" s="1" t="str" cm="1">
        <f t="array" ref="I506">IF(A506="","",_xlfn._xlws.FILTER('Input_Claims Data'!I$11:I$500,('Input_Claims Data'!$A$11:$A$500='Cal_Claims Experience'!$A506)*('Input_Claims Data'!$B$11:$B$500='Cal_Claims Experience'!$B506)*('Input_Claims Data'!$C$11:$C$500='Cal_Claims Experience'!$C506)*('Input_Claims Data'!$D$11:$D$500='Cal_Claims Experience'!$D506)))</f>
        <v/>
      </c>
      <c r="J506" s="1" t="str" cm="1">
        <f t="array" ref="J506">IF(A506="","",_xlfn._xlws.FILTER('Input_Claims Data'!J$11:J$500,('Input_Claims Data'!$A$11:$A$500='Cal_Claims Experience'!$A506)*('Input_Claims Data'!$B$11:$B$500='Cal_Claims Experience'!$B506)*('Input_Claims Data'!$C$11:$C$500='Cal_Claims Experience'!$C506)*('Input_Claims Data'!$D$11:$D$500='Cal_Claims Experience'!$D506)))</f>
        <v/>
      </c>
      <c r="K506" s="1" t="str" cm="1">
        <f t="array" ref="K506">IF(A506="","",_xlfn._xlws.FILTER('Input_Claims Data'!K$11:K$500,('Input_Claims Data'!$A$11:$A$500='Cal_Claims Experience'!$A506)*('Input_Claims Data'!$B$11:$B$500='Cal_Claims Experience'!$B506)*('Input_Claims Data'!$C$11:$C$500='Cal_Claims Experience'!$C506)*('Input_Claims Data'!$D$11:$D$500='Cal_Claims Experience'!$D506)))</f>
        <v/>
      </c>
      <c r="L506" s="1" t="str" cm="1">
        <f t="array" ref="L506">IF(B506="","",_xlfn._xlws.FILTER('Input_Claims Data'!L$11:L$500,('Input_Claims Data'!$A$11:$A$500='Cal_Claims Experience'!$A506)*('Input_Claims Data'!$B$11:$B$500='Cal_Claims Experience'!$B506)*('Input_Claims Data'!$C$11:$C$500='Cal_Claims Experience'!$C506)*('Input_Claims Data'!$D$11:$D$500='Cal_Claims Experience'!$D506)))</f>
        <v/>
      </c>
      <c r="M506" s="1" t="str" cm="1">
        <f t="array" ref="M506">IF(C506="","",_xlfn._xlws.FILTER('Input_Claims Data'!M$11:M$500,('Input_Claims Data'!$A$11:$A$500='Cal_Claims Experience'!$A506)*('Input_Claims Data'!$B$11:$B$500='Cal_Claims Experience'!$B506)*('Input_Claims Data'!$C$11:$C$500='Cal_Claims Experience'!$C506)*('Input_Claims Data'!$D$11:$D$500='Cal_Claims Experience'!$D506)))</f>
        <v/>
      </c>
      <c r="N506" s="1" t="str" cm="1">
        <f t="array" ref="N506">IF(D506="","",_xlfn._xlws.FILTER('Input_Claims Data'!N$11:N$500,('Input_Claims Data'!$A$11:$A$500='Cal_Claims Experience'!$A506)*('Input_Claims Data'!$B$11:$B$500='Cal_Claims Experience'!$B506)*('Input_Claims Data'!$C$11:$C$500='Cal_Claims Experience'!$C506)*('Input_Claims Data'!$D$11:$D$500='Cal_Claims Experience'!$D506)))</f>
        <v/>
      </c>
      <c r="O506" s="1" t="str">
        <f t="shared" si="70"/>
        <v/>
      </c>
      <c r="P506" s="1" t="str">
        <f t="shared" si="71"/>
        <v/>
      </c>
      <c r="Q506" s="1" t="str">
        <f t="shared" si="72"/>
        <v/>
      </c>
      <c r="R506" s="1" t="str">
        <f t="shared" si="73"/>
        <v/>
      </c>
      <c r="S506" s="1" t="str">
        <f t="shared" si="74"/>
        <v/>
      </c>
      <c r="Y506" s="1" t="str" cm="1">
        <f t="array" ref="Y506">IF(U506="","",_xlfn._xlws.FILTER('Input_Claims Data'!U$11:U$500,('Input_Claims Data'!$Q$11:$Q$500='Cal_Claims Experience'!$U506)*('Input_Claims Data'!$R$11:$R$500='Cal_Claims Experience'!$V506)*('Input_Claims Data'!$S$11:$S$500='Cal_Claims Experience'!$W506)*('Input_Claims Data'!$T$11:$T$500='Cal_Claims Experience'!$X506)))</f>
        <v/>
      </c>
      <c r="Z506" s="1" t="str" cm="1">
        <f t="array" ref="Z506">IF(V506="","",_xlfn._xlws.FILTER('Input_Claims Data'!V$11:V$500,('Input_Claims Data'!$Q$11:$Q$500='Cal_Claims Experience'!$U506)*('Input_Claims Data'!$R$11:$R$500='Cal_Claims Experience'!$V506)*('Input_Claims Data'!$S$11:$S$500='Cal_Claims Experience'!$W506)*('Input_Claims Data'!$T$11:$T$500='Cal_Claims Experience'!$X506)))</f>
        <v/>
      </c>
      <c r="AA506" s="1" t="str" cm="1">
        <f t="array" ref="AA506">IF(W506="","",_xlfn._xlws.FILTER('Input_Claims Data'!W$11:W$500,('Input_Claims Data'!$Q$11:$Q$500='Cal_Claims Experience'!$U506)*('Input_Claims Data'!$R$11:$R$500='Cal_Claims Experience'!$V506)*('Input_Claims Data'!$S$11:$S$500='Cal_Claims Experience'!$W506)*('Input_Claims Data'!$T$11:$T$500='Cal_Claims Experience'!$X506)))</f>
        <v/>
      </c>
      <c r="AB506" s="1" t="str" cm="1">
        <f t="array" ref="AB506">IF(X506="","",_xlfn._xlws.FILTER('Input_Claims Data'!X$11:X$500,('Input_Claims Data'!$Q$11:$Q$500='Cal_Claims Experience'!$U506)*('Input_Claims Data'!$R$11:$R$500='Cal_Claims Experience'!$V506)*('Input_Claims Data'!$S$11:$S$500='Cal_Claims Experience'!$W506)*('Input_Claims Data'!$T$11:$T$500='Cal_Claims Experience'!$X506)))</f>
        <v/>
      </c>
      <c r="AC506" s="1" t="str" cm="1">
        <f t="array" ref="AC506">IF(Y506="","",_xlfn._xlws.FILTER('Input_Claims Data'!Y$11:Y$500,('Input_Claims Data'!$Q$11:$Q$500='Cal_Claims Experience'!$U506)*('Input_Claims Data'!$R$11:$R$500='Cal_Claims Experience'!$V506)*('Input_Claims Data'!$S$11:$S$500='Cal_Claims Experience'!$W506)*('Input_Claims Data'!$T$11:$T$500='Cal_Claims Experience'!$X506)))</f>
        <v/>
      </c>
      <c r="AD506" s="1" t="str" cm="1">
        <f t="array" ref="AD506">IF(Z506="","",_xlfn._xlws.FILTER('Input_Claims Data'!Z$11:Z$500,('Input_Claims Data'!$Q$11:$Q$500='Cal_Claims Experience'!$U506)*('Input_Claims Data'!$R$11:$R$500='Cal_Claims Experience'!$V506)*('Input_Claims Data'!$S$11:$S$500='Cal_Claims Experience'!$W506)*('Input_Claims Data'!$T$11:$T$500='Cal_Claims Experience'!$X506)))</f>
        <v/>
      </c>
      <c r="AE506" s="1" t="str" cm="1">
        <f t="array" ref="AE506">IF(AA506="","",_xlfn._xlws.FILTER('Input_Claims Data'!AA$11:AA$500,('Input_Claims Data'!$Q$11:$Q$500='Cal_Claims Experience'!$U506)*('Input_Claims Data'!$R$11:$R$500='Cal_Claims Experience'!$V506)*('Input_Claims Data'!$S$11:$S$500='Cal_Claims Experience'!$W506)*('Input_Claims Data'!$T$11:$T$500='Cal_Claims Experience'!$X506)))</f>
        <v/>
      </c>
      <c r="AF506" s="1" t="str" cm="1">
        <f t="array" ref="AF506">IF(AB506="","",_xlfn._xlws.FILTER('Input_Claims Data'!AB$11:AB$500,('Input_Claims Data'!$Q$11:$Q$500='Cal_Claims Experience'!$U506)*('Input_Claims Data'!$R$11:$R$500='Cal_Claims Experience'!$V506)*('Input_Claims Data'!$S$11:$S$500='Cal_Claims Experience'!$W506)*('Input_Claims Data'!$T$11:$T$500='Cal_Claims Experience'!$X506)))</f>
        <v/>
      </c>
      <c r="AG506" s="1" t="str" cm="1">
        <f t="array" ref="AG506">IF(AC506="","",_xlfn._xlws.FILTER('Input_Claims Data'!AC$11:AC$500,('Input_Claims Data'!$Q$11:$Q$500='Cal_Claims Experience'!$U506)*('Input_Claims Data'!$R$11:$R$500='Cal_Claims Experience'!$V506)*('Input_Claims Data'!$S$11:$S$500='Cal_Claims Experience'!$W506)*('Input_Claims Data'!$T$11:$T$500='Cal_Claims Experience'!$X506)))</f>
        <v/>
      </c>
      <c r="AH506" s="1" t="str" cm="1">
        <f t="array" ref="AH506">IF(AD506="","",_xlfn._xlws.FILTER('Input_Claims Data'!AD$11:AD$500,('Input_Claims Data'!$Q$11:$Q$500='Cal_Claims Experience'!$U506)*('Input_Claims Data'!$R$11:$R$500='Cal_Claims Experience'!$V506)*('Input_Claims Data'!$S$11:$S$500='Cal_Claims Experience'!$W506)*('Input_Claims Data'!$T$11:$T$500='Cal_Claims Experience'!$X506)))</f>
        <v/>
      </c>
      <c r="AI506" s="1" t="str">
        <f t="shared" si="78"/>
        <v/>
      </c>
      <c r="AJ506" s="1" t="str">
        <f t="shared" si="75"/>
        <v/>
      </c>
      <c r="AK506" s="1" t="str">
        <f t="shared" si="76"/>
        <v/>
      </c>
      <c r="AL506" s="1" t="str">
        <f t="shared" si="77"/>
        <v/>
      </c>
      <c r="AM506" s="1" t="str">
        <f t="shared" si="79"/>
        <v/>
      </c>
    </row>
    <row r="507" spans="5:39">
      <c r="E507" s="1" t="str" cm="1">
        <f t="array" ref="E507">IF(A507="","",_xlfn._xlws.FILTER('Input_Claims Data'!E$11:E$500,('Input_Claims Data'!$A$11:$A$500='Cal_Claims Experience'!$A507)*('Input_Claims Data'!$B$11:$B$500='Cal_Claims Experience'!$B507)*('Input_Claims Data'!$C$11:$C$500='Cal_Claims Experience'!$C507)*('Input_Claims Data'!$D$11:$D$500='Cal_Claims Experience'!$D507)))</f>
        <v/>
      </c>
      <c r="F507" s="1" t="str" cm="1">
        <f t="array" ref="F507">IF(A507="","",_xlfn._xlws.FILTER('Input_Claims Data'!F$11:F$500,('Input_Claims Data'!$A$11:$A$500='Cal_Claims Experience'!$A507)*('Input_Claims Data'!$B$11:$B$500='Cal_Claims Experience'!$B507)*('Input_Claims Data'!$C$11:$C$500='Cal_Claims Experience'!$C507)*('Input_Claims Data'!$D$11:$D$500='Cal_Claims Experience'!$D507)))</f>
        <v/>
      </c>
      <c r="G507" s="1" t="str" cm="1">
        <f t="array" ref="G507">IF(A507="","",_xlfn._xlws.FILTER('Input_Claims Data'!G$11:G$500,('Input_Claims Data'!$A$11:$A$500='Cal_Claims Experience'!$A507)*('Input_Claims Data'!$B$11:$B$500='Cal_Claims Experience'!$B507)*('Input_Claims Data'!$C$11:$C$500='Cal_Claims Experience'!$C507)*('Input_Claims Data'!$D$11:$D$500='Cal_Claims Experience'!$D507)))</f>
        <v/>
      </c>
      <c r="H507" s="1" t="str" cm="1">
        <f t="array" ref="H507">IF(A507="","",_xlfn._xlws.FILTER('Input_Claims Data'!H$11:H$500,('Input_Claims Data'!$A$11:$A$500='Cal_Claims Experience'!$A507)*('Input_Claims Data'!$B$11:$B$500='Cal_Claims Experience'!$B507)*('Input_Claims Data'!$C$11:$C$500='Cal_Claims Experience'!$C507)*('Input_Claims Data'!$D$11:$D$500='Cal_Claims Experience'!$D507)))</f>
        <v/>
      </c>
      <c r="I507" s="1" t="str" cm="1">
        <f t="array" ref="I507">IF(A507="","",_xlfn._xlws.FILTER('Input_Claims Data'!I$11:I$500,('Input_Claims Data'!$A$11:$A$500='Cal_Claims Experience'!$A507)*('Input_Claims Data'!$B$11:$B$500='Cal_Claims Experience'!$B507)*('Input_Claims Data'!$C$11:$C$500='Cal_Claims Experience'!$C507)*('Input_Claims Data'!$D$11:$D$500='Cal_Claims Experience'!$D507)))</f>
        <v/>
      </c>
      <c r="J507" s="1" t="str" cm="1">
        <f t="array" ref="J507">IF(A507="","",_xlfn._xlws.FILTER('Input_Claims Data'!J$11:J$500,('Input_Claims Data'!$A$11:$A$500='Cal_Claims Experience'!$A507)*('Input_Claims Data'!$B$11:$B$500='Cal_Claims Experience'!$B507)*('Input_Claims Data'!$C$11:$C$500='Cal_Claims Experience'!$C507)*('Input_Claims Data'!$D$11:$D$500='Cal_Claims Experience'!$D507)))</f>
        <v/>
      </c>
      <c r="K507" s="1" t="str" cm="1">
        <f t="array" ref="K507">IF(A507="","",_xlfn._xlws.FILTER('Input_Claims Data'!K$11:K$500,('Input_Claims Data'!$A$11:$A$500='Cal_Claims Experience'!$A507)*('Input_Claims Data'!$B$11:$B$500='Cal_Claims Experience'!$B507)*('Input_Claims Data'!$C$11:$C$500='Cal_Claims Experience'!$C507)*('Input_Claims Data'!$D$11:$D$500='Cal_Claims Experience'!$D507)))</f>
        <v/>
      </c>
      <c r="L507" s="1" t="str" cm="1">
        <f t="array" ref="L507">IF(B507="","",_xlfn._xlws.FILTER('Input_Claims Data'!L$11:L$500,('Input_Claims Data'!$A$11:$A$500='Cal_Claims Experience'!$A507)*('Input_Claims Data'!$B$11:$B$500='Cal_Claims Experience'!$B507)*('Input_Claims Data'!$C$11:$C$500='Cal_Claims Experience'!$C507)*('Input_Claims Data'!$D$11:$D$500='Cal_Claims Experience'!$D507)))</f>
        <v/>
      </c>
      <c r="M507" s="1" t="str" cm="1">
        <f t="array" ref="M507">IF(C507="","",_xlfn._xlws.FILTER('Input_Claims Data'!M$11:M$500,('Input_Claims Data'!$A$11:$A$500='Cal_Claims Experience'!$A507)*('Input_Claims Data'!$B$11:$B$500='Cal_Claims Experience'!$B507)*('Input_Claims Data'!$C$11:$C$500='Cal_Claims Experience'!$C507)*('Input_Claims Data'!$D$11:$D$500='Cal_Claims Experience'!$D507)))</f>
        <v/>
      </c>
      <c r="N507" s="1" t="str" cm="1">
        <f t="array" ref="N507">IF(D507="","",_xlfn._xlws.FILTER('Input_Claims Data'!N$11:N$500,('Input_Claims Data'!$A$11:$A$500='Cal_Claims Experience'!$A507)*('Input_Claims Data'!$B$11:$B$500='Cal_Claims Experience'!$B507)*('Input_Claims Data'!$C$11:$C$500='Cal_Claims Experience'!$C507)*('Input_Claims Data'!$D$11:$D$500='Cal_Claims Experience'!$D507)))</f>
        <v/>
      </c>
      <c r="O507" s="1" t="str">
        <f t="shared" si="70"/>
        <v/>
      </c>
      <c r="P507" s="1" t="str">
        <f t="shared" si="71"/>
        <v/>
      </c>
      <c r="Q507" s="1" t="str">
        <f t="shared" si="72"/>
        <v/>
      </c>
      <c r="R507" s="1" t="str">
        <f t="shared" si="73"/>
        <v/>
      </c>
      <c r="S507" s="1" t="str">
        <f t="shared" si="74"/>
        <v/>
      </c>
      <c r="Y507" s="1" t="str" cm="1">
        <f t="array" ref="Y507">IF(U507="","",_xlfn._xlws.FILTER('Input_Claims Data'!U$11:U$500,('Input_Claims Data'!$Q$11:$Q$500='Cal_Claims Experience'!$U507)*('Input_Claims Data'!$R$11:$R$500='Cal_Claims Experience'!$V507)*('Input_Claims Data'!$S$11:$S$500='Cal_Claims Experience'!$W507)*('Input_Claims Data'!$T$11:$T$500='Cal_Claims Experience'!$X507)))</f>
        <v/>
      </c>
      <c r="Z507" s="1" t="str" cm="1">
        <f t="array" ref="Z507">IF(V507="","",_xlfn._xlws.FILTER('Input_Claims Data'!V$11:V$500,('Input_Claims Data'!$Q$11:$Q$500='Cal_Claims Experience'!$U507)*('Input_Claims Data'!$R$11:$R$500='Cal_Claims Experience'!$V507)*('Input_Claims Data'!$S$11:$S$500='Cal_Claims Experience'!$W507)*('Input_Claims Data'!$T$11:$T$500='Cal_Claims Experience'!$X507)))</f>
        <v/>
      </c>
      <c r="AA507" s="1" t="str" cm="1">
        <f t="array" ref="AA507">IF(W507="","",_xlfn._xlws.FILTER('Input_Claims Data'!W$11:W$500,('Input_Claims Data'!$Q$11:$Q$500='Cal_Claims Experience'!$U507)*('Input_Claims Data'!$R$11:$R$500='Cal_Claims Experience'!$V507)*('Input_Claims Data'!$S$11:$S$500='Cal_Claims Experience'!$W507)*('Input_Claims Data'!$T$11:$T$500='Cal_Claims Experience'!$X507)))</f>
        <v/>
      </c>
      <c r="AB507" s="1" t="str" cm="1">
        <f t="array" ref="AB507">IF(X507="","",_xlfn._xlws.FILTER('Input_Claims Data'!X$11:X$500,('Input_Claims Data'!$Q$11:$Q$500='Cal_Claims Experience'!$U507)*('Input_Claims Data'!$R$11:$R$500='Cal_Claims Experience'!$V507)*('Input_Claims Data'!$S$11:$S$500='Cal_Claims Experience'!$W507)*('Input_Claims Data'!$T$11:$T$500='Cal_Claims Experience'!$X507)))</f>
        <v/>
      </c>
      <c r="AC507" s="1" t="str" cm="1">
        <f t="array" ref="AC507">IF(Y507="","",_xlfn._xlws.FILTER('Input_Claims Data'!Y$11:Y$500,('Input_Claims Data'!$Q$11:$Q$500='Cal_Claims Experience'!$U507)*('Input_Claims Data'!$R$11:$R$500='Cal_Claims Experience'!$V507)*('Input_Claims Data'!$S$11:$S$500='Cal_Claims Experience'!$W507)*('Input_Claims Data'!$T$11:$T$500='Cal_Claims Experience'!$X507)))</f>
        <v/>
      </c>
      <c r="AD507" s="1" t="str" cm="1">
        <f t="array" ref="AD507">IF(Z507="","",_xlfn._xlws.FILTER('Input_Claims Data'!Z$11:Z$500,('Input_Claims Data'!$Q$11:$Q$500='Cal_Claims Experience'!$U507)*('Input_Claims Data'!$R$11:$R$500='Cal_Claims Experience'!$V507)*('Input_Claims Data'!$S$11:$S$500='Cal_Claims Experience'!$W507)*('Input_Claims Data'!$T$11:$T$500='Cal_Claims Experience'!$X507)))</f>
        <v/>
      </c>
      <c r="AE507" s="1" t="str" cm="1">
        <f t="array" ref="AE507">IF(AA507="","",_xlfn._xlws.FILTER('Input_Claims Data'!AA$11:AA$500,('Input_Claims Data'!$Q$11:$Q$500='Cal_Claims Experience'!$U507)*('Input_Claims Data'!$R$11:$R$500='Cal_Claims Experience'!$V507)*('Input_Claims Data'!$S$11:$S$500='Cal_Claims Experience'!$W507)*('Input_Claims Data'!$T$11:$T$500='Cal_Claims Experience'!$X507)))</f>
        <v/>
      </c>
      <c r="AF507" s="1" t="str" cm="1">
        <f t="array" ref="AF507">IF(AB507="","",_xlfn._xlws.FILTER('Input_Claims Data'!AB$11:AB$500,('Input_Claims Data'!$Q$11:$Q$500='Cal_Claims Experience'!$U507)*('Input_Claims Data'!$R$11:$R$500='Cal_Claims Experience'!$V507)*('Input_Claims Data'!$S$11:$S$500='Cal_Claims Experience'!$W507)*('Input_Claims Data'!$T$11:$T$500='Cal_Claims Experience'!$X507)))</f>
        <v/>
      </c>
      <c r="AG507" s="1" t="str" cm="1">
        <f t="array" ref="AG507">IF(AC507="","",_xlfn._xlws.FILTER('Input_Claims Data'!AC$11:AC$500,('Input_Claims Data'!$Q$11:$Q$500='Cal_Claims Experience'!$U507)*('Input_Claims Data'!$R$11:$R$500='Cal_Claims Experience'!$V507)*('Input_Claims Data'!$S$11:$S$500='Cal_Claims Experience'!$W507)*('Input_Claims Data'!$T$11:$T$500='Cal_Claims Experience'!$X507)))</f>
        <v/>
      </c>
      <c r="AH507" s="1" t="str" cm="1">
        <f t="array" ref="AH507">IF(AD507="","",_xlfn._xlws.FILTER('Input_Claims Data'!AD$11:AD$500,('Input_Claims Data'!$Q$11:$Q$500='Cal_Claims Experience'!$U507)*('Input_Claims Data'!$R$11:$R$500='Cal_Claims Experience'!$V507)*('Input_Claims Data'!$S$11:$S$500='Cal_Claims Experience'!$W507)*('Input_Claims Data'!$T$11:$T$500='Cal_Claims Experience'!$X507)))</f>
        <v/>
      </c>
      <c r="AI507" s="1" t="str">
        <f t="shared" si="78"/>
        <v/>
      </c>
      <c r="AJ507" s="1" t="str">
        <f t="shared" si="75"/>
        <v/>
      </c>
      <c r="AK507" s="1" t="str">
        <f t="shared" si="76"/>
        <v/>
      </c>
      <c r="AL507" s="1" t="str">
        <f t="shared" si="77"/>
        <v/>
      </c>
      <c r="AM507" s="1" t="str">
        <f t="shared" si="79"/>
        <v/>
      </c>
    </row>
    <row r="508" spans="5:39">
      <c r="E508" s="1" t="str" cm="1">
        <f t="array" ref="E508">IF(A508="","",_xlfn._xlws.FILTER('Input_Claims Data'!E$11:E$500,('Input_Claims Data'!$A$11:$A$500='Cal_Claims Experience'!$A508)*('Input_Claims Data'!$B$11:$B$500='Cal_Claims Experience'!$B508)*('Input_Claims Data'!$C$11:$C$500='Cal_Claims Experience'!$C508)*('Input_Claims Data'!$D$11:$D$500='Cal_Claims Experience'!$D508)))</f>
        <v/>
      </c>
      <c r="F508" s="1" t="str" cm="1">
        <f t="array" ref="F508">IF(A508="","",_xlfn._xlws.FILTER('Input_Claims Data'!F$11:F$500,('Input_Claims Data'!$A$11:$A$500='Cal_Claims Experience'!$A508)*('Input_Claims Data'!$B$11:$B$500='Cal_Claims Experience'!$B508)*('Input_Claims Data'!$C$11:$C$500='Cal_Claims Experience'!$C508)*('Input_Claims Data'!$D$11:$D$500='Cal_Claims Experience'!$D508)))</f>
        <v/>
      </c>
      <c r="G508" s="1" t="str" cm="1">
        <f t="array" ref="G508">IF(A508="","",_xlfn._xlws.FILTER('Input_Claims Data'!G$11:G$500,('Input_Claims Data'!$A$11:$A$500='Cal_Claims Experience'!$A508)*('Input_Claims Data'!$B$11:$B$500='Cal_Claims Experience'!$B508)*('Input_Claims Data'!$C$11:$C$500='Cal_Claims Experience'!$C508)*('Input_Claims Data'!$D$11:$D$500='Cal_Claims Experience'!$D508)))</f>
        <v/>
      </c>
      <c r="H508" s="1" t="str" cm="1">
        <f t="array" ref="H508">IF(A508="","",_xlfn._xlws.FILTER('Input_Claims Data'!H$11:H$500,('Input_Claims Data'!$A$11:$A$500='Cal_Claims Experience'!$A508)*('Input_Claims Data'!$B$11:$B$500='Cal_Claims Experience'!$B508)*('Input_Claims Data'!$C$11:$C$500='Cal_Claims Experience'!$C508)*('Input_Claims Data'!$D$11:$D$500='Cal_Claims Experience'!$D508)))</f>
        <v/>
      </c>
      <c r="I508" s="1" t="str" cm="1">
        <f t="array" ref="I508">IF(A508="","",_xlfn._xlws.FILTER('Input_Claims Data'!I$11:I$500,('Input_Claims Data'!$A$11:$A$500='Cal_Claims Experience'!$A508)*('Input_Claims Data'!$B$11:$B$500='Cal_Claims Experience'!$B508)*('Input_Claims Data'!$C$11:$C$500='Cal_Claims Experience'!$C508)*('Input_Claims Data'!$D$11:$D$500='Cal_Claims Experience'!$D508)))</f>
        <v/>
      </c>
      <c r="J508" s="1" t="str" cm="1">
        <f t="array" ref="J508">IF(A508="","",_xlfn._xlws.FILTER('Input_Claims Data'!J$11:J$500,('Input_Claims Data'!$A$11:$A$500='Cal_Claims Experience'!$A508)*('Input_Claims Data'!$B$11:$B$500='Cal_Claims Experience'!$B508)*('Input_Claims Data'!$C$11:$C$500='Cal_Claims Experience'!$C508)*('Input_Claims Data'!$D$11:$D$500='Cal_Claims Experience'!$D508)))</f>
        <v/>
      </c>
      <c r="K508" s="1" t="str" cm="1">
        <f t="array" ref="K508">IF(A508="","",_xlfn._xlws.FILTER('Input_Claims Data'!K$11:K$500,('Input_Claims Data'!$A$11:$A$500='Cal_Claims Experience'!$A508)*('Input_Claims Data'!$B$11:$B$500='Cal_Claims Experience'!$B508)*('Input_Claims Data'!$C$11:$C$500='Cal_Claims Experience'!$C508)*('Input_Claims Data'!$D$11:$D$500='Cal_Claims Experience'!$D508)))</f>
        <v/>
      </c>
      <c r="L508" s="1" t="str" cm="1">
        <f t="array" ref="L508">IF(B508="","",_xlfn._xlws.FILTER('Input_Claims Data'!L$11:L$500,('Input_Claims Data'!$A$11:$A$500='Cal_Claims Experience'!$A508)*('Input_Claims Data'!$B$11:$B$500='Cal_Claims Experience'!$B508)*('Input_Claims Data'!$C$11:$C$500='Cal_Claims Experience'!$C508)*('Input_Claims Data'!$D$11:$D$500='Cal_Claims Experience'!$D508)))</f>
        <v/>
      </c>
      <c r="M508" s="1" t="str" cm="1">
        <f t="array" ref="M508">IF(C508="","",_xlfn._xlws.FILTER('Input_Claims Data'!M$11:M$500,('Input_Claims Data'!$A$11:$A$500='Cal_Claims Experience'!$A508)*('Input_Claims Data'!$B$11:$B$500='Cal_Claims Experience'!$B508)*('Input_Claims Data'!$C$11:$C$500='Cal_Claims Experience'!$C508)*('Input_Claims Data'!$D$11:$D$500='Cal_Claims Experience'!$D508)))</f>
        <v/>
      </c>
      <c r="N508" s="1" t="str" cm="1">
        <f t="array" ref="N508">IF(D508="","",_xlfn._xlws.FILTER('Input_Claims Data'!N$11:N$500,('Input_Claims Data'!$A$11:$A$500='Cal_Claims Experience'!$A508)*('Input_Claims Data'!$B$11:$B$500='Cal_Claims Experience'!$B508)*('Input_Claims Data'!$C$11:$C$500='Cal_Claims Experience'!$C508)*('Input_Claims Data'!$D$11:$D$500='Cal_Claims Experience'!$D508)))</f>
        <v/>
      </c>
      <c r="O508" s="1" t="str">
        <f t="shared" si="70"/>
        <v/>
      </c>
      <c r="P508" s="1" t="str">
        <f t="shared" si="71"/>
        <v/>
      </c>
      <c r="Q508" s="1" t="str">
        <f t="shared" si="72"/>
        <v/>
      </c>
      <c r="R508" s="1" t="str">
        <f t="shared" si="73"/>
        <v/>
      </c>
      <c r="S508" s="1" t="str">
        <f t="shared" si="74"/>
        <v/>
      </c>
      <c r="Y508" s="1" t="str" cm="1">
        <f t="array" ref="Y508">IF(U508="","",_xlfn._xlws.FILTER('Input_Claims Data'!U$11:U$500,('Input_Claims Data'!$Q$11:$Q$500='Cal_Claims Experience'!$U508)*('Input_Claims Data'!$R$11:$R$500='Cal_Claims Experience'!$V508)*('Input_Claims Data'!$S$11:$S$500='Cal_Claims Experience'!$W508)*('Input_Claims Data'!$T$11:$T$500='Cal_Claims Experience'!$X508)))</f>
        <v/>
      </c>
      <c r="Z508" s="1" t="str" cm="1">
        <f t="array" ref="Z508">IF(V508="","",_xlfn._xlws.FILTER('Input_Claims Data'!V$11:V$500,('Input_Claims Data'!$Q$11:$Q$500='Cal_Claims Experience'!$U508)*('Input_Claims Data'!$R$11:$R$500='Cal_Claims Experience'!$V508)*('Input_Claims Data'!$S$11:$S$500='Cal_Claims Experience'!$W508)*('Input_Claims Data'!$T$11:$T$500='Cal_Claims Experience'!$X508)))</f>
        <v/>
      </c>
      <c r="AA508" s="1" t="str" cm="1">
        <f t="array" ref="AA508">IF(W508="","",_xlfn._xlws.FILTER('Input_Claims Data'!W$11:W$500,('Input_Claims Data'!$Q$11:$Q$500='Cal_Claims Experience'!$U508)*('Input_Claims Data'!$R$11:$R$500='Cal_Claims Experience'!$V508)*('Input_Claims Data'!$S$11:$S$500='Cal_Claims Experience'!$W508)*('Input_Claims Data'!$T$11:$T$500='Cal_Claims Experience'!$X508)))</f>
        <v/>
      </c>
      <c r="AB508" s="1" t="str" cm="1">
        <f t="array" ref="AB508">IF(X508="","",_xlfn._xlws.FILTER('Input_Claims Data'!X$11:X$500,('Input_Claims Data'!$Q$11:$Q$500='Cal_Claims Experience'!$U508)*('Input_Claims Data'!$R$11:$R$500='Cal_Claims Experience'!$V508)*('Input_Claims Data'!$S$11:$S$500='Cal_Claims Experience'!$W508)*('Input_Claims Data'!$T$11:$T$500='Cal_Claims Experience'!$X508)))</f>
        <v/>
      </c>
      <c r="AC508" s="1" t="str" cm="1">
        <f t="array" ref="AC508">IF(Y508="","",_xlfn._xlws.FILTER('Input_Claims Data'!Y$11:Y$500,('Input_Claims Data'!$Q$11:$Q$500='Cal_Claims Experience'!$U508)*('Input_Claims Data'!$R$11:$R$500='Cal_Claims Experience'!$V508)*('Input_Claims Data'!$S$11:$S$500='Cal_Claims Experience'!$W508)*('Input_Claims Data'!$T$11:$T$500='Cal_Claims Experience'!$X508)))</f>
        <v/>
      </c>
      <c r="AD508" s="1" t="str" cm="1">
        <f t="array" ref="AD508">IF(Z508="","",_xlfn._xlws.FILTER('Input_Claims Data'!Z$11:Z$500,('Input_Claims Data'!$Q$11:$Q$500='Cal_Claims Experience'!$U508)*('Input_Claims Data'!$R$11:$R$500='Cal_Claims Experience'!$V508)*('Input_Claims Data'!$S$11:$S$500='Cal_Claims Experience'!$W508)*('Input_Claims Data'!$T$11:$T$500='Cal_Claims Experience'!$X508)))</f>
        <v/>
      </c>
      <c r="AE508" s="1" t="str" cm="1">
        <f t="array" ref="AE508">IF(AA508="","",_xlfn._xlws.FILTER('Input_Claims Data'!AA$11:AA$500,('Input_Claims Data'!$Q$11:$Q$500='Cal_Claims Experience'!$U508)*('Input_Claims Data'!$R$11:$R$500='Cal_Claims Experience'!$V508)*('Input_Claims Data'!$S$11:$S$500='Cal_Claims Experience'!$W508)*('Input_Claims Data'!$T$11:$T$500='Cal_Claims Experience'!$X508)))</f>
        <v/>
      </c>
      <c r="AF508" s="1" t="str" cm="1">
        <f t="array" ref="AF508">IF(AB508="","",_xlfn._xlws.FILTER('Input_Claims Data'!AB$11:AB$500,('Input_Claims Data'!$Q$11:$Q$500='Cal_Claims Experience'!$U508)*('Input_Claims Data'!$R$11:$R$500='Cal_Claims Experience'!$V508)*('Input_Claims Data'!$S$11:$S$500='Cal_Claims Experience'!$W508)*('Input_Claims Data'!$T$11:$T$500='Cal_Claims Experience'!$X508)))</f>
        <v/>
      </c>
      <c r="AG508" s="1" t="str" cm="1">
        <f t="array" ref="AG508">IF(AC508="","",_xlfn._xlws.FILTER('Input_Claims Data'!AC$11:AC$500,('Input_Claims Data'!$Q$11:$Q$500='Cal_Claims Experience'!$U508)*('Input_Claims Data'!$R$11:$R$500='Cal_Claims Experience'!$V508)*('Input_Claims Data'!$S$11:$S$500='Cal_Claims Experience'!$W508)*('Input_Claims Data'!$T$11:$T$500='Cal_Claims Experience'!$X508)))</f>
        <v/>
      </c>
      <c r="AH508" s="1" t="str" cm="1">
        <f t="array" ref="AH508">IF(AD508="","",_xlfn._xlws.FILTER('Input_Claims Data'!AD$11:AD$500,('Input_Claims Data'!$Q$11:$Q$500='Cal_Claims Experience'!$U508)*('Input_Claims Data'!$R$11:$R$500='Cal_Claims Experience'!$V508)*('Input_Claims Data'!$S$11:$S$500='Cal_Claims Experience'!$W508)*('Input_Claims Data'!$T$11:$T$500='Cal_Claims Experience'!$X508)))</f>
        <v/>
      </c>
      <c r="AI508" s="1" t="str">
        <f t="shared" si="78"/>
        <v/>
      </c>
      <c r="AJ508" s="1" t="str">
        <f t="shared" si="75"/>
        <v/>
      </c>
      <c r="AK508" s="1" t="str">
        <f t="shared" si="76"/>
        <v/>
      </c>
      <c r="AL508" s="1" t="str">
        <f t="shared" si="77"/>
        <v/>
      </c>
      <c r="AM508" s="1" t="str">
        <f t="shared" si="79"/>
        <v/>
      </c>
    </row>
    <row r="509" spans="5:39">
      <c r="E509" s="1" t="str" cm="1">
        <f t="array" ref="E509">IF(A509="","",_xlfn._xlws.FILTER('Input_Claims Data'!E$11:E$500,('Input_Claims Data'!$A$11:$A$500='Cal_Claims Experience'!$A509)*('Input_Claims Data'!$B$11:$B$500='Cal_Claims Experience'!$B509)*('Input_Claims Data'!$C$11:$C$500='Cal_Claims Experience'!$C509)*('Input_Claims Data'!$D$11:$D$500='Cal_Claims Experience'!$D509)))</f>
        <v/>
      </c>
      <c r="F509" s="1" t="str" cm="1">
        <f t="array" ref="F509">IF(A509="","",_xlfn._xlws.FILTER('Input_Claims Data'!F$11:F$500,('Input_Claims Data'!$A$11:$A$500='Cal_Claims Experience'!$A509)*('Input_Claims Data'!$B$11:$B$500='Cal_Claims Experience'!$B509)*('Input_Claims Data'!$C$11:$C$500='Cal_Claims Experience'!$C509)*('Input_Claims Data'!$D$11:$D$500='Cal_Claims Experience'!$D509)))</f>
        <v/>
      </c>
      <c r="G509" s="1" t="str" cm="1">
        <f t="array" ref="G509">IF(A509="","",_xlfn._xlws.FILTER('Input_Claims Data'!G$11:G$500,('Input_Claims Data'!$A$11:$A$500='Cal_Claims Experience'!$A509)*('Input_Claims Data'!$B$11:$B$500='Cal_Claims Experience'!$B509)*('Input_Claims Data'!$C$11:$C$500='Cal_Claims Experience'!$C509)*('Input_Claims Data'!$D$11:$D$500='Cal_Claims Experience'!$D509)))</f>
        <v/>
      </c>
      <c r="H509" s="1" t="str" cm="1">
        <f t="array" ref="H509">IF(A509="","",_xlfn._xlws.FILTER('Input_Claims Data'!H$11:H$500,('Input_Claims Data'!$A$11:$A$500='Cal_Claims Experience'!$A509)*('Input_Claims Data'!$B$11:$B$500='Cal_Claims Experience'!$B509)*('Input_Claims Data'!$C$11:$C$500='Cal_Claims Experience'!$C509)*('Input_Claims Data'!$D$11:$D$500='Cal_Claims Experience'!$D509)))</f>
        <v/>
      </c>
      <c r="I509" s="1" t="str" cm="1">
        <f t="array" ref="I509">IF(A509="","",_xlfn._xlws.FILTER('Input_Claims Data'!I$11:I$500,('Input_Claims Data'!$A$11:$A$500='Cal_Claims Experience'!$A509)*('Input_Claims Data'!$B$11:$B$500='Cal_Claims Experience'!$B509)*('Input_Claims Data'!$C$11:$C$500='Cal_Claims Experience'!$C509)*('Input_Claims Data'!$D$11:$D$500='Cal_Claims Experience'!$D509)))</f>
        <v/>
      </c>
      <c r="J509" s="1" t="str" cm="1">
        <f t="array" ref="J509">IF(A509="","",_xlfn._xlws.FILTER('Input_Claims Data'!J$11:J$500,('Input_Claims Data'!$A$11:$A$500='Cal_Claims Experience'!$A509)*('Input_Claims Data'!$B$11:$B$500='Cal_Claims Experience'!$B509)*('Input_Claims Data'!$C$11:$C$500='Cal_Claims Experience'!$C509)*('Input_Claims Data'!$D$11:$D$500='Cal_Claims Experience'!$D509)))</f>
        <v/>
      </c>
      <c r="K509" s="1" t="str" cm="1">
        <f t="array" ref="K509">IF(A509="","",_xlfn._xlws.FILTER('Input_Claims Data'!K$11:K$500,('Input_Claims Data'!$A$11:$A$500='Cal_Claims Experience'!$A509)*('Input_Claims Data'!$B$11:$B$500='Cal_Claims Experience'!$B509)*('Input_Claims Data'!$C$11:$C$500='Cal_Claims Experience'!$C509)*('Input_Claims Data'!$D$11:$D$500='Cal_Claims Experience'!$D509)))</f>
        <v/>
      </c>
      <c r="L509" s="1" t="str" cm="1">
        <f t="array" ref="L509">IF(B509="","",_xlfn._xlws.FILTER('Input_Claims Data'!L$11:L$500,('Input_Claims Data'!$A$11:$A$500='Cal_Claims Experience'!$A509)*('Input_Claims Data'!$B$11:$B$500='Cal_Claims Experience'!$B509)*('Input_Claims Data'!$C$11:$C$500='Cal_Claims Experience'!$C509)*('Input_Claims Data'!$D$11:$D$500='Cal_Claims Experience'!$D509)))</f>
        <v/>
      </c>
      <c r="M509" s="1" t="str" cm="1">
        <f t="array" ref="M509">IF(C509="","",_xlfn._xlws.FILTER('Input_Claims Data'!M$11:M$500,('Input_Claims Data'!$A$11:$A$500='Cal_Claims Experience'!$A509)*('Input_Claims Data'!$B$11:$B$500='Cal_Claims Experience'!$B509)*('Input_Claims Data'!$C$11:$C$500='Cal_Claims Experience'!$C509)*('Input_Claims Data'!$D$11:$D$500='Cal_Claims Experience'!$D509)))</f>
        <v/>
      </c>
      <c r="N509" s="1" t="str" cm="1">
        <f t="array" ref="N509">IF(D509="","",_xlfn._xlws.FILTER('Input_Claims Data'!N$11:N$500,('Input_Claims Data'!$A$11:$A$500='Cal_Claims Experience'!$A509)*('Input_Claims Data'!$B$11:$B$500='Cal_Claims Experience'!$B509)*('Input_Claims Data'!$C$11:$C$500='Cal_Claims Experience'!$C509)*('Input_Claims Data'!$D$11:$D$500='Cal_Claims Experience'!$D509)))</f>
        <v/>
      </c>
      <c r="O509" s="1" t="str">
        <f t="shared" si="70"/>
        <v/>
      </c>
      <c r="P509" s="1" t="str">
        <f t="shared" si="71"/>
        <v/>
      </c>
      <c r="Q509" s="1" t="str">
        <f t="shared" si="72"/>
        <v/>
      </c>
      <c r="R509" s="1" t="str">
        <f t="shared" si="73"/>
        <v/>
      </c>
      <c r="S509" s="1" t="str">
        <f t="shared" si="74"/>
        <v/>
      </c>
      <c r="Y509" s="1" t="str" cm="1">
        <f t="array" ref="Y509">IF(U509="","",_xlfn._xlws.FILTER('Input_Claims Data'!U$11:U$500,('Input_Claims Data'!$Q$11:$Q$500='Cal_Claims Experience'!$U509)*('Input_Claims Data'!$R$11:$R$500='Cal_Claims Experience'!$V509)*('Input_Claims Data'!$S$11:$S$500='Cal_Claims Experience'!$W509)*('Input_Claims Data'!$T$11:$T$500='Cal_Claims Experience'!$X509)))</f>
        <v/>
      </c>
      <c r="Z509" s="1" t="str" cm="1">
        <f t="array" ref="Z509">IF(V509="","",_xlfn._xlws.FILTER('Input_Claims Data'!V$11:V$500,('Input_Claims Data'!$Q$11:$Q$500='Cal_Claims Experience'!$U509)*('Input_Claims Data'!$R$11:$R$500='Cal_Claims Experience'!$V509)*('Input_Claims Data'!$S$11:$S$500='Cal_Claims Experience'!$W509)*('Input_Claims Data'!$T$11:$T$500='Cal_Claims Experience'!$X509)))</f>
        <v/>
      </c>
      <c r="AA509" s="1" t="str" cm="1">
        <f t="array" ref="AA509">IF(W509="","",_xlfn._xlws.FILTER('Input_Claims Data'!W$11:W$500,('Input_Claims Data'!$Q$11:$Q$500='Cal_Claims Experience'!$U509)*('Input_Claims Data'!$R$11:$R$500='Cal_Claims Experience'!$V509)*('Input_Claims Data'!$S$11:$S$500='Cal_Claims Experience'!$W509)*('Input_Claims Data'!$T$11:$T$500='Cal_Claims Experience'!$X509)))</f>
        <v/>
      </c>
      <c r="AB509" s="1" t="str" cm="1">
        <f t="array" ref="AB509">IF(X509="","",_xlfn._xlws.FILTER('Input_Claims Data'!X$11:X$500,('Input_Claims Data'!$Q$11:$Q$500='Cal_Claims Experience'!$U509)*('Input_Claims Data'!$R$11:$R$500='Cal_Claims Experience'!$V509)*('Input_Claims Data'!$S$11:$S$500='Cal_Claims Experience'!$W509)*('Input_Claims Data'!$T$11:$T$500='Cal_Claims Experience'!$X509)))</f>
        <v/>
      </c>
      <c r="AC509" s="1" t="str" cm="1">
        <f t="array" ref="AC509">IF(Y509="","",_xlfn._xlws.FILTER('Input_Claims Data'!Y$11:Y$500,('Input_Claims Data'!$Q$11:$Q$500='Cal_Claims Experience'!$U509)*('Input_Claims Data'!$R$11:$R$500='Cal_Claims Experience'!$V509)*('Input_Claims Data'!$S$11:$S$500='Cal_Claims Experience'!$W509)*('Input_Claims Data'!$T$11:$T$500='Cal_Claims Experience'!$X509)))</f>
        <v/>
      </c>
      <c r="AD509" s="1" t="str" cm="1">
        <f t="array" ref="AD509">IF(Z509="","",_xlfn._xlws.FILTER('Input_Claims Data'!Z$11:Z$500,('Input_Claims Data'!$Q$11:$Q$500='Cal_Claims Experience'!$U509)*('Input_Claims Data'!$R$11:$R$500='Cal_Claims Experience'!$V509)*('Input_Claims Data'!$S$11:$S$500='Cal_Claims Experience'!$W509)*('Input_Claims Data'!$T$11:$T$500='Cal_Claims Experience'!$X509)))</f>
        <v/>
      </c>
      <c r="AE509" s="1" t="str" cm="1">
        <f t="array" ref="AE509">IF(AA509="","",_xlfn._xlws.FILTER('Input_Claims Data'!AA$11:AA$500,('Input_Claims Data'!$Q$11:$Q$500='Cal_Claims Experience'!$U509)*('Input_Claims Data'!$R$11:$R$500='Cal_Claims Experience'!$V509)*('Input_Claims Data'!$S$11:$S$500='Cal_Claims Experience'!$W509)*('Input_Claims Data'!$T$11:$T$500='Cal_Claims Experience'!$X509)))</f>
        <v/>
      </c>
      <c r="AF509" s="1" t="str" cm="1">
        <f t="array" ref="AF509">IF(AB509="","",_xlfn._xlws.FILTER('Input_Claims Data'!AB$11:AB$500,('Input_Claims Data'!$Q$11:$Q$500='Cal_Claims Experience'!$U509)*('Input_Claims Data'!$R$11:$R$500='Cal_Claims Experience'!$V509)*('Input_Claims Data'!$S$11:$S$500='Cal_Claims Experience'!$W509)*('Input_Claims Data'!$T$11:$T$500='Cal_Claims Experience'!$X509)))</f>
        <v/>
      </c>
      <c r="AG509" s="1" t="str" cm="1">
        <f t="array" ref="AG509">IF(AC509="","",_xlfn._xlws.FILTER('Input_Claims Data'!AC$11:AC$500,('Input_Claims Data'!$Q$11:$Q$500='Cal_Claims Experience'!$U509)*('Input_Claims Data'!$R$11:$R$500='Cal_Claims Experience'!$V509)*('Input_Claims Data'!$S$11:$S$500='Cal_Claims Experience'!$W509)*('Input_Claims Data'!$T$11:$T$500='Cal_Claims Experience'!$X509)))</f>
        <v/>
      </c>
      <c r="AH509" s="1" t="str" cm="1">
        <f t="array" ref="AH509">IF(AD509="","",_xlfn._xlws.FILTER('Input_Claims Data'!AD$11:AD$500,('Input_Claims Data'!$Q$11:$Q$500='Cal_Claims Experience'!$U509)*('Input_Claims Data'!$R$11:$R$500='Cal_Claims Experience'!$V509)*('Input_Claims Data'!$S$11:$S$500='Cal_Claims Experience'!$W509)*('Input_Claims Data'!$T$11:$T$500='Cal_Claims Experience'!$X509)))</f>
        <v/>
      </c>
      <c r="AI509" s="1" t="str">
        <f t="shared" si="78"/>
        <v/>
      </c>
      <c r="AJ509" s="1" t="str">
        <f t="shared" si="75"/>
        <v/>
      </c>
      <c r="AK509" s="1" t="str">
        <f t="shared" si="76"/>
        <v/>
      </c>
      <c r="AL509" s="1" t="str">
        <f t="shared" si="77"/>
        <v/>
      </c>
      <c r="AM509" s="1" t="str">
        <f t="shared" si="79"/>
        <v/>
      </c>
    </row>
    <row r="510" spans="5:39">
      <c r="E510" s="1" t="str" cm="1">
        <f t="array" ref="E510">IF(A510="","",_xlfn._xlws.FILTER('Input_Claims Data'!E$11:E$500,('Input_Claims Data'!$A$11:$A$500='Cal_Claims Experience'!$A510)*('Input_Claims Data'!$B$11:$B$500='Cal_Claims Experience'!$B510)*('Input_Claims Data'!$C$11:$C$500='Cal_Claims Experience'!$C510)*('Input_Claims Data'!$D$11:$D$500='Cal_Claims Experience'!$D510)))</f>
        <v/>
      </c>
      <c r="F510" s="1" t="str" cm="1">
        <f t="array" ref="F510">IF(A510="","",_xlfn._xlws.FILTER('Input_Claims Data'!F$11:F$500,('Input_Claims Data'!$A$11:$A$500='Cal_Claims Experience'!$A510)*('Input_Claims Data'!$B$11:$B$500='Cal_Claims Experience'!$B510)*('Input_Claims Data'!$C$11:$C$500='Cal_Claims Experience'!$C510)*('Input_Claims Data'!$D$11:$D$500='Cal_Claims Experience'!$D510)))</f>
        <v/>
      </c>
      <c r="G510" s="1" t="str" cm="1">
        <f t="array" ref="G510">IF(A510="","",_xlfn._xlws.FILTER('Input_Claims Data'!G$11:G$500,('Input_Claims Data'!$A$11:$A$500='Cal_Claims Experience'!$A510)*('Input_Claims Data'!$B$11:$B$500='Cal_Claims Experience'!$B510)*('Input_Claims Data'!$C$11:$C$500='Cal_Claims Experience'!$C510)*('Input_Claims Data'!$D$11:$D$500='Cal_Claims Experience'!$D510)))</f>
        <v/>
      </c>
      <c r="H510" s="1" t="str" cm="1">
        <f t="array" ref="H510">IF(A510="","",_xlfn._xlws.FILTER('Input_Claims Data'!H$11:H$500,('Input_Claims Data'!$A$11:$A$500='Cal_Claims Experience'!$A510)*('Input_Claims Data'!$B$11:$B$500='Cal_Claims Experience'!$B510)*('Input_Claims Data'!$C$11:$C$500='Cal_Claims Experience'!$C510)*('Input_Claims Data'!$D$11:$D$500='Cal_Claims Experience'!$D510)))</f>
        <v/>
      </c>
      <c r="I510" s="1" t="str" cm="1">
        <f t="array" ref="I510">IF(A510="","",_xlfn._xlws.FILTER('Input_Claims Data'!I$11:I$500,('Input_Claims Data'!$A$11:$A$500='Cal_Claims Experience'!$A510)*('Input_Claims Data'!$B$11:$B$500='Cal_Claims Experience'!$B510)*('Input_Claims Data'!$C$11:$C$500='Cal_Claims Experience'!$C510)*('Input_Claims Data'!$D$11:$D$500='Cal_Claims Experience'!$D510)))</f>
        <v/>
      </c>
      <c r="J510" s="1" t="str" cm="1">
        <f t="array" ref="J510">IF(A510="","",_xlfn._xlws.FILTER('Input_Claims Data'!J$11:J$500,('Input_Claims Data'!$A$11:$A$500='Cal_Claims Experience'!$A510)*('Input_Claims Data'!$B$11:$B$500='Cal_Claims Experience'!$B510)*('Input_Claims Data'!$C$11:$C$500='Cal_Claims Experience'!$C510)*('Input_Claims Data'!$D$11:$D$500='Cal_Claims Experience'!$D510)))</f>
        <v/>
      </c>
      <c r="K510" s="1" t="str" cm="1">
        <f t="array" ref="K510">IF(A510="","",_xlfn._xlws.FILTER('Input_Claims Data'!K$11:K$500,('Input_Claims Data'!$A$11:$A$500='Cal_Claims Experience'!$A510)*('Input_Claims Data'!$B$11:$B$500='Cal_Claims Experience'!$B510)*('Input_Claims Data'!$C$11:$C$500='Cal_Claims Experience'!$C510)*('Input_Claims Data'!$D$11:$D$500='Cal_Claims Experience'!$D510)))</f>
        <v/>
      </c>
      <c r="L510" s="1" t="str" cm="1">
        <f t="array" ref="L510">IF(B510="","",_xlfn._xlws.FILTER('Input_Claims Data'!L$11:L$500,('Input_Claims Data'!$A$11:$A$500='Cal_Claims Experience'!$A510)*('Input_Claims Data'!$B$11:$B$500='Cal_Claims Experience'!$B510)*('Input_Claims Data'!$C$11:$C$500='Cal_Claims Experience'!$C510)*('Input_Claims Data'!$D$11:$D$500='Cal_Claims Experience'!$D510)))</f>
        <v/>
      </c>
      <c r="M510" s="1" t="str" cm="1">
        <f t="array" ref="M510">IF(C510="","",_xlfn._xlws.FILTER('Input_Claims Data'!M$11:M$500,('Input_Claims Data'!$A$11:$A$500='Cal_Claims Experience'!$A510)*('Input_Claims Data'!$B$11:$B$500='Cal_Claims Experience'!$B510)*('Input_Claims Data'!$C$11:$C$500='Cal_Claims Experience'!$C510)*('Input_Claims Data'!$D$11:$D$500='Cal_Claims Experience'!$D510)))</f>
        <v/>
      </c>
      <c r="N510" s="1" t="str" cm="1">
        <f t="array" ref="N510">IF(D510="","",_xlfn._xlws.FILTER('Input_Claims Data'!N$11:N$500,('Input_Claims Data'!$A$11:$A$500='Cal_Claims Experience'!$A510)*('Input_Claims Data'!$B$11:$B$500='Cal_Claims Experience'!$B510)*('Input_Claims Data'!$C$11:$C$500='Cal_Claims Experience'!$C510)*('Input_Claims Data'!$D$11:$D$500='Cal_Claims Experience'!$D510)))</f>
        <v/>
      </c>
      <c r="O510" s="1" t="str">
        <f t="shared" si="70"/>
        <v/>
      </c>
      <c r="P510" s="1" t="str">
        <f t="shared" si="71"/>
        <v/>
      </c>
      <c r="Q510" s="1" t="str">
        <f t="shared" si="72"/>
        <v/>
      </c>
      <c r="R510" s="1" t="str">
        <f t="shared" si="73"/>
        <v/>
      </c>
      <c r="S510" s="1" t="str">
        <f t="shared" si="74"/>
        <v/>
      </c>
      <c r="Y510" s="1" t="str" cm="1">
        <f t="array" ref="Y510">IF(U510="","",_xlfn._xlws.FILTER('Input_Claims Data'!U$11:U$500,('Input_Claims Data'!$Q$11:$Q$500='Cal_Claims Experience'!$U510)*('Input_Claims Data'!$R$11:$R$500='Cal_Claims Experience'!$V510)*('Input_Claims Data'!$S$11:$S$500='Cal_Claims Experience'!$W510)*('Input_Claims Data'!$T$11:$T$500='Cal_Claims Experience'!$X510)))</f>
        <v/>
      </c>
      <c r="Z510" s="1" t="str" cm="1">
        <f t="array" ref="Z510">IF(V510="","",_xlfn._xlws.FILTER('Input_Claims Data'!V$11:V$500,('Input_Claims Data'!$Q$11:$Q$500='Cal_Claims Experience'!$U510)*('Input_Claims Data'!$R$11:$R$500='Cal_Claims Experience'!$V510)*('Input_Claims Data'!$S$11:$S$500='Cal_Claims Experience'!$W510)*('Input_Claims Data'!$T$11:$T$500='Cal_Claims Experience'!$X510)))</f>
        <v/>
      </c>
      <c r="AA510" s="1" t="str" cm="1">
        <f t="array" ref="AA510">IF(W510="","",_xlfn._xlws.FILTER('Input_Claims Data'!W$11:W$500,('Input_Claims Data'!$Q$11:$Q$500='Cal_Claims Experience'!$U510)*('Input_Claims Data'!$R$11:$R$500='Cal_Claims Experience'!$V510)*('Input_Claims Data'!$S$11:$S$500='Cal_Claims Experience'!$W510)*('Input_Claims Data'!$T$11:$T$500='Cal_Claims Experience'!$X510)))</f>
        <v/>
      </c>
      <c r="AB510" s="1" t="str" cm="1">
        <f t="array" ref="AB510">IF(X510="","",_xlfn._xlws.FILTER('Input_Claims Data'!X$11:X$500,('Input_Claims Data'!$Q$11:$Q$500='Cal_Claims Experience'!$U510)*('Input_Claims Data'!$R$11:$R$500='Cal_Claims Experience'!$V510)*('Input_Claims Data'!$S$11:$S$500='Cal_Claims Experience'!$W510)*('Input_Claims Data'!$T$11:$T$500='Cal_Claims Experience'!$X510)))</f>
        <v/>
      </c>
      <c r="AC510" s="1" t="str" cm="1">
        <f t="array" ref="AC510">IF(Y510="","",_xlfn._xlws.FILTER('Input_Claims Data'!Y$11:Y$500,('Input_Claims Data'!$Q$11:$Q$500='Cal_Claims Experience'!$U510)*('Input_Claims Data'!$R$11:$R$500='Cal_Claims Experience'!$V510)*('Input_Claims Data'!$S$11:$S$500='Cal_Claims Experience'!$W510)*('Input_Claims Data'!$T$11:$T$500='Cal_Claims Experience'!$X510)))</f>
        <v/>
      </c>
      <c r="AD510" s="1" t="str" cm="1">
        <f t="array" ref="AD510">IF(Z510="","",_xlfn._xlws.FILTER('Input_Claims Data'!Z$11:Z$500,('Input_Claims Data'!$Q$11:$Q$500='Cal_Claims Experience'!$U510)*('Input_Claims Data'!$R$11:$R$500='Cal_Claims Experience'!$V510)*('Input_Claims Data'!$S$11:$S$500='Cal_Claims Experience'!$W510)*('Input_Claims Data'!$T$11:$T$500='Cal_Claims Experience'!$X510)))</f>
        <v/>
      </c>
      <c r="AE510" s="1" t="str" cm="1">
        <f t="array" ref="AE510">IF(AA510="","",_xlfn._xlws.FILTER('Input_Claims Data'!AA$11:AA$500,('Input_Claims Data'!$Q$11:$Q$500='Cal_Claims Experience'!$U510)*('Input_Claims Data'!$R$11:$R$500='Cal_Claims Experience'!$V510)*('Input_Claims Data'!$S$11:$S$500='Cal_Claims Experience'!$W510)*('Input_Claims Data'!$T$11:$T$500='Cal_Claims Experience'!$X510)))</f>
        <v/>
      </c>
      <c r="AF510" s="1" t="str" cm="1">
        <f t="array" ref="AF510">IF(AB510="","",_xlfn._xlws.FILTER('Input_Claims Data'!AB$11:AB$500,('Input_Claims Data'!$Q$11:$Q$500='Cal_Claims Experience'!$U510)*('Input_Claims Data'!$R$11:$R$500='Cal_Claims Experience'!$V510)*('Input_Claims Data'!$S$11:$S$500='Cal_Claims Experience'!$W510)*('Input_Claims Data'!$T$11:$T$500='Cal_Claims Experience'!$X510)))</f>
        <v/>
      </c>
      <c r="AG510" s="1" t="str" cm="1">
        <f t="array" ref="AG510">IF(AC510="","",_xlfn._xlws.FILTER('Input_Claims Data'!AC$11:AC$500,('Input_Claims Data'!$Q$11:$Q$500='Cal_Claims Experience'!$U510)*('Input_Claims Data'!$R$11:$R$500='Cal_Claims Experience'!$V510)*('Input_Claims Data'!$S$11:$S$500='Cal_Claims Experience'!$W510)*('Input_Claims Data'!$T$11:$T$500='Cal_Claims Experience'!$X510)))</f>
        <v/>
      </c>
      <c r="AH510" s="1" t="str" cm="1">
        <f t="array" ref="AH510">IF(AD510="","",_xlfn._xlws.FILTER('Input_Claims Data'!AD$11:AD$500,('Input_Claims Data'!$Q$11:$Q$500='Cal_Claims Experience'!$U510)*('Input_Claims Data'!$R$11:$R$500='Cal_Claims Experience'!$V510)*('Input_Claims Data'!$S$11:$S$500='Cal_Claims Experience'!$W510)*('Input_Claims Data'!$T$11:$T$500='Cal_Claims Experience'!$X510)))</f>
        <v/>
      </c>
      <c r="AI510" s="1" t="str">
        <f t="shared" si="78"/>
        <v/>
      </c>
      <c r="AJ510" s="1" t="str">
        <f t="shared" si="75"/>
        <v/>
      </c>
      <c r="AK510" s="1" t="str">
        <f t="shared" si="76"/>
        <v/>
      </c>
      <c r="AL510" s="1" t="str">
        <f t="shared" si="77"/>
        <v/>
      </c>
      <c r="AM510" s="1" t="str">
        <f t="shared" si="79"/>
        <v/>
      </c>
    </row>
    <row r="511" spans="5:39">
      <c r="E511" s="1" t="str" cm="1">
        <f t="array" ref="E511">IF(A511="","",_xlfn._xlws.FILTER('Input_Claims Data'!E$11:E$500,('Input_Claims Data'!$A$11:$A$500='Cal_Claims Experience'!$A511)*('Input_Claims Data'!$B$11:$B$500='Cal_Claims Experience'!$B511)*('Input_Claims Data'!$C$11:$C$500='Cal_Claims Experience'!$C511)*('Input_Claims Data'!$D$11:$D$500='Cal_Claims Experience'!$D511)))</f>
        <v/>
      </c>
      <c r="F511" s="1" t="str" cm="1">
        <f t="array" ref="F511">IF(A511="","",_xlfn._xlws.FILTER('Input_Claims Data'!F$11:F$500,('Input_Claims Data'!$A$11:$A$500='Cal_Claims Experience'!$A511)*('Input_Claims Data'!$B$11:$B$500='Cal_Claims Experience'!$B511)*('Input_Claims Data'!$C$11:$C$500='Cal_Claims Experience'!$C511)*('Input_Claims Data'!$D$11:$D$500='Cal_Claims Experience'!$D511)))</f>
        <v/>
      </c>
      <c r="G511" s="1" t="str" cm="1">
        <f t="array" ref="G511">IF(A511="","",_xlfn._xlws.FILTER('Input_Claims Data'!G$11:G$500,('Input_Claims Data'!$A$11:$A$500='Cal_Claims Experience'!$A511)*('Input_Claims Data'!$B$11:$B$500='Cal_Claims Experience'!$B511)*('Input_Claims Data'!$C$11:$C$500='Cal_Claims Experience'!$C511)*('Input_Claims Data'!$D$11:$D$500='Cal_Claims Experience'!$D511)))</f>
        <v/>
      </c>
      <c r="H511" s="1" t="str" cm="1">
        <f t="array" ref="H511">IF(A511="","",_xlfn._xlws.FILTER('Input_Claims Data'!H$11:H$500,('Input_Claims Data'!$A$11:$A$500='Cal_Claims Experience'!$A511)*('Input_Claims Data'!$B$11:$B$500='Cal_Claims Experience'!$B511)*('Input_Claims Data'!$C$11:$C$500='Cal_Claims Experience'!$C511)*('Input_Claims Data'!$D$11:$D$500='Cal_Claims Experience'!$D511)))</f>
        <v/>
      </c>
      <c r="I511" s="1" t="str" cm="1">
        <f t="array" ref="I511">IF(A511="","",_xlfn._xlws.FILTER('Input_Claims Data'!I$11:I$500,('Input_Claims Data'!$A$11:$A$500='Cal_Claims Experience'!$A511)*('Input_Claims Data'!$B$11:$B$500='Cal_Claims Experience'!$B511)*('Input_Claims Data'!$C$11:$C$500='Cal_Claims Experience'!$C511)*('Input_Claims Data'!$D$11:$D$500='Cal_Claims Experience'!$D511)))</f>
        <v/>
      </c>
      <c r="J511" s="1" t="str" cm="1">
        <f t="array" ref="J511">IF(A511="","",_xlfn._xlws.FILTER('Input_Claims Data'!J$11:J$500,('Input_Claims Data'!$A$11:$A$500='Cal_Claims Experience'!$A511)*('Input_Claims Data'!$B$11:$B$500='Cal_Claims Experience'!$B511)*('Input_Claims Data'!$C$11:$C$500='Cal_Claims Experience'!$C511)*('Input_Claims Data'!$D$11:$D$500='Cal_Claims Experience'!$D511)))</f>
        <v/>
      </c>
      <c r="K511" s="1" t="str" cm="1">
        <f t="array" ref="K511">IF(A511="","",_xlfn._xlws.FILTER('Input_Claims Data'!K$11:K$500,('Input_Claims Data'!$A$11:$A$500='Cal_Claims Experience'!$A511)*('Input_Claims Data'!$B$11:$B$500='Cal_Claims Experience'!$B511)*('Input_Claims Data'!$C$11:$C$500='Cal_Claims Experience'!$C511)*('Input_Claims Data'!$D$11:$D$500='Cal_Claims Experience'!$D511)))</f>
        <v/>
      </c>
      <c r="L511" s="1" t="str" cm="1">
        <f t="array" ref="L511">IF(B511="","",_xlfn._xlws.FILTER('Input_Claims Data'!L$11:L$500,('Input_Claims Data'!$A$11:$A$500='Cal_Claims Experience'!$A511)*('Input_Claims Data'!$B$11:$B$500='Cal_Claims Experience'!$B511)*('Input_Claims Data'!$C$11:$C$500='Cal_Claims Experience'!$C511)*('Input_Claims Data'!$D$11:$D$500='Cal_Claims Experience'!$D511)))</f>
        <v/>
      </c>
      <c r="M511" s="1" t="str" cm="1">
        <f t="array" ref="M511">IF(C511="","",_xlfn._xlws.FILTER('Input_Claims Data'!M$11:M$500,('Input_Claims Data'!$A$11:$A$500='Cal_Claims Experience'!$A511)*('Input_Claims Data'!$B$11:$B$500='Cal_Claims Experience'!$B511)*('Input_Claims Data'!$C$11:$C$500='Cal_Claims Experience'!$C511)*('Input_Claims Data'!$D$11:$D$500='Cal_Claims Experience'!$D511)))</f>
        <v/>
      </c>
      <c r="N511" s="1" t="str" cm="1">
        <f t="array" ref="N511">IF(D511="","",_xlfn._xlws.FILTER('Input_Claims Data'!N$11:N$500,('Input_Claims Data'!$A$11:$A$500='Cal_Claims Experience'!$A511)*('Input_Claims Data'!$B$11:$B$500='Cal_Claims Experience'!$B511)*('Input_Claims Data'!$C$11:$C$500='Cal_Claims Experience'!$C511)*('Input_Claims Data'!$D$11:$D$500='Cal_Claims Experience'!$D511)))</f>
        <v/>
      </c>
      <c r="O511" s="1" t="str">
        <f t="shared" si="70"/>
        <v/>
      </c>
      <c r="P511" s="1" t="str">
        <f t="shared" si="71"/>
        <v/>
      </c>
      <c r="Q511" s="1" t="str">
        <f t="shared" si="72"/>
        <v/>
      </c>
      <c r="R511" s="1" t="str">
        <f t="shared" si="73"/>
        <v/>
      </c>
      <c r="S511" s="1" t="str">
        <f t="shared" si="74"/>
        <v/>
      </c>
      <c r="Y511" s="1" t="str" cm="1">
        <f t="array" ref="Y511">IF(U511="","",_xlfn._xlws.FILTER('Input_Claims Data'!U$11:U$500,('Input_Claims Data'!$Q$11:$Q$500='Cal_Claims Experience'!$U511)*('Input_Claims Data'!$R$11:$R$500='Cal_Claims Experience'!$V511)*('Input_Claims Data'!$S$11:$S$500='Cal_Claims Experience'!$W511)*('Input_Claims Data'!$T$11:$T$500='Cal_Claims Experience'!$X511)))</f>
        <v/>
      </c>
      <c r="Z511" s="1" t="str" cm="1">
        <f t="array" ref="Z511">IF(V511="","",_xlfn._xlws.FILTER('Input_Claims Data'!V$11:V$500,('Input_Claims Data'!$Q$11:$Q$500='Cal_Claims Experience'!$U511)*('Input_Claims Data'!$R$11:$R$500='Cal_Claims Experience'!$V511)*('Input_Claims Data'!$S$11:$S$500='Cal_Claims Experience'!$W511)*('Input_Claims Data'!$T$11:$T$500='Cal_Claims Experience'!$X511)))</f>
        <v/>
      </c>
      <c r="AA511" s="1" t="str" cm="1">
        <f t="array" ref="AA511">IF(W511="","",_xlfn._xlws.FILTER('Input_Claims Data'!W$11:W$500,('Input_Claims Data'!$Q$11:$Q$500='Cal_Claims Experience'!$U511)*('Input_Claims Data'!$R$11:$R$500='Cal_Claims Experience'!$V511)*('Input_Claims Data'!$S$11:$S$500='Cal_Claims Experience'!$W511)*('Input_Claims Data'!$T$11:$T$500='Cal_Claims Experience'!$X511)))</f>
        <v/>
      </c>
      <c r="AB511" s="1" t="str" cm="1">
        <f t="array" ref="AB511">IF(X511="","",_xlfn._xlws.FILTER('Input_Claims Data'!X$11:X$500,('Input_Claims Data'!$Q$11:$Q$500='Cal_Claims Experience'!$U511)*('Input_Claims Data'!$R$11:$R$500='Cal_Claims Experience'!$V511)*('Input_Claims Data'!$S$11:$S$500='Cal_Claims Experience'!$W511)*('Input_Claims Data'!$T$11:$T$500='Cal_Claims Experience'!$X511)))</f>
        <v/>
      </c>
      <c r="AC511" s="1" t="str" cm="1">
        <f t="array" ref="AC511">IF(Y511="","",_xlfn._xlws.FILTER('Input_Claims Data'!Y$11:Y$500,('Input_Claims Data'!$Q$11:$Q$500='Cal_Claims Experience'!$U511)*('Input_Claims Data'!$R$11:$R$500='Cal_Claims Experience'!$V511)*('Input_Claims Data'!$S$11:$S$500='Cal_Claims Experience'!$W511)*('Input_Claims Data'!$T$11:$T$500='Cal_Claims Experience'!$X511)))</f>
        <v/>
      </c>
      <c r="AD511" s="1" t="str" cm="1">
        <f t="array" ref="AD511">IF(Z511="","",_xlfn._xlws.FILTER('Input_Claims Data'!Z$11:Z$500,('Input_Claims Data'!$Q$11:$Q$500='Cal_Claims Experience'!$U511)*('Input_Claims Data'!$R$11:$R$500='Cal_Claims Experience'!$V511)*('Input_Claims Data'!$S$11:$S$500='Cal_Claims Experience'!$W511)*('Input_Claims Data'!$T$11:$T$500='Cal_Claims Experience'!$X511)))</f>
        <v/>
      </c>
      <c r="AE511" s="1" t="str" cm="1">
        <f t="array" ref="AE511">IF(AA511="","",_xlfn._xlws.FILTER('Input_Claims Data'!AA$11:AA$500,('Input_Claims Data'!$Q$11:$Q$500='Cal_Claims Experience'!$U511)*('Input_Claims Data'!$R$11:$R$500='Cal_Claims Experience'!$V511)*('Input_Claims Data'!$S$11:$S$500='Cal_Claims Experience'!$W511)*('Input_Claims Data'!$T$11:$T$500='Cal_Claims Experience'!$X511)))</f>
        <v/>
      </c>
      <c r="AF511" s="1" t="str" cm="1">
        <f t="array" ref="AF511">IF(AB511="","",_xlfn._xlws.FILTER('Input_Claims Data'!AB$11:AB$500,('Input_Claims Data'!$Q$11:$Q$500='Cal_Claims Experience'!$U511)*('Input_Claims Data'!$R$11:$R$500='Cal_Claims Experience'!$V511)*('Input_Claims Data'!$S$11:$S$500='Cal_Claims Experience'!$W511)*('Input_Claims Data'!$T$11:$T$500='Cal_Claims Experience'!$X511)))</f>
        <v/>
      </c>
      <c r="AG511" s="1" t="str" cm="1">
        <f t="array" ref="AG511">IF(AC511="","",_xlfn._xlws.FILTER('Input_Claims Data'!AC$11:AC$500,('Input_Claims Data'!$Q$11:$Q$500='Cal_Claims Experience'!$U511)*('Input_Claims Data'!$R$11:$R$500='Cal_Claims Experience'!$V511)*('Input_Claims Data'!$S$11:$S$500='Cal_Claims Experience'!$W511)*('Input_Claims Data'!$T$11:$T$500='Cal_Claims Experience'!$X511)))</f>
        <v/>
      </c>
      <c r="AH511" s="1" t="str" cm="1">
        <f t="array" ref="AH511">IF(AD511="","",_xlfn._xlws.FILTER('Input_Claims Data'!AD$11:AD$500,('Input_Claims Data'!$Q$11:$Q$500='Cal_Claims Experience'!$U511)*('Input_Claims Data'!$R$11:$R$500='Cal_Claims Experience'!$V511)*('Input_Claims Data'!$S$11:$S$500='Cal_Claims Experience'!$W511)*('Input_Claims Data'!$T$11:$T$500='Cal_Claims Experience'!$X511)))</f>
        <v/>
      </c>
      <c r="AI511" s="1" t="str">
        <f t="shared" si="78"/>
        <v/>
      </c>
      <c r="AJ511" s="1" t="str">
        <f t="shared" si="75"/>
        <v/>
      </c>
      <c r="AK511" s="1" t="str">
        <f t="shared" si="76"/>
        <v/>
      </c>
      <c r="AL511" s="1" t="str">
        <f t="shared" si="77"/>
        <v/>
      </c>
      <c r="AM511" s="1" t="str">
        <f t="shared" si="79"/>
        <v/>
      </c>
    </row>
    <row r="512" spans="5:39">
      <c r="E512" s="1" t="str" cm="1">
        <f t="array" ref="E512">IF(A512="","",_xlfn._xlws.FILTER('Input_Claims Data'!E$11:E$500,('Input_Claims Data'!$A$11:$A$500='Cal_Claims Experience'!$A512)*('Input_Claims Data'!$B$11:$B$500='Cal_Claims Experience'!$B512)*('Input_Claims Data'!$C$11:$C$500='Cal_Claims Experience'!$C512)*('Input_Claims Data'!$D$11:$D$500='Cal_Claims Experience'!$D512)))</f>
        <v/>
      </c>
      <c r="F512" s="1" t="str" cm="1">
        <f t="array" ref="F512">IF(A512="","",_xlfn._xlws.FILTER('Input_Claims Data'!F$11:F$500,('Input_Claims Data'!$A$11:$A$500='Cal_Claims Experience'!$A512)*('Input_Claims Data'!$B$11:$B$500='Cal_Claims Experience'!$B512)*('Input_Claims Data'!$C$11:$C$500='Cal_Claims Experience'!$C512)*('Input_Claims Data'!$D$11:$D$500='Cal_Claims Experience'!$D512)))</f>
        <v/>
      </c>
      <c r="G512" s="1" t="str" cm="1">
        <f t="array" ref="G512">IF(A512="","",_xlfn._xlws.FILTER('Input_Claims Data'!G$11:G$500,('Input_Claims Data'!$A$11:$A$500='Cal_Claims Experience'!$A512)*('Input_Claims Data'!$B$11:$B$500='Cal_Claims Experience'!$B512)*('Input_Claims Data'!$C$11:$C$500='Cal_Claims Experience'!$C512)*('Input_Claims Data'!$D$11:$D$500='Cal_Claims Experience'!$D512)))</f>
        <v/>
      </c>
      <c r="H512" s="1" t="str" cm="1">
        <f t="array" ref="H512">IF(A512="","",_xlfn._xlws.FILTER('Input_Claims Data'!H$11:H$500,('Input_Claims Data'!$A$11:$A$500='Cal_Claims Experience'!$A512)*('Input_Claims Data'!$B$11:$B$500='Cal_Claims Experience'!$B512)*('Input_Claims Data'!$C$11:$C$500='Cal_Claims Experience'!$C512)*('Input_Claims Data'!$D$11:$D$500='Cal_Claims Experience'!$D512)))</f>
        <v/>
      </c>
      <c r="I512" s="1" t="str" cm="1">
        <f t="array" ref="I512">IF(A512="","",_xlfn._xlws.FILTER('Input_Claims Data'!I$11:I$500,('Input_Claims Data'!$A$11:$A$500='Cal_Claims Experience'!$A512)*('Input_Claims Data'!$B$11:$B$500='Cal_Claims Experience'!$B512)*('Input_Claims Data'!$C$11:$C$500='Cal_Claims Experience'!$C512)*('Input_Claims Data'!$D$11:$D$500='Cal_Claims Experience'!$D512)))</f>
        <v/>
      </c>
      <c r="J512" s="1" t="str" cm="1">
        <f t="array" ref="J512">IF(A512="","",_xlfn._xlws.FILTER('Input_Claims Data'!J$11:J$500,('Input_Claims Data'!$A$11:$A$500='Cal_Claims Experience'!$A512)*('Input_Claims Data'!$B$11:$B$500='Cal_Claims Experience'!$B512)*('Input_Claims Data'!$C$11:$C$500='Cal_Claims Experience'!$C512)*('Input_Claims Data'!$D$11:$D$500='Cal_Claims Experience'!$D512)))</f>
        <v/>
      </c>
      <c r="K512" s="1" t="str" cm="1">
        <f t="array" ref="K512">IF(A512="","",_xlfn._xlws.FILTER('Input_Claims Data'!K$11:K$500,('Input_Claims Data'!$A$11:$A$500='Cal_Claims Experience'!$A512)*('Input_Claims Data'!$B$11:$B$500='Cal_Claims Experience'!$B512)*('Input_Claims Data'!$C$11:$C$500='Cal_Claims Experience'!$C512)*('Input_Claims Data'!$D$11:$D$500='Cal_Claims Experience'!$D512)))</f>
        <v/>
      </c>
      <c r="L512" s="1" t="str" cm="1">
        <f t="array" ref="L512">IF(B512="","",_xlfn._xlws.FILTER('Input_Claims Data'!L$11:L$500,('Input_Claims Data'!$A$11:$A$500='Cal_Claims Experience'!$A512)*('Input_Claims Data'!$B$11:$B$500='Cal_Claims Experience'!$B512)*('Input_Claims Data'!$C$11:$C$500='Cal_Claims Experience'!$C512)*('Input_Claims Data'!$D$11:$D$500='Cal_Claims Experience'!$D512)))</f>
        <v/>
      </c>
      <c r="M512" s="1" t="str" cm="1">
        <f t="array" ref="M512">IF(C512="","",_xlfn._xlws.FILTER('Input_Claims Data'!M$11:M$500,('Input_Claims Data'!$A$11:$A$500='Cal_Claims Experience'!$A512)*('Input_Claims Data'!$B$11:$B$500='Cal_Claims Experience'!$B512)*('Input_Claims Data'!$C$11:$C$500='Cal_Claims Experience'!$C512)*('Input_Claims Data'!$D$11:$D$500='Cal_Claims Experience'!$D512)))</f>
        <v/>
      </c>
      <c r="N512" s="1" t="str" cm="1">
        <f t="array" ref="N512">IF(D512="","",_xlfn._xlws.FILTER('Input_Claims Data'!N$11:N$500,('Input_Claims Data'!$A$11:$A$500='Cal_Claims Experience'!$A512)*('Input_Claims Data'!$B$11:$B$500='Cal_Claims Experience'!$B512)*('Input_Claims Data'!$C$11:$C$500='Cal_Claims Experience'!$C512)*('Input_Claims Data'!$D$11:$D$500='Cal_Claims Experience'!$D512)))</f>
        <v/>
      </c>
      <c r="O512" s="1" t="str">
        <f t="shared" si="70"/>
        <v/>
      </c>
      <c r="P512" s="1" t="str">
        <f t="shared" si="71"/>
        <v/>
      </c>
      <c r="Q512" s="1" t="str">
        <f t="shared" si="72"/>
        <v/>
      </c>
      <c r="R512" s="1" t="str">
        <f t="shared" si="73"/>
        <v/>
      </c>
      <c r="S512" s="1" t="str">
        <f t="shared" si="74"/>
        <v/>
      </c>
      <c r="Y512" s="1" t="str" cm="1">
        <f t="array" ref="Y512">IF(U512="","",_xlfn._xlws.FILTER('Input_Claims Data'!U$11:U$500,('Input_Claims Data'!$Q$11:$Q$500='Cal_Claims Experience'!$U512)*('Input_Claims Data'!$R$11:$R$500='Cal_Claims Experience'!$V512)*('Input_Claims Data'!$S$11:$S$500='Cal_Claims Experience'!$W512)*('Input_Claims Data'!$T$11:$T$500='Cal_Claims Experience'!$X512)))</f>
        <v/>
      </c>
      <c r="Z512" s="1" t="str" cm="1">
        <f t="array" ref="Z512">IF(V512="","",_xlfn._xlws.FILTER('Input_Claims Data'!V$11:V$500,('Input_Claims Data'!$Q$11:$Q$500='Cal_Claims Experience'!$U512)*('Input_Claims Data'!$R$11:$R$500='Cal_Claims Experience'!$V512)*('Input_Claims Data'!$S$11:$S$500='Cal_Claims Experience'!$W512)*('Input_Claims Data'!$T$11:$T$500='Cal_Claims Experience'!$X512)))</f>
        <v/>
      </c>
      <c r="AA512" s="1" t="str" cm="1">
        <f t="array" ref="AA512">IF(W512="","",_xlfn._xlws.FILTER('Input_Claims Data'!W$11:W$500,('Input_Claims Data'!$Q$11:$Q$500='Cal_Claims Experience'!$U512)*('Input_Claims Data'!$R$11:$R$500='Cal_Claims Experience'!$V512)*('Input_Claims Data'!$S$11:$S$500='Cal_Claims Experience'!$W512)*('Input_Claims Data'!$T$11:$T$500='Cal_Claims Experience'!$X512)))</f>
        <v/>
      </c>
      <c r="AB512" s="1" t="str" cm="1">
        <f t="array" ref="AB512">IF(X512="","",_xlfn._xlws.FILTER('Input_Claims Data'!X$11:X$500,('Input_Claims Data'!$Q$11:$Q$500='Cal_Claims Experience'!$U512)*('Input_Claims Data'!$R$11:$R$500='Cal_Claims Experience'!$V512)*('Input_Claims Data'!$S$11:$S$500='Cal_Claims Experience'!$W512)*('Input_Claims Data'!$T$11:$T$500='Cal_Claims Experience'!$X512)))</f>
        <v/>
      </c>
      <c r="AC512" s="1" t="str" cm="1">
        <f t="array" ref="AC512">IF(Y512="","",_xlfn._xlws.FILTER('Input_Claims Data'!Y$11:Y$500,('Input_Claims Data'!$Q$11:$Q$500='Cal_Claims Experience'!$U512)*('Input_Claims Data'!$R$11:$R$500='Cal_Claims Experience'!$V512)*('Input_Claims Data'!$S$11:$S$500='Cal_Claims Experience'!$W512)*('Input_Claims Data'!$T$11:$T$500='Cal_Claims Experience'!$X512)))</f>
        <v/>
      </c>
      <c r="AD512" s="1" t="str" cm="1">
        <f t="array" ref="AD512">IF(Z512="","",_xlfn._xlws.FILTER('Input_Claims Data'!Z$11:Z$500,('Input_Claims Data'!$Q$11:$Q$500='Cal_Claims Experience'!$U512)*('Input_Claims Data'!$R$11:$R$500='Cal_Claims Experience'!$V512)*('Input_Claims Data'!$S$11:$S$500='Cal_Claims Experience'!$W512)*('Input_Claims Data'!$T$11:$T$500='Cal_Claims Experience'!$X512)))</f>
        <v/>
      </c>
      <c r="AE512" s="1" t="str" cm="1">
        <f t="array" ref="AE512">IF(AA512="","",_xlfn._xlws.FILTER('Input_Claims Data'!AA$11:AA$500,('Input_Claims Data'!$Q$11:$Q$500='Cal_Claims Experience'!$U512)*('Input_Claims Data'!$R$11:$R$500='Cal_Claims Experience'!$V512)*('Input_Claims Data'!$S$11:$S$500='Cal_Claims Experience'!$W512)*('Input_Claims Data'!$T$11:$T$500='Cal_Claims Experience'!$X512)))</f>
        <v/>
      </c>
      <c r="AF512" s="1" t="str" cm="1">
        <f t="array" ref="AF512">IF(AB512="","",_xlfn._xlws.FILTER('Input_Claims Data'!AB$11:AB$500,('Input_Claims Data'!$Q$11:$Q$500='Cal_Claims Experience'!$U512)*('Input_Claims Data'!$R$11:$R$500='Cal_Claims Experience'!$V512)*('Input_Claims Data'!$S$11:$S$500='Cal_Claims Experience'!$W512)*('Input_Claims Data'!$T$11:$T$500='Cal_Claims Experience'!$X512)))</f>
        <v/>
      </c>
      <c r="AG512" s="1" t="str" cm="1">
        <f t="array" ref="AG512">IF(AC512="","",_xlfn._xlws.FILTER('Input_Claims Data'!AC$11:AC$500,('Input_Claims Data'!$Q$11:$Q$500='Cal_Claims Experience'!$U512)*('Input_Claims Data'!$R$11:$R$500='Cal_Claims Experience'!$V512)*('Input_Claims Data'!$S$11:$S$500='Cal_Claims Experience'!$W512)*('Input_Claims Data'!$T$11:$T$500='Cal_Claims Experience'!$X512)))</f>
        <v/>
      </c>
      <c r="AH512" s="1" t="str" cm="1">
        <f t="array" ref="AH512">IF(AD512="","",_xlfn._xlws.FILTER('Input_Claims Data'!AD$11:AD$500,('Input_Claims Data'!$Q$11:$Q$500='Cal_Claims Experience'!$U512)*('Input_Claims Data'!$R$11:$R$500='Cal_Claims Experience'!$V512)*('Input_Claims Data'!$S$11:$S$500='Cal_Claims Experience'!$W512)*('Input_Claims Data'!$T$11:$T$500='Cal_Claims Experience'!$X512)))</f>
        <v/>
      </c>
      <c r="AI512" s="1" t="str">
        <f t="shared" si="78"/>
        <v/>
      </c>
      <c r="AJ512" s="1" t="str">
        <f t="shared" si="75"/>
        <v/>
      </c>
      <c r="AK512" s="1" t="str">
        <f t="shared" si="76"/>
        <v/>
      </c>
      <c r="AL512" s="1" t="str">
        <f t="shared" si="77"/>
        <v/>
      </c>
      <c r="AM512" s="1" t="str">
        <f t="shared" si="79"/>
        <v/>
      </c>
    </row>
    <row r="513" spans="5:39">
      <c r="E513" s="1" t="str" cm="1">
        <f t="array" ref="E513">IF(A513="","",_xlfn._xlws.FILTER('Input_Claims Data'!E$11:E$500,('Input_Claims Data'!$A$11:$A$500='Cal_Claims Experience'!$A513)*('Input_Claims Data'!$B$11:$B$500='Cal_Claims Experience'!$B513)*('Input_Claims Data'!$C$11:$C$500='Cal_Claims Experience'!$C513)*('Input_Claims Data'!$D$11:$D$500='Cal_Claims Experience'!$D513)))</f>
        <v/>
      </c>
      <c r="F513" s="1" t="str" cm="1">
        <f t="array" ref="F513">IF(A513="","",_xlfn._xlws.FILTER('Input_Claims Data'!F$11:F$500,('Input_Claims Data'!$A$11:$A$500='Cal_Claims Experience'!$A513)*('Input_Claims Data'!$B$11:$B$500='Cal_Claims Experience'!$B513)*('Input_Claims Data'!$C$11:$C$500='Cal_Claims Experience'!$C513)*('Input_Claims Data'!$D$11:$D$500='Cal_Claims Experience'!$D513)))</f>
        <v/>
      </c>
      <c r="G513" s="1" t="str" cm="1">
        <f t="array" ref="G513">IF(A513="","",_xlfn._xlws.FILTER('Input_Claims Data'!G$11:G$500,('Input_Claims Data'!$A$11:$A$500='Cal_Claims Experience'!$A513)*('Input_Claims Data'!$B$11:$B$500='Cal_Claims Experience'!$B513)*('Input_Claims Data'!$C$11:$C$500='Cal_Claims Experience'!$C513)*('Input_Claims Data'!$D$11:$D$500='Cal_Claims Experience'!$D513)))</f>
        <v/>
      </c>
      <c r="H513" s="1" t="str" cm="1">
        <f t="array" ref="H513">IF(A513="","",_xlfn._xlws.FILTER('Input_Claims Data'!H$11:H$500,('Input_Claims Data'!$A$11:$A$500='Cal_Claims Experience'!$A513)*('Input_Claims Data'!$B$11:$B$500='Cal_Claims Experience'!$B513)*('Input_Claims Data'!$C$11:$C$500='Cal_Claims Experience'!$C513)*('Input_Claims Data'!$D$11:$D$500='Cal_Claims Experience'!$D513)))</f>
        <v/>
      </c>
      <c r="I513" s="1" t="str" cm="1">
        <f t="array" ref="I513">IF(A513="","",_xlfn._xlws.FILTER('Input_Claims Data'!I$11:I$500,('Input_Claims Data'!$A$11:$A$500='Cal_Claims Experience'!$A513)*('Input_Claims Data'!$B$11:$B$500='Cal_Claims Experience'!$B513)*('Input_Claims Data'!$C$11:$C$500='Cal_Claims Experience'!$C513)*('Input_Claims Data'!$D$11:$D$500='Cal_Claims Experience'!$D513)))</f>
        <v/>
      </c>
      <c r="J513" s="1" t="str" cm="1">
        <f t="array" ref="J513">IF(A513="","",_xlfn._xlws.FILTER('Input_Claims Data'!J$11:J$500,('Input_Claims Data'!$A$11:$A$500='Cal_Claims Experience'!$A513)*('Input_Claims Data'!$B$11:$B$500='Cal_Claims Experience'!$B513)*('Input_Claims Data'!$C$11:$C$500='Cal_Claims Experience'!$C513)*('Input_Claims Data'!$D$11:$D$500='Cal_Claims Experience'!$D513)))</f>
        <v/>
      </c>
      <c r="K513" s="1" t="str" cm="1">
        <f t="array" ref="K513">IF(A513="","",_xlfn._xlws.FILTER('Input_Claims Data'!K$11:K$500,('Input_Claims Data'!$A$11:$A$500='Cal_Claims Experience'!$A513)*('Input_Claims Data'!$B$11:$B$500='Cal_Claims Experience'!$B513)*('Input_Claims Data'!$C$11:$C$500='Cal_Claims Experience'!$C513)*('Input_Claims Data'!$D$11:$D$500='Cal_Claims Experience'!$D513)))</f>
        <v/>
      </c>
      <c r="L513" s="1" t="str" cm="1">
        <f t="array" ref="L513">IF(B513="","",_xlfn._xlws.FILTER('Input_Claims Data'!L$11:L$500,('Input_Claims Data'!$A$11:$A$500='Cal_Claims Experience'!$A513)*('Input_Claims Data'!$B$11:$B$500='Cal_Claims Experience'!$B513)*('Input_Claims Data'!$C$11:$C$500='Cal_Claims Experience'!$C513)*('Input_Claims Data'!$D$11:$D$500='Cal_Claims Experience'!$D513)))</f>
        <v/>
      </c>
      <c r="M513" s="1" t="str" cm="1">
        <f t="array" ref="M513">IF(C513="","",_xlfn._xlws.FILTER('Input_Claims Data'!M$11:M$500,('Input_Claims Data'!$A$11:$A$500='Cal_Claims Experience'!$A513)*('Input_Claims Data'!$B$11:$B$500='Cal_Claims Experience'!$B513)*('Input_Claims Data'!$C$11:$C$500='Cal_Claims Experience'!$C513)*('Input_Claims Data'!$D$11:$D$500='Cal_Claims Experience'!$D513)))</f>
        <v/>
      </c>
      <c r="N513" s="1" t="str" cm="1">
        <f t="array" ref="N513">IF(D513="","",_xlfn._xlws.FILTER('Input_Claims Data'!N$11:N$500,('Input_Claims Data'!$A$11:$A$500='Cal_Claims Experience'!$A513)*('Input_Claims Data'!$B$11:$B$500='Cal_Claims Experience'!$B513)*('Input_Claims Data'!$C$11:$C$500='Cal_Claims Experience'!$C513)*('Input_Claims Data'!$D$11:$D$500='Cal_Claims Experience'!$D513)))</f>
        <v/>
      </c>
      <c r="O513" s="1" t="str">
        <f t="shared" si="70"/>
        <v/>
      </c>
      <c r="P513" s="1" t="str">
        <f t="shared" si="71"/>
        <v/>
      </c>
      <c r="Q513" s="1" t="str">
        <f t="shared" si="72"/>
        <v/>
      </c>
      <c r="R513" s="1" t="str">
        <f t="shared" si="73"/>
        <v/>
      </c>
      <c r="S513" s="1" t="str">
        <f t="shared" si="74"/>
        <v/>
      </c>
      <c r="Y513" s="1" t="str" cm="1">
        <f t="array" ref="Y513">IF(U513="","",_xlfn._xlws.FILTER('Input_Claims Data'!U$11:U$500,('Input_Claims Data'!$Q$11:$Q$500='Cal_Claims Experience'!$U513)*('Input_Claims Data'!$R$11:$R$500='Cal_Claims Experience'!$V513)*('Input_Claims Data'!$S$11:$S$500='Cal_Claims Experience'!$W513)*('Input_Claims Data'!$T$11:$T$500='Cal_Claims Experience'!$X513)))</f>
        <v/>
      </c>
      <c r="Z513" s="1" t="str" cm="1">
        <f t="array" ref="Z513">IF(V513="","",_xlfn._xlws.FILTER('Input_Claims Data'!V$11:V$500,('Input_Claims Data'!$Q$11:$Q$500='Cal_Claims Experience'!$U513)*('Input_Claims Data'!$R$11:$R$500='Cal_Claims Experience'!$V513)*('Input_Claims Data'!$S$11:$S$500='Cal_Claims Experience'!$W513)*('Input_Claims Data'!$T$11:$T$500='Cal_Claims Experience'!$X513)))</f>
        <v/>
      </c>
      <c r="AA513" s="1" t="str" cm="1">
        <f t="array" ref="AA513">IF(W513="","",_xlfn._xlws.FILTER('Input_Claims Data'!W$11:W$500,('Input_Claims Data'!$Q$11:$Q$500='Cal_Claims Experience'!$U513)*('Input_Claims Data'!$R$11:$R$500='Cal_Claims Experience'!$V513)*('Input_Claims Data'!$S$11:$S$500='Cal_Claims Experience'!$W513)*('Input_Claims Data'!$T$11:$T$500='Cal_Claims Experience'!$X513)))</f>
        <v/>
      </c>
      <c r="AB513" s="1" t="str" cm="1">
        <f t="array" ref="AB513">IF(X513="","",_xlfn._xlws.FILTER('Input_Claims Data'!X$11:X$500,('Input_Claims Data'!$Q$11:$Q$500='Cal_Claims Experience'!$U513)*('Input_Claims Data'!$R$11:$R$500='Cal_Claims Experience'!$V513)*('Input_Claims Data'!$S$11:$S$500='Cal_Claims Experience'!$W513)*('Input_Claims Data'!$T$11:$T$500='Cal_Claims Experience'!$X513)))</f>
        <v/>
      </c>
      <c r="AC513" s="1" t="str" cm="1">
        <f t="array" ref="AC513">IF(Y513="","",_xlfn._xlws.FILTER('Input_Claims Data'!Y$11:Y$500,('Input_Claims Data'!$Q$11:$Q$500='Cal_Claims Experience'!$U513)*('Input_Claims Data'!$R$11:$R$500='Cal_Claims Experience'!$V513)*('Input_Claims Data'!$S$11:$S$500='Cal_Claims Experience'!$W513)*('Input_Claims Data'!$T$11:$T$500='Cal_Claims Experience'!$X513)))</f>
        <v/>
      </c>
      <c r="AD513" s="1" t="str" cm="1">
        <f t="array" ref="AD513">IF(Z513="","",_xlfn._xlws.FILTER('Input_Claims Data'!Z$11:Z$500,('Input_Claims Data'!$Q$11:$Q$500='Cal_Claims Experience'!$U513)*('Input_Claims Data'!$R$11:$R$500='Cal_Claims Experience'!$V513)*('Input_Claims Data'!$S$11:$S$500='Cal_Claims Experience'!$W513)*('Input_Claims Data'!$T$11:$T$500='Cal_Claims Experience'!$X513)))</f>
        <v/>
      </c>
      <c r="AE513" s="1" t="str" cm="1">
        <f t="array" ref="AE513">IF(AA513="","",_xlfn._xlws.FILTER('Input_Claims Data'!AA$11:AA$500,('Input_Claims Data'!$Q$11:$Q$500='Cal_Claims Experience'!$U513)*('Input_Claims Data'!$R$11:$R$500='Cal_Claims Experience'!$V513)*('Input_Claims Data'!$S$11:$S$500='Cal_Claims Experience'!$W513)*('Input_Claims Data'!$T$11:$T$500='Cal_Claims Experience'!$X513)))</f>
        <v/>
      </c>
      <c r="AF513" s="1" t="str" cm="1">
        <f t="array" ref="AF513">IF(AB513="","",_xlfn._xlws.FILTER('Input_Claims Data'!AB$11:AB$500,('Input_Claims Data'!$Q$11:$Q$500='Cal_Claims Experience'!$U513)*('Input_Claims Data'!$R$11:$R$500='Cal_Claims Experience'!$V513)*('Input_Claims Data'!$S$11:$S$500='Cal_Claims Experience'!$W513)*('Input_Claims Data'!$T$11:$T$500='Cal_Claims Experience'!$X513)))</f>
        <v/>
      </c>
      <c r="AG513" s="1" t="str" cm="1">
        <f t="array" ref="AG513">IF(AC513="","",_xlfn._xlws.FILTER('Input_Claims Data'!AC$11:AC$500,('Input_Claims Data'!$Q$11:$Q$500='Cal_Claims Experience'!$U513)*('Input_Claims Data'!$R$11:$R$500='Cal_Claims Experience'!$V513)*('Input_Claims Data'!$S$11:$S$500='Cal_Claims Experience'!$W513)*('Input_Claims Data'!$T$11:$T$500='Cal_Claims Experience'!$X513)))</f>
        <v/>
      </c>
      <c r="AH513" s="1" t="str" cm="1">
        <f t="array" ref="AH513">IF(AD513="","",_xlfn._xlws.FILTER('Input_Claims Data'!AD$11:AD$500,('Input_Claims Data'!$Q$11:$Q$500='Cal_Claims Experience'!$U513)*('Input_Claims Data'!$R$11:$R$500='Cal_Claims Experience'!$V513)*('Input_Claims Data'!$S$11:$S$500='Cal_Claims Experience'!$W513)*('Input_Claims Data'!$T$11:$T$500='Cal_Claims Experience'!$X513)))</f>
        <v/>
      </c>
      <c r="AI513" s="1" t="str">
        <f t="shared" si="78"/>
        <v/>
      </c>
      <c r="AJ513" s="1" t="str">
        <f t="shared" si="75"/>
        <v/>
      </c>
      <c r="AK513" s="1" t="str">
        <f t="shared" si="76"/>
        <v/>
      </c>
      <c r="AL513" s="1" t="str">
        <f t="shared" si="77"/>
        <v/>
      </c>
      <c r="AM513" s="1" t="str">
        <f t="shared" si="79"/>
        <v/>
      </c>
    </row>
    <row r="514" spans="5:39">
      <c r="E514" s="1" t="str" cm="1">
        <f t="array" ref="E514">IF(A514="","",_xlfn._xlws.FILTER('Input_Claims Data'!E$11:E$500,('Input_Claims Data'!$A$11:$A$500='Cal_Claims Experience'!$A514)*('Input_Claims Data'!$B$11:$B$500='Cal_Claims Experience'!$B514)*('Input_Claims Data'!$C$11:$C$500='Cal_Claims Experience'!$C514)*('Input_Claims Data'!$D$11:$D$500='Cal_Claims Experience'!$D514)))</f>
        <v/>
      </c>
      <c r="F514" s="1" t="str" cm="1">
        <f t="array" ref="F514">IF(A514="","",_xlfn._xlws.FILTER('Input_Claims Data'!F$11:F$500,('Input_Claims Data'!$A$11:$A$500='Cal_Claims Experience'!$A514)*('Input_Claims Data'!$B$11:$B$500='Cal_Claims Experience'!$B514)*('Input_Claims Data'!$C$11:$C$500='Cal_Claims Experience'!$C514)*('Input_Claims Data'!$D$11:$D$500='Cal_Claims Experience'!$D514)))</f>
        <v/>
      </c>
      <c r="G514" s="1" t="str" cm="1">
        <f t="array" ref="G514">IF(A514="","",_xlfn._xlws.FILTER('Input_Claims Data'!G$11:G$500,('Input_Claims Data'!$A$11:$A$500='Cal_Claims Experience'!$A514)*('Input_Claims Data'!$B$11:$B$500='Cal_Claims Experience'!$B514)*('Input_Claims Data'!$C$11:$C$500='Cal_Claims Experience'!$C514)*('Input_Claims Data'!$D$11:$D$500='Cal_Claims Experience'!$D514)))</f>
        <v/>
      </c>
      <c r="H514" s="1" t="str" cm="1">
        <f t="array" ref="H514">IF(A514="","",_xlfn._xlws.FILTER('Input_Claims Data'!H$11:H$500,('Input_Claims Data'!$A$11:$A$500='Cal_Claims Experience'!$A514)*('Input_Claims Data'!$B$11:$B$500='Cal_Claims Experience'!$B514)*('Input_Claims Data'!$C$11:$C$500='Cal_Claims Experience'!$C514)*('Input_Claims Data'!$D$11:$D$500='Cal_Claims Experience'!$D514)))</f>
        <v/>
      </c>
      <c r="I514" s="1" t="str" cm="1">
        <f t="array" ref="I514">IF(A514="","",_xlfn._xlws.FILTER('Input_Claims Data'!I$11:I$500,('Input_Claims Data'!$A$11:$A$500='Cal_Claims Experience'!$A514)*('Input_Claims Data'!$B$11:$B$500='Cal_Claims Experience'!$B514)*('Input_Claims Data'!$C$11:$C$500='Cal_Claims Experience'!$C514)*('Input_Claims Data'!$D$11:$D$500='Cal_Claims Experience'!$D514)))</f>
        <v/>
      </c>
      <c r="J514" s="1" t="str" cm="1">
        <f t="array" ref="J514">IF(A514="","",_xlfn._xlws.FILTER('Input_Claims Data'!J$11:J$500,('Input_Claims Data'!$A$11:$A$500='Cal_Claims Experience'!$A514)*('Input_Claims Data'!$B$11:$B$500='Cal_Claims Experience'!$B514)*('Input_Claims Data'!$C$11:$C$500='Cal_Claims Experience'!$C514)*('Input_Claims Data'!$D$11:$D$500='Cal_Claims Experience'!$D514)))</f>
        <v/>
      </c>
      <c r="K514" s="1" t="str" cm="1">
        <f t="array" ref="K514">IF(A514="","",_xlfn._xlws.FILTER('Input_Claims Data'!K$11:K$500,('Input_Claims Data'!$A$11:$A$500='Cal_Claims Experience'!$A514)*('Input_Claims Data'!$B$11:$B$500='Cal_Claims Experience'!$B514)*('Input_Claims Data'!$C$11:$C$500='Cal_Claims Experience'!$C514)*('Input_Claims Data'!$D$11:$D$500='Cal_Claims Experience'!$D514)))</f>
        <v/>
      </c>
      <c r="L514" s="1" t="str" cm="1">
        <f t="array" ref="L514">IF(B514="","",_xlfn._xlws.FILTER('Input_Claims Data'!L$11:L$500,('Input_Claims Data'!$A$11:$A$500='Cal_Claims Experience'!$A514)*('Input_Claims Data'!$B$11:$B$500='Cal_Claims Experience'!$B514)*('Input_Claims Data'!$C$11:$C$500='Cal_Claims Experience'!$C514)*('Input_Claims Data'!$D$11:$D$500='Cal_Claims Experience'!$D514)))</f>
        <v/>
      </c>
      <c r="M514" s="1" t="str" cm="1">
        <f t="array" ref="M514">IF(C514="","",_xlfn._xlws.FILTER('Input_Claims Data'!M$11:M$500,('Input_Claims Data'!$A$11:$A$500='Cal_Claims Experience'!$A514)*('Input_Claims Data'!$B$11:$B$500='Cal_Claims Experience'!$B514)*('Input_Claims Data'!$C$11:$C$500='Cal_Claims Experience'!$C514)*('Input_Claims Data'!$D$11:$D$500='Cal_Claims Experience'!$D514)))</f>
        <v/>
      </c>
      <c r="N514" s="1" t="str" cm="1">
        <f t="array" ref="N514">IF(D514="","",_xlfn._xlws.FILTER('Input_Claims Data'!N$11:N$500,('Input_Claims Data'!$A$11:$A$500='Cal_Claims Experience'!$A514)*('Input_Claims Data'!$B$11:$B$500='Cal_Claims Experience'!$B514)*('Input_Claims Data'!$C$11:$C$500='Cal_Claims Experience'!$C514)*('Input_Claims Data'!$D$11:$D$500='Cal_Claims Experience'!$D514)))</f>
        <v/>
      </c>
      <c r="O514" s="1" t="str">
        <f t="shared" si="70"/>
        <v/>
      </c>
      <c r="P514" s="1" t="str">
        <f t="shared" si="71"/>
        <v/>
      </c>
      <c r="Q514" s="1" t="str">
        <f t="shared" si="72"/>
        <v/>
      </c>
      <c r="R514" s="1" t="str">
        <f t="shared" si="73"/>
        <v/>
      </c>
      <c r="S514" s="1" t="str">
        <f t="shared" si="74"/>
        <v/>
      </c>
      <c r="Y514" s="1" t="str" cm="1">
        <f t="array" ref="Y514">IF(U514="","",_xlfn._xlws.FILTER('Input_Claims Data'!U$11:U$500,('Input_Claims Data'!$Q$11:$Q$500='Cal_Claims Experience'!$U514)*('Input_Claims Data'!$R$11:$R$500='Cal_Claims Experience'!$V514)*('Input_Claims Data'!$S$11:$S$500='Cal_Claims Experience'!$W514)*('Input_Claims Data'!$T$11:$T$500='Cal_Claims Experience'!$X514)))</f>
        <v/>
      </c>
      <c r="Z514" s="1" t="str" cm="1">
        <f t="array" ref="Z514">IF(V514="","",_xlfn._xlws.FILTER('Input_Claims Data'!V$11:V$500,('Input_Claims Data'!$Q$11:$Q$500='Cal_Claims Experience'!$U514)*('Input_Claims Data'!$R$11:$R$500='Cal_Claims Experience'!$V514)*('Input_Claims Data'!$S$11:$S$500='Cal_Claims Experience'!$W514)*('Input_Claims Data'!$T$11:$T$500='Cal_Claims Experience'!$X514)))</f>
        <v/>
      </c>
      <c r="AA514" s="1" t="str" cm="1">
        <f t="array" ref="AA514">IF(W514="","",_xlfn._xlws.FILTER('Input_Claims Data'!W$11:W$500,('Input_Claims Data'!$Q$11:$Q$500='Cal_Claims Experience'!$U514)*('Input_Claims Data'!$R$11:$R$500='Cal_Claims Experience'!$V514)*('Input_Claims Data'!$S$11:$S$500='Cal_Claims Experience'!$W514)*('Input_Claims Data'!$T$11:$T$500='Cal_Claims Experience'!$X514)))</f>
        <v/>
      </c>
      <c r="AB514" s="1" t="str" cm="1">
        <f t="array" ref="AB514">IF(X514="","",_xlfn._xlws.FILTER('Input_Claims Data'!X$11:X$500,('Input_Claims Data'!$Q$11:$Q$500='Cal_Claims Experience'!$U514)*('Input_Claims Data'!$R$11:$R$500='Cal_Claims Experience'!$V514)*('Input_Claims Data'!$S$11:$S$500='Cal_Claims Experience'!$W514)*('Input_Claims Data'!$T$11:$T$500='Cal_Claims Experience'!$X514)))</f>
        <v/>
      </c>
      <c r="AC514" s="1" t="str" cm="1">
        <f t="array" ref="AC514">IF(Y514="","",_xlfn._xlws.FILTER('Input_Claims Data'!Y$11:Y$500,('Input_Claims Data'!$Q$11:$Q$500='Cal_Claims Experience'!$U514)*('Input_Claims Data'!$R$11:$R$500='Cal_Claims Experience'!$V514)*('Input_Claims Data'!$S$11:$S$500='Cal_Claims Experience'!$W514)*('Input_Claims Data'!$T$11:$T$500='Cal_Claims Experience'!$X514)))</f>
        <v/>
      </c>
      <c r="AD514" s="1" t="str" cm="1">
        <f t="array" ref="AD514">IF(Z514="","",_xlfn._xlws.FILTER('Input_Claims Data'!Z$11:Z$500,('Input_Claims Data'!$Q$11:$Q$500='Cal_Claims Experience'!$U514)*('Input_Claims Data'!$R$11:$R$500='Cal_Claims Experience'!$V514)*('Input_Claims Data'!$S$11:$S$500='Cal_Claims Experience'!$W514)*('Input_Claims Data'!$T$11:$T$500='Cal_Claims Experience'!$X514)))</f>
        <v/>
      </c>
      <c r="AE514" s="1" t="str" cm="1">
        <f t="array" ref="AE514">IF(AA514="","",_xlfn._xlws.FILTER('Input_Claims Data'!AA$11:AA$500,('Input_Claims Data'!$Q$11:$Q$500='Cal_Claims Experience'!$U514)*('Input_Claims Data'!$R$11:$R$500='Cal_Claims Experience'!$V514)*('Input_Claims Data'!$S$11:$S$500='Cal_Claims Experience'!$W514)*('Input_Claims Data'!$T$11:$T$500='Cal_Claims Experience'!$X514)))</f>
        <v/>
      </c>
      <c r="AF514" s="1" t="str" cm="1">
        <f t="array" ref="AF514">IF(AB514="","",_xlfn._xlws.FILTER('Input_Claims Data'!AB$11:AB$500,('Input_Claims Data'!$Q$11:$Q$500='Cal_Claims Experience'!$U514)*('Input_Claims Data'!$R$11:$R$500='Cal_Claims Experience'!$V514)*('Input_Claims Data'!$S$11:$S$500='Cal_Claims Experience'!$W514)*('Input_Claims Data'!$T$11:$T$500='Cal_Claims Experience'!$X514)))</f>
        <v/>
      </c>
      <c r="AG514" s="1" t="str" cm="1">
        <f t="array" ref="AG514">IF(AC514="","",_xlfn._xlws.FILTER('Input_Claims Data'!AC$11:AC$500,('Input_Claims Data'!$Q$11:$Q$500='Cal_Claims Experience'!$U514)*('Input_Claims Data'!$R$11:$R$500='Cal_Claims Experience'!$V514)*('Input_Claims Data'!$S$11:$S$500='Cal_Claims Experience'!$W514)*('Input_Claims Data'!$T$11:$T$500='Cal_Claims Experience'!$X514)))</f>
        <v/>
      </c>
      <c r="AH514" s="1" t="str" cm="1">
        <f t="array" ref="AH514">IF(AD514="","",_xlfn._xlws.FILTER('Input_Claims Data'!AD$11:AD$500,('Input_Claims Data'!$Q$11:$Q$500='Cal_Claims Experience'!$U514)*('Input_Claims Data'!$R$11:$R$500='Cal_Claims Experience'!$V514)*('Input_Claims Data'!$S$11:$S$500='Cal_Claims Experience'!$W514)*('Input_Claims Data'!$T$11:$T$500='Cal_Claims Experience'!$X514)))</f>
        <v/>
      </c>
      <c r="AI514" s="1" t="str">
        <f t="shared" si="78"/>
        <v/>
      </c>
      <c r="AJ514" s="1" t="str">
        <f t="shared" si="75"/>
        <v/>
      </c>
      <c r="AK514" s="1" t="str">
        <f t="shared" si="76"/>
        <v/>
      </c>
      <c r="AL514" s="1" t="str">
        <f t="shared" si="77"/>
        <v/>
      </c>
      <c r="AM514" s="1" t="str">
        <f t="shared" si="79"/>
        <v/>
      </c>
    </row>
    <row r="515" spans="5:39">
      <c r="E515" s="1" t="str" cm="1">
        <f t="array" ref="E515">IF(A515="","",_xlfn._xlws.FILTER('Input_Claims Data'!E$11:E$500,('Input_Claims Data'!$A$11:$A$500='Cal_Claims Experience'!$A515)*('Input_Claims Data'!$B$11:$B$500='Cal_Claims Experience'!$B515)*('Input_Claims Data'!$C$11:$C$500='Cal_Claims Experience'!$C515)*('Input_Claims Data'!$D$11:$D$500='Cal_Claims Experience'!$D515)))</f>
        <v/>
      </c>
      <c r="F515" s="1" t="str" cm="1">
        <f t="array" ref="F515">IF(A515="","",_xlfn._xlws.FILTER('Input_Claims Data'!F$11:F$500,('Input_Claims Data'!$A$11:$A$500='Cal_Claims Experience'!$A515)*('Input_Claims Data'!$B$11:$B$500='Cal_Claims Experience'!$B515)*('Input_Claims Data'!$C$11:$C$500='Cal_Claims Experience'!$C515)*('Input_Claims Data'!$D$11:$D$500='Cal_Claims Experience'!$D515)))</f>
        <v/>
      </c>
      <c r="G515" s="1" t="str" cm="1">
        <f t="array" ref="G515">IF(A515="","",_xlfn._xlws.FILTER('Input_Claims Data'!G$11:G$500,('Input_Claims Data'!$A$11:$A$500='Cal_Claims Experience'!$A515)*('Input_Claims Data'!$B$11:$B$500='Cal_Claims Experience'!$B515)*('Input_Claims Data'!$C$11:$C$500='Cal_Claims Experience'!$C515)*('Input_Claims Data'!$D$11:$D$500='Cal_Claims Experience'!$D515)))</f>
        <v/>
      </c>
      <c r="H515" s="1" t="str" cm="1">
        <f t="array" ref="H515">IF(A515="","",_xlfn._xlws.FILTER('Input_Claims Data'!H$11:H$500,('Input_Claims Data'!$A$11:$A$500='Cal_Claims Experience'!$A515)*('Input_Claims Data'!$B$11:$B$500='Cal_Claims Experience'!$B515)*('Input_Claims Data'!$C$11:$C$500='Cal_Claims Experience'!$C515)*('Input_Claims Data'!$D$11:$D$500='Cal_Claims Experience'!$D515)))</f>
        <v/>
      </c>
      <c r="I515" s="1" t="str" cm="1">
        <f t="array" ref="I515">IF(A515="","",_xlfn._xlws.FILTER('Input_Claims Data'!I$11:I$500,('Input_Claims Data'!$A$11:$A$500='Cal_Claims Experience'!$A515)*('Input_Claims Data'!$B$11:$B$500='Cal_Claims Experience'!$B515)*('Input_Claims Data'!$C$11:$C$500='Cal_Claims Experience'!$C515)*('Input_Claims Data'!$D$11:$D$500='Cal_Claims Experience'!$D515)))</f>
        <v/>
      </c>
      <c r="J515" s="1" t="str" cm="1">
        <f t="array" ref="J515">IF(A515="","",_xlfn._xlws.FILTER('Input_Claims Data'!J$11:J$500,('Input_Claims Data'!$A$11:$A$500='Cal_Claims Experience'!$A515)*('Input_Claims Data'!$B$11:$B$500='Cal_Claims Experience'!$B515)*('Input_Claims Data'!$C$11:$C$500='Cal_Claims Experience'!$C515)*('Input_Claims Data'!$D$11:$D$500='Cal_Claims Experience'!$D515)))</f>
        <v/>
      </c>
      <c r="K515" s="1" t="str" cm="1">
        <f t="array" ref="K515">IF(A515="","",_xlfn._xlws.FILTER('Input_Claims Data'!K$11:K$500,('Input_Claims Data'!$A$11:$A$500='Cal_Claims Experience'!$A515)*('Input_Claims Data'!$B$11:$B$500='Cal_Claims Experience'!$B515)*('Input_Claims Data'!$C$11:$C$500='Cal_Claims Experience'!$C515)*('Input_Claims Data'!$D$11:$D$500='Cal_Claims Experience'!$D515)))</f>
        <v/>
      </c>
      <c r="L515" s="1" t="str" cm="1">
        <f t="array" ref="L515">IF(B515="","",_xlfn._xlws.FILTER('Input_Claims Data'!L$11:L$500,('Input_Claims Data'!$A$11:$A$500='Cal_Claims Experience'!$A515)*('Input_Claims Data'!$B$11:$B$500='Cal_Claims Experience'!$B515)*('Input_Claims Data'!$C$11:$C$500='Cal_Claims Experience'!$C515)*('Input_Claims Data'!$D$11:$D$500='Cal_Claims Experience'!$D515)))</f>
        <v/>
      </c>
      <c r="M515" s="1" t="str" cm="1">
        <f t="array" ref="M515">IF(C515="","",_xlfn._xlws.FILTER('Input_Claims Data'!M$11:M$500,('Input_Claims Data'!$A$11:$A$500='Cal_Claims Experience'!$A515)*('Input_Claims Data'!$B$11:$B$500='Cal_Claims Experience'!$B515)*('Input_Claims Data'!$C$11:$C$500='Cal_Claims Experience'!$C515)*('Input_Claims Data'!$D$11:$D$500='Cal_Claims Experience'!$D515)))</f>
        <v/>
      </c>
      <c r="N515" s="1" t="str" cm="1">
        <f t="array" ref="N515">IF(D515="","",_xlfn._xlws.FILTER('Input_Claims Data'!N$11:N$500,('Input_Claims Data'!$A$11:$A$500='Cal_Claims Experience'!$A515)*('Input_Claims Data'!$B$11:$B$500='Cal_Claims Experience'!$B515)*('Input_Claims Data'!$C$11:$C$500='Cal_Claims Experience'!$C515)*('Input_Claims Data'!$D$11:$D$500='Cal_Claims Experience'!$D515)))</f>
        <v/>
      </c>
      <c r="O515" s="1" t="str">
        <f t="shared" si="70"/>
        <v/>
      </c>
      <c r="P515" s="1" t="str">
        <f t="shared" si="71"/>
        <v/>
      </c>
      <c r="Q515" s="1" t="str">
        <f t="shared" si="72"/>
        <v/>
      </c>
      <c r="R515" s="1" t="str">
        <f t="shared" si="73"/>
        <v/>
      </c>
      <c r="S515" s="1" t="str">
        <f t="shared" si="74"/>
        <v/>
      </c>
      <c r="Y515" s="1" t="str" cm="1">
        <f t="array" ref="Y515">IF(U515="","",_xlfn._xlws.FILTER('Input_Claims Data'!U$11:U$500,('Input_Claims Data'!$Q$11:$Q$500='Cal_Claims Experience'!$U515)*('Input_Claims Data'!$R$11:$R$500='Cal_Claims Experience'!$V515)*('Input_Claims Data'!$S$11:$S$500='Cal_Claims Experience'!$W515)*('Input_Claims Data'!$T$11:$T$500='Cal_Claims Experience'!$X515)))</f>
        <v/>
      </c>
      <c r="Z515" s="1" t="str" cm="1">
        <f t="array" ref="Z515">IF(V515="","",_xlfn._xlws.FILTER('Input_Claims Data'!V$11:V$500,('Input_Claims Data'!$Q$11:$Q$500='Cal_Claims Experience'!$U515)*('Input_Claims Data'!$R$11:$R$500='Cal_Claims Experience'!$V515)*('Input_Claims Data'!$S$11:$S$500='Cal_Claims Experience'!$W515)*('Input_Claims Data'!$T$11:$T$500='Cal_Claims Experience'!$X515)))</f>
        <v/>
      </c>
      <c r="AA515" s="1" t="str" cm="1">
        <f t="array" ref="AA515">IF(W515="","",_xlfn._xlws.FILTER('Input_Claims Data'!W$11:W$500,('Input_Claims Data'!$Q$11:$Q$500='Cal_Claims Experience'!$U515)*('Input_Claims Data'!$R$11:$R$500='Cal_Claims Experience'!$V515)*('Input_Claims Data'!$S$11:$S$500='Cal_Claims Experience'!$W515)*('Input_Claims Data'!$T$11:$T$500='Cal_Claims Experience'!$X515)))</f>
        <v/>
      </c>
      <c r="AB515" s="1" t="str" cm="1">
        <f t="array" ref="AB515">IF(X515="","",_xlfn._xlws.FILTER('Input_Claims Data'!X$11:X$500,('Input_Claims Data'!$Q$11:$Q$500='Cal_Claims Experience'!$U515)*('Input_Claims Data'!$R$11:$R$500='Cal_Claims Experience'!$V515)*('Input_Claims Data'!$S$11:$S$500='Cal_Claims Experience'!$W515)*('Input_Claims Data'!$T$11:$T$500='Cal_Claims Experience'!$X515)))</f>
        <v/>
      </c>
      <c r="AC515" s="1" t="str" cm="1">
        <f t="array" ref="AC515">IF(Y515="","",_xlfn._xlws.FILTER('Input_Claims Data'!Y$11:Y$500,('Input_Claims Data'!$Q$11:$Q$500='Cal_Claims Experience'!$U515)*('Input_Claims Data'!$R$11:$R$500='Cal_Claims Experience'!$V515)*('Input_Claims Data'!$S$11:$S$500='Cal_Claims Experience'!$W515)*('Input_Claims Data'!$T$11:$T$500='Cal_Claims Experience'!$X515)))</f>
        <v/>
      </c>
      <c r="AD515" s="1" t="str" cm="1">
        <f t="array" ref="AD515">IF(Z515="","",_xlfn._xlws.FILTER('Input_Claims Data'!Z$11:Z$500,('Input_Claims Data'!$Q$11:$Q$500='Cal_Claims Experience'!$U515)*('Input_Claims Data'!$R$11:$R$500='Cal_Claims Experience'!$V515)*('Input_Claims Data'!$S$11:$S$500='Cal_Claims Experience'!$W515)*('Input_Claims Data'!$T$11:$T$500='Cal_Claims Experience'!$X515)))</f>
        <v/>
      </c>
      <c r="AE515" s="1" t="str" cm="1">
        <f t="array" ref="AE515">IF(AA515="","",_xlfn._xlws.FILTER('Input_Claims Data'!AA$11:AA$500,('Input_Claims Data'!$Q$11:$Q$500='Cal_Claims Experience'!$U515)*('Input_Claims Data'!$R$11:$R$500='Cal_Claims Experience'!$V515)*('Input_Claims Data'!$S$11:$S$500='Cal_Claims Experience'!$W515)*('Input_Claims Data'!$T$11:$T$500='Cal_Claims Experience'!$X515)))</f>
        <v/>
      </c>
      <c r="AF515" s="1" t="str" cm="1">
        <f t="array" ref="AF515">IF(AB515="","",_xlfn._xlws.FILTER('Input_Claims Data'!AB$11:AB$500,('Input_Claims Data'!$Q$11:$Q$500='Cal_Claims Experience'!$U515)*('Input_Claims Data'!$R$11:$R$500='Cal_Claims Experience'!$V515)*('Input_Claims Data'!$S$11:$S$500='Cal_Claims Experience'!$W515)*('Input_Claims Data'!$T$11:$T$500='Cal_Claims Experience'!$X515)))</f>
        <v/>
      </c>
      <c r="AG515" s="1" t="str" cm="1">
        <f t="array" ref="AG515">IF(AC515="","",_xlfn._xlws.FILTER('Input_Claims Data'!AC$11:AC$500,('Input_Claims Data'!$Q$11:$Q$500='Cal_Claims Experience'!$U515)*('Input_Claims Data'!$R$11:$R$500='Cal_Claims Experience'!$V515)*('Input_Claims Data'!$S$11:$S$500='Cal_Claims Experience'!$W515)*('Input_Claims Data'!$T$11:$T$500='Cal_Claims Experience'!$X515)))</f>
        <v/>
      </c>
      <c r="AH515" s="1" t="str" cm="1">
        <f t="array" ref="AH515">IF(AD515="","",_xlfn._xlws.FILTER('Input_Claims Data'!AD$11:AD$500,('Input_Claims Data'!$Q$11:$Q$500='Cal_Claims Experience'!$U515)*('Input_Claims Data'!$R$11:$R$500='Cal_Claims Experience'!$V515)*('Input_Claims Data'!$S$11:$S$500='Cal_Claims Experience'!$W515)*('Input_Claims Data'!$T$11:$T$500='Cal_Claims Experience'!$X515)))</f>
        <v/>
      </c>
      <c r="AI515" s="1" t="str">
        <f t="shared" si="78"/>
        <v/>
      </c>
      <c r="AJ515" s="1" t="str">
        <f t="shared" si="75"/>
        <v/>
      </c>
      <c r="AK515" s="1" t="str">
        <f t="shared" si="76"/>
        <v/>
      </c>
      <c r="AL515" s="1" t="str">
        <f t="shared" si="77"/>
        <v/>
      </c>
      <c r="AM515" s="1" t="str">
        <f t="shared" si="79"/>
        <v/>
      </c>
    </row>
    <row r="516" spans="5:39">
      <c r="E516" s="1" t="str" cm="1">
        <f t="array" ref="E516">IF(A516="","",_xlfn._xlws.FILTER('Input_Claims Data'!E$11:E$500,('Input_Claims Data'!$A$11:$A$500='Cal_Claims Experience'!$A516)*('Input_Claims Data'!$B$11:$B$500='Cal_Claims Experience'!$B516)*('Input_Claims Data'!$C$11:$C$500='Cal_Claims Experience'!$C516)*('Input_Claims Data'!$D$11:$D$500='Cal_Claims Experience'!$D516)))</f>
        <v/>
      </c>
      <c r="F516" s="1" t="str" cm="1">
        <f t="array" ref="F516">IF(A516="","",_xlfn._xlws.FILTER('Input_Claims Data'!F$11:F$500,('Input_Claims Data'!$A$11:$A$500='Cal_Claims Experience'!$A516)*('Input_Claims Data'!$B$11:$B$500='Cal_Claims Experience'!$B516)*('Input_Claims Data'!$C$11:$C$500='Cal_Claims Experience'!$C516)*('Input_Claims Data'!$D$11:$D$500='Cal_Claims Experience'!$D516)))</f>
        <v/>
      </c>
      <c r="G516" s="1" t="str" cm="1">
        <f t="array" ref="G516">IF(A516="","",_xlfn._xlws.FILTER('Input_Claims Data'!G$11:G$500,('Input_Claims Data'!$A$11:$A$500='Cal_Claims Experience'!$A516)*('Input_Claims Data'!$B$11:$B$500='Cal_Claims Experience'!$B516)*('Input_Claims Data'!$C$11:$C$500='Cal_Claims Experience'!$C516)*('Input_Claims Data'!$D$11:$D$500='Cal_Claims Experience'!$D516)))</f>
        <v/>
      </c>
      <c r="H516" s="1" t="str" cm="1">
        <f t="array" ref="H516">IF(A516="","",_xlfn._xlws.FILTER('Input_Claims Data'!H$11:H$500,('Input_Claims Data'!$A$11:$A$500='Cal_Claims Experience'!$A516)*('Input_Claims Data'!$B$11:$B$500='Cal_Claims Experience'!$B516)*('Input_Claims Data'!$C$11:$C$500='Cal_Claims Experience'!$C516)*('Input_Claims Data'!$D$11:$D$500='Cal_Claims Experience'!$D516)))</f>
        <v/>
      </c>
      <c r="I516" s="1" t="str" cm="1">
        <f t="array" ref="I516">IF(A516="","",_xlfn._xlws.FILTER('Input_Claims Data'!I$11:I$500,('Input_Claims Data'!$A$11:$A$500='Cal_Claims Experience'!$A516)*('Input_Claims Data'!$B$11:$B$500='Cal_Claims Experience'!$B516)*('Input_Claims Data'!$C$11:$C$500='Cal_Claims Experience'!$C516)*('Input_Claims Data'!$D$11:$D$500='Cal_Claims Experience'!$D516)))</f>
        <v/>
      </c>
      <c r="J516" s="1" t="str" cm="1">
        <f t="array" ref="J516">IF(A516="","",_xlfn._xlws.FILTER('Input_Claims Data'!J$11:J$500,('Input_Claims Data'!$A$11:$A$500='Cal_Claims Experience'!$A516)*('Input_Claims Data'!$B$11:$B$500='Cal_Claims Experience'!$B516)*('Input_Claims Data'!$C$11:$C$500='Cal_Claims Experience'!$C516)*('Input_Claims Data'!$D$11:$D$500='Cal_Claims Experience'!$D516)))</f>
        <v/>
      </c>
      <c r="K516" s="1" t="str" cm="1">
        <f t="array" ref="K516">IF(A516="","",_xlfn._xlws.FILTER('Input_Claims Data'!K$11:K$500,('Input_Claims Data'!$A$11:$A$500='Cal_Claims Experience'!$A516)*('Input_Claims Data'!$B$11:$B$500='Cal_Claims Experience'!$B516)*('Input_Claims Data'!$C$11:$C$500='Cal_Claims Experience'!$C516)*('Input_Claims Data'!$D$11:$D$500='Cal_Claims Experience'!$D516)))</f>
        <v/>
      </c>
      <c r="L516" s="1" t="str" cm="1">
        <f t="array" ref="L516">IF(B516="","",_xlfn._xlws.FILTER('Input_Claims Data'!L$11:L$500,('Input_Claims Data'!$A$11:$A$500='Cal_Claims Experience'!$A516)*('Input_Claims Data'!$B$11:$B$500='Cal_Claims Experience'!$B516)*('Input_Claims Data'!$C$11:$C$500='Cal_Claims Experience'!$C516)*('Input_Claims Data'!$D$11:$D$500='Cal_Claims Experience'!$D516)))</f>
        <v/>
      </c>
      <c r="M516" s="1" t="str" cm="1">
        <f t="array" ref="M516">IF(C516="","",_xlfn._xlws.FILTER('Input_Claims Data'!M$11:M$500,('Input_Claims Data'!$A$11:$A$500='Cal_Claims Experience'!$A516)*('Input_Claims Data'!$B$11:$B$500='Cal_Claims Experience'!$B516)*('Input_Claims Data'!$C$11:$C$500='Cal_Claims Experience'!$C516)*('Input_Claims Data'!$D$11:$D$500='Cal_Claims Experience'!$D516)))</f>
        <v/>
      </c>
      <c r="N516" s="1" t="str" cm="1">
        <f t="array" ref="N516">IF(D516="","",_xlfn._xlws.FILTER('Input_Claims Data'!N$11:N$500,('Input_Claims Data'!$A$11:$A$500='Cal_Claims Experience'!$A516)*('Input_Claims Data'!$B$11:$B$500='Cal_Claims Experience'!$B516)*('Input_Claims Data'!$C$11:$C$500='Cal_Claims Experience'!$C516)*('Input_Claims Data'!$D$11:$D$500='Cal_Claims Experience'!$D516)))</f>
        <v/>
      </c>
      <c r="O516" s="1" t="str">
        <f t="shared" si="70"/>
        <v/>
      </c>
      <c r="P516" s="1" t="str">
        <f t="shared" si="71"/>
        <v/>
      </c>
      <c r="Q516" s="1" t="str">
        <f t="shared" si="72"/>
        <v/>
      </c>
      <c r="R516" s="1" t="str">
        <f t="shared" si="73"/>
        <v/>
      </c>
      <c r="S516" s="1" t="str">
        <f t="shared" si="74"/>
        <v/>
      </c>
      <c r="Y516" s="1" t="str" cm="1">
        <f t="array" ref="Y516">IF(U516="","",_xlfn._xlws.FILTER('Input_Claims Data'!U$11:U$500,('Input_Claims Data'!$Q$11:$Q$500='Cal_Claims Experience'!$U516)*('Input_Claims Data'!$R$11:$R$500='Cal_Claims Experience'!$V516)*('Input_Claims Data'!$S$11:$S$500='Cal_Claims Experience'!$W516)*('Input_Claims Data'!$T$11:$T$500='Cal_Claims Experience'!$X516)))</f>
        <v/>
      </c>
      <c r="Z516" s="1" t="str" cm="1">
        <f t="array" ref="Z516">IF(V516="","",_xlfn._xlws.FILTER('Input_Claims Data'!V$11:V$500,('Input_Claims Data'!$Q$11:$Q$500='Cal_Claims Experience'!$U516)*('Input_Claims Data'!$R$11:$R$500='Cal_Claims Experience'!$V516)*('Input_Claims Data'!$S$11:$S$500='Cal_Claims Experience'!$W516)*('Input_Claims Data'!$T$11:$T$500='Cal_Claims Experience'!$X516)))</f>
        <v/>
      </c>
      <c r="AA516" s="1" t="str" cm="1">
        <f t="array" ref="AA516">IF(W516="","",_xlfn._xlws.FILTER('Input_Claims Data'!W$11:W$500,('Input_Claims Data'!$Q$11:$Q$500='Cal_Claims Experience'!$U516)*('Input_Claims Data'!$R$11:$R$500='Cal_Claims Experience'!$V516)*('Input_Claims Data'!$S$11:$S$500='Cal_Claims Experience'!$W516)*('Input_Claims Data'!$T$11:$T$500='Cal_Claims Experience'!$X516)))</f>
        <v/>
      </c>
      <c r="AB516" s="1" t="str" cm="1">
        <f t="array" ref="AB516">IF(X516="","",_xlfn._xlws.FILTER('Input_Claims Data'!X$11:X$500,('Input_Claims Data'!$Q$11:$Q$500='Cal_Claims Experience'!$U516)*('Input_Claims Data'!$R$11:$R$500='Cal_Claims Experience'!$V516)*('Input_Claims Data'!$S$11:$S$500='Cal_Claims Experience'!$W516)*('Input_Claims Data'!$T$11:$T$500='Cal_Claims Experience'!$X516)))</f>
        <v/>
      </c>
      <c r="AC516" s="1" t="str" cm="1">
        <f t="array" ref="AC516">IF(Y516="","",_xlfn._xlws.FILTER('Input_Claims Data'!Y$11:Y$500,('Input_Claims Data'!$Q$11:$Q$500='Cal_Claims Experience'!$U516)*('Input_Claims Data'!$R$11:$R$500='Cal_Claims Experience'!$V516)*('Input_Claims Data'!$S$11:$S$500='Cal_Claims Experience'!$W516)*('Input_Claims Data'!$T$11:$T$500='Cal_Claims Experience'!$X516)))</f>
        <v/>
      </c>
      <c r="AD516" s="1" t="str" cm="1">
        <f t="array" ref="AD516">IF(Z516="","",_xlfn._xlws.FILTER('Input_Claims Data'!Z$11:Z$500,('Input_Claims Data'!$Q$11:$Q$500='Cal_Claims Experience'!$U516)*('Input_Claims Data'!$R$11:$R$500='Cal_Claims Experience'!$V516)*('Input_Claims Data'!$S$11:$S$500='Cal_Claims Experience'!$W516)*('Input_Claims Data'!$T$11:$T$500='Cal_Claims Experience'!$X516)))</f>
        <v/>
      </c>
      <c r="AE516" s="1" t="str" cm="1">
        <f t="array" ref="AE516">IF(AA516="","",_xlfn._xlws.FILTER('Input_Claims Data'!AA$11:AA$500,('Input_Claims Data'!$Q$11:$Q$500='Cal_Claims Experience'!$U516)*('Input_Claims Data'!$R$11:$R$500='Cal_Claims Experience'!$V516)*('Input_Claims Data'!$S$11:$S$500='Cal_Claims Experience'!$W516)*('Input_Claims Data'!$T$11:$T$500='Cal_Claims Experience'!$X516)))</f>
        <v/>
      </c>
      <c r="AF516" s="1" t="str" cm="1">
        <f t="array" ref="AF516">IF(AB516="","",_xlfn._xlws.FILTER('Input_Claims Data'!AB$11:AB$500,('Input_Claims Data'!$Q$11:$Q$500='Cal_Claims Experience'!$U516)*('Input_Claims Data'!$R$11:$R$500='Cal_Claims Experience'!$V516)*('Input_Claims Data'!$S$11:$S$500='Cal_Claims Experience'!$W516)*('Input_Claims Data'!$T$11:$T$500='Cal_Claims Experience'!$X516)))</f>
        <v/>
      </c>
      <c r="AG516" s="1" t="str" cm="1">
        <f t="array" ref="AG516">IF(AC516="","",_xlfn._xlws.FILTER('Input_Claims Data'!AC$11:AC$500,('Input_Claims Data'!$Q$11:$Q$500='Cal_Claims Experience'!$U516)*('Input_Claims Data'!$R$11:$R$500='Cal_Claims Experience'!$V516)*('Input_Claims Data'!$S$11:$S$500='Cal_Claims Experience'!$W516)*('Input_Claims Data'!$T$11:$T$500='Cal_Claims Experience'!$X516)))</f>
        <v/>
      </c>
      <c r="AH516" s="1" t="str" cm="1">
        <f t="array" ref="AH516">IF(AD516="","",_xlfn._xlws.FILTER('Input_Claims Data'!AD$11:AD$500,('Input_Claims Data'!$Q$11:$Q$500='Cal_Claims Experience'!$U516)*('Input_Claims Data'!$R$11:$R$500='Cal_Claims Experience'!$V516)*('Input_Claims Data'!$S$11:$S$500='Cal_Claims Experience'!$W516)*('Input_Claims Data'!$T$11:$T$500='Cal_Claims Experience'!$X516)))</f>
        <v/>
      </c>
      <c r="AI516" s="1" t="str">
        <f t="shared" si="78"/>
        <v/>
      </c>
      <c r="AJ516" s="1" t="str">
        <f t="shared" si="75"/>
        <v/>
      </c>
      <c r="AK516" s="1" t="str">
        <f t="shared" si="76"/>
        <v/>
      </c>
      <c r="AL516" s="1" t="str">
        <f t="shared" si="77"/>
        <v/>
      </c>
      <c r="AM516" s="1" t="str">
        <f t="shared" si="79"/>
        <v/>
      </c>
    </row>
    <row r="517" spans="5:39">
      <c r="E517" s="1" t="str" cm="1">
        <f t="array" ref="E517">IF(A517="","",_xlfn._xlws.FILTER('Input_Claims Data'!E$11:E$500,('Input_Claims Data'!$A$11:$A$500='Cal_Claims Experience'!$A517)*('Input_Claims Data'!$B$11:$B$500='Cal_Claims Experience'!$B517)*('Input_Claims Data'!$C$11:$C$500='Cal_Claims Experience'!$C517)*('Input_Claims Data'!$D$11:$D$500='Cal_Claims Experience'!$D517)))</f>
        <v/>
      </c>
      <c r="F517" s="1" t="str" cm="1">
        <f t="array" ref="F517">IF(A517="","",_xlfn._xlws.FILTER('Input_Claims Data'!F$11:F$500,('Input_Claims Data'!$A$11:$A$500='Cal_Claims Experience'!$A517)*('Input_Claims Data'!$B$11:$B$500='Cal_Claims Experience'!$B517)*('Input_Claims Data'!$C$11:$C$500='Cal_Claims Experience'!$C517)*('Input_Claims Data'!$D$11:$D$500='Cal_Claims Experience'!$D517)))</f>
        <v/>
      </c>
      <c r="G517" s="1" t="str" cm="1">
        <f t="array" ref="G517">IF(A517="","",_xlfn._xlws.FILTER('Input_Claims Data'!G$11:G$500,('Input_Claims Data'!$A$11:$A$500='Cal_Claims Experience'!$A517)*('Input_Claims Data'!$B$11:$B$500='Cal_Claims Experience'!$B517)*('Input_Claims Data'!$C$11:$C$500='Cal_Claims Experience'!$C517)*('Input_Claims Data'!$D$11:$D$500='Cal_Claims Experience'!$D517)))</f>
        <v/>
      </c>
      <c r="H517" s="1" t="str" cm="1">
        <f t="array" ref="H517">IF(A517="","",_xlfn._xlws.FILTER('Input_Claims Data'!H$11:H$500,('Input_Claims Data'!$A$11:$A$500='Cal_Claims Experience'!$A517)*('Input_Claims Data'!$B$11:$B$500='Cal_Claims Experience'!$B517)*('Input_Claims Data'!$C$11:$C$500='Cal_Claims Experience'!$C517)*('Input_Claims Data'!$D$11:$D$500='Cal_Claims Experience'!$D517)))</f>
        <v/>
      </c>
      <c r="I517" s="1" t="str" cm="1">
        <f t="array" ref="I517">IF(A517="","",_xlfn._xlws.FILTER('Input_Claims Data'!I$11:I$500,('Input_Claims Data'!$A$11:$A$500='Cal_Claims Experience'!$A517)*('Input_Claims Data'!$B$11:$B$500='Cal_Claims Experience'!$B517)*('Input_Claims Data'!$C$11:$C$500='Cal_Claims Experience'!$C517)*('Input_Claims Data'!$D$11:$D$500='Cal_Claims Experience'!$D517)))</f>
        <v/>
      </c>
      <c r="J517" s="1" t="str" cm="1">
        <f t="array" ref="J517">IF(A517="","",_xlfn._xlws.FILTER('Input_Claims Data'!J$11:J$500,('Input_Claims Data'!$A$11:$A$500='Cal_Claims Experience'!$A517)*('Input_Claims Data'!$B$11:$B$500='Cal_Claims Experience'!$B517)*('Input_Claims Data'!$C$11:$C$500='Cal_Claims Experience'!$C517)*('Input_Claims Data'!$D$11:$D$500='Cal_Claims Experience'!$D517)))</f>
        <v/>
      </c>
      <c r="K517" s="1" t="str" cm="1">
        <f t="array" ref="K517">IF(A517="","",_xlfn._xlws.FILTER('Input_Claims Data'!K$11:K$500,('Input_Claims Data'!$A$11:$A$500='Cal_Claims Experience'!$A517)*('Input_Claims Data'!$B$11:$B$500='Cal_Claims Experience'!$B517)*('Input_Claims Data'!$C$11:$C$500='Cal_Claims Experience'!$C517)*('Input_Claims Data'!$D$11:$D$500='Cal_Claims Experience'!$D517)))</f>
        <v/>
      </c>
      <c r="L517" s="1" t="str" cm="1">
        <f t="array" ref="L517">IF(B517="","",_xlfn._xlws.FILTER('Input_Claims Data'!L$11:L$500,('Input_Claims Data'!$A$11:$A$500='Cal_Claims Experience'!$A517)*('Input_Claims Data'!$B$11:$B$500='Cal_Claims Experience'!$B517)*('Input_Claims Data'!$C$11:$C$500='Cal_Claims Experience'!$C517)*('Input_Claims Data'!$D$11:$D$500='Cal_Claims Experience'!$D517)))</f>
        <v/>
      </c>
      <c r="M517" s="1" t="str" cm="1">
        <f t="array" ref="M517">IF(C517="","",_xlfn._xlws.FILTER('Input_Claims Data'!M$11:M$500,('Input_Claims Data'!$A$11:$A$500='Cal_Claims Experience'!$A517)*('Input_Claims Data'!$B$11:$B$500='Cal_Claims Experience'!$B517)*('Input_Claims Data'!$C$11:$C$500='Cal_Claims Experience'!$C517)*('Input_Claims Data'!$D$11:$D$500='Cal_Claims Experience'!$D517)))</f>
        <v/>
      </c>
      <c r="N517" s="1" t="str" cm="1">
        <f t="array" ref="N517">IF(D517="","",_xlfn._xlws.FILTER('Input_Claims Data'!N$11:N$500,('Input_Claims Data'!$A$11:$A$500='Cal_Claims Experience'!$A517)*('Input_Claims Data'!$B$11:$B$500='Cal_Claims Experience'!$B517)*('Input_Claims Data'!$C$11:$C$500='Cal_Claims Experience'!$C517)*('Input_Claims Data'!$D$11:$D$500='Cal_Claims Experience'!$D517)))</f>
        <v/>
      </c>
      <c r="O517" s="1" t="str">
        <f t="shared" ref="O517:O550" si="80">IF($A517="","",J517-E517)</f>
        <v/>
      </c>
      <c r="P517" s="1" t="str">
        <f t="shared" ref="P517:P550" si="81">IF($A517="","",K517-F517)</f>
        <v/>
      </c>
      <c r="Q517" s="1" t="str">
        <f t="shared" ref="Q517:Q550" si="82">IF($A517="","",L517-G517)</f>
        <v/>
      </c>
      <c r="R517" s="1" t="str">
        <f t="shared" ref="R517:R550" si="83">IF($A517="","",M517-H517)</f>
        <v/>
      </c>
      <c r="S517" s="1" t="str">
        <f t="shared" ref="S517:S550" si="84">IF(A517="","",IFERROR(R517/Q517,"NA"))</f>
        <v/>
      </c>
      <c r="Y517" s="1" t="str" cm="1">
        <f t="array" ref="Y517">IF(U517="","",_xlfn._xlws.FILTER('Input_Claims Data'!U$11:U$500,('Input_Claims Data'!$Q$11:$Q$500='Cal_Claims Experience'!$U517)*('Input_Claims Data'!$R$11:$R$500='Cal_Claims Experience'!$V517)*('Input_Claims Data'!$S$11:$S$500='Cal_Claims Experience'!$W517)*('Input_Claims Data'!$T$11:$T$500='Cal_Claims Experience'!$X517)))</f>
        <v/>
      </c>
      <c r="Z517" s="1" t="str" cm="1">
        <f t="array" ref="Z517">IF(V517="","",_xlfn._xlws.FILTER('Input_Claims Data'!V$11:V$500,('Input_Claims Data'!$Q$11:$Q$500='Cal_Claims Experience'!$U517)*('Input_Claims Data'!$R$11:$R$500='Cal_Claims Experience'!$V517)*('Input_Claims Data'!$S$11:$S$500='Cal_Claims Experience'!$W517)*('Input_Claims Data'!$T$11:$T$500='Cal_Claims Experience'!$X517)))</f>
        <v/>
      </c>
      <c r="AA517" s="1" t="str" cm="1">
        <f t="array" ref="AA517">IF(W517="","",_xlfn._xlws.FILTER('Input_Claims Data'!W$11:W$500,('Input_Claims Data'!$Q$11:$Q$500='Cal_Claims Experience'!$U517)*('Input_Claims Data'!$R$11:$R$500='Cal_Claims Experience'!$V517)*('Input_Claims Data'!$S$11:$S$500='Cal_Claims Experience'!$W517)*('Input_Claims Data'!$T$11:$T$500='Cal_Claims Experience'!$X517)))</f>
        <v/>
      </c>
      <c r="AB517" s="1" t="str" cm="1">
        <f t="array" ref="AB517">IF(X517="","",_xlfn._xlws.FILTER('Input_Claims Data'!X$11:X$500,('Input_Claims Data'!$Q$11:$Q$500='Cal_Claims Experience'!$U517)*('Input_Claims Data'!$R$11:$R$500='Cal_Claims Experience'!$V517)*('Input_Claims Data'!$S$11:$S$500='Cal_Claims Experience'!$W517)*('Input_Claims Data'!$T$11:$T$500='Cal_Claims Experience'!$X517)))</f>
        <v/>
      </c>
      <c r="AC517" s="1" t="str" cm="1">
        <f t="array" ref="AC517">IF(Y517="","",_xlfn._xlws.FILTER('Input_Claims Data'!Y$11:Y$500,('Input_Claims Data'!$Q$11:$Q$500='Cal_Claims Experience'!$U517)*('Input_Claims Data'!$R$11:$R$500='Cal_Claims Experience'!$V517)*('Input_Claims Data'!$S$11:$S$500='Cal_Claims Experience'!$W517)*('Input_Claims Data'!$T$11:$T$500='Cal_Claims Experience'!$X517)))</f>
        <v/>
      </c>
      <c r="AD517" s="1" t="str" cm="1">
        <f t="array" ref="AD517">IF(Z517="","",_xlfn._xlws.FILTER('Input_Claims Data'!Z$11:Z$500,('Input_Claims Data'!$Q$11:$Q$500='Cal_Claims Experience'!$U517)*('Input_Claims Data'!$R$11:$R$500='Cal_Claims Experience'!$V517)*('Input_Claims Data'!$S$11:$S$500='Cal_Claims Experience'!$W517)*('Input_Claims Data'!$T$11:$T$500='Cal_Claims Experience'!$X517)))</f>
        <v/>
      </c>
      <c r="AE517" s="1" t="str" cm="1">
        <f t="array" ref="AE517">IF(AA517="","",_xlfn._xlws.FILTER('Input_Claims Data'!AA$11:AA$500,('Input_Claims Data'!$Q$11:$Q$500='Cal_Claims Experience'!$U517)*('Input_Claims Data'!$R$11:$R$500='Cal_Claims Experience'!$V517)*('Input_Claims Data'!$S$11:$S$500='Cal_Claims Experience'!$W517)*('Input_Claims Data'!$T$11:$T$500='Cal_Claims Experience'!$X517)))</f>
        <v/>
      </c>
      <c r="AF517" s="1" t="str" cm="1">
        <f t="array" ref="AF517">IF(AB517="","",_xlfn._xlws.FILTER('Input_Claims Data'!AB$11:AB$500,('Input_Claims Data'!$Q$11:$Q$500='Cal_Claims Experience'!$U517)*('Input_Claims Data'!$R$11:$R$500='Cal_Claims Experience'!$V517)*('Input_Claims Data'!$S$11:$S$500='Cal_Claims Experience'!$W517)*('Input_Claims Data'!$T$11:$T$500='Cal_Claims Experience'!$X517)))</f>
        <v/>
      </c>
      <c r="AG517" s="1" t="str" cm="1">
        <f t="array" ref="AG517">IF(AC517="","",_xlfn._xlws.FILTER('Input_Claims Data'!AC$11:AC$500,('Input_Claims Data'!$Q$11:$Q$500='Cal_Claims Experience'!$U517)*('Input_Claims Data'!$R$11:$R$500='Cal_Claims Experience'!$V517)*('Input_Claims Data'!$S$11:$S$500='Cal_Claims Experience'!$W517)*('Input_Claims Data'!$T$11:$T$500='Cal_Claims Experience'!$X517)))</f>
        <v/>
      </c>
      <c r="AH517" s="1" t="str" cm="1">
        <f t="array" ref="AH517">IF(AD517="","",_xlfn._xlws.FILTER('Input_Claims Data'!AD$11:AD$500,('Input_Claims Data'!$Q$11:$Q$500='Cal_Claims Experience'!$U517)*('Input_Claims Data'!$R$11:$R$500='Cal_Claims Experience'!$V517)*('Input_Claims Data'!$S$11:$S$500='Cal_Claims Experience'!$W517)*('Input_Claims Data'!$T$11:$T$500='Cal_Claims Experience'!$X517)))</f>
        <v/>
      </c>
      <c r="AI517" s="1" t="str">
        <f t="shared" si="78"/>
        <v/>
      </c>
      <c r="AJ517" s="1" t="str">
        <f t="shared" ref="AJ517:AJ550" si="85">IF($U517="","",AE517-Z517)</f>
        <v/>
      </c>
      <c r="AK517" s="1" t="str">
        <f t="shared" ref="AK517:AK550" si="86">IF($U517="","",AF517-AA517)</f>
        <v/>
      </c>
      <c r="AL517" s="1" t="str">
        <f t="shared" ref="AL517:AL550" si="87">IF($U517="","",AG517-AB517)</f>
        <v/>
      </c>
      <c r="AM517" s="1" t="str">
        <f t="shared" si="79"/>
        <v/>
      </c>
    </row>
    <row r="518" spans="5:39">
      <c r="E518" s="1" t="str" cm="1">
        <f t="array" ref="E518">IF(A518="","",_xlfn._xlws.FILTER('Input_Claims Data'!E$11:E$500,('Input_Claims Data'!$A$11:$A$500='Cal_Claims Experience'!$A518)*('Input_Claims Data'!$B$11:$B$500='Cal_Claims Experience'!$B518)*('Input_Claims Data'!$C$11:$C$500='Cal_Claims Experience'!$C518)*('Input_Claims Data'!$D$11:$D$500='Cal_Claims Experience'!$D518)))</f>
        <v/>
      </c>
      <c r="F518" s="1" t="str" cm="1">
        <f t="array" ref="F518">IF(A518="","",_xlfn._xlws.FILTER('Input_Claims Data'!F$11:F$500,('Input_Claims Data'!$A$11:$A$500='Cal_Claims Experience'!$A518)*('Input_Claims Data'!$B$11:$B$500='Cal_Claims Experience'!$B518)*('Input_Claims Data'!$C$11:$C$500='Cal_Claims Experience'!$C518)*('Input_Claims Data'!$D$11:$D$500='Cal_Claims Experience'!$D518)))</f>
        <v/>
      </c>
      <c r="G518" s="1" t="str" cm="1">
        <f t="array" ref="G518">IF(A518="","",_xlfn._xlws.FILTER('Input_Claims Data'!G$11:G$500,('Input_Claims Data'!$A$11:$A$500='Cal_Claims Experience'!$A518)*('Input_Claims Data'!$B$11:$B$500='Cal_Claims Experience'!$B518)*('Input_Claims Data'!$C$11:$C$500='Cal_Claims Experience'!$C518)*('Input_Claims Data'!$D$11:$D$500='Cal_Claims Experience'!$D518)))</f>
        <v/>
      </c>
      <c r="H518" s="1" t="str" cm="1">
        <f t="array" ref="H518">IF(A518="","",_xlfn._xlws.FILTER('Input_Claims Data'!H$11:H$500,('Input_Claims Data'!$A$11:$A$500='Cal_Claims Experience'!$A518)*('Input_Claims Data'!$B$11:$B$500='Cal_Claims Experience'!$B518)*('Input_Claims Data'!$C$11:$C$500='Cal_Claims Experience'!$C518)*('Input_Claims Data'!$D$11:$D$500='Cal_Claims Experience'!$D518)))</f>
        <v/>
      </c>
      <c r="I518" s="1" t="str" cm="1">
        <f t="array" ref="I518">IF(A518="","",_xlfn._xlws.FILTER('Input_Claims Data'!I$11:I$500,('Input_Claims Data'!$A$11:$A$500='Cal_Claims Experience'!$A518)*('Input_Claims Data'!$B$11:$B$500='Cal_Claims Experience'!$B518)*('Input_Claims Data'!$C$11:$C$500='Cal_Claims Experience'!$C518)*('Input_Claims Data'!$D$11:$D$500='Cal_Claims Experience'!$D518)))</f>
        <v/>
      </c>
      <c r="J518" s="1" t="str" cm="1">
        <f t="array" ref="J518">IF(A518="","",_xlfn._xlws.FILTER('Input_Claims Data'!J$11:J$500,('Input_Claims Data'!$A$11:$A$500='Cal_Claims Experience'!$A518)*('Input_Claims Data'!$B$11:$B$500='Cal_Claims Experience'!$B518)*('Input_Claims Data'!$C$11:$C$500='Cal_Claims Experience'!$C518)*('Input_Claims Data'!$D$11:$D$500='Cal_Claims Experience'!$D518)))</f>
        <v/>
      </c>
      <c r="K518" s="1" t="str" cm="1">
        <f t="array" ref="K518">IF(A518="","",_xlfn._xlws.FILTER('Input_Claims Data'!K$11:K$500,('Input_Claims Data'!$A$11:$A$500='Cal_Claims Experience'!$A518)*('Input_Claims Data'!$B$11:$B$500='Cal_Claims Experience'!$B518)*('Input_Claims Data'!$C$11:$C$500='Cal_Claims Experience'!$C518)*('Input_Claims Data'!$D$11:$D$500='Cal_Claims Experience'!$D518)))</f>
        <v/>
      </c>
      <c r="L518" s="1" t="str" cm="1">
        <f t="array" ref="L518">IF(B518="","",_xlfn._xlws.FILTER('Input_Claims Data'!L$11:L$500,('Input_Claims Data'!$A$11:$A$500='Cal_Claims Experience'!$A518)*('Input_Claims Data'!$B$11:$B$500='Cal_Claims Experience'!$B518)*('Input_Claims Data'!$C$11:$C$500='Cal_Claims Experience'!$C518)*('Input_Claims Data'!$D$11:$D$500='Cal_Claims Experience'!$D518)))</f>
        <v/>
      </c>
      <c r="M518" s="1" t="str" cm="1">
        <f t="array" ref="M518">IF(C518="","",_xlfn._xlws.FILTER('Input_Claims Data'!M$11:M$500,('Input_Claims Data'!$A$11:$A$500='Cal_Claims Experience'!$A518)*('Input_Claims Data'!$B$11:$B$500='Cal_Claims Experience'!$B518)*('Input_Claims Data'!$C$11:$C$500='Cal_Claims Experience'!$C518)*('Input_Claims Data'!$D$11:$D$500='Cal_Claims Experience'!$D518)))</f>
        <v/>
      </c>
      <c r="N518" s="1" t="str" cm="1">
        <f t="array" ref="N518">IF(D518="","",_xlfn._xlws.FILTER('Input_Claims Data'!N$11:N$500,('Input_Claims Data'!$A$11:$A$500='Cal_Claims Experience'!$A518)*('Input_Claims Data'!$B$11:$B$500='Cal_Claims Experience'!$B518)*('Input_Claims Data'!$C$11:$C$500='Cal_Claims Experience'!$C518)*('Input_Claims Data'!$D$11:$D$500='Cal_Claims Experience'!$D518)))</f>
        <v/>
      </c>
      <c r="O518" s="1" t="str">
        <f t="shared" si="80"/>
        <v/>
      </c>
      <c r="P518" s="1" t="str">
        <f t="shared" si="81"/>
        <v/>
      </c>
      <c r="Q518" s="1" t="str">
        <f t="shared" si="82"/>
        <v/>
      </c>
      <c r="R518" s="1" t="str">
        <f t="shared" si="83"/>
        <v/>
      </c>
      <c r="S518" s="1" t="str">
        <f t="shared" si="84"/>
        <v/>
      </c>
      <c r="Y518" s="1" t="str" cm="1">
        <f t="array" ref="Y518">IF(U518="","",_xlfn._xlws.FILTER('Input_Claims Data'!U$11:U$500,('Input_Claims Data'!$Q$11:$Q$500='Cal_Claims Experience'!$U518)*('Input_Claims Data'!$R$11:$R$500='Cal_Claims Experience'!$V518)*('Input_Claims Data'!$S$11:$S$500='Cal_Claims Experience'!$W518)*('Input_Claims Data'!$T$11:$T$500='Cal_Claims Experience'!$X518)))</f>
        <v/>
      </c>
      <c r="Z518" s="1" t="str" cm="1">
        <f t="array" ref="Z518">IF(V518="","",_xlfn._xlws.FILTER('Input_Claims Data'!V$11:V$500,('Input_Claims Data'!$Q$11:$Q$500='Cal_Claims Experience'!$U518)*('Input_Claims Data'!$R$11:$R$500='Cal_Claims Experience'!$V518)*('Input_Claims Data'!$S$11:$S$500='Cal_Claims Experience'!$W518)*('Input_Claims Data'!$T$11:$T$500='Cal_Claims Experience'!$X518)))</f>
        <v/>
      </c>
      <c r="AA518" s="1" t="str" cm="1">
        <f t="array" ref="AA518">IF(W518="","",_xlfn._xlws.FILTER('Input_Claims Data'!W$11:W$500,('Input_Claims Data'!$Q$11:$Q$500='Cal_Claims Experience'!$U518)*('Input_Claims Data'!$R$11:$R$500='Cal_Claims Experience'!$V518)*('Input_Claims Data'!$S$11:$S$500='Cal_Claims Experience'!$W518)*('Input_Claims Data'!$T$11:$T$500='Cal_Claims Experience'!$X518)))</f>
        <v/>
      </c>
      <c r="AB518" s="1" t="str" cm="1">
        <f t="array" ref="AB518">IF(X518="","",_xlfn._xlws.FILTER('Input_Claims Data'!X$11:X$500,('Input_Claims Data'!$Q$11:$Q$500='Cal_Claims Experience'!$U518)*('Input_Claims Data'!$R$11:$R$500='Cal_Claims Experience'!$V518)*('Input_Claims Data'!$S$11:$S$500='Cal_Claims Experience'!$W518)*('Input_Claims Data'!$T$11:$T$500='Cal_Claims Experience'!$X518)))</f>
        <v/>
      </c>
      <c r="AC518" s="1" t="str" cm="1">
        <f t="array" ref="AC518">IF(Y518="","",_xlfn._xlws.FILTER('Input_Claims Data'!Y$11:Y$500,('Input_Claims Data'!$Q$11:$Q$500='Cal_Claims Experience'!$U518)*('Input_Claims Data'!$R$11:$R$500='Cal_Claims Experience'!$V518)*('Input_Claims Data'!$S$11:$S$500='Cal_Claims Experience'!$W518)*('Input_Claims Data'!$T$11:$T$500='Cal_Claims Experience'!$X518)))</f>
        <v/>
      </c>
      <c r="AD518" s="1" t="str" cm="1">
        <f t="array" ref="AD518">IF(Z518="","",_xlfn._xlws.FILTER('Input_Claims Data'!Z$11:Z$500,('Input_Claims Data'!$Q$11:$Q$500='Cal_Claims Experience'!$U518)*('Input_Claims Data'!$R$11:$R$500='Cal_Claims Experience'!$V518)*('Input_Claims Data'!$S$11:$S$500='Cal_Claims Experience'!$W518)*('Input_Claims Data'!$T$11:$T$500='Cal_Claims Experience'!$X518)))</f>
        <v/>
      </c>
      <c r="AE518" s="1" t="str" cm="1">
        <f t="array" ref="AE518">IF(AA518="","",_xlfn._xlws.FILTER('Input_Claims Data'!AA$11:AA$500,('Input_Claims Data'!$Q$11:$Q$500='Cal_Claims Experience'!$U518)*('Input_Claims Data'!$R$11:$R$500='Cal_Claims Experience'!$V518)*('Input_Claims Data'!$S$11:$S$500='Cal_Claims Experience'!$W518)*('Input_Claims Data'!$T$11:$T$500='Cal_Claims Experience'!$X518)))</f>
        <v/>
      </c>
      <c r="AF518" s="1" t="str" cm="1">
        <f t="array" ref="AF518">IF(AB518="","",_xlfn._xlws.FILTER('Input_Claims Data'!AB$11:AB$500,('Input_Claims Data'!$Q$11:$Q$500='Cal_Claims Experience'!$U518)*('Input_Claims Data'!$R$11:$R$500='Cal_Claims Experience'!$V518)*('Input_Claims Data'!$S$11:$S$500='Cal_Claims Experience'!$W518)*('Input_Claims Data'!$T$11:$T$500='Cal_Claims Experience'!$X518)))</f>
        <v/>
      </c>
      <c r="AG518" s="1" t="str" cm="1">
        <f t="array" ref="AG518">IF(AC518="","",_xlfn._xlws.FILTER('Input_Claims Data'!AC$11:AC$500,('Input_Claims Data'!$Q$11:$Q$500='Cal_Claims Experience'!$U518)*('Input_Claims Data'!$R$11:$R$500='Cal_Claims Experience'!$V518)*('Input_Claims Data'!$S$11:$S$500='Cal_Claims Experience'!$W518)*('Input_Claims Data'!$T$11:$T$500='Cal_Claims Experience'!$X518)))</f>
        <v/>
      </c>
      <c r="AH518" s="1" t="str" cm="1">
        <f t="array" ref="AH518">IF(AD518="","",_xlfn._xlws.FILTER('Input_Claims Data'!AD$11:AD$500,('Input_Claims Data'!$Q$11:$Q$500='Cal_Claims Experience'!$U518)*('Input_Claims Data'!$R$11:$R$500='Cal_Claims Experience'!$V518)*('Input_Claims Data'!$S$11:$S$500='Cal_Claims Experience'!$W518)*('Input_Claims Data'!$T$11:$T$500='Cal_Claims Experience'!$X518)))</f>
        <v/>
      </c>
      <c r="AI518" s="1" t="str">
        <f t="shared" ref="AI518:AI550" si="88">IF($U518="","",AD518-Y518)</f>
        <v/>
      </c>
      <c r="AJ518" s="1" t="str">
        <f t="shared" si="85"/>
        <v/>
      </c>
      <c r="AK518" s="1" t="str">
        <f t="shared" si="86"/>
        <v/>
      </c>
      <c r="AL518" s="1" t="str">
        <f t="shared" si="87"/>
        <v/>
      </c>
      <c r="AM518" s="1" t="str">
        <f t="shared" ref="AM518:AM550" si="89">IF(U518="","",IFERROR(AL518/AK518,"NA"))</f>
        <v/>
      </c>
    </row>
    <row r="519" spans="5:39">
      <c r="E519" s="1" t="str" cm="1">
        <f t="array" ref="E519">IF(A519="","",_xlfn._xlws.FILTER('Input_Claims Data'!E$11:E$500,('Input_Claims Data'!$A$11:$A$500='Cal_Claims Experience'!$A519)*('Input_Claims Data'!$B$11:$B$500='Cal_Claims Experience'!$B519)*('Input_Claims Data'!$C$11:$C$500='Cal_Claims Experience'!$C519)*('Input_Claims Data'!$D$11:$D$500='Cal_Claims Experience'!$D519)))</f>
        <v/>
      </c>
      <c r="F519" s="1" t="str" cm="1">
        <f t="array" ref="F519">IF(A519="","",_xlfn._xlws.FILTER('Input_Claims Data'!F$11:F$500,('Input_Claims Data'!$A$11:$A$500='Cal_Claims Experience'!$A519)*('Input_Claims Data'!$B$11:$B$500='Cal_Claims Experience'!$B519)*('Input_Claims Data'!$C$11:$C$500='Cal_Claims Experience'!$C519)*('Input_Claims Data'!$D$11:$D$500='Cal_Claims Experience'!$D519)))</f>
        <v/>
      </c>
      <c r="G519" s="1" t="str" cm="1">
        <f t="array" ref="G519">IF(A519="","",_xlfn._xlws.FILTER('Input_Claims Data'!G$11:G$500,('Input_Claims Data'!$A$11:$A$500='Cal_Claims Experience'!$A519)*('Input_Claims Data'!$B$11:$B$500='Cal_Claims Experience'!$B519)*('Input_Claims Data'!$C$11:$C$500='Cal_Claims Experience'!$C519)*('Input_Claims Data'!$D$11:$D$500='Cal_Claims Experience'!$D519)))</f>
        <v/>
      </c>
      <c r="H519" s="1" t="str" cm="1">
        <f t="array" ref="H519">IF(A519="","",_xlfn._xlws.FILTER('Input_Claims Data'!H$11:H$500,('Input_Claims Data'!$A$11:$A$500='Cal_Claims Experience'!$A519)*('Input_Claims Data'!$B$11:$B$500='Cal_Claims Experience'!$B519)*('Input_Claims Data'!$C$11:$C$500='Cal_Claims Experience'!$C519)*('Input_Claims Data'!$D$11:$D$500='Cal_Claims Experience'!$D519)))</f>
        <v/>
      </c>
      <c r="I519" s="1" t="str" cm="1">
        <f t="array" ref="I519">IF(A519="","",_xlfn._xlws.FILTER('Input_Claims Data'!I$11:I$500,('Input_Claims Data'!$A$11:$A$500='Cal_Claims Experience'!$A519)*('Input_Claims Data'!$B$11:$B$500='Cal_Claims Experience'!$B519)*('Input_Claims Data'!$C$11:$C$500='Cal_Claims Experience'!$C519)*('Input_Claims Data'!$D$11:$D$500='Cal_Claims Experience'!$D519)))</f>
        <v/>
      </c>
      <c r="J519" s="1" t="str" cm="1">
        <f t="array" ref="J519">IF(A519="","",_xlfn._xlws.FILTER('Input_Claims Data'!J$11:J$500,('Input_Claims Data'!$A$11:$A$500='Cal_Claims Experience'!$A519)*('Input_Claims Data'!$B$11:$B$500='Cal_Claims Experience'!$B519)*('Input_Claims Data'!$C$11:$C$500='Cal_Claims Experience'!$C519)*('Input_Claims Data'!$D$11:$D$500='Cal_Claims Experience'!$D519)))</f>
        <v/>
      </c>
      <c r="K519" s="1" t="str" cm="1">
        <f t="array" ref="K519">IF(A519="","",_xlfn._xlws.FILTER('Input_Claims Data'!K$11:K$500,('Input_Claims Data'!$A$11:$A$500='Cal_Claims Experience'!$A519)*('Input_Claims Data'!$B$11:$B$500='Cal_Claims Experience'!$B519)*('Input_Claims Data'!$C$11:$C$500='Cal_Claims Experience'!$C519)*('Input_Claims Data'!$D$11:$D$500='Cal_Claims Experience'!$D519)))</f>
        <v/>
      </c>
      <c r="L519" s="1" t="str" cm="1">
        <f t="array" ref="L519">IF(B519="","",_xlfn._xlws.FILTER('Input_Claims Data'!L$11:L$500,('Input_Claims Data'!$A$11:$A$500='Cal_Claims Experience'!$A519)*('Input_Claims Data'!$B$11:$B$500='Cal_Claims Experience'!$B519)*('Input_Claims Data'!$C$11:$C$500='Cal_Claims Experience'!$C519)*('Input_Claims Data'!$D$11:$D$500='Cal_Claims Experience'!$D519)))</f>
        <v/>
      </c>
      <c r="M519" s="1" t="str" cm="1">
        <f t="array" ref="M519">IF(C519="","",_xlfn._xlws.FILTER('Input_Claims Data'!M$11:M$500,('Input_Claims Data'!$A$11:$A$500='Cal_Claims Experience'!$A519)*('Input_Claims Data'!$B$11:$B$500='Cal_Claims Experience'!$B519)*('Input_Claims Data'!$C$11:$C$500='Cal_Claims Experience'!$C519)*('Input_Claims Data'!$D$11:$D$500='Cal_Claims Experience'!$D519)))</f>
        <v/>
      </c>
      <c r="N519" s="1" t="str" cm="1">
        <f t="array" ref="N519">IF(D519="","",_xlfn._xlws.FILTER('Input_Claims Data'!N$11:N$500,('Input_Claims Data'!$A$11:$A$500='Cal_Claims Experience'!$A519)*('Input_Claims Data'!$B$11:$B$500='Cal_Claims Experience'!$B519)*('Input_Claims Data'!$C$11:$C$500='Cal_Claims Experience'!$C519)*('Input_Claims Data'!$D$11:$D$500='Cal_Claims Experience'!$D519)))</f>
        <v/>
      </c>
      <c r="O519" s="1" t="str">
        <f t="shared" si="80"/>
        <v/>
      </c>
      <c r="P519" s="1" t="str">
        <f t="shared" si="81"/>
        <v/>
      </c>
      <c r="Q519" s="1" t="str">
        <f t="shared" si="82"/>
        <v/>
      </c>
      <c r="R519" s="1" t="str">
        <f t="shared" si="83"/>
        <v/>
      </c>
      <c r="S519" s="1" t="str">
        <f t="shared" si="84"/>
        <v/>
      </c>
      <c r="Y519" s="1" t="str" cm="1">
        <f t="array" ref="Y519">IF(U519="","",_xlfn._xlws.FILTER('Input_Claims Data'!U$11:U$500,('Input_Claims Data'!$Q$11:$Q$500='Cal_Claims Experience'!$U519)*('Input_Claims Data'!$R$11:$R$500='Cal_Claims Experience'!$V519)*('Input_Claims Data'!$S$11:$S$500='Cal_Claims Experience'!$W519)*('Input_Claims Data'!$T$11:$T$500='Cal_Claims Experience'!$X519)))</f>
        <v/>
      </c>
      <c r="Z519" s="1" t="str" cm="1">
        <f t="array" ref="Z519">IF(V519="","",_xlfn._xlws.FILTER('Input_Claims Data'!V$11:V$500,('Input_Claims Data'!$Q$11:$Q$500='Cal_Claims Experience'!$U519)*('Input_Claims Data'!$R$11:$R$500='Cal_Claims Experience'!$V519)*('Input_Claims Data'!$S$11:$S$500='Cal_Claims Experience'!$W519)*('Input_Claims Data'!$T$11:$T$500='Cal_Claims Experience'!$X519)))</f>
        <v/>
      </c>
      <c r="AA519" s="1" t="str" cm="1">
        <f t="array" ref="AA519">IF(W519="","",_xlfn._xlws.FILTER('Input_Claims Data'!W$11:W$500,('Input_Claims Data'!$Q$11:$Q$500='Cal_Claims Experience'!$U519)*('Input_Claims Data'!$R$11:$R$500='Cal_Claims Experience'!$V519)*('Input_Claims Data'!$S$11:$S$500='Cal_Claims Experience'!$W519)*('Input_Claims Data'!$T$11:$T$500='Cal_Claims Experience'!$X519)))</f>
        <v/>
      </c>
      <c r="AB519" s="1" t="str" cm="1">
        <f t="array" ref="AB519">IF(X519="","",_xlfn._xlws.FILTER('Input_Claims Data'!X$11:X$500,('Input_Claims Data'!$Q$11:$Q$500='Cal_Claims Experience'!$U519)*('Input_Claims Data'!$R$11:$R$500='Cal_Claims Experience'!$V519)*('Input_Claims Data'!$S$11:$S$500='Cal_Claims Experience'!$W519)*('Input_Claims Data'!$T$11:$T$500='Cal_Claims Experience'!$X519)))</f>
        <v/>
      </c>
      <c r="AC519" s="1" t="str" cm="1">
        <f t="array" ref="AC519">IF(Y519="","",_xlfn._xlws.FILTER('Input_Claims Data'!Y$11:Y$500,('Input_Claims Data'!$Q$11:$Q$500='Cal_Claims Experience'!$U519)*('Input_Claims Data'!$R$11:$R$500='Cal_Claims Experience'!$V519)*('Input_Claims Data'!$S$11:$S$500='Cal_Claims Experience'!$W519)*('Input_Claims Data'!$T$11:$T$500='Cal_Claims Experience'!$X519)))</f>
        <v/>
      </c>
      <c r="AD519" s="1" t="str" cm="1">
        <f t="array" ref="AD519">IF(Z519="","",_xlfn._xlws.FILTER('Input_Claims Data'!Z$11:Z$500,('Input_Claims Data'!$Q$11:$Q$500='Cal_Claims Experience'!$U519)*('Input_Claims Data'!$R$11:$R$500='Cal_Claims Experience'!$V519)*('Input_Claims Data'!$S$11:$S$500='Cal_Claims Experience'!$W519)*('Input_Claims Data'!$T$11:$T$500='Cal_Claims Experience'!$X519)))</f>
        <v/>
      </c>
      <c r="AE519" s="1" t="str" cm="1">
        <f t="array" ref="AE519">IF(AA519="","",_xlfn._xlws.FILTER('Input_Claims Data'!AA$11:AA$500,('Input_Claims Data'!$Q$11:$Q$500='Cal_Claims Experience'!$U519)*('Input_Claims Data'!$R$11:$R$500='Cal_Claims Experience'!$V519)*('Input_Claims Data'!$S$11:$S$500='Cal_Claims Experience'!$W519)*('Input_Claims Data'!$T$11:$T$500='Cal_Claims Experience'!$X519)))</f>
        <v/>
      </c>
      <c r="AF519" s="1" t="str" cm="1">
        <f t="array" ref="AF519">IF(AB519="","",_xlfn._xlws.FILTER('Input_Claims Data'!AB$11:AB$500,('Input_Claims Data'!$Q$11:$Q$500='Cal_Claims Experience'!$U519)*('Input_Claims Data'!$R$11:$R$500='Cal_Claims Experience'!$V519)*('Input_Claims Data'!$S$11:$S$500='Cal_Claims Experience'!$W519)*('Input_Claims Data'!$T$11:$T$500='Cal_Claims Experience'!$X519)))</f>
        <v/>
      </c>
      <c r="AG519" s="1" t="str" cm="1">
        <f t="array" ref="AG519">IF(AC519="","",_xlfn._xlws.FILTER('Input_Claims Data'!AC$11:AC$500,('Input_Claims Data'!$Q$11:$Q$500='Cal_Claims Experience'!$U519)*('Input_Claims Data'!$R$11:$R$500='Cal_Claims Experience'!$V519)*('Input_Claims Data'!$S$11:$S$500='Cal_Claims Experience'!$W519)*('Input_Claims Data'!$T$11:$T$500='Cal_Claims Experience'!$X519)))</f>
        <v/>
      </c>
      <c r="AH519" s="1" t="str" cm="1">
        <f t="array" ref="AH519">IF(AD519="","",_xlfn._xlws.FILTER('Input_Claims Data'!AD$11:AD$500,('Input_Claims Data'!$Q$11:$Q$500='Cal_Claims Experience'!$U519)*('Input_Claims Data'!$R$11:$R$500='Cal_Claims Experience'!$V519)*('Input_Claims Data'!$S$11:$S$500='Cal_Claims Experience'!$W519)*('Input_Claims Data'!$T$11:$T$500='Cal_Claims Experience'!$X519)))</f>
        <v/>
      </c>
      <c r="AI519" s="1" t="str">
        <f t="shared" si="88"/>
        <v/>
      </c>
      <c r="AJ519" s="1" t="str">
        <f t="shared" si="85"/>
        <v/>
      </c>
      <c r="AK519" s="1" t="str">
        <f t="shared" si="86"/>
        <v/>
      </c>
      <c r="AL519" s="1" t="str">
        <f t="shared" si="87"/>
        <v/>
      </c>
      <c r="AM519" s="1" t="str">
        <f t="shared" si="89"/>
        <v/>
      </c>
    </row>
    <row r="520" spans="5:39">
      <c r="E520" s="1" t="str" cm="1">
        <f t="array" ref="E520">IF(A520="","",_xlfn._xlws.FILTER('Input_Claims Data'!E$11:E$500,('Input_Claims Data'!$A$11:$A$500='Cal_Claims Experience'!$A520)*('Input_Claims Data'!$B$11:$B$500='Cal_Claims Experience'!$B520)*('Input_Claims Data'!$C$11:$C$500='Cal_Claims Experience'!$C520)*('Input_Claims Data'!$D$11:$D$500='Cal_Claims Experience'!$D520)))</f>
        <v/>
      </c>
      <c r="F520" s="1" t="str" cm="1">
        <f t="array" ref="F520">IF(A520="","",_xlfn._xlws.FILTER('Input_Claims Data'!F$11:F$500,('Input_Claims Data'!$A$11:$A$500='Cal_Claims Experience'!$A520)*('Input_Claims Data'!$B$11:$B$500='Cal_Claims Experience'!$B520)*('Input_Claims Data'!$C$11:$C$500='Cal_Claims Experience'!$C520)*('Input_Claims Data'!$D$11:$D$500='Cal_Claims Experience'!$D520)))</f>
        <v/>
      </c>
      <c r="G520" s="1" t="str" cm="1">
        <f t="array" ref="G520">IF(A520="","",_xlfn._xlws.FILTER('Input_Claims Data'!G$11:G$500,('Input_Claims Data'!$A$11:$A$500='Cal_Claims Experience'!$A520)*('Input_Claims Data'!$B$11:$B$500='Cal_Claims Experience'!$B520)*('Input_Claims Data'!$C$11:$C$500='Cal_Claims Experience'!$C520)*('Input_Claims Data'!$D$11:$D$500='Cal_Claims Experience'!$D520)))</f>
        <v/>
      </c>
      <c r="H520" s="1" t="str" cm="1">
        <f t="array" ref="H520">IF(A520="","",_xlfn._xlws.FILTER('Input_Claims Data'!H$11:H$500,('Input_Claims Data'!$A$11:$A$500='Cal_Claims Experience'!$A520)*('Input_Claims Data'!$B$11:$B$500='Cal_Claims Experience'!$B520)*('Input_Claims Data'!$C$11:$C$500='Cal_Claims Experience'!$C520)*('Input_Claims Data'!$D$11:$D$500='Cal_Claims Experience'!$D520)))</f>
        <v/>
      </c>
      <c r="I520" s="1" t="str" cm="1">
        <f t="array" ref="I520">IF(A520="","",_xlfn._xlws.FILTER('Input_Claims Data'!I$11:I$500,('Input_Claims Data'!$A$11:$A$500='Cal_Claims Experience'!$A520)*('Input_Claims Data'!$B$11:$B$500='Cal_Claims Experience'!$B520)*('Input_Claims Data'!$C$11:$C$500='Cal_Claims Experience'!$C520)*('Input_Claims Data'!$D$11:$D$500='Cal_Claims Experience'!$D520)))</f>
        <v/>
      </c>
      <c r="J520" s="1" t="str" cm="1">
        <f t="array" ref="J520">IF(A520="","",_xlfn._xlws.FILTER('Input_Claims Data'!J$11:J$500,('Input_Claims Data'!$A$11:$A$500='Cal_Claims Experience'!$A520)*('Input_Claims Data'!$B$11:$B$500='Cal_Claims Experience'!$B520)*('Input_Claims Data'!$C$11:$C$500='Cal_Claims Experience'!$C520)*('Input_Claims Data'!$D$11:$D$500='Cal_Claims Experience'!$D520)))</f>
        <v/>
      </c>
      <c r="K520" s="1" t="str" cm="1">
        <f t="array" ref="K520">IF(A520="","",_xlfn._xlws.FILTER('Input_Claims Data'!K$11:K$500,('Input_Claims Data'!$A$11:$A$500='Cal_Claims Experience'!$A520)*('Input_Claims Data'!$B$11:$B$500='Cal_Claims Experience'!$B520)*('Input_Claims Data'!$C$11:$C$500='Cal_Claims Experience'!$C520)*('Input_Claims Data'!$D$11:$D$500='Cal_Claims Experience'!$D520)))</f>
        <v/>
      </c>
      <c r="L520" s="1" t="str" cm="1">
        <f t="array" ref="L520">IF(B520="","",_xlfn._xlws.FILTER('Input_Claims Data'!L$11:L$500,('Input_Claims Data'!$A$11:$A$500='Cal_Claims Experience'!$A520)*('Input_Claims Data'!$B$11:$B$500='Cal_Claims Experience'!$B520)*('Input_Claims Data'!$C$11:$C$500='Cal_Claims Experience'!$C520)*('Input_Claims Data'!$D$11:$D$500='Cal_Claims Experience'!$D520)))</f>
        <v/>
      </c>
      <c r="M520" s="1" t="str" cm="1">
        <f t="array" ref="M520">IF(C520="","",_xlfn._xlws.FILTER('Input_Claims Data'!M$11:M$500,('Input_Claims Data'!$A$11:$A$500='Cal_Claims Experience'!$A520)*('Input_Claims Data'!$B$11:$B$500='Cal_Claims Experience'!$B520)*('Input_Claims Data'!$C$11:$C$500='Cal_Claims Experience'!$C520)*('Input_Claims Data'!$D$11:$D$500='Cal_Claims Experience'!$D520)))</f>
        <v/>
      </c>
      <c r="N520" s="1" t="str" cm="1">
        <f t="array" ref="N520">IF(D520="","",_xlfn._xlws.FILTER('Input_Claims Data'!N$11:N$500,('Input_Claims Data'!$A$11:$A$500='Cal_Claims Experience'!$A520)*('Input_Claims Data'!$B$11:$B$500='Cal_Claims Experience'!$B520)*('Input_Claims Data'!$C$11:$C$500='Cal_Claims Experience'!$C520)*('Input_Claims Data'!$D$11:$D$500='Cal_Claims Experience'!$D520)))</f>
        <v/>
      </c>
      <c r="O520" s="1" t="str">
        <f t="shared" si="80"/>
        <v/>
      </c>
      <c r="P520" s="1" t="str">
        <f t="shared" si="81"/>
        <v/>
      </c>
      <c r="Q520" s="1" t="str">
        <f t="shared" si="82"/>
        <v/>
      </c>
      <c r="R520" s="1" t="str">
        <f t="shared" si="83"/>
        <v/>
      </c>
      <c r="S520" s="1" t="str">
        <f t="shared" si="84"/>
        <v/>
      </c>
      <c r="Y520" s="1" t="str" cm="1">
        <f t="array" ref="Y520">IF(U520="","",_xlfn._xlws.FILTER('Input_Claims Data'!U$11:U$500,('Input_Claims Data'!$Q$11:$Q$500='Cal_Claims Experience'!$U520)*('Input_Claims Data'!$R$11:$R$500='Cal_Claims Experience'!$V520)*('Input_Claims Data'!$S$11:$S$500='Cal_Claims Experience'!$W520)*('Input_Claims Data'!$T$11:$T$500='Cal_Claims Experience'!$X520)))</f>
        <v/>
      </c>
      <c r="Z520" s="1" t="str" cm="1">
        <f t="array" ref="Z520">IF(V520="","",_xlfn._xlws.FILTER('Input_Claims Data'!V$11:V$500,('Input_Claims Data'!$Q$11:$Q$500='Cal_Claims Experience'!$U520)*('Input_Claims Data'!$R$11:$R$500='Cal_Claims Experience'!$V520)*('Input_Claims Data'!$S$11:$S$500='Cal_Claims Experience'!$W520)*('Input_Claims Data'!$T$11:$T$500='Cal_Claims Experience'!$X520)))</f>
        <v/>
      </c>
      <c r="AA520" s="1" t="str" cm="1">
        <f t="array" ref="AA520">IF(W520="","",_xlfn._xlws.FILTER('Input_Claims Data'!W$11:W$500,('Input_Claims Data'!$Q$11:$Q$500='Cal_Claims Experience'!$U520)*('Input_Claims Data'!$R$11:$R$500='Cal_Claims Experience'!$V520)*('Input_Claims Data'!$S$11:$S$500='Cal_Claims Experience'!$W520)*('Input_Claims Data'!$T$11:$T$500='Cal_Claims Experience'!$X520)))</f>
        <v/>
      </c>
      <c r="AB520" s="1" t="str" cm="1">
        <f t="array" ref="AB520">IF(X520="","",_xlfn._xlws.FILTER('Input_Claims Data'!X$11:X$500,('Input_Claims Data'!$Q$11:$Q$500='Cal_Claims Experience'!$U520)*('Input_Claims Data'!$R$11:$R$500='Cal_Claims Experience'!$V520)*('Input_Claims Data'!$S$11:$S$500='Cal_Claims Experience'!$W520)*('Input_Claims Data'!$T$11:$T$500='Cal_Claims Experience'!$X520)))</f>
        <v/>
      </c>
      <c r="AC520" s="1" t="str" cm="1">
        <f t="array" ref="AC520">IF(Y520="","",_xlfn._xlws.FILTER('Input_Claims Data'!Y$11:Y$500,('Input_Claims Data'!$Q$11:$Q$500='Cal_Claims Experience'!$U520)*('Input_Claims Data'!$R$11:$R$500='Cal_Claims Experience'!$V520)*('Input_Claims Data'!$S$11:$S$500='Cal_Claims Experience'!$W520)*('Input_Claims Data'!$T$11:$T$500='Cal_Claims Experience'!$X520)))</f>
        <v/>
      </c>
      <c r="AD520" s="1" t="str" cm="1">
        <f t="array" ref="AD520">IF(Z520="","",_xlfn._xlws.FILTER('Input_Claims Data'!Z$11:Z$500,('Input_Claims Data'!$Q$11:$Q$500='Cal_Claims Experience'!$U520)*('Input_Claims Data'!$R$11:$R$500='Cal_Claims Experience'!$V520)*('Input_Claims Data'!$S$11:$S$500='Cal_Claims Experience'!$W520)*('Input_Claims Data'!$T$11:$T$500='Cal_Claims Experience'!$X520)))</f>
        <v/>
      </c>
      <c r="AE520" s="1" t="str" cm="1">
        <f t="array" ref="AE520">IF(AA520="","",_xlfn._xlws.FILTER('Input_Claims Data'!AA$11:AA$500,('Input_Claims Data'!$Q$11:$Q$500='Cal_Claims Experience'!$U520)*('Input_Claims Data'!$R$11:$R$500='Cal_Claims Experience'!$V520)*('Input_Claims Data'!$S$11:$S$500='Cal_Claims Experience'!$W520)*('Input_Claims Data'!$T$11:$T$500='Cal_Claims Experience'!$X520)))</f>
        <v/>
      </c>
      <c r="AF520" s="1" t="str" cm="1">
        <f t="array" ref="AF520">IF(AB520="","",_xlfn._xlws.FILTER('Input_Claims Data'!AB$11:AB$500,('Input_Claims Data'!$Q$11:$Q$500='Cal_Claims Experience'!$U520)*('Input_Claims Data'!$R$11:$R$500='Cal_Claims Experience'!$V520)*('Input_Claims Data'!$S$11:$S$500='Cal_Claims Experience'!$W520)*('Input_Claims Data'!$T$11:$T$500='Cal_Claims Experience'!$X520)))</f>
        <v/>
      </c>
      <c r="AG520" s="1" t="str" cm="1">
        <f t="array" ref="AG520">IF(AC520="","",_xlfn._xlws.FILTER('Input_Claims Data'!AC$11:AC$500,('Input_Claims Data'!$Q$11:$Q$500='Cal_Claims Experience'!$U520)*('Input_Claims Data'!$R$11:$R$500='Cal_Claims Experience'!$V520)*('Input_Claims Data'!$S$11:$S$500='Cal_Claims Experience'!$W520)*('Input_Claims Data'!$T$11:$T$500='Cal_Claims Experience'!$X520)))</f>
        <v/>
      </c>
      <c r="AH520" s="1" t="str" cm="1">
        <f t="array" ref="AH520">IF(AD520="","",_xlfn._xlws.FILTER('Input_Claims Data'!AD$11:AD$500,('Input_Claims Data'!$Q$11:$Q$500='Cal_Claims Experience'!$U520)*('Input_Claims Data'!$R$11:$R$500='Cal_Claims Experience'!$V520)*('Input_Claims Data'!$S$11:$S$500='Cal_Claims Experience'!$W520)*('Input_Claims Data'!$T$11:$T$500='Cal_Claims Experience'!$X520)))</f>
        <v/>
      </c>
      <c r="AI520" s="1" t="str">
        <f t="shared" si="88"/>
        <v/>
      </c>
      <c r="AJ520" s="1" t="str">
        <f t="shared" si="85"/>
        <v/>
      </c>
      <c r="AK520" s="1" t="str">
        <f t="shared" si="86"/>
        <v/>
      </c>
      <c r="AL520" s="1" t="str">
        <f t="shared" si="87"/>
        <v/>
      </c>
      <c r="AM520" s="1" t="str">
        <f t="shared" si="89"/>
        <v/>
      </c>
    </row>
    <row r="521" spans="5:39">
      <c r="E521" s="1" t="str" cm="1">
        <f t="array" ref="E521">IF(A521="","",_xlfn._xlws.FILTER('Input_Claims Data'!E$11:E$500,('Input_Claims Data'!$A$11:$A$500='Cal_Claims Experience'!$A521)*('Input_Claims Data'!$B$11:$B$500='Cal_Claims Experience'!$B521)*('Input_Claims Data'!$C$11:$C$500='Cal_Claims Experience'!$C521)*('Input_Claims Data'!$D$11:$D$500='Cal_Claims Experience'!$D521)))</f>
        <v/>
      </c>
      <c r="F521" s="1" t="str" cm="1">
        <f t="array" ref="F521">IF(A521="","",_xlfn._xlws.FILTER('Input_Claims Data'!F$11:F$500,('Input_Claims Data'!$A$11:$A$500='Cal_Claims Experience'!$A521)*('Input_Claims Data'!$B$11:$B$500='Cal_Claims Experience'!$B521)*('Input_Claims Data'!$C$11:$C$500='Cal_Claims Experience'!$C521)*('Input_Claims Data'!$D$11:$D$500='Cal_Claims Experience'!$D521)))</f>
        <v/>
      </c>
      <c r="G521" s="1" t="str" cm="1">
        <f t="array" ref="G521">IF(A521="","",_xlfn._xlws.FILTER('Input_Claims Data'!G$11:G$500,('Input_Claims Data'!$A$11:$A$500='Cal_Claims Experience'!$A521)*('Input_Claims Data'!$B$11:$B$500='Cal_Claims Experience'!$B521)*('Input_Claims Data'!$C$11:$C$500='Cal_Claims Experience'!$C521)*('Input_Claims Data'!$D$11:$D$500='Cal_Claims Experience'!$D521)))</f>
        <v/>
      </c>
      <c r="H521" s="1" t="str" cm="1">
        <f t="array" ref="H521">IF(A521="","",_xlfn._xlws.FILTER('Input_Claims Data'!H$11:H$500,('Input_Claims Data'!$A$11:$A$500='Cal_Claims Experience'!$A521)*('Input_Claims Data'!$B$11:$B$500='Cal_Claims Experience'!$B521)*('Input_Claims Data'!$C$11:$C$500='Cal_Claims Experience'!$C521)*('Input_Claims Data'!$D$11:$D$500='Cal_Claims Experience'!$D521)))</f>
        <v/>
      </c>
      <c r="I521" s="1" t="str" cm="1">
        <f t="array" ref="I521">IF(A521="","",_xlfn._xlws.FILTER('Input_Claims Data'!I$11:I$500,('Input_Claims Data'!$A$11:$A$500='Cal_Claims Experience'!$A521)*('Input_Claims Data'!$B$11:$B$500='Cal_Claims Experience'!$B521)*('Input_Claims Data'!$C$11:$C$500='Cal_Claims Experience'!$C521)*('Input_Claims Data'!$D$11:$D$500='Cal_Claims Experience'!$D521)))</f>
        <v/>
      </c>
      <c r="J521" s="1" t="str" cm="1">
        <f t="array" ref="J521">IF(A521="","",_xlfn._xlws.FILTER('Input_Claims Data'!J$11:J$500,('Input_Claims Data'!$A$11:$A$500='Cal_Claims Experience'!$A521)*('Input_Claims Data'!$B$11:$B$500='Cal_Claims Experience'!$B521)*('Input_Claims Data'!$C$11:$C$500='Cal_Claims Experience'!$C521)*('Input_Claims Data'!$D$11:$D$500='Cal_Claims Experience'!$D521)))</f>
        <v/>
      </c>
      <c r="K521" s="1" t="str" cm="1">
        <f t="array" ref="K521">IF(A521="","",_xlfn._xlws.FILTER('Input_Claims Data'!K$11:K$500,('Input_Claims Data'!$A$11:$A$500='Cal_Claims Experience'!$A521)*('Input_Claims Data'!$B$11:$B$500='Cal_Claims Experience'!$B521)*('Input_Claims Data'!$C$11:$C$500='Cal_Claims Experience'!$C521)*('Input_Claims Data'!$D$11:$D$500='Cal_Claims Experience'!$D521)))</f>
        <v/>
      </c>
      <c r="L521" s="1" t="str" cm="1">
        <f t="array" ref="L521">IF(B521="","",_xlfn._xlws.FILTER('Input_Claims Data'!L$11:L$500,('Input_Claims Data'!$A$11:$A$500='Cal_Claims Experience'!$A521)*('Input_Claims Data'!$B$11:$B$500='Cal_Claims Experience'!$B521)*('Input_Claims Data'!$C$11:$C$500='Cal_Claims Experience'!$C521)*('Input_Claims Data'!$D$11:$D$500='Cal_Claims Experience'!$D521)))</f>
        <v/>
      </c>
      <c r="M521" s="1" t="str" cm="1">
        <f t="array" ref="M521">IF(C521="","",_xlfn._xlws.FILTER('Input_Claims Data'!M$11:M$500,('Input_Claims Data'!$A$11:$A$500='Cal_Claims Experience'!$A521)*('Input_Claims Data'!$B$11:$B$500='Cal_Claims Experience'!$B521)*('Input_Claims Data'!$C$11:$C$500='Cal_Claims Experience'!$C521)*('Input_Claims Data'!$D$11:$D$500='Cal_Claims Experience'!$D521)))</f>
        <v/>
      </c>
      <c r="N521" s="1" t="str" cm="1">
        <f t="array" ref="N521">IF(D521="","",_xlfn._xlws.FILTER('Input_Claims Data'!N$11:N$500,('Input_Claims Data'!$A$11:$A$500='Cal_Claims Experience'!$A521)*('Input_Claims Data'!$B$11:$B$500='Cal_Claims Experience'!$B521)*('Input_Claims Data'!$C$11:$C$500='Cal_Claims Experience'!$C521)*('Input_Claims Data'!$D$11:$D$500='Cal_Claims Experience'!$D521)))</f>
        <v/>
      </c>
      <c r="O521" s="1" t="str">
        <f t="shared" si="80"/>
        <v/>
      </c>
      <c r="P521" s="1" t="str">
        <f t="shared" si="81"/>
        <v/>
      </c>
      <c r="Q521" s="1" t="str">
        <f t="shared" si="82"/>
        <v/>
      </c>
      <c r="R521" s="1" t="str">
        <f t="shared" si="83"/>
        <v/>
      </c>
      <c r="S521" s="1" t="str">
        <f t="shared" si="84"/>
        <v/>
      </c>
      <c r="Y521" s="1" t="str" cm="1">
        <f t="array" ref="Y521">IF(U521="","",_xlfn._xlws.FILTER('Input_Claims Data'!U$11:U$500,('Input_Claims Data'!$Q$11:$Q$500='Cal_Claims Experience'!$U521)*('Input_Claims Data'!$R$11:$R$500='Cal_Claims Experience'!$V521)*('Input_Claims Data'!$S$11:$S$500='Cal_Claims Experience'!$W521)*('Input_Claims Data'!$T$11:$T$500='Cal_Claims Experience'!$X521)))</f>
        <v/>
      </c>
      <c r="Z521" s="1" t="str" cm="1">
        <f t="array" ref="Z521">IF(V521="","",_xlfn._xlws.FILTER('Input_Claims Data'!V$11:V$500,('Input_Claims Data'!$Q$11:$Q$500='Cal_Claims Experience'!$U521)*('Input_Claims Data'!$R$11:$R$500='Cal_Claims Experience'!$V521)*('Input_Claims Data'!$S$11:$S$500='Cal_Claims Experience'!$W521)*('Input_Claims Data'!$T$11:$T$500='Cal_Claims Experience'!$X521)))</f>
        <v/>
      </c>
      <c r="AA521" s="1" t="str" cm="1">
        <f t="array" ref="AA521">IF(W521="","",_xlfn._xlws.FILTER('Input_Claims Data'!W$11:W$500,('Input_Claims Data'!$Q$11:$Q$500='Cal_Claims Experience'!$U521)*('Input_Claims Data'!$R$11:$R$500='Cal_Claims Experience'!$V521)*('Input_Claims Data'!$S$11:$S$500='Cal_Claims Experience'!$W521)*('Input_Claims Data'!$T$11:$T$500='Cal_Claims Experience'!$X521)))</f>
        <v/>
      </c>
      <c r="AB521" s="1" t="str" cm="1">
        <f t="array" ref="AB521">IF(X521="","",_xlfn._xlws.FILTER('Input_Claims Data'!X$11:X$500,('Input_Claims Data'!$Q$11:$Q$500='Cal_Claims Experience'!$U521)*('Input_Claims Data'!$R$11:$R$500='Cal_Claims Experience'!$V521)*('Input_Claims Data'!$S$11:$S$500='Cal_Claims Experience'!$W521)*('Input_Claims Data'!$T$11:$T$500='Cal_Claims Experience'!$X521)))</f>
        <v/>
      </c>
      <c r="AC521" s="1" t="str" cm="1">
        <f t="array" ref="AC521">IF(Y521="","",_xlfn._xlws.FILTER('Input_Claims Data'!Y$11:Y$500,('Input_Claims Data'!$Q$11:$Q$500='Cal_Claims Experience'!$U521)*('Input_Claims Data'!$R$11:$R$500='Cal_Claims Experience'!$V521)*('Input_Claims Data'!$S$11:$S$500='Cal_Claims Experience'!$W521)*('Input_Claims Data'!$T$11:$T$500='Cal_Claims Experience'!$X521)))</f>
        <v/>
      </c>
      <c r="AD521" s="1" t="str" cm="1">
        <f t="array" ref="AD521">IF(Z521="","",_xlfn._xlws.FILTER('Input_Claims Data'!Z$11:Z$500,('Input_Claims Data'!$Q$11:$Q$500='Cal_Claims Experience'!$U521)*('Input_Claims Data'!$R$11:$R$500='Cal_Claims Experience'!$V521)*('Input_Claims Data'!$S$11:$S$500='Cal_Claims Experience'!$W521)*('Input_Claims Data'!$T$11:$T$500='Cal_Claims Experience'!$X521)))</f>
        <v/>
      </c>
      <c r="AE521" s="1" t="str" cm="1">
        <f t="array" ref="AE521">IF(AA521="","",_xlfn._xlws.FILTER('Input_Claims Data'!AA$11:AA$500,('Input_Claims Data'!$Q$11:$Q$500='Cal_Claims Experience'!$U521)*('Input_Claims Data'!$R$11:$R$500='Cal_Claims Experience'!$V521)*('Input_Claims Data'!$S$11:$S$500='Cal_Claims Experience'!$W521)*('Input_Claims Data'!$T$11:$T$500='Cal_Claims Experience'!$X521)))</f>
        <v/>
      </c>
      <c r="AF521" s="1" t="str" cm="1">
        <f t="array" ref="AF521">IF(AB521="","",_xlfn._xlws.FILTER('Input_Claims Data'!AB$11:AB$500,('Input_Claims Data'!$Q$11:$Q$500='Cal_Claims Experience'!$U521)*('Input_Claims Data'!$R$11:$R$500='Cal_Claims Experience'!$V521)*('Input_Claims Data'!$S$11:$S$500='Cal_Claims Experience'!$W521)*('Input_Claims Data'!$T$11:$T$500='Cal_Claims Experience'!$X521)))</f>
        <v/>
      </c>
      <c r="AG521" s="1" t="str" cm="1">
        <f t="array" ref="AG521">IF(AC521="","",_xlfn._xlws.FILTER('Input_Claims Data'!AC$11:AC$500,('Input_Claims Data'!$Q$11:$Q$500='Cal_Claims Experience'!$U521)*('Input_Claims Data'!$R$11:$R$500='Cal_Claims Experience'!$V521)*('Input_Claims Data'!$S$11:$S$500='Cal_Claims Experience'!$W521)*('Input_Claims Data'!$T$11:$T$500='Cal_Claims Experience'!$X521)))</f>
        <v/>
      </c>
      <c r="AH521" s="1" t="str" cm="1">
        <f t="array" ref="AH521">IF(AD521="","",_xlfn._xlws.FILTER('Input_Claims Data'!AD$11:AD$500,('Input_Claims Data'!$Q$11:$Q$500='Cal_Claims Experience'!$U521)*('Input_Claims Data'!$R$11:$R$500='Cal_Claims Experience'!$V521)*('Input_Claims Data'!$S$11:$S$500='Cal_Claims Experience'!$W521)*('Input_Claims Data'!$T$11:$T$500='Cal_Claims Experience'!$X521)))</f>
        <v/>
      </c>
      <c r="AI521" s="1" t="str">
        <f t="shared" si="88"/>
        <v/>
      </c>
      <c r="AJ521" s="1" t="str">
        <f t="shared" si="85"/>
        <v/>
      </c>
      <c r="AK521" s="1" t="str">
        <f t="shared" si="86"/>
        <v/>
      </c>
      <c r="AL521" s="1" t="str">
        <f t="shared" si="87"/>
        <v/>
      </c>
      <c r="AM521" s="1" t="str">
        <f t="shared" si="89"/>
        <v/>
      </c>
    </row>
    <row r="522" spans="5:39">
      <c r="E522" s="1" t="str" cm="1">
        <f t="array" ref="E522">IF(A522="","",_xlfn._xlws.FILTER('Input_Claims Data'!E$11:E$500,('Input_Claims Data'!$A$11:$A$500='Cal_Claims Experience'!$A522)*('Input_Claims Data'!$B$11:$B$500='Cal_Claims Experience'!$B522)*('Input_Claims Data'!$C$11:$C$500='Cal_Claims Experience'!$C522)*('Input_Claims Data'!$D$11:$D$500='Cal_Claims Experience'!$D522)))</f>
        <v/>
      </c>
      <c r="F522" s="1" t="str" cm="1">
        <f t="array" ref="F522">IF(A522="","",_xlfn._xlws.FILTER('Input_Claims Data'!F$11:F$500,('Input_Claims Data'!$A$11:$A$500='Cal_Claims Experience'!$A522)*('Input_Claims Data'!$B$11:$B$500='Cal_Claims Experience'!$B522)*('Input_Claims Data'!$C$11:$C$500='Cal_Claims Experience'!$C522)*('Input_Claims Data'!$D$11:$D$500='Cal_Claims Experience'!$D522)))</f>
        <v/>
      </c>
      <c r="G522" s="1" t="str" cm="1">
        <f t="array" ref="G522">IF(A522="","",_xlfn._xlws.FILTER('Input_Claims Data'!G$11:G$500,('Input_Claims Data'!$A$11:$A$500='Cal_Claims Experience'!$A522)*('Input_Claims Data'!$B$11:$B$500='Cal_Claims Experience'!$B522)*('Input_Claims Data'!$C$11:$C$500='Cal_Claims Experience'!$C522)*('Input_Claims Data'!$D$11:$D$500='Cal_Claims Experience'!$D522)))</f>
        <v/>
      </c>
      <c r="H522" s="1" t="str" cm="1">
        <f t="array" ref="H522">IF(A522="","",_xlfn._xlws.FILTER('Input_Claims Data'!H$11:H$500,('Input_Claims Data'!$A$11:$A$500='Cal_Claims Experience'!$A522)*('Input_Claims Data'!$B$11:$B$500='Cal_Claims Experience'!$B522)*('Input_Claims Data'!$C$11:$C$500='Cal_Claims Experience'!$C522)*('Input_Claims Data'!$D$11:$D$500='Cal_Claims Experience'!$D522)))</f>
        <v/>
      </c>
      <c r="I522" s="1" t="str" cm="1">
        <f t="array" ref="I522">IF(A522="","",_xlfn._xlws.FILTER('Input_Claims Data'!I$11:I$500,('Input_Claims Data'!$A$11:$A$500='Cal_Claims Experience'!$A522)*('Input_Claims Data'!$B$11:$B$500='Cal_Claims Experience'!$B522)*('Input_Claims Data'!$C$11:$C$500='Cal_Claims Experience'!$C522)*('Input_Claims Data'!$D$11:$D$500='Cal_Claims Experience'!$D522)))</f>
        <v/>
      </c>
      <c r="J522" s="1" t="str" cm="1">
        <f t="array" ref="J522">IF(A522="","",_xlfn._xlws.FILTER('Input_Claims Data'!J$11:J$500,('Input_Claims Data'!$A$11:$A$500='Cal_Claims Experience'!$A522)*('Input_Claims Data'!$B$11:$B$500='Cal_Claims Experience'!$B522)*('Input_Claims Data'!$C$11:$C$500='Cal_Claims Experience'!$C522)*('Input_Claims Data'!$D$11:$D$500='Cal_Claims Experience'!$D522)))</f>
        <v/>
      </c>
      <c r="K522" s="1" t="str" cm="1">
        <f t="array" ref="K522">IF(A522="","",_xlfn._xlws.FILTER('Input_Claims Data'!K$11:K$500,('Input_Claims Data'!$A$11:$A$500='Cal_Claims Experience'!$A522)*('Input_Claims Data'!$B$11:$B$500='Cal_Claims Experience'!$B522)*('Input_Claims Data'!$C$11:$C$500='Cal_Claims Experience'!$C522)*('Input_Claims Data'!$D$11:$D$500='Cal_Claims Experience'!$D522)))</f>
        <v/>
      </c>
      <c r="L522" s="1" t="str" cm="1">
        <f t="array" ref="L522">IF(B522="","",_xlfn._xlws.FILTER('Input_Claims Data'!L$11:L$500,('Input_Claims Data'!$A$11:$A$500='Cal_Claims Experience'!$A522)*('Input_Claims Data'!$B$11:$B$500='Cal_Claims Experience'!$B522)*('Input_Claims Data'!$C$11:$C$500='Cal_Claims Experience'!$C522)*('Input_Claims Data'!$D$11:$D$500='Cal_Claims Experience'!$D522)))</f>
        <v/>
      </c>
      <c r="M522" s="1" t="str" cm="1">
        <f t="array" ref="M522">IF(C522="","",_xlfn._xlws.FILTER('Input_Claims Data'!M$11:M$500,('Input_Claims Data'!$A$11:$A$500='Cal_Claims Experience'!$A522)*('Input_Claims Data'!$B$11:$B$500='Cal_Claims Experience'!$B522)*('Input_Claims Data'!$C$11:$C$500='Cal_Claims Experience'!$C522)*('Input_Claims Data'!$D$11:$D$500='Cal_Claims Experience'!$D522)))</f>
        <v/>
      </c>
      <c r="N522" s="1" t="str" cm="1">
        <f t="array" ref="N522">IF(D522="","",_xlfn._xlws.FILTER('Input_Claims Data'!N$11:N$500,('Input_Claims Data'!$A$11:$A$500='Cal_Claims Experience'!$A522)*('Input_Claims Data'!$B$11:$B$500='Cal_Claims Experience'!$B522)*('Input_Claims Data'!$C$11:$C$500='Cal_Claims Experience'!$C522)*('Input_Claims Data'!$D$11:$D$500='Cal_Claims Experience'!$D522)))</f>
        <v/>
      </c>
      <c r="O522" s="1" t="str">
        <f t="shared" si="80"/>
        <v/>
      </c>
      <c r="P522" s="1" t="str">
        <f t="shared" si="81"/>
        <v/>
      </c>
      <c r="Q522" s="1" t="str">
        <f t="shared" si="82"/>
        <v/>
      </c>
      <c r="R522" s="1" t="str">
        <f t="shared" si="83"/>
        <v/>
      </c>
      <c r="S522" s="1" t="str">
        <f t="shared" si="84"/>
        <v/>
      </c>
      <c r="Y522" s="1" t="str" cm="1">
        <f t="array" ref="Y522">IF(U522="","",_xlfn._xlws.FILTER('Input_Claims Data'!U$11:U$500,('Input_Claims Data'!$Q$11:$Q$500='Cal_Claims Experience'!$U522)*('Input_Claims Data'!$R$11:$R$500='Cal_Claims Experience'!$V522)*('Input_Claims Data'!$S$11:$S$500='Cal_Claims Experience'!$W522)*('Input_Claims Data'!$T$11:$T$500='Cal_Claims Experience'!$X522)))</f>
        <v/>
      </c>
      <c r="Z522" s="1" t="str" cm="1">
        <f t="array" ref="Z522">IF(V522="","",_xlfn._xlws.FILTER('Input_Claims Data'!V$11:V$500,('Input_Claims Data'!$Q$11:$Q$500='Cal_Claims Experience'!$U522)*('Input_Claims Data'!$R$11:$R$500='Cal_Claims Experience'!$V522)*('Input_Claims Data'!$S$11:$S$500='Cal_Claims Experience'!$W522)*('Input_Claims Data'!$T$11:$T$500='Cal_Claims Experience'!$X522)))</f>
        <v/>
      </c>
      <c r="AA522" s="1" t="str" cm="1">
        <f t="array" ref="AA522">IF(W522="","",_xlfn._xlws.FILTER('Input_Claims Data'!W$11:W$500,('Input_Claims Data'!$Q$11:$Q$500='Cal_Claims Experience'!$U522)*('Input_Claims Data'!$R$11:$R$500='Cal_Claims Experience'!$V522)*('Input_Claims Data'!$S$11:$S$500='Cal_Claims Experience'!$W522)*('Input_Claims Data'!$T$11:$T$500='Cal_Claims Experience'!$X522)))</f>
        <v/>
      </c>
      <c r="AB522" s="1" t="str" cm="1">
        <f t="array" ref="AB522">IF(X522="","",_xlfn._xlws.FILTER('Input_Claims Data'!X$11:X$500,('Input_Claims Data'!$Q$11:$Q$500='Cal_Claims Experience'!$U522)*('Input_Claims Data'!$R$11:$R$500='Cal_Claims Experience'!$V522)*('Input_Claims Data'!$S$11:$S$500='Cal_Claims Experience'!$W522)*('Input_Claims Data'!$T$11:$T$500='Cal_Claims Experience'!$X522)))</f>
        <v/>
      </c>
      <c r="AC522" s="1" t="str" cm="1">
        <f t="array" ref="AC522">IF(Y522="","",_xlfn._xlws.FILTER('Input_Claims Data'!Y$11:Y$500,('Input_Claims Data'!$Q$11:$Q$500='Cal_Claims Experience'!$U522)*('Input_Claims Data'!$R$11:$R$500='Cal_Claims Experience'!$V522)*('Input_Claims Data'!$S$11:$S$500='Cal_Claims Experience'!$W522)*('Input_Claims Data'!$T$11:$T$500='Cal_Claims Experience'!$X522)))</f>
        <v/>
      </c>
      <c r="AD522" s="1" t="str" cm="1">
        <f t="array" ref="AD522">IF(Z522="","",_xlfn._xlws.FILTER('Input_Claims Data'!Z$11:Z$500,('Input_Claims Data'!$Q$11:$Q$500='Cal_Claims Experience'!$U522)*('Input_Claims Data'!$R$11:$R$500='Cal_Claims Experience'!$V522)*('Input_Claims Data'!$S$11:$S$500='Cal_Claims Experience'!$W522)*('Input_Claims Data'!$T$11:$T$500='Cal_Claims Experience'!$X522)))</f>
        <v/>
      </c>
      <c r="AE522" s="1" t="str" cm="1">
        <f t="array" ref="AE522">IF(AA522="","",_xlfn._xlws.FILTER('Input_Claims Data'!AA$11:AA$500,('Input_Claims Data'!$Q$11:$Q$500='Cal_Claims Experience'!$U522)*('Input_Claims Data'!$R$11:$R$500='Cal_Claims Experience'!$V522)*('Input_Claims Data'!$S$11:$S$500='Cal_Claims Experience'!$W522)*('Input_Claims Data'!$T$11:$T$500='Cal_Claims Experience'!$X522)))</f>
        <v/>
      </c>
      <c r="AF522" s="1" t="str" cm="1">
        <f t="array" ref="AF522">IF(AB522="","",_xlfn._xlws.FILTER('Input_Claims Data'!AB$11:AB$500,('Input_Claims Data'!$Q$11:$Q$500='Cal_Claims Experience'!$U522)*('Input_Claims Data'!$R$11:$R$500='Cal_Claims Experience'!$V522)*('Input_Claims Data'!$S$11:$S$500='Cal_Claims Experience'!$W522)*('Input_Claims Data'!$T$11:$T$500='Cal_Claims Experience'!$X522)))</f>
        <v/>
      </c>
      <c r="AG522" s="1" t="str" cm="1">
        <f t="array" ref="AG522">IF(AC522="","",_xlfn._xlws.FILTER('Input_Claims Data'!AC$11:AC$500,('Input_Claims Data'!$Q$11:$Q$500='Cal_Claims Experience'!$U522)*('Input_Claims Data'!$R$11:$R$500='Cal_Claims Experience'!$V522)*('Input_Claims Data'!$S$11:$S$500='Cal_Claims Experience'!$W522)*('Input_Claims Data'!$T$11:$T$500='Cal_Claims Experience'!$X522)))</f>
        <v/>
      </c>
      <c r="AH522" s="1" t="str" cm="1">
        <f t="array" ref="AH522">IF(AD522="","",_xlfn._xlws.FILTER('Input_Claims Data'!AD$11:AD$500,('Input_Claims Data'!$Q$11:$Q$500='Cal_Claims Experience'!$U522)*('Input_Claims Data'!$R$11:$R$500='Cal_Claims Experience'!$V522)*('Input_Claims Data'!$S$11:$S$500='Cal_Claims Experience'!$W522)*('Input_Claims Data'!$T$11:$T$500='Cal_Claims Experience'!$X522)))</f>
        <v/>
      </c>
      <c r="AI522" s="1" t="str">
        <f t="shared" si="88"/>
        <v/>
      </c>
      <c r="AJ522" s="1" t="str">
        <f t="shared" si="85"/>
        <v/>
      </c>
      <c r="AK522" s="1" t="str">
        <f t="shared" si="86"/>
        <v/>
      </c>
      <c r="AL522" s="1" t="str">
        <f t="shared" si="87"/>
        <v/>
      </c>
      <c r="AM522" s="1" t="str">
        <f t="shared" si="89"/>
        <v/>
      </c>
    </row>
    <row r="523" spans="5:39">
      <c r="E523" s="1" t="str" cm="1">
        <f t="array" ref="E523">IF(A523="","",_xlfn._xlws.FILTER('Input_Claims Data'!E$11:E$500,('Input_Claims Data'!$A$11:$A$500='Cal_Claims Experience'!$A523)*('Input_Claims Data'!$B$11:$B$500='Cal_Claims Experience'!$B523)*('Input_Claims Data'!$C$11:$C$500='Cal_Claims Experience'!$C523)*('Input_Claims Data'!$D$11:$D$500='Cal_Claims Experience'!$D523)))</f>
        <v/>
      </c>
      <c r="F523" s="1" t="str" cm="1">
        <f t="array" ref="F523">IF(A523="","",_xlfn._xlws.FILTER('Input_Claims Data'!F$11:F$500,('Input_Claims Data'!$A$11:$A$500='Cal_Claims Experience'!$A523)*('Input_Claims Data'!$B$11:$B$500='Cal_Claims Experience'!$B523)*('Input_Claims Data'!$C$11:$C$500='Cal_Claims Experience'!$C523)*('Input_Claims Data'!$D$11:$D$500='Cal_Claims Experience'!$D523)))</f>
        <v/>
      </c>
      <c r="G523" s="1" t="str" cm="1">
        <f t="array" ref="G523">IF(A523="","",_xlfn._xlws.FILTER('Input_Claims Data'!G$11:G$500,('Input_Claims Data'!$A$11:$A$500='Cal_Claims Experience'!$A523)*('Input_Claims Data'!$B$11:$B$500='Cal_Claims Experience'!$B523)*('Input_Claims Data'!$C$11:$C$500='Cal_Claims Experience'!$C523)*('Input_Claims Data'!$D$11:$D$500='Cal_Claims Experience'!$D523)))</f>
        <v/>
      </c>
      <c r="H523" s="1" t="str" cm="1">
        <f t="array" ref="H523">IF(A523="","",_xlfn._xlws.FILTER('Input_Claims Data'!H$11:H$500,('Input_Claims Data'!$A$11:$A$500='Cal_Claims Experience'!$A523)*('Input_Claims Data'!$B$11:$B$500='Cal_Claims Experience'!$B523)*('Input_Claims Data'!$C$11:$C$500='Cal_Claims Experience'!$C523)*('Input_Claims Data'!$D$11:$D$500='Cal_Claims Experience'!$D523)))</f>
        <v/>
      </c>
      <c r="I523" s="1" t="str" cm="1">
        <f t="array" ref="I523">IF(A523="","",_xlfn._xlws.FILTER('Input_Claims Data'!I$11:I$500,('Input_Claims Data'!$A$11:$A$500='Cal_Claims Experience'!$A523)*('Input_Claims Data'!$B$11:$B$500='Cal_Claims Experience'!$B523)*('Input_Claims Data'!$C$11:$C$500='Cal_Claims Experience'!$C523)*('Input_Claims Data'!$D$11:$D$500='Cal_Claims Experience'!$D523)))</f>
        <v/>
      </c>
      <c r="J523" s="1" t="str" cm="1">
        <f t="array" ref="J523">IF(A523="","",_xlfn._xlws.FILTER('Input_Claims Data'!J$11:J$500,('Input_Claims Data'!$A$11:$A$500='Cal_Claims Experience'!$A523)*('Input_Claims Data'!$B$11:$B$500='Cal_Claims Experience'!$B523)*('Input_Claims Data'!$C$11:$C$500='Cal_Claims Experience'!$C523)*('Input_Claims Data'!$D$11:$D$500='Cal_Claims Experience'!$D523)))</f>
        <v/>
      </c>
      <c r="K523" s="1" t="str" cm="1">
        <f t="array" ref="K523">IF(A523="","",_xlfn._xlws.FILTER('Input_Claims Data'!K$11:K$500,('Input_Claims Data'!$A$11:$A$500='Cal_Claims Experience'!$A523)*('Input_Claims Data'!$B$11:$B$500='Cal_Claims Experience'!$B523)*('Input_Claims Data'!$C$11:$C$500='Cal_Claims Experience'!$C523)*('Input_Claims Data'!$D$11:$D$500='Cal_Claims Experience'!$D523)))</f>
        <v/>
      </c>
      <c r="L523" s="1" t="str" cm="1">
        <f t="array" ref="L523">IF(B523="","",_xlfn._xlws.FILTER('Input_Claims Data'!L$11:L$500,('Input_Claims Data'!$A$11:$A$500='Cal_Claims Experience'!$A523)*('Input_Claims Data'!$B$11:$B$500='Cal_Claims Experience'!$B523)*('Input_Claims Data'!$C$11:$C$500='Cal_Claims Experience'!$C523)*('Input_Claims Data'!$D$11:$D$500='Cal_Claims Experience'!$D523)))</f>
        <v/>
      </c>
      <c r="M523" s="1" t="str" cm="1">
        <f t="array" ref="M523">IF(C523="","",_xlfn._xlws.FILTER('Input_Claims Data'!M$11:M$500,('Input_Claims Data'!$A$11:$A$500='Cal_Claims Experience'!$A523)*('Input_Claims Data'!$B$11:$B$500='Cal_Claims Experience'!$B523)*('Input_Claims Data'!$C$11:$C$500='Cal_Claims Experience'!$C523)*('Input_Claims Data'!$D$11:$D$500='Cal_Claims Experience'!$D523)))</f>
        <v/>
      </c>
      <c r="N523" s="1" t="str" cm="1">
        <f t="array" ref="N523">IF(D523="","",_xlfn._xlws.FILTER('Input_Claims Data'!N$11:N$500,('Input_Claims Data'!$A$11:$A$500='Cal_Claims Experience'!$A523)*('Input_Claims Data'!$B$11:$B$500='Cal_Claims Experience'!$B523)*('Input_Claims Data'!$C$11:$C$500='Cal_Claims Experience'!$C523)*('Input_Claims Data'!$D$11:$D$500='Cal_Claims Experience'!$D523)))</f>
        <v/>
      </c>
      <c r="O523" s="1" t="str">
        <f t="shared" si="80"/>
        <v/>
      </c>
      <c r="P523" s="1" t="str">
        <f t="shared" si="81"/>
        <v/>
      </c>
      <c r="Q523" s="1" t="str">
        <f t="shared" si="82"/>
        <v/>
      </c>
      <c r="R523" s="1" t="str">
        <f t="shared" si="83"/>
        <v/>
      </c>
      <c r="S523" s="1" t="str">
        <f t="shared" si="84"/>
        <v/>
      </c>
      <c r="Y523" s="1" t="str" cm="1">
        <f t="array" ref="Y523">IF(U523="","",_xlfn._xlws.FILTER('Input_Claims Data'!U$11:U$500,('Input_Claims Data'!$Q$11:$Q$500='Cal_Claims Experience'!$U523)*('Input_Claims Data'!$R$11:$R$500='Cal_Claims Experience'!$V523)*('Input_Claims Data'!$S$11:$S$500='Cal_Claims Experience'!$W523)*('Input_Claims Data'!$T$11:$T$500='Cal_Claims Experience'!$X523)))</f>
        <v/>
      </c>
      <c r="Z523" s="1" t="str" cm="1">
        <f t="array" ref="Z523">IF(V523="","",_xlfn._xlws.FILTER('Input_Claims Data'!V$11:V$500,('Input_Claims Data'!$Q$11:$Q$500='Cal_Claims Experience'!$U523)*('Input_Claims Data'!$R$11:$R$500='Cal_Claims Experience'!$V523)*('Input_Claims Data'!$S$11:$S$500='Cal_Claims Experience'!$W523)*('Input_Claims Data'!$T$11:$T$500='Cal_Claims Experience'!$X523)))</f>
        <v/>
      </c>
      <c r="AA523" s="1" t="str" cm="1">
        <f t="array" ref="AA523">IF(W523="","",_xlfn._xlws.FILTER('Input_Claims Data'!W$11:W$500,('Input_Claims Data'!$Q$11:$Q$500='Cal_Claims Experience'!$U523)*('Input_Claims Data'!$R$11:$R$500='Cal_Claims Experience'!$V523)*('Input_Claims Data'!$S$11:$S$500='Cal_Claims Experience'!$W523)*('Input_Claims Data'!$T$11:$T$500='Cal_Claims Experience'!$X523)))</f>
        <v/>
      </c>
      <c r="AB523" s="1" t="str" cm="1">
        <f t="array" ref="AB523">IF(X523="","",_xlfn._xlws.FILTER('Input_Claims Data'!X$11:X$500,('Input_Claims Data'!$Q$11:$Q$500='Cal_Claims Experience'!$U523)*('Input_Claims Data'!$R$11:$R$500='Cal_Claims Experience'!$V523)*('Input_Claims Data'!$S$11:$S$500='Cal_Claims Experience'!$W523)*('Input_Claims Data'!$T$11:$T$500='Cal_Claims Experience'!$X523)))</f>
        <v/>
      </c>
      <c r="AC523" s="1" t="str" cm="1">
        <f t="array" ref="AC523">IF(Y523="","",_xlfn._xlws.FILTER('Input_Claims Data'!Y$11:Y$500,('Input_Claims Data'!$Q$11:$Q$500='Cal_Claims Experience'!$U523)*('Input_Claims Data'!$R$11:$R$500='Cal_Claims Experience'!$V523)*('Input_Claims Data'!$S$11:$S$500='Cal_Claims Experience'!$W523)*('Input_Claims Data'!$T$11:$T$500='Cal_Claims Experience'!$X523)))</f>
        <v/>
      </c>
      <c r="AD523" s="1" t="str" cm="1">
        <f t="array" ref="AD523">IF(Z523="","",_xlfn._xlws.FILTER('Input_Claims Data'!Z$11:Z$500,('Input_Claims Data'!$Q$11:$Q$500='Cal_Claims Experience'!$U523)*('Input_Claims Data'!$R$11:$R$500='Cal_Claims Experience'!$V523)*('Input_Claims Data'!$S$11:$S$500='Cal_Claims Experience'!$W523)*('Input_Claims Data'!$T$11:$T$500='Cal_Claims Experience'!$X523)))</f>
        <v/>
      </c>
      <c r="AE523" s="1" t="str" cm="1">
        <f t="array" ref="AE523">IF(AA523="","",_xlfn._xlws.FILTER('Input_Claims Data'!AA$11:AA$500,('Input_Claims Data'!$Q$11:$Q$500='Cal_Claims Experience'!$U523)*('Input_Claims Data'!$R$11:$R$500='Cal_Claims Experience'!$V523)*('Input_Claims Data'!$S$11:$S$500='Cal_Claims Experience'!$W523)*('Input_Claims Data'!$T$11:$T$500='Cal_Claims Experience'!$X523)))</f>
        <v/>
      </c>
      <c r="AF523" s="1" t="str" cm="1">
        <f t="array" ref="AF523">IF(AB523="","",_xlfn._xlws.FILTER('Input_Claims Data'!AB$11:AB$500,('Input_Claims Data'!$Q$11:$Q$500='Cal_Claims Experience'!$U523)*('Input_Claims Data'!$R$11:$R$500='Cal_Claims Experience'!$V523)*('Input_Claims Data'!$S$11:$S$500='Cal_Claims Experience'!$W523)*('Input_Claims Data'!$T$11:$T$500='Cal_Claims Experience'!$X523)))</f>
        <v/>
      </c>
      <c r="AG523" s="1" t="str" cm="1">
        <f t="array" ref="AG523">IF(AC523="","",_xlfn._xlws.FILTER('Input_Claims Data'!AC$11:AC$500,('Input_Claims Data'!$Q$11:$Q$500='Cal_Claims Experience'!$U523)*('Input_Claims Data'!$R$11:$R$500='Cal_Claims Experience'!$V523)*('Input_Claims Data'!$S$11:$S$500='Cal_Claims Experience'!$W523)*('Input_Claims Data'!$T$11:$T$500='Cal_Claims Experience'!$X523)))</f>
        <v/>
      </c>
      <c r="AH523" s="1" t="str" cm="1">
        <f t="array" ref="AH523">IF(AD523="","",_xlfn._xlws.FILTER('Input_Claims Data'!AD$11:AD$500,('Input_Claims Data'!$Q$11:$Q$500='Cal_Claims Experience'!$U523)*('Input_Claims Data'!$R$11:$R$500='Cal_Claims Experience'!$V523)*('Input_Claims Data'!$S$11:$S$500='Cal_Claims Experience'!$W523)*('Input_Claims Data'!$T$11:$T$500='Cal_Claims Experience'!$X523)))</f>
        <v/>
      </c>
      <c r="AI523" s="1" t="str">
        <f t="shared" si="88"/>
        <v/>
      </c>
      <c r="AJ523" s="1" t="str">
        <f t="shared" si="85"/>
        <v/>
      </c>
      <c r="AK523" s="1" t="str">
        <f t="shared" si="86"/>
        <v/>
      </c>
      <c r="AL523" s="1" t="str">
        <f t="shared" si="87"/>
        <v/>
      </c>
      <c r="AM523" s="1" t="str">
        <f t="shared" si="89"/>
        <v/>
      </c>
    </row>
    <row r="524" spans="5:39">
      <c r="E524" s="1" t="str" cm="1">
        <f t="array" ref="E524">IF(A524="","",_xlfn._xlws.FILTER('Input_Claims Data'!E$11:E$500,('Input_Claims Data'!$A$11:$A$500='Cal_Claims Experience'!$A524)*('Input_Claims Data'!$B$11:$B$500='Cal_Claims Experience'!$B524)*('Input_Claims Data'!$C$11:$C$500='Cal_Claims Experience'!$C524)*('Input_Claims Data'!$D$11:$D$500='Cal_Claims Experience'!$D524)))</f>
        <v/>
      </c>
      <c r="F524" s="1" t="str" cm="1">
        <f t="array" ref="F524">IF(A524="","",_xlfn._xlws.FILTER('Input_Claims Data'!F$11:F$500,('Input_Claims Data'!$A$11:$A$500='Cal_Claims Experience'!$A524)*('Input_Claims Data'!$B$11:$B$500='Cal_Claims Experience'!$B524)*('Input_Claims Data'!$C$11:$C$500='Cal_Claims Experience'!$C524)*('Input_Claims Data'!$D$11:$D$500='Cal_Claims Experience'!$D524)))</f>
        <v/>
      </c>
      <c r="G524" s="1" t="str" cm="1">
        <f t="array" ref="G524">IF(A524="","",_xlfn._xlws.FILTER('Input_Claims Data'!G$11:G$500,('Input_Claims Data'!$A$11:$A$500='Cal_Claims Experience'!$A524)*('Input_Claims Data'!$B$11:$B$500='Cal_Claims Experience'!$B524)*('Input_Claims Data'!$C$11:$C$500='Cal_Claims Experience'!$C524)*('Input_Claims Data'!$D$11:$D$500='Cal_Claims Experience'!$D524)))</f>
        <v/>
      </c>
      <c r="H524" s="1" t="str" cm="1">
        <f t="array" ref="H524">IF(A524="","",_xlfn._xlws.FILTER('Input_Claims Data'!H$11:H$500,('Input_Claims Data'!$A$11:$A$500='Cal_Claims Experience'!$A524)*('Input_Claims Data'!$B$11:$B$500='Cal_Claims Experience'!$B524)*('Input_Claims Data'!$C$11:$C$500='Cal_Claims Experience'!$C524)*('Input_Claims Data'!$D$11:$D$500='Cal_Claims Experience'!$D524)))</f>
        <v/>
      </c>
      <c r="I524" s="1" t="str" cm="1">
        <f t="array" ref="I524">IF(A524="","",_xlfn._xlws.FILTER('Input_Claims Data'!I$11:I$500,('Input_Claims Data'!$A$11:$A$500='Cal_Claims Experience'!$A524)*('Input_Claims Data'!$B$11:$B$500='Cal_Claims Experience'!$B524)*('Input_Claims Data'!$C$11:$C$500='Cal_Claims Experience'!$C524)*('Input_Claims Data'!$D$11:$D$500='Cal_Claims Experience'!$D524)))</f>
        <v/>
      </c>
      <c r="J524" s="1" t="str" cm="1">
        <f t="array" ref="J524">IF(A524="","",_xlfn._xlws.FILTER('Input_Claims Data'!J$11:J$500,('Input_Claims Data'!$A$11:$A$500='Cal_Claims Experience'!$A524)*('Input_Claims Data'!$B$11:$B$500='Cal_Claims Experience'!$B524)*('Input_Claims Data'!$C$11:$C$500='Cal_Claims Experience'!$C524)*('Input_Claims Data'!$D$11:$D$500='Cal_Claims Experience'!$D524)))</f>
        <v/>
      </c>
      <c r="K524" s="1" t="str" cm="1">
        <f t="array" ref="K524">IF(A524="","",_xlfn._xlws.FILTER('Input_Claims Data'!K$11:K$500,('Input_Claims Data'!$A$11:$A$500='Cal_Claims Experience'!$A524)*('Input_Claims Data'!$B$11:$B$500='Cal_Claims Experience'!$B524)*('Input_Claims Data'!$C$11:$C$500='Cal_Claims Experience'!$C524)*('Input_Claims Data'!$D$11:$D$500='Cal_Claims Experience'!$D524)))</f>
        <v/>
      </c>
      <c r="L524" s="1" t="str" cm="1">
        <f t="array" ref="L524">IF(B524="","",_xlfn._xlws.FILTER('Input_Claims Data'!L$11:L$500,('Input_Claims Data'!$A$11:$A$500='Cal_Claims Experience'!$A524)*('Input_Claims Data'!$B$11:$B$500='Cal_Claims Experience'!$B524)*('Input_Claims Data'!$C$11:$C$500='Cal_Claims Experience'!$C524)*('Input_Claims Data'!$D$11:$D$500='Cal_Claims Experience'!$D524)))</f>
        <v/>
      </c>
      <c r="M524" s="1" t="str" cm="1">
        <f t="array" ref="M524">IF(C524="","",_xlfn._xlws.FILTER('Input_Claims Data'!M$11:M$500,('Input_Claims Data'!$A$11:$A$500='Cal_Claims Experience'!$A524)*('Input_Claims Data'!$B$11:$B$500='Cal_Claims Experience'!$B524)*('Input_Claims Data'!$C$11:$C$500='Cal_Claims Experience'!$C524)*('Input_Claims Data'!$D$11:$D$500='Cal_Claims Experience'!$D524)))</f>
        <v/>
      </c>
      <c r="N524" s="1" t="str" cm="1">
        <f t="array" ref="N524">IF(D524="","",_xlfn._xlws.FILTER('Input_Claims Data'!N$11:N$500,('Input_Claims Data'!$A$11:$A$500='Cal_Claims Experience'!$A524)*('Input_Claims Data'!$B$11:$B$500='Cal_Claims Experience'!$B524)*('Input_Claims Data'!$C$11:$C$500='Cal_Claims Experience'!$C524)*('Input_Claims Data'!$D$11:$D$500='Cal_Claims Experience'!$D524)))</f>
        <v/>
      </c>
      <c r="O524" s="1" t="str">
        <f t="shared" si="80"/>
        <v/>
      </c>
      <c r="P524" s="1" t="str">
        <f t="shared" si="81"/>
        <v/>
      </c>
      <c r="Q524" s="1" t="str">
        <f t="shared" si="82"/>
        <v/>
      </c>
      <c r="R524" s="1" t="str">
        <f t="shared" si="83"/>
        <v/>
      </c>
      <c r="S524" s="1" t="str">
        <f t="shared" si="84"/>
        <v/>
      </c>
      <c r="Y524" s="1" t="str" cm="1">
        <f t="array" ref="Y524">IF(U524="","",_xlfn._xlws.FILTER('Input_Claims Data'!U$11:U$500,('Input_Claims Data'!$Q$11:$Q$500='Cal_Claims Experience'!$U524)*('Input_Claims Data'!$R$11:$R$500='Cal_Claims Experience'!$V524)*('Input_Claims Data'!$S$11:$S$500='Cal_Claims Experience'!$W524)*('Input_Claims Data'!$T$11:$T$500='Cal_Claims Experience'!$X524)))</f>
        <v/>
      </c>
      <c r="Z524" s="1" t="str" cm="1">
        <f t="array" ref="Z524">IF(V524="","",_xlfn._xlws.FILTER('Input_Claims Data'!V$11:V$500,('Input_Claims Data'!$Q$11:$Q$500='Cal_Claims Experience'!$U524)*('Input_Claims Data'!$R$11:$R$500='Cal_Claims Experience'!$V524)*('Input_Claims Data'!$S$11:$S$500='Cal_Claims Experience'!$W524)*('Input_Claims Data'!$T$11:$T$500='Cal_Claims Experience'!$X524)))</f>
        <v/>
      </c>
      <c r="AA524" s="1" t="str" cm="1">
        <f t="array" ref="AA524">IF(W524="","",_xlfn._xlws.FILTER('Input_Claims Data'!W$11:W$500,('Input_Claims Data'!$Q$11:$Q$500='Cal_Claims Experience'!$U524)*('Input_Claims Data'!$R$11:$R$500='Cal_Claims Experience'!$V524)*('Input_Claims Data'!$S$11:$S$500='Cal_Claims Experience'!$W524)*('Input_Claims Data'!$T$11:$T$500='Cal_Claims Experience'!$X524)))</f>
        <v/>
      </c>
      <c r="AB524" s="1" t="str" cm="1">
        <f t="array" ref="AB524">IF(X524="","",_xlfn._xlws.FILTER('Input_Claims Data'!X$11:X$500,('Input_Claims Data'!$Q$11:$Q$500='Cal_Claims Experience'!$U524)*('Input_Claims Data'!$R$11:$R$500='Cal_Claims Experience'!$V524)*('Input_Claims Data'!$S$11:$S$500='Cal_Claims Experience'!$W524)*('Input_Claims Data'!$T$11:$T$500='Cal_Claims Experience'!$X524)))</f>
        <v/>
      </c>
      <c r="AC524" s="1" t="str" cm="1">
        <f t="array" ref="AC524">IF(Y524="","",_xlfn._xlws.FILTER('Input_Claims Data'!Y$11:Y$500,('Input_Claims Data'!$Q$11:$Q$500='Cal_Claims Experience'!$U524)*('Input_Claims Data'!$R$11:$R$500='Cal_Claims Experience'!$V524)*('Input_Claims Data'!$S$11:$S$500='Cal_Claims Experience'!$W524)*('Input_Claims Data'!$T$11:$T$500='Cal_Claims Experience'!$X524)))</f>
        <v/>
      </c>
      <c r="AD524" s="1" t="str" cm="1">
        <f t="array" ref="AD524">IF(Z524="","",_xlfn._xlws.FILTER('Input_Claims Data'!Z$11:Z$500,('Input_Claims Data'!$Q$11:$Q$500='Cal_Claims Experience'!$U524)*('Input_Claims Data'!$R$11:$R$500='Cal_Claims Experience'!$V524)*('Input_Claims Data'!$S$11:$S$500='Cal_Claims Experience'!$W524)*('Input_Claims Data'!$T$11:$T$500='Cal_Claims Experience'!$X524)))</f>
        <v/>
      </c>
      <c r="AE524" s="1" t="str" cm="1">
        <f t="array" ref="AE524">IF(AA524="","",_xlfn._xlws.FILTER('Input_Claims Data'!AA$11:AA$500,('Input_Claims Data'!$Q$11:$Q$500='Cal_Claims Experience'!$U524)*('Input_Claims Data'!$R$11:$R$500='Cal_Claims Experience'!$V524)*('Input_Claims Data'!$S$11:$S$500='Cal_Claims Experience'!$W524)*('Input_Claims Data'!$T$11:$T$500='Cal_Claims Experience'!$X524)))</f>
        <v/>
      </c>
      <c r="AF524" s="1" t="str" cm="1">
        <f t="array" ref="AF524">IF(AB524="","",_xlfn._xlws.FILTER('Input_Claims Data'!AB$11:AB$500,('Input_Claims Data'!$Q$11:$Q$500='Cal_Claims Experience'!$U524)*('Input_Claims Data'!$R$11:$R$500='Cal_Claims Experience'!$V524)*('Input_Claims Data'!$S$11:$S$500='Cal_Claims Experience'!$W524)*('Input_Claims Data'!$T$11:$T$500='Cal_Claims Experience'!$X524)))</f>
        <v/>
      </c>
      <c r="AG524" s="1" t="str" cm="1">
        <f t="array" ref="AG524">IF(AC524="","",_xlfn._xlws.FILTER('Input_Claims Data'!AC$11:AC$500,('Input_Claims Data'!$Q$11:$Q$500='Cal_Claims Experience'!$U524)*('Input_Claims Data'!$R$11:$R$500='Cal_Claims Experience'!$V524)*('Input_Claims Data'!$S$11:$S$500='Cal_Claims Experience'!$W524)*('Input_Claims Data'!$T$11:$T$500='Cal_Claims Experience'!$X524)))</f>
        <v/>
      </c>
      <c r="AH524" s="1" t="str" cm="1">
        <f t="array" ref="AH524">IF(AD524="","",_xlfn._xlws.FILTER('Input_Claims Data'!AD$11:AD$500,('Input_Claims Data'!$Q$11:$Q$500='Cal_Claims Experience'!$U524)*('Input_Claims Data'!$R$11:$R$500='Cal_Claims Experience'!$V524)*('Input_Claims Data'!$S$11:$S$500='Cal_Claims Experience'!$W524)*('Input_Claims Data'!$T$11:$T$500='Cal_Claims Experience'!$X524)))</f>
        <v/>
      </c>
      <c r="AI524" s="1" t="str">
        <f t="shared" si="88"/>
        <v/>
      </c>
      <c r="AJ524" s="1" t="str">
        <f t="shared" si="85"/>
        <v/>
      </c>
      <c r="AK524" s="1" t="str">
        <f t="shared" si="86"/>
        <v/>
      </c>
      <c r="AL524" s="1" t="str">
        <f t="shared" si="87"/>
        <v/>
      </c>
      <c r="AM524" s="1" t="str">
        <f t="shared" si="89"/>
        <v/>
      </c>
    </row>
    <row r="525" spans="5:39">
      <c r="E525" s="1" t="str" cm="1">
        <f t="array" ref="E525">IF(A525="","",_xlfn._xlws.FILTER('Input_Claims Data'!E$11:E$500,('Input_Claims Data'!$A$11:$A$500='Cal_Claims Experience'!$A525)*('Input_Claims Data'!$B$11:$B$500='Cal_Claims Experience'!$B525)*('Input_Claims Data'!$C$11:$C$500='Cal_Claims Experience'!$C525)*('Input_Claims Data'!$D$11:$D$500='Cal_Claims Experience'!$D525)))</f>
        <v/>
      </c>
      <c r="F525" s="1" t="str" cm="1">
        <f t="array" ref="F525">IF(A525="","",_xlfn._xlws.FILTER('Input_Claims Data'!F$11:F$500,('Input_Claims Data'!$A$11:$A$500='Cal_Claims Experience'!$A525)*('Input_Claims Data'!$B$11:$B$500='Cal_Claims Experience'!$B525)*('Input_Claims Data'!$C$11:$C$500='Cal_Claims Experience'!$C525)*('Input_Claims Data'!$D$11:$D$500='Cal_Claims Experience'!$D525)))</f>
        <v/>
      </c>
      <c r="G525" s="1" t="str" cm="1">
        <f t="array" ref="G525">IF(A525="","",_xlfn._xlws.FILTER('Input_Claims Data'!G$11:G$500,('Input_Claims Data'!$A$11:$A$500='Cal_Claims Experience'!$A525)*('Input_Claims Data'!$B$11:$B$500='Cal_Claims Experience'!$B525)*('Input_Claims Data'!$C$11:$C$500='Cal_Claims Experience'!$C525)*('Input_Claims Data'!$D$11:$D$500='Cal_Claims Experience'!$D525)))</f>
        <v/>
      </c>
      <c r="H525" s="1" t="str" cm="1">
        <f t="array" ref="H525">IF(A525="","",_xlfn._xlws.FILTER('Input_Claims Data'!H$11:H$500,('Input_Claims Data'!$A$11:$A$500='Cal_Claims Experience'!$A525)*('Input_Claims Data'!$B$11:$B$500='Cal_Claims Experience'!$B525)*('Input_Claims Data'!$C$11:$C$500='Cal_Claims Experience'!$C525)*('Input_Claims Data'!$D$11:$D$500='Cal_Claims Experience'!$D525)))</f>
        <v/>
      </c>
      <c r="I525" s="1" t="str" cm="1">
        <f t="array" ref="I525">IF(A525="","",_xlfn._xlws.FILTER('Input_Claims Data'!I$11:I$500,('Input_Claims Data'!$A$11:$A$500='Cal_Claims Experience'!$A525)*('Input_Claims Data'!$B$11:$B$500='Cal_Claims Experience'!$B525)*('Input_Claims Data'!$C$11:$C$500='Cal_Claims Experience'!$C525)*('Input_Claims Data'!$D$11:$D$500='Cal_Claims Experience'!$D525)))</f>
        <v/>
      </c>
      <c r="J525" s="1" t="str" cm="1">
        <f t="array" ref="J525">IF(A525="","",_xlfn._xlws.FILTER('Input_Claims Data'!J$11:J$500,('Input_Claims Data'!$A$11:$A$500='Cal_Claims Experience'!$A525)*('Input_Claims Data'!$B$11:$B$500='Cal_Claims Experience'!$B525)*('Input_Claims Data'!$C$11:$C$500='Cal_Claims Experience'!$C525)*('Input_Claims Data'!$D$11:$D$500='Cal_Claims Experience'!$D525)))</f>
        <v/>
      </c>
      <c r="K525" s="1" t="str" cm="1">
        <f t="array" ref="K525">IF(A525="","",_xlfn._xlws.FILTER('Input_Claims Data'!K$11:K$500,('Input_Claims Data'!$A$11:$A$500='Cal_Claims Experience'!$A525)*('Input_Claims Data'!$B$11:$B$500='Cal_Claims Experience'!$B525)*('Input_Claims Data'!$C$11:$C$500='Cal_Claims Experience'!$C525)*('Input_Claims Data'!$D$11:$D$500='Cal_Claims Experience'!$D525)))</f>
        <v/>
      </c>
      <c r="L525" s="1" t="str" cm="1">
        <f t="array" ref="L525">IF(B525="","",_xlfn._xlws.FILTER('Input_Claims Data'!L$11:L$500,('Input_Claims Data'!$A$11:$A$500='Cal_Claims Experience'!$A525)*('Input_Claims Data'!$B$11:$B$500='Cal_Claims Experience'!$B525)*('Input_Claims Data'!$C$11:$C$500='Cal_Claims Experience'!$C525)*('Input_Claims Data'!$D$11:$D$500='Cal_Claims Experience'!$D525)))</f>
        <v/>
      </c>
      <c r="M525" s="1" t="str" cm="1">
        <f t="array" ref="M525">IF(C525="","",_xlfn._xlws.FILTER('Input_Claims Data'!M$11:M$500,('Input_Claims Data'!$A$11:$A$500='Cal_Claims Experience'!$A525)*('Input_Claims Data'!$B$11:$B$500='Cal_Claims Experience'!$B525)*('Input_Claims Data'!$C$11:$C$500='Cal_Claims Experience'!$C525)*('Input_Claims Data'!$D$11:$D$500='Cal_Claims Experience'!$D525)))</f>
        <v/>
      </c>
      <c r="N525" s="1" t="str" cm="1">
        <f t="array" ref="N525">IF(D525="","",_xlfn._xlws.FILTER('Input_Claims Data'!N$11:N$500,('Input_Claims Data'!$A$11:$A$500='Cal_Claims Experience'!$A525)*('Input_Claims Data'!$B$11:$B$500='Cal_Claims Experience'!$B525)*('Input_Claims Data'!$C$11:$C$500='Cal_Claims Experience'!$C525)*('Input_Claims Data'!$D$11:$D$500='Cal_Claims Experience'!$D525)))</f>
        <v/>
      </c>
      <c r="O525" s="1" t="str">
        <f t="shared" si="80"/>
        <v/>
      </c>
      <c r="P525" s="1" t="str">
        <f t="shared" si="81"/>
        <v/>
      </c>
      <c r="Q525" s="1" t="str">
        <f t="shared" si="82"/>
        <v/>
      </c>
      <c r="R525" s="1" t="str">
        <f t="shared" si="83"/>
        <v/>
      </c>
      <c r="S525" s="1" t="str">
        <f t="shared" si="84"/>
        <v/>
      </c>
      <c r="Y525" s="1" t="str" cm="1">
        <f t="array" ref="Y525">IF(U525="","",_xlfn._xlws.FILTER('Input_Claims Data'!U$11:U$500,('Input_Claims Data'!$Q$11:$Q$500='Cal_Claims Experience'!$U525)*('Input_Claims Data'!$R$11:$R$500='Cal_Claims Experience'!$V525)*('Input_Claims Data'!$S$11:$S$500='Cal_Claims Experience'!$W525)*('Input_Claims Data'!$T$11:$T$500='Cal_Claims Experience'!$X525)))</f>
        <v/>
      </c>
      <c r="Z525" s="1" t="str" cm="1">
        <f t="array" ref="Z525">IF(V525="","",_xlfn._xlws.FILTER('Input_Claims Data'!V$11:V$500,('Input_Claims Data'!$Q$11:$Q$500='Cal_Claims Experience'!$U525)*('Input_Claims Data'!$R$11:$R$500='Cal_Claims Experience'!$V525)*('Input_Claims Data'!$S$11:$S$500='Cal_Claims Experience'!$W525)*('Input_Claims Data'!$T$11:$T$500='Cal_Claims Experience'!$X525)))</f>
        <v/>
      </c>
      <c r="AA525" s="1" t="str" cm="1">
        <f t="array" ref="AA525">IF(W525="","",_xlfn._xlws.FILTER('Input_Claims Data'!W$11:W$500,('Input_Claims Data'!$Q$11:$Q$500='Cal_Claims Experience'!$U525)*('Input_Claims Data'!$R$11:$R$500='Cal_Claims Experience'!$V525)*('Input_Claims Data'!$S$11:$S$500='Cal_Claims Experience'!$W525)*('Input_Claims Data'!$T$11:$T$500='Cal_Claims Experience'!$X525)))</f>
        <v/>
      </c>
      <c r="AB525" s="1" t="str" cm="1">
        <f t="array" ref="AB525">IF(X525="","",_xlfn._xlws.FILTER('Input_Claims Data'!X$11:X$500,('Input_Claims Data'!$Q$11:$Q$500='Cal_Claims Experience'!$U525)*('Input_Claims Data'!$R$11:$R$500='Cal_Claims Experience'!$V525)*('Input_Claims Data'!$S$11:$S$500='Cal_Claims Experience'!$W525)*('Input_Claims Data'!$T$11:$T$500='Cal_Claims Experience'!$X525)))</f>
        <v/>
      </c>
      <c r="AC525" s="1" t="str" cm="1">
        <f t="array" ref="AC525">IF(Y525="","",_xlfn._xlws.FILTER('Input_Claims Data'!Y$11:Y$500,('Input_Claims Data'!$Q$11:$Q$500='Cal_Claims Experience'!$U525)*('Input_Claims Data'!$R$11:$R$500='Cal_Claims Experience'!$V525)*('Input_Claims Data'!$S$11:$S$500='Cal_Claims Experience'!$W525)*('Input_Claims Data'!$T$11:$T$500='Cal_Claims Experience'!$X525)))</f>
        <v/>
      </c>
      <c r="AD525" s="1" t="str" cm="1">
        <f t="array" ref="AD525">IF(Z525="","",_xlfn._xlws.FILTER('Input_Claims Data'!Z$11:Z$500,('Input_Claims Data'!$Q$11:$Q$500='Cal_Claims Experience'!$U525)*('Input_Claims Data'!$R$11:$R$500='Cal_Claims Experience'!$V525)*('Input_Claims Data'!$S$11:$S$500='Cal_Claims Experience'!$W525)*('Input_Claims Data'!$T$11:$T$500='Cal_Claims Experience'!$X525)))</f>
        <v/>
      </c>
      <c r="AE525" s="1" t="str" cm="1">
        <f t="array" ref="AE525">IF(AA525="","",_xlfn._xlws.FILTER('Input_Claims Data'!AA$11:AA$500,('Input_Claims Data'!$Q$11:$Q$500='Cal_Claims Experience'!$U525)*('Input_Claims Data'!$R$11:$R$500='Cal_Claims Experience'!$V525)*('Input_Claims Data'!$S$11:$S$500='Cal_Claims Experience'!$W525)*('Input_Claims Data'!$T$11:$T$500='Cal_Claims Experience'!$X525)))</f>
        <v/>
      </c>
      <c r="AF525" s="1" t="str" cm="1">
        <f t="array" ref="AF525">IF(AB525="","",_xlfn._xlws.FILTER('Input_Claims Data'!AB$11:AB$500,('Input_Claims Data'!$Q$11:$Q$500='Cal_Claims Experience'!$U525)*('Input_Claims Data'!$R$11:$R$500='Cal_Claims Experience'!$V525)*('Input_Claims Data'!$S$11:$S$500='Cal_Claims Experience'!$W525)*('Input_Claims Data'!$T$11:$T$500='Cal_Claims Experience'!$X525)))</f>
        <v/>
      </c>
      <c r="AG525" s="1" t="str" cm="1">
        <f t="array" ref="AG525">IF(AC525="","",_xlfn._xlws.FILTER('Input_Claims Data'!AC$11:AC$500,('Input_Claims Data'!$Q$11:$Q$500='Cal_Claims Experience'!$U525)*('Input_Claims Data'!$R$11:$R$500='Cal_Claims Experience'!$V525)*('Input_Claims Data'!$S$11:$S$500='Cal_Claims Experience'!$W525)*('Input_Claims Data'!$T$11:$T$500='Cal_Claims Experience'!$X525)))</f>
        <v/>
      </c>
      <c r="AH525" s="1" t="str" cm="1">
        <f t="array" ref="AH525">IF(AD525="","",_xlfn._xlws.FILTER('Input_Claims Data'!AD$11:AD$500,('Input_Claims Data'!$Q$11:$Q$500='Cal_Claims Experience'!$U525)*('Input_Claims Data'!$R$11:$R$500='Cal_Claims Experience'!$V525)*('Input_Claims Data'!$S$11:$S$500='Cal_Claims Experience'!$W525)*('Input_Claims Data'!$T$11:$T$500='Cal_Claims Experience'!$X525)))</f>
        <v/>
      </c>
      <c r="AI525" s="1" t="str">
        <f t="shared" si="88"/>
        <v/>
      </c>
      <c r="AJ525" s="1" t="str">
        <f t="shared" si="85"/>
        <v/>
      </c>
      <c r="AK525" s="1" t="str">
        <f t="shared" si="86"/>
        <v/>
      </c>
      <c r="AL525" s="1" t="str">
        <f t="shared" si="87"/>
        <v/>
      </c>
      <c r="AM525" s="1" t="str">
        <f t="shared" si="89"/>
        <v/>
      </c>
    </row>
    <row r="526" spans="5:39">
      <c r="E526" s="1" t="str" cm="1">
        <f t="array" ref="E526">IF(A526="","",_xlfn._xlws.FILTER('Input_Claims Data'!E$11:E$500,('Input_Claims Data'!$A$11:$A$500='Cal_Claims Experience'!$A526)*('Input_Claims Data'!$B$11:$B$500='Cal_Claims Experience'!$B526)*('Input_Claims Data'!$C$11:$C$500='Cal_Claims Experience'!$C526)*('Input_Claims Data'!$D$11:$D$500='Cal_Claims Experience'!$D526)))</f>
        <v/>
      </c>
      <c r="F526" s="1" t="str" cm="1">
        <f t="array" ref="F526">IF(A526="","",_xlfn._xlws.FILTER('Input_Claims Data'!F$11:F$500,('Input_Claims Data'!$A$11:$A$500='Cal_Claims Experience'!$A526)*('Input_Claims Data'!$B$11:$B$500='Cal_Claims Experience'!$B526)*('Input_Claims Data'!$C$11:$C$500='Cal_Claims Experience'!$C526)*('Input_Claims Data'!$D$11:$D$500='Cal_Claims Experience'!$D526)))</f>
        <v/>
      </c>
      <c r="G526" s="1" t="str" cm="1">
        <f t="array" ref="G526">IF(A526="","",_xlfn._xlws.FILTER('Input_Claims Data'!G$11:G$500,('Input_Claims Data'!$A$11:$A$500='Cal_Claims Experience'!$A526)*('Input_Claims Data'!$B$11:$B$500='Cal_Claims Experience'!$B526)*('Input_Claims Data'!$C$11:$C$500='Cal_Claims Experience'!$C526)*('Input_Claims Data'!$D$11:$D$500='Cal_Claims Experience'!$D526)))</f>
        <v/>
      </c>
      <c r="H526" s="1" t="str" cm="1">
        <f t="array" ref="H526">IF(A526="","",_xlfn._xlws.FILTER('Input_Claims Data'!H$11:H$500,('Input_Claims Data'!$A$11:$A$500='Cal_Claims Experience'!$A526)*('Input_Claims Data'!$B$11:$B$500='Cal_Claims Experience'!$B526)*('Input_Claims Data'!$C$11:$C$500='Cal_Claims Experience'!$C526)*('Input_Claims Data'!$D$11:$D$500='Cal_Claims Experience'!$D526)))</f>
        <v/>
      </c>
      <c r="I526" s="1" t="str" cm="1">
        <f t="array" ref="I526">IF(A526="","",_xlfn._xlws.FILTER('Input_Claims Data'!I$11:I$500,('Input_Claims Data'!$A$11:$A$500='Cal_Claims Experience'!$A526)*('Input_Claims Data'!$B$11:$B$500='Cal_Claims Experience'!$B526)*('Input_Claims Data'!$C$11:$C$500='Cal_Claims Experience'!$C526)*('Input_Claims Data'!$D$11:$D$500='Cal_Claims Experience'!$D526)))</f>
        <v/>
      </c>
      <c r="J526" s="1" t="str" cm="1">
        <f t="array" ref="J526">IF(A526="","",_xlfn._xlws.FILTER('Input_Claims Data'!J$11:J$500,('Input_Claims Data'!$A$11:$A$500='Cal_Claims Experience'!$A526)*('Input_Claims Data'!$B$11:$B$500='Cal_Claims Experience'!$B526)*('Input_Claims Data'!$C$11:$C$500='Cal_Claims Experience'!$C526)*('Input_Claims Data'!$D$11:$D$500='Cal_Claims Experience'!$D526)))</f>
        <v/>
      </c>
      <c r="K526" s="1" t="str" cm="1">
        <f t="array" ref="K526">IF(A526="","",_xlfn._xlws.FILTER('Input_Claims Data'!K$11:K$500,('Input_Claims Data'!$A$11:$A$500='Cal_Claims Experience'!$A526)*('Input_Claims Data'!$B$11:$B$500='Cal_Claims Experience'!$B526)*('Input_Claims Data'!$C$11:$C$500='Cal_Claims Experience'!$C526)*('Input_Claims Data'!$D$11:$D$500='Cal_Claims Experience'!$D526)))</f>
        <v/>
      </c>
      <c r="L526" s="1" t="str" cm="1">
        <f t="array" ref="L526">IF(B526="","",_xlfn._xlws.FILTER('Input_Claims Data'!L$11:L$500,('Input_Claims Data'!$A$11:$A$500='Cal_Claims Experience'!$A526)*('Input_Claims Data'!$B$11:$B$500='Cal_Claims Experience'!$B526)*('Input_Claims Data'!$C$11:$C$500='Cal_Claims Experience'!$C526)*('Input_Claims Data'!$D$11:$D$500='Cal_Claims Experience'!$D526)))</f>
        <v/>
      </c>
      <c r="M526" s="1" t="str" cm="1">
        <f t="array" ref="M526">IF(C526="","",_xlfn._xlws.FILTER('Input_Claims Data'!M$11:M$500,('Input_Claims Data'!$A$11:$A$500='Cal_Claims Experience'!$A526)*('Input_Claims Data'!$B$11:$B$500='Cal_Claims Experience'!$B526)*('Input_Claims Data'!$C$11:$C$500='Cal_Claims Experience'!$C526)*('Input_Claims Data'!$D$11:$D$500='Cal_Claims Experience'!$D526)))</f>
        <v/>
      </c>
      <c r="N526" s="1" t="str" cm="1">
        <f t="array" ref="N526">IF(D526="","",_xlfn._xlws.FILTER('Input_Claims Data'!N$11:N$500,('Input_Claims Data'!$A$11:$A$500='Cal_Claims Experience'!$A526)*('Input_Claims Data'!$B$11:$B$500='Cal_Claims Experience'!$B526)*('Input_Claims Data'!$C$11:$C$500='Cal_Claims Experience'!$C526)*('Input_Claims Data'!$D$11:$D$500='Cal_Claims Experience'!$D526)))</f>
        <v/>
      </c>
      <c r="O526" s="1" t="str">
        <f t="shared" si="80"/>
        <v/>
      </c>
      <c r="P526" s="1" t="str">
        <f t="shared" si="81"/>
        <v/>
      </c>
      <c r="Q526" s="1" t="str">
        <f t="shared" si="82"/>
        <v/>
      </c>
      <c r="R526" s="1" t="str">
        <f t="shared" si="83"/>
        <v/>
      </c>
      <c r="S526" s="1" t="str">
        <f t="shared" si="84"/>
        <v/>
      </c>
      <c r="Y526" s="1" t="str" cm="1">
        <f t="array" ref="Y526">IF(U526="","",_xlfn._xlws.FILTER('Input_Claims Data'!U$11:U$500,('Input_Claims Data'!$Q$11:$Q$500='Cal_Claims Experience'!$U526)*('Input_Claims Data'!$R$11:$R$500='Cal_Claims Experience'!$V526)*('Input_Claims Data'!$S$11:$S$500='Cal_Claims Experience'!$W526)*('Input_Claims Data'!$T$11:$T$500='Cal_Claims Experience'!$X526)))</f>
        <v/>
      </c>
      <c r="Z526" s="1" t="str" cm="1">
        <f t="array" ref="Z526">IF(V526="","",_xlfn._xlws.FILTER('Input_Claims Data'!V$11:V$500,('Input_Claims Data'!$Q$11:$Q$500='Cal_Claims Experience'!$U526)*('Input_Claims Data'!$R$11:$R$500='Cal_Claims Experience'!$V526)*('Input_Claims Data'!$S$11:$S$500='Cal_Claims Experience'!$W526)*('Input_Claims Data'!$T$11:$T$500='Cal_Claims Experience'!$X526)))</f>
        <v/>
      </c>
      <c r="AA526" s="1" t="str" cm="1">
        <f t="array" ref="AA526">IF(W526="","",_xlfn._xlws.FILTER('Input_Claims Data'!W$11:W$500,('Input_Claims Data'!$Q$11:$Q$500='Cal_Claims Experience'!$U526)*('Input_Claims Data'!$R$11:$R$500='Cal_Claims Experience'!$V526)*('Input_Claims Data'!$S$11:$S$500='Cal_Claims Experience'!$W526)*('Input_Claims Data'!$T$11:$T$500='Cal_Claims Experience'!$X526)))</f>
        <v/>
      </c>
      <c r="AB526" s="1" t="str" cm="1">
        <f t="array" ref="AB526">IF(X526="","",_xlfn._xlws.FILTER('Input_Claims Data'!X$11:X$500,('Input_Claims Data'!$Q$11:$Q$500='Cal_Claims Experience'!$U526)*('Input_Claims Data'!$R$11:$R$500='Cal_Claims Experience'!$V526)*('Input_Claims Data'!$S$11:$S$500='Cal_Claims Experience'!$W526)*('Input_Claims Data'!$T$11:$T$500='Cal_Claims Experience'!$X526)))</f>
        <v/>
      </c>
      <c r="AC526" s="1" t="str" cm="1">
        <f t="array" ref="AC526">IF(Y526="","",_xlfn._xlws.FILTER('Input_Claims Data'!Y$11:Y$500,('Input_Claims Data'!$Q$11:$Q$500='Cal_Claims Experience'!$U526)*('Input_Claims Data'!$R$11:$R$500='Cal_Claims Experience'!$V526)*('Input_Claims Data'!$S$11:$S$500='Cal_Claims Experience'!$W526)*('Input_Claims Data'!$T$11:$T$500='Cal_Claims Experience'!$X526)))</f>
        <v/>
      </c>
      <c r="AD526" s="1" t="str" cm="1">
        <f t="array" ref="AD526">IF(Z526="","",_xlfn._xlws.FILTER('Input_Claims Data'!Z$11:Z$500,('Input_Claims Data'!$Q$11:$Q$500='Cal_Claims Experience'!$U526)*('Input_Claims Data'!$R$11:$R$500='Cal_Claims Experience'!$V526)*('Input_Claims Data'!$S$11:$S$500='Cal_Claims Experience'!$W526)*('Input_Claims Data'!$T$11:$T$500='Cal_Claims Experience'!$X526)))</f>
        <v/>
      </c>
      <c r="AE526" s="1" t="str" cm="1">
        <f t="array" ref="AE526">IF(AA526="","",_xlfn._xlws.FILTER('Input_Claims Data'!AA$11:AA$500,('Input_Claims Data'!$Q$11:$Q$500='Cal_Claims Experience'!$U526)*('Input_Claims Data'!$R$11:$R$500='Cal_Claims Experience'!$V526)*('Input_Claims Data'!$S$11:$S$500='Cal_Claims Experience'!$W526)*('Input_Claims Data'!$T$11:$T$500='Cal_Claims Experience'!$X526)))</f>
        <v/>
      </c>
      <c r="AF526" s="1" t="str" cm="1">
        <f t="array" ref="AF526">IF(AB526="","",_xlfn._xlws.FILTER('Input_Claims Data'!AB$11:AB$500,('Input_Claims Data'!$Q$11:$Q$500='Cal_Claims Experience'!$U526)*('Input_Claims Data'!$R$11:$R$500='Cal_Claims Experience'!$V526)*('Input_Claims Data'!$S$11:$S$500='Cal_Claims Experience'!$W526)*('Input_Claims Data'!$T$11:$T$500='Cal_Claims Experience'!$X526)))</f>
        <v/>
      </c>
      <c r="AG526" s="1" t="str" cm="1">
        <f t="array" ref="AG526">IF(AC526="","",_xlfn._xlws.FILTER('Input_Claims Data'!AC$11:AC$500,('Input_Claims Data'!$Q$11:$Q$500='Cal_Claims Experience'!$U526)*('Input_Claims Data'!$R$11:$R$500='Cal_Claims Experience'!$V526)*('Input_Claims Data'!$S$11:$S$500='Cal_Claims Experience'!$W526)*('Input_Claims Data'!$T$11:$T$500='Cal_Claims Experience'!$X526)))</f>
        <v/>
      </c>
      <c r="AH526" s="1" t="str" cm="1">
        <f t="array" ref="AH526">IF(AD526="","",_xlfn._xlws.FILTER('Input_Claims Data'!AD$11:AD$500,('Input_Claims Data'!$Q$11:$Q$500='Cal_Claims Experience'!$U526)*('Input_Claims Data'!$R$11:$R$500='Cal_Claims Experience'!$V526)*('Input_Claims Data'!$S$11:$S$500='Cal_Claims Experience'!$W526)*('Input_Claims Data'!$T$11:$T$500='Cal_Claims Experience'!$X526)))</f>
        <v/>
      </c>
      <c r="AI526" s="1" t="str">
        <f t="shared" si="88"/>
        <v/>
      </c>
      <c r="AJ526" s="1" t="str">
        <f t="shared" si="85"/>
        <v/>
      </c>
      <c r="AK526" s="1" t="str">
        <f t="shared" si="86"/>
        <v/>
      </c>
      <c r="AL526" s="1" t="str">
        <f t="shared" si="87"/>
        <v/>
      </c>
      <c r="AM526" s="1" t="str">
        <f t="shared" si="89"/>
        <v/>
      </c>
    </row>
    <row r="527" spans="5:39">
      <c r="E527" s="1" t="str" cm="1">
        <f t="array" ref="E527">IF(A527="","",_xlfn._xlws.FILTER('Input_Claims Data'!E$11:E$500,('Input_Claims Data'!$A$11:$A$500='Cal_Claims Experience'!$A527)*('Input_Claims Data'!$B$11:$B$500='Cal_Claims Experience'!$B527)*('Input_Claims Data'!$C$11:$C$500='Cal_Claims Experience'!$C527)*('Input_Claims Data'!$D$11:$D$500='Cal_Claims Experience'!$D527)))</f>
        <v/>
      </c>
      <c r="F527" s="1" t="str" cm="1">
        <f t="array" ref="F527">IF(A527="","",_xlfn._xlws.FILTER('Input_Claims Data'!F$11:F$500,('Input_Claims Data'!$A$11:$A$500='Cal_Claims Experience'!$A527)*('Input_Claims Data'!$B$11:$B$500='Cal_Claims Experience'!$B527)*('Input_Claims Data'!$C$11:$C$500='Cal_Claims Experience'!$C527)*('Input_Claims Data'!$D$11:$D$500='Cal_Claims Experience'!$D527)))</f>
        <v/>
      </c>
      <c r="G527" s="1" t="str" cm="1">
        <f t="array" ref="G527">IF(A527="","",_xlfn._xlws.FILTER('Input_Claims Data'!G$11:G$500,('Input_Claims Data'!$A$11:$A$500='Cal_Claims Experience'!$A527)*('Input_Claims Data'!$B$11:$B$500='Cal_Claims Experience'!$B527)*('Input_Claims Data'!$C$11:$C$500='Cal_Claims Experience'!$C527)*('Input_Claims Data'!$D$11:$D$500='Cal_Claims Experience'!$D527)))</f>
        <v/>
      </c>
      <c r="H527" s="1" t="str" cm="1">
        <f t="array" ref="H527">IF(A527="","",_xlfn._xlws.FILTER('Input_Claims Data'!H$11:H$500,('Input_Claims Data'!$A$11:$A$500='Cal_Claims Experience'!$A527)*('Input_Claims Data'!$B$11:$B$500='Cal_Claims Experience'!$B527)*('Input_Claims Data'!$C$11:$C$500='Cal_Claims Experience'!$C527)*('Input_Claims Data'!$D$11:$D$500='Cal_Claims Experience'!$D527)))</f>
        <v/>
      </c>
      <c r="I527" s="1" t="str" cm="1">
        <f t="array" ref="I527">IF(A527="","",_xlfn._xlws.FILTER('Input_Claims Data'!I$11:I$500,('Input_Claims Data'!$A$11:$A$500='Cal_Claims Experience'!$A527)*('Input_Claims Data'!$B$11:$B$500='Cal_Claims Experience'!$B527)*('Input_Claims Data'!$C$11:$C$500='Cal_Claims Experience'!$C527)*('Input_Claims Data'!$D$11:$D$500='Cal_Claims Experience'!$D527)))</f>
        <v/>
      </c>
      <c r="J527" s="1" t="str" cm="1">
        <f t="array" ref="J527">IF(A527="","",_xlfn._xlws.FILTER('Input_Claims Data'!J$11:J$500,('Input_Claims Data'!$A$11:$A$500='Cal_Claims Experience'!$A527)*('Input_Claims Data'!$B$11:$B$500='Cal_Claims Experience'!$B527)*('Input_Claims Data'!$C$11:$C$500='Cal_Claims Experience'!$C527)*('Input_Claims Data'!$D$11:$D$500='Cal_Claims Experience'!$D527)))</f>
        <v/>
      </c>
      <c r="K527" s="1" t="str" cm="1">
        <f t="array" ref="K527">IF(A527="","",_xlfn._xlws.FILTER('Input_Claims Data'!K$11:K$500,('Input_Claims Data'!$A$11:$A$500='Cal_Claims Experience'!$A527)*('Input_Claims Data'!$B$11:$B$500='Cal_Claims Experience'!$B527)*('Input_Claims Data'!$C$11:$C$500='Cal_Claims Experience'!$C527)*('Input_Claims Data'!$D$11:$D$500='Cal_Claims Experience'!$D527)))</f>
        <v/>
      </c>
      <c r="L527" s="1" t="str" cm="1">
        <f t="array" ref="L527">IF(B527="","",_xlfn._xlws.FILTER('Input_Claims Data'!L$11:L$500,('Input_Claims Data'!$A$11:$A$500='Cal_Claims Experience'!$A527)*('Input_Claims Data'!$B$11:$B$500='Cal_Claims Experience'!$B527)*('Input_Claims Data'!$C$11:$C$500='Cal_Claims Experience'!$C527)*('Input_Claims Data'!$D$11:$D$500='Cal_Claims Experience'!$D527)))</f>
        <v/>
      </c>
      <c r="M527" s="1" t="str" cm="1">
        <f t="array" ref="M527">IF(C527="","",_xlfn._xlws.FILTER('Input_Claims Data'!M$11:M$500,('Input_Claims Data'!$A$11:$A$500='Cal_Claims Experience'!$A527)*('Input_Claims Data'!$B$11:$B$500='Cal_Claims Experience'!$B527)*('Input_Claims Data'!$C$11:$C$500='Cal_Claims Experience'!$C527)*('Input_Claims Data'!$D$11:$D$500='Cal_Claims Experience'!$D527)))</f>
        <v/>
      </c>
      <c r="N527" s="1" t="str" cm="1">
        <f t="array" ref="N527">IF(D527="","",_xlfn._xlws.FILTER('Input_Claims Data'!N$11:N$500,('Input_Claims Data'!$A$11:$A$500='Cal_Claims Experience'!$A527)*('Input_Claims Data'!$B$11:$B$500='Cal_Claims Experience'!$B527)*('Input_Claims Data'!$C$11:$C$500='Cal_Claims Experience'!$C527)*('Input_Claims Data'!$D$11:$D$500='Cal_Claims Experience'!$D527)))</f>
        <v/>
      </c>
      <c r="O527" s="1" t="str">
        <f t="shared" si="80"/>
        <v/>
      </c>
      <c r="P527" s="1" t="str">
        <f t="shared" si="81"/>
        <v/>
      </c>
      <c r="Q527" s="1" t="str">
        <f t="shared" si="82"/>
        <v/>
      </c>
      <c r="R527" s="1" t="str">
        <f t="shared" si="83"/>
        <v/>
      </c>
      <c r="S527" s="1" t="str">
        <f t="shared" si="84"/>
        <v/>
      </c>
      <c r="Y527" s="1" t="str" cm="1">
        <f t="array" ref="Y527">IF(U527="","",_xlfn._xlws.FILTER('Input_Claims Data'!U$11:U$500,('Input_Claims Data'!$Q$11:$Q$500='Cal_Claims Experience'!$U527)*('Input_Claims Data'!$R$11:$R$500='Cal_Claims Experience'!$V527)*('Input_Claims Data'!$S$11:$S$500='Cal_Claims Experience'!$W527)*('Input_Claims Data'!$T$11:$T$500='Cal_Claims Experience'!$X527)))</f>
        <v/>
      </c>
      <c r="Z527" s="1" t="str" cm="1">
        <f t="array" ref="Z527">IF(V527="","",_xlfn._xlws.FILTER('Input_Claims Data'!V$11:V$500,('Input_Claims Data'!$Q$11:$Q$500='Cal_Claims Experience'!$U527)*('Input_Claims Data'!$R$11:$R$500='Cal_Claims Experience'!$V527)*('Input_Claims Data'!$S$11:$S$500='Cal_Claims Experience'!$W527)*('Input_Claims Data'!$T$11:$T$500='Cal_Claims Experience'!$X527)))</f>
        <v/>
      </c>
      <c r="AA527" s="1" t="str" cm="1">
        <f t="array" ref="AA527">IF(W527="","",_xlfn._xlws.FILTER('Input_Claims Data'!W$11:W$500,('Input_Claims Data'!$Q$11:$Q$500='Cal_Claims Experience'!$U527)*('Input_Claims Data'!$R$11:$R$500='Cal_Claims Experience'!$V527)*('Input_Claims Data'!$S$11:$S$500='Cal_Claims Experience'!$W527)*('Input_Claims Data'!$T$11:$T$500='Cal_Claims Experience'!$X527)))</f>
        <v/>
      </c>
      <c r="AB527" s="1" t="str" cm="1">
        <f t="array" ref="AB527">IF(X527="","",_xlfn._xlws.FILTER('Input_Claims Data'!X$11:X$500,('Input_Claims Data'!$Q$11:$Q$500='Cal_Claims Experience'!$U527)*('Input_Claims Data'!$R$11:$R$500='Cal_Claims Experience'!$V527)*('Input_Claims Data'!$S$11:$S$500='Cal_Claims Experience'!$W527)*('Input_Claims Data'!$T$11:$T$500='Cal_Claims Experience'!$X527)))</f>
        <v/>
      </c>
      <c r="AC527" s="1" t="str" cm="1">
        <f t="array" ref="AC527">IF(Y527="","",_xlfn._xlws.FILTER('Input_Claims Data'!Y$11:Y$500,('Input_Claims Data'!$Q$11:$Q$500='Cal_Claims Experience'!$U527)*('Input_Claims Data'!$R$11:$R$500='Cal_Claims Experience'!$V527)*('Input_Claims Data'!$S$11:$S$500='Cal_Claims Experience'!$W527)*('Input_Claims Data'!$T$11:$T$500='Cal_Claims Experience'!$X527)))</f>
        <v/>
      </c>
      <c r="AD527" s="1" t="str" cm="1">
        <f t="array" ref="AD527">IF(Z527="","",_xlfn._xlws.FILTER('Input_Claims Data'!Z$11:Z$500,('Input_Claims Data'!$Q$11:$Q$500='Cal_Claims Experience'!$U527)*('Input_Claims Data'!$R$11:$R$500='Cal_Claims Experience'!$V527)*('Input_Claims Data'!$S$11:$S$500='Cal_Claims Experience'!$W527)*('Input_Claims Data'!$T$11:$T$500='Cal_Claims Experience'!$X527)))</f>
        <v/>
      </c>
      <c r="AE527" s="1" t="str" cm="1">
        <f t="array" ref="AE527">IF(AA527="","",_xlfn._xlws.FILTER('Input_Claims Data'!AA$11:AA$500,('Input_Claims Data'!$Q$11:$Q$500='Cal_Claims Experience'!$U527)*('Input_Claims Data'!$R$11:$R$500='Cal_Claims Experience'!$V527)*('Input_Claims Data'!$S$11:$S$500='Cal_Claims Experience'!$W527)*('Input_Claims Data'!$T$11:$T$500='Cal_Claims Experience'!$X527)))</f>
        <v/>
      </c>
      <c r="AF527" s="1" t="str" cm="1">
        <f t="array" ref="AF527">IF(AB527="","",_xlfn._xlws.FILTER('Input_Claims Data'!AB$11:AB$500,('Input_Claims Data'!$Q$11:$Q$500='Cal_Claims Experience'!$U527)*('Input_Claims Data'!$R$11:$R$500='Cal_Claims Experience'!$V527)*('Input_Claims Data'!$S$11:$S$500='Cal_Claims Experience'!$W527)*('Input_Claims Data'!$T$11:$T$500='Cal_Claims Experience'!$X527)))</f>
        <v/>
      </c>
      <c r="AG527" s="1" t="str" cm="1">
        <f t="array" ref="AG527">IF(AC527="","",_xlfn._xlws.FILTER('Input_Claims Data'!AC$11:AC$500,('Input_Claims Data'!$Q$11:$Q$500='Cal_Claims Experience'!$U527)*('Input_Claims Data'!$R$11:$R$500='Cal_Claims Experience'!$V527)*('Input_Claims Data'!$S$11:$S$500='Cal_Claims Experience'!$W527)*('Input_Claims Data'!$T$11:$T$500='Cal_Claims Experience'!$X527)))</f>
        <v/>
      </c>
      <c r="AH527" s="1" t="str" cm="1">
        <f t="array" ref="AH527">IF(AD527="","",_xlfn._xlws.FILTER('Input_Claims Data'!AD$11:AD$500,('Input_Claims Data'!$Q$11:$Q$500='Cal_Claims Experience'!$U527)*('Input_Claims Data'!$R$11:$R$500='Cal_Claims Experience'!$V527)*('Input_Claims Data'!$S$11:$S$500='Cal_Claims Experience'!$W527)*('Input_Claims Data'!$T$11:$T$500='Cal_Claims Experience'!$X527)))</f>
        <v/>
      </c>
      <c r="AI527" s="1" t="str">
        <f t="shared" si="88"/>
        <v/>
      </c>
      <c r="AJ527" s="1" t="str">
        <f t="shared" si="85"/>
        <v/>
      </c>
      <c r="AK527" s="1" t="str">
        <f t="shared" si="86"/>
        <v/>
      </c>
      <c r="AL527" s="1" t="str">
        <f t="shared" si="87"/>
        <v/>
      </c>
      <c r="AM527" s="1" t="str">
        <f t="shared" si="89"/>
        <v/>
      </c>
    </row>
    <row r="528" spans="5:39">
      <c r="E528" s="1" t="str" cm="1">
        <f t="array" ref="E528">IF(A528="","",_xlfn._xlws.FILTER('Input_Claims Data'!E$11:E$500,('Input_Claims Data'!$A$11:$A$500='Cal_Claims Experience'!$A528)*('Input_Claims Data'!$B$11:$B$500='Cal_Claims Experience'!$B528)*('Input_Claims Data'!$C$11:$C$500='Cal_Claims Experience'!$C528)*('Input_Claims Data'!$D$11:$D$500='Cal_Claims Experience'!$D528)))</f>
        <v/>
      </c>
      <c r="F528" s="1" t="str" cm="1">
        <f t="array" ref="F528">IF(A528="","",_xlfn._xlws.FILTER('Input_Claims Data'!F$11:F$500,('Input_Claims Data'!$A$11:$A$500='Cal_Claims Experience'!$A528)*('Input_Claims Data'!$B$11:$B$500='Cal_Claims Experience'!$B528)*('Input_Claims Data'!$C$11:$C$500='Cal_Claims Experience'!$C528)*('Input_Claims Data'!$D$11:$D$500='Cal_Claims Experience'!$D528)))</f>
        <v/>
      </c>
      <c r="G528" s="1" t="str" cm="1">
        <f t="array" ref="G528">IF(A528="","",_xlfn._xlws.FILTER('Input_Claims Data'!G$11:G$500,('Input_Claims Data'!$A$11:$A$500='Cal_Claims Experience'!$A528)*('Input_Claims Data'!$B$11:$B$500='Cal_Claims Experience'!$B528)*('Input_Claims Data'!$C$11:$C$500='Cal_Claims Experience'!$C528)*('Input_Claims Data'!$D$11:$D$500='Cal_Claims Experience'!$D528)))</f>
        <v/>
      </c>
      <c r="H528" s="1" t="str" cm="1">
        <f t="array" ref="H528">IF(A528="","",_xlfn._xlws.FILTER('Input_Claims Data'!H$11:H$500,('Input_Claims Data'!$A$11:$A$500='Cal_Claims Experience'!$A528)*('Input_Claims Data'!$B$11:$B$500='Cal_Claims Experience'!$B528)*('Input_Claims Data'!$C$11:$C$500='Cal_Claims Experience'!$C528)*('Input_Claims Data'!$D$11:$D$500='Cal_Claims Experience'!$D528)))</f>
        <v/>
      </c>
      <c r="I528" s="1" t="str" cm="1">
        <f t="array" ref="I528">IF(A528="","",_xlfn._xlws.FILTER('Input_Claims Data'!I$11:I$500,('Input_Claims Data'!$A$11:$A$500='Cal_Claims Experience'!$A528)*('Input_Claims Data'!$B$11:$B$500='Cal_Claims Experience'!$B528)*('Input_Claims Data'!$C$11:$C$500='Cal_Claims Experience'!$C528)*('Input_Claims Data'!$D$11:$D$500='Cal_Claims Experience'!$D528)))</f>
        <v/>
      </c>
      <c r="J528" s="1" t="str" cm="1">
        <f t="array" ref="J528">IF(A528="","",_xlfn._xlws.FILTER('Input_Claims Data'!J$11:J$500,('Input_Claims Data'!$A$11:$A$500='Cal_Claims Experience'!$A528)*('Input_Claims Data'!$B$11:$B$500='Cal_Claims Experience'!$B528)*('Input_Claims Data'!$C$11:$C$500='Cal_Claims Experience'!$C528)*('Input_Claims Data'!$D$11:$D$500='Cal_Claims Experience'!$D528)))</f>
        <v/>
      </c>
      <c r="K528" s="1" t="str" cm="1">
        <f t="array" ref="K528">IF(A528="","",_xlfn._xlws.FILTER('Input_Claims Data'!K$11:K$500,('Input_Claims Data'!$A$11:$A$500='Cal_Claims Experience'!$A528)*('Input_Claims Data'!$B$11:$B$500='Cal_Claims Experience'!$B528)*('Input_Claims Data'!$C$11:$C$500='Cal_Claims Experience'!$C528)*('Input_Claims Data'!$D$11:$D$500='Cal_Claims Experience'!$D528)))</f>
        <v/>
      </c>
      <c r="L528" s="1" t="str" cm="1">
        <f t="array" ref="L528">IF(B528="","",_xlfn._xlws.FILTER('Input_Claims Data'!L$11:L$500,('Input_Claims Data'!$A$11:$A$500='Cal_Claims Experience'!$A528)*('Input_Claims Data'!$B$11:$B$500='Cal_Claims Experience'!$B528)*('Input_Claims Data'!$C$11:$C$500='Cal_Claims Experience'!$C528)*('Input_Claims Data'!$D$11:$D$500='Cal_Claims Experience'!$D528)))</f>
        <v/>
      </c>
      <c r="M528" s="1" t="str" cm="1">
        <f t="array" ref="M528">IF(C528="","",_xlfn._xlws.FILTER('Input_Claims Data'!M$11:M$500,('Input_Claims Data'!$A$11:$A$500='Cal_Claims Experience'!$A528)*('Input_Claims Data'!$B$11:$B$500='Cal_Claims Experience'!$B528)*('Input_Claims Data'!$C$11:$C$500='Cal_Claims Experience'!$C528)*('Input_Claims Data'!$D$11:$D$500='Cal_Claims Experience'!$D528)))</f>
        <v/>
      </c>
      <c r="N528" s="1" t="str" cm="1">
        <f t="array" ref="N528">IF(D528="","",_xlfn._xlws.FILTER('Input_Claims Data'!N$11:N$500,('Input_Claims Data'!$A$11:$A$500='Cal_Claims Experience'!$A528)*('Input_Claims Data'!$B$11:$B$500='Cal_Claims Experience'!$B528)*('Input_Claims Data'!$C$11:$C$500='Cal_Claims Experience'!$C528)*('Input_Claims Data'!$D$11:$D$500='Cal_Claims Experience'!$D528)))</f>
        <v/>
      </c>
      <c r="O528" s="1" t="str">
        <f t="shared" si="80"/>
        <v/>
      </c>
      <c r="P528" s="1" t="str">
        <f t="shared" si="81"/>
        <v/>
      </c>
      <c r="Q528" s="1" t="str">
        <f t="shared" si="82"/>
        <v/>
      </c>
      <c r="R528" s="1" t="str">
        <f t="shared" si="83"/>
        <v/>
      </c>
      <c r="S528" s="1" t="str">
        <f t="shared" si="84"/>
        <v/>
      </c>
      <c r="Y528" s="1" t="str" cm="1">
        <f t="array" ref="Y528">IF(U528="","",_xlfn._xlws.FILTER('Input_Claims Data'!U$11:U$500,('Input_Claims Data'!$Q$11:$Q$500='Cal_Claims Experience'!$U528)*('Input_Claims Data'!$R$11:$R$500='Cal_Claims Experience'!$V528)*('Input_Claims Data'!$S$11:$S$500='Cal_Claims Experience'!$W528)*('Input_Claims Data'!$T$11:$T$500='Cal_Claims Experience'!$X528)))</f>
        <v/>
      </c>
      <c r="Z528" s="1" t="str" cm="1">
        <f t="array" ref="Z528">IF(V528="","",_xlfn._xlws.FILTER('Input_Claims Data'!V$11:V$500,('Input_Claims Data'!$Q$11:$Q$500='Cal_Claims Experience'!$U528)*('Input_Claims Data'!$R$11:$R$500='Cal_Claims Experience'!$V528)*('Input_Claims Data'!$S$11:$S$500='Cal_Claims Experience'!$W528)*('Input_Claims Data'!$T$11:$T$500='Cal_Claims Experience'!$X528)))</f>
        <v/>
      </c>
      <c r="AA528" s="1" t="str" cm="1">
        <f t="array" ref="AA528">IF(W528="","",_xlfn._xlws.FILTER('Input_Claims Data'!W$11:W$500,('Input_Claims Data'!$Q$11:$Q$500='Cal_Claims Experience'!$U528)*('Input_Claims Data'!$R$11:$R$500='Cal_Claims Experience'!$V528)*('Input_Claims Data'!$S$11:$S$500='Cal_Claims Experience'!$W528)*('Input_Claims Data'!$T$11:$T$500='Cal_Claims Experience'!$X528)))</f>
        <v/>
      </c>
      <c r="AB528" s="1" t="str" cm="1">
        <f t="array" ref="AB528">IF(X528="","",_xlfn._xlws.FILTER('Input_Claims Data'!X$11:X$500,('Input_Claims Data'!$Q$11:$Q$500='Cal_Claims Experience'!$U528)*('Input_Claims Data'!$R$11:$R$500='Cal_Claims Experience'!$V528)*('Input_Claims Data'!$S$11:$S$500='Cal_Claims Experience'!$W528)*('Input_Claims Data'!$T$11:$T$500='Cal_Claims Experience'!$X528)))</f>
        <v/>
      </c>
      <c r="AC528" s="1" t="str" cm="1">
        <f t="array" ref="AC528">IF(Y528="","",_xlfn._xlws.FILTER('Input_Claims Data'!Y$11:Y$500,('Input_Claims Data'!$Q$11:$Q$500='Cal_Claims Experience'!$U528)*('Input_Claims Data'!$R$11:$R$500='Cal_Claims Experience'!$V528)*('Input_Claims Data'!$S$11:$S$500='Cal_Claims Experience'!$W528)*('Input_Claims Data'!$T$11:$T$500='Cal_Claims Experience'!$X528)))</f>
        <v/>
      </c>
      <c r="AD528" s="1" t="str" cm="1">
        <f t="array" ref="AD528">IF(Z528="","",_xlfn._xlws.FILTER('Input_Claims Data'!Z$11:Z$500,('Input_Claims Data'!$Q$11:$Q$500='Cal_Claims Experience'!$U528)*('Input_Claims Data'!$R$11:$R$500='Cal_Claims Experience'!$V528)*('Input_Claims Data'!$S$11:$S$500='Cal_Claims Experience'!$W528)*('Input_Claims Data'!$T$11:$T$500='Cal_Claims Experience'!$X528)))</f>
        <v/>
      </c>
      <c r="AE528" s="1" t="str" cm="1">
        <f t="array" ref="AE528">IF(AA528="","",_xlfn._xlws.FILTER('Input_Claims Data'!AA$11:AA$500,('Input_Claims Data'!$Q$11:$Q$500='Cal_Claims Experience'!$U528)*('Input_Claims Data'!$R$11:$R$500='Cal_Claims Experience'!$V528)*('Input_Claims Data'!$S$11:$S$500='Cal_Claims Experience'!$W528)*('Input_Claims Data'!$T$11:$T$500='Cal_Claims Experience'!$X528)))</f>
        <v/>
      </c>
      <c r="AF528" s="1" t="str" cm="1">
        <f t="array" ref="AF528">IF(AB528="","",_xlfn._xlws.FILTER('Input_Claims Data'!AB$11:AB$500,('Input_Claims Data'!$Q$11:$Q$500='Cal_Claims Experience'!$U528)*('Input_Claims Data'!$R$11:$R$500='Cal_Claims Experience'!$V528)*('Input_Claims Data'!$S$11:$S$500='Cal_Claims Experience'!$W528)*('Input_Claims Data'!$T$11:$T$500='Cal_Claims Experience'!$X528)))</f>
        <v/>
      </c>
      <c r="AG528" s="1" t="str" cm="1">
        <f t="array" ref="AG528">IF(AC528="","",_xlfn._xlws.FILTER('Input_Claims Data'!AC$11:AC$500,('Input_Claims Data'!$Q$11:$Q$500='Cal_Claims Experience'!$U528)*('Input_Claims Data'!$R$11:$R$500='Cal_Claims Experience'!$V528)*('Input_Claims Data'!$S$11:$S$500='Cal_Claims Experience'!$W528)*('Input_Claims Data'!$T$11:$T$500='Cal_Claims Experience'!$X528)))</f>
        <v/>
      </c>
      <c r="AH528" s="1" t="str" cm="1">
        <f t="array" ref="AH528">IF(AD528="","",_xlfn._xlws.FILTER('Input_Claims Data'!AD$11:AD$500,('Input_Claims Data'!$Q$11:$Q$500='Cal_Claims Experience'!$U528)*('Input_Claims Data'!$R$11:$R$500='Cal_Claims Experience'!$V528)*('Input_Claims Data'!$S$11:$S$500='Cal_Claims Experience'!$W528)*('Input_Claims Data'!$T$11:$T$500='Cal_Claims Experience'!$X528)))</f>
        <v/>
      </c>
      <c r="AI528" s="1" t="str">
        <f t="shared" si="88"/>
        <v/>
      </c>
      <c r="AJ528" s="1" t="str">
        <f t="shared" si="85"/>
        <v/>
      </c>
      <c r="AK528" s="1" t="str">
        <f t="shared" si="86"/>
        <v/>
      </c>
      <c r="AL528" s="1" t="str">
        <f t="shared" si="87"/>
        <v/>
      </c>
      <c r="AM528" s="1" t="str">
        <f t="shared" si="89"/>
        <v/>
      </c>
    </row>
    <row r="529" spans="5:39">
      <c r="E529" s="1" t="str" cm="1">
        <f t="array" ref="E529">IF(A529="","",_xlfn._xlws.FILTER('Input_Claims Data'!E$11:E$500,('Input_Claims Data'!$A$11:$A$500='Cal_Claims Experience'!$A529)*('Input_Claims Data'!$B$11:$B$500='Cal_Claims Experience'!$B529)*('Input_Claims Data'!$C$11:$C$500='Cal_Claims Experience'!$C529)*('Input_Claims Data'!$D$11:$D$500='Cal_Claims Experience'!$D529)))</f>
        <v/>
      </c>
      <c r="F529" s="1" t="str" cm="1">
        <f t="array" ref="F529">IF(A529="","",_xlfn._xlws.FILTER('Input_Claims Data'!F$11:F$500,('Input_Claims Data'!$A$11:$A$500='Cal_Claims Experience'!$A529)*('Input_Claims Data'!$B$11:$B$500='Cal_Claims Experience'!$B529)*('Input_Claims Data'!$C$11:$C$500='Cal_Claims Experience'!$C529)*('Input_Claims Data'!$D$11:$D$500='Cal_Claims Experience'!$D529)))</f>
        <v/>
      </c>
      <c r="G529" s="1" t="str" cm="1">
        <f t="array" ref="G529">IF(A529="","",_xlfn._xlws.FILTER('Input_Claims Data'!G$11:G$500,('Input_Claims Data'!$A$11:$A$500='Cal_Claims Experience'!$A529)*('Input_Claims Data'!$B$11:$B$500='Cal_Claims Experience'!$B529)*('Input_Claims Data'!$C$11:$C$500='Cal_Claims Experience'!$C529)*('Input_Claims Data'!$D$11:$D$500='Cal_Claims Experience'!$D529)))</f>
        <v/>
      </c>
      <c r="H529" s="1" t="str" cm="1">
        <f t="array" ref="H529">IF(A529="","",_xlfn._xlws.FILTER('Input_Claims Data'!H$11:H$500,('Input_Claims Data'!$A$11:$A$500='Cal_Claims Experience'!$A529)*('Input_Claims Data'!$B$11:$B$500='Cal_Claims Experience'!$B529)*('Input_Claims Data'!$C$11:$C$500='Cal_Claims Experience'!$C529)*('Input_Claims Data'!$D$11:$D$500='Cal_Claims Experience'!$D529)))</f>
        <v/>
      </c>
      <c r="I529" s="1" t="str" cm="1">
        <f t="array" ref="I529">IF(A529="","",_xlfn._xlws.FILTER('Input_Claims Data'!I$11:I$500,('Input_Claims Data'!$A$11:$A$500='Cal_Claims Experience'!$A529)*('Input_Claims Data'!$B$11:$B$500='Cal_Claims Experience'!$B529)*('Input_Claims Data'!$C$11:$C$500='Cal_Claims Experience'!$C529)*('Input_Claims Data'!$D$11:$D$500='Cal_Claims Experience'!$D529)))</f>
        <v/>
      </c>
      <c r="J529" s="1" t="str" cm="1">
        <f t="array" ref="J529">IF(A529="","",_xlfn._xlws.FILTER('Input_Claims Data'!J$11:J$500,('Input_Claims Data'!$A$11:$A$500='Cal_Claims Experience'!$A529)*('Input_Claims Data'!$B$11:$B$500='Cal_Claims Experience'!$B529)*('Input_Claims Data'!$C$11:$C$500='Cal_Claims Experience'!$C529)*('Input_Claims Data'!$D$11:$D$500='Cal_Claims Experience'!$D529)))</f>
        <v/>
      </c>
      <c r="K529" s="1" t="str" cm="1">
        <f t="array" ref="K529">IF(A529="","",_xlfn._xlws.FILTER('Input_Claims Data'!K$11:K$500,('Input_Claims Data'!$A$11:$A$500='Cal_Claims Experience'!$A529)*('Input_Claims Data'!$B$11:$B$500='Cal_Claims Experience'!$B529)*('Input_Claims Data'!$C$11:$C$500='Cal_Claims Experience'!$C529)*('Input_Claims Data'!$D$11:$D$500='Cal_Claims Experience'!$D529)))</f>
        <v/>
      </c>
      <c r="L529" s="1" t="str" cm="1">
        <f t="array" ref="L529">IF(B529="","",_xlfn._xlws.FILTER('Input_Claims Data'!L$11:L$500,('Input_Claims Data'!$A$11:$A$500='Cal_Claims Experience'!$A529)*('Input_Claims Data'!$B$11:$B$500='Cal_Claims Experience'!$B529)*('Input_Claims Data'!$C$11:$C$500='Cal_Claims Experience'!$C529)*('Input_Claims Data'!$D$11:$D$500='Cal_Claims Experience'!$D529)))</f>
        <v/>
      </c>
      <c r="M529" s="1" t="str" cm="1">
        <f t="array" ref="M529">IF(C529="","",_xlfn._xlws.FILTER('Input_Claims Data'!M$11:M$500,('Input_Claims Data'!$A$11:$A$500='Cal_Claims Experience'!$A529)*('Input_Claims Data'!$B$11:$B$500='Cal_Claims Experience'!$B529)*('Input_Claims Data'!$C$11:$C$500='Cal_Claims Experience'!$C529)*('Input_Claims Data'!$D$11:$D$500='Cal_Claims Experience'!$D529)))</f>
        <v/>
      </c>
      <c r="N529" s="1" t="str" cm="1">
        <f t="array" ref="N529">IF(D529="","",_xlfn._xlws.FILTER('Input_Claims Data'!N$11:N$500,('Input_Claims Data'!$A$11:$A$500='Cal_Claims Experience'!$A529)*('Input_Claims Data'!$B$11:$B$500='Cal_Claims Experience'!$B529)*('Input_Claims Data'!$C$11:$C$500='Cal_Claims Experience'!$C529)*('Input_Claims Data'!$D$11:$D$500='Cal_Claims Experience'!$D529)))</f>
        <v/>
      </c>
      <c r="O529" s="1" t="str">
        <f t="shared" si="80"/>
        <v/>
      </c>
      <c r="P529" s="1" t="str">
        <f t="shared" si="81"/>
        <v/>
      </c>
      <c r="Q529" s="1" t="str">
        <f t="shared" si="82"/>
        <v/>
      </c>
      <c r="R529" s="1" t="str">
        <f t="shared" si="83"/>
        <v/>
      </c>
      <c r="S529" s="1" t="str">
        <f t="shared" si="84"/>
        <v/>
      </c>
      <c r="Y529" s="1" t="str" cm="1">
        <f t="array" ref="Y529">IF(U529="","",_xlfn._xlws.FILTER('Input_Claims Data'!U$11:U$500,('Input_Claims Data'!$Q$11:$Q$500='Cal_Claims Experience'!$U529)*('Input_Claims Data'!$R$11:$R$500='Cal_Claims Experience'!$V529)*('Input_Claims Data'!$S$11:$S$500='Cal_Claims Experience'!$W529)*('Input_Claims Data'!$T$11:$T$500='Cal_Claims Experience'!$X529)))</f>
        <v/>
      </c>
      <c r="Z529" s="1" t="str" cm="1">
        <f t="array" ref="Z529">IF(V529="","",_xlfn._xlws.FILTER('Input_Claims Data'!V$11:V$500,('Input_Claims Data'!$Q$11:$Q$500='Cal_Claims Experience'!$U529)*('Input_Claims Data'!$R$11:$R$500='Cal_Claims Experience'!$V529)*('Input_Claims Data'!$S$11:$S$500='Cal_Claims Experience'!$W529)*('Input_Claims Data'!$T$11:$T$500='Cal_Claims Experience'!$X529)))</f>
        <v/>
      </c>
      <c r="AA529" s="1" t="str" cm="1">
        <f t="array" ref="AA529">IF(W529="","",_xlfn._xlws.FILTER('Input_Claims Data'!W$11:W$500,('Input_Claims Data'!$Q$11:$Q$500='Cal_Claims Experience'!$U529)*('Input_Claims Data'!$R$11:$R$500='Cal_Claims Experience'!$V529)*('Input_Claims Data'!$S$11:$S$500='Cal_Claims Experience'!$W529)*('Input_Claims Data'!$T$11:$T$500='Cal_Claims Experience'!$X529)))</f>
        <v/>
      </c>
      <c r="AB529" s="1" t="str" cm="1">
        <f t="array" ref="AB529">IF(X529="","",_xlfn._xlws.FILTER('Input_Claims Data'!X$11:X$500,('Input_Claims Data'!$Q$11:$Q$500='Cal_Claims Experience'!$U529)*('Input_Claims Data'!$R$11:$R$500='Cal_Claims Experience'!$V529)*('Input_Claims Data'!$S$11:$S$500='Cal_Claims Experience'!$W529)*('Input_Claims Data'!$T$11:$T$500='Cal_Claims Experience'!$X529)))</f>
        <v/>
      </c>
      <c r="AC529" s="1" t="str" cm="1">
        <f t="array" ref="AC529">IF(Y529="","",_xlfn._xlws.FILTER('Input_Claims Data'!Y$11:Y$500,('Input_Claims Data'!$Q$11:$Q$500='Cal_Claims Experience'!$U529)*('Input_Claims Data'!$R$11:$R$500='Cal_Claims Experience'!$V529)*('Input_Claims Data'!$S$11:$S$500='Cal_Claims Experience'!$W529)*('Input_Claims Data'!$T$11:$T$500='Cal_Claims Experience'!$X529)))</f>
        <v/>
      </c>
      <c r="AD529" s="1" t="str" cm="1">
        <f t="array" ref="AD529">IF(Z529="","",_xlfn._xlws.FILTER('Input_Claims Data'!Z$11:Z$500,('Input_Claims Data'!$Q$11:$Q$500='Cal_Claims Experience'!$U529)*('Input_Claims Data'!$R$11:$R$500='Cal_Claims Experience'!$V529)*('Input_Claims Data'!$S$11:$S$500='Cal_Claims Experience'!$W529)*('Input_Claims Data'!$T$11:$T$500='Cal_Claims Experience'!$X529)))</f>
        <v/>
      </c>
      <c r="AE529" s="1" t="str" cm="1">
        <f t="array" ref="AE529">IF(AA529="","",_xlfn._xlws.FILTER('Input_Claims Data'!AA$11:AA$500,('Input_Claims Data'!$Q$11:$Q$500='Cal_Claims Experience'!$U529)*('Input_Claims Data'!$R$11:$R$500='Cal_Claims Experience'!$V529)*('Input_Claims Data'!$S$11:$S$500='Cal_Claims Experience'!$W529)*('Input_Claims Data'!$T$11:$T$500='Cal_Claims Experience'!$X529)))</f>
        <v/>
      </c>
      <c r="AF529" s="1" t="str" cm="1">
        <f t="array" ref="AF529">IF(AB529="","",_xlfn._xlws.FILTER('Input_Claims Data'!AB$11:AB$500,('Input_Claims Data'!$Q$11:$Q$500='Cal_Claims Experience'!$U529)*('Input_Claims Data'!$R$11:$R$500='Cal_Claims Experience'!$V529)*('Input_Claims Data'!$S$11:$S$500='Cal_Claims Experience'!$W529)*('Input_Claims Data'!$T$11:$T$500='Cal_Claims Experience'!$X529)))</f>
        <v/>
      </c>
      <c r="AG529" s="1" t="str" cm="1">
        <f t="array" ref="AG529">IF(AC529="","",_xlfn._xlws.FILTER('Input_Claims Data'!AC$11:AC$500,('Input_Claims Data'!$Q$11:$Q$500='Cal_Claims Experience'!$U529)*('Input_Claims Data'!$R$11:$R$500='Cal_Claims Experience'!$V529)*('Input_Claims Data'!$S$11:$S$500='Cal_Claims Experience'!$W529)*('Input_Claims Data'!$T$11:$T$500='Cal_Claims Experience'!$X529)))</f>
        <v/>
      </c>
      <c r="AH529" s="1" t="str" cm="1">
        <f t="array" ref="AH529">IF(AD529="","",_xlfn._xlws.FILTER('Input_Claims Data'!AD$11:AD$500,('Input_Claims Data'!$Q$11:$Q$500='Cal_Claims Experience'!$U529)*('Input_Claims Data'!$R$11:$R$500='Cal_Claims Experience'!$V529)*('Input_Claims Data'!$S$11:$S$500='Cal_Claims Experience'!$W529)*('Input_Claims Data'!$T$11:$T$500='Cal_Claims Experience'!$X529)))</f>
        <v/>
      </c>
      <c r="AI529" s="1" t="str">
        <f t="shared" si="88"/>
        <v/>
      </c>
      <c r="AJ529" s="1" t="str">
        <f t="shared" si="85"/>
        <v/>
      </c>
      <c r="AK529" s="1" t="str">
        <f t="shared" si="86"/>
        <v/>
      </c>
      <c r="AL529" s="1" t="str">
        <f t="shared" si="87"/>
        <v/>
      </c>
      <c r="AM529" s="1" t="str">
        <f t="shared" si="89"/>
        <v/>
      </c>
    </row>
    <row r="530" spans="5:39">
      <c r="E530" s="1" t="str" cm="1">
        <f t="array" ref="E530">IF(A530="","",_xlfn._xlws.FILTER('Input_Claims Data'!E$11:E$500,('Input_Claims Data'!$A$11:$A$500='Cal_Claims Experience'!$A530)*('Input_Claims Data'!$B$11:$B$500='Cal_Claims Experience'!$B530)*('Input_Claims Data'!$C$11:$C$500='Cal_Claims Experience'!$C530)*('Input_Claims Data'!$D$11:$D$500='Cal_Claims Experience'!$D530)))</f>
        <v/>
      </c>
      <c r="F530" s="1" t="str" cm="1">
        <f t="array" ref="F530">IF(A530="","",_xlfn._xlws.FILTER('Input_Claims Data'!F$11:F$500,('Input_Claims Data'!$A$11:$A$500='Cal_Claims Experience'!$A530)*('Input_Claims Data'!$B$11:$B$500='Cal_Claims Experience'!$B530)*('Input_Claims Data'!$C$11:$C$500='Cal_Claims Experience'!$C530)*('Input_Claims Data'!$D$11:$D$500='Cal_Claims Experience'!$D530)))</f>
        <v/>
      </c>
      <c r="G530" s="1" t="str" cm="1">
        <f t="array" ref="G530">IF(A530="","",_xlfn._xlws.FILTER('Input_Claims Data'!G$11:G$500,('Input_Claims Data'!$A$11:$A$500='Cal_Claims Experience'!$A530)*('Input_Claims Data'!$B$11:$B$500='Cal_Claims Experience'!$B530)*('Input_Claims Data'!$C$11:$C$500='Cal_Claims Experience'!$C530)*('Input_Claims Data'!$D$11:$D$500='Cal_Claims Experience'!$D530)))</f>
        <v/>
      </c>
      <c r="H530" s="1" t="str" cm="1">
        <f t="array" ref="H530">IF(A530="","",_xlfn._xlws.FILTER('Input_Claims Data'!H$11:H$500,('Input_Claims Data'!$A$11:$A$500='Cal_Claims Experience'!$A530)*('Input_Claims Data'!$B$11:$B$500='Cal_Claims Experience'!$B530)*('Input_Claims Data'!$C$11:$C$500='Cal_Claims Experience'!$C530)*('Input_Claims Data'!$D$11:$D$500='Cal_Claims Experience'!$D530)))</f>
        <v/>
      </c>
      <c r="I530" s="1" t="str" cm="1">
        <f t="array" ref="I530">IF(A530="","",_xlfn._xlws.FILTER('Input_Claims Data'!I$11:I$500,('Input_Claims Data'!$A$11:$A$500='Cal_Claims Experience'!$A530)*('Input_Claims Data'!$B$11:$B$500='Cal_Claims Experience'!$B530)*('Input_Claims Data'!$C$11:$C$500='Cal_Claims Experience'!$C530)*('Input_Claims Data'!$D$11:$D$500='Cal_Claims Experience'!$D530)))</f>
        <v/>
      </c>
      <c r="J530" s="1" t="str" cm="1">
        <f t="array" ref="J530">IF(A530="","",_xlfn._xlws.FILTER('Input_Claims Data'!J$11:J$500,('Input_Claims Data'!$A$11:$A$500='Cal_Claims Experience'!$A530)*('Input_Claims Data'!$B$11:$B$500='Cal_Claims Experience'!$B530)*('Input_Claims Data'!$C$11:$C$500='Cal_Claims Experience'!$C530)*('Input_Claims Data'!$D$11:$D$500='Cal_Claims Experience'!$D530)))</f>
        <v/>
      </c>
      <c r="K530" s="1" t="str" cm="1">
        <f t="array" ref="K530">IF(A530="","",_xlfn._xlws.FILTER('Input_Claims Data'!K$11:K$500,('Input_Claims Data'!$A$11:$A$500='Cal_Claims Experience'!$A530)*('Input_Claims Data'!$B$11:$B$500='Cal_Claims Experience'!$B530)*('Input_Claims Data'!$C$11:$C$500='Cal_Claims Experience'!$C530)*('Input_Claims Data'!$D$11:$D$500='Cal_Claims Experience'!$D530)))</f>
        <v/>
      </c>
      <c r="L530" s="1" t="str" cm="1">
        <f t="array" ref="L530">IF(B530="","",_xlfn._xlws.FILTER('Input_Claims Data'!L$11:L$500,('Input_Claims Data'!$A$11:$A$500='Cal_Claims Experience'!$A530)*('Input_Claims Data'!$B$11:$B$500='Cal_Claims Experience'!$B530)*('Input_Claims Data'!$C$11:$C$500='Cal_Claims Experience'!$C530)*('Input_Claims Data'!$D$11:$D$500='Cal_Claims Experience'!$D530)))</f>
        <v/>
      </c>
      <c r="M530" s="1" t="str" cm="1">
        <f t="array" ref="M530">IF(C530="","",_xlfn._xlws.FILTER('Input_Claims Data'!M$11:M$500,('Input_Claims Data'!$A$11:$A$500='Cal_Claims Experience'!$A530)*('Input_Claims Data'!$B$11:$B$500='Cal_Claims Experience'!$B530)*('Input_Claims Data'!$C$11:$C$500='Cal_Claims Experience'!$C530)*('Input_Claims Data'!$D$11:$D$500='Cal_Claims Experience'!$D530)))</f>
        <v/>
      </c>
      <c r="N530" s="1" t="str" cm="1">
        <f t="array" ref="N530">IF(D530="","",_xlfn._xlws.FILTER('Input_Claims Data'!N$11:N$500,('Input_Claims Data'!$A$11:$A$500='Cal_Claims Experience'!$A530)*('Input_Claims Data'!$B$11:$B$500='Cal_Claims Experience'!$B530)*('Input_Claims Data'!$C$11:$C$500='Cal_Claims Experience'!$C530)*('Input_Claims Data'!$D$11:$D$500='Cal_Claims Experience'!$D530)))</f>
        <v/>
      </c>
      <c r="O530" s="1" t="str">
        <f t="shared" si="80"/>
        <v/>
      </c>
      <c r="P530" s="1" t="str">
        <f t="shared" si="81"/>
        <v/>
      </c>
      <c r="Q530" s="1" t="str">
        <f t="shared" si="82"/>
        <v/>
      </c>
      <c r="R530" s="1" t="str">
        <f t="shared" si="83"/>
        <v/>
      </c>
      <c r="S530" s="1" t="str">
        <f t="shared" si="84"/>
        <v/>
      </c>
      <c r="Y530" s="1" t="str" cm="1">
        <f t="array" ref="Y530">IF(U530="","",_xlfn._xlws.FILTER('Input_Claims Data'!U$11:U$500,('Input_Claims Data'!$Q$11:$Q$500='Cal_Claims Experience'!$U530)*('Input_Claims Data'!$R$11:$R$500='Cal_Claims Experience'!$V530)*('Input_Claims Data'!$S$11:$S$500='Cal_Claims Experience'!$W530)*('Input_Claims Data'!$T$11:$T$500='Cal_Claims Experience'!$X530)))</f>
        <v/>
      </c>
      <c r="Z530" s="1" t="str" cm="1">
        <f t="array" ref="Z530">IF(V530="","",_xlfn._xlws.FILTER('Input_Claims Data'!V$11:V$500,('Input_Claims Data'!$Q$11:$Q$500='Cal_Claims Experience'!$U530)*('Input_Claims Data'!$R$11:$R$500='Cal_Claims Experience'!$V530)*('Input_Claims Data'!$S$11:$S$500='Cal_Claims Experience'!$W530)*('Input_Claims Data'!$T$11:$T$500='Cal_Claims Experience'!$X530)))</f>
        <v/>
      </c>
      <c r="AA530" s="1" t="str" cm="1">
        <f t="array" ref="AA530">IF(W530="","",_xlfn._xlws.FILTER('Input_Claims Data'!W$11:W$500,('Input_Claims Data'!$Q$11:$Q$500='Cal_Claims Experience'!$U530)*('Input_Claims Data'!$R$11:$R$500='Cal_Claims Experience'!$V530)*('Input_Claims Data'!$S$11:$S$500='Cal_Claims Experience'!$W530)*('Input_Claims Data'!$T$11:$T$500='Cal_Claims Experience'!$X530)))</f>
        <v/>
      </c>
      <c r="AB530" s="1" t="str" cm="1">
        <f t="array" ref="AB530">IF(X530="","",_xlfn._xlws.FILTER('Input_Claims Data'!X$11:X$500,('Input_Claims Data'!$Q$11:$Q$500='Cal_Claims Experience'!$U530)*('Input_Claims Data'!$R$11:$R$500='Cal_Claims Experience'!$V530)*('Input_Claims Data'!$S$11:$S$500='Cal_Claims Experience'!$W530)*('Input_Claims Data'!$T$11:$T$500='Cal_Claims Experience'!$X530)))</f>
        <v/>
      </c>
      <c r="AC530" s="1" t="str" cm="1">
        <f t="array" ref="AC530">IF(Y530="","",_xlfn._xlws.FILTER('Input_Claims Data'!Y$11:Y$500,('Input_Claims Data'!$Q$11:$Q$500='Cal_Claims Experience'!$U530)*('Input_Claims Data'!$R$11:$R$500='Cal_Claims Experience'!$V530)*('Input_Claims Data'!$S$11:$S$500='Cal_Claims Experience'!$W530)*('Input_Claims Data'!$T$11:$T$500='Cal_Claims Experience'!$X530)))</f>
        <v/>
      </c>
      <c r="AD530" s="1" t="str" cm="1">
        <f t="array" ref="AD530">IF(Z530="","",_xlfn._xlws.FILTER('Input_Claims Data'!Z$11:Z$500,('Input_Claims Data'!$Q$11:$Q$500='Cal_Claims Experience'!$U530)*('Input_Claims Data'!$R$11:$R$500='Cal_Claims Experience'!$V530)*('Input_Claims Data'!$S$11:$S$500='Cal_Claims Experience'!$W530)*('Input_Claims Data'!$T$11:$T$500='Cal_Claims Experience'!$X530)))</f>
        <v/>
      </c>
      <c r="AE530" s="1" t="str" cm="1">
        <f t="array" ref="AE530">IF(AA530="","",_xlfn._xlws.FILTER('Input_Claims Data'!AA$11:AA$500,('Input_Claims Data'!$Q$11:$Q$500='Cal_Claims Experience'!$U530)*('Input_Claims Data'!$R$11:$R$500='Cal_Claims Experience'!$V530)*('Input_Claims Data'!$S$11:$S$500='Cal_Claims Experience'!$W530)*('Input_Claims Data'!$T$11:$T$500='Cal_Claims Experience'!$X530)))</f>
        <v/>
      </c>
      <c r="AF530" s="1" t="str" cm="1">
        <f t="array" ref="AF530">IF(AB530="","",_xlfn._xlws.FILTER('Input_Claims Data'!AB$11:AB$500,('Input_Claims Data'!$Q$11:$Q$500='Cal_Claims Experience'!$U530)*('Input_Claims Data'!$R$11:$R$500='Cal_Claims Experience'!$V530)*('Input_Claims Data'!$S$11:$S$500='Cal_Claims Experience'!$W530)*('Input_Claims Data'!$T$11:$T$500='Cal_Claims Experience'!$X530)))</f>
        <v/>
      </c>
      <c r="AG530" s="1" t="str" cm="1">
        <f t="array" ref="AG530">IF(AC530="","",_xlfn._xlws.FILTER('Input_Claims Data'!AC$11:AC$500,('Input_Claims Data'!$Q$11:$Q$500='Cal_Claims Experience'!$U530)*('Input_Claims Data'!$R$11:$R$500='Cal_Claims Experience'!$V530)*('Input_Claims Data'!$S$11:$S$500='Cal_Claims Experience'!$W530)*('Input_Claims Data'!$T$11:$T$500='Cal_Claims Experience'!$X530)))</f>
        <v/>
      </c>
      <c r="AH530" s="1" t="str" cm="1">
        <f t="array" ref="AH530">IF(AD530="","",_xlfn._xlws.FILTER('Input_Claims Data'!AD$11:AD$500,('Input_Claims Data'!$Q$11:$Q$500='Cal_Claims Experience'!$U530)*('Input_Claims Data'!$R$11:$R$500='Cal_Claims Experience'!$V530)*('Input_Claims Data'!$S$11:$S$500='Cal_Claims Experience'!$W530)*('Input_Claims Data'!$T$11:$T$500='Cal_Claims Experience'!$X530)))</f>
        <v/>
      </c>
      <c r="AI530" s="1" t="str">
        <f t="shared" si="88"/>
        <v/>
      </c>
      <c r="AJ530" s="1" t="str">
        <f t="shared" si="85"/>
        <v/>
      </c>
      <c r="AK530" s="1" t="str">
        <f t="shared" si="86"/>
        <v/>
      </c>
      <c r="AL530" s="1" t="str">
        <f t="shared" si="87"/>
        <v/>
      </c>
      <c r="AM530" s="1" t="str">
        <f t="shared" si="89"/>
        <v/>
      </c>
    </row>
    <row r="531" spans="5:39">
      <c r="E531" s="1" t="str" cm="1">
        <f t="array" ref="E531">IF(A531="","",_xlfn._xlws.FILTER('Input_Claims Data'!E$11:E$500,('Input_Claims Data'!$A$11:$A$500='Cal_Claims Experience'!$A531)*('Input_Claims Data'!$B$11:$B$500='Cal_Claims Experience'!$B531)*('Input_Claims Data'!$C$11:$C$500='Cal_Claims Experience'!$C531)*('Input_Claims Data'!$D$11:$D$500='Cal_Claims Experience'!$D531)))</f>
        <v/>
      </c>
      <c r="F531" s="1" t="str" cm="1">
        <f t="array" ref="F531">IF(A531="","",_xlfn._xlws.FILTER('Input_Claims Data'!F$11:F$500,('Input_Claims Data'!$A$11:$A$500='Cal_Claims Experience'!$A531)*('Input_Claims Data'!$B$11:$B$500='Cal_Claims Experience'!$B531)*('Input_Claims Data'!$C$11:$C$500='Cal_Claims Experience'!$C531)*('Input_Claims Data'!$D$11:$D$500='Cal_Claims Experience'!$D531)))</f>
        <v/>
      </c>
      <c r="G531" s="1" t="str" cm="1">
        <f t="array" ref="G531">IF(A531="","",_xlfn._xlws.FILTER('Input_Claims Data'!G$11:G$500,('Input_Claims Data'!$A$11:$A$500='Cal_Claims Experience'!$A531)*('Input_Claims Data'!$B$11:$B$500='Cal_Claims Experience'!$B531)*('Input_Claims Data'!$C$11:$C$500='Cal_Claims Experience'!$C531)*('Input_Claims Data'!$D$11:$D$500='Cal_Claims Experience'!$D531)))</f>
        <v/>
      </c>
      <c r="H531" s="1" t="str" cm="1">
        <f t="array" ref="H531">IF(A531="","",_xlfn._xlws.FILTER('Input_Claims Data'!H$11:H$500,('Input_Claims Data'!$A$11:$A$500='Cal_Claims Experience'!$A531)*('Input_Claims Data'!$B$11:$B$500='Cal_Claims Experience'!$B531)*('Input_Claims Data'!$C$11:$C$500='Cal_Claims Experience'!$C531)*('Input_Claims Data'!$D$11:$D$500='Cal_Claims Experience'!$D531)))</f>
        <v/>
      </c>
      <c r="I531" s="1" t="str" cm="1">
        <f t="array" ref="I531">IF(A531="","",_xlfn._xlws.FILTER('Input_Claims Data'!I$11:I$500,('Input_Claims Data'!$A$11:$A$500='Cal_Claims Experience'!$A531)*('Input_Claims Data'!$B$11:$B$500='Cal_Claims Experience'!$B531)*('Input_Claims Data'!$C$11:$C$500='Cal_Claims Experience'!$C531)*('Input_Claims Data'!$D$11:$D$500='Cal_Claims Experience'!$D531)))</f>
        <v/>
      </c>
      <c r="J531" s="1" t="str" cm="1">
        <f t="array" ref="J531">IF(A531="","",_xlfn._xlws.FILTER('Input_Claims Data'!J$11:J$500,('Input_Claims Data'!$A$11:$A$500='Cal_Claims Experience'!$A531)*('Input_Claims Data'!$B$11:$B$500='Cal_Claims Experience'!$B531)*('Input_Claims Data'!$C$11:$C$500='Cal_Claims Experience'!$C531)*('Input_Claims Data'!$D$11:$D$500='Cal_Claims Experience'!$D531)))</f>
        <v/>
      </c>
      <c r="K531" s="1" t="str" cm="1">
        <f t="array" ref="K531">IF(A531="","",_xlfn._xlws.FILTER('Input_Claims Data'!K$11:K$500,('Input_Claims Data'!$A$11:$A$500='Cal_Claims Experience'!$A531)*('Input_Claims Data'!$B$11:$B$500='Cal_Claims Experience'!$B531)*('Input_Claims Data'!$C$11:$C$500='Cal_Claims Experience'!$C531)*('Input_Claims Data'!$D$11:$D$500='Cal_Claims Experience'!$D531)))</f>
        <v/>
      </c>
      <c r="L531" s="1" t="str" cm="1">
        <f t="array" ref="L531">IF(B531="","",_xlfn._xlws.FILTER('Input_Claims Data'!L$11:L$500,('Input_Claims Data'!$A$11:$A$500='Cal_Claims Experience'!$A531)*('Input_Claims Data'!$B$11:$B$500='Cal_Claims Experience'!$B531)*('Input_Claims Data'!$C$11:$C$500='Cal_Claims Experience'!$C531)*('Input_Claims Data'!$D$11:$D$500='Cal_Claims Experience'!$D531)))</f>
        <v/>
      </c>
      <c r="M531" s="1" t="str" cm="1">
        <f t="array" ref="M531">IF(C531="","",_xlfn._xlws.FILTER('Input_Claims Data'!M$11:M$500,('Input_Claims Data'!$A$11:$A$500='Cal_Claims Experience'!$A531)*('Input_Claims Data'!$B$11:$B$500='Cal_Claims Experience'!$B531)*('Input_Claims Data'!$C$11:$C$500='Cal_Claims Experience'!$C531)*('Input_Claims Data'!$D$11:$D$500='Cal_Claims Experience'!$D531)))</f>
        <v/>
      </c>
      <c r="N531" s="1" t="str" cm="1">
        <f t="array" ref="N531">IF(D531="","",_xlfn._xlws.FILTER('Input_Claims Data'!N$11:N$500,('Input_Claims Data'!$A$11:$A$500='Cal_Claims Experience'!$A531)*('Input_Claims Data'!$B$11:$B$500='Cal_Claims Experience'!$B531)*('Input_Claims Data'!$C$11:$C$500='Cal_Claims Experience'!$C531)*('Input_Claims Data'!$D$11:$D$500='Cal_Claims Experience'!$D531)))</f>
        <v/>
      </c>
      <c r="O531" s="1" t="str">
        <f t="shared" si="80"/>
        <v/>
      </c>
      <c r="P531" s="1" t="str">
        <f t="shared" si="81"/>
        <v/>
      </c>
      <c r="Q531" s="1" t="str">
        <f t="shared" si="82"/>
        <v/>
      </c>
      <c r="R531" s="1" t="str">
        <f t="shared" si="83"/>
        <v/>
      </c>
      <c r="S531" s="1" t="str">
        <f t="shared" si="84"/>
        <v/>
      </c>
      <c r="Y531" s="1" t="str" cm="1">
        <f t="array" ref="Y531">IF(U531="","",_xlfn._xlws.FILTER('Input_Claims Data'!U$11:U$500,('Input_Claims Data'!$Q$11:$Q$500='Cal_Claims Experience'!$U531)*('Input_Claims Data'!$R$11:$R$500='Cal_Claims Experience'!$V531)*('Input_Claims Data'!$S$11:$S$500='Cal_Claims Experience'!$W531)*('Input_Claims Data'!$T$11:$T$500='Cal_Claims Experience'!$X531)))</f>
        <v/>
      </c>
      <c r="Z531" s="1" t="str" cm="1">
        <f t="array" ref="Z531">IF(V531="","",_xlfn._xlws.FILTER('Input_Claims Data'!V$11:V$500,('Input_Claims Data'!$Q$11:$Q$500='Cal_Claims Experience'!$U531)*('Input_Claims Data'!$R$11:$R$500='Cal_Claims Experience'!$V531)*('Input_Claims Data'!$S$11:$S$500='Cal_Claims Experience'!$W531)*('Input_Claims Data'!$T$11:$T$500='Cal_Claims Experience'!$X531)))</f>
        <v/>
      </c>
      <c r="AA531" s="1" t="str" cm="1">
        <f t="array" ref="AA531">IF(W531="","",_xlfn._xlws.FILTER('Input_Claims Data'!W$11:W$500,('Input_Claims Data'!$Q$11:$Q$500='Cal_Claims Experience'!$U531)*('Input_Claims Data'!$R$11:$R$500='Cal_Claims Experience'!$V531)*('Input_Claims Data'!$S$11:$S$500='Cal_Claims Experience'!$W531)*('Input_Claims Data'!$T$11:$T$500='Cal_Claims Experience'!$X531)))</f>
        <v/>
      </c>
      <c r="AB531" s="1" t="str" cm="1">
        <f t="array" ref="AB531">IF(X531="","",_xlfn._xlws.FILTER('Input_Claims Data'!X$11:X$500,('Input_Claims Data'!$Q$11:$Q$500='Cal_Claims Experience'!$U531)*('Input_Claims Data'!$R$11:$R$500='Cal_Claims Experience'!$V531)*('Input_Claims Data'!$S$11:$S$500='Cal_Claims Experience'!$W531)*('Input_Claims Data'!$T$11:$T$500='Cal_Claims Experience'!$X531)))</f>
        <v/>
      </c>
      <c r="AC531" s="1" t="str" cm="1">
        <f t="array" ref="AC531">IF(Y531="","",_xlfn._xlws.FILTER('Input_Claims Data'!Y$11:Y$500,('Input_Claims Data'!$Q$11:$Q$500='Cal_Claims Experience'!$U531)*('Input_Claims Data'!$R$11:$R$500='Cal_Claims Experience'!$V531)*('Input_Claims Data'!$S$11:$S$500='Cal_Claims Experience'!$W531)*('Input_Claims Data'!$T$11:$T$500='Cal_Claims Experience'!$X531)))</f>
        <v/>
      </c>
      <c r="AD531" s="1" t="str" cm="1">
        <f t="array" ref="AD531">IF(Z531="","",_xlfn._xlws.FILTER('Input_Claims Data'!Z$11:Z$500,('Input_Claims Data'!$Q$11:$Q$500='Cal_Claims Experience'!$U531)*('Input_Claims Data'!$R$11:$R$500='Cal_Claims Experience'!$V531)*('Input_Claims Data'!$S$11:$S$500='Cal_Claims Experience'!$W531)*('Input_Claims Data'!$T$11:$T$500='Cal_Claims Experience'!$X531)))</f>
        <v/>
      </c>
      <c r="AE531" s="1" t="str" cm="1">
        <f t="array" ref="AE531">IF(AA531="","",_xlfn._xlws.FILTER('Input_Claims Data'!AA$11:AA$500,('Input_Claims Data'!$Q$11:$Q$500='Cal_Claims Experience'!$U531)*('Input_Claims Data'!$R$11:$R$500='Cal_Claims Experience'!$V531)*('Input_Claims Data'!$S$11:$S$500='Cal_Claims Experience'!$W531)*('Input_Claims Data'!$T$11:$T$500='Cal_Claims Experience'!$X531)))</f>
        <v/>
      </c>
      <c r="AF531" s="1" t="str" cm="1">
        <f t="array" ref="AF531">IF(AB531="","",_xlfn._xlws.FILTER('Input_Claims Data'!AB$11:AB$500,('Input_Claims Data'!$Q$11:$Q$500='Cal_Claims Experience'!$U531)*('Input_Claims Data'!$R$11:$R$500='Cal_Claims Experience'!$V531)*('Input_Claims Data'!$S$11:$S$500='Cal_Claims Experience'!$W531)*('Input_Claims Data'!$T$11:$T$500='Cal_Claims Experience'!$X531)))</f>
        <v/>
      </c>
      <c r="AG531" s="1" t="str" cm="1">
        <f t="array" ref="AG531">IF(AC531="","",_xlfn._xlws.FILTER('Input_Claims Data'!AC$11:AC$500,('Input_Claims Data'!$Q$11:$Q$500='Cal_Claims Experience'!$U531)*('Input_Claims Data'!$R$11:$R$500='Cal_Claims Experience'!$V531)*('Input_Claims Data'!$S$11:$S$500='Cal_Claims Experience'!$W531)*('Input_Claims Data'!$T$11:$T$500='Cal_Claims Experience'!$X531)))</f>
        <v/>
      </c>
      <c r="AH531" s="1" t="str" cm="1">
        <f t="array" ref="AH531">IF(AD531="","",_xlfn._xlws.FILTER('Input_Claims Data'!AD$11:AD$500,('Input_Claims Data'!$Q$11:$Q$500='Cal_Claims Experience'!$U531)*('Input_Claims Data'!$R$11:$R$500='Cal_Claims Experience'!$V531)*('Input_Claims Data'!$S$11:$S$500='Cal_Claims Experience'!$W531)*('Input_Claims Data'!$T$11:$T$500='Cal_Claims Experience'!$X531)))</f>
        <v/>
      </c>
      <c r="AI531" s="1" t="str">
        <f t="shared" si="88"/>
        <v/>
      </c>
      <c r="AJ531" s="1" t="str">
        <f t="shared" si="85"/>
        <v/>
      </c>
      <c r="AK531" s="1" t="str">
        <f t="shared" si="86"/>
        <v/>
      </c>
      <c r="AL531" s="1" t="str">
        <f t="shared" si="87"/>
        <v/>
      </c>
      <c r="AM531" s="1" t="str">
        <f t="shared" si="89"/>
        <v/>
      </c>
    </row>
    <row r="532" spans="5:39">
      <c r="E532" s="1" t="str" cm="1">
        <f t="array" ref="E532">IF(A532="","",_xlfn._xlws.FILTER('Input_Claims Data'!E$11:E$500,('Input_Claims Data'!$A$11:$A$500='Cal_Claims Experience'!$A532)*('Input_Claims Data'!$B$11:$B$500='Cal_Claims Experience'!$B532)*('Input_Claims Data'!$C$11:$C$500='Cal_Claims Experience'!$C532)*('Input_Claims Data'!$D$11:$D$500='Cal_Claims Experience'!$D532)))</f>
        <v/>
      </c>
      <c r="F532" s="1" t="str" cm="1">
        <f t="array" ref="F532">IF(A532="","",_xlfn._xlws.FILTER('Input_Claims Data'!F$11:F$500,('Input_Claims Data'!$A$11:$A$500='Cal_Claims Experience'!$A532)*('Input_Claims Data'!$B$11:$B$500='Cal_Claims Experience'!$B532)*('Input_Claims Data'!$C$11:$C$500='Cal_Claims Experience'!$C532)*('Input_Claims Data'!$D$11:$D$500='Cal_Claims Experience'!$D532)))</f>
        <v/>
      </c>
      <c r="G532" s="1" t="str" cm="1">
        <f t="array" ref="G532">IF(A532="","",_xlfn._xlws.FILTER('Input_Claims Data'!G$11:G$500,('Input_Claims Data'!$A$11:$A$500='Cal_Claims Experience'!$A532)*('Input_Claims Data'!$B$11:$B$500='Cal_Claims Experience'!$B532)*('Input_Claims Data'!$C$11:$C$500='Cal_Claims Experience'!$C532)*('Input_Claims Data'!$D$11:$D$500='Cal_Claims Experience'!$D532)))</f>
        <v/>
      </c>
      <c r="H532" s="1" t="str" cm="1">
        <f t="array" ref="H532">IF(A532="","",_xlfn._xlws.FILTER('Input_Claims Data'!H$11:H$500,('Input_Claims Data'!$A$11:$A$500='Cal_Claims Experience'!$A532)*('Input_Claims Data'!$B$11:$B$500='Cal_Claims Experience'!$B532)*('Input_Claims Data'!$C$11:$C$500='Cal_Claims Experience'!$C532)*('Input_Claims Data'!$D$11:$D$500='Cal_Claims Experience'!$D532)))</f>
        <v/>
      </c>
      <c r="I532" s="1" t="str" cm="1">
        <f t="array" ref="I532">IF(A532="","",_xlfn._xlws.FILTER('Input_Claims Data'!I$11:I$500,('Input_Claims Data'!$A$11:$A$500='Cal_Claims Experience'!$A532)*('Input_Claims Data'!$B$11:$B$500='Cal_Claims Experience'!$B532)*('Input_Claims Data'!$C$11:$C$500='Cal_Claims Experience'!$C532)*('Input_Claims Data'!$D$11:$D$500='Cal_Claims Experience'!$D532)))</f>
        <v/>
      </c>
      <c r="J532" s="1" t="str" cm="1">
        <f t="array" ref="J532">IF(A532="","",_xlfn._xlws.FILTER('Input_Claims Data'!J$11:J$500,('Input_Claims Data'!$A$11:$A$500='Cal_Claims Experience'!$A532)*('Input_Claims Data'!$B$11:$B$500='Cal_Claims Experience'!$B532)*('Input_Claims Data'!$C$11:$C$500='Cal_Claims Experience'!$C532)*('Input_Claims Data'!$D$11:$D$500='Cal_Claims Experience'!$D532)))</f>
        <v/>
      </c>
      <c r="K532" s="1" t="str" cm="1">
        <f t="array" ref="K532">IF(A532="","",_xlfn._xlws.FILTER('Input_Claims Data'!K$11:K$500,('Input_Claims Data'!$A$11:$A$500='Cal_Claims Experience'!$A532)*('Input_Claims Data'!$B$11:$B$500='Cal_Claims Experience'!$B532)*('Input_Claims Data'!$C$11:$C$500='Cal_Claims Experience'!$C532)*('Input_Claims Data'!$D$11:$D$500='Cal_Claims Experience'!$D532)))</f>
        <v/>
      </c>
      <c r="L532" s="1" t="str" cm="1">
        <f t="array" ref="L532">IF(B532="","",_xlfn._xlws.FILTER('Input_Claims Data'!L$11:L$500,('Input_Claims Data'!$A$11:$A$500='Cal_Claims Experience'!$A532)*('Input_Claims Data'!$B$11:$B$500='Cal_Claims Experience'!$B532)*('Input_Claims Data'!$C$11:$C$500='Cal_Claims Experience'!$C532)*('Input_Claims Data'!$D$11:$D$500='Cal_Claims Experience'!$D532)))</f>
        <v/>
      </c>
      <c r="M532" s="1" t="str" cm="1">
        <f t="array" ref="M532">IF(C532="","",_xlfn._xlws.FILTER('Input_Claims Data'!M$11:M$500,('Input_Claims Data'!$A$11:$A$500='Cal_Claims Experience'!$A532)*('Input_Claims Data'!$B$11:$B$500='Cal_Claims Experience'!$B532)*('Input_Claims Data'!$C$11:$C$500='Cal_Claims Experience'!$C532)*('Input_Claims Data'!$D$11:$D$500='Cal_Claims Experience'!$D532)))</f>
        <v/>
      </c>
      <c r="N532" s="1" t="str" cm="1">
        <f t="array" ref="N532">IF(D532="","",_xlfn._xlws.FILTER('Input_Claims Data'!N$11:N$500,('Input_Claims Data'!$A$11:$A$500='Cal_Claims Experience'!$A532)*('Input_Claims Data'!$B$11:$B$500='Cal_Claims Experience'!$B532)*('Input_Claims Data'!$C$11:$C$500='Cal_Claims Experience'!$C532)*('Input_Claims Data'!$D$11:$D$500='Cal_Claims Experience'!$D532)))</f>
        <v/>
      </c>
      <c r="O532" s="1" t="str">
        <f t="shared" si="80"/>
        <v/>
      </c>
      <c r="P532" s="1" t="str">
        <f t="shared" si="81"/>
        <v/>
      </c>
      <c r="Q532" s="1" t="str">
        <f t="shared" si="82"/>
        <v/>
      </c>
      <c r="R532" s="1" t="str">
        <f t="shared" si="83"/>
        <v/>
      </c>
      <c r="S532" s="1" t="str">
        <f t="shared" si="84"/>
        <v/>
      </c>
      <c r="Y532" s="1" t="str" cm="1">
        <f t="array" ref="Y532">IF(U532="","",_xlfn._xlws.FILTER('Input_Claims Data'!U$11:U$500,('Input_Claims Data'!$Q$11:$Q$500='Cal_Claims Experience'!$U532)*('Input_Claims Data'!$R$11:$R$500='Cal_Claims Experience'!$V532)*('Input_Claims Data'!$S$11:$S$500='Cal_Claims Experience'!$W532)*('Input_Claims Data'!$T$11:$T$500='Cal_Claims Experience'!$X532)))</f>
        <v/>
      </c>
      <c r="Z532" s="1" t="str" cm="1">
        <f t="array" ref="Z532">IF(V532="","",_xlfn._xlws.FILTER('Input_Claims Data'!V$11:V$500,('Input_Claims Data'!$Q$11:$Q$500='Cal_Claims Experience'!$U532)*('Input_Claims Data'!$R$11:$R$500='Cal_Claims Experience'!$V532)*('Input_Claims Data'!$S$11:$S$500='Cal_Claims Experience'!$W532)*('Input_Claims Data'!$T$11:$T$500='Cal_Claims Experience'!$X532)))</f>
        <v/>
      </c>
      <c r="AA532" s="1" t="str" cm="1">
        <f t="array" ref="AA532">IF(W532="","",_xlfn._xlws.FILTER('Input_Claims Data'!W$11:W$500,('Input_Claims Data'!$Q$11:$Q$500='Cal_Claims Experience'!$U532)*('Input_Claims Data'!$R$11:$R$500='Cal_Claims Experience'!$V532)*('Input_Claims Data'!$S$11:$S$500='Cal_Claims Experience'!$W532)*('Input_Claims Data'!$T$11:$T$500='Cal_Claims Experience'!$X532)))</f>
        <v/>
      </c>
      <c r="AB532" s="1" t="str" cm="1">
        <f t="array" ref="AB532">IF(X532="","",_xlfn._xlws.FILTER('Input_Claims Data'!X$11:X$500,('Input_Claims Data'!$Q$11:$Q$500='Cal_Claims Experience'!$U532)*('Input_Claims Data'!$R$11:$R$500='Cal_Claims Experience'!$V532)*('Input_Claims Data'!$S$11:$S$500='Cal_Claims Experience'!$W532)*('Input_Claims Data'!$T$11:$T$500='Cal_Claims Experience'!$X532)))</f>
        <v/>
      </c>
      <c r="AC532" s="1" t="str" cm="1">
        <f t="array" ref="AC532">IF(Y532="","",_xlfn._xlws.FILTER('Input_Claims Data'!Y$11:Y$500,('Input_Claims Data'!$Q$11:$Q$500='Cal_Claims Experience'!$U532)*('Input_Claims Data'!$R$11:$R$500='Cal_Claims Experience'!$V532)*('Input_Claims Data'!$S$11:$S$500='Cal_Claims Experience'!$W532)*('Input_Claims Data'!$T$11:$T$500='Cal_Claims Experience'!$X532)))</f>
        <v/>
      </c>
      <c r="AD532" s="1" t="str" cm="1">
        <f t="array" ref="AD532">IF(Z532="","",_xlfn._xlws.FILTER('Input_Claims Data'!Z$11:Z$500,('Input_Claims Data'!$Q$11:$Q$500='Cal_Claims Experience'!$U532)*('Input_Claims Data'!$R$11:$R$500='Cal_Claims Experience'!$V532)*('Input_Claims Data'!$S$11:$S$500='Cal_Claims Experience'!$W532)*('Input_Claims Data'!$T$11:$T$500='Cal_Claims Experience'!$X532)))</f>
        <v/>
      </c>
      <c r="AE532" s="1" t="str" cm="1">
        <f t="array" ref="AE532">IF(AA532="","",_xlfn._xlws.FILTER('Input_Claims Data'!AA$11:AA$500,('Input_Claims Data'!$Q$11:$Q$500='Cal_Claims Experience'!$U532)*('Input_Claims Data'!$R$11:$R$500='Cal_Claims Experience'!$V532)*('Input_Claims Data'!$S$11:$S$500='Cal_Claims Experience'!$W532)*('Input_Claims Data'!$T$11:$T$500='Cal_Claims Experience'!$X532)))</f>
        <v/>
      </c>
      <c r="AF532" s="1" t="str" cm="1">
        <f t="array" ref="AF532">IF(AB532="","",_xlfn._xlws.FILTER('Input_Claims Data'!AB$11:AB$500,('Input_Claims Data'!$Q$11:$Q$500='Cal_Claims Experience'!$U532)*('Input_Claims Data'!$R$11:$R$500='Cal_Claims Experience'!$V532)*('Input_Claims Data'!$S$11:$S$500='Cal_Claims Experience'!$W532)*('Input_Claims Data'!$T$11:$T$500='Cal_Claims Experience'!$X532)))</f>
        <v/>
      </c>
      <c r="AG532" s="1" t="str" cm="1">
        <f t="array" ref="AG532">IF(AC532="","",_xlfn._xlws.FILTER('Input_Claims Data'!AC$11:AC$500,('Input_Claims Data'!$Q$11:$Q$500='Cal_Claims Experience'!$U532)*('Input_Claims Data'!$R$11:$R$500='Cal_Claims Experience'!$V532)*('Input_Claims Data'!$S$11:$S$500='Cal_Claims Experience'!$W532)*('Input_Claims Data'!$T$11:$T$500='Cal_Claims Experience'!$X532)))</f>
        <v/>
      </c>
      <c r="AH532" s="1" t="str" cm="1">
        <f t="array" ref="AH532">IF(AD532="","",_xlfn._xlws.FILTER('Input_Claims Data'!AD$11:AD$500,('Input_Claims Data'!$Q$11:$Q$500='Cal_Claims Experience'!$U532)*('Input_Claims Data'!$R$11:$R$500='Cal_Claims Experience'!$V532)*('Input_Claims Data'!$S$11:$S$500='Cal_Claims Experience'!$W532)*('Input_Claims Data'!$T$11:$T$500='Cal_Claims Experience'!$X532)))</f>
        <v/>
      </c>
      <c r="AI532" s="1" t="str">
        <f t="shared" si="88"/>
        <v/>
      </c>
      <c r="AJ532" s="1" t="str">
        <f t="shared" si="85"/>
        <v/>
      </c>
      <c r="AK532" s="1" t="str">
        <f t="shared" si="86"/>
        <v/>
      </c>
      <c r="AL532" s="1" t="str">
        <f t="shared" si="87"/>
        <v/>
      </c>
      <c r="AM532" s="1" t="str">
        <f t="shared" si="89"/>
        <v/>
      </c>
    </row>
    <row r="533" spans="5:39">
      <c r="E533" s="1" t="str" cm="1">
        <f t="array" ref="E533">IF(A533="","",_xlfn._xlws.FILTER('Input_Claims Data'!E$11:E$500,('Input_Claims Data'!$A$11:$A$500='Cal_Claims Experience'!$A533)*('Input_Claims Data'!$B$11:$B$500='Cal_Claims Experience'!$B533)*('Input_Claims Data'!$C$11:$C$500='Cal_Claims Experience'!$C533)*('Input_Claims Data'!$D$11:$D$500='Cal_Claims Experience'!$D533)))</f>
        <v/>
      </c>
      <c r="F533" s="1" t="str" cm="1">
        <f t="array" ref="F533">IF(A533="","",_xlfn._xlws.FILTER('Input_Claims Data'!F$11:F$500,('Input_Claims Data'!$A$11:$A$500='Cal_Claims Experience'!$A533)*('Input_Claims Data'!$B$11:$B$500='Cal_Claims Experience'!$B533)*('Input_Claims Data'!$C$11:$C$500='Cal_Claims Experience'!$C533)*('Input_Claims Data'!$D$11:$D$500='Cal_Claims Experience'!$D533)))</f>
        <v/>
      </c>
      <c r="G533" s="1" t="str" cm="1">
        <f t="array" ref="G533">IF(A533="","",_xlfn._xlws.FILTER('Input_Claims Data'!G$11:G$500,('Input_Claims Data'!$A$11:$A$500='Cal_Claims Experience'!$A533)*('Input_Claims Data'!$B$11:$B$500='Cal_Claims Experience'!$B533)*('Input_Claims Data'!$C$11:$C$500='Cal_Claims Experience'!$C533)*('Input_Claims Data'!$D$11:$D$500='Cal_Claims Experience'!$D533)))</f>
        <v/>
      </c>
      <c r="H533" s="1" t="str" cm="1">
        <f t="array" ref="H533">IF(A533="","",_xlfn._xlws.FILTER('Input_Claims Data'!H$11:H$500,('Input_Claims Data'!$A$11:$A$500='Cal_Claims Experience'!$A533)*('Input_Claims Data'!$B$11:$B$500='Cal_Claims Experience'!$B533)*('Input_Claims Data'!$C$11:$C$500='Cal_Claims Experience'!$C533)*('Input_Claims Data'!$D$11:$D$500='Cal_Claims Experience'!$D533)))</f>
        <v/>
      </c>
      <c r="I533" s="1" t="str" cm="1">
        <f t="array" ref="I533">IF(A533="","",_xlfn._xlws.FILTER('Input_Claims Data'!I$11:I$500,('Input_Claims Data'!$A$11:$A$500='Cal_Claims Experience'!$A533)*('Input_Claims Data'!$B$11:$B$500='Cal_Claims Experience'!$B533)*('Input_Claims Data'!$C$11:$C$500='Cal_Claims Experience'!$C533)*('Input_Claims Data'!$D$11:$D$500='Cal_Claims Experience'!$D533)))</f>
        <v/>
      </c>
      <c r="J533" s="1" t="str" cm="1">
        <f t="array" ref="J533">IF(A533="","",_xlfn._xlws.FILTER('Input_Claims Data'!J$11:J$500,('Input_Claims Data'!$A$11:$A$500='Cal_Claims Experience'!$A533)*('Input_Claims Data'!$B$11:$B$500='Cal_Claims Experience'!$B533)*('Input_Claims Data'!$C$11:$C$500='Cal_Claims Experience'!$C533)*('Input_Claims Data'!$D$11:$D$500='Cal_Claims Experience'!$D533)))</f>
        <v/>
      </c>
      <c r="K533" s="1" t="str" cm="1">
        <f t="array" ref="K533">IF(A533="","",_xlfn._xlws.FILTER('Input_Claims Data'!K$11:K$500,('Input_Claims Data'!$A$11:$A$500='Cal_Claims Experience'!$A533)*('Input_Claims Data'!$B$11:$B$500='Cal_Claims Experience'!$B533)*('Input_Claims Data'!$C$11:$C$500='Cal_Claims Experience'!$C533)*('Input_Claims Data'!$D$11:$D$500='Cal_Claims Experience'!$D533)))</f>
        <v/>
      </c>
      <c r="L533" s="1" t="str" cm="1">
        <f t="array" ref="L533">IF(B533="","",_xlfn._xlws.FILTER('Input_Claims Data'!L$11:L$500,('Input_Claims Data'!$A$11:$A$500='Cal_Claims Experience'!$A533)*('Input_Claims Data'!$B$11:$B$500='Cal_Claims Experience'!$B533)*('Input_Claims Data'!$C$11:$C$500='Cal_Claims Experience'!$C533)*('Input_Claims Data'!$D$11:$D$500='Cal_Claims Experience'!$D533)))</f>
        <v/>
      </c>
      <c r="M533" s="1" t="str" cm="1">
        <f t="array" ref="M533">IF(C533="","",_xlfn._xlws.FILTER('Input_Claims Data'!M$11:M$500,('Input_Claims Data'!$A$11:$A$500='Cal_Claims Experience'!$A533)*('Input_Claims Data'!$B$11:$B$500='Cal_Claims Experience'!$B533)*('Input_Claims Data'!$C$11:$C$500='Cal_Claims Experience'!$C533)*('Input_Claims Data'!$D$11:$D$500='Cal_Claims Experience'!$D533)))</f>
        <v/>
      </c>
      <c r="N533" s="1" t="str" cm="1">
        <f t="array" ref="N533">IF(D533="","",_xlfn._xlws.FILTER('Input_Claims Data'!N$11:N$500,('Input_Claims Data'!$A$11:$A$500='Cal_Claims Experience'!$A533)*('Input_Claims Data'!$B$11:$B$500='Cal_Claims Experience'!$B533)*('Input_Claims Data'!$C$11:$C$500='Cal_Claims Experience'!$C533)*('Input_Claims Data'!$D$11:$D$500='Cal_Claims Experience'!$D533)))</f>
        <v/>
      </c>
      <c r="O533" s="1" t="str">
        <f t="shared" si="80"/>
        <v/>
      </c>
      <c r="P533" s="1" t="str">
        <f t="shared" si="81"/>
        <v/>
      </c>
      <c r="Q533" s="1" t="str">
        <f t="shared" si="82"/>
        <v/>
      </c>
      <c r="R533" s="1" t="str">
        <f t="shared" si="83"/>
        <v/>
      </c>
      <c r="S533" s="1" t="str">
        <f t="shared" si="84"/>
        <v/>
      </c>
      <c r="Y533" s="1" t="str" cm="1">
        <f t="array" ref="Y533">IF(U533="","",_xlfn._xlws.FILTER('Input_Claims Data'!U$11:U$500,('Input_Claims Data'!$Q$11:$Q$500='Cal_Claims Experience'!$U533)*('Input_Claims Data'!$R$11:$R$500='Cal_Claims Experience'!$V533)*('Input_Claims Data'!$S$11:$S$500='Cal_Claims Experience'!$W533)*('Input_Claims Data'!$T$11:$T$500='Cal_Claims Experience'!$X533)))</f>
        <v/>
      </c>
      <c r="Z533" s="1" t="str" cm="1">
        <f t="array" ref="Z533">IF(V533="","",_xlfn._xlws.FILTER('Input_Claims Data'!V$11:V$500,('Input_Claims Data'!$Q$11:$Q$500='Cal_Claims Experience'!$U533)*('Input_Claims Data'!$R$11:$R$500='Cal_Claims Experience'!$V533)*('Input_Claims Data'!$S$11:$S$500='Cal_Claims Experience'!$W533)*('Input_Claims Data'!$T$11:$T$500='Cal_Claims Experience'!$X533)))</f>
        <v/>
      </c>
      <c r="AA533" s="1" t="str" cm="1">
        <f t="array" ref="AA533">IF(W533="","",_xlfn._xlws.FILTER('Input_Claims Data'!W$11:W$500,('Input_Claims Data'!$Q$11:$Q$500='Cal_Claims Experience'!$U533)*('Input_Claims Data'!$R$11:$R$500='Cal_Claims Experience'!$V533)*('Input_Claims Data'!$S$11:$S$500='Cal_Claims Experience'!$W533)*('Input_Claims Data'!$T$11:$T$500='Cal_Claims Experience'!$X533)))</f>
        <v/>
      </c>
      <c r="AB533" s="1" t="str" cm="1">
        <f t="array" ref="AB533">IF(X533="","",_xlfn._xlws.FILTER('Input_Claims Data'!X$11:X$500,('Input_Claims Data'!$Q$11:$Q$500='Cal_Claims Experience'!$U533)*('Input_Claims Data'!$R$11:$R$500='Cal_Claims Experience'!$V533)*('Input_Claims Data'!$S$11:$S$500='Cal_Claims Experience'!$W533)*('Input_Claims Data'!$T$11:$T$500='Cal_Claims Experience'!$X533)))</f>
        <v/>
      </c>
      <c r="AC533" s="1" t="str" cm="1">
        <f t="array" ref="AC533">IF(Y533="","",_xlfn._xlws.FILTER('Input_Claims Data'!Y$11:Y$500,('Input_Claims Data'!$Q$11:$Q$500='Cal_Claims Experience'!$U533)*('Input_Claims Data'!$R$11:$R$500='Cal_Claims Experience'!$V533)*('Input_Claims Data'!$S$11:$S$500='Cal_Claims Experience'!$W533)*('Input_Claims Data'!$T$11:$T$500='Cal_Claims Experience'!$X533)))</f>
        <v/>
      </c>
      <c r="AD533" s="1" t="str" cm="1">
        <f t="array" ref="AD533">IF(Z533="","",_xlfn._xlws.FILTER('Input_Claims Data'!Z$11:Z$500,('Input_Claims Data'!$Q$11:$Q$500='Cal_Claims Experience'!$U533)*('Input_Claims Data'!$R$11:$R$500='Cal_Claims Experience'!$V533)*('Input_Claims Data'!$S$11:$S$500='Cal_Claims Experience'!$W533)*('Input_Claims Data'!$T$11:$T$500='Cal_Claims Experience'!$X533)))</f>
        <v/>
      </c>
      <c r="AE533" s="1" t="str" cm="1">
        <f t="array" ref="AE533">IF(AA533="","",_xlfn._xlws.FILTER('Input_Claims Data'!AA$11:AA$500,('Input_Claims Data'!$Q$11:$Q$500='Cal_Claims Experience'!$U533)*('Input_Claims Data'!$R$11:$R$500='Cal_Claims Experience'!$V533)*('Input_Claims Data'!$S$11:$S$500='Cal_Claims Experience'!$W533)*('Input_Claims Data'!$T$11:$T$500='Cal_Claims Experience'!$X533)))</f>
        <v/>
      </c>
      <c r="AF533" s="1" t="str" cm="1">
        <f t="array" ref="AF533">IF(AB533="","",_xlfn._xlws.FILTER('Input_Claims Data'!AB$11:AB$500,('Input_Claims Data'!$Q$11:$Q$500='Cal_Claims Experience'!$U533)*('Input_Claims Data'!$R$11:$R$500='Cal_Claims Experience'!$V533)*('Input_Claims Data'!$S$11:$S$500='Cal_Claims Experience'!$W533)*('Input_Claims Data'!$T$11:$T$500='Cal_Claims Experience'!$X533)))</f>
        <v/>
      </c>
      <c r="AG533" s="1" t="str" cm="1">
        <f t="array" ref="AG533">IF(AC533="","",_xlfn._xlws.FILTER('Input_Claims Data'!AC$11:AC$500,('Input_Claims Data'!$Q$11:$Q$500='Cal_Claims Experience'!$U533)*('Input_Claims Data'!$R$11:$R$500='Cal_Claims Experience'!$V533)*('Input_Claims Data'!$S$11:$S$500='Cal_Claims Experience'!$W533)*('Input_Claims Data'!$T$11:$T$500='Cal_Claims Experience'!$X533)))</f>
        <v/>
      </c>
      <c r="AH533" s="1" t="str" cm="1">
        <f t="array" ref="AH533">IF(AD533="","",_xlfn._xlws.FILTER('Input_Claims Data'!AD$11:AD$500,('Input_Claims Data'!$Q$11:$Q$500='Cal_Claims Experience'!$U533)*('Input_Claims Data'!$R$11:$R$500='Cal_Claims Experience'!$V533)*('Input_Claims Data'!$S$11:$S$500='Cal_Claims Experience'!$W533)*('Input_Claims Data'!$T$11:$T$500='Cal_Claims Experience'!$X533)))</f>
        <v/>
      </c>
      <c r="AI533" s="1" t="str">
        <f t="shared" si="88"/>
        <v/>
      </c>
      <c r="AJ533" s="1" t="str">
        <f t="shared" si="85"/>
        <v/>
      </c>
      <c r="AK533" s="1" t="str">
        <f t="shared" si="86"/>
        <v/>
      </c>
      <c r="AL533" s="1" t="str">
        <f t="shared" si="87"/>
        <v/>
      </c>
      <c r="AM533" s="1" t="str">
        <f t="shared" si="89"/>
        <v/>
      </c>
    </row>
    <row r="534" spans="5:39">
      <c r="E534" s="1" t="str" cm="1">
        <f t="array" ref="E534">IF(A534="","",_xlfn._xlws.FILTER('Input_Claims Data'!E$11:E$500,('Input_Claims Data'!$A$11:$A$500='Cal_Claims Experience'!$A534)*('Input_Claims Data'!$B$11:$B$500='Cal_Claims Experience'!$B534)*('Input_Claims Data'!$C$11:$C$500='Cal_Claims Experience'!$C534)*('Input_Claims Data'!$D$11:$D$500='Cal_Claims Experience'!$D534)))</f>
        <v/>
      </c>
      <c r="F534" s="1" t="str" cm="1">
        <f t="array" ref="F534">IF(A534="","",_xlfn._xlws.FILTER('Input_Claims Data'!F$11:F$500,('Input_Claims Data'!$A$11:$A$500='Cal_Claims Experience'!$A534)*('Input_Claims Data'!$B$11:$B$500='Cal_Claims Experience'!$B534)*('Input_Claims Data'!$C$11:$C$500='Cal_Claims Experience'!$C534)*('Input_Claims Data'!$D$11:$D$500='Cal_Claims Experience'!$D534)))</f>
        <v/>
      </c>
      <c r="G534" s="1" t="str" cm="1">
        <f t="array" ref="G534">IF(A534="","",_xlfn._xlws.FILTER('Input_Claims Data'!G$11:G$500,('Input_Claims Data'!$A$11:$A$500='Cal_Claims Experience'!$A534)*('Input_Claims Data'!$B$11:$B$500='Cal_Claims Experience'!$B534)*('Input_Claims Data'!$C$11:$C$500='Cal_Claims Experience'!$C534)*('Input_Claims Data'!$D$11:$D$500='Cal_Claims Experience'!$D534)))</f>
        <v/>
      </c>
      <c r="H534" s="1" t="str" cm="1">
        <f t="array" ref="H534">IF(A534="","",_xlfn._xlws.FILTER('Input_Claims Data'!H$11:H$500,('Input_Claims Data'!$A$11:$A$500='Cal_Claims Experience'!$A534)*('Input_Claims Data'!$B$11:$B$500='Cal_Claims Experience'!$B534)*('Input_Claims Data'!$C$11:$C$500='Cal_Claims Experience'!$C534)*('Input_Claims Data'!$D$11:$D$500='Cal_Claims Experience'!$D534)))</f>
        <v/>
      </c>
      <c r="I534" s="1" t="str" cm="1">
        <f t="array" ref="I534">IF(A534="","",_xlfn._xlws.FILTER('Input_Claims Data'!I$11:I$500,('Input_Claims Data'!$A$11:$A$500='Cal_Claims Experience'!$A534)*('Input_Claims Data'!$B$11:$B$500='Cal_Claims Experience'!$B534)*('Input_Claims Data'!$C$11:$C$500='Cal_Claims Experience'!$C534)*('Input_Claims Data'!$D$11:$D$500='Cal_Claims Experience'!$D534)))</f>
        <v/>
      </c>
      <c r="J534" s="1" t="str" cm="1">
        <f t="array" ref="J534">IF(A534="","",_xlfn._xlws.FILTER('Input_Claims Data'!J$11:J$500,('Input_Claims Data'!$A$11:$A$500='Cal_Claims Experience'!$A534)*('Input_Claims Data'!$B$11:$B$500='Cal_Claims Experience'!$B534)*('Input_Claims Data'!$C$11:$C$500='Cal_Claims Experience'!$C534)*('Input_Claims Data'!$D$11:$D$500='Cal_Claims Experience'!$D534)))</f>
        <v/>
      </c>
      <c r="K534" s="1" t="str" cm="1">
        <f t="array" ref="K534">IF(A534="","",_xlfn._xlws.FILTER('Input_Claims Data'!K$11:K$500,('Input_Claims Data'!$A$11:$A$500='Cal_Claims Experience'!$A534)*('Input_Claims Data'!$B$11:$B$500='Cal_Claims Experience'!$B534)*('Input_Claims Data'!$C$11:$C$500='Cal_Claims Experience'!$C534)*('Input_Claims Data'!$D$11:$D$500='Cal_Claims Experience'!$D534)))</f>
        <v/>
      </c>
      <c r="L534" s="1" t="str" cm="1">
        <f t="array" ref="L534">IF(B534="","",_xlfn._xlws.FILTER('Input_Claims Data'!L$11:L$500,('Input_Claims Data'!$A$11:$A$500='Cal_Claims Experience'!$A534)*('Input_Claims Data'!$B$11:$B$500='Cal_Claims Experience'!$B534)*('Input_Claims Data'!$C$11:$C$500='Cal_Claims Experience'!$C534)*('Input_Claims Data'!$D$11:$D$500='Cal_Claims Experience'!$D534)))</f>
        <v/>
      </c>
      <c r="M534" s="1" t="str" cm="1">
        <f t="array" ref="M534">IF(C534="","",_xlfn._xlws.FILTER('Input_Claims Data'!M$11:M$500,('Input_Claims Data'!$A$11:$A$500='Cal_Claims Experience'!$A534)*('Input_Claims Data'!$B$11:$B$500='Cal_Claims Experience'!$B534)*('Input_Claims Data'!$C$11:$C$500='Cal_Claims Experience'!$C534)*('Input_Claims Data'!$D$11:$D$500='Cal_Claims Experience'!$D534)))</f>
        <v/>
      </c>
      <c r="N534" s="1" t="str" cm="1">
        <f t="array" ref="N534">IF(D534="","",_xlfn._xlws.FILTER('Input_Claims Data'!N$11:N$500,('Input_Claims Data'!$A$11:$A$500='Cal_Claims Experience'!$A534)*('Input_Claims Data'!$B$11:$B$500='Cal_Claims Experience'!$B534)*('Input_Claims Data'!$C$11:$C$500='Cal_Claims Experience'!$C534)*('Input_Claims Data'!$D$11:$D$500='Cal_Claims Experience'!$D534)))</f>
        <v/>
      </c>
      <c r="O534" s="1" t="str">
        <f t="shared" si="80"/>
        <v/>
      </c>
      <c r="P534" s="1" t="str">
        <f t="shared" si="81"/>
        <v/>
      </c>
      <c r="Q534" s="1" t="str">
        <f t="shared" si="82"/>
        <v/>
      </c>
      <c r="R534" s="1" t="str">
        <f t="shared" si="83"/>
        <v/>
      </c>
      <c r="S534" s="1" t="str">
        <f t="shared" si="84"/>
        <v/>
      </c>
      <c r="Y534" s="1" t="str" cm="1">
        <f t="array" ref="Y534">IF(U534="","",_xlfn._xlws.FILTER('Input_Claims Data'!U$11:U$500,('Input_Claims Data'!$Q$11:$Q$500='Cal_Claims Experience'!$U534)*('Input_Claims Data'!$R$11:$R$500='Cal_Claims Experience'!$V534)*('Input_Claims Data'!$S$11:$S$500='Cal_Claims Experience'!$W534)*('Input_Claims Data'!$T$11:$T$500='Cal_Claims Experience'!$X534)))</f>
        <v/>
      </c>
      <c r="Z534" s="1" t="str" cm="1">
        <f t="array" ref="Z534">IF(V534="","",_xlfn._xlws.FILTER('Input_Claims Data'!V$11:V$500,('Input_Claims Data'!$Q$11:$Q$500='Cal_Claims Experience'!$U534)*('Input_Claims Data'!$R$11:$R$500='Cal_Claims Experience'!$V534)*('Input_Claims Data'!$S$11:$S$500='Cal_Claims Experience'!$W534)*('Input_Claims Data'!$T$11:$T$500='Cal_Claims Experience'!$X534)))</f>
        <v/>
      </c>
      <c r="AA534" s="1" t="str" cm="1">
        <f t="array" ref="AA534">IF(W534="","",_xlfn._xlws.FILTER('Input_Claims Data'!W$11:W$500,('Input_Claims Data'!$Q$11:$Q$500='Cal_Claims Experience'!$U534)*('Input_Claims Data'!$R$11:$R$500='Cal_Claims Experience'!$V534)*('Input_Claims Data'!$S$11:$S$500='Cal_Claims Experience'!$W534)*('Input_Claims Data'!$T$11:$T$500='Cal_Claims Experience'!$X534)))</f>
        <v/>
      </c>
      <c r="AB534" s="1" t="str" cm="1">
        <f t="array" ref="AB534">IF(X534="","",_xlfn._xlws.FILTER('Input_Claims Data'!X$11:X$500,('Input_Claims Data'!$Q$11:$Q$500='Cal_Claims Experience'!$U534)*('Input_Claims Data'!$R$11:$R$500='Cal_Claims Experience'!$V534)*('Input_Claims Data'!$S$11:$S$500='Cal_Claims Experience'!$W534)*('Input_Claims Data'!$T$11:$T$500='Cal_Claims Experience'!$X534)))</f>
        <v/>
      </c>
      <c r="AC534" s="1" t="str" cm="1">
        <f t="array" ref="AC534">IF(Y534="","",_xlfn._xlws.FILTER('Input_Claims Data'!Y$11:Y$500,('Input_Claims Data'!$Q$11:$Q$500='Cal_Claims Experience'!$U534)*('Input_Claims Data'!$R$11:$R$500='Cal_Claims Experience'!$V534)*('Input_Claims Data'!$S$11:$S$500='Cal_Claims Experience'!$W534)*('Input_Claims Data'!$T$11:$T$500='Cal_Claims Experience'!$X534)))</f>
        <v/>
      </c>
      <c r="AD534" s="1" t="str" cm="1">
        <f t="array" ref="AD534">IF(Z534="","",_xlfn._xlws.FILTER('Input_Claims Data'!Z$11:Z$500,('Input_Claims Data'!$Q$11:$Q$500='Cal_Claims Experience'!$U534)*('Input_Claims Data'!$R$11:$R$500='Cal_Claims Experience'!$V534)*('Input_Claims Data'!$S$11:$S$500='Cal_Claims Experience'!$W534)*('Input_Claims Data'!$T$11:$T$500='Cal_Claims Experience'!$X534)))</f>
        <v/>
      </c>
      <c r="AE534" s="1" t="str" cm="1">
        <f t="array" ref="AE534">IF(AA534="","",_xlfn._xlws.FILTER('Input_Claims Data'!AA$11:AA$500,('Input_Claims Data'!$Q$11:$Q$500='Cal_Claims Experience'!$U534)*('Input_Claims Data'!$R$11:$R$500='Cal_Claims Experience'!$V534)*('Input_Claims Data'!$S$11:$S$500='Cal_Claims Experience'!$W534)*('Input_Claims Data'!$T$11:$T$500='Cal_Claims Experience'!$X534)))</f>
        <v/>
      </c>
      <c r="AF534" s="1" t="str" cm="1">
        <f t="array" ref="AF534">IF(AB534="","",_xlfn._xlws.FILTER('Input_Claims Data'!AB$11:AB$500,('Input_Claims Data'!$Q$11:$Q$500='Cal_Claims Experience'!$U534)*('Input_Claims Data'!$R$11:$R$500='Cal_Claims Experience'!$V534)*('Input_Claims Data'!$S$11:$S$500='Cal_Claims Experience'!$W534)*('Input_Claims Data'!$T$11:$T$500='Cal_Claims Experience'!$X534)))</f>
        <v/>
      </c>
      <c r="AG534" s="1" t="str" cm="1">
        <f t="array" ref="AG534">IF(AC534="","",_xlfn._xlws.FILTER('Input_Claims Data'!AC$11:AC$500,('Input_Claims Data'!$Q$11:$Q$500='Cal_Claims Experience'!$U534)*('Input_Claims Data'!$R$11:$R$500='Cal_Claims Experience'!$V534)*('Input_Claims Data'!$S$11:$S$500='Cal_Claims Experience'!$W534)*('Input_Claims Data'!$T$11:$T$500='Cal_Claims Experience'!$X534)))</f>
        <v/>
      </c>
      <c r="AH534" s="1" t="str" cm="1">
        <f t="array" ref="AH534">IF(AD534="","",_xlfn._xlws.FILTER('Input_Claims Data'!AD$11:AD$500,('Input_Claims Data'!$Q$11:$Q$500='Cal_Claims Experience'!$U534)*('Input_Claims Data'!$R$11:$R$500='Cal_Claims Experience'!$V534)*('Input_Claims Data'!$S$11:$S$500='Cal_Claims Experience'!$W534)*('Input_Claims Data'!$T$11:$T$500='Cal_Claims Experience'!$X534)))</f>
        <v/>
      </c>
      <c r="AI534" s="1" t="str">
        <f t="shared" si="88"/>
        <v/>
      </c>
      <c r="AJ534" s="1" t="str">
        <f t="shared" si="85"/>
        <v/>
      </c>
      <c r="AK534" s="1" t="str">
        <f t="shared" si="86"/>
        <v/>
      </c>
      <c r="AL534" s="1" t="str">
        <f t="shared" si="87"/>
        <v/>
      </c>
      <c r="AM534" s="1" t="str">
        <f t="shared" si="89"/>
        <v/>
      </c>
    </row>
    <row r="535" spans="5:39">
      <c r="E535" s="1" t="str" cm="1">
        <f t="array" ref="E535">IF(A535="","",_xlfn._xlws.FILTER('Input_Claims Data'!E$11:E$500,('Input_Claims Data'!$A$11:$A$500='Cal_Claims Experience'!$A535)*('Input_Claims Data'!$B$11:$B$500='Cal_Claims Experience'!$B535)*('Input_Claims Data'!$C$11:$C$500='Cal_Claims Experience'!$C535)*('Input_Claims Data'!$D$11:$D$500='Cal_Claims Experience'!$D535)))</f>
        <v/>
      </c>
      <c r="F535" s="1" t="str" cm="1">
        <f t="array" ref="F535">IF(A535="","",_xlfn._xlws.FILTER('Input_Claims Data'!F$11:F$500,('Input_Claims Data'!$A$11:$A$500='Cal_Claims Experience'!$A535)*('Input_Claims Data'!$B$11:$B$500='Cal_Claims Experience'!$B535)*('Input_Claims Data'!$C$11:$C$500='Cal_Claims Experience'!$C535)*('Input_Claims Data'!$D$11:$D$500='Cal_Claims Experience'!$D535)))</f>
        <v/>
      </c>
      <c r="G535" s="1" t="str" cm="1">
        <f t="array" ref="G535">IF(A535="","",_xlfn._xlws.FILTER('Input_Claims Data'!G$11:G$500,('Input_Claims Data'!$A$11:$A$500='Cal_Claims Experience'!$A535)*('Input_Claims Data'!$B$11:$B$500='Cal_Claims Experience'!$B535)*('Input_Claims Data'!$C$11:$C$500='Cal_Claims Experience'!$C535)*('Input_Claims Data'!$D$11:$D$500='Cal_Claims Experience'!$D535)))</f>
        <v/>
      </c>
      <c r="H535" s="1" t="str" cm="1">
        <f t="array" ref="H535">IF(A535="","",_xlfn._xlws.FILTER('Input_Claims Data'!H$11:H$500,('Input_Claims Data'!$A$11:$A$500='Cal_Claims Experience'!$A535)*('Input_Claims Data'!$B$11:$B$500='Cal_Claims Experience'!$B535)*('Input_Claims Data'!$C$11:$C$500='Cal_Claims Experience'!$C535)*('Input_Claims Data'!$D$11:$D$500='Cal_Claims Experience'!$D535)))</f>
        <v/>
      </c>
      <c r="I535" s="1" t="str" cm="1">
        <f t="array" ref="I535">IF(A535="","",_xlfn._xlws.FILTER('Input_Claims Data'!I$11:I$500,('Input_Claims Data'!$A$11:$A$500='Cal_Claims Experience'!$A535)*('Input_Claims Data'!$B$11:$B$500='Cal_Claims Experience'!$B535)*('Input_Claims Data'!$C$11:$C$500='Cal_Claims Experience'!$C535)*('Input_Claims Data'!$D$11:$D$500='Cal_Claims Experience'!$D535)))</f>
        <v/>
      </c>
      <c r="J535" s="1" t="str" cm="1">
        <f t="array" ref="J535">IF(A535="","",_xlfn._xlws.FILTER('Input_Claims Data'!J$11:J$500,('Input_Claims Data'!$A$11:$A$500='Cal_Claims Experience'!$A535)*('Input_Claims Data'!$B$11:$B$500='Cal_Claims Experience'!$B535)*('Input_Claims Data'!$C$11:$C$500='Cal_Claims Experience'!$C535)*('Input_Claims Data'!$D$11:$D$500='Cal_Claims Experience'!$D535)))</f>
        <v/>
      </c>
      <c r="K535" s="1" t="str" cm="1">
        <f t="array" ref="K535">IF(A535="","",_xlfn._xlws.FILTER('Input_Claims Data'!K$11:K$500,('Input_Claims Data'!$A$11:$A$500='Cal_Claims Experience'!$A535)*('Input_Claims Data'!$B$11:$B$500='Cal_Claims Experience'!$B535)*('Input_Claims Data'!$C$11:$C$500='Cal_Claims Experience'!$C535)*('Input_Claims Data'!$D$11:$D$500='Cal_Claims Experience'!$D535)))</f>
        <v/>
      </c>
      <c r="L535" s="1" t="str" cm="1">
        <f t="array" ref="L535">IF(B535="","",_xlfn._xlws.FILTER('Input_Claims Data'!L$11:L$500,('Input_Claims Data'!$A$11:$A$500='Cal_Claims Experience'!$A535)*('Input_Claims Data'!$B$11:$B$500='Cal_Claims Experience'!$B535)*('Input_Claims Data'!$C$11:$C$500='Cal_Claims Experience'!$C535)*('Input_Claims Data'!$D$11:$D$500='Cal_Claims Experience'!$D535)))</f>
        <v/>
      </c>
      <c r="M535" s="1" t="str" cm="1">
        <f t="array" ref="M535">IF(C535="","",_xlfn._xlws.FILTER('Input_Claims Data'!M$11:M$500,('Input_Claims Data'!$A$11:$A$500='Cal_Claims Experience'!$A535)*('Input_Claims Data'!$B$11:$B$500='Cal_Claims Experience'!$B535)*('Input_Claims Data'!$C$11:$C$500='Cal_Claims Experience'!$C535)*('Input_Claims Data'!$D$11:$D$500='Cal_Claims Experience'!$D535)))</f>
        <v/>
      </c>
      <c r="N535" s="1" t="str" cm="1">
        <f t="array" ref="N535">IF(D535="","",_xlfn._xlws.FILTER('Input_Claims Data'!N$11:N$500,('Input_Claims Data'!$A$11:$A$500='Cal_Claims Experience'!$A535)*('Input_Claims Data'!$B$11:$B$500='Cal_Claims Experience'!$B535)*('Input_Claims Data'!$C$11:$C$500='Cal_Claims Experience'!$C535)*('Input_Claims Data'!$D$11:$D$500='Cal_Claims Experience'!$D535)))</f>
        <v/>
      </c>
      <c r="O535" s="1" t="str">
        <f t="shared" si="80"/>
        <v/>
      </c>
      <c r="P535" s="1" t="str">
        <f t="shared" si="81"/>
        <v/>
      </c>
      <c r="Q535" s="1" t="str">
        <f t="shared" si="82"/>
        <v/>
      </c>
      <c r="R535" s="1" t="str">
        <f t="shared" si="83"/>
        <v/>
      </c>
      <c r="S535" s="1" t="str">
        <f t="shared" si="84"/>
        <v/>
      </c>
      <c r="Y535" s="1" t="str" cm="1">
        <f t="array" ref="Y535">IF(U535="","",_xlfn._xlws.FILTER('Input_Claims Data'!U$11:U$500,('Input_Claims Data'!$Q$11:$Q$500='Cal_Claims Experience'!$U535)*('Input_Claims Data'!$R$11:$R$500='Cal_Claims Experience'!$V535)*('Input_Claims Data'!$S$11:$S$500='Cal_Claims Experience'!$W535)*('Input_Claims Data'!$T$11:$T$500='Cal_Claims Experience'!$X535)))</f>
        <v/>
      </c>
      <c r="Z535" s="1" t="str" cm="1">
        <f t="array" ref="Z535">IF(V535="","",_xlfn._xlws.FILTER('Input_Claims Data'!V$11:V$500,('Input_Claims Data'!$Q$11:$Q$500='Cal_Claims Experience'!$U535)*('Input_Claims Data'!$R$11:$R$500='Cal_Claims Experience'!$V535)*('Input_Claims Data'!$S$11:$S$500='Cal_Claims Experience'!$W535)*('Input_Claims Data'!$T$11:$T$500='Cal_Claims Experience'!$X535)))</f>
        <v/>
      </c>
      <c r="AA535" s="1" t="str" cm="1">
        <f t="array" ref="AA535">IF(W535="","",_xlfn._xlws.FILTER('Input_Claims Data'!W$11:W$500,('Input_Claims Data'!$Q$11:$Q$500='Cal_Claims Experience'!$U535)*('Input_Claims Data'!$R$11:$R$500='Cal_Claims Experience'!$V535)*('Input_Claims Data'!$S$11:$S$500='Cal_Claims Experience'!$W535)*('Input_Claims Data'!$T$11:$T$500='Cal_Claims Experience'!$X535)))</f>
        <v/>
      </c>
      <c r="AB535" s="1" t="str" cm="1">
        <f t="array" ref="AB535">IF(X535="","",_xlfn._xlws.FILTER('Input_Claims Data'!X$11:X$500,('Input_Claims Data'!$Q$11:$Q$500='Cal_Claims Experience'!$U535)*('Input_Claims Data'!$R$11:$R$500='Cal_Claims Experience'!$V535)*('Input_Claims Data'!$S$11:$S$500='Cal_Claims Experience'!$W535)*('Input_Claims Data'!$T$11:$T$500='Cal_Claims Experience'!$X535)))</f>
        <v/>
      </c>
      <c r="AC535" s="1" t="str" cm="1">
        <f t="array" ref="AC535">IF(Y535="","",_xlfn._xlws.FILTER('Input_Claims Data'!Y$11:Y$500,('Input_Claims Data'!$Q$11:$Q$500='Cal_Claims Experience'!$U535)*('Input_Claims Data'!$R$11:$R$500='Cal_Claims Experience'!$V535)*('Input_Claims Data'!$S$11:$S$500='Cal_Claims Experience'!$W535)*('Input_Claims Data'!$T$11:$T$500='Cal_Claims Experience'!$X535)))</f>
        <v/>
      </c>
      <c r="AD535" s="1" t="str" cm="1">
        <f t="array" ref="AD535">IF(Z535="","",_xlfn._xlws.FILTER('Input_Claims Data'!Z$11:Z$500,('Input_Claims Data'!$Q$11:$Q$500='Cal_Claims Experience'!$U535)*('Input_Claims Data'!$R$11:$R$500='Cal_Claims Experience'!$V535)*('Input_Claims Data'!$S$11:$S$500='Cal_Claims Experience'!$W535)*('Input_Claims Data'!$T$11:$T$500='Cal_Claims Experience'!$X535)))</f>
        <v/>
      </c>
      <c r="AE535" s="1" t="str" cm="1">
        <f t="array" ref="AE535">IF(AA535="","",_xlfn._xlws.FILTER('Input_Claims Data'!AA$11:AA$500,('Input_Claims Data'!$Q$11:$Q$500='Cal_Claims Experience'!$U535)*('Input_Claims Data'!$R$11:$R$500='Cal_Claims Experience'!$V535)*('Input_Claims Data'!$S$11:$S$500='Cal_Claims Experience'!$W535)*('Input_Claims Data'!$T$11:$T$500='Cal_Claims Experience'!$X535)))</f>
        <v/>
      </c>
      <c r="AF535" s="1" t="str" cm="1">
        <f t="array" ref="AF535">IF(AB535="","",_xlfn._xlws.FILTER('Input_Claims Data'!AB$11:AB$500,('Input_Claims Data'!$Q$11:$Q$500='Cal_Claims Experience'!$U535)*('Input_Claims Data'!$R$11:$R$500='Cal_Claims Experience'!$V535)*('Input_Claims Data'!$S$11:$S$500='Cal_Claims Experience'!$W535)*('Input_Claims Data'!$T$11:$T$500='Cal_Claims Experience'!$X535)))</f>
        <v/>
      </c>
      <c r="AG535" s="1" t="str" cm="1">
        <f t="array" ref="AG535">IF(AC535="","",_xlfn._xlws.FILTER('Input_Claims Data'!AC$11:AC$500,('Input_Claims Data'!$Q$11:$Q$500='Cal_Claims Experience'!$U535)*('Input_Claims Data'!$R$11:$R$500='Cal_Claims Experience'!$V535)*('Input_Claims Data'!$S$11:$S$500='Cal_Claims Experience'!$W535)*('Input_Claims Data'!$T$11:$T$500='Cal_Claims Experience'!$X535)))</f>
        <v/>
      </c>
      <c r="AH535" s="1" t="str" cm="1">
        <f t="array" ref="AH535">IF(AD535="","",_xlfn._xlws.FILTER('Input_Claims Data'!AD$11:AD$500,('Input_Claims Data'!$Q$11:$Q$500='Cal_Claims Experience'!$U535)*('Input_Claims Data'!$R$11:$R$500='Cal_Claims Experience'!$V535)*('Input_Claims Data'!$S$11:$S$500='Cal_Claims Experience'!$W535)*('Input_Claims Data'!$T$11:$T$500='Cal_Claims Experience'!$X535)))</f>
        <v/>
      </c>
      <c r="AI535" s="1" t="str">
        <f t="shared" si="88"/>
        <v/>
      </c>
      <c r="AJ535" s="1" t="str">
        <f t="shared" si="85"/>
        <v/>
      </c>
      <c r="AK535" s="1" t="str">
        <f t="shared" si="86"/>
        <v/>
      </c>
      <c r="AL535" s="1" t="str">
        <f t="shared" si="87"/>
        <v/>
      </c>
      <c r="AM535" s="1" t="str">
        <f t="shared" si="89"/>
        <v/>
      </c>
    </row>
    <row r="536" spans="5:39">
      <c r="E536" s="1" t="str" cm="1">
        <f t="array" ref="E536">IF(A536="","",_xlfn._xlws.FILTER('Input_Claims Data'!E$11:E$500,('Input_Claims Data'!$A$11:$A$500='Cal_Claims Experience'!$A536)*('Input_Claims Data'!$B$11:$B$500='Cal_Claims Experience'!$B536)*('Input_Claims Data'!$C$11:$C$500='Cal_Claims Experience'!$C536)*('Input_Claims Data'!$D$11:$D$500='Cal_Claims Experience'!$D536)))</f>
        <v/>
      </c>
      <c r="F536" s="1" t="str" cm="1">
        <f t="array" ref="F536">IF(A536="","",_xlfn._xlws.FILTER('Input_Claims Data'!F$11:F$500,('Input_Claims Data'!$A$11:$A$500='Cal_Claims Experience'!$A536)*('Input_Claims Data'!$B$11:$B$500='Cal_Claims Experience'!$B536)*('Input_Claims Data'!$C$11:$C$500='Cal_Claims Experience'!$C536)*('Input_Claims Data'!$D$11:$D$500='Cal_Claims Experience'!$D536)))</f>
        <v/>
      </c>
      <c r="G536" s="1" t="str" cm="1">
        <f t="array" ref="G536">IF(A536="","",_xlfn._xlws.FILTER('Input_Claims Data'!G$11:G$500,('Input_Claims Data'!$A$11:$A$500='Cal_Claims Experience'!$A536)*('Input_Claims Data'!$B$11:$B$500='Cal_Claims Experience'!$B536)*('Input_Claims Data'!$C$11:$C$500='Cal_Claims Experience'!$C536)*('Input_Claims Data'!$D$11:$D$500='Cal_Claims Experience'!$D536)))</f>
        <v/>
      </c>
      <c r="H536" s="1" t="str" cm="1">
        <f t="array" ref="H536">IF(A536="","",_xlfn._xlws.FILTER('Input_Claims Data'!H$11:H$500,('Input_Claims Data'!$A$11:$A$500='Cal_Claims Experience'!$A536)*('Input_Claims Data'!$B$11:$B$500='Cal_Claims Experience'!$B536)*('Input_Claims Data'!$C$11:$C$500='Cal_Claims Experience'!$C536)*('Input_Claims Data'!$D$11:$D$500='Cal_Claims Experience'!$D536)))</f>
        <v/>
      </c>
      <c r="I536" s="1" t="str" cm="1">
        <f t="array" ref="I536">IF(A536="","",_xlfn._xlws.FILTER('Input_Claims Data'!I$11:I$500,('Input_Claims Data'!$A$11:$A$500='Cal_Claims Experience'!$A536)*('Input_Claims Data'!$B$11:$B$500='Cal_Claims Experience'!$B536)*('Input_Claims Data'!$C$11:$C$500='Cal_Claims Experience'!$C536)*('Input_Claims Data'!$D$11:$D$500='Cal_Claims Experience'!$D536)))</f>
        <v/>
      </c>
      <c r="J536" s="1" t="str" cm="1">
        <f t="array" ref="J536">IF(A536="","",_xlfn._xlws.FILTER('Input_Claims Data'!J$11:J$500,('Input_Claims Data'!$A$11:$A$500='Cal_Claims Experience'!$A536)*('Input_Claims Data'!$B$11:$B$500='Cal_Claims Experience'!$B536)*('Input_Claims Data'!$C$11:$C$500='Cal_Claims Experience'!$C536)*('Input_Claims Data'!$D$11:$D$500='Cal_Claims Experience'!$D536)))</f>
        <v/>
      </c>
      <c r="K536" s="1" t="str" cm="1">
        <f t="array" ref="K536">IF(A536="","",_xlfn._xlws.FILTER('Input_Claims Data'!K$11:K$500,('Input_Claims Data'!$A$11:$A$500='Cal_Claims Experience'!$A536)*('Input_Claims Data'!$B$11:$B$500='Cal_Claims Experience'!$B536)*('Input_Claims Data'!$C$11:$C$500='Cal_Claims Experience'!$C536)*('Input_Claims Data'!$D$11:$D$500='Cal_Claims Experience'!$D536)))</f>
        <v/>
      </c>
      <c r="L536" s="1" t="str" cm="1">
        <f t="array" ref="L536">IF(B536="","",_xlfn._xlws.FILTER('Input_Claims Data'!L$11:L$500,('Input_Claims Data'!$A$11:$A$500='Cal_Claims Experience'!$A536)*('Input_Claims Data'!$B$11:$B$500='Cal_Claims Experience'!$B536)*('Input_Claims Data'!$C$11:$C$500='Cal_Claims Experience'!$C536)*('Input_Claims Data'!$D$11:$D$500='Cal_Claims Experience'!$D536)))</f>
        <v/>
      </c>
      <c r="M536" s="1" t="str" cm="1">
        <f t="array" ref="M536">IF(C536="","",_xlfn._xlws.FILTER('Input_Claims Data'!M$11:M$500,('Input_Claims Data'!$A$11:$A$500='Cal_Claims Experience'!$A536)*('Input_Claims Data'!$B$11:$B$500='Cal_Claims Experience'!$B536)*('Input_Claims Data'!$C$11:$C$500='Cal_Claims Experience'!$C536)*('Input_Claims Data'!$D$11:$D$500='Cal_Claims Experience'!$D536)))</f>
        <v/>
      </c>
      <c r="N536" s="1" t="str" cm="1">
        <f t="array" ref="N536">IF(D536="","",_xlfn._xlws.FILTER('Input_Claims Data'!N$11:N$500,('Input_Claims Data'!$A$11:$A$500='Cal_Claims Experience'!$A536)*('Input_Claims Data'!$B$11:$B$500='Cal_Claims Experience'!$B536)*('Input_Claims Data'!$C$11:$C$500='Cal_Claims Experience'!$C536)*('Input_Claims Data'!$D$11:$D$500='Cal_Claims Experience'!$D536)))</f>
        <v/>
      </c>
      <c r="O536" s="1" t="str">
        <f t="shared" si="80"/>
        <v/>
      </c>
      <c r="P536" s="1" t="str">
        <f t="shared" si="81"/>
        <v/>
      </c>
      <c r="Q536" s="1" t="str">
        <f t="shared" si="82"/>
        <v/>
      </c>
      <c r="R536" s="1" t="str">
        <f t="shared" si="83"/>
        <v/>
      </c>
      <c r="S536" s="1" t="str">
        <f t="shared" si="84"/>
        <v/>
      </c>
      <c r="Y536" s="1" t="str" cm="1">
        <f t="array" ref="Y536">IF(U536="","",_xlfn._xlws.FILTER('Input_Claims Data'!U$11:U$500,('Input_Claims Data'!$Q$11:$Q$500='Cal_Claims Experience'!$U536)*('Input_Claims Data'!$R$11:$R$500='Cal_Claims Experience'!$V536)*('Input_Claims Data'!$S$11:$S$500='Cal_Claims Experience'!$W536)*('Input_Claims Data'!$T$11:$T$500='Cal_Claims Experience'!$X536)))</f>
        <v/>
      </c>
      <c r="Z536" s="1" t="str" cm="1">
        <f t="array" ref="Z536">IF(V536="","",_xlfn._xlws.FILTER('Input_Claims Data'!V$11:V$500,('Input_Claims Data'!$Q$11:$Q$500='Cal_Claims Experience'!$U536)*('Input_Claims Data'!$R$11:$R$500='Cal_Claims Experience'!$V536)*('Input_Claims Data'!$S$11:$S$500='Cal_Claims Experience'!$W536)*('Input_Claims Data'!$T$11:$T$500='Cal_Claims Experience'!$X536)))</f>
        <v/>
      </c>
      <c r="AA536" s="1" t="str" cm="1">
        <f t="array" ref="AA536">IF(W536="","",_xlfn._xlws.FILTER('Input_Claims Data'!W$11:W$500,('Input_Claims Data'!$Q$11:$Q$500='Cal_Claims Experience'!$U536)*('Input_Claims Data'!$R$11:$R$500='Cal_Claims Experience'!$V536)*('Input_Claims Data'!$S$11:$S$500='Cal_Claims Experience'!$W536)*('Input_Claims Data'!$T$11:$T$500='Cal_Claims Experience'!$X536)))</f>
        <v/>
      </c>
      <c r="AB536" s="1" t="str" cm="1">
        <f t="array" ref="AB536">IF(X536="","",_xlfn._xlws.FILTER('Input_Claims Data'!X$11:X$500,('Input_Claims Data'!$Q$11:$Q$500='Cal_Claims Experience'!$U536)*('Input_Claims Data'!$R$11:$R$500='Cal_Claims Experience'!$V536)*('Input_Claims Data'!$S$11:$S$500='Cal_Claims Experience'!$W536)*('Input_Claims Data'!$T$11:$T$500='Cal_Claims Experience'!$X536)))</f>
        <v/>
      </c>
      <c r="AC536" s="1" t="str" cm="1">
        <f t="array" ref="AC536">IF(Y536="","",_xlfn._xlws.FILTER('Input_Claims Data'!Y$11:Y$500,('Input_Claims Data'!$Q$11:$Q$500='Cal_Claims Experience'!$U536)*('Input_Claims Data'!$R$11:$R$500='Cal_Claims Experience'!$V536)*('Input_Claims Data'!$S$11:$S$500='Cal_Claims Experience'!$W536)*('Input_Claims Data'!$T$11:$T$500='Cal_Claims Experience'!$X536)))</f>
        <v/>
      </c>
      <c r="AD536" s="1" t="str" cm="1">
        <f t="array" ref="AD536">IF(Z536="","",_xlfn._xlws.FILTER('Input_Claims Data'!Z$11:Z$500,('Input_Claims Data'!$Q$11:$Q$500='Cal_Claims Experience'!$U536)*('Input_Claims Data'!$R$11:$R$500='Cal_Claims Experience'!$V536)*('Input_Claims Data'!$S$11:$S$500='Cal_Claims Experience'!$W536)*('Input_Claims Data'!$T$11:$T$500='Cal_Claims Experience'!$X536)))</f>
        <v/>
      </c>
      <c r="AE536" s="1" t="str" cm="1">
        <f t="array" ref="AE536">IF(AA536="","",_xlfn._xlws.FILTER('Input_Claims Data'!AA$11:AA$500,('Input_Claims Data'!$Q$11:$Q$500='Cal_Claims Experience'!$U536)*('Input_Claims Data'!$R$11:$R$500='Cal_Claims Experience'!$V536)*('Input_Claims Data'!$S$11:$S$500='Cal_Claims Experience'!$W536)*('Input_Claims Data'!$T$11:$T$500='Cal_Claims Experience'!$X536)))</f>
        <v/>
      </c>
      <c r="AF536" s="1" t="str" cm="1">
        <f t="array" ref="AF536">IF(AB536="","",_xlfn._xlws.FILTER('Input_Claims Data'!AB$11:AB$500,('Input_Claims Data'!$Q$11:$Q$500='Cal_Claims Experience'!$U536)*('Input_Claims Data'!$R$11:$R$500='Cal_Claims Experience'!$V536)*('Input_Claims Data'!$S$11:$S$500='Cal_Claims Experience'!$W536)*('Input_Claims Data'!$T$11:$T$500='Cal_Claims Experience'!$X536)))</f>
        <v/>
      </c>
      <c r="AG536" s="1" t="str" cm="1">
        <f t="array" ref="AG536">IF(AC536="","",_xlfn._xlws.FILTER('Input_Claims Data'!AC$11:AC$500,('Input_Claims Data'!$Q$11:$Q$500='Cal_Claims Experience'!$U536)*('Input_Claims Data'!$R$11:$R$500='Cal_Claims Experience'!$V536)*('Input_Claims Data'!$S$11:$S$500='Cal_Claims Experience'!$W536)*('Input_Claims Data'!$T$11:$T$500='Cal_Claims Experience'!$X536)))</f>
        <v/>
      </c>
      <c r="AH536" s="1" t="str" cm="1">
        <f t="array" ref="AH536">IF(AD536="","",_xlfn._xlws.FILTER('Input_Claims Data'!AD$11:AD$500,('Input_Claims Data'!$Q$11:$Q$500='Cal_Claims Experience'!$U536)*('Input_Claims Data'!$R$11:$R$500='Cal_Claims Experience'!$V536)*('Input_Claims Data'!$S$11:$S$500='Cal_Claims Experience'!$W536)*('Input_Claims Data'!$T$11:$T$500='Cal_Claims Experience'!$X536)))</f>
        <v/>
      </c>
      <c r="AI536" s="1" t="str">
        <f t="shared" si="88"/>
        <v/>
      </c>
      <c r="AJ536" s="1" t="str">
        <f t="shared" si="85"/>
        <v/>
      </c>
      <c r="AK536" s="1" t="str">
        <f t="shared" si="86"/>
        <v/>
      </c>
      <c r="AL536" s="1" t="str">
        <f t="shared" si="87"/>
        <v/>
      </c>
      <c r="AM536" s="1" t="str">
        <f t="shared" si="89"/>
        <v/>
      </c>
    </row>
    <row r="537" spans="5:39">
      <c r="E537" s="1" t="str" cm="1">
        <f t="array" ref="E537">IF(A537="","",_xlfn._xlws.FILTER('Input_Claims Data'!E$11:E$500,('Input_Claims Data'!$A$11:$A$500='Cal_Claims Experience'!$A537)*('Input_Claims Data'!$B$11:$B$500='Cal_Claims Experience'!$B537)*('Input_Claims Data'!$C$11:$C$500='Cal_Claims Experience'!$C537)*('Input_Claims Data'!$D$11:$D$500='Cal_Claims Experience'!$D537)))</f>
        <v/>
      </c>
      <c r="F537" s="1" t="str" cm="1">
        <f t="array" ref="F537">IF(A537="","",_xlfn._xlws.FILTER('Input_Claims Data'!F$11:F$500,('Input_Claims Data'!$A$11:$A$500='Cal_Claims Experience'!$A537)*('Input_Claims Data'!$B$11:$B$500='Cal_Claims Experience'!$B537)*('Input_Claims Data'!$C$11:$C$500='Cal_Claims Experience'!$C537)*('Input_Claims Data'!$D$11:$D$500='Cal_Claims Experience'!$D537)))</f>
        <v/>
      </c>
      <c r="G537" s="1" t="str" cm="1">
        <f t="array" ref="G537">IF(A537="","",_xlfn._xlws.FILTER('Input_Claims Data'!G$11:G$500,('Input_Claims Data'!$A$11:$A$500='Cal_Claims Experience'!$A537)*('Input_Claims Data'!$B$11:$B$500='Cal_Claims Experience'!$B537)*('Input_Claims Data'!$C$11:$C$500='Cal_Claims Experience'!$C537)*('Input_Claims Data'!$D$11:$D$500='Cal_Claims Experience'!$D537)))</f>
        <v/>
      </c>
      <c r="H537" s="1" t="str" cm="1">
        <f t="array" ref="H537">IF(A537="","",_xlfn._xlws.FILTER('Input_Claims Data'!H$11:H$500,('Input_Claims Data'!$A$11:$A$500='Cal_Claims Experience'!$A537)*('Input_Claims Data'!$B$11:$B$500='Cal_Claims Experience'!$B537)*('Input_Claims Data'!$C$11:$C$500='Cal_Claims Experience'!$C537)*('Input_Claims Data'!$D$11:$D$500='Cal_Claims Experience'!$D537)))</f>
        <v/>
      </c>
      <c r="I537" s="1" t="str" cm="1">
        <f t="array" ref="I537">IF(A537="","",_xlfn._xlws.FILTER('Input_Claims Data'!I$11:I$500,('Input_Claims Data'!$A$11:$A$500='Cal_Claims Experience'!$A537)*('Input_Claims Data'!$B$11:$B$500='Cal_Claims Experience'!$B537)*('Input_Claims Data'!$C$11:$C$500='Cal_Claims Experience'!$C537)*('Input_Claims Data'!$D$11:$D$500='Cal_Claims Experience'!$D537)))</f>
        <v/>
      </c>
      <c r="J537" s="1" t="str" cm="1">
        <f t="array" ref="J537">IF(A537="","",_xlfn._xlws.FILTER('Input_Claims Data'!J$11:J$500,('Input_Claims Data'!$A$11:$A$500='Cal_Claims Experience'!$A537)*('Input_Claims Data'!$B$11:$B$500='Cal_Claims Experience'!$B537)*('Input_Claims Data'!$C$11:$C$500='Cal_Claims Experience'!$C537)*('Input_Claims Data'!$D$11:$D$500='Cal_Claims Experience'!$D537)))</f>
        <v/>
      </c>
      <c r="K537" s="1" t="str" cm="1">
        <f t="array" ref="K537">IF(A537="","",_xlfn._xlws.FILTER('Input_Claims Data'!K$11:K$500,('Input_Claims Data'!$A$11:$A$500='Cal_Claims Experience'!$A537)*('Input_Claims Data'!$B$11:$B$500='Cal_Claims Experience'!$B537)*('Input_Claims Data'!$C$11:$C$500='Cal_Claims Experience'!$C537)*('Input_Claims Data'!$D$11:$D$500='Cal_Claims Experience'!$D537)))</f>
        <v/>
      </c>
      <c r="L537" s="1" t="str" cm="1">
        <f t="array" ref="L537">IF(B537="","",_xlfn._xlws.FILTER('Input_Claims Data'!L$11:L$500,('Input_Claims Data'!$A$11:$A$500='Cal_Claims Experience'!$A537)*('Input_Claims Data'!$B$11:$B$500='Cal_Claims Experience'!$B537)*('Input_Claims Data'!$C$11:$C$500='Cal_Claims Experience'!$C537)*('Input_Claims Data'!$D$11:$D$500='Cal_Claims Experience'!$D537)))</f>
        <v/>
      </c>
      <c r="M537" s="1" t="str" cm="1">
        <f t="array" ref="M537">IF(C537="","",_xlfn._xlws.FILTER('Input_Claims Data'!M$11:M$500,('Input_Claims Data'!$A$11:$A$500='Cal_Claims Experience'!$A537)*('Input_Claims Data'!$B$11:$B$500='Cal_Claims Experience'!$B537)*('Input_Claims Data'!$C$11:$C$500='Cal_Claims Experience'!$C537)*('Input_Claims Data'!$D$11:$D$500='Cal_Claims Experience'!$D537)))</f>
        <v/>
      </c>
      <c r="N537" s="1" t="str" cm="1">
        <f t="array" ref="N537">IF(D537="","",_xlfn._xlws.FILTER('Input_Claims Data'!N$11:N$500,('Input_Claims Data'!$A$11:$A$500='Cal_Claims Experience'!$A537)*('Input_Claims Data'!$B$11:$B$500='Cal_Claims Experience'!$B537)*('Input_Claims Data'!$C$11:$C$500='Cal_Claims Experience'!$C537)*('Input_Claims Data'!$D$11:$D$500='Cal_Claims Experience'!$D537)))</f>
        <v/>
      </c>
      <c r="O537" s="1" t="str">
        <f t="shared" si="80"/>
        <v/>
      </c>
      <c r="P537" s="1" t="str">
        <f t="shared" si="81"/>
        <v/>
      </c>
      <c r="Q537" s="1" t="str">
        <f t="shared" si="82"/>
        <v/>
      </c>
      <c r="R537" s="1" t="str">
        <f t="shared" si="83"/>
        <v/>
      </c>
      <c r="S537" s="1" t="str">
        <f t="shared" si="84"/>
        <v/>
      </c>
      <c r="Y537" s="1" t="str" cm="1">
        <f t="array" ref="Y537">IF(U537="","",_xlfn._xlws.FILTER('Input_Claims Data'!U$11:U$500,('Input_Claims Data'!$Q$11:$Q$500='Cal_Claims Experience'!$U537)*('Input_Claims Data'!$R$11:$R$500='Cal_Claims Experience'!$V537)*('Input_Claims Data'!$S$11:$S$500='Cal_Claims Experience'!$W537)*('Input_Claims Data'!$T$11:$T$500='Cal_Claims Experience'!$X537)))</f>
        <v/>
      </c>
      <c r="Z537" s="1" t="str" cm="1">
        <f t="array" ref="Z537">IF(V537="","",_xlfn._xlws.FILTER('Input_Claims Data'!V$11:V$500,('Input_Claims Data'!$Q$11:$Q$500='Cal_Claims Experience'!$U537)*('Input_Claims Data'!$R$11:$R$500='Cal_Claims Experience'!$V537)*('Input_Claims Data'!$S$11:$S$500='Cal_Claims Experience'!$W537)*('Input_Claims Data'!$T$11:$T$500='Cal_Claims Experience'!$X537)))</f>
        <v/>
      </c>
      <c r="AA537" s="1" t="str" cm="1">
        <f t="array" ref="AA537">IF(W537="","",_xlfn._xlws.FILTER('Input_Claims Data'!W$11:W$500,('Input_Claims Data'!$Q$11:$Q$500='Cal_Claims Experience'!$U537)*('Input_Claims Data'!$R$11:$R$500='Cal_Claims Experience'!$V537)*('Input_Claims Data'!$S$11:$S$500='Cal_Claims Experience'!$W537)*('Input_Claims Data'!$T$11:$T$500='Cal_Claims Experience'!$X537)))</f>
        <v/>
      </c>
      <c r="AB537" s="1" t="str" cm="1">
        <f t="array" ref="AB537">IF(X537="","",_xlfn._xlws.FILTER('Input_Claims Data'!X$11:X$500,('Input_Claims Data'!$Q$11:$Q$500='Cal_Claims Experience'!$U537)*('Input_Claims Data'!$R$11:$R$500='Cal_Claims Experience'!$V537)*('Input_Claims Data'!$S$11:$S$500='Cal_Claims Experience'!$W537)*('Input_Claims Data'!$T$11:$T$500='Cal_Claims Experience'!$X537)))</f>
        <v/>
      </c>
      <c r="AC537" s="1" t="str" cm="1">
        <f t="array" ref="AC537">IF(Y537="","",_xlfn._xlws.FILTER('Input_Claims Data'!Y$11:Y$500,('Input_Claims Data'!$Q$11:$Q$500='Cal_Claims Experience'!$U537)*('Input_Claims Data'!$R$11:$R$500='Cal_Claims Experience'!$V537)*('Input_Claims Data'!$S$11:$S$500='Cal_Claims Experience'!$W537)*('Input_Claims Data'!$T$11:$T$500='Cal_Claims Experience'!$X537)))</f>
        <v/>
      </c>
      <c r="AD537" s="1" t="str" cm="1">
        <f t="array" ref="AD537">IF(Z537="","",_xlfn._xlws.FILTER('Input_Claims Data'!Z$11:Z$500,('Input_Claims Data'!$Q$11:$Q$500='Cal_Claims Experience'!$U537)*('Input_Claims Data'!$R$11:$R$500='Cal_Claims Experience'!$V537)*('Input_Claims Data'!$S$11:$S$500='Cal_Claims Experience'!$W537)*('Input_Claims Data'!$T$11:$T$500='Cal_Claims Experience'!$X537)))</f>
        <v/>
      </c>
      <c r="AE537" s="1" t="str" cm="1">
        <f t="array" ref="AE537">IF(AA537="","",_xlfn._xlws.FILTER('Input_Claims Data'!AA$11:AA$500,('Input_Claims Data'!$Q$11:$Q$500='Cal_Claims Experience'!$U537)*('Input_Claims Data'!$R$11:$R$500='Cal_Claims Experience'!$V537)*('Input_Claims Data'!$S$11:$S$500='Cal_Claims Experience'!$W537)*('Input_Claims Data'!$T$11:$T$500='Cal_Claims Experience'!$X537)))</f>
        <v/>
      </c>
      <c r="AF537" s="1" t="str" cm="1">
        <f t="array" ref="AF537">IF(AB537="","",_xlfn._xlws.FILTER('Input_Claims Data'!AB$11:AB$500,('Input_Claims Data'!$Q$11:$Q$500='Cal_Claims Experience'!$U537)*('Input_Claims Data'!$R$11:$R$500='Cal_Claims Experience'!$V537)*('Input_Claims Data'!$S$11:$S$500='Cal_Claims Experience'!$W537)*('Input_Claims Data'!$T$11:$T$500='Cal_Claims Experience'!$X537)))</f>
        <v/>
      </c>
      <c r="AG537" s="1" t="str" cm="1">
        <f t="array" ref="AG537">IF(AC537="","",_xlfn._xlws.FILTER('Input_Claims Data'!AC$11:AC$500,('Input_Claims Data'!$Q$11:$Q$500='Cal_Claims Experience'!$U537)*('Input_Claims Data'!$R$11:$R$500='Cal_Claims Experience'!$V537)*('Input_Claims Data'!$S$11:$S$500='Cal_Claims Experience'!$W537)*('Input_Claims Data'!$T$11:$T$500='Cal_Claims Experience'!$X537)))</f>
        <v/>
      </c>
      <c r="AH537" s="1" t="str" cm="1">
        <f t="array" ref="AH537">IF(AD537="","",_xlfn._xlws.FILTER('Input_Claims Data'!AD$11:AD$500,('Input_Claims Data'!$Q$11:$Q$500='Cal_Claims Experience'!$U537)*('Input_Claims Data'!$R$11:$R$500='Cal_Claims Experience'!$V537)*('Input_Claims Data'!$S$11:$S$500='Cal_Claims Experience'!$W537)*('Input_Claims Data'!$T$11:$T$500='Cal_Claims Experience'!$X537)))</f>
        <v/>
      </c>
      <c r="AI537" s="1" t="str">
        <f t="shared" si="88"/>
        <v/>
      </c>
      <c r="AJ537" s="1" t="str">
        <f t="shared" si="85"/>
        <v/>
      </c>
      <c r="AK537" s="1" t="str">
        <f t="shared" si="86"/>
        <v/>
      </c>
      <c r="AL537" s="1" t="str">
        <f t="shared" si="87"/>
        <v/>
      </c>
      <c r="AM537" s="1" t="str">
        <f t="shared" si="89"/>
        <v/>
      </c>
    </row>
    <row r="538" spans="5:39">
      <c r="E538" s="1" t="str" cm="1">
        <f t="array" ref="E538">IF(A538="","",_xlfn._xlws.FILTER('Input_Claims Data'!E$11:E$500,('Input_Claims Data'!$A$11:$A$500='Cal_Claims Experience'!$A538)*('Input_Claims Data'!$B$11:$B$500='Cal_Claims Experience'!$B538)*('Input_Claims Data'!$C$11:$C$500='Cal_Claims Experience'!$C538)*('Input_Claims Data'!$D$11:$D$500='Cal_Claims Experience'!$D538)))</f>
        <v/>
      </c>
      <c r="F538" s="1" t="str" cm="1">
        <f t="array" ref="F538">IF(A538="","",_xlfn._xlws.FILTER('Input_Claims Data'!F$11:F$500,('Input_Claims Data'!$A$11:$A$500='Cal_Claims Experience'!$A538)*('Input_Claims Data'!$B$11:$B$500='Cal_Claims Experience'!$B538)*('Input_Claims Data'!$C$11:$C$500='Cal_Claims Experience'!$C538)*('Input_Claims Data'!$D$11:$D$500='Cal_Claims Experience'!$D538)))</f>
        <v/>
      </c>
      <c r="G538" s="1" t="str" cm="1">
        <f t="array" ref="G538">IF(A538="","",_xlfn._xlws.FILTER('Input_Claims Data'!G$11:G$500,('Input_Claims Data'!$A$11:$A$500='Cal_Claims Experience'!$A538)*('Input_Claims Data'!$B$11:$B$500='Cal_Claims Experience'!$B538)*('Input_Claims Data'!$C$11:$C$500='Cal_Claims Experience'!$C538)*('Input_Claims Data'!$D$11:$D$500='Cal_Claims Experience'!$D538)))</f>
        <v/>
      </c>
      <c r="H538" s="1" t="str" cm="1">
        <f t="array" ref="H538">IF(A538="","",_xlfn._xlws.FILTER('Input_Claims Data'!H$11:H$500,('Input_Claims Data'!$A$11:$A$500='Cal_Claims Experience'!$A538)*('Input_Claims Data'!$B$11:$B$500='Cal_Claims Experience'!$B538)*('Input_Claims Data'!$C$11:$C$500='Cal_Claims Experience'!$C538)*('Input_Claims Data'!$D$11:$D$500='Cal_Claims Experience'!$D538)))</f>
        <v/>
      </c>
      <c r="I538" s="1" t="str" cm="1">
        <f t="array" ref="I538">IF(A538="","",_xlfn._xlws.FILTER('Input_Claims Data'!I$11:I$500,('Input_Claims Data'!$A$11:$A$500='Cal_Claims Experience'!$A538)*('Input_Claims Data'!$B$11:$B$500='Cal_Claims Experience'!$B538)*('Input_Claims Data'!$C$11:$C$500='Cal_Claims Experience'!$C538)*('Input_Claims Data'!$D$11:$D$500='Cal_Claims Experience'!$D538)))</f>
        <v/>
      </c>
      <c r="J538" s="1" t="str" cm="1">
        <f t="array" ref="J538">IF(A538="","",_xlfn._xlws.FILTER('Input_Claims Data'!J$11:J$500,('Input_Claims Data'!$A$11:$A$500='Cal_Claims Experience'!$A538)*('Input_Claims Data'!$B$11:$B$500='Cal_Claims Experience'!$B538)*('Input_Claims Data'!$C$11:$C$500='Cal_Claims Experience'!$C538)*('Input_Claims Data'!$D$11:$D$500='Cal_Claims Experience'!$D538)))</f>
        <v/>
      </c>
      <c r="K538" s="1" t="str" cm="1">
        <f t="array" ref="K538">IF(A538="","",_xlfn._xlws.FILTER('Input_Claims Data'!K$11:K$500,('Input_Claims Data'!$A$11:$A$500='Cal_Claims Experience'!$A538)*('Input_Claims Data'!$B$11:$B$500='Cal_Claims Experience'!$B538)*('Input_Claims Data'!$C$11:$C$500='Cal_Claims Experience'!$C538)*('Input_Claims Data'!$D$11:$D$500='Cal_Claims Experience'!$D538)))</f>
        <v/>
      </c>
      <c r="L538" s="1" t="str" cm="1">
        <f t="array" ref="L538">IF(B538="","",_xlfn._xlws.FILTER('Input_Claims Data'!L$11:L$500,('Input_Claims Data'!$A$11:$A$500='Cal_Claims Experience'!$A538)*('Input_Claims Data'!$B$11:$B$500='Cal_Claims Experience'!$B538)*('Input_Claims Data'!$C$11:$C$500='Cal_Claims Experience'!$C538)*('Input_Claims Data'!$D$11:$D$500='Cal_Claims Experience'!$D538)))</f>
        <v/>
      </c>
      <c r="M538" s="1" t="str" cm="1">
        <f t="array" ref="M538">IF(C538="","",_xlfn._xlws.FILTER('Input_Claims Data'!M$11:M$500,('Input_Claims Data'!$A$11:$A$500='Cal_Claims Experience'!$A538)*('Input_Claims Data'!$B$11:$B$500='Cal_Claims Experience'!$B538)*('Input_Claims Data'!$C$11:$C$500='Cal_Claims Experience'!$C538)*('Input_Claims Data'!$D$11:$D$500='Cal_Claims Experience'!$D538)))</f>
        <v/>
      </c>
      <c r="N538" s="1" t="str" cm="1">
        <f t="array" ref="N538">IF(D538="","",_xlfn._xlws.FILTER('Input_Claims Data'!N$11:N$500,('Input_Claims Data'!$A$11:$A$500='Cal_Claims Experience'!$A538)*('Input_Claims Data'!$B$11:$B$500='Cal_Claims Experience'!$B538)*('Input_Claims Data'!$C$11:$C$500='Cal_Claims Experience'!$C538)*('Input_Claims Data'!$D$11:$D$500='Cal_Claims Experience'!$D538)))</f>
        <v/>
      </c>
      <c r="O538" s="1" t="str">
        <f t="shared" si="80"/>
        <v/>
      </c>
      <c r="P538" s="1" t="str">
        <f t="shared" si="81"/>
        <v/>
      </c>
      <c r="Q538" s="1" t="str">
        <f t="shared" si="82"/>
        <v/>
      </c>
      <c r="R538" s="1" t="str">
        <f t="shared" si="83"/>
        <v/>
      </c>
      <c r="S538" s="1" t="str">
        <f t="shared" si="84"/>
        <v/>
      </c>
      <c r="Y538" s="1" t="str" cm="1">
        <f t="array" ref="Y538">IF(U538="","",_xlfn._xlws.FILTER('Input_Claims Data'!U$11:U$500,('Input_Claims Data'!$Q$11:$Q$500='Cal_Claims Experience'!$U538)*('Input_Claims Data'!$R$11:$R$500='Cal_Claims Experience'!$V538)*('Input_Claims Data'!$S$11:$S$500='Cal_Claims Experience'!$W538)*('Input_Claims Data'!$T$11:$T$500='Cal_Claims Experience'!$X538)))</f>
        <v/>
      </c>
      <c r="Z538" s="1" t="str" cm="1">
        <f t="array" ref="Z538">IF(V538="","",_xlfn._xlws.FILTER('Input_Claims Data'!V$11:V$500,('Input_Claims Data'!$Q$11:$Q$500='Cal_Claims Experience'!$U538)*('Input_Claims Data'!$R$11:$R$500='Cal_Claims Experience'!$V538)*('Input_Claims Data'!$S$11:$S$500='Cal_Claims Experience'!$W538)*('Input_Claims Data'!$T$11:$T$500='Cal_Claims Experience'!$X538)))</f>
        <v/>
      </c>
      <c r="AA538" s="1" t="str" cm="1">
        <f t="array" ref="AA538">IF(W538="","",_xlfn._xlws.FILTER('Input_Claims Data'!W$11:W$500,('Input_Claims Data'!$Q$11:$Q$500='Cal_Claims Experience'!$U538)*('Input_Claims Data'!$R$11:$R$500='Cal_Claims Experience'!$V538)*('Input_Claims Data'!$S$11:$S$500='Cal_Claims Experience'!$W538)*('Input_Claims Data'!$T$11:$T$500='Cal_Claims Experience'!$X538)))</f>
        <v/>
      </c>
      <c r="AB538" s="1" t="str" cm="1">
        <f t="array" ref="AB538">IF(X538="","",_xlfn._xlws.FILTER('Input_Claims Data'!X$11:X$500,('Input_Claims Data'!$Q$11:$Q$500='Cal_Claims Experience'!$U538)*('Input_Claims Data'!$R$11:$R$500='Cal_Claims Experience'!$V538)*('Input_Claims Data'!$S$11:$S$500='Cal_Claims Experience'!$W538)*('Input_Claims Data'!$T$11:$T$500='Cal_Claims Experience'!$X538)))</f>
        <v/>
      </c>
      <c r="AC538" s="1" t="str" cm="1">
        <f t="array" ref="AC538">IF(Y538="","",_xlfn._xlws.FILTER('Input_Claims Data'!Y$11:Y$500,('Input_Claims Data'!$Q$11:$Q$500='Cal_Claims Experience'!$U538)*('Input_Claims Data'!$R$11:$R$500='Cal_Claims Experience'!$V538)*('Input_Claims Data'!$S$11:$S$500='Cal_Claims Experience'!$W538)*('Input_Claims Data'!$T$11:$T$500='Cal_Claims Experience'!$X538)))</f>
        <v/>
      </c>
      <c r="AD538" s="1" t="str" cm="1">
        <f t="array" ref="AD538">IF(Z538="","",_xlfn._xlws.FILTER('Input_Claims Data'!Z$11:Z$500,('Input_Claims Data'!$Q$11:$Q$500='Cal_Claims Experience'!$U538)*('Input_Claims Data'!$R$11:$R$500='Cal_Claims Experience'!$V538)*('Input_Claims Data'!$S$11:$S$500='Cal_Claims Experience'!$W538)*('Input_Claims Data'!$T$11:$T$500='Cal_Claims Experience'!$X538)))</f>
        <v/>
      </c>
      <c r="AE538" s="1" t="str" cm="1">
        <f t="array" ref="AE538">IF(AA538="","",_xlfn._xlws.FILTER('Input_Claims Data'!AA$11:AA$500,('Input_Claims Data'!$Q$11:$Q$500='Cal_Claims Experience'!$U538)*('Input_Claims Data'!$R$11:$R$500='Cal_Claims Experience'!$V538)*('Input_Claims Data'!$S$11:$S$500='Cal_Claims Experience'!$W538)*('Input_Claims Data'!$T$11:$T$500='Cal_Claims Experience'!$X538)))</f>
        <v/>
      </c>
      <c r="AF538" s="1" t="str" cm="1">
        <f t="array" ref="AF538">IF(AB538="","",_xlfn._xlws.FILTER('Input_Claims Data'!AB$11:AB$500,('Input_Claims Data'!$Q$11:$Q$500='Cal_Claims Experience'!$U538)*('Input_Claims Data'!$R$11:$R$500='Cal_Claims Experience'!$V538)*('Input_Claims Data'!$S$11:$S$500='Cal_Claims Experience'!$W538)*('Input_Claims Data'!$T$11:$T$500='Cal_Claims Experience'!$X538)))</f>
        <v/>
      </c>
      <c r="AG538" s="1" t="str" cm="1">
        <f t="array" ref="AG538">IF(AC538="","",_xlfn._xlws.FILTER('Input_Claims Data'!AC$11:AC$500,('Input_Claims Data'!$Q$11:$Q$500='Cal_Claims Experience'!$U538)*('Input_Claims Data'!$R$11:$R$500='Cal_Claims Experience'!$V538)*('Input_Claims Data'!$S$11:$S$500='Cal_Claims Experience'!$W538)*('Input_Claims Data'!$T$11:$T$500='Cal_Claims Experience'!$X538)))</f>
        <v/>
      </c>
      <c r="AH538" s="1" t="str" cm="1">
        <f t="array" ref="AH538">IF(AD538="","",_xlfn._xlws.FILTER('Input_Claims Data'!AD$11:AD$500,('Input_Claims Data'!$Q$11:$Q$500='Cal_Claims Experience'!$U538)*('Input_Claims Data'!$R$11:$R$500='Cal_Claims Experience'!$V538)*('Input_Claims Data'!$S$11:$S$500='Cal_Claims Experience'!$W538)*('Input_Claims Data'!$T$11:$T$500='Cal_Claims Experience'!$X538)))</f>
        <v/>
      </c>
      <c r="AI538" s="1" t="str">
        <f t="shared" si="88"/>
        <v/>
      </c>
      <c r="AJ538" s="1" t="str">
        <f t="shared" si="85"/>
        <v/>
      </c>
      <c r="AK538" s="1" t="str">
        <f t="shared" si="86"/>
        <v/>
      </c>
      <c r="AL538" s="1" t="str">
        <f t="shared" si="87"/>
        <v/>
      </c>
      <c r="AM538" s="1" t="str">
        <f t="shared" si="89"/>
        <v/>
      </c>
    </row>
    <row r="539" spans="5:39">
      <c r="E539" s="1" t="str" cm="1">
        <f t="array" ref="E539">IF(A539="","",_xlfn._xlws.FILTER('Input_Claims Data'!E$11:E$500,('Input_Claims Data'!$A$11:$A$500='Cal_Claims Experience'!$A539)*('Input_Claims Data'!$B$11:$B$500='Cal_Claims Experience'!$B539)*('Input_Claims Data'!$C$11:$C$500='Cal_Claims Experience'!$C539)*('Input_Claims Data'!$D$11:$D$500='Cal_Claims Experience'!$D539)))</f>
        <v/>
      </c>
      <c r="F539" s="1" t="str" cm="1">
        <f t="array" ref="F539">IF(A539="","",_xlfn._xlws.FILTER('Input_Claims Data'!F$11:F$500,('Input_Claims Data'!$A$11:$A$500='Cal_Claims Experience'!$A539)*('Input_Claims Data'!$B$11:$B$500='Cal_Claims Experience'!$B539)*('Input_Claims Data'!$C$11:$C$500='Cal_Claims Experience'!$C539)*('Input_Claims Data'!$D$11:$D$500='Cal_Claims Experience'!$D539)))</f>
        <v/>
      </c>
      <c r="G539" s="1" t="str" cm="1">
        <f t="array" ref="G539">IF(A539="","",_xlfn._xlws.FILTER('Input_Claims Data'!G$11:G$500,('Input_Claims Data'!$A$11:$A$500='Cal_Claims Experience'!$A539)*('Input_Claims Data'!$B$11:$B$500='Cal_Claims Experience'!$B539)*('Input_Claims Data'!$C$11:$C$500='Cal_Claims Experience'!$C539)*('Input_Claims Data'!$D$11:$D$500='Cal_Claims Experience'!$D539)))</f>
        <v/>
      </c>
      <c r="H539" s="1" t="str" cm="1">
        <f t="array" ref="H539">IF(A539="","",_xlfn._xlws.FILTER('Input_Claims Data'!H$11:H$500,('Input_Claims Data'!$A$11:$A$500='Cal_Claims Experience'!$A539)*('Input_Claims Data'!$B$11:$B$500='Cal_Claims Experience'!$B539)*('Input_Claims Data'!$C$11:$C$500='Cal_Claims Experience'!$C539)*('Input_Claims Data'!$D$11:$D$500='Cal_Claims Experience'!$D539)))</f>
        <v/>
      </c>
      <c r="I539" s="1" t="str" cm="1">
        <f t="array" ref="I539">IF(A539="","",_xlfn._xlws.FILTER('Input_Claims Data'!I$11:I$500,('Input_Claims Data'!$A$11:$A$500='Cal_Claims Experience'!$A539)*('Input_Claims Data'!$B$11:$B$500='Cal_Claims Experience'!$B539)*('Input_Claims Data'!$C$11:$C$500='Cal_Claims Experience'!$C539)*('Input_Claims Data'!$D$11:$D$500='Cal_Claims Experience'!$D539)))</f>
        <v/>
      </c>
      <c r="J539" s="1" t="str" cm="1">
        <f t="array" ref="J539">IF(A539="","",_xlfn._xlws.FILTER('Input_Claims Data'!J$11:J$500,('Input_Claims Data'!$A$11:$A$500='Cal_Claims Experience'!$A539)*('Input_Claims Data'!$B$11:$B$500='Cal_Claims Experience'!$B539)*('Input_Claims Data'!$C$11:$C$500='Cal_Claims Experience'!$C539)*('Input_Claims Data'!$D$11:$D$500='Cal_Claims Experience'!$D539)))</f>
        <v/>
      </c>
      <c r="K539" s="1" t="str" cm="1">
        <f t="array" ref="K539">IF(A539="","",_xlfn._xlws.FILTER('Input_Claims Data'!K$11:K$500,('Input_Claims Data'!$A$11:$A$500='Cal_Claims Experience'!$A539)*('Input_Claims Data'!$B$11:$B$500='Cal_Claims Experience'!$B539)*('Input_Claims Data'!$C$11:$C$500='Cal_Claims Experience'!$C539)*('Input_Claims Data'!$D$11:$D$500='Cal_Claims Experience'!$D539)))</f>
        <v/>
      </c>
      <c r="L539" s="1" t="str" cm="1">
        <f t="array" ref="L539">IF(B539="","",_xlfn._xlws.FILTER('Input_Claims Data'!L$11:L$500,('Input_Claims Data'!$A$11:$A$500='Cal_Claims Experience'!$A539)*('Input_Claims Data'!$B$11:$B$500='Cal_Claims Experience'!$B539)*('Input_Claims Data'!$C$11:$C$500='Cal_Claims Experience'!$C539)*('Input_Claims Data'!$D$11:$D$500='Cal_Claims Experience'!$D539)))</f>
        <v/>
      </c>
      <c r="M539" s="1" t="str" cm="1">
        <f t="array" ref="M539">IF(C539="","",_xlfn._xlws.FILTER('Input_Claims Data'!M$11:M$500,('Input_Claims Data'!$A$11:$A$500='Cal_Claims Experience'!$A539)*('Input_Claims Data'!$B$11:$B$500='Cal_Claims Experience'!$B539)*('Input_Claims Data'!$C$11:$C$500='Cal_Claims Experience'!$C539)*('Input_Claims Data'!$D$11:$D$500='Cal_Claims Experience'!$D539)))</f>
        <v/>
      </c>
      <c r="N539" s="1" t="str" cm="1">
        <f t="array" ref="N539">IF(D539="","",_xlfn._xlws.FILTER('Input_Claims Data'!N$11:N$500,('Input_Claims Data'!$A$11:$A$500='Cal_Claims Experience'!$A539)*('Input_Claims Data'!$B$11:$B$500='Cal_Claims Experience'!$B539)*('Input_Claims Data'!$C$11:$C$500='Cal_Claims Experience'!$C539)*('Input_Claims Data'!$D$11:$D$500='Cal_Claims Experience'!$D539)))</f>
        <v/>
      </c>
      <c r="O539" s="1" t="str">
        <f t="shared" si="80"/>
        <v/>
      </c>
      <c r="P539" s="1" t="str">
        <f t="shared" si="81"/>
        <v/>
      </c>
      <c r="Q539" s="1" t="str">
        <f t="shared" si="82"/>
        <v/>
      </c>
      <c r="R539" s="1" t="str">
        <f t="shared" si="83"/>
        <v/>
      </c>
      <c r="S539" s="1" t="str">
        <f t="shared" si="84"/>
        <v/>
      </c>
      <c r="Y539" s="1" t="str" cm="1">
        <f t="array" ref="Y539">IF(U539="","",_xlfn._xlws.FILTER('Input_Claims Data'!U$11:U$500,('Input_Claims Data'!$Q$11:$Q$500='Cal_Claims Experience'!$U539)*('Input_Claims Data'!$R$11:$R$500='Cal_Claims Experience'!$V539)*('Input_Claims Data'!$S$11:$S$500='Cal_Claims Experience'!$W539)*('Input_Claims Data'!$T$11:$T$500='Cal_Claims Experience'!$X539)))</f>
        <v/>
      </c>
      <c r="Z539" s="1" t="str" cm="1">
        <f t="array" ref="Z539">IF(V539="","",_xlfn._xlws.FILTER('Input_Claims Data'!V$11:V$500,('Input_Claims Data'!$Q$11:$Q$500='Cal_Claims Experience'!$U539)*('Input_Claims Data'!$R$11:$R$500='Cal_Claims Experience'!$V539)*('Input_Claims Data'!$S$11:$S$500='Cal_Claims Experience'!$W539)*('Input_Claims Data'!$T$11:$T$500='Cal_Claims Experience'!$X539)))</f>
        <v/>
      </c>
      <c r="AA539" s="1" t="str" cm="1">
        <f t="array" ref="AA539">IF(W539="","",_xlfn._xlws.FILTER('Input_Claims Data'!W$11:W$500,('Input_Claims Data'!$Q$11:$Q$500='Cal_Claims Experience'!$U539)*('Input_Claims Data'!$R$11:$R$500='Cal_Claims Experience'!$V539)*('Input_Claims Data'!$S$11:$S$500='Cal_Claims Experience'!$W539)*('Input_Claims Data'!$T$11:$T$500='Cal_Claims Experience'!$X539)))</f>
        <v/>
      </c>
      <c r="AB539" s="1" t="str" cm="1">
        <f t="array" ref="AB539">IF(X539="","",_xlfn._xlws.FILTER('Input_Claims Data'!X$11:X$500,('Input_Claims Data'!$Q$11:$Q$500='Cal_Claims Experience'!$U539)*('Input_Claims Data'!$R$11:$R$500='Cal_Claims Experience'!$V539)*('Input_Claims Data'!$S$11:$S$500='Cal_Claims Experience'!$W539)*('Input_Claims Data'!$T$11:$T$500='Cal_Claims Experience'!$X539)))</f>
        <v/>
      </c>
      <c r="AC539" s="1" t="str" cm="1">
        <f t="array" ref="AC539">IF(Y539="","",_xlfn._xlws.FILTER('Input_Claims Data'!Y$11:Y$500,('Input_Claims Data'!$Q$11:$Q$500='Cal_Claims Experience'!$U539)*('Input_Claims Data'!$R$11:$R$500='Cal_Claims Experience'!$V539)*('Input_Claims Data'!$S$11:$S$500='Cal_Claims Experience'!$W539)*('Input_Claims Data'!$T$11:$T$500='Cal_Claims Experience'!$X539)))</f>
        <v/>
      </c>
      <c r="AD539" s="1" t="str" cm="1">
        <f t="array" ref="AD539">IF(Z539="","",_xlfn._xlws.FILTER('Input_Claims Data'!Z$11:Z$500,('Input_Claims Data'!$Q$11:$Q$500='Cal_Claims Experience'!$U539)*('Input_Claims Data'!$R$11:$R$500='Cal_Claims Experience'!$V539)*('Input_Claims Data'!$S$11:$S$500='Cal_Claims Experience'!$W539)*('Input_Claims Data'!$T$11:$T$500='Cal_Claims Experience'!$X539)))</f>
        <v/>
      </c>
      <c r="AE539" s="1" t="str" cm="1">
        <f t="array" ref="AE539">IF(AA539="","",_xlfn._xlws.FILTER('Input_Claims Data'!AA$11:AA$500,('Input_Claims Data'!$Q$11:$Q$500='Cal_Claims Experience'!$U539)*('Input_Claims Data'!$R$11:$R$500='Cal_Claims Experience'!$V539)*('Input_Claims Data'!$S$11:$S$500='Cal_Claims Experience'!$W539)*('Input_Claims Data'!$T$11:$T$500='Cal_Claims Experience'!$X539)))</f>
        <v/>
      </c>
      <c r="AF539" s="1" t="str" cm="1">
        <f t="array" ref="AF539">IF(AB539="","",_xlfn._xlws.FILTER('Input_Claims Data'!AB$11:AB$500,('Input_Claims Data'!$Q$11:$Q$500='Cal_Claims Experience'!$U539)*('Input_Claims Data'!$R$11:$R$500='Cal_Claims Experience'!$V539)*('Input_Claims Data'!$S$11:$S$500='Cal_Claims Experience'!$W539)*('Input_Claims Data'!$T$11:$T$500='Cal_Claims Experience'!$X539)))</f>
        <v/>
      </c>
      <c r="AG539" s="1" t="str" cm="1">
        <f t="array" ref="AG539">IF(AC539="","",_xlfn._xlws.FILTER('Input_Claims Data'!AC$11:AC$500,('Input_Claims Data'!$Q$11:$Q$500='Cal_Claims Experience'!$U539)*('Input_Claims Data'!$R$11:$R$500='Cal_Claims Experience'!$V539)*('Input_Claims Data'!$S$11:$S$500='Cal_Claims Experience'!$W539)*('Input_Claims Data'!$T$11:$T$500='Cal_Claims Experience'!$X539)))</f>
        <v/>
      </c>
      <c r="AH539" s="1" t="str" cm="1">
        <f t="array" ref="AH539">IF(AD539="","",_xlfn._xlws.FILTER('Input_Claims Data'!AD$11:AD$500,('Input_Claims Data'!$Q$11:$Q$500='Cal_Claims Experience'!$U539)*('Input_Claims Data'!$R$11:$R$500='Cal_Claims Experience'!$V539)*('Input_Claims Data'!$S$11:$S$500='Cal_Claims Experience'!$W539)*('Input_Claims Data'!$T$11:$T$500='Cal_Claims Experience'!$X539)))</f>
        <v/>
      </c>
      <c r="AI539" s="1" t="str">
        <f t="shared" si="88"/>
        <v/>
      </c>
      <c r="AJ539" s="1" t="str">
        <f t="shared" si="85"/>
        <v/>
      </c>
      <c r="AK539" s="1" t="str">
        <f t="shared" si="86"/>
        <v/>
      </c>
      <c r="AL539" s="1" t="str">
        <f t="shared" si="87"/>
        <v/>
      </c>
      <c r="AM539" s="1" t="str">
        <f t="shared" si="89"/>
        <v/>
      </c>
    </row>
    <row r="540" spans="5:39">
      <c r="E540" s="1" t="str" cm="1">
        <f t="array" ref="E540">IF(A540="","",_xlfn._xlws.FILTER('Input_Claims Data'!E$11:E$500,('Input_Claims Data'!$A$11:$A$500='Cal_Claims Experience'!$A540)*('Input_Claims Data'!$B$11:$B$500='Cal_Claims Experience'!$B540)*('Input_Claims Data'!$C$11:$C$500='Cal_Claims Experience'!$C540)*('Input_Claims Data'!$D$11:$D$500='Cal_Claims Experience'!$D540)))</f>
        <v/>
      </c>
      <c r="F540" s="1" t="str" cm="1">
        <f t="array" ref="F540">IF(A540="","",_xlfn._xlws.FILTER('Input_Claims Data'!F$11:F$500,('Input_Claims Data'!$A$11:$A$500='Cal_Claims Experience'!$A540)*('Input_Claims Data'!$B$11:$B$500='Cal_Claims Experience'!$B540)*('Input_Claims Data'!$C$11:$C$500='Cal_Claims Experience'!$C540)*('Input_Claims Data'!$D$11:$D$500='Cal_Claims Experience'!$D540)))</f>
        <v/>
      </c>
      <c r="G540" s="1" t="str" cm="1">
        <f t="array" ref="G540">IF(A540="","",_xlfn._xlws.FILTER('Input_Claims Data'!G$11:G$500,('Input_Claims Data'!$A$11:$A$500='Cal_Claims Experience'!$A540)*('Input_Claims Data'!$B$11:$B$500='Cal_Claims Experience'!$B540)*('Input_Claims Data'!$C$11:$C$500='Cal_Claims Experience'!$C540)*('Input_Claims Data'!$D$11:$D$500='Cal_Claims Experience'!$D540)))</f>
        <v/>
      </c>
      <c r="H540" s="1" t="str" cm="1">
        <f t="array" ref="H540">IF(A540="","",_xlfn._xlws.FILTER('Input_Claims Data'!H$11:H$500,('Input_Claims Data'!$A$11:$A$500='Cal_Claims Experience'!$A540)*('Input_Claims Data'!$B$11:$B$500='Cal_Claims Experience'!$B540)*('Input_Claims Data'!$C$11:$C$500='Cal_Claims Experience'!$C540)*('Input_Claims Data'!$D$11:$D$500='Cal_Claims Experience'!$D540)))</f>
        <v/>
      </c>
      <c r="I540" s="1" t="str" cm="1">
        <f t="array" ref="I540">IF(A540="","",_xlfn._xlws.FILTER('Input_Claims Data'!I$11:I$500,('Input_Claims Data'!$A$11:$A$500='Cal_Claims Experience'!$A540)*('Input_Claims Data'!$B$11:$B$500='Cal_Claims Experience'!$B540)*('Input_Claims Data'!$C$11:$C$500='Cal_Claims Experience'!$C540)*('Input_Claims Data'!$D$11:$D$500='Cal_Claims Experience'!$D540)))</f>
        <v/>
      </c>
      <c r="J540" s="1" t="str" cm="1">
        <f t="array" ref="J540">IF(A540="","",_xlfn._xlws.FILTER('Input_Claims Data'!J$11:J$500,('Input_Claims Data'!$A$11:$A$500='Cal_Claims Experience'!$A540)*('Input_Claims Data'!$B$11:$B$500='Cal_Claims Experience'!$B540)*('Input_Claims Data'!$C$11:$C$500='Cal_Claims Experience'!$C540)*('Input_Claims Data'!$D$11:$D$500='Cal_Claims Experience'!$D540)))</f>
        <v/>
      </c>
      <c r="K540" s="1" t="str" cm="1">
        <f t="array" ref="K540">IF(A540="","",_xlfn._xlws.FILTER('Input_Claims Data'!K$11:K$500,('Input_Claims Data'!$A$11:$A$500='Cal_Claims Experience'!$A540)*('Input_Claims Data'!$B$11:$B$500='Cal_Claims Experience'!$B540)*('Input_Claims Data'!$C$11:$C$500='Cal_Claims Experience'!$C540)*('Input_Claims Data'!$D$11:$D$500='Cal_Claims Experience'!$D540)))</f>
        <v/>
      </c>
      <c r="L540" s="1" t="str" cm="1">
        <f t="array" ref="L540">IF(B540="","",_xlfn._xlws.FILTER('Input_Claims Data'!L$11:L$500,('Input_Claims Data'!$A$11:$A$500='Cal_Claims Experience'!$A540)*('Input_Claims Data'!$B$11:$B$500='Cal_Claims Experience'!$B540)*('Input_Claims Data'!$C$11:$C$500='Cal_Claims Experience'!$C540)*('Input_Claims Data'!$D$11:$D$500='Cal_Claims Experience'!$D540)))</f>
        <v/>
      </c>
      <c r="M540" s="1" t="str" cm="1">
        <f t="array" ref="M540">IF(C540="","",_xlfn._xlws.FILTER('Input_Claims Data'!M$11:M$500,('Input_Claims Data'!$A$11:$A$500='Cal_Claims Experience'!$A540)*('Input_Claims Data'!$B$11:$B$500='Cal_Claims Experience'!$B540)*('Input_Claims Data'!$C$11:$C$500='Cal_Claims Experience'!$C540)*('Input_Claims Data'!$D$11:$D$500='Cal_Claims Experience'!$D540)))</f>
        <v/>
      </c>
      <c r="N540" s="1" t="str" cm="1">
        <f t="array" ref="N540">IF(D540="","",_xlfn._xlws.FILTER('Input_Claims Data'!N$11:N$500,('Input_Claims Data'!$A$11:$A$500='Cal_Claims Experience'!$A540)*('Input_Claims Data'!$B$11:$B$500='Cal_Claims Experience'!$B540)*('Input_Claims Data'!$C$11:$C$500='Cal_Claims Experience'!$C540)*('Input_Claims Data'!$D$11:$D$500='Cal_Claims Experience'!$D540)))</f>
        <v/>
      </c>
      <c r="O540" s="1" t="str">
        <f t="shared" si="80"/>
        <v/>
      </c>
      <c r="P540" s="1" t="str">
        <f t="shared" si="81"/>
        <v/>
      </c>
      <c r="Q540" s="1" t="str">
        <f t="shared" si="82"/>
        <v/>
      </c>
      <c r="R540" s="1" t="str">
        <f t="shared" si="83"/>
        <v/>
      </c>
      <c r="S540" s="1" t="str">
        <f t="shared" si="84"/>
        <v/>
      </c>
      <c r="Y540" s="1" t="str" cm="1">
        <f t="array" ref="Y540">IF(U540="","",_xlfn._xlws.FILTER('Input_Claims Data'!U$11:U$500,('Input_Claims Data'!$Q$11:$Q$500='Cal_Claims Experience'!$U540)*('Input_Claims Data'!$R$11:$R$500='Cal_Claims Experience'!$V540)*('Input_Claims Data'!$S$11:$S$500='Cal_Claims Experience'!$W540)*('Input_Claims Data'!$T$11:$T$500='Cal_Claims Experience'!$X540)))</f>
        <v/>
      </c>
      <c r="Z540" s="1" t="str" cm="1">
        <f t="array" ref="Z540">IF(V540="","",_xlfn._xlws.FILTER('Input_Claims Data'!V$11:V$500,('Input_Claims Data'!$Q$11:$Q$500='Cal_Claims Experience'!$U540)*('Input_Claims Data'!$R$11:$R$500='Cal_Claims Experience'!$V540)*('Input_Claims Data'!$S$11:$S$500='Cal_Claims Experience'!$W540)*('Input_Claims Data'!$T$11:$T$500='Cal_Claims Experience'!$X540)))</f>
        <v/>
      </c>
      <c r="AA540" s="1" t="str" cm="1">
        <f t="array" ref="AA540">IF(W540="","",_xlfn._xlws.FILTER('Input_Claims Data'!W$11:W$500,('Input_Claims Data'!$Q$11:$Q$500='Cal_Claims Experience'!$U540)*('Input_Claims Data'!$R$11:$R$500='Cal_Claims Experience'!$V540)*('Input_Claims Data'!$S$11:$S$500='Cal_Claims Experience'!$W540)*('Input_Claims Data'!$T$11:$T$500='Cal_Claims Experience'!$X540)))</f>
        <v/>
      </c>
      <c r="AB540" s="1" t="str" cm="1">
        <f t="array" ref="AB540">IF(X540="","",_xlfn._xlws.FILTER('Input_Claims Data'!X$11:X$500,('Input_Claims Data'!$Q$11:$Q$500='Cal_Claims Experience'!$U540)*('Input_Claims Data'!$R$11:$R$500='Cal_Claims Experience'!$V540)*('Input_Claims Data'!$S$11:$S$500='Cal_Claims Experience'!$W540)*('Input_Claims Data'!$T$11:$T$500='Cal_Claims Experience'!$X540)))</f>
        <v/>
      </c>
      <c r="AC540" s="1" t="str" cm="1">
        <f t="array" ref="AC540">IF(Y540="","",_xlfn._xlws.FILTER('Input_Claims Data'!Y$11:Y$500,('Input_Claims Data'!$Q$11:$Q$500='Cal_Claims Experience'!$U540)*('Input_Claims Data'!$R$11:$R$500='Cal_Claims Experience'!$V540)*('Input_Claims Data'!$S$11:$S$500='Cal_Claims Experience'!$W540)*('Input_Claims Data'!$T$11:$T$500='Cal_Claims Experience'!$X540)))</f>
        <v/>
      </c>
      <c r="AD540" s="1" t="str" cm="1">
        <f t="array" ref="AD540">IF(Z540="","",_xlfn._xlws.FILTER('Input_Claims Data'!Z$11:Z$500,('Input_Claims Data'!$Q$11:$Q$500='Cal_Claims Experience'!$U540)*('Input_Claims Data'!$R$11:$R$500='Cal_Claims Experience'!$V540)*('Input_Claims Data'!$S$11:$S$500='Cal_Claims Experience'!$W540)*('Input_Claims Data'!$T$11:$T$500='Cal_Claims Experience'!$X540)))</f>
        <v/>
      </c>
      <c r="AE540" s="1" t="str" cm="1">
        <f t="array" ref="AE540">IF(AA540="","",_xlfn._xlws.FILTER('Input_Claims Data'!AA$11:AA$500,('Input_Claims Data'!$Q$11:$Q$500='Cal_Claims Experience'!$U540)*('Input_Claims Data'!$R$11:$R$500='Cal_Claims Experience'!$V540)*('Input_Claims Data'!$S$11:$S$500='Cal_Claims Experience'!$W540)*('Input_Claims Data'!$T$11:$T$500='Cal_Claims Experience'!$X540)))</f>
        <v/>
      </c>
      <c r="AF540" s="1" t="str" cm="1">
        <f t="array" ref="AF540">IF(AB540="","",_xlfn._xlws.FILTER('Input_Claims Data'!AB$11:AB$500,('Input_Claims Data'!$Q$11:$Q$500='Cal_Claims Experience'!$U540)*('Input_Claims Data'!$R$11:$R$500='Cal_Claims Experience'!$V540)*('Input_Claims Data'!$S$11:$S$500='Cal_Claims Experience'!$W540)*('Input_Claims Data'!$T$11:$T$500='Cal_Claims Experience'!$X540)))</f>
        <v/>
      </c>
      <c r="AG540" s="1" t="str" cm="1">
        <f t="array" ref="AG540">IF(AC540="","",_xlfn._xlws.FILTER('Input_Claims Data'!AC$11:AC$500,('Input_Claims Data'!$Q$11:$Q$500='Cal_Claims Experience'!$U540)*('Input_Claims Data'!$R$11:$R$500='Cal_Claims Experience'!$V540)*('Input_Claims Data'!$S$11:$S$500='Cal_Claims Experience'!$W540)*('Input_Claims Data'!$T$11:$T$500='Cal_Claims Experience'!$X540)))</f>
        <v/>
      </c>
      <c r="AH540" s="1" t="str" cm="1">
        <f t="array" ref="AH540">IF(AD540="","",_xlfn._xlws.FILTER('Input_Claims Data'!AD$11:AD$500,('Input_Claims Data'!$Q$11:$Q$500='Cal_Claims Experience'!$U540)*('Input_Claims Data'!$R$11:$R$500='Cal_Claims Experience'!$V540)*('Input_Claims Data'!$S$11:$S$500='Cal_Claims Experience'!$W540)*('Input_Claims Data'!$T$11:$T$500='Cal_Claims Experience'!$X540)))</f>
        <v/>
      </c>
      <c r="AI540" s="1" t="str">
        <f t="shared" si="88"/>
        <v/>
      </c>
      <c r="AJ540" s="1" t="str">
        <f t="shared" si="85"/>
        <v/>
      </c>
      <c r="AK540" s="1" t="str">
        <f t="shared" si="86"/>
        <v/>
      </c>
      <c r="AL540" s="1" t="str">
        <f t="shared" si="87"/>
        <v/>
      </c>
      <c r="AM540" s="1" t="str">
        <f t="shared" si="89"/>
        <v/>
      </c>
    </row>
    <row r="541" spans="5:39">
      <c r="E541" s="1" t="str" cm="1">
        <f t="array" ref="E541">IF(A541="","",_xlfn._xlws.FILTER('Input_Claims Data'!E$11:E$500,('Input_Claims Data'!$A$11:$A$500='Cal_Claims Experience'!$A541)*('Input_Claims Data'!$B$11:$B$500='Cal_Claims Experience'!$B541)*('Input_Claims Data'!$C$11:$C$500='Cal_Claims Experience'!$C541)*('Input_Claims Data'!$D$11:$D$500='Cal_Claims Experience'!$D541)))</f>
        <v/>
      </c>
      <c r="F541" s="1" t="str" cm="1">
        <f t="array" ref="F541">IF(A541="","",_xlfn._xlws.FILTER('Input_Claims Data'!F$11:F$500,('Input_Claims Data'!$A$11:$A$500='Cal_Claims Experience'!$A541)*('Input_Claims Data'!$B$11:$B$500='Cal_Claims Experience'!$B541)*('Input_Claims Data'!$C$11:$C$500='Cal_Claims Experience'!$C541)*('Input_Claims Data'!$D$11:$D$500='Cal_Claims Experience'!$D541)))</f>
        <v/>
      </c>
      <c r="G541" s="1" t="str" cm="1">
        <f t="array" ref="G541">IF(A541="","",_xlfn._xlws.FILTER('Input_Claims Data'!G$11:G$500,('Input_Claims Data'!$A$11:$A$500='Cal_Claims Experience'!$A541)*('Input_Claims Data'!$B$11:$B$500='Cal_Claims Experience'!$B541)*('Input_Claims Data'!$C$11:$C$500='Cal_Claims Experience'!$C541)*('Input_Claims Data'!$D$11:$D$500='Cal_Claims Experience'!$D541)))</f>
        <v/>
      </c>
      <c r="H541" s="1" t="str" cm="1">
        <f t="array" ref="H541">IF(A541="","",_xlfn._xlws.FILTER('Input_Claims Data'!H$11:H$500,('Input_Claims Data'!$A$11:$A$500='Cal_Claims Experience'!$A541)*('Input_Claims Data'!$B$11:$B$500='Cal_Claims Experience'!$B541)*('Input_Claims Data'!$C$11:$C$500='Cal_Claims Experience'!$C541)*('Input_Claims Data'!$D$11:$D$500='Cal_Claims Experience'!$D541)))</f>
        <v/>
      </c>
      <c r="I541" s="1" t="str" cm="1">
        <f t="array" ref="I541">IF(A541="","",_xlfn._xlws.FILTER('Input_Claims Data'!I$11:I$500,('Input_Claims Data'!$A$11:$A$500='Cal_Claims Experience'!$A541)*('Input_Claims Data'!$B$11:$B$500='Cal_Claims Experience'!$B541)*('Input_Claims Data'!$C$11:$C$500='Cal_Claims Experience'!$C541)*('Input_Claims Data'!$D$11:$D$500='Cal_Claims Experience'!$D541)))</f>
        <v/>
      </c>
      <c r="J541" s="1" t="str" cm="1">
        <f t="array" ref="J541">IF(A541="","",_xlfn._xlws.FILTER('Input_Claims Data'!J$11:J$500,('Input_Claims Data'!$A$11:$A$500='Cal_Claims Experience'!$A541)*('Input_Claims Data'!$B$11:$B$500='Cal_Claims Experience'!$B541)*('Input_Claims Data'!$C$11:$C$500='Cal_Claims Experience'!$C541)*('Input_Claims Data'!$D$11:$D$500='Cal_Claims Experience'!$D541)))</f>
        <v/>
      </c>
      <c r="K541" s="1" t="str" cm="1">
        <f t="array" ref="K541">IF(A541="","",_xlfn._xlws.FILTER('Input_Claims Data'!K$11:K$500,('Input_Claims Data'!$A$11:$A$500='Cal_Claims Experience'!$A541)*('Input_Claims Data'!$B$11:$B$500='Cal_Claims Experience'!$B541)*('Input_Claims Data'!$C$11:$C$500='Cal_Claims Experience'!$C541)*('Input_Claims Data'!$D$11:$D$500='Cal_Claims Experience'!$D541)))</f>
        <v/>
      </c>
      <c r="L541" s="1" t="str" cm="1">
        <f t="array" ref="L541">IF(B541="","",_xlfn._xlws.FILTER('Input_Claims Data'!L$11:L$500,('Input_Claims Data'!$A$11:$A$500='Cal_Claims Experience'!$A541)*('Input_Claims Data'!$B$11:$B$500='Cal_Claims Experience'!$B541)*('Input_Claims Data'!$C$11:$C$500='Cal_Claims Experience'!$C541)*('Input_Claims Data'!$D$11:$D$500='Cal_Claims Experience'!$D541)))</f>
        <v/>
      </c>
      <c r="M541" s="1" t="str" cm="1">
        <f t="array" ref="M541">IF(C541="","",_xlfn._xlws.FILTER('Input_Claims Data'!M$11:M$500,('Input_Claims Data'!$A$11:$A$500='Cal_Claims Experience'!$A541)*('Input_Claims Data'!$B$11:$B$500='Cal_Claims Experience'!$B541)*('Input_Claims Data'!$C$11:$C$500='Cal_Claims Experience'!$C541)*('Input_Claims Data'!$D$11:$D$500='Cal_Claims Experience'!$D541)))</f>
        <v/>
      </c>
      <c r="N541" s="1" t="str" cm="1">
        <f t="array" ref="N541">IF(D541="","",_xlfn._xlws.FILTER('Input_Claims Data'!N$11:N$500,('Input_Claims Data'!$A$11:$A$500='Cal_Claims Experience'!$A541)*('Input_Claims Data'!$B$11:$B$500='Cal_Claims Experience'!$B541)*('Input_Claims Data'!$C$11:$C$500='Cal_Claims Experience'!$C541)*('Input_Claims Data'!$D$11:$D$500='Cal_Claims Experience'!$D541)))</f>
        <v/>
      </c>
      <c r="O541" s="1" t="str">
        <f t="shared" si="80"/>
        <v/>
      </c>
      <c r="P541" s="1" t="str">
        <f t="shared" si="81"/>
        <v/>
      </c>
      <c r="Q541" s="1" t="str">
        <f t="shared" si="82"/>
        <v/>
      </c>
      <c r="R541" s="1" t="str">
        <f t="shared" si="83"/>
        <v/>
      </c>
      <c r="S541" s="1" t="str">
        <f t="shared" si="84"/>
        <v/>
      </c>
      <c r="Y541" s="1" t="str" cm="1">
        <f t="array" ref="Y541">IF(U541="","",_xlfn._xlws.FILTER('Input_Claims Data'!U$11:U$500,('Input_Claims Data'!$Q$11:$Q$500='Cal_Claims Experience'!$U541)*('Input_Claims Data'!$R$11:$R$500='Cal_Claims Experience'!$V541)*('Input_Claims Data'!$S$11:$S$500='Cal_Claims Experience'!$W541)*('Input_Claims Data'!$T$11:$T$500='Cal_Claims Experience'!$X541)))</f>
        <v/>
      </c>
      <c r="Z541" s="1" t="str" cm="1">
        <f t="array" ref="Z541">IF(V541="","",_xlfn._xlws.FILTER('Input_Claims Data'!V$11:V$500,('Input_Claims Data'!$Q$11:$Q$500='Cal_Claims Experience'!$U541)*('Input_Claims Data'!$R$11:$R$500='Cal_Claims Experience'!$V541)*('Input_Claims Data'!$S$11:$S$500='Cal_Claims Experience'!$W541)*('Input_Claims Data'!$T$11:$T$500='Cal_Claims Experience'!$X541)))</f>
        <v/>
      </c>
      <c r="AA541" s="1" t="str" cm="1">
        <f t="array" ref="AA541">IF(W541="","",_xlfn._xlws.FILTER('Input_Claims Data'!W$11:W$500,('Input_Claims Data'!$Q$11:$Q$500='Cal_Claims Experience'!$U541)*('Input_Claims Data'!$R$11:$R$500='Cal_Claims Experience'!$V541)*('Input_Claims Data'!$S$11:$S$500='Cal_Claims Experience'!$W541)*('Input_Claims Data'!$T$11:$T$500='Cal_Claims Experience'!$X541)))</f>
        <v/>
      </c>
      <c r="AB541" s="1" t="str" cm="1">
        <f t="array" ref="AB541">IF(X541="","",_xlfn._xlws.FILTER('Input_Claims Data'!X$11:X$500,('Input_Claims Data'!$Q$11:$Q$500='Cal_Claims Experience'!$U541)*('Input_Claims Data'!$R$11:$R$500='Cal_Claims Experience'!$V541)*('Input_Claims Data'!$S$11:$S$500='Cal_Claims Experience'!$W541)*('Input_Claims Data'!$T$11:$T$500='Cal_Claims Experience'!$X541)))</f>
        <v/>
      </c>
      <c r="AC541" s="1" t="str" cm="1">
        <f t="array" ref="AC541">IF(Y541="","",_xlfn._xlws.FILTER('Input_Claims Data'!Y$11:Y$500,('Input_Claims Data'!$Q$11:$Q$500='Cal_Claims Experience'!$U541)*('Input_Claims Data'!$R$11:$R$500='Cal_Claims Experience'!$V541)*('Input_Claims Data'!$S$11:$S$500='Cal_Claims Experience'!$W541)*('Input_Claims Data'!$T$11:$T$500='Cal_Claims Experience'!$X541)))</f>
        <v/>
      </c>
      <c r="AD541" s="1" t="str" cm="1">
        <f t="array" ref="AD541">IF(Z541="","",_xlfn._xlws.FILTER('Input_Claims Data'!Z$11:Z$500,('Input_Claims Data'!$Q$11:$Q$500='Cal_Claims Experience'!$U541)*('Input_Claims Data'!$R$11:$R$500='Cal_Claims Experience'!$V541)*('Input_Claims Data'!$S$11:$S$500='Cal_Claims Experience'!$W541)*('Input_Claims Data'!$T$11:$T$500='Cal_Claims Experience'!$X541)))</f>
        <v/>
      </c>
      <c r="AE541" s="1" t="str" cm="1">
        <f t="array" ref="AE541">IF(AA541="","",_xlfn._xlws.FILTER('Input_Claims Data'!AA$11:AA$500,('Input_Claims Data'!$Q$11:$Q$500='Cal_Claims Experience'!$U541)*('Input_Claims Data'!$R$11:$R$500='Cal_Claims Experience'!$V541)*('Input_Claims Data'!$S$11:$S$500='Cal_Claims Experience'!$W541)*('Input_Claims Data'!$T$11:$T$500='Cal_Claims Experience'!$X541)))</f>
        <v/>
      </c>
      <c r="AF541" s="1" t="str" cm="1">
        <f t="array" ref="AF541">IF(AB541="","",_xlfn._xlws.FILTER('Input_Claims Data'!AB$11:AB$500,('Input_Claims Data'!$Q$11:$Q$500='Cal_Claims Experience'!$U541)*('Input_Claims Data'!$R$11:$R$500='Cal_Claims Experience'!$V541)*('Input_Claims Data'!$S$11:$S$500='Cal_Claims Experience'!$W541)*('Input_Claims Data'!$T$11:$T$500='Cal_Claims Experience'!$X541)))</f>
        <v/>
      </c>
      <c r="AG541" s="1" t="str" cm="1">
        <f t="array" ref="AG541">IF(AC541="","",_xlfn._xlws.FILTER('Input_Claims Data'!AC$11:AC$500,('Input_Claims Data'!$Q$11:$Q$500='Cal_Claims Experience'!$U541)*('Input_Claims Data'!$R$11:$R$500='Cal_Claims Experience'!$V541)*('Input_Claims Data'!$S$11:$S$500='Cal_Claims Experience'!$W541)*('Input_Claims Data'!$T$11:$T$500='Cal_Claims Experience'!$X541)))</f>
        <v/>
      </c>
      <c r="AH541" s="1" t="str" cm="1">
        <f t="array" ref="AH541">IF(AD541="","",_xlfn._xlws.FILTER('Input_Claims Data'!AD$11:AD$500,('Input_Claims Data'!$Q$11:$Q$500='Cal_Claims Experience'!$U541)*('Input_Claims Data'!$R$11:$R$500='Cal_Claims Experience'!$V541)*('Input_Claims Data'!$S$11:$S$500='Cal_Claims Experience'!$W541)*('Input_Claims Data'!$T$11:$T$500='Cal_Claims Experience'!$X541)))</f>
        <v/>
      </c>
      <c r="AI541" s="1" t="str">
        <f t="shared" si="88"/>
        <v/>
      </c>
      <c r="AJ541" s="1" t="str">
        <f t="shared" si="85"/>
        <v/>
      </c>
      <c r="AK541" s="1" t="str">
        <f t="shared" si="86"/>
        <v/>
      </c>
      <c r="AL541" s="1" t="str">
        <f t="shared" si="87"/>
        <v/>
      </c>
      <c r="AM541" s="1" t="str">
        <f t="shared" si="89"/>
        <v/>
      </c>
    </row>
    <row r="542" spans="5:39">
      <c r="E542" s="1" t="str" cm="1">
        <f t="array" ref="E542">IF(A542="","",_xlfn._xlws.FILTER('Input_Claims Data'!E$11:E$500,('Input_Claims Data'!$A$11:$A$500='Cal_Claims Experience'!$A542)*('Input_Claims Data'!$B$11:$B$500='Cal_Claims Experience'!$B542)*('Input_Claims Data'!$C$11:$C$500='Cal_Claims Experience'!$C542)*('Input_Claims Data'!$D$11:$D$500='Cal_Claims Experience'!$D542)))</f>
        <v/>
      </c>
      <c r="F542" s="1" t="str" cm="1">
        <f t="array" ref="F542">IF(A542="","",_xlfn._xlws.FILTER('Input_Claims Data'!F$11:F$500,('Input_Claims Data'!$A$11:$A$500='Cal_Claims Experience'!$A542)*('Input_Claims Data'!$B$11:$B$500='Cal_Claims Experience'!$B542)*('Input_Claims Data'!$C$11:$C$500='Cal_Claims Experience'!$C542)*('Input_Claims Data'!$D$11:$D$500='Cal_Claims Experience'!$D542)))</f>
        <v/>
      </c>
      <c r="G542" s="1" t="str" cm="1">
        <f t="array" ref="G542">IF(A542="","",_xlfn._xlws.FILTER('Input_Claims Data'!G$11:G$500,('Input_Claims Data'!$A$11:$A$500='Cal_Claims Experience'!$A542)*('Input_Claims Data'!$B$11:$B$500='Cal_Claims Experience'!$B542)*('Input_Claims Data'!$C$11:$C$500='Cal_Claims Experience'!$C542)*('Input_Claims Data'!$D$11:$D$500='Cal_Claims Experience'!$D542)))</f>
        <v/>
      </c>
      <c r="H542" s="1" t="str" cm="1">
        <f t="array" ref="H542">IF(A542="","",_xlfn._xlws.FILTER('Input_Claims Data'!H$11:H$500,('Input_Claims Data'!$A$11:$A$500='Cal_Claims Experience'!$A542)*('Input_Claims Data'!$B$11:$B$500='Cal_Claims Experience'!$B542)*('Input_Claims Data'!$C$11:$C$500='Cal_Claims Experience'!$C542)*('Input_Claims Data'!$D$11:$D$500='Cal_Claims Experience'!$D542)))</f>
        <v/>
      </c>
      <c r="I542" s="1" t="str" cm="1">
        <f t="array" ref="I542">IF(A542="","",_xlfn._xlws.FILTER('Input_Claims Data'!I$11:I$500,('Input_Claims Data'!$A$11:$A$500='Cal_Claims Experience'!$A542)*('Input_Claims Data'!$B$11:$B$500='Cal_Claims Experience'!$B542)*('Input_Claims Data'!$C$11:$C$500='Cal_Claims Experience'!$C542)*('Input_Claims Data'!$D$11:$D$500='Cal_Claims Experience'!$D542)))</f>
        <v/>
      </c>
      <c r="J542" s="1" t="str" cm="1">
        <f t="array" ref="J542">IF(A542="","",_xlfn._xlws.FILTER('Input_Claims Data'!J$11:J$500,('Input_Claims Data'!$A$11:$A$500='Cal_Claims Experience'!$A542)*('Input_Claims Data'!$B$11:$B$500='Cal_Claims Experience'!$B542)*('Input_Claims Data'!$C$11:$C$500='Cal_Claims Experience'!$C542)*('Input_Claims Data'!$D$11:$D$500='Cal_Claims Experience'!$D542)))</f>
        <v/>
      </c>
      <c r="K542" s="1" t="str" cm="1">
        <f t="array" ref="K542">IF(A542="","",_xlfn._xlws.FILTER('Input_Claims Data'!K$11:K$500,('Input_Claims Data'!$A$11:$A$500='Cal_Claims Experience'!$A542)*('Input_Claims Data'!$B$11:$B$500='Cal_Claims Experience'!$B542)*('Input_Claims Data'!$C$11:$C$500='Cal_Claims Experience'!$C542)*('Input_Claims Data'!$D$11:$D$500='Cal_Claims Experience'!$D542)))</f>
        <v/>
      </c>
      <c r="L542" s="1" t="str" cm="1">
        <f t="array" ref="L542">IF(B542="","",_xlfn._xlws.FILTER('Input_Claims Data'!L$11:L$500,('Input_Claims Data'!$A$11:$A$500='Cal_Claims Experience'!$A542)*('Input_Claims Data'!$B$11:$B$500='Cal_Claims Experience'!$B542)*('Input_Claims Data'!$C$11:$C$500='Cal_Claims Experience'!$C542)*('Input_Claims Data'!$D$11:$D$500='Cal_Claims Experience'!$D542)))</f>
        <v/>
      </c>
      <c r="M542" s="1" t="str" cm="1">
        <f t="array" ref="M542">IF(C542="","",_xlfn._xlws.FILTER('Input_Claims Data'!M$11:M$500,('Input_Claims Data'!$A$11:$A$500='Cal_Claims Experience'!$A542)*('Input_Claims Data'!$B$11:$B$500='Cal_Claims Experience'!$B542)*('Input_Claims Data'!$C$11:$C$500='Cal_Claims Experience'!$C542)*('Input_Claims Data'!$D$11:$D$500='Cal_Claims Experience'!$D542)))</f>
        <v/>
      </c>
      <c r="N542" s="1" t="str" cm="1">
        <f t="array" ref="N542">IF(D542="","",_xlfn._xlws.FILTER('Input_Claims Data'!N$11:N$500,('Input_Claims Data'!$A$11:$A$500='Cal_Claims Experience'!$A542)*('Input_Claims Data'!$B$11:$B$500='Cal_Claims Experience'!$B542)*('Input_Claims Data'!$C$11:$C$500='Cal_Claims Experience'!$C542)*('Input_Claims Data'!$D$11:$D$500='Cal_Claims Experience'!$D542)))</f>
        <v/>
      </c>
      <c r="O542" s="1" t="str">
        <f t="shared" si="80"/>
        <v/>
      </c>
      <c r="P542" s="1" t="str">
        <f t="shared" si="81"/>
        <v/>
      </c>
      <c r="Q542" s="1" t="str">
        <f t="shared" si="82"/>
        <v/>
      </c>
      <c r="R542" s="1" t="str">
        <f t="shared" si="83"/>
        <v/>
      </c>
      <c r="S542" s="1" t="str">
        <f t="shared" si="84"/>
        <v/>
      </c>
      <c r="Y542" s="1" t="str" cm="1">
        <f t="array" ref="Y542">IF(U542="","",_xlfn._xlws.FILTER('Input_Claims Data'!U$11:U$500,('Input_Claims Data'!$Q$11:$Q$500='Cal_Claims Experience'!$U542)*('Input_Claims Data'!$R$11:$R$500='Cal_Claims Experience'!$V542)*('Input_Claims Data'!$S$11:$S$500='Cal_Claims Experience'!$W542)*('Input_Claims Data'!$T$11:$T$500='Cal_Claims Experience'!$X542)))</f>
        <v/>
      </c>
      <c r="Z542" s="1" t="str" cm="1">
        <f t="array" ref="Z542">IF(V542="","",_xlfn._xlws.FILTER('Input_Claims Data'!V$11:V$500,('Input_Claims Data'!$Q$11:$Q$500='Cal_Claims Experience'!$U542)*('Input_Claims Data'!$R$11:$R$500='Cal_Claims Experience'!$V542)*('Input_Claims Data'!$S$11:$S$500='Cal_Claims Experience'!$W542)*('Input_Claims Data'!$T$11:$T$500='Cal_Claims Experience'!$X542)))</f>
        <v/>
      </c>
      <c r="AA542" s="1" t="str" cm="1">
        <f t="array" ref="AA542">IF(W542="","",_xlfn._xlws.FILTER('Input_Claims Data'!W$11:W$500,('Input_Claims Data'!$Q$11:$Q$500='Cal_Claims Experience'!$U542)*('Input_Claims Data'!$R$11:$R$500='Cal_Claims Experience'!$V542)*('Input_Claims Data'!$S$11:$S$500='Cal_Claims Experience'!$W542)*('Input_Claims Data'!$T$11:$T$500='Cal_Claims Experience'!$X542)))</f>
        <v/>
      </c>
      <c r="AB542" s="1" t="str" cm="1">
        <f t="array" ref="AB542">IF(X542="","",_xlfn._xlws.FILTER('Input_Claims Data'!X$11:X$500,('Input_Claims Data'!$Q$11:$Q$500='Cal_Claims Experience'!$U542)*('Input_Claims Data'!$R$11:$R$500='Cal_Claims Experience'!$V542)*('Input_Claims Data'!$S$11:$S$500='Cal_Claims Experience'!$W542)*('Input_Claims Data'!$T$11:$T$500='Cal_Claims Experience'!$X542)))</f>
        <v/>
      </c>
      <c r="AC542" s="1" t="str" cm="1">
        <f t="array" ref="AC542">IF(Y542="","",_xlfn._xlws.FILTER('Input_Claims Data'!Y$11:Y$500,('Input_Claims Data'!$Q$11:$Q$500='Cal_Claims Experience'!$U542)*('Input_Claims Data'!$R$11:$R$500='Cal_Claims Experience'!$V542)*('Input_Claims Data'!$S$11:$S$500='Cal_Claims Experience'!$W542)*('Input_Claims Data'!$T$11:$T$500='Cal_Claims Experience'!$X542)))</f>
        <v/>
      </c>
      <c r="AD542" s="1" t="str" cm="1">
        <f t="array" ref="AD542">IF(Z542="","",_xlfn._xlws.FILTER('Input_Claims Data'!Z$11:Z$500,('Input_Claims Data'!$Q$11:$Q$500='Cal_Claims Experience'!$U542)*('Input_Claims Data'!$R$11:$R$500='Cal_Claims Experience'!$V542)*('Input_Claims Data'!$S$11:$S$500='Cal_Claims Experience'!$W542)*('Input_Claims Data'!$T$11:$T$500='Cal_Claims Experience'!$X542)))</f>
        <v/>
      </c>
      <c r="AE542" s="1" t="str" cm="1">
        <f t="array" ref="AE542">IF(AA542="","",_xlfn._xlws.FILTER('Input_Claims Data'!AA$11:AA$500,('Input_Claims Data'!$Q$11:$Q$500='Cal_Claims Experience'!$U542)*('Input_Claims Data'!$R$11:$R$500='Cal_Claims Experience'!$V542)*('Input_Claims Data'!$S$11:$S$500='Cal_Claims Experience'!$W542)*('Input_Claims Data'!$T$11:$T$500='Cal_Claims Experience'!$X542)))</f>
        <v/>
      </c>
      <c r="AF542" s="1" t="str" cm="1">
        <f t="array" ref="AF542">IF(AB542="","",_xlfn._xlws.FILTER('Input_Claims Data'!AB$11:AB$500,('Input_Claims Data'!$Q$11:$Q$500='Cal_Claims Experience'!$U542)*('Input_Claims Data'!$R$11:$R$500='Cal_Claims Experience'!$V542)*('Input_Claims Data'!$S$11:$S$500='Cal_Claims Experience'!$W542)*('Input_Claims Data'!$T$11:$T$500='Cal_Claims Experience'!$X542)))</f>
        <v/>
      </c>
      <c r="AG542" s="1" t="str" cm="1">
        <f t="array" ref="AG542">IF(AC542="","",_xlfn._xlws.FILTER('Input_Claims Data'!AC$11:AC$500,('Input_Claims Data'!$Q$11:$Q$500='Cal_Claims Experience'!$U542)*('Input_Claims Data'!$R$11:$R$500='Cal_Claims Experience'!$V542)*('Input_Claims Data'!$S$11:$S$500='Cal_Claims Experience'!$W542)*('Input_Claims Data'!$T$11:$T$500='Cal_Claims Experience'!$X542)))</f>
        <v/>
      </c>
      <c r="AH542" s="1" t="str" cm="1">
        <f t="array" ref="AH542">IF(AD542="","",_xlfn._xlws.FILTER('Input_Claims Data'!AD$11:AD$500,('Input_Claims Data'!$Q$11:$Q$500='Cal_Claims Experience'!$U542)*('Input_Claims Data'!$R$11:$R$500='Cal_Claims Experience'!$V542)*('Input_Claims Data'!$S$11:$S$500='Cal_Claims Experience'!$W542)*('Input_Claims Data'!$T$11:$T$500='Cal_Claims Experience'!$X542)))</f>
        <v/>
      </c>
      <c r="AI542" s="1" t="str">
        <f t="shared" si="88"/>
        <v/>
      </c>
      <c r="AJ542" s="1" t="str">
        <f t="shared" si="85"/>
        <v/>
      </c>
      <c r="AK542" s="1" t="str">
        <f t="shared" si="86"/>
        <v/>
      </c>
      <c r="AL542" s="1" t="str">
        <f t="shared" si="87"/>
        <v/>
      </c>
      <c r="AM542" s="1" t="str">
        <f t="shared" si="89"/>
        <v/>
      </c>
    </row>
    <row r="543" spans="5:39">
      <c r="E543" s="1" t="str" cm="1">
        <f t="array" ref="E543">IF(A543="","",_xlfn._xlws.FILTER('Input_Claims Data'!E$11:E$500,('Input_Claims Data'!$A$11:$A$500='Cal_Claims Experience'!$A543)*('Input_Claims Data'!$B$11:$B$500='Cal_Claims Experience'!$B543)*('Input_Claims Data'!$C$11:$C$500='Cal_Claims Experience'!$C543)*('Input_Claims Data'!$D$11:$D$500='Cal_Claims Experience'!$D543)))</f>
        <v/>
      </c>
      <c r="F543" s="1" t="str" cm="1">
        <f t="array" ref="F543">IF(A543="","",_xlfn._xlws.FILTER('Input_Claims Data'!F$11:F$500,('Input_Claims Data'!$A$11:$A$500='Cal_Claims Experience'!$A543)*('Input_Claims Data'!$B$11:$B$500='Cal_Claims Experience'!$B543)*('Input_Claims Data'!$C$11:$C$500='Cal_Claims Experience'!$C543)*('Input_Claims Data'!$D$11:$D$500='Cal_Claims Experience'!$D543)))</f>
        <v/>
      </c>
      <c r="G543" s="1" t="str" cm="1">
        <f t="array" ref="G543">IF(A543="","",_xlfn._xlws.FILTER('Input_Claims Data'!G$11:G$500,('Input_Claims Data'!$A$11:$A$500='Cal_Claims Experience'!$A543)*('Input_Claims Data'!$B$11:$B$500='Cal_Claims Experience'!$B543)*('Input_Claims Data'!$C$11:$C$500='Cal_Claims Experience'!$C543)*('Input_Claims Data'!$D$11:$D$500='Cal_Claims Experience'!$D543)))</f>
        <v/>
      </c>
      <c r="H543" s="1" t="str" cm="1">
        <f t="array" ref="H543">IF(A543="","",_xlfn._xlws.FILTER('Input_Claims Data'!H$11:H$500,('Input_Claims Data'!$A$11:$A$500='Cal_Claims Experience'!$A543)*('Input_Claims Data'!$B$11:$B$500='Cal_Claims Experience'!$B543)*('Input_Claims Data'!$C$11:$C$500='Cal_Claims Experience'!$C543)*('Input_Claims Data'!$D$11:$D$500='Cal_Claims Experience'!$D543)))</f>
        <v/>
      </c>
      <c r="I543" s="1" t="str" cm="1">
        <f t="array" ref="I543">IF(A543="","",_xlfn._xlws.FILTER('Input_Claims Data'!I$11:I$500,('Input_Claims Data'!$A$11:$A$500='Cal_Claims Experience'!$A543)*('Input_Claims Data'!$B$11:$B$500='Cal_Claims Experience'!$B543)*('Input_Claims Data'!$C$11:$C$500='Cal_Claims Experience'!$C543)*('Input_Claims Data'!$D$11:$D$500='Cal_Claims Experience'!$D543)))</f>
        <v/>
      </c>
      <c r="J543" s="1" t="str" cm="1">
        <f t="array" ref="J543">IF(A543="","",_xlfn._xlws.FILTER('Input_Claims Data'!J$11:J$500,('Input_Claims Data'!$A$11:$A$500='Cal_Claims Experience'!$A543)*('Input_Claims Data'!$B$11:$B$500='Cal_Claims Experience'!$B543)*('Input_Claims Data'!$C$11:$C$500='Cal_Claims Experience'!$C543)*('Input_Claims Data'!$D$11:$D$500='Cal_Claims Experience'!$D543)))</f>
        <v/>
      </c>
      <c r="K543" s="1" t="str" cm="1">
        <f t="array" ref="K543">IF(A543="","",_xlfn._xlws.FILTER('Input_Claims Data'!K$11:K$500,('Input_Claims Data'!$A$11:$A$500='Cal_Claims Experience'!$A543)*('Input_Claims Data'!$B$11:$B$500='Cal_Claims Experience'!$B543)*('Input_Claims Data'!$C$11:$C$500='Cal_Claims Experience'!$C543)*('Input_Claims Data'!$D$11:$D$500='Cal_Claims Experience'!$D543)))</f>
        <v/>
      </c>
      <c r="L543" s="1" t="str" cm="1">
        <f t="array" ref="L543">IF(B543="","",_xlfn._xlws.FILTER('Input_Claims Data'!L$11:L$500,('Input_Claims Data'!$A$11:$A$500='Cal_Claims Experience'!$A543)*('Input_Claims Data'!$B$11:$B$500='Cal_Claims Experience'!$B543)*('Input_Claims Data'!$C$11:$C$500='Cal_Claims Experience'!$C543)*('Input_Claims Data'!$D$11:$D$500='Cal_Claims Experience'!$D543)))</f>
        <v/>
      </c>
      <c r="M543" s="1" t="str" cm="1">
        <f t="array" ref="M543">IF(C543="","",_xlfn._xlws.FILTER('Input_Claims Data'!M$11:M$500,('Input_Claims Data'!$A$11:$A$500='Cal_Claims Experience'!$A543)*('Input_Claims Data'!$B$11:$B$500='Cal_Claims Experience'!$B543)*('Input_Claims Data'!$C$11:$C$500='Cal_Claims Experience'!$C543)*('Input_Claims Data'!$D$11:$D$500='Cal_Claims Experience'!$D543)))</f>
        <v/>
      </c>
      <c r="N543" s="1" t="str" cm="1">
        <f t="array" ref="N543">IF(D543="","",_xlfn._xlws.FILTER('Input_Claims Data'!N$11:N$500,('Input_Claims Data'!$A$11:$A$500='Cal_Claims Experience'!$A543)*('Input_Claims Data'!$B$11:$B$500='Cal_Claims Experience'!$B543)*('Input_Claims Data'!$C$11:$C$500='Cal_Claims Experience'!$C543)*('Input_Claims Data'!$D$11:$D$500='Cal_Claims Experience'!$D543)))</f>
        <v/>
      </c>
      <c r="O543" s="1" t="str">
        <f t="shared" si="80"/>
        <v/>
      </c>
      <c r="P543" s="1" t="str">
        <f t="shared" si="81"/>
        <v/>
      </c>
      <c r="Q543" s="1" t="str">
        <f t="shared" si="82"/>
        <v/>
      </c>
      <c r="R543" s="1" t="str">
        <f t="shared" si="83"/>
        <v/>
      </c>
      <c r="S543" s="1" t="str">
        <f t="shared" si="84"/>
        <v/>
      </c>
      <c r="Y543" s="1" t="str" cm="1">
        <f t="array" ref="Y543">IF(U543="","",_xlfn._xlws.FILTER('Input_Claims Data'!U$11:U$500,('Input_Claims Data'!$Q$11:$Q$500='Cal_Claims Experience'!$U543)*('Input_Claims Data'!$R$11:$R$500='Cal_Claims Experience'!$V543)*('Input_Claims Data'!$S$11:$S$500='Cal_Claims Experience'!$W543)*('Input_Claims Data'!$T$11:$T$500='Cal_Claims Experience'!$X543)))</f>
        <v/>
      </c>
      <c r="Z543" s="1" t="str" cm="1">
        <f t="array" ref="Z543">IF(V543="","",_xlfn._xlws.FILTER('Input_Claims Data'!V$11:V$500,('Input_Claims Data'!$Q$11:$Q$500='Cal_Claims Experience'!$U543)*('Input_Claims Data'!$R$11:$R$500='Cal_Claims Experience'!$V543)*('Input_Claims Data'!$S$11:$S$500='Cal_Claims Experience'!$W543)*('Input_Claims Data'!$T$11:$T$500='Cal_Claims Experience'!$X543)))</f>
        <v/>
      </c>
      <c r="AA543" s="1" t="str" cm="1">
        <f t="array" ref="AA543">IF(W543="","",_xlfn._xlws.FILTER('Input_Claims Data'!W$11:W$500,('Input_Claims Data'!$Q$11:$Q$500='Cal_Claims Experience'!$U543)*('Input_Claims Data'!$R$11:$R$500='Cal_Claims Experience'!$V543)*('Input_Claims Data'!$S$11:$S$500='Cal_Claims Experience'!$W543)*('Input_Claims Data'!$T$11:$T$500='Cal_Claims Experience'!$X543)))</f>
        <v/>
      </c>
      <c r="AB543" s="1" t="str" cm="1">
        <f t="array" ref="AB543">IF(X543="","",_xlfn._xlws.FILTER('Input_Claims Data'!X$11:X$500,('Input_Claims Data'!$Q$11:$Q$500='Cal_Claims Experience'!$U543)*('Input_Claims Data'!$R$11:$R$500='Cal_Claims Experience'!$V543)*('Input_Claims Data'!$S$11:$S$500='Cal_Claims Experience'!$W543)*('Input_Claims Data'!$T$11:$T$500='Cal_Claims Experience'!$X543)))</f>
        <v/>
      </c>
      <c r="AC543" s="1" t="str" cm="1">
        <f t="array" ref="AC543">IF(Y543="","",_xlfn._xlws.FILTER('Input_Claims Data'!Y$11:Y$500,('Input_Claims Data'!$Q$11:$Q$500='Cal_Claims Experience'!$U543)*('Input_Claims Data'!$R$11:$R$500='Cal_Claims Experience'!$V543)*('Input_Claims Data'!$S$11:$S$500='Cal_Claims Experience'!$W543)*('Input_Claims Data'!$T$11:$T$500='Cal_Claims Experience'!$X543)))</f>
        <v/>
      </c>
      <c r="AD543" s="1" t="str" cm="1">
        <f t="array" ref="AD543">IF(Z543="","",_xlfn._xlws.FILTER('Input_Claims Data'!Z$11:Z$500,('Input_Claims Data'!$Q$11:$Q$500='Cal_Claims Experience'!$U543)*('Input_Claims Data'!$R$11:$R$500='Cal_Claims Experience'!$V543)*('Input_Claims Data'!$S$11:$S$500='Cal_Claims Experience'!$W543)*('Input_Claims Data'!$T$11:$T$500='Cal_Claims Experience'!$X543)))</f>
        <v/>
      </c>
      <c r="AE543" s="1" t="str" cm="1">
        <f t="array" ref="AE543">IF(AA543="","",_xlfn._xlws.FILTER('Input_Claims Data'!AA$11:AA$500,('Input_Claims Data'!$Q$11:$Q$500='Cal_Claims Experience'!$U543)*('Input_Claims Data'!$R$11:$R$500='Cal_Claims Experience'!$V543)*('Input_Claims Data'!$S$11:$S$500='Cal_Claims Experience'!$W543)*('Input_Claims Data'!$T$11:$T$500='Cal_Claims Experience'!$X543)))</f>
        <v/>
      </c>
      <c r="AF543" s="1" t="str" cm="1">
        <f t="array" ref="AF543">IF(AB543="","",_xlfn._xlws.FILTER('Input_Claims Data'!AB$11:AB$500,('Input_Claims Data'!$Q$11:$Q$500='Cal_Claims Experience'!$U543)*('Input_Claims Data'!$R$11:$R$500='Cal_Claims Experience'!$V543)*('Input_Claims Data'!$S$11:$S$500='Cal_Claims Experience'!$W543)*('Input_Claims Data'!$T$11:$T$500='Cal_Claims Experience'!$X543)))</f>
        <v/>
      </c>
      <c r="AG543" s="1" t="str" cm="1">
        <f t="array" ref="AG543">IF(AC543="","",_xlfn._xlws.FILTER('Input_Claims Data'!AC$11:AC$500,('Input_Claims Data'!$Q$11:$Q$500='Cal_Claims Experience'!$U543)*('Input_Claims Data'!$R$11:$R$500='Cal_Claims Experience'!$V543)*('Input_Claims Data'!$S$11:$S$500='Cal_Claims Experience'!$W543)*('Input_Claims Data'!$T$11:$T$500='Cal_Claims Experience'!$X543)))</f>
        <v/>
      </c>
      <c r="AH543" s="1" t="str" cm="1">
        <f t="array" ref="AH543">IF(AD543="","",_xlfn._xlws.FILTER('Input_Claims Data'!AD$11:AD$500,('Input_Claims Data'!$Q$11:$Q$500='Cal_Claims Experience'!$U543)*('Input_Claims Data'!$R$11:$R$500='Cal_Claims Experience'!$V543)*('Input_Claims Data'!$S$11:$S$500='Cal_Claims Experience'!$W543)*('Input_Claims Data'!$T$11:$T$500='Cal_Claims Experience'!$X543)))</f>
        <v/>
      </c>
      <c r="AI543" s="1" t="str">
        <f t="shared" si="88"/>
        <v/>
      </c>
      <c r="AJ543" s="1" t="str">
        <f t="shared" si="85"/>
        <v/>
      </c>
      <c r="AK543" s="1" t="str">
        <f t="shared" si="86"/>
        <v/>
      </c>
      <c r="AL543" s="1" t="str">
        <f t="shared" si="87"/>
        <v/>
      </c>
      <c r="AM543" s="1" t="str">
        <f t="shared" si="89"/>
        <v/>
      </c>
    </row>
    <row r="544" spans="5:39">
      <c r="E544" s="1" t="str" cm="1">
        <f t="array" ref="E544">IF(A544="","",_xlfn._xlws.FILTER('Input_Claims Data'!E$11:E$500,('Input_Claims Data'!$A$11:$A$500='Cal_Claims Experience'!$A544)*('Input_Claims Data'!$B$11:$B$500='Cal_Claims Experience'!$B544)*('Input_Claims Data'!$C$11:$C$500='Cal_Claims Experience'!$C544)*('Input_Claims Data'!$D$11:$D$500='Cal_Claims Experience'!$D544)))</f>
        <v/>
      </c>
      <c r="F544" s="1" t="str" cm="1">
        <f t="array" ref="F544">IF(A544="","",_xlfn._xlws.FILTER('Input_Claims Data'!F$11:F$500,('Input_Claims Data'!$A$11:$A$500='Cal_Claims Experience'!$A544)*('Input_Claims Data'!$B$11:$B$500='Cal_Claims Experience'!$B544)*('Input_Claims Data'!$C$11:$C$500='Cal_Claims Experience'!$C544)*('Input_Claims Data'!$D$11:$D$500='Cal_Claims Experience'!$D544)))</f>
        <v/>
      </c>
      <c r="G544" s="1" t="str" cm="1">
        <f t="array" ref="G544">IF(A544="","",_xlfn._xlws.FILTER('Input_Claims Data'!G$11:G$500,('Input_Claims Data'!$A$11:$A$500='Cal_Claims Experience'!$A544)*('Input_Claims Data'!$B$11:$B$500='Cal_Claims Experience'!$B544)*('Input_Claims Data'!$C$11:$C$500='Cal_Claims Experience'!$C544)*('Input_Claims Data'!$D$11:$D$500='Cal_Claims Experience'!$D544)))</f>
        <v/>
      </c>
      <c r="H544" s="1" t="str" cm="1">
        <f t="array" ref="H544">IF(A544="","",_xlfn._xlws.FILTER('Input_Claims Data'!H$11:H$500,('Input_Claims Data'!$A$11:$A$500='Cal_Claims Experience'!$A544)*('Input_Claims Data'!$B$11:$B$500='Cal_Claims Experience'!$B544)*('Input_Claims Data'!$C$11:$C$500='Cal_Claims Experience'!$C544)*('Input_Claims Data'!$D$11:$D$500='Cal_Claims Experience'!$D544)))</f>
        <v/>
      </c>
      <c r="I544" s="1" t="str" cm="1">
        <f t="array" ref="I544">IF(A544="","",_xlfn._xlws.FILTER('Input_Claims Data'!I$11:I$500,('Input_Claims Data'!$A$11:$A$500='Cal_Claims Experience'!$A544)*('Input_Claims Data'!$B$11:$B$500='Cal_Claims Experience'!$B544)*('Input_Claims Data'!$C$11:$C$500='Cal_Claims Experience'!$C544)*('Input_Claims Data'!$D$11:$D$500='Cal_Claims Experience'!$D544)))</f>
        <v/>
      </c>
      <c r="J544" s="1" t="str" cm="1">
        <f t="array" ref="J544">IF(A544="","",_xlfn._xlws.FILTER('Input_Claims Data'!J$11:J$500,('Input_Claims Data'!$A$11:$A$500='Cal_Claims Experience'!$A544)*('Input_Claims Data'!$B$11:$B$500='Cal_Claims Experience'!$B544)*('Input_Claims Data'!$C$11:$C$500='Cal_Claims Experience'!$C544)*('Input_Claims Data'!$D$11:$D$500='Cal_Claims Experience'!$D544)))</f>
        <v/>
      </c>
      <c r="K544" s="1" t="str" cm="1">
        <f t="array" ref="K544">IF(A544="","",_xlfn._xlws.FILTER('Input_Claims Data'!K$11:K$500,('Input_Claims Data'!$A$11:$A$500='Cal_Claims Experience'!$A544)*('Input_Claims Data'!$B$11:$B$500='Cal_Claims Experience'!$B544)*('Input_Claims Data'!$C$11:$C$500='Cal_Claims Experience'!$C544)*('Input_Claims Data'!$D$11:$D$500='Cal_Claims Experience'!$D544)))</f>
        <v/>
      </c>
      <c r="L544" s="1" t="str" cm="1">
        <f t="array" ref="L544">IF(B544="","",_xlfn._xlws.FILTER('Input_Claims Data'!L$11:L$500,('Input_Claims Data'!$A$11:$A$500='Cal_Claims Experience'!$A544)*('Input_Claims Data'!$B$11:$B$500='Cal_Claims Experience'!$B544)*('Input_Claims Data'!$C$11:$C$500='Cal_Claims Experience'!$C544)*('Input_Claims Data'!$D$11:$D$500='Cal_Claims Experience'!$D544)))</f>
        <v/>
      </c>
      <c r="M544" s="1" t="str" cm="1">
        <f t="array" ref="M544">IF(C544="","",_xlfn._xlws.FILTER('Input_Claims Data'!M$11:M$500,('Input_Claims Data'!$A$11:$A$500='Cal_Claims Experience'!$A544)*('Input_Claims Data'!$B$11:$B$500='Cal_Claims Experience'!$B544)*('Input_Claims Data'!$C$11:$C$500='Cal_Claims Experience'!$C544)*('Input_Claims Data'!$D$11:$D$500='Cal_Claims Experience'!$D544)))</f>
        <v/>
      </c>
      <c r="N544" s="1" t="str" cm="1">
        <f t="array" ref="N544">IF(D544="","",_xlfn._xlws.FILTER('Input_Claims Data'!N$11:N$500,('Input_Claims Data'!$A$11:$A$500='Cal_Claims Experience'!$A544)*('Input_Claims Data'!$B$11:$B$500='Cal_Claims Experience'!$B544)*('Input_Claims Data'!$C$11:$C$500='Cal_Claims Experience'!$C544)*('Input_Claims Data'!$D$11:$D$500='Cal_Claims Experience'!$D544)))</f>
        <v/>
      </c>
      <c r="O544" s="1" t="str">
        <f t="shared" si="80"/>
        <v/>
      </c>
      <c r="P544" s="1" t="str">
        <f t="shared" si="81"/>
        <v/>
      </c>
      <c r="Q544" s="1" t="str">
        <f t="shared" si="82"/>
        <v/>
      </c>
      <c r="R544" s="1" t="str">
        <f t="shared" si="83"/>
        <v/>
      </c>
      <c r="S544" s="1" t="str">
        <f t="shared" si="84"/>
        <v/>
      </c>
      <c r="Y544" s="1" t="str" cm="1">
        <f t="array" ref="Y544">IF(U544="","",_xlfn._xlws.FILTER('Input_Claims Data'!U$11:U$500,('Input_Claims Data'!$Q$11:$Q$500='Cal_Claims Experience'!$U544)*('Input_Claims Data'!$R$11:$R$500='Cal_Claims Experience'!$V544)*('Input_Claims Data'!$S$11:$S$500='Cal_Claims Experience'!$W544)*('Input_Claims Data'!$T$11:$T$500='Cal_Claims Experience'!$X544)))</f>
        <v/>
      </c>
      <c r="Z544" s="1" t="str" cm="1">
        <f t="array" ref="Z544">IF(V544="","",_xlfn._xlws.FILTER('Input_Claims Data'!V$11:V$500,('Input_Claims Data'!$Q$11:$Q$500='Cal_Claims Experience'!$U544)*('Input_Claims Data'!$R$11:$R$500='Cal_Claims Experience'!$V544)*('Input_Claims Data'!$S$11:$S$500='Cal_Claims Experience'!$W544)*('Input_Claims Data'!$T$11:$T$500='Cal_Claims Experience'!$X544)))</f>
        <v/>
      </c>
      <c r="AA544" s="1" t="str" cm="1">
        <f t="array" ref="AA544">IF(W544="","",_xlfn._xlws.FILTER('Input_Claims Data'!W$11:W$500,('Input_Claims Data'!$Q$11:$Q$500='Cal_Claims Experience'!$U544)*('Input_Claims Data'!$R$11:$R$500='Cal_Claims Experience'!$V544)*('Input_Claims Data'!$S$11:$S$500='Cal_Claims Experience'!$W544)*('Input_Claims Data'!$T$11:$T$500='Cal_Claims Experience'!$X544)))</f>
        <v/>
      </c>
      <c r="AB544" s="1" t="str" cm="1">
        <f t="array" ref="AB544">IF(X544="","",_xlfn._xlws.FILTER('Input_Claims Data'!X$11:X$500,('Input_Claims Data'!$Q$11:$Q$500='Cal_Claims Experience'!$U544)*('Input_Claims Data'!$R$11:$R$500='Cal_Claims Experience'!$V544)*('Input_Claims Data'!$S$11:$S$500='Cal_Claims Experience'!$W544)*('Input_Claims Data'!$T$11:$T$500='Cal_Claims Experience'!$X544)))</f>
        <v/>
      </c>
      <c r="AC544" s="1" t="str" cm="1">
        <f t="array" ref="AC544">IF(Y544="","",_xlfn._xlws.FILTER('Input_Claims Data'!Y$11:Y$500,('Input_Claims Data'!$Q$11:$Q$500='Cal_Claims Experience'!$U544)*('Input_Claims Data'!$R$11:$R$500='Cal_Claims Experience'!$V544)*('Input_Claims Data'!$S$11:$S$500='Cal_Claims Experience'!$W544)*('Input_Claims Data'!$T$11:$T$500='Cal_Claims Experience'!$X544)))</f>
        <v/>
      </c>
      <c r="AD544" s="1" t="str" cm="1">
        <f t="array" ref="AD544">IF(Z544="","",_xlfn._xlws.FILTER('Input_Claims Data'!Z$11:Z$500,('Input_Claims Data'!$Q$11:$Q$500='Cal_Claims Experience'!$U544)*('Input_Claims Data'!$R$11:$R$500='Cal_Claims Experience'!$V544)*('Input_Claims Data'!$S$11:$S$500='Cal_Claims Experience'!$W544)*('Input_Claims Data'!$T$11:$T$500='Cal_Claims Experience'!$X544)))</f>
        <v/>
      </c>
      <c r="AE544" s="1" t="str" cm="1">
        <f t="array" ref="AE544">IF(AA544="","",_xlfn._xlws.FILTER('Input_Claims Data'!AA$11:AA$500,('Input_Claims Data'!$Q$11:$Q$500='Cal_Claims Experience'!$U544)*('Input_Claims Data'!$R$11:$R$500='Cal_Claims Experience'!$V544)*('Input_Claims Data'!$S$11:$S$500='Cal_Claims Experience'!$W544)*('Input_Claims Data'!$T$11:$T$500='Cal_Claims Experience'!$X544)))</f>
        <v/>
      </c>
      <c r="AF544" s="1" t="str" cm="1">
        <f t="array" ref="AF544">IF(AB544="","",_xlfn._xlws.FILTER('Input_Claims Data'!AB$11:AB$500,('Input_Claims Data'!$Q$11:$Q$500='Cal_Claims Experience'!$U544)*('Input_Claims Data'!$R$11:$R$500='Cal_Claims Experience'!$V544)*('Input_Claims Data'!$S$11:$S$500='Cal_Claims Experience'!$W544)*('Input_Claims Data'!$T$11:$T$500='Cal_Claims Experience'!$X544)))</f>
        <v/>
      </c>
      <c r="AG544" s="1" t="str" cm="1">
        <f t="array" ref="AG544">IF(AC544="","",_xlfn._xlws.FILTER('Input_Claims Data'!AC$11:AC$500,('Input_Claims Data'!$Q$11:$Q$500='Cal_Claims Experience'!$U544)*('Input_Claims Data'!$R$11:$R$500='Cal_Claims Experience'!$V544)*('Input_Claims Data'!$S$11:$S$500='Cal_Claims Experience'!$W544)*('Input_Claims Data'!$T$11:$T$500='Cal_Claims Experience'!$X544)))</f>
        <v/>
      </c>
      <c r="AH544" s="1" t="str" cm="1">
        <f t="array" ref="AH544">IF(AD544="","",_xlfn._xlws.FILTER('Input_Claims Data'!AD$11:AD$500,('Input_Claims Data'!$Q$11:$Q$500='Cal_Claims Experience'!$U544)*('Input_Claims Data'!$R$11:$R$500='Cal_Claims Experience'!$V544)*('Input_Claims Data'!$S$11:$S$500='Cal_Claims Experience'!$W544)*('Input_Claims Data'!$T$11:$T$500='Cal_Claims Experience'!$X544)))</f>
        <v/>
      </c>
      <c r="AI544" s="1" t="str">
        <f t="shared" si="88"/>
        <v/>
      </c>
      <c r="AJ544" s="1" t="str">
        <f t="shared" si="85"/>
        <v/>
      </c>
      <c r="AK544" s="1" t="str">
        <f t="shared" si="86"/>
        <v/>
      </c>
      <c r="AL544" s="1" t="str">
        <f t="shared" si="87"/>
        <v/>
      </c>
      <c r="AM544" s="1" t="str">
        <f t="shared" si="89"/>
        <v/>
      </c>
    </row>
    <row r="545" spans="5:39">
      <c r="E545" s="1" t="str" cm="1">
        <f t="array" ref="E545">IF(A545="","",_xlfn._xlws.FILTER('Input_Claims Data'!E$11:E$500,('Input_Claims Data'!$A$11:$A$500='Cal_Claims Experience'!$A545)*('Input_Claims Data'!$B$11:$B$500='Cal_Claims Experience'!$B545)*('Input_Claims Data'!$C$11:$C$500='Cal_Claims Experience'!$C545)*('Input_Claims Data'!$D$11:$D$500='Cal_Claims Experience'!$D545)))</f>
        <v/>
      </c>
      <c r="F545" s="1" t="str" cm="1">
        <f t="array" ref="F545">IF(A545="","",_xlfn._xlws.FILTER('Input_Claims Data'!F$11:F$500,('Input_Claims Data'!$A$11:$A$500='Cal_Claims Experience'!$A545)*('Input_Claims Data'!$B$11:$B$500='Cal_Claims Experience'!$B545)*('Input_Claims Data'!$C$11:$C$500='Cal_Claims Experience'!$C545)*('Input_Claims Data'!$D$11:$D$500='Cal_Claims Experience'!$D545)))</f>
        <v/>
      </c>
      <c r="G545" s="1" t="str" cm="1">
        <f t="array" ref="G545">IF(A545="","",_xlfn._xlws.FILTER('Input_Claims Data'!G$11:G$500,('Input_Claims Data'!$A$11:$A$500='Cal_Claims Experience'!$A545)*('Input_Claims Data'!$B$11:$B$500='Cal_Claims Experience'!$B545)*('Input_Claims Data'!$C$11:$C$500='Cal_Claims Experience'!$C545)*('Input_Claims Data'!$D$11:$D$500='Cal_Claims Experience'!$D545)))</f>
        <v/>
      </c>
      <c r="H545" s="1" t="str" cm="1">
        <f t="array" ref="H545">IF(A545="","",_xlfn._xlws.FILTER('Input_Claims Data'!H$11:H$500,('Input_Claims Data'!$A$11:$A$500='Cal_Claims Experience'!$A545)*('Input_Claims Data'!$B$11:$B$500='Cal_Claims Experience'!$B545)*('Input_Claims Data'!$C$11:$C$500='Cal_Claims Experience'!$C545)*('Input_Claims Data'!$D$11:$D$500='Cal_Claims Experience'!$D545)))</f>
        <v/>
      </c>
      <c r="I545" s="1" t="str" cm="1">
        <f t="array" ref="I545">IF(A545="","",_xlfn._xlws.FILTER('Input_Claims Data'!I$11:I$500,('Input_Claims Data'!$A$11:$A$500='Cal_Claims Experience'!$A545)*('Input_Claims Data'!$B$11:$B$500='Cal_Claims Experience'!$B545)*('Input_Claims Data'!$C$11:$C$500='Cal_Claims Experience'!$C545)*('Input_Claims Data'!$D$11:$D$500='Cal_Claims Experience'!$D545)))</f>
        <v/>
      </c>
      <c r="J545" s="1" t="str" cm="1">
        <f t="array" ref="J545">IF(A545="","",_xlfn._xlws.FILTER('Input_Claims Data'!J$11:J$500,('Input_Claims Data'!$A$11:$A$500='Cal_Claims Experience'!$A545)*('Input_Claims Data'!$B$11:$B$500='Cal_Claims Experience'!$B545)*('Input_Claims Data'!$C$11:$C$500='Cal_Claims Experience'!$C545)*('Input_Claims Data'!$D$11:$D$500='Cal_Claims Experience'!$D545)))</f>
        <v/>
      </c>
      <c r="K545" s="1" t="str" cm="1">
        <f t="array" ref="K545">IF(A545="","",_xlfn._xlws.FILTER('Input_Claims Data'!K$11:K$500,('Input_Claims Data'!$A$11:$A$500='Cal_Claims Experience'!$A545)*('Input_Claims Data'!$B$11:$B$500='Cal_Claims Experience'!$B545)*('Input_Claims Data'!$C$11:$C$500='Cal_Claims Experience'!$C545)*('Input_Claims Data'!$D$11:$D$500='Cal_Claims Experience'!$D545)))</f>
        <v/>
      </c>
      <c r="L545" s="1" t="str" cm="1">
        <f t="array" ref="L545">IF(B545="","",_xlfn._xlws.FILTER('Input_Claims Data'!L$11:L$500,('Input_Claims Data'!$A$11:$A$500='Cal_Claims Experience'!$A545)*('Input_Claims Data'!$B$11:$B$500='Cal_Claims Experience'!$B545)*('Input_Claims Data'!$C$11:$C$500='Cal_Claims Experience'!$C545)*('Input_Claims Data'!$D$11:$D$500='Cal_Claims Experience'!$D545)))</f>
        <v/>
      </c>
      <c r="M545" s="1" t="str" cm="1">
        <f t="array" ref="M545">IF(C545="","",_xlfn._xlws.FILTER('Input_Claims Data'!M$11:M$500,('Input_Claims Data'!$A$11:$A$500='Cal_Claims Experience'!$A545)*('Input_Claims Data'!$B$11:$B$500='Cal_Claims Experience'!$B545)*('Input_Claims Data'!$C$11:$C$500='Cal_Claims Experience'!$C545)*('Input_Claims Data'!$D$11:$D$500='Cal_Claims Experience'!$D545)))</f>
        <v/>
      </c>
      <c r="N545" s="1" t="str" cm="1">
        <f t="array" ref="N545">IF(D545="","",_xlfn._xlws.FILTER('Input_Claims Data'!N$11:N$500,('Input_Claims Data'!$A$11:$A$500='Cal_Claims Experience'!$A545)*('Input_Claims Data'!$B$11:$B$500='Cal_Claims Experience'!$B545)*('Input_Claims Data'!$C$11:$C$500='Cal_Claims Experience'!$C545)*('Input_Claims Data'!$D$11:$D$500='Cal_Claims Experience'!$D545)))</f>
        <v/>
      </c>
      <c r="O545" s="1" t="str">
        <f t="shared" si="80"/>
        <v/>
      </c>
      <c r="P545" s="1" t="str">
        <f t="shared" si="81"/>
        <v/>
      </c>
      <c r="Q545" s="1" t="str">
        <f t="shared" si="82"/>
        <v/>
      </c>
      <c r="R545" s="1" t="str">
        <f t="shared" si="83"/>
        <v/>
      </c>
      <c r="S545" s="1" t="str">
        <f t="shared" si="84"/>
        <v/>
      </c>
      <c r="Y545" s="1" t="str" cm="1">
        <f t="array" ref="Y545">IF(U545="","",_xlfn._xlws.FILTER('Input_Claims Data'!U$11:U$500,('Input_Claims Data'!$Q$11:$Q$500='Cal_Claims Experience'!$U545)*('Input_Claims Data'!$R$11:$R$500='Cal_Claims Experience'!$V545)*('Input_Claims Data'!$S$11:$S$500='Cal_Claims Experience'!$W545)*('Input_Claims Data'!$T$11:$T$500='Cal_Claims Experience'!$X545)))</f>
        <v/>
      </c>
      <c r="Z545" s="1" t="str" cm="1">
        <f t="array" ref="Z545">IF(V545="","",_xlfn._xlws.FILTER('Input_Claims Data'!V$11:V$500,('Input_Claims Data'!$Q$11:$Q$500='Cal_Claims Experience'!$U545)*('Input_Claims Data'!$R$11:$R$500='Cal_Claims Experience'!$V545)*('Input_Claims Data'!$S$11:$S$500='Cal_Claims Experience'!$W545)*('Input_Claims Data'!$T$11:$T$500='Cal_Claims Experience'!$X545)))</f>
        <v/>
      </c>
      <c r="AA545" s="1" t="str" cm="1">
        <f t="array" ref="AA545">IF(W545="","",_xlfn._xlws.FILTER('Input_Claims Data'!W$11:W$500,('Input_Claims Data'!$Q$11:$Q$500='Cal_Claims Experience'!$U545)*('Input_Claims Data'!$R$11:$R$500='Cal_Claims Experience'!$V545)*('Input_Claims Data'!$S$11:$S$500='Cal_Claims Experience'!$W545)*('Input_Claims Data'!$T$11:$T$500='Cal_Claims Experience'!$X545)))</f>
        <v/>
      </c>
      <c r="AB545" s="1" t="str" cm="1">
        <f t="array" ref="AB545">IF(X545="","",_xlfn._xlws.FILTER('Input_Claims Data'!X$11:X$500,('Input_Claims Data'!$Q$11:$Q$500='Cal_Claims Experience'!$U545)*('Input_Claims Data'!$R$11:$R$500='Cal_Claims Experience'!$V545)*('Input_Claims Data'!$S$11:$S$500='Cal_Claims Experience'!$W545)*('Input_Claims Data'!$T$11:$T$500='Cal_Claims Experience'!$X545)))</f>
        <v/>
      </c>
      <c r="AC545" s="1" t="str" cm="1">
        <f t="array" ref="AC545">IF(Y545="","",_xlfn._xlws.FILTER('Input_Claims Data'!Y$11:Y$500,('Input_Claims Data'!$Q$11:$Q$500='Cal_Claims Experience'!$U545)*('Input_Claims Data'!$R$11:$R$500='Cal_Claims Experience'!$V545)*('Input_Claims Data'!$S$11:$S$500='Cal_Claims Experience'!$W545)*('Input_Claims Data'!$T$11:$T$500='Cal_Claims Experience'!$X545)))</f>
        <v/>
      </c>
      <c r="AD545" s="1" t="str" cm="1">
        <f t="array" ref="AD545">IF(Z545="","",_xlfn._xlws.FILTER('Input_Claims Data'!Z$11:Z$500,('Input_Claims Data'!$Q$11:$Q$500='Cal_Claims Experience'!$U545)*('Input_Claims Data'!$R$11:$R$500='Cal_Claims Experience'!$V545)*('Input_Claims Data'!$S$11:$S$500='Cal_Claims Experience'!$W545)*('Input_Claims Data'!$T$11:$T$500='Cal_Claims Experience'!$X545)))</f>
        <v/>
      </c>
      <c r="AE545" s="1" t="str" cm="1">
        <f t="array" ref="AE545">IF(AA545="","",_xlfn._xlws.FILTER('Input_Claims Data'!AA$11:AA$500,('Input_Claims Data'!$Q$11:$Q$500='Cal_Claims Experience'!$U545)*('Input_Claims Data'!$R$11:$R$500='Cal_Claims Experience'!$V545)*('Input_Claims Data'!$S$11:$S$500='Cal_Claims Experience'!$W545)*('Input_Claims Data'!$T$11:$T$500='Cal_Claims Experience'!$X545)))</f>
        <v/>
      </c>
      <c r="AF545" s="1" t="str" cm="1">
        <f t="array" ref="AF545">IF(AB545="","",_xlfn._xlws.FILTER('Input_Claims Data'!AB$11:AB$500,('Input_Claims Data'!$Q$11:$Q$500='Cal_Claims Experience'!$U545)*('Input_Claims Data'!$R$11:$R$500='Cal_Claims Experience'!$V545)*('Input_Claims Data'!$S$11:$S$500='Cal_Claims Experience'!$W545)*('Input_Claims Data'!$T$11:$T$500='Cal_Claims Experience'!$X545)))</f>
        <v/>
      </c>
      <c r="AG545" s="1" t="str" cm="1">
        <f t="array" ref="AG545">IF(AC545="","",_xlfn._xlws.FILTER('Input_Claims Data'!AC$11:AC$500,('Input_Claims Data'!$Q$11:$Q$500='Cal_Claims Experience'!$U545)*('Input_Claims Data'!$R$11:$R$500='Cal_Claims Experience'!$V545)*('Input_Claims Data'!$S$11:$S$500='Cal_Claims Experience'!$W545)*('Input_Claims Data'!$T$11:$T$500='Cal_Claims Experience'!$X545)))</f>
        <v/>
      </c>
      <c r="AH545" s="1" t="str" cm="1">
        <f t="array" ref="AH545">IF(AD545="","",_xlfn._xlws.FILTER('Input_Claims Data'!AD$11:AD$500,('Input_Claims Data'!$Q$11:$Q$500='Cal_Claims Experience'!$U545)*('Input_Claims Data'!$R$11:$R$500='Cal_Claims Experience'!$V545)*('Input_Claims Data'!$S$11:$S$500='Cal_Claims Experience'!$W545)*('Input_Claims Data'!$T$11:$T$500='Cal_Claims Experience'!$X545)))</f>
        <v/>
      </c>
      <c r="AI545" s="1" t="str">
        <f t="shared" si="88"/>
        <v/>
      </c>
      <c r="AJ545" s="1" t="str">
        <f t="shared" si="85"/>
        <v/>
      </c>
      <c r="AK545" s="1" t="str">
        <f t="shared" si="86"/>
        <v/>
      </c>
      <c r="AL545" s="1" t="str">
        <f t="shared" si="87"/>
        <v/>
      </c>
      <c r="AM545" s="1" t="str">
        <f t="shared" si="89"/>
        <v/>
      </c>
    </row>
    <row r="546" spans="5:39">
      <c r="E546" s="1" t="str" cm="1">
        <f t="array" ref="E546">IF(A546="","",_xlfn._xlws.FILTER('Input_Claims Data'!E$11:E$500,('Input_Claims Data'!$A$11:$A$500='Cal_Claims Experience'!$A546)*('Input_Claims Data'!$B$11:$B$500='Cal_Claims Experience'!$B546)*('Input_Claims Data'!$C$11:$C$500='Cal_Claims Experience'!$C546)*('Input_Claims Data'!$D$11:$D$500='Cal_Claims Experience'!$D546)))</f>
        <v/>
      </c>
      <c r="F546" s="1" t="str" cm="1">
        <f t="array" ref="F546">IF(A546="","",_xlfn._xlws.FILTER('Input_Claims Data'!F$11:F$500,('Input_Claims Data'!$A$11:$A$500='Cal_Claims Experience'!$A546)*('Input_Claims Data'!$B$11:$B$500='Cal_Claims Experience'!$B546)*('Input_Claims Data'!$C$11:$C$500='Cal_Claims Experience'!$C546)*('Input_Claims Data'!$D$11:$D$500='Cal_Claims Experience'!$D546)))</f>
        <v/>
      </c>
      <c r="G546" s="1" t="str" cm="1">
        <f t="array" ref="G546">IF(A546="","",_xlfn._xlws.FILTER('Input_Claims Data'!G$11:G$500,('Input_Claims Data'!$A$11:$A$500='Cal_Claims Experience'!$A546)*('Input_Claims Data'!$B$11:$B$500='Cal_Claims Experience'!$B546)*('Input_Claims Data'!$C$11:$C$500='Cal_Claims Experience'!$C546)*('Input_Claims Data'!$D$11:$D$500='Cal_Claims Experience'!$D546)))</f>
        <v/>
      </c>
      <c r="H546" s="1" t="str" cm="1">
        <f t="array" ref="H546">IF(A546="","",_xlfn._xlws.FILTER('Input_Claims Data'!H$11:H$500,('Input_Claims Data'!$A$11:$A$500='Cal_Claims Experience'!$A546)*('Input_Claims Data'!$B$11:$B$500='Cal_Claims Experience'!$B546)*('Input_Claims Data'!$C$11:$C$500='Cal_Claims Experience'!$C546)*('Input_Claims Data'!$D$11:$D$500='Cal_Claims Experience'!$D546)))</f>
        <v/>
      </c>
      <c r="I546" s="1" t="str" cm="1">
        <f t="array" ref="I546">IF(A546="","",_xlfn._xlws.FILTER('Input_Claims Data'!I$11:I$500,('Input_Claims Data'!$A$11:$A$500='Cal_Claims Experience'!$A546)*('Input_Claims Data'!$B$11:$B$500='Cal_Claims Experience'!$B546)*('Input_Claims Data'!$C$11:$C$500='Cal_Claims Experience'!$C546)*('Input_Claims Data'!$D$11:$D$500='Cal_Claims Experience'!$D546)))</f>
        <v/>
      </c>
      <c r="J546" s="1" t="str" cm="1">
        <f t="array" ref="J546">IF(A546="","",_xlfn._xlws.FILTER('Input_Claims Data'!J$11:J$500,('Input_Claims Data'!$A$11:$A$500='Cal_Claims Experience'!$A546)*('Input_Claims Data'!$B$11:$B$500='Cal_Claims Experience'!$B546)*('Input_Claims Data'!$C$11:$C$500='Cal_Claims Experience'!$C546)*('Input_Claims Data'!$D$11:$D$500='Cal_Claims Experience'!$D546)))</f>
        <v/>
      </c>
      <c r="K546" s="1" t="str" cm="1">
        <f t="array" ref="K546">IF(A546="","",_xlfn._xlws.FILTER('Input_Claims Data'!K$11:K$500,('Input_Claims Data'!$A$11:$A$500='Cal_Claims Experience'!$A546)*('Input_Claims Data'!$B$11:$B$500='Cal_Claims Experience'!$B546)*('Input_Claims Data'!$C$11:$C$500='Cal_Claims Experience'!$C546)*('Input_Claims Data'!$D$11:$D$500='Cal_Claims Experience'!$D546)))</f>
        <v/>
      </c>
      <c r="L546" s="1" t="str" cm="1">
        <f t="array" ref="L546">IF(B546="","",_xlfn._xlws.FILTER('Input_Claims Data'!L$11:L$500,('Input_Claims Data'!$A$11:$A$500='Cal_Claims Experience'!$A546)*('Input_Claims Data'!$B$11:$B$500='Cal_Claims Experience'!$B546)*('Input_Claims Data'!$C$11:$C$500='Cal_Claims Experience'!$C546)*('Input_Claims Data'!$D$11:$D$500='Cal_Claims Experience'!$D546)))</f>
        <v/>
      </c>
      <c r="M546" s="1" t="str" cm="1">
        <f t="array" ref="M546">IF(C546="","",_xlfn._xlws.FILTER('Input_Claims Data'!M$11:M$500,('Input_Claims Data'!$A$11:$A$500='Cal_Claims Experience'!$A546)*('Input_Claims Data'!$B$11:$B$500='Cal_Claims Experience'!$B546)*('Input_Claims Data'!$C$11:$C$500='Cal_Claims Experience'!$C546)*('Input_Claims Data'!$D$11:$D$500='Cal_Claims Experience'!$D546)))</f>
        <v/>
      </c>
      <c r="N546" s="1" t="str" cm="1">
        <f t="array" ref="N546">IF(D546="","",_xlfn._xlws.FILTER('Input_Claims Data'!N$11:N$500,('Input_Claims Data'!$A$11:$A$500='Cal_Claims Experience'!$A546)*('Input_Claims Data'!$B$11:$B$500='Cal_Claims Experience'!$B546)*('Input_Claims Data'!$C$11:$C$500='Cal_Claims Experience'!$C546)*('Input_Claims Data'!$D$11:$D$500='Cal_Claims Experience'!$D546)))</f>
        <v/>
      </c>
      <c r="O546" s="1" t="str">
        <f t="shared" si="80"/>
        <v/>
      </c>
      <c r="P546" s="1" t="str">
        <f t="shared" si="81"/>
        <v/>
      </c>
      <c r="Q546" s="1" t="str">
        <f t="shared" si="82"/>
        <v/>
      </c>
      <c r="R546" s="1" t="str">
        <f t="shared" si="83"/>
        <v/>
      </c>
      <c r="S546" s="1" t="str">
        <f t="shared" si="84"/>
        <v/>
      </c>
      <c r="Y546" s="1" t="str" cm="1">
        <f t="array" ref="Y546">IF(U546="","",_xlfn._xlws.FILTER('Input_Claims Data'!U$11:U$500,('Input_Claims Data'!$Q$11:$Q$500='Cal_Claims Experience'!$U546)*('Input_Claims Data'!$R$11:$R$500='Cal_Claims Experience'!$V546)*('Input_Claims Data'!$S$11:$S$500='Cal_Claims Experience'!$W546)*('Input_Claims Data'!$T$11:$T$500='Cal_Claims Experience'!$X546)))</f>
        <v/>
      </c>
      <c r="Z546" s="1" t="str" cm="1">
        <f t="array" ref="Z546">IF(V546="","",_xlfn._xlws.FILTER('Input_Claims Data'!V$11:V$500,('Input_Claims Data'!$Q$11:$Q$500='Cal_Claims Experience'!$U546)*('Input_Claims Data'!$R$11:$R$500='Cal_Claims Experience'!$V546)*('Input_Claims Data'!$S$11:$S$500='Cal_Claims Experience'!$W546)*('Input_Claims Data'!$T$11:$T$500='Cal_Claims Experience'!$X546)))</f>
        <v/>
      </c>
      <c r="AA546" s="1" t="str" cm="1">
        <f t="array" ref="AA546">IF(W546="","",_xlfn._xlws.FILTER('Input_Claims Data'!W$11:W$500,('Input_Claims Data'!$Q$11:$Q$500='Cal_Claims Experience'!$U546)*('Input_Claims Data'!$R$11:$R$500='Cal_Claims Experience'!$V546)*('Input_Claims Data'!$S$11:$S$500='Cal_Claims Experience'!$W546)*('Input_Claims Data'!$T$11:$T$500='Cal_Claims Experience'!$X546)))</f>
        <v/>
      </c>
      <c r="AB546" s="1" t="str" cm="1">
        <f t="array" ref="AB546">IF(X546="","",_xlfn._xlws.FILTER('Input_Claims Data'!X$11:X$500,('Input_Claims Data'!$Q$11:$Q$500='Cal_Claims Experience'!$U546)*('Input_Claims Data'!$R$11:$R$500='Cal_Claims Experience'!$V546)*('Input_Claims Data'!$S$11:$S$500='Cal_Claims Experience'!$W546)*('Input_Claims Data'!$T$11:$T$500='Cal_Claims Experience'!$X546)))</f>
        <v/>
      </c>
      <c r="AC546" s="1" t="str" cm="1">
        <f t="array" ref="AC546">IF(Y546="","",_xlfn._xlws.FILTER('Input_Claims Data'!Y$11:Y$500,('Input_Claims Data'!$Q$11:$Q$500='Cal_Claims Experience'!$U546)*('Input_Claims Data'!$R$11:$R$500='Cal_Claims Experience'!$V546)*('Input_Claims Data'!$S$11:$S$500='Cal_Claims Experience'!$W546)*('Input_Claims Data'!$T$11:$T$500='Cal_Claims Experience'!$X546)))</f>
        <v/>
      </c>
      <c r="AD546" s="1" t="str" cm="1">
        <f t="array" ref="AD546">IF(Z546="","",_xlfn._xlws.FILTER('Input_Claims Data'!Z$11:Z$500,('Input_Claims Data'!$Q$11:$Q$500='Cal_Claims Experience'!$U546)*('Input_Claims Data'!$R$11:$R$500='Cal_Claims Experience'!$V546)*('Input_Claims Data'!$S$11:$S$500='Cal_Claims Experience'!$W546)*('Input_Claims Data'!$T$11:$T$500='Cal_Claims Experience'!$X546)))</f>
        <v/>
      </c>
      <c r="AE546" s="1" t="str" cm="1">
        <f t="array" ref="AE546">IF(AA546="","",_xlfn._xlws.FILTER('Input_Claims Data'!AA$11:AA$500,('Input_Claims Data'!$Q$11:$Q$500='Cal_Claims Experience'!$U546)*('Input_Claims Data'!$R$11:$R$500='Cal_Claims Experience'!$V546)*('Input_Claims Data'!$S$11:$S$500='Cal_Claims Experience'!$W546)*('Input_Claims Data'!$T$11:$T$500='Cal_Claims Experience'!$X546)))</f>
        <v/>
      </c>
      <c r="AF546" s="1" t="str" cm="1">
        <f t="array" ref="AF546">IF(AB546="","",_xlfn._xlws.FILTER('Input_Claims Data'!AB$11:AB$500,('Input_Claims Data'!$Q$11:$Q$500='Cal_Claims Experience'!$U546)*('Input_Claims Data'!$R$11:$R$500='Cal_Claims Experience'!$V546)*('Input_Claims Data'!$S$11:$S$500='Cal_Claims Experience'!$W546)*('Input_Claims Data'!$T$11:$T$500='Cal_Claims Experience'!$X546)))</f>
        <v/>
      </c>
      <c r="AG546" s="1" t="str" cm="1">
        <f t="array" ref="AG546">IF(AC546="","",_xlfn._xlws.FILTER('Input_Claims Data'!AC$11:AC$500,('Input_Claims Data'!$Q$11:$Q$500='Cal_Claims Experience'!$U546)*('Input_Claims Data'!$R$11:$R$500='Cal_Claims Experience'!$V546)*('Input_Claims Data'!$S$11:$S$500='Cal_Claims Experience'!$W546)*('Input_Claims Data'!$T$11:$T$500='Cal_Claims Experience'!$X546)))</f>
        <v/>
      </c>
      <c r="AH546" s="1" t="str" cm="1">
        <f t="array" ref="AH546">IF(AD546="","",_xlfn._xlws.FILTER('Input_Claims Data'!AD$11:AD$500,('Input_Claims Data'!$Q$11:$Q$500='Cal_Claims Experience'!$U546)*('Input_Claims Data'!$R$11:$R$500='Cal_Claims Experience'!$V546)*('Input_Claims Data'!$S$11:$S$500='Cal_Claims Experience'!$W546)*('Input_Claims Data'!$T$11:$T$500='Cal_Claims Experience'!$X546)))</f>
        <v/>
      </c>
      <c r="AI546" s="1" t="str">
        <f t="shared" si="88"/>
        <v/>
      </c>
      <c r="AJ546" s="1" t="str">
        <f t="shared" si="85"/>
        <v/>
      </c>
      <c r="AK546" s="1" t="str">
        <f t="shared" si="86"/>
        <v/>
      </c>
      <c r="AL546" s="1" t="str">
        <f t="shared" si="87"/>
        <v/>
      </c>
      <c r="AM546" s="1" t="str">
        <f t="shared" si="89"/>
        <v/>
      </c>
    </row>
    <row r="547" spans="5:39">
      <c r="E547" s="1" t="str" cm="1">
        <f t="array" ref="E547">IF(A547="","",_xlfn._xlws.FILTER('Input_Claims Data'!E$11:E$500,('Input_Claims Data'!$A$11:$A$500='Cal_Claims Experience'!$A547)*('Input_Claims Data'!$B$11:$B$500='Cal_Claims Experience'!$B547)*('Input_Claims Data'!$C$11:$C$500='Cal_Claims Experience'!$C547)*('Input_Claims Data'!$D$11:$D$500='Cal_Claims Experience'!$D547)))</f>
        <v/>
      </c>
      <c r="F547" s="1" t="str" cm="1">
        <f t="array" ref="F547">IF(A547="","",_xlfn._xlws.FILTER('Input_Claims Data'!F$11:F$500,('Input_Claims Data'!$A$11:$A$500='Cal_Claims Experience'!$A547)*('Input_Claims Data'!$B$11:$B$500='Cal_Claims Experience'!$B547)*('Input_Claims Data'!$C$11:$C$500='Cal_Claims Experience'!$C547)*('Input_Claims Data'!$D$11:$D$500='Cal_Claims Experience'!$D547)))</f>
        <v/>
      </c>
      <c r="G547" s="1" t="str" cm="1">
        <f t="array" ref="G547">IF(A547="","",_xlfn._xlws.FILTER('Input_Claims Data'!G$11:G$500,('Input_Claims Data'!$A$11:$A$500='Cal_Claims Experience'!$A547)*('Input_Claims Data'!$B$11:$B$500='Cal_Claims Experience'!$B547)*('Input_Claims Data'!$C$11:$C$500='Cal_Claims Experience'!$C547)*('Input_Claims Data'!$D$11:$D$500='Cal_Claims Experience'!$D547)))</f>
        <v/>
      </c>
      <c r="H547" s="1" t="str" cm="1">
        <f t="array" ref="H547">IF(A547="","",_xlfn._xlws.FILTER('Input_Claims Data'!H$11:H$500,('Input_Claims Data'!$A$11:$A$500='Cal_Claims Experience'!$A547)*('Input_Claims Data'!$B$11:$B$500='Cal_Claims Experience'!$B547)*('Input_Claims Data'!$C$11:$C$500='Cal_Claims Experience'!$C547)*('Input_Claims Data'!$D$11:$D$500='Cal_Claims Experience'!$D547)))</f>
        <v/>
      </c>
      <c r="I547" s="1" t="str" cm="1">
        <f t="array" ref="I547">IF(A547="","",_xlfn._xlws.FILTER('Input_Claims Data'!I$11:I$500,('Input_Claims Data'!$A$11:$A$500='Cal_Claims Experience'!$A547)*('Input_Claims Data'!$B$11:$B$500='Cal_Claims Experience'!$B547)*('Input_Claims Data'!$C$11:$C$500='Cal_Claims Experience'!$C547)*('Input_Claims Data'!$D$11:$D$500='Cal_Claims Experience'!$D547)))</f>
        <v/>
      </c>
      <c r="J547" s="1" t="str" cm="1">
        <f t="array" ref="J547">IF(A547="","",_xlfn._xlws.FILTER('Input_Claims Data'!J$11:J$500,('Input_Claims Data'!$A$11:$A$500='Cal_Claims Experience'!$A547)*('Input_Claims Data'!$B$11:$B$500='Cal_Claims Experience'!$B547)*('Input_Claims Data'!$C$11:$C$500='Cal_Claims Experience'!$C547)*('Input_Claims Data'!$D$11:$D$500='Cal_Claims Experience'!$D547)))</f>
        <v/>
      </c>
      <c r="K547" s="1" t="str" cm="1">
        <f t="array" ref="K547">IF(A547="","",_xlfn._xlws.FILTER('Input_Claims Data'!K$11:K$500,('Input_Claims Data'!$A$11:$A$500='Cal_Claims Experience'!$A547)*('Input_Claims Data'!$B$11:$B$500='Cal_Claims Experience'!$B547)*('Input_Claims Data'!$C$11:$C$500='Cal_Claims Experience'!$C547)*('Input_Claims Data'!$D$11:$D$500='Cal_Claims Experience'!$D547)))</f>
        <v/>
      </c>
      <c r="L547" s="1" t="str" cm="1">
        <f t="array" ref="L547">IF(B547="","",_xlfn._xlws.FILTER('Input_Claims Data'!L$11:L$500,('Input_Claims Data'!$A$11:$A$500='Cal_Claims Experience'!$A547)*('Input_Claims Data'!$B$11:$B$500='Cal_Claims Experience'!$B547)*('Input_Claims Data'!$C$11:$C$500='Cal_Claims Experience'!$C547)*('Input_Claims Data'!$D$11:$D$500='Cal_Claims Experience'!$D547)))</f>
        <v/>
      </c>
      <c r="M547" s="1" t="str" cm="1">
        <f t="array" ref="M547">IF(C547="","",_xlfn._xlws.FILTER('Input_Claims Data'!M$11:M$500,('Input_Claims Data'!$A$11:$A$500='Cal_Claims Experience'!$A547)*('Input_Claims Data'!$B$11:$B$500='Cal_Claims Experience'!$B547)*('Input_Claims Data'!$C$11:$C$500='Cal_Claims Experience'!$C547)*('Input_Claims Data'!$D$11:$D$500='Cal_Claims Experience'!$D547)))</f>
        <v/>
      </c>
      <c r="N547" s="1" t="str" cm="1">
        <f t="array" ref="N547">IF(D547="","",_xlfn._xlws.FILTER('Input_Claims Data'!N$11:N$500,('Input_Claims Data'!$A$11:$A$500='Cal_Claims Experience'!$A547)*('Input_Claims Data'!$B$11:$B$500='Cal_Claims Experience'!$B547)*('Input_Claims Data'!$C$11:$C$500='Cal_Claims Experience'!$C547)*('Input_Claims Data'!$D$11:$D$500='Cal_Claims Experience'!$D547)))</f>
        <v/>
      </c>
      <c r="O547" s="1" t="str">
        <f t="shared" si="80"/>
        <v/>
      </c>
      <c r="P547" s="1" t="str">
        <f t="shared" si="81"/>
        <v/>
      </c>
      <c r="Q547" s="1" t="str">
        <f t="shared" si="82"/>
        <v/>
      </c>
      <c r="R547" s="1" t="str">
        <f t="shared" si="83"/>
        <v/>
      </c>
      <c r="S547" s="1" t="str">
        <f t="shared" si="84"/>
        <v/>
      </c>
      <c r="Y547" s="1" t="str" cm="1">
        <f t="array" ref="Y547">IF(U547="","",_xlfn._xlws.FILTER('Input_Claims Data'!U$11:U$500,('Input_Claims Data'!$Q$11:$Q$500='Cal_Claims Experience'!$U547)*('Input_Claims Data'!$R$11:$R$500='Cal_Claims Experience'!$V547)*('Input_Claims Data'!$S$11:$S$500='Cal_Claims Experience'!$W547)*('Input_Claims Data'!$T$11:$T$500='Cal_Claims Experience'!$X547)))</f>
        <v/>
      </c>
      <c r="Z547" s="1" t="str" cm="1">
        <f t="array" ref="Z547">IF(V547="","",_xlfn._xlws.FILTER('Input_Claims Data'!V$11:V$500,('Input_Claims Data'!$Q$11:$Q$500='Cal_Claims Experience'!$U547)*('Input_Claims Data'!$R$11:$R$500='Cal_Claims Experience'!$V547)*('Input_Claims Data'!$S$11:$S$500='Cal_Claims Experience'!$W547)*('Input_Claims Data'!$T$11:$T$500='Cal_Claims Experience'!$X547)))</f>
        <v/>
      </c>
      <c r="AA547" s="1" t="str" cm="1">
        <f t="array" ref="AA547">IF(W547="","",_xlfn._xlws.FILTER('Input_Claims Data'!W$11:W$500,('Input_Claims Data'!$Q$11:$Q$500='Cal_Claims Experience'!$U547)*('Input_Claims Data'!$R$11:$R$500='Cal_Claims Experience'!$V547)*('Input_Claims Data'!$S$11:$S$500='Cal_Claims Experience'!$W547)*('Input_Claims Data'!$T$11:$T$500='Cal_Claims Experience'!$X547)))</f>
        <v/>
      </c>
      <c r="AB547" s="1" t="str" cm="1">
        <f t="array" ref="AB547">IF(X547="","",_xlfn._xlws.FILTER('Input_Claims Data'!X$11:X$500,('Input_Claims Data'!$Q$11:$Q$500='Cal_Claims Experience'!$U547)*('Input_Claims Data'!$R$11:$R$500='Cal_Claims Experience'!$V547)*('Input_Claims Data'!$S$11:$S$500='Cal_Claims Experience'!$W547)*('Input_Claims Data'!$T$11:$T$500='Cal_Claims Experience'!$X547)))</f>
        <v/>
      </c>
      <c r="AC547" s="1" t="str" cm="1">
        <f t="array" ref="AC547">IF(Y547="","",_xlfn._xlws.FILTER('Input_Claims Data'!Y$11:Y$500,('Input_Claims Data'!$Q$11:$Q$500='Cal_Claims Experience'!$U547)*('Input_Claims Data'!$R$11:$R$500='Cal_Claims Experience'!$V547)*('Input_Claims Data'!$S$11:$S$500='Cal_Claims Experience'!$W547)*('Input_Claims Data'!$T$11:$T$500='Cal_Claims Experience'!$X547)))</f>
        <v/>
      </c>
      <c r="AD547" s="1" t="str" cm="1">
        <f t="array" ref="AD547">IF(Z547="","",_xlfn._xlws.FILTER('Input_Claims Data'!Z$11:Z$500,('Input_Claims Data'!$Q$11:$Q$500='Cal_Claims Experience'!$U547)*('Input_Claims Data'!$R$11:$R$500='Cal_Claims Experience'!$V547)*('Input_Claims Data'!$S$11:$S$500='Cal_Claims Experience'!$W547)*('Input_Claims Data'!$T$11:$T$500='Cal_Claims Experience'!$X547)))</f>
        <v/>
      </c>
      <c r="AE547" s="1" t="str" cm="1">
        <f t="array" ref="AE547">IF(AA547="","",_xlfn._xlws.FILTER('Input_Claims Data'!AA$11:AA$500,('Input_Claims Data'!$Q$11:$Q$500='Cal_Claims Experience'!$U547)*('Input_Claims Data'!$R$11:$R$500='Cal_Claims Experience'!$V547)*('Input_Claims Data'!$S$11:$S$500='Cal_Claims Experience'!$W547)*('Input_Claims Data'!$T$11:$T$500='Cal_Claims Experience'!$X547)))</f>
        <v/>
      </c>
      <c r="AF547" s="1" t="str" cm="1">
        <f t="array" ref="AF547">IF(AB547="","",_xlfn._xlws.FILTER('Input_Claims Data'!AB$11:AB$500,('Input_Claims Data'!$Q$11:$Q$500='Cal_Claims Experience'!$U547)*('Input_Claims Data'!$R$11:$R$500='Cal_Claims Experience'!$V547)*('Input_Claims Data'!$S$11:$S$500='Cal_Claims Experience'!$W547)*('Input_Claims Data'!$T$11:$T$500='Cal_Claims Experience'!$X547)))</f>
        <v/>
      </c>
      <c r="AG547" s="1" t="str" cm="1">
        <f t="array" ref="AG547">IF(AC547="","",_xlfn._xlws.FILTER('Input_Claims Data'!AC$11:AC$500,('Input_Claims Data'!$Q$11:$Q$500='Cal_Claims Experience'!$U547)*('Input_Claims Data'!$R$11:$R$500='Cal_Claims Experience'!$V547)*('Input_Claims Data'!$S$11:$S$500='Cal_Claims Experience'!$W547)*('Input_Claims Data'!$T$11:$T$500='Cal_Claims Experience'!$X547)))</f>
        <v/>
      </c>
      <c r="AH547" s="1" t="str" cm="1">
        <f t="array" ref="AH547">IF(AD547="","",_xlfn._xlws.FILTER('Input_Claims Data'!AD$11:AD$500,('Input_Claims Data'!$Q$11:$Q$500='Cal_Claims Experience'!$U547)*('Input_Claims Data'!$R$11:$R$500='Cal_Claims Experience'!$V547)*('Input_Claims Data'!$S$11:$S$500='Cal_Claims Experience'!$W547)*('Input_Claims Data'!$T$11:$T$500='Cal_Claims Experience'!$X547)))</f>
        <v/>
      </c>
      <c r="AI547" s="1" t="str">
        <f t="shared" si="88"/>
        <v/>
      </c>
      <c r="AJ547" s="1" t="str">
        <f t="shared" si="85"/>
        <v/>
      </c>
      <c r="AK547" s="1" t="str">
        <f t="shared" si="86"/>
        <v/>
      </c>
      <c r="AL547" s="1" t="str">
        <f t="shared" si="87"/>
        <v/>
      </c>
      <c r="AM547" s="1" t="str">
        <f t="shared" si="89"/>
        <v/>
      </c>
    </row>
    <row r="548" spans="5:39">
      <c r="E548" s="1" t="str" cm="1">
        <f t="array" ref="E548">IF(A548="","",_xlfn._xlws.FILTER('Input_Claims Data'!E$11:E$500,('Input_Claims Data'!$A$11:$A$500='Cal_Claims Experience'!$A548)*('Input_Claims Data'!$B$11:$B$500='Cal_Claims Experience'!$B548)*('Input_Claims Data'!$C$11:$C$500='Cal_Claims Experience'!$C548)*('Input_Claims Data'!$D$11:$D$500='Cal_Claims Experience'!$D548)))</f>
        <v/>
      </c>
      <c r="F548" s="1" t="str" cm="1">
        <f t="array" ref="F548">IF(A548="","",_xlfn._xlws.FILTER('Input_Claims Data'!F$11:F$500,('Input_Claims Data'!$A$11:$A$500='Cal_Claims Experience'!$A548)*('Input_Claims Data'!$B$11:$B$500='Cal_Claims Experience'!$B548)*('Input_Claims Data'!$C$11:$C$500='Cal_Claims Experience'!$C548)*('Input_Claims Data'!$D$11:$D$500='Cal_Claims Experience'!$D548)))</f>
        <v/>
      </c>
      <c r="G548" s="1" t="str" cm="1">
        <f t="array" ref="G548">IF(A548="","",_xlfn._xlws.FILTER('Input_Claims Data'!G$11:G$500,('Input_Claims Data'!$A$11:$A$500='Cal_Claims Experience'!$A548)*('Input_Claims Data'!$B$11:$B$500='Cal_Claims Experience'!$B548)*('Input_Claims Data'!$C$11:$C$500='Cal_Claims Experience'!$C548)*('Input_Claims Data'!$D$11:$D$500='Cal_Claims Experience'!$D548)))</f>
        <v/>
      </c>
      <c r="H548" s="1" t="str" cm="1">
        <f t="array" ref="H548">IF(A548="","",_xlfn._xlws.FILTER('Input_Claims Data'!H$11:H$500,('Input_Claims Data'!$A$11:$A$500='Cal_Claims Experience'!$A548)*('Input_Claims Data'!$B$11:$B$500='Cal_Claims Experience'!$B548)*('Input_Claims Data'!$C$11:$C$500='Cal_Claims Experience'!$C548)*('Input_Claims Data'!$D$11:$D$500='Cal_Claims Experience'!$D548)))</f>
        <v/>
      </c>
      <c r="I548" s="1" t="str" cm="1">
        <f t="array" ref="I548">IF(A548="","",_xlfn._xlws.FILTER('Input_Claims Data'!I$11:I$500,('Input_Claims Data'!$A$11:$A$500='Cal_Claims Experience'!$A548)*('Input_Claims Data'!$B$11:$B$500='Cal_Claims Experience'!$B548)*('Input_Claims Data'!$C$11:$C$500='Cal_Claims Experience'!$C548)*('Input_Claims Data'!$D$11:$D$500='Cal_Claims Experience'!$D548)))</f>
        <v/>
      </c>
      <c r="J548" s="1" t="str" cm="1">
        <f t="array" ref="J548">IF(A548="","",_xlfn._xlws.FILTER('Input_Claims Data'!J$11:J$500,('Input_Claims Data'!$A$11:$A$500='Cal_Claims Experience'!$A548)*('Input_Claims Data'!$B$11:$B$500='Cal_Claims Experience'!$B548)*('Input_Claims Data'!$C$11:$C$500='Cal_Claims Experience'!$C548)*('Input_Claims Data'!$D$11:$D$500='Cal_Claims Experience'!$D548)))</f>
        <v/>
      </c>
      <c r="K548" s="1" t="str" cm="1">
        <f t="array" ref="K548">IF(A548="","",_xlfn._xlws.FILTER('Input_Claims Data'!K$11:K$500,('Input_Claims Data'!$A$11:$A$500='Cal_Claims Experience'!$A548)*('Input_Claims Data'!$B$11:$B$500='Cal_Claims Experience'!$B548)*('Input_Claims Data'!$C$11:$C$500='Cal_Claims Experience'!$C548)*('Input_Claims Data'!$D$11:$D$500='Cal_Claims Experience'!$D548)))</f>
        <v/>
      </c>
      <c r="L548" s="1" t="str" cm="1">
        <f t="array" ref="L548">IF(B548="","",_xlfn._xlws.FILTER('Input_Claims Data'!L$11:L$500,('Input_Claims Data'!$A$11:$A$500='Cal_Claims Experience'!$A548)*('Input_Claims Data'!$B$11:$B$500='Cal_Claims Experience'!$B548)*('Input_Claims Data'!$C$11:$C$500='Cal_Claims Experience'!$C548)*('Input_Claims Data'!$D$11:$D$500='Cal_Claims Experience'!$D548)))</f>
        <v/>
      </c>
      <c r="M548" s="1" t="str" cm="1">
        <f t="array" ref="M548">IF(C548="","",_xlfn._xlws.FILTER('Input_Claims Data'!M$11:M$500,('Input_Claims Data'!$A$11:$A$500='Cal_Claims Experience'!$A548)*('Input_Claims Data'!$B$11:$B$500='Cal_Claims Experience'!$B548)*('Input_Claims Data'!$C$11:$C$500='Cal_Claims Experience'!$C548)*('Input_Claims Data'!$D$11:$D$500='Cal_Claims Experience'!$D548)))</f>
        <v/>
      </c>
      <c r="N548" s="1" t="str" cm="1">
        <f t="array" ref="N548">IF(D548="","",_xlfn._xlws.FILTER('Input_Claims Data'!N$11:N$500,('Input_Claims Data'!$A$11:$A$500='Cal_Claims Experience'!$A548)*('Input_Claims Data'!$B$11:$B$500='Cal_Claims Experience'!$B548)*('Input_Claims Data'!$C$11:$C$500='Cal_Claims Experience'!$C548)*('Input_Claims Data'!$D$11:$D$500='Cal_Claims Experience'!$D548)))</f>
        <v/>
      </c>
      <c r="O548" s="1" t="str">
        <f t="shared" si="80"/>
        <v/>
      </c>
      <c r="P548" s="1" t="str">
        <f t="shared" si="81"/>
        <v/>
      </c>
      <c r="Q548" s="1" t="str">
        <f t="shared" si="82"/>
        <v/>
      </c>
      <c r="R548" s="1" t="str">
        <f t="shared" si="83"/>
        <v/>
      </c>
      <c r="S548" s="1" t="str">
        <f t="shared" si="84"/>
        <v/>
      </c>
      <c r="Y548" s="1" t="str" cm="1">
        <f t="array" ref="Y548">IF(U548="","",_xlfn._xlws.FILTER('Input_Claims Data'!U$11:U$500,('Input_Claims Data'!$Q$11:$Q$500='Cal_Claims Experience'!$U548)*('Input_Claims Data'!$R$11:$R$500='Cal_Claims Experience'!$V548)*('Input_Claims Data'!$S$11:$S$500='Cal_Claims Experience'!$W548)*('Input_Claims Data'!$T$11:$T$500='Cal_Claims Experience'!$X548)))</f>
        <v/>
      </c>
      <c r="Z548" s="1" t="str" cm="1">
        <f t="array" ref="Z548">IF(V548="","",_xlfn._xlws.FILTER('Input_Claims Data'!V$11:V$500,('Input_Claims Data'!$Q$11:$Q$500='Cal_Claims Experience'!$U548)*('Input_Claims Data'!$R$11:$R$500='Cal_Claims Experience'!$V548)*('Input_Claims Data'!$S$11:$S$500='Cal_Claims Experience'!$W548)*('Input_Claims Data'!$T$11:$T$500='Cal_Claims Experience'!$X548)))</f>
        <v/>
      </c>
      <c r="AA548" s="1" t="str" cm="1">
        <f t="array" ref="AA548">IF(W548="","",_xlfn._xlws.FILTER('Input_Claims Data'!W$11:W$500,('Input_Claims Data'!$Q$11:$Q$500='Cal_Claims Experience'!$U548)*('Input_Claims Data'!$R$11:$R$500='Cal_Claims Experience'!$V548)*('Input_Claims Data'!$S$11:$S$500='Cal_Claims Experience'!$W548)*('Input_Claims Data'!$T$11:$T$500='Cal_Claims Experience'!$X548)))</f>
        <v/>
      </c>
      <c r="AB548" s="1" t="str" cm="1">
        <f t="array" ref="AB548">IF(X548="","",_xlfn._xlws.FILTER('Input_Claims Data'!X$11:X$500,('Input_Claims Data'!$Q$11:$Q$500='Cal_Claims Experience'!$U548)*('Input_Claims Data'!$R$11:$R$500='Cal_Claims Experience'!$V548)*('Input_Claims Data'!$S$11:$S$500='Cal_Claims Experience'!$W548)*('Input_Claims Data'!$T$11:$T$500='Cal_Claims Experience'!$X548)))</f>
        <v/>
      </c>
      <c r="AC548" s="1" t="str" cm="1">
        <f t="array" ref="AC548">IF(Y548="","",_xlfn._xlws.FILTER('Input_Claims Data'!Y$11:Y$500,('Input_Claims Data'!$Q$11:$Q$500='Cal_Claims Experience'!$U548)*('Input_Claims Data'!$R$11:$R$500='Cal_Claims Experience'!$V548)*('Input_Claims Data'!$S$11:$S$500='Cal_Claims Experience'!$W548)*('Input_Claims Data'!$T$11:$T$500='Cal_Claims Experience'!$X548)))</f>
        <v/>
      </c>
      <c r="AD548" s="1" t="str" cm="1">
        <f t="array" ref="AD548">IF(Z548="","",_xlfn._xlws.FILTER('Input_Claims Data'!Z$11:Z$500,('Input_Claims Data'!$Q$11:$Q$500='Cal_Claims Experience'!$U548)*('Input_Claims Data'!$R$11:$R$500='Cal_Claims Experience'!$V548)*('Input_Claims Data'!$S$11:$S$500='Cal_Claims Experience'!$W548)*('Input_Claims Data'!$T$11:$T$500='Cal_Claims Experience'!$X548)))</f>
        <v/>
      </c>
      <c r="AE548" s="1" t="str" cm="1">
        <f t="array" ref="AE548">IF(AA548="","",_xlfn._xlws.FILTER('Input_Claims Data'!AA$11:AA$500,('Input_Claims Data'!$Q$11:$Q$500='Cal_Claims Experience'!$U548)*('Input_Claims Data'!$R$11:$R$500='Cal_Claims Experience'!$V548)*('Input_Claims Data'!$S$11:$S$500='Cal_Claims Experience'!$W548)*('Input_Claims Data'!$T$11:$T$500='Cal_Claims Experience'!$X548)))</f>
        <v/>
      </c>
      <c r="AF548" s="1" t="str" cm="1">
        <f t="array" ref="AF548">IF(AB548="","",_xlfn._xlws.FILTER('Input_Claims Data'!AB$11:AB$500,('Input_Claims Data'!$Q$11:$Q$500='Cal_Claims Experience'!$U548)*('Input_Claims Data'!$R$11:$R$500='Cal_Claims Experience'!$V548)*('Input_Claims Data'!$S$11:$S$500='Cal_Claims Experience'!$W548)*('Input_Claims Data'!$T$11:$T$500='Cal_Claims Experience'!$X548)))</f>
        <v/>
      </c>
      <c r="AG548" s="1" t="str" cm="1">
        <f t="array" ref="AG548">IF(AC548="","",_xlfn._xlws.FILTER('Input_Claims Data'!AC$11:AC$500,('Input_Claims Data'!$Q$11:$Q$500='Cal_Claims Experience'!$U548)*('Input_Claims Data'!$R$11:$R$500='Cal_Claims Experience'!$V548)*('Input_Claims Data'!$S$11:$S$500='Cal_Claims Experience'!$W548)*('Input_Claims Data'!$T$11:$T$500='Cal_Claims Experience'!$X548)))</f>
        <v/>
      </c>
      <c r="AH548" s="1" t="str" cm="1">
        <f t="array" ref="AH548">IF(AD548="","",_xlfn._xlws.FILTER('Input_Claims Data'!AD$11:AD$500,('Input_Claims Data'!$Q$11:$Q$500='Cal_Claims Experience'!$U548)*('Input_Claims Data'!$R$11:$R$500='Cal_Claims Experience'!$V548)*('Input_Claims Data'!$S$11:$S$500='Cal_Claims Experience'!$W548)*('Input_Claims Data'!$T$11:$T$500='Cal_Claims Experience'!$X548)))</f>
        <v/>
      </c>
      <c r="AI548" s="1" t="str">
        <f t="shared" si="88"/>
        <v/>
      </c>
      <c r="AJ548" s="1" t="str">
        <f t="shared" si="85"/>
        <v/>
      </c>
      <c r="AK548" s="1" t="str">
        <f t="shared" si="86"/>
        <v/>
      </c>
      <c r="AL548" s="1" t="str">
        <f t="shared" si="87"/>
        <v/>
      </c>
      <c r="AM548" s="1" t="str">
        <f t="shared" si="89"/>
        <v/>
      </c>
    </row>
    <row r="549" spans="5:39">
      <c r="E549" s="1" t="str" cm="1">
        <f t="array" ref="E549">IF(A549="","",_xlfn._xlws.FILTER('Input_Claims Data'!E$11:E$500,('Input_Claims Data'!$A$11:$A$500='Cal_Claims Experience'!$A549)*('Input_Claims Data'!$B$11:$B$500='Cal_Claims Experience'!$B549)*('Input_Claims Data'!$C$11:$C$500='Cal_Claims Experience'!$C549)*('Input_Claims Data'!$D$11:$D$500='Cal_Claims Experience'!$D549)))</f>
        <v/>
      </c>
      <c r="F549" s="1" t="str" cm="1">
        <f t="array" ref="F549">IF(A549="","",_xlfn._xlws.FILTER('Input_Claims Data'!F$11:F$500,('Input_Claims Data'!$A$11:$A$500='Cal_Claims Experience'!$A549)*('Input_Claims Data'!$B$11:$B$500='Cal_Claims Experience'!$B549)*('Input_Claims Data'!$C$11:$C$500='Cal_Claims Experience'!$C549)*('Input_Claims Data'!$D$11:$D$500='Cal_Claims Experience'!$D549)))</f>
        <v/>
      </c>
      <c r="G549" s="1" t="str" cm="1">
        <f t="array" ref="G549">IF(A549="","",_xlfn._xlws.FILTER('Input_Claims Data'!G$11:G$500,('Input_Claims Data'!$A$11:$A$500='Cal_Claims Experience'!$A549)*('Input_Claims Data'!$B$11:$B$500='Cal_Claims Experience'!$B549)*('Input_Claims Data'!$C$11:$C$500='Cal_Claims Experience'!$C549)*('Input_Claims Data'!$D$11:$D$500='Cal_Claims Experience'!$D549)))</f>
        <v/>
      </c>
      <c r="H549" s="1" t="str" cm="1">
        <f t="array" ref="H549">IF(A549="","",_xlfn._xlws.FILTER('Input_Claims Data'!H$11:H$500,('Input_Claims Data'!$A$11:$A$500='Cal_Claims Experience'!$A549)*('Input_Claims Data'!$B$11:$B$500='Cal_Claims Experience'!$B549)*('Input_Claims Data'!$C$11:$C$500='Cal_Claims Experience'!$C549)*('Input_Claims Data'!$D$11:$D$500='Cal_Claims Experience'!$D549)))</f>
        <v/>
      </c>
      <c r="I549" s="1" t="str" cm="1">
        <f t="array" ref="I549">IF(A549="","",_xlfn._xlws.FILTER('Input_Claims Data'!I$11:I$500,('Input_Claims Data'!$A$11:$A$500='Cal_Claims Experience'!$A549)*('Input_Claims Data'!$B$11:$B$500='Cal_Claims Experience'!$B549)*('Input_Claims Data'!$C$11:$C$500='Cal_Claims Experience'!$C549)*('Input_Claims Data'!$D$11:$D$500='Cal_Claims Experience'!$D549)))</f>
        <v/>
      </c>
      <c r="J549" s="1" t="str" cm="1">
        <f t="array" ref="J549">IF(A549="","",_xlfn._xlws.FILTER('Input_Claims Data'!J$11:J$500,('Input_Claims Data'!$A$11:$A$500='Cal_Claims Experience'!$A549)*('Input_Claims Data'!$B$11:$B$500='Cal_Claims Experience'!$B549)*('Input_Claims Data'!$C$11:$C$500='Cal_Claims Experience'!$C549)*('Input_Claims Data'!$D$11:$D$500='Cal_Claims Experience'!$D549)))</f>
        <v/>
      </c>
      <c r="K549" s="1" t="str" cm="1">
        <f t="array" ref="K549">IF(A549="","",_xlfn._xlws.FILTER('Input_Claims Data'!K$11:K$500,('Input_Claims Data'!$A$11:$A$500='Cal_Claims Experience'!$A549)*('Input_Claims Data'!$B$11:$B$500='Cal_Claims Experience'!$B549)*('Input_Claims Data'!$C$11:$C$500='Cal_Claims Experience'!$C549)*('Input_Claims Data'!$D$11:$D$500='Cal_Claims Experience'!$D549)))</f>
        <v/>
      </c>
      <c r="L549" s="1" t="str" cm="1">
        <f t="array" ref="L549">IF(B549="","",_xlfn._xlws.FILTER('Input_Claims Data'!L$11:L$500,('Input_Claims Data'!$A$11:$A$500='Cal_Claims Experience'!$A549)*('Input_Claims Data'!$B$11:$B$500='Cal_Claims Experience'!$B549)*('Input_Claims Data'!$C$11:$C$500='Cal_Claims Experience'!$C549)*('Input_Claims Data'!$D$11:$D$500='Cal_Claims Experience'!$D549)))</f>
        <v/>
      </c>
      <c r="M549" s="1" t="str" cm="1">
        <f t="array" ref="M549">IF(C549="","",_xlfn._xlws.FILTER('Input_Claims Data'!M$11:M$500,('Input_Claims Data'!$A$11:$A$500='Cal_Claims Experience'!$A549)*('Input_Claims Data'!$B$11:$B$500='Cal_Claims Experience'!$B549)*('Input_Claims Data'!$C$11:$C$500='Cal_Claims Experience'!$C549)*('Input_Claims Data'!$D$11:$D$500='Cal_Claims Experience'!$D549)))</f>
        <v/>
      </c>
      <c r="N549" s="1" t="str" cm="1">
        <f t="array" ref="N549">IF(D549="","",_xlfn._xlws.FILTER('Input_Claims Data'!N$11:N$500,('Input_Claims Data'!$A$11:$A$500='Cal_Claims Experience'!$A549)*('Input_Claims Data'!$B$11:$B$500='Cal_Claims Experience'!$B549)*('Input_Claims Data'!$C$11:$C$500='Cal_Claims Experience'!$C549)*('Input_Claims Data'!$D$11:$D$500='Cal_Claims Experience'!$D549)))</f>
        <v/>
      </c>
      <c r="O549" s="1" t="str">
        <f t="shared" si="80"/>
        <v/>
      </c>
      <c r="P549" s="1" t="str">
        <f t="shared" si="81"/>
        <v/>
      </c>
      <c r="Q549" s="1" t="str">
        <f t="shared" si="82"/>
        <v/>
      </c>
      <c r="R549" s="1" t="str">
        <f t="shared" si="83"/>
        <v/>
      </c>
      <c r="S549" s="1" t="str">
        <f t="shared" si="84"/>
        <v/>
      </c>
      <c r="Y549" s="1" t="str" cm="1">
        <f t="array" ref="Y549">IF(U549="","",_xlfn._xlws.FILTER('Input_Claims Data'!U$11:U$500,('Input_Claims Data'!$Q$11:$Q$500='Cal_Claims Experience'!$U549)*('Input_Claims Data'!$R$11:$R$500='Cal_Claims Experience'!$V549)*('Input_Claims Data'!$S$11:$S$500='Cal_Claims Experience'!$W549)*('Input_Claims Data'!$T$11:$T$500='Cal_Claims Experience'!$X549)))</f>
        <v/>
      </c>
      <c r="Z549" s="1" t="str" cm="1">
        <f t="array" ref="Z549">IF(V549="","",_xlfn._xlws.FILTER('Input_Claims Data'!V$11:V$500,('Input_Claims Data'!$Q$11:$Q$500='Cal_Claims Experience'!$U549)*('Input_Claims Data'!$R$11:$R$500='Cal_Claims Experience'!$V549)*('Input_Claims Data'!$S$11:$S$500='Cal_Claims Experience'!$W549)*('Input_Claims Data'!$T$11:$T$500='Cal_Claims Experience'!$X549)))</f>
        <v/>
      </c>
      <c r="AA549" s="1" t="str" cm="1">
        <f t="array" ref="AA549">IF(W549="","",_xlfn._xlws.FILTER('Input_Claims Data'!W$11:W$500,('Input_Claims Data'!$Q$11:$Q$500='Cal_Claims Experience'!$U549)*('Input_Claims Data'!$R$11:$R$500='Cal_Claims Experience'!$V549)*('Input_Claims Data'!$S$11:$S$500='Cal_Claims Experience'!$W549)*('Input_Claims Data'!$T$11:$T$500='Cal_Claims Experience'!$X549)))</f>
        <v/>
      </c>
      <c r="AB549" s="1" t="str" cm="1">
        <f t="array" ref="AB549">IF(X549="","",_xlfn._xlws.FILTER('Input_Claims Data'!X$11:X$500,('Input_Claims Data'!$Q$11:$Q$500='Cal_Claims Experience'!$U549)*('Input_Claims Data'!$R$11:$R$500='Cal_Claims Experience'!$V549)*('Input_Claims Data'!$S$11:$S$500='Cal_Claims Experience'!$W549)*('Input_Claims Data'!$T$11:$T$500='Cal_Claims Experience'!$X549)))</f>
        <v/>
      </c>
      <c r="AC549" s="1" t="str" cm="1">
        <f t="array" ref="AC549">IF(Y549="","",_xlfn._xlws.FILTER('Input_Claims Data'!Y$11:Y$500,('Input_Claims Data'!$Q$11:$Q$500='Cal_Claims Experience'!$U549)*('Input_Claims Data'!$R$11:$R$500='Cal_Claims Experience'!$V549)*('Input_Claims Data'!$S$11:$S$500='Cal_Claims Experience'!$W549)*('Input_Claims Data'!$T$11:$T$500='Cal_Claims Experience'!$X549)))</f>
        <v/>
      </c>
      <c r="AD549" s="1" t="str" cm="1">
        <f t="array" ref="AD549">IF(Z549="","",_xlfn._xlws.FILTER('Input_Claims Data'!Z$11:Z$500,('Input_Claims Data'!$Q$11:$Q$500='Cal_Claims Experience'!$U549)*('Input_Claims Data'!$R$11:$R$500='Cal_Claims Experience'!$V549)*('Input_Claims Data'!$S$11:$S$500='Cal_Claims Experience'!$W549)*('Input_Claims Data'!$T$11:$T$500='Cal_Claims Experience'!$X549)))</f>
        <v/>
      </c>
      <c r="AE549" s="1" t="str" cm="1">
        <f t="array" ref="AE549">IF(AA549="","",_xlfn._xlws.FILTER('Input_Claims Data'!AA$11:AA$500,('Input_Claims Data'!$Q$11:$Q$500='Cal_Claims Experience'!$U549)*('Input_Claims Data'!$R$11:$R$500='Cal_Claims Experience'!$V549)*('Input_Claims Data'!$S$11:$S$500='Cal_Claims Experience'!$W549)*('Input_Claims Data'!$T$11:$T$500='Cal_Claims Experience'!$X549)))</f>
        <v/>
      </c>
      <c r="AF549" s="1" t="str" cm="1">
        <f t="array" ref="AF549">IF(AB549="","",_xlfn._xlws.FILTER('Input_Claims Data'!AB$11:AB$500,('Input_Claims Data'!$Q$11:$Q$500='Cal_Claims Experience'!$U549)*('Input_Claims Data'!$R$11:$R$500='Cal_Claims Experience'!$V549)*('Input_Claims Data'!$S$11:$S$500='Cal_Claims Experience'!$W549)*('Input_Claims Data'!$T$11:$T$500='Cal_Claims Experience'!$X549)))</f>
        <v/>
      </c>
      <c r="AG549" s="1" t="str" cm="1">
        <f t="array" ref="AG549">IF(AC549="","",_xlfn._xlws.FILTER('Input_Claims Data'!AC$11:AC$500,('Input_Claims Data'!$Q$11:$Q$500='Cal_Claims Experience'!$U549)*('Input_Claims Data'!$R$11:$R$500='Cal_Claims Experience'!$V549)*('Input_Claims Data'!$S$11:$S$500='Cal_Claims Experience'!$W549)*('Input_Claims Data'!$T$11:$T$500='Cal_Claims Experience'!$X549)))</f>
        <v/>
      </c>
      <c r="AH549" s="1" t="str" cm="1">
        <f t="array" ref="AH549">IF(AD549="","",_xlfn._xlws.FILTER('Input_Claims Data'!AD$11:AD$500,('Input_Claims Data'!$Q$11:$Q$500='Cal_Claims Experience'!$U549)*('Input_Claims Data'!$R$11:$R$500='Cal_Claims Experience'!$V549)*('Input_Claims Data'!$S$11:$S$500='Cal_Claims Experience'!$W549)*('Input_Claims Data'!$T$11:$T$500='Cal_Claims Experience'!$X549)))</f>
        <v/>
      </c>
      <c r="AI549" s="1" t="str">
        <f t="shared" si="88"/>
        <v/>
      </c>
      <c r="AJ549" s="1" t="str">
        <f t="shared" si="85"/>
        <v/>
      </c>
      <c r="AK549" s="1" t="str">
        <f t="shared" si="86"/>
        <v/>
      </c>
      <c r="AL549" s="1" t="str">
        <f t="shared" si="87"/>
        <v/>
      </c>
      <c r="AM549" s="1" t="str">
        <f t="shared" si="89"/>
        <v/>
      </c>
    </row>
    <row r="550" spans="5:39">
      <c r="E550" s="1" t="str" cm="1">
        <f t="array" ref="E550">IF(A550="","",_xlfn._xlws.FILTER('Input_Claims Data'!E$11:E$500,('Input_Claims Data'!$A$11:$A$500='Cal_Claims Experience'!$A550)*('Input_Claims Data'!$B$11:$B$500='Cal_Claims Experience'!$B550)*('Input_Claims Data'!$C$11:$C$500='Cal_Claims Experience'!$C550)*('Input_Claims Data'!$D$11:$D$500='Cal_Claims Experience'!$D550)))</f>
        <v/>
      </c>
      <c r="F550" s="1" t="str" cm="1">
        <f t="array" ref="F550">IF(A550="","",_xlfn._xlws.FILTER('Input_Claims Data'!F$11:F$500,('Input_Claims Data'!$A$11:$A$500='Cal_Claims Experience'!$A550)*('Input_Claims Data'!$B$11:$B$500='Cal_Claims Experience'!$B550)*('Input_Claims Data'!$C$11:$C$500='Cal_Claims Experience'!$C550)*('Input_Claims Data'!$D$11:$D$500='Cal_Claims Experience'!$D550)))</f>
        <v/>
      </c>
      <c r="G550" s="1" t="str" cm="1">
        <f t="array" ref="G550">IF(A550="","",_xlfn._xlws.FILTER('Input_Claims Data'!G$11:G$500,('Input_Claims Data'!$A$11:$A$500='Cal_Claims Experience'!$A550)*('Input_Claims Data'!$B$11:$B$500='Cal_Claims Experience'!$B550)*('Input_Claims Data'!$C$11:$C$500='Cal_Claims Experience'!$C550)*('Input_Claims Data'!$D$11:$D$500='Cal_Claims Experience'!$D550)))</f>
        <v/>
      </c>
      <c r="H550" s="1" t="str" cm="1">
        <f t="array" ref="H550">IF(A550="","",_xlfn._xlws.FILTER('Input_Claims Data'!H$11:H$500,('Input_Claims Data'!$A$11:$A$500='Cal_Claims Experience'!$A550)*('Input_Claims Data'!$B$11:$B$500='Cal_Claims Experience'!$B550)*('Input_Claims Data'!$C$11:$C$500='Cal_Claims Experience'!$C550)*('Input_Claims Data'!$D$11:$D$500='Cal_Claims Experience'!$D550)))</f>
        <v/>
      </c>
      <c r="I550" s="1" t="str" cm="1">
        <f t="array" ref="I550">IF(A550="","",_xlfn._xlws.FILTER('Input_Claims Data'!I$11:I$500,('Input_Claims Data'!$A$11:$A$500='Cal_Claims Experience'!$A550)*('Input_Claims Data'!$B$11:$B$500='Cal_Claims Experience'!$B550)*('Input_Claims Data'!$C$11:$C$500='Cal_Claims Experience'!$C550)*('Input_Claims Data'!$D$11:$D$500='Cal_Claims Experience'!$D550)))</f>
        <v/>
      </c>
      <c r="J550" s="1" t="str" cm="1">
        <f t="array" ref="J550">IF(A550="","",_xlfn._xlws.FILTER('Input_Claims Data'!J$11:J$500,('Input_Claims Data'!$A$11:$A$500='Cal_Claims Experience'!$A550)*('Input_Claims Data'!$B$11:$B$500='Cal_Claims Experience'!$B550)*('Input_Claims Data'!$C$11:$C$500='Cal_Claims Experience'!$C550)*('Input_Claims Data'!$D$11:$D$500='Cal_Claims Experience'!$D550)))</f>
        <v/>
      </c>
      <c r="K550" s="1" t="str" cm="1">
        <f t="array" ref="K550">IF(A550="","",_xlfn._xlws.FILTER('Input_Claims Data'!K$11:K$500,('Input_Claims Data'!$A$11:$A$500='Cal_Claims Experience'!$A550)*('Input_Claims Data'!$B$11:$B$500='Cal_Claims Experience'!$B550)*('Input_Claims Data'!$C$11:$C$500='Cal_Claims Experience'!$C550)*('Input_Claims Data'!$D$11:$D$500='Cal_Claims Experience'!$D550)))</f>
        <v/>
      </c>
      <c r="L550" s="1" t="str" cm="1">
        <f t="array" ref="L550">IF(B550="","",_xlfn._xlws.FILTER('Input_Claims Data'!L$11:L$500,('Input_Claims Data'!$A$11:$A$500='Cal_Claims Experience'!$A550)*('Input_Claims Data'!$B$11:$B$500='Cal_Claims Experience'!$B550)*('Input_Claims Data'!$C$11:$C$500='Cal_Claims Experience'!$C550)*('Input_Claims Data'!$D$11:$D$500='Cal_Claims Experience'!$D550)))</f>
        <v/>
      </c>
      <c r="M550" s="1" t="str" cm="1">
        <f t="array" ref="M550">IF(C550="","",_xlfn._xlws.FILTER('Input_Claims Data'!M$11:M$500,('Input_Claims Data'!$A$11:$A$500='Cal_Claims Experience'!$A550)*('Input_Claims Data'!$B$11:$B$500='Cal_Claims Experience'!$B550)*('Input_Claims Data'!$C$11:$C$500='Cal_Claims Experience'!$C550)*('Input_Claims Data'!$D$11:$D$500='Cal_Claims Experience'!$D550)))</f>
        <v/>
      </c>
      <c r="N550" s="1" t="str" cm="1">
        <f t="array" ref="N550">IF(D550="","",_xlfn._xlws.FILTER('Input_Claims Data'!N$11:N$500,('Input_Claims Data'!$A$11:$A$500='Cal_Claims Experience'!$A550)*('Input_Claims Data'!$B$11:$B$500='Cal_Claims Experience'!$B550)*('Input_Claims Data'!$C$11:$C$500='Cal_Claims Experience'!$C550)*('Input_Claims Data'!$D$11:$D$500='Cal_Claims Experience'!$D550)))</f>
        <v/>
      </c>
      <c r="O550" s="1" t="str">
        <f t="shared" si="80"/>
        <v/>
      </c>
      <c r="P550" s="1" t="str">
        <f t="shared" si="81"/>
        <v/>
      </c>
      <c r="Q550" s="1" t="str">
        <f t="shared" si="82"/>
        <v/>
      </c>
      <c r="R550" s="1" t="str">
        <f t="shared" si="83"/>
        <v/>
      </c>
      <c r="S550" s="1" t="str">
        <f t="shared" si="84"/>
        <v/>
      </c>
      <c r="Y550" s="1" t="str" cm="1">
        <f t="array" ref="Y550">IF(U550="","",_xlfn._xlws.FILTER('Input_Claims Data'!U$11:U$500,('Input_Claims Data'!$Q$11:$Q$500='Cal_Claims Experience'!$U550)*('Input_Claims Data'!$R$11:$R$500='Cal_Claims Experience'!$V550)*('Input_Claims Data'!$S$11:$S$500='Cal_Claims Experience'!$W550)*('Input_Claims Data'!$T$11:$T$500='Cal_Claims Experience'!$X550)))</f>
        <v/>
      </c>
      <c r="Z550" s="1" t="str" cm="1">
        <f t="array" ref="Z550">IF(V550="","",_xlfn._xlws.FILTER('Input_Claims Data'!V$11:V$500,('Input_Claims Data'!$Q$11:$Q$500='Cal_Claims Experience'!$U550)*('Input_Claims Data'!$R$11:$R$500='Cal_Claims Experience'!$V550)*('Input_Claims Data'!$S$11:$S$500='Cal_Claims Experience'!$W550)*('Input_Claims Data'!$T$11:$T$500='Cal_Claims Experience'!$X550)))</f>
        <v/>
      </c>
      <c r="AA550" s="1" t="str" cm="1">
        <f t="array" ref="AA550">IF(W550="","",_xlfn._xlws.FILTER('Input_Claims Data'!W$11:W$500,('Input_Claims Data'!$Q$11:$Q$500='Cal_Claims Experience'!$U550)*('Input_Claims Data'!$R$11:$R$500='Cal_Claims Experience'!$V550)*('Input_Claims Data'!$S$11:$S$500='Cal_Claims Experience'!$W550)*('Input_Claims Data'!$T$11:$T$500='Cal_Claims Experience'!$X550)))</f>
        <v/>
      </c>
      <c r="AB550" s="1" t="str" cm="1">
        <f t="array" ref="AB550">IF(X550="","",_xlfn._xlws.FILTER('Input_Claims Data'!X$11:X$500,('Input_Claims Data'!$Q$11:$Q$500='Cal_Claims Experience'!$U550)*('Input_Claims Data'!$R$11:$R$500='Cal_Claims Experience'!$V550)*('Input_Claims Data'!$S$11:$S$500='Cal_Claims Experience'!$W550)*('Input_Claims Data'!$T$11:$T$500='Cal_Claims Experience'!$X550)))</f>
        <v/>
      </c>
      <c r="AC550" s="1" t="str" cm="1">
        <f t="array" ref="AC550">IF(Y550="","",_xlfn._xlws.FILTER('Input_Claims Data'!Y$11:Y$500,('Input_Claims Data'!$Q$11:$Q$500='Cal_Claims Experience'!$U550)*('Input_Claims Data'!$R$11:$R$500='Cal_Claims Experience'!$V550)*('Input_Claims Data'!$S$11:$S$500='Cal_Claims Experience'!$W550)*('Input_Claims Data'!$T$11:$T$500='Cal_Claims Experience'!$X550)))</f>
        <v/>
      </c>
      <c r="AD550" s="1" t="str" cm="1">
        <f t="array" ref="AD550">IF(Z550="","",_xlfn._xlws.FILTER('Input_Claims Data'!Z$11:Z$500,('Input_Claims Data'!$Q$11:$Q$500='Cal_Claims Experience'!$U550)*('Input_Claims Data'!$R$11:$R$500='Cal_Claims Experience'!$V550)*('Input_Claims Data'!$S$11:$S$500='Cal_Claims Experience'!$W550)*('Input_Claims Data'!$T$11:$T$500='Cal_Claims Experience'!$X550)))</f>
        <v/>
      </c>
      <c r="AE550" s="1" t="str" cm="1">
        <f t="array" ref="AE550">IF(AA550="","",_xlfn._xlws.FILTER('Input_Claims Data'!AA$11:AA$500,('Input_Claims Data'!$Q$11:$Q$500='Cal_Claims Experience'!$U550)*('Input_Claims Data'!$R$11:$R$500='Cal_Claims Experience'!$V550)*('Input_Claims Data'!$S$11:$S$500='Cal_Claims Experience'!$W550)*('Input_Claims Data'!$T$11:$T$500='Cal_Claims Experience'!$X550)))</f>
        <v/>
      </c>
      <c r="AF550" s="1" t="str" cm="1">
        <f t="array" ref="AF550">IF(AB550="","",_xlfn._xlws.FILTER('Input_Claims Data'!AB$11:AB$500,('Input_Claims Data'!$Q$11:$Q$500='Cal_Claims Experience'!$U550)*('Input_Claims Data'!$R$11:$R$500='Cal_Claims Experience'!$V550)*('Input_Claims Data'!$S$11:$S$500='Cal_Claims Experience'!$W550)*('Input_Claims Data'!$T$11:$T$500='Cal_Claims Experience'!$X550)))</f>
        <v/>
      </c>
      <c r="AG550" s="1" t="str" cm="1">
        <f t="array" ref="AG550">IF(AC550="","",_xlfn._xlws.FILTER('Input_Claims Data'!AC$11:AC$500,('Input_Claims Data'!$Q$11:$Q$500='Cal_Claims Experience'!$U550)*('Input_Claims Data'!$R$11:$R$500='Cal_Claims Experience'!$V550)*('Input_Claims Data'!$S$11:$S$500='Cal_Claims Experience'!$W550)*('Input_Claims Data'!$T$11:$T$500='Cal_Claims Experience'!$X550)))</f>
        <v/>
      </c>
      <c r="AH550" s="1" t="str" cm="1">
        <f t="array" ref="AH550">IF(AD550="","",_xlfn._xlws.FILTER('Input_Claims Data'!AD$11:AD$500,('Input_Claims Data'!$Q$11:$Q$500='Cal_Claims Experience'!$U550)*('Input_Claims Data'!$R$11:$R$500='Cal_Claims Experience'!$V550)*('Input_Claims Data'!$S$11:$S$500='Cal_Claims Experience'!$W550)*('Input_Claims Data'!$T$11:$T$500='Cal_Claims Experience'!$X550)))</f>
        <v/>
      </c>
      <c r="AI550" s="1" t="str">
        <f t="shared" si="88"/>
        <v/>
      </c>
      <c r="AJ550" s="1" t="str">
        <f t="shared" si="85"/>
        <v/>
      </c>
      <c r="AK550" s="1" t="str">
        <f t="shared" si="86"/>
        <v/>
      </c>
      <c r="AL550" s="1" t="str">
        <f t="shared" si="87"/>
        <v/>
      </c>
      <c r="AM550" s="1" t="str">
        <f t="shared" si="89"/>
        <v/>
      </c>
    </row>
    <row r="551" spans="5:39" s="30" customFormat="1"/>
  </sheetData>
  <phoneticPr fontId="38"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891B-1E9A-2A48-86CB-E82CEF53BE14}">
  <dimension ref="A1:I55"/>
  <sheetViews>
    <sheetView topLeftCell="A5" zoomScale="81" workbookViewId="0">
      <selection activeCell="D33" sqref="D33"/>
    </sheetView>
  </sheetViews>
  <sheetFormatPr baseColWidth="10" defaultColWidth="11" defaultRowHeight="16"/>
  <cols>
    <col min="1" max="1" width="46.5" bestFit="1" customWidth="1"/>
    <col min="2" max="2" width="17.1640625" bestFit="1" customWidth="1"/>
    <col min="3" max="4" width="15.6640625" bestFit="1" customWidth="1"/>
    <col min="5" max="5" width="27.6640625" bestFit="1" customWidth="1"/>
    <col min="6" max="6" width="15.1640625" bestFit="1" customWidth="1"/>
    <col min="7" max="7" width="17.33203125" bestFit="1" customWidth="1"/>
  </cols>
  <sheetData>
    <row r="1" spans="1:9">
      <c r="B1" t="s">
        <v>1201</v>
      </c>
      <c r="C1" t="s">
        <v>1202</v>
      </c>
      <c r="D1" t="s">
        <v>1203</v>
      </c>
      <c r="E1" t="s">
        <v>1204</v>
      </c>
    </row>
    <row r="2" spans="1:9">
      <c r="A2" s="1" t="s">
        <v>1205</v>
      </c>
      <c r="B2" s="735">
        <v>4774.9392729627525</v>
      </c>
      <c r="C2" s="735">
        <v>3926.8064832348255</v>
      </c>
      <c r="D2" s="735">
        <v>884.04444911882638</v>
      </c>
      <c r="E2" s="735">
        <v>1912.560622750636</v>
      </c>
      <c r="F2" s="736">
        <f>ROUNDUP(SUM(B2:D2),-2)</f>
        <v>9600</v>
      </c>
      <c r="H2" t="s">
        <v>1206</v>
      </c>
      <c r="I2">
        <v>2023</v>
      </c>
    </row>
    <row r="3" spans="1:9">
      <c r="A3" s="1" t="s">
        <v>1207</v>
      </c>
      <c r="B3" s="735">
        <v>3728.3352667608051</v>
      </c>
      <c r="C3" s="735">
        <v>3066.1020507817416</v>
      </c>
      <c r="D3" s="735">
        <v>690.27351105739592</v>
      </c>
      <c r="E3" s="735">
        <v>1493.3524411494286</v>
      </c>
      <c r="F3" s="736">
        <f>ROUNDUP(SUM(B3:D3),-2)</f>
        <v>7500</v>
      </c>
      <c r="H3" t="s">
        <v>1208</v>
      </c>
      <c r="I3">
        <v>0.21</v>
      </c>
    </row>
    <row r="4" spans="1:9">
      <c r="A4" s="737" t="s">
        <v>1209</v>
      </c>
      <c r="B4" s="737"/>
      <c r="C4" s="737"/>
      <c r="D4" s="737"/>
      <c r="E4" s="737"/>
      <c r="F4" s="738">
        <v>0.69734040787840268</v>
      </c>
      <c r="H4" t="s">
        <v>1210</v>
      </c>
      <c r="I4">
        <v>4.04</v>
      </c>
    </row>
    <row r="5" spans="1:9">
      <c r="A5" s="737" t="s">
        <v>1211</v>
      </c>
      <c r="B5" s="737"/>
      <c r="C5" s="737"/>
      <c r="D5" s="737"/>
      <c r="E5" s="737"/>
      <c r="F5" s="739">
        <v>0.30572547330067018</v>
      </c>
    </row>
    <row r="6" spans="1:9">
      <c r="A6" t="s">
        <v>1212</v>
      </c>
      <c r="F6" s="740">
        <v>0.5</v>
      </c>
    </row>
    <row r="9" spans="1:9">
      <c r="A9" s="741" t="s">
        <v>1213</v>
      </c>
      <c r="B9" s="742"/>
      <c r="C9" s="742"/>
      <c r="D9" s="742"/>
      <c r="E9" t="s">
        <v>1214</v>
      </c>
      <c r="G9" s="743"/>
    </row>
    <row r="10" spans="1:9">
      <c r="A10" s="742"/>
      <c r="B10" s="704" t="s">
        <v>98</v>
      </c>
      <c r="C10" s="704" t="s">
        <v>103</v>
      </c>
      <c r="D10" s="704" t="s">
        <v>109</v>
      </c>
      <c r="E10" s="1" t="s">
        <v>1215</v>
      </c>
      <c r="F10" t="s">
        <v>1216</v>
      </c>
      <c r="G10" s="743" t="s">
        <v>1217</v>
      </c>
    </row>
    <row r="11" spans="1:9">
      <c r="A11" s="744" t="s">
        <v>29</v>
      </c>
      <c r="B11" s="705">
        <v>700</v>
      </c>
      <c r="C11" s="705">
        <v>1200</v>
      </c>
      <c r="D11" s="705">
        <v>2000</v>
      </c>
      <c r="E11" s="745">
        <f t="shared" ref="E11:E18" si="0">ROUNDUP(SUMPRODUCT(B11:D11,$B$22:$D$22)*(1+Dep_Ratio),-1)</f>
        <v>1440</v>
      </c>
      <c r="F11" s="746">
        <v>2.2407537120645409E-2</v>
      </c>
      <c r="G11" s="747">
        <v>0.125</v>
      </c>
    </row>
    <row r="12" spans="1:9">
      <c r="A12" s="744" t="s">
        <v>36</v>
      </c>
      <c r="B12" s="705">
        <v>12000</v>
      </c>
      <c r="C12" s="705">
        <v>20000</v>
      </c>
      <c r="D12" s="705">
        <v>30400</v>
      </c>
      <c r="E12" s="745">
        <f t="shared" si="0"/>
        <v>23760</v>
      </c>
      <c r="F12" s="746">
        <v>3.6343846330213349E-2</v>
      </c>
      <c r="G12" s="747">
        <v>0.125</v>
      </c>
    </row>
    <row r="13" spans="1:9">
      <c r="A13" s="744" t="s">
        <v>38</v>
      </c>
      <c r="B13" s="705">
        <v>45000</v>
      </c>
      <c r="C13" s="705">
        <v>65500</v>
      </c>
      <c r="D13" s="705">
        <v>100000</v>
      </c>
      <c r="E13" s="745">
        <f t="shared" si="0"/>
        <v>83440</v>
      </c>
      <c r="F13" s="746">
        <v>3.4663677462450825E-2</v>
      </c>
      <c r="G13" s="747">
        <v>0.125</v>
      </c>
    </row>
    <row r="14" spans="1:9">
      <c r="A14" s="744" t="s">
        <v>59</v>
      </c>
      <c r="B14" s="705">
        <v>60000</v>
      </c>
      <c r="C14" s="705">
        <v>100000</v>
      </c>
      <c r="D14" s="705">
        <v>200000</v>
      </c>
      <c r="E14" s="745">
        <f t="shared" si="0"/>
        <v>126000</v>
      </c>
      <c r="F14" s="746">
        <v>3.2518663138048E-2</v>
      </c>
      <c r="G14" s="747">
        <v>0.125</v>
      </c>
    </row>
    <row r="15" spans="1:9">
      <c r="A15" s="744" t="s">
        <v>64</v>
      </c>
      <c r="B15" s="705">
        <v>265</v>
      </c>
      <c r="C15" s="705">
        <v>340</v>
      </c>
      <c r="D15" s="705">
        <v>500</v>
      </c>
      <c r="E15" s="745">
        <f t="shared" si="0"/>
        <v>470</v>
      </c>
      <c r="F15" s="746">
        <v>3.6460319081380178E-2</v>
      </c>
      <c r="G15" s="747">
        <v>0.125</v>
      </c>
    </row>
    <row r="16" spans="1:9">
      <c r="A16" s="744" t="s">
        <v>68</v>
      </c>
      <c r="B16" s="705">
        <v>450</v>
      </c>
      <c r="C16" s="705">
        <v>600</v>
      </c>
      <c r="D16" s="705">
        <v>1000</v>
      </c>
      <c r="E16" s="745">
        <f t="shared" si="0"/>
        <v>820</v>
      </c>
      <c r="F16" s="746">
        <v>4.6882718876945693E-2</v>
      </c>
      <c r="G16" s="747">
        <v>0.125</v>
      </c>
    </row>
    <row r="17" spans="1:7">
      <c r="A17" s="744" t="s">
        <v>73</v>
      </c>
      <c r="B17" s="705">
        <v>220</v>
      </c>
      <c r="C17" s="705">
        <v>280</v>
      </c>
      <c r="D17" s="705">
        <v>350</v>
      </c>
      <c r="E17" s="745">
        <f t="shared" si="0"/>
        <v>380</v>
      </c>
      <c r="F17" s="746">
        <v>2.3412503141403179E-2</v>
      </c>
      <c r="G17" s="747">
        <v>0.125</v>
      </c>
    </row>
    <row r="18" spans="1:7">
      <c r="A18" s="744" t="s">
        <v>78</v>
      </c>
      <c r="B18" s="705">
        <v>1500</v>
      </c>
      <c r="C18" s="705">
        <v>2400</v>
      </c>
      <c r="D18" s="705">
        <v>3500</v>
      </c>
      <c r="E18" s="745">
        <f t="shared" si="0"/>
        <v>2890</v>
      </c>
      <c r="F18" s="746">
        <v>3.3444815435531718E-2</v>
      </c>
      <c r="G18" s="747">
        <v>0.125</v>
      </c>
    </row>
    <row r="20" spans="1:7">
      <c r="B20" t="s">
        <v>1218</v>
      </c>
    </row>
    <row r="21" spans="1:7">
      <c r="B21" s="704" t="s">
        <v>98</v>
      </c>
      <c r="C21" s="704" t="s">
        <v>103</v>
      </c>
      <c r="D21" s="704" t="s">
        <v>109</v>
      </c>
    </row>
    <row r="22" spans="1:7">
      <c r="B22" s="748">
        <v>0.65</v>
      </c>
      <c r="C22" s="748">
        <v>0.25</v>
      </c>
      <c r="D22" s="748">
        <v>0.1</v>
      </c>
    </row>
    <row r="25" spans="1:7" ht="32">
      <c r="A25" s="749" t="s">
        <v>1219</v>
      </c>
      <c r="B25" s="750" t="s">
        <v>1201</v>
      </c>
      <c r="C25" s="750" t="s">
        <v>1202</v>
      </c>
      <c r="D25" s="751" t="s">
        <v>1203</v>
      </c>
      <c r="E25" s="751" t="s">
        <v>1204</v>
      </c>
      <c r="F25" s="752"/>
    </row>
    <row r="26" spans="1:7">
      <c r="A26" s="752" t="s">
        <v>1220</v>
      </c>
      <c r="B26" s="752">
        <v>4924.7916108624077</v>
      </c>
      <c r="C26" s="752">
        <v>3926.8064832348255</v>
      </c>
      <c r="D26" s="752">
        <v>884.04444911882638</v>
      </c>
      <c r="E26" s="752">
        <v>1912.560622750636</v>
      </c>
      <c r="F26" s="752">
        <v>11648.203165966695</v>
      </c>
    </row>
    <row r="27" spans="1:7">
      <c r="A27" s="752" t="s">
        <v>1221</v>
      </c>
      <c r="B27" s="752">
        <v>3845.3419393610998</v>
      </c>
      <c r="C27" s="752">
        <v>3066.1020507817416</v>
      </c>
      <c r="D27" s="752">
        <v>690.27351105739592</v>
      </c>
      <c r="E27" s="752">
        <v>1493.3524411494286</v>
      </c>
      <c r="F27" s="752">
        <v>9095.0699423496662</v>
      </c>
    </row>
    <row r="30" spans="1:7">
      <c r="A30" t="s">
        <v>1222</v>
      </c>
      <c r="B30" t="s">
        <v>98</v>
      </c>
      <c r="C30" t="s">
        <v>174</v>
      </c>
      <c r="D30" t="s">
        <v>171</v>
      </c>
      <c r="E30" t="s">
        <v>18</v>
      </c>
    </row>
    <row r="31" spans="1:7">
      <c r="A31" s="753" t="s">
        <v>1223</v>
      </c>
      <c r="B31" s="754" cm="1">
        <f t="array" ref="B31">SUMPRODUCT(Selected_Weighting,(B11:B18*(1+Dep_Ratio))/Selected_limit)</f>
        <v>0.79073448024104309</v>
      </c>
      <c r="C31" s="754" cm="1">
        <f t="array" ref="C31">SUMPRODUCT(Selected_Weighting,(C11:C18*(1+Dep_Ratio))/Selected_limit)</f>
        <v>1.1767750649092896</v>
      </c>
      <c r="D31" s="754" cm="1">
        <f t="array" ref="D31">SUMPRODUCT(Selected_Weighting,(D11:D18*(1+Dep_Ratio))/Selected_limit)</f>
        <v>1.8505471870337238</v>
      </c>
      <c r="E31" s="756">
        <f>SUMPRODUCT($B$22:$D$22,B31:D31)</f>
        <v>0.99322589708737286</v>
      </c>
    </row>
    <row r="32" spans="1:7">
      <c r="A32" t="s">
        <v>1224</v>
      </c>
      <c r="B32" s="755"/>
      <c r="C32" s="755"/>
      <c r="D32" s="755"/>
    </row>
    <row r="33" spans="1:5">
      <c r="A33" t="s">
        <v>1225</v>
      </c>
      <c r="B33" s="755">
        <v>0.56457739566573595</v>
      </c>
      <c r="C33" s="755">
        <v>1.1311261699228932</v>
      </c>
      <c r="D33" s="755">
        <v>2.1029969603749241</v>
      </c>
      <c r="E33" s="756">
        <f>SUMPRODUCT($B$22:$D$22,B33:D33)</f>
        <v>0.86005654570094403</v>
      </c>
    </row>
    <row r="34" spans="1:5">
      <c r="A34" t="s">
        <v>1226</v>
      </c>
      <c r="B34" s="755">
        <v>0.78956131025525522</v>
      </c>
      <c r="C34" s="755">
        <v>0.72971700370199633</v>
      </c>
      <c r="D34" s="755">
        <v>0.78245911491297204</v>
      </c>
      <c r="E34" s="756">
        <f t="shared" ref="E34:E46" si="1">SUMPRODUCT($B$22:$D$22,B34:D34)</f>
        <v>0.7738900140827123</v>
      </c>
    </row>
    <row r="35" spans="1:5">
      <c r="A35" t="s">
        <v>1227</v>
      </c>
      <c r="B35" s="755">
        <v>0.69687615228366828</v>
      </c>
      <c r="C35" s="755">
        <v>1.1340852840767199</v>
      </c>
      <c r="D35" s="755">
        <v>2.3200574314180913</v>
      </c>
      <c r="E35" s="756">
        <f t="shared" si="1"/>
        <v>0.96849656314537347</v>
      </c>
    </row>
    <row r="36" spans="1:5">
      <c r="A36" t="s">
        <v>1228</v>
      </c>
      <c r="B36" s="755">
        <v>0.64319326869272719</v>
      </c>
      <c r="C36" s="755">
        <v>0.89142463911763747</v>
      </c>
      <c r="D36" s="755">
        <v>1.5426790513901134</v>
      </c>
      <c r="E36" s="756">
        <f t="shared" si="1"/>
        <v>0.79519968956869336</v>
      </c>
    </row>
    <row r="37" spans="1:5">
      <c r="A37" t="s">
        <v>1229</v>
      </c>
      <c r="B37" s="755">
        <v>0.60856478638749323</v>
      </c>
      <c r="C37" s="755">
        <v>0.84310336901053051</v>
      </c>
      <c r="D37" s="755">
        <v>1.0846817126692667</v>
      </c>
      <c r="E37" s="756">
        <f t="shared" si="1"/>
        <v>0.71481112467142993</v>
      </c>
    </row>
    <row r="38" spans="1:5">
      <c r="A38" t="s">
        <v>1230</v>
      </c>
      <c r="B38" s="755">
        <v>0.6715540937595873</v>
      </c>
      <c r="C38" s="755">
        <v>0.94433686011871276</v>
      </c>
      <c r="D38" s="755">
        <v>1.5156048488154203</v>
      </c>
      <c r="E38" s="756">
        <f t="shared" si="1"/>
        <v>0.82415486085495193</v>
      </c>
    </row>
    <row r="39" spans="1:5">
      <c r="A39" t="s">
        <v>1231</v>
      </c>
      <c r="B39" s="755">
        <v>0.62842274242418694</v>
      </c>
      <c r="C39" s="755">
        <v>1.0548158236203613</v>
      </c>
      <c r="D39" s="755">
        <v>2.0032373558054859</v>
      </c>
      <c r="E39" s="756">
        <f t="shared" si="1"/>
        <v>0.87250247406136039</v>
      </c>
    </row>
    <row r="40" spans="1:5">
      <c r="A40" t="s">
        <v>1232</v>
      </c>
      <c r="B40" s="755">
        <v>0.4624444384501199</v>
      </c>
      <c r="C40" s="755">
        <v>0.64300860052975373</v>
      </c>
      <c r="D40" s="755">
        <v>1.5379583309897999</v>
      </c>
      <c r="E40" s="756">
        <f t="shared" si="1"/>
        <v>0.61513686822399638</v>
      </c>
    </row>
    <row r="41" spans="1:5">
      <c r="A41" t="s">
        <v>1233</v>
      </c>
      <c r="B41" s="755">
        <v>0.89721944888870475</v>
      </c>
      <c r="C41" s="755">
        <v>1.5577662541163464</v>
      </c>
      <c r="D41" s="755">
        <v>2.686361951479928</v>
      </c>
      <c r="E41" s="756">
        <f t="shared" si="1"/>
        <v>1.2412704004547375</v>
      </c>
    </row>
    <row r="42" spans="1:5">
      <c r="A42" t="s">
        <v>1234</v>
      </c>
      <c r="B42" s="755">
        <v>0.89094115317927192</v>
      </c>
      <c r="C42" s="755">
        <v>0.80839484618091029</v>
      </c>
      <c r="D42" s="755">
        <v>0.7882344096972056</v>
      </c>
      <c r="E42" s="756">
        <f t="shared" si="1"/>
        <v>0.8600339020814749</v>
      </c>
    </row>
    <row r="43" spans="1:5">
      <c r="A43" t="s">
        <v>1235</v>
      </c>
      <c r="B43" s="755">
        <v>0.22484729647061863</v>
      </c>
      <c r="C43" s="755">
        <v>0.37801694638942962</v>
      </c>
      <c r="D43" s="755">
        <v>0.64143018148890629</v>
      </c>
      <c r="E43" s="756">
        <f t="shared" si="1"/>
        <v>0.30479799745215014</v>
      </c>
    </row>
    <row r="44" spans="1:5">
      <c r="A44" t="s">
        <v>1236</v>
      </c>
      <c r="B44" s="755">
        <v>0.42142101593796044</v>
      </c>
      <c r="C44" s="755">
        <v>0.54620929814202657</v>
      </c>
      <c r="D44" s="755">
        <v>0.97185736962569402</v>
      </c>
      <c r="E44" s="756">
        <f t="shared" si="1"/>
        <v>0.50766172185775038</v>
      </c>
    </row>
    <row r="45" spans="1:5">
      <c r="A45" t="s">
        <v>1237</v>
      </c>
      <c r="B45" s="755">
        <v>0.52674908802948239</v>
      </c>
      <c r="C45" s="755">
        <v>0.69507640773022261</v>
      </c>
      <c r="D45" s="755">
        <v>1.5625472616549061</v>
      </c>
      <c r="E45" s="756">
        <f t="shared" si="1"/>
        <v>0.67241073531720985</v>
      </c>
    </row>
    <row r="46" spans="1:5">
      <c r="A46" t="s">
        <v>1238</v>
      </c>
      <c r="B46" s="755">
        <v>0.59533150454511652</v>
      </c>
      <c r="C46" s="755">
        <v>0.91316736238400698</v>
      </c>
      <c r="D46" s="755">
        <v>1.7509775933515113</v>
      </c>
      <c r="E46" s="756">
        <f t="shared" si="1"/>
        <v>0.79035507788547865</v>
      </c>
    </row>
    <row r="50" spans="1:1">
      <c r="A50" t="s">
        <v>1239</v>
      </c>
    </row>
    <row r="51" spans="1:1">
      <c r="A51" t="s">
        <v>1240</v>
      </c>
    </row>
    <row r="53" spans="1:1">
      <c r="A53" t="s">
        <v>171</v>
      </c>
    </row>
    <row r="54" spans="1:1">
      <c r="A54" t="s">
        <v>174</v>
      </c>
    </row>
    <row r="55" spans="1:1">
      <c r="A55" t="s">
        <v>98</v>
      </c>
    </row>
  </sheetData>
  <phoneticPr fontId="91" type="noConversion"/>
  <conditionalFormatting sqref="B33:D46">
    <cfRule type="cellIs" dxfId="247" priority="1" operator="lessThan">
      <formula>B$31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5478-7FF9-854D-B489-77A74F199BAD}">
  <sheetPr codeName="Sheet22"/>
  <dimension ref="A1:P41"/>
  <sheetViews>
    <sheetView showGridLines="0" zoomScale="55" zoomScaleNormal="55" workbookViewId="0"/>
  </sheetViews>
  <sheetFormatPr baseColWidth="10" defaultColWidth="10.83203125" defaultRowHeight="16"/>
  <cols>
    <col min="1" max="1" width="4.6640625" customWidth="1"/>
    <col min="2" max="2" width="33.5" style="1" customWidth="1"/>
    <col min="3" max="4" width="42" customWidth="1"/>
    <col min="6" max="6" width="4.6640625" style="18" customWidth="1"/>
    <col min="8" max="8" width="33.5" style="1" customWidth="1"/>
    <col min="9" max="10" width="42" customWidth="1"/>
  </cols>
  <sheetData>
    <row r="1" spans="1:10" ht="26">
      <c r="A1" s="28" t="s">
        <v>1241</v>
      </c>
      <c r="B1" s="28"/>
      <c r="C1" s="27" t="s">
        <v>1242</v>
      </c>
      <c r="H1"/>
    </row>
    <row r="10" spans="1:10" ht="17" thickBot="1"/>
    <row r="11" spans="1:10" ht="31" customHeight="1" thickBot="1">
      <c r="B11" s="473" t="s">
        <v>1243</v>
      </c>
      <c r="C11" s="933" t="s">
        <v>1244</v>
      </c>
      <c r="D11" s="934"/>
      <c r="H11" s="473" t="s">
        <v>1243</v>
      </c>
      <c r="I11" s="933" t="s">
        <v>1244</v>
      </c>
      <c r="J11" s="934"/>
    </row>
    <row r="12" spans="1:10" ht="31" customHeight="1" thickBot="1">
      <c r="B12" s="52" t="s">
        <v>1245</v>
      </c>
      <c r="C12" s="935" t="e">
        <f>IF(C1="Raw Data",ContractNo&amp;": "&amp;CompanyName,I12)</f>
        <v>#REF!</v>
      </c>
      <c r="D12" s="936"/>
      <c r="H12" s="52" t="s">
        <v>1245</v>
      </c>
      <c r="I12" s="935" t="e">
        <f>ContractNo&amp;": "&amp;CompanyName</f>
        <v>#REF!</v>
      </c>
      <c r="J12" s="936"/>
    </row>
    <row r="13" spans="1:10" ht="31" customHeight="1" thickBot="1">
      <c r="B13" s="52" t="s">
        <v>1246</v>
      </c>
      <c r="C13" s="937" t="e">
        <f>IF($C$1="Raw Data",#REF!,I13)</f>
        <v>#REF!</v>
      </c>
      <c r="D13" s="938"/>
      <c r="H13" s="52" t="s">
        <v>1246</v>
      </c>
      <c r="I13" s="937" t="e">
        <f>#REF!</f>
        <v>#REF!</v>
      </c>
      <c r="J13" s="938"/>
    </row>
    <row r="14" spans="1:10" ht="31" customHeight="1">
      <c r="B14" s="939" t="s">
        <v>1247</v>
      </c>
      <c r="C14" s="927" t="e" cm="1">
        <f t="array" ref="C14">IF($C$1="Raw Data",LastYr+1&amp;" (Total): "&amp;COUNT(_xlfn.NUMBERVALUE(#REF!)),I14)</f>
        <v>#REF!</v>
      </c>
      <c r="D14" s="928"/>
      <c r="H14" s="939" t="s">
        <v>1247</v>
      </c>
      <c r="I14" s="927" t="e" cm="1">
        <f t="array" ref="I14">LastYr+1&amp;" (Total): "&amp;COUNT(_xlfn.NUMBERVALUE(#REF!))</f>
        <v>#REF!</v>
      </c>
      <c r="J14" s="928"/>
    </row>
    <row r="15" spans="1:10" ht="31" customHeight="1" thickBot="1">
      <c r="B15" s="940"/>
      <c r="C15" s="929" t="e">
        <f>IF($C$1="Raw Data","EE / SP / CH: "&amp;COUNTIF(#REF!,"E")&amp;" / "&amp;COUNTIF(#REF!,"S")&amp;" / "&amp;COUNTIF(#REF!,"C"),I15)</f>
        <v>#REF!</v>
      </c>
      <c r="D15" s="930"/>
      <c r="H15" s="940"/>
      <c r="I15" s="929" t="e">
        <f>"EE / SP / CH: "&amp;COUNTIF(#REF!,"E")&amp;" / "&amp;COUNTIF(#REF!,"S")&amp;" / "&amp;COUNTIF(#REF!,"C")</f>
        <v>#REF!</v>
      </c>
      <c r="J15" s="930"/>
    </row>
    <row r="16" spans="1:10" ht="31" customHeight="1" thickBot="1">
      <c r="B16" s="52" t="s">
        <v>1248</v>
      </c>
      <c r="C16" s="937" t="s">
        <v>1249</v>
      </c>
      <c r="D16" s="938"/>
      <c r="H16" s="52" t="s">
        <v>1248</v>
      </c>
      <c r="I16" s="937" t="s">
        <v>1249</v>
      </c>
      <c r="J16" s="938"/>
    </row>
    <row r="17" spans="2:16" ht="31" customHeight="1" thickBot="1">
      <c r="B17" s="52" t="s">
        <v>1250</v>
      </c>
      <c r="C17" s="931" t="e">
        <f>IF(C1="Raw Data",#REF!,I17)</f>
        <v>#REF!</v>
      </c>
      <c r="D17" s="932"/>
      <c r="H17" s="52" t="s">
        <v>1250</v>
      </c>
      <c r="I17" s="931" t="e">
        <f>#REF!</f>
        <v>#REF!</v>
      </c>
      <c r="J17" s="932"/>
    </row>
    <row r="18" spans="2:16" ht="31" customHeight="1">
      <c r="B18" s="44"/>
      <c r="C18" s="45"/>
      <c r="D18" s="45"/>
      <c r="H18" s="44"/>
      <c r="I18" s="45"/>
      <c r="J18" s="45"/>
    </row>
    <row r="19" spans="2:16" ht="31" customHeight="1">
      <c r="B19" s="44"/>
      <c r="C19" s="45"/>
      <c r="D19" s="45"/>
      <c r="H19" s="44"/>
      <c r="I19" s="45"/>
      <c r="J19" s="45"/>
    </row>
    <row r="20" spans="2:16" ht="31" customHeight="1">
      <c r="B20" s="44"/>
      <c r="C20" s="45"/>
      <c r="D20" s="45"/>
      <c r="H20" s="44"/>
      <c r="I20" s="45"/>
      <c r="J20" s="45"/>
    </row>
    <row r="21" spans="2:16" ht="31" customHeight="1">
      <c r="B21" s="47" t="s">
        <v>1251</v>
      </c>
      <c r="C21" s="48" t="e">
        <f>AVERAGEIF(#REF!,"E",#REF!)</f>
        <v>#REF!</v>
      </c>
      <c r="D21" s="49" t="e">
        <f>B21&amp;": "&amp;ROUND(C21,1)</f>
        <v>#REF!</v>
      </c>
      <c r="H21" s="47" t="s">
        <v>1252</v>
      </c>
      <c r="I21" s="54"/>
      <c r="J21" s="49" t="str">
        <f>H21&amp;I21</f>
        <v>Average Age (Renewal):</v>
      </c>
    </row>
    <row r="22" spans="2:16" ht="31" customHeight="1">
      <c r="B22" s="47" t="s">
        <v>1253</v>
      </c>
      <c r="C22" s="50" t="e">
        <f>COUNTIFS(#REF!,"M",#REF!,"E")</f>
        <v>#REF!</v>
      </c>
      <c r="D22" s="49"/>
      <c r="H22" s="47" t="s">
        <v>1254</v>
      </c>
      <c r="I22" s="55"/>
      <c r="J22" s="49" t="str">
        <f>H22&amp;"          "&amp;I22</f>
        <v xml:space="preserve">Male : Female          </v>
      </c>
    </row>
    <row r="23" spans="2:16" ht="31" customHeight="1">
      <c r="B23" s="47" t="s">
        <v>1255</v>
      </c>
      <c r="C23" s="50" t="e">
        <f>COUNTIFS(#REF!,"F",#REF!,"E")</f>
        <v>#REF!</v>
      </c>
      <c r="D23" s="49"/>
      <c r="H23" s="47" t="s">
        <v>1256</v>
      </c>
      <c r="I23" s="55"/>
      <c r="J23" s="49" t="str">
        <f>H23&amp;"        "&amp;I23</f>
        <v xml:space="preserve">Dependent Ratio        </v>
      </c>
    </row>
    <row r="24" spans="2:16" ht="31" customHeight="1">
      <c r="B24" s="47" t="s">
        <v>1257</v>
      </c>
      <c r="C24" s="51" t="e">
        <f>1&amp;" : "&amp;TEXT(1/(C22/C23),"0.0")</f>
        <v>#REF!</v>
      </c>
      <c r="D24" s="49" t="e">
        <f>B24&amp;"            "&amp;C24</f>
        <v>#REF!</v>
      </c>
      <c r="H24" s="44"/>
      <c r="I24" s="56"/>
      <c r="J24" s="45"/>
    </row>
    <row r="25" spans="2:16" ht="31" customHeight="1">
      <c r="B25" s="47" t="s">
        <v>1256</v>
      </c>
      <c r="C25" s="51" t="str">
        <f>IFERROR(1&amp;" : "&amp;TEXT(1/(C26/C27),"0.0"),"NA")</f>
        <v>NA</v>
      </c>
      <c r="D25" s="49" t="str">
        <f>B25&amp;"   "&amp;C25</f>
        <v>Dependent Ratio   NA</v>
      </c>
      <c r="H25" s="44"/>
      <c r="I25" s="56"/>
      <c r="J25" s="45"/>
    </row>
    <row r="26" spans="2:16" ht="31" customHeight="1">
      <c r="B26" s="47" t="s">
        <v>1258</v>
      </c>
      <c r="C26" s="49" t="e">
        <f>COUNTIF(#REF!,"E")</f>
        <v>#REF!</v>
      </c>
      <c r="D26" s="49"/>
      <c r="H26" s="44"/>
      <c r="I26" s="45"/>
      <c r="J26" s="45"/>
    </row>
    <row r="27" spans="2:16" ht="31" customHeight="1">
      <c r="B27" s="47" t="s">
        <v>1259</v>
      </c>
      <c r="C27" s="49" t="e">
        <f>COUNTIF(#REF!,"S")+COUNTIF(#REF!,"C")</f>
        <v>#REF!</v>
      </c>
      <c r="D27" s="49"/>
      <c r="H27" s="44"/>
      <c r="I27" s="45"/>
      <c r="J27" s="45"/>
    </row>
    <row r="28" spans="2:16" ht="31" customHeight="1">
      <c r="B28" s="44"/>
      <c r="C28" s="45"/>
      <c r="D28" s="45"/>
      <c r="H28"/>
      <c r="J28" s="704" t="s">
        <v>1260</v>
      </c>
      <c r="K28" s="704" t="s">
        <v>1261</v>
      </c>
      <c r="L28" s="706" t="e">
        <f>COUNTA(#REF!)-SUM(K30:L41)-1</f>
        <v>#REF!</v>
      </c>
      <c r="M28" s="704"/>
      <c r="N28" s="704"/>
      <c r="O28" s="704"/>
      <c r="P28" s="704"/>
    </row>
    <row r="29" spans="2:16" ht="31" customHeight="1">
      <c r="B29" s="44"/>
      <c r="C29" s="45"/>
      <c r="D29" s="45"/>
      <c r="H29"/>
      <c r="J29" s="704" t="s">
        <v>1262</v>
      </c>
      <c r="K29" s="704" t="s">
        <v>1263</v>
      </c>
      <c r="L29" s="704" t="s">
        <v>1264</v>
      </c>
      <c r="M29" s="704" t="s">
        <v>1265</v>
      </c>
      <c r="N29" s="704" t="s">
        <v>1266</v>
      </c>
      <c r="O29" s="704"/>
      <c r="P29" s="704"/>
    </row>
    <row r="30" spans="2:16" ht="31" customHeight="1">
      <c r="B30" s="1" t="e">
        <f>IF($C$1="Raw Data",D21,J21)</f>
        <v>#REF!</v>
      </c>
      <c r="J30" s="704" t="s">
        <v>1267</v>
      </c>
      <c r="K30" s="704" t="e">
        <f>COUNTIFS(#REF!,K$29,#REF!,"&gt;="&amp;$O30,#REF!,"&lt;="&amp;$P30,#REF!,"E")</f>
        <v>#REF!</v>
      </c>
      <c r="L30" s="704" t="e">
        <f>COUNTIFS(#REF!,L$29,#REF!,"&gt;="&amp;$O30,#REF!,"&lt;="&amp;$P30,#REF!,"E")</f>
        <v>#REF!</v>
      </c>
      <c r="M30" s="704" t="e">
        <f t="shared" ref="M30:M41" si="0">MAX($K$30:$K$41)-$K30</f>
        <v>#REF!</v>
      </c>
      <c r="N30" s="704" t="e">
        <f t="shared" ref="N30:N41" si="1">AVERAGE($K$30:$L$41)</f>
        <v>#REF!</v>
      </c>
      <c r="O30" s="704">
        <v>70</v>
      </c>
      <c r="P30" s="704">
        <v>99</v>
      </c>
    </row>
    <row r="31" spans="2:16" ht="30" customHeight="1">
      <c r="B31" s="1" t="e">
        <f>IF($C$1="Raw Data",D24,J22)</f>
        <v>#REF!</v>
      </c>
      <c r="J31" s="704" t="s">
        <v>1268</v>
      </c>
      <c r="K31" s="704" t="e">
        <f>COUNTIFS(#REF!,K$29,#REF!,"&gt;="&amp;$O31,#REF!,"&lt;="&amp;$P31,#REF!,"E")</f>
        <v>#REF!</v>
      </c>
      <c r="L31" s="704" t="e">
        <f>COUNTIFS(#REF!,L$29,#REF!,"&gt;="&amp;$O31,#REF!,"&lt;="&amp;$P31,#REF!,"E")</f>
        <v>#REF!</v>
      </c>
      <c r="M31" s="704" t="e">
        <f t="shared" si="0"/>
        <v>#REF!</v>
      </c>
      <c r="N31" s="704" t="e">
        <f t="shared" si="1"/>
        <v>#REF!</v>
      </c>
      <c r="O31" s="704" t="str">
        <f t="shared" ref="O31:O41" si="2">LEFT(J31,2)</f>
        <v>65</v>
      </c>
      <c r="P31" s="704" t="str">
        <f t="shared" ref="P31:P41" si="3">RIGHT(J31,2)</f>
        <v>69</v>
      </c>
    </row>
    <row r="32" spans="2:16">
      <c r="B32" s="1" t="str">
        <f>IF($C$1="Raw Data",D25,J23)</f>
        <v>Dependent Ratio   NA</v>
      </c>
      <c r="J32" s="704" t="s">
        <v>1269</v>
      </c>
      <c r="K32" s="704" t="e">
        <f>COUNTIFS(#REF!,K$29,#REF!,"&gt;="&amp;$O32,#REF!,"&lt;="&amp;$P32,#REF!,"E")</f>
        <v>#REF!</v>
      </c>
      <c r="L32" s="704" t="e">
        <f>COUNTIFS(#REF!,L$29,#REF!,"&gt;="&amp;$O32,#REF!,"&lt;="&amp;$P32,#REF!,"E")</f>
        <v>#REF!</v>
      </c>
      <c r="M32" s="704" t="e">
        <f t="shared" si="0"/>
        <v>#REF!</v>
      </c>
      <c r="N32" s="704" t="e">
        <f t="shared" si="1"/>
        <v>#REF!</v>
      </c>
      <c r="O32" s="704" t="str">
        <f t="shared" si="2"/>
        <v>60</v>
      </c>
      <c r="P32" s="704" t="str">
        <f t="shared" si="3"/>
        <v>64</v>
      </c>
    </row>
    <row r="33" spans="10:16">
      <c r="J33" s="704" t="s">
        <v>1270</v>
      </c>
      <c r="K33" s="704" t="e">
        <f>COUNTIFS(#REF!,K$29,#REF!,"&gt;="&amp;$O33,#REF!,"&lt;="&amp;$P33,#REF!,"E")</f>
        <v>#REF!</v>
      </c>
      <c r="L33" s="704" t="e">
        <f>COUNTIFS(#REF!,L$29,#REF!,"&gt;="&amp;$O33,#REF!,"&lt;="&amp;$P33,#REF!,"E")</f>
        <v>#REF!</v>
      </c>
      <c r="M33" s="704" t="e">
        <f t="shared" si="0"/>
        <v>#REF!</v>
      </c>
      <c r="N33" s="704" t="e">
        <f t="shared" si="1"/>
        <v>#REF!</v>
      </c>
      <c r="O33" s="704" t="str">
        <f t="shared" si="2"/>
        <v>55</v>
      </c>
      <c r="P33" s="704" t="str">
        <f t="shared" si="3"/>
        <v>59</v>
      </c>
    </row>
    <row r="34" spans="10:16">
      <c r="J34" s="704" t="s">
        <v>1271</v>
      </c>
      <c r="K34" s="704" t="e">
        <f>COUNTIFS(#REF!,K$29,#REF!,"&gt;="&amp;$O34,#REF!,"&lt;="&amp;$P34,#REF!,"E")</f>
        <v>#REF!</v>
      </c>
      <c r="L34" s="704" t="e">
        <f>COUNTIFS(#REF!,L$29,#REF!,"&gt;="&amp;$O34,#REF!,"&lt;="&amp;$P34,#REF!,"E")</f>
        <v>#REF!</v>
      </c>
      <c r="M34" s="704" t="e">
        <f t="shared" si="0"/>
        <v>#REF!</v>
      </c>
      <c r="N34" s="704" t="e">
        <f t="shared" si="1"/>
        <v>#REF!</v>
      </c>
      <c r="O34" s="704" t="str">
        <f t="shared" si="2"/>
        <v>50</v>
      </c>
      <c r="P34" s="704" t="str">
        <f t="shared" si="3"/>
        <v>54</v>
      </c>
    </row>
    <row r="35" spans="10:16">
      <c r="J35" s="704" t="s">
        <v>1272</v>
      </c>
      <c r="K35" s="704" t="e">
        <f>COUNTIFS(#REF!,K$29,#REF!,"&gt;="&amp;$O35,#REF!,"&lt;="&amp;$P35,#REF!,"E")</f>
        <v>#REF!</v>
      </c>
      <c r="L35" s="704" t="e">
        <f>COUNTIFS(#REF!,L$29,#REF!,"&gt;="&amp;$O35,#REF!,"&lt;="&amp;$P35,#REF!,"E")</f>
        <v>#REF!</v>
      </c>
      <c r="M35" s="704" t="e">
        <f t="shared" si="0"/>
        <v>#REF!</v>
      </c>
      <c r="N35" s="704" t="e">
        <f t="shared" si="1"/>
        <v>#REF!</v>
      </c>
      <c r="O35" s="704" t="str">
        <f t="shared" si="2"/>
        <v>45</v>
      </c>
      <c r="P35" s="704" t="str">
        <f t="shared" si="3"/>
        <v>49</v>
      </c>
    </row>
    <row r="36" spans="10:16">
      <c r="J36" s="704" t="s">
        <v>1273</v>
      </c>
      <c r="K36" s="704" t="e">
        <f>COUNTIFS(#REF!,K$29,#REF!,"&gt;="&amp;$O36,#REF!,"&lt;="&amp;$P36,#REF!,"E")</f>
        <v>#REF!</v>
      </c>
      <c r="L36" s="704" t="e">
        <f>COUNTIFS(#REF!,L$29,#REF!,"&gt;="&amp;$O36,#REF!,"&lt;="&amp;$P36,#REF!,"E")</f>
        <v>#REF!</v>
      </c>
      <c r="M36" s="704" t="e">
        <f t="shared" si="0"/>
        <v>#REF!</v>
      </c>
      <c r="N36" s="704" t="e">
        <f t="shared" si="1"/>
        <v>#REF!</v>
      </c>
      <c r="O36" s="704" t="str">
        <f t="shared" si="2"/>
        <v>40</v>
      </c>
      <c r="P36" s="704" t="str">
        <f t="shared" si="3"/>
        <v>44</v>
      </c>
    </row>
    <row r="37" spans="10:16">
      <c r="J37" s="704" t="s">
        <v>1274</v>
      </c>
      <c r="K37" s="704" t="e">
        <f>COUNTIFS(#REF!,K$29,#REF!,"&gt;="&amp;$O37,#REF!,"&lt;="&amp;$P37,#REF!,"E")</f>
        <v>#REF!</v>
      </c>
      <c r="L37" s="704" t="e">
        <f>COUNTIFS(#REF!,L$29,#REF!,"&gt;="&amp;$O37,#REF!,"&lt;="&amp;$P37,#REF!,"E")</f>
        <v>#REF!</v>
      </c>
      <c r="M37" s="704" t="e">
        <f t="shared" si="0"/>
        <v>#REF!</v>
      </c>
      <c r="N37" s="704" t="e">
        <f t="shared" si="1"/>
        <v>#REF!</v>
      </c>
      <c r="O37" s="704" t="str">
        <f t="shared" si="2"/>
        <v>35</v>
      </c>
      <c r="P37" s="704" t="str">
        <f t="shared" si="3"/>
        <v>39</v>
      </c>
    </row>
    <row r="38" spans="10:16">
      <c r="J38" s="704" t="s">
        <v>1275</v>
      </c>
      <c r="K38" s="704" t="e">
        <f>COUNTIFS(#REF!,K$29,#REF!,"&gt;="&amp;$O38,#REF!,"&lt;="&amp;$P38,#REF!,"E")</f>
        <v>#REF!</v>
      </c>
      <c r="L38" s="704" t="e">
        <f>COUNTIFS(#REF!,L$29,#REF!,"&gt;="&amp;$O38,#REF!,"&lt;="&amp;$P38,#REF!,"E")</f>
        <v>#REF!</v>
      </c>
      <c r="M38" s="704" t="e">
        <f t="shared" si="0"/>
        <v>#REF!</v>
      </c>
      <c r="N38" s="704" t="e">
        <f t="shared" si="1"/>
        <v>#REF!</v>
      </c>
      <c r="O38" s="704" t="str">
        <f t="shared" si="2"/>
        <v>30</v>
      </c>
      <c r="P38" s="704" t="str">
        <f t="shared" si="3"/>
        <v>34</v>
      </c>
    </row>
    <row r="39" spans="10:16">
      <c r="J39" s="704" t="s">
        <v>1276</v>
      </c>
      <c r="K39" s="704" t="e">
        <f>COUNTIFS(#REF!,K$29,#REF!,"&gt;="&amp;$O39,#REF!,"&lt;="&amp;$P39,#REF!,"E")</f>
        <v>#REF!</v>
      </c>
      <c r="L39" s="704" t="e">
        <f>COUNTIFS(#REF!,L$29,#REF!,"&gt;="&amp;$O39,#REF!,"&lt;="&amp;$P39,#REF!,"E")</f>
        <v>#REF!</v>
      </c>
      <c r="M39" s="704" t="e">
        <f t="shared" si="0"/>
        <v>#REF!</v>
      </c>
      <c r="N39" s="704" t="e">
        <f t="shared" si="1"/>
        <v>#REF!</v>
      </c>
      <c r="O39" s="704" t="str">
        <f t="shared" si="2"/>
        <v>25</v>
      </c>
      <c r="P39" s="704" t="str">
        <f t="shared" si="3"/>
        <v>29</v>
      </c>
    </row>
    <row r="40" spans="10:16">
      <c r="J40" s="704" t="s">
        <v>1277</v>
      </c>
      <c r="K40" s="704" t="e">
        <f>COUNTIFS(#REF!,K$29,#REF!,"&gt;="&amp;$O40,#REF!,"&lt;="&amp;$P40,#REF!,"E")</f>
        <v>#REF!</v>
      </c>
      <c r="L40" s="704" t="e">
        <f>COUNTIFS(#REF!,L$29,#REF!,"&gt;="&amp;$O40,#REF!,"&lt;="&amp;$P40,#REF!,"E")</f>
        <v>#REF!</v>
      </c>
      <c r="M40" s="704" t="e">
        <f t="shared" si="0"/>
        <v>#REF!</v>
      </c>
      <c r="N40" s="704" t="e">
        <f t="shared" si="1"/>
        <v>#REF!</v>
      </c>
      <c r="O40" s="704" t="str">
        <f t="shared" si="2"/>
        <v>19</v>
      </c>
      <c r="P40" s="704" t="str">
        <f t="shared" si="3"/>
        <v>24</v>
      </c>
    </row>
    <row r="41" spans="10:16">
      <c r="J41" s="704" t="s">
        <v>1278</v>
      </c>
      <c r="K41" s="704" t="e">
        <f>COUNTIFS(#REF!,K$29,#REF!,"&gt;="&amp;$O41,#REF!,"&lt;="&amp;$P41,#REF!,"E")</f>
        <v>#REF!</v>
      </c>
      <c r="L41" s="704" t="e">
        <f>COUNTIFS(#REF!,L$29,#REF!,"&gt;="&amp;$O41,#REF!,"&lt;="&amp;$P41,#REF!,"E")</f>
        <v>#REF!</v>
      </c>
      <c r="M41" s="704" t="e">
        <f t="shared" si="0"/>
        <v>#REF!</v>
      </c>
      <c r="N41" s="704" t="e">
        <f t="shared" si="1"/>
        <v>#REF!</v>
      </c>
      <c r="O41" s="704" t="str">
        <f t="shared" si="2"/>
        <v xml:space="preserve">0 </v>
      </c>
      <c r="P41" s="704" t="str">
        <f t="shared" si="3"/>
        <v>18</v>
      </c>
    </row>
  </sheetData>
  <mergeCells count="16">
    <mergeCell ref="B14:B15"/>
    <mergeCell ref="C16:D16"/>
    <mergeCell ref="C14:D14"/>
    <mergeCell ref="C15:D15"/>
    <mergeCell ref="H14:H15"/>
    <mergeCell ref="I14:J14"/>
    <mergeCell ref="I15:J15"/>
    <mergeCell ref="C17:D17"/>
    <mergeCell ref="C11:D11"/>
    <mergeCell ref="C12:D12"/>
    <mergeCell ref="C13:D13"/>
    <mergeCell ref="I16:J16"/>
    <mergeCell ref="I17:J17"/>
    <mergeCell ref="I11:J11"/>
    <mergeCell ref="I12:J12"/>
    <mergeCell ref="I13:J13"/>
  </mergeCells>
  <phoneticPr fontId="30" type="noConversion"/>
  <dataValidations count="1">
    <dataValidation type="list" allowBlank="1" showInputMessage="1" showErrorMessage="1" sqref="C1" xr:uid="{30923A32-5882-7B45-B911-8EAB1E5A7903}">
      <formula1>"Raw Data, Self-Input"</formula1>
    </dataValidation>
  </dataValidations>
  <pageMargins left="0.7" right="0.7" top="0.75" bottom="0.75" header="0.3" footer="0.3"/>
  <pageSetup paperSize="9" orientation="portrait" horizontalDpi="0" verticalDpi="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A76-9C9C-1444-BF89-D48AEA7B139F}">
  <sheetPr codeName="Sheet23"/>
  <dimension ref="A1:Z25"/>
  <sheetViews>
    <sheetView topLeftCell="J1" zoomScale="86" workbookViewId="0">
      <selection activeCell="J1" sqref="J1"/>
    </sheetView>
  </sheetViews>
  <sheetFormatPr baseColWidth="10" defaultColWidth="10.83203125" defaultRowHeight="16"/>
  <cols>
    <col min="1" max="1" width="9.6640625" style="2" hidden="1" customWidth="1"/>
    <col min="2" max="2" width="38.1640625" style="2" hidden="1" customWidth="1"/>
    <col min="3" max="3" width="30.33203125" style="2" hidden="1" customWidth="1"/>
    <col min="4" max="7" width="14.1640625" style="2" hidden="1" customWidth="1"/>
    <col min="8" max="8" width="0" hidden="1" customWidth="1"/>
    <col min="9" max="9" width="4.6640625" style="18" hidden="1" customWidth="1"/>
    <col min="10" max="10" width="9.6640625" style="2" bestFit="1" customWidth="1"/>
    <col min="11" max="11" width="38.1640625" style="2" bestFit="1" customWidth="1"/>
    <col min="12" max="12" width="30.33203125" style="2" bestFit="1" customWidth="1"/>
    <col min="13" max="16" width="14.1640625" style="2" customWidth="1"/>
    <col min="18" max="18" width="4.6640625" style="18" customWidth="1"/>
    <col min="20" max="20" width="9.6640625" style="2" bestFit="1" customWidth="1"/>
    <col min="21" max="21" width="38.1640625" style="2" bestFit="1" customWidth="1"/>
    <col min="22" max="22" width="30.33203125" style="2" bestFit="1" customWidth="1"/>
    <col min="23" max="26" width="14.1640625" style="2" customWidth="1"/>
  </cols>
  <sheetData>
    <row r="1" spans="1:26" ht="26">
      <c r="A1" s="28" t="str">
        <f>J1</f>
        <v>Using What Data?</v>
      </c>
      <c r="B1" s="28">
        <f t="shared" ref="B1:B24" si="0">K1</f>
        <v>0</v>
      </c>
      <c r="C1" s="27" t="str">
        <f t="shared" ref="C1:C24" si="1">L1</f>
        <v>Raw Data</v>
      </c>
      <c r="D1" s="2">
        <f t="shared" ref="D1:D24" si="2">M1</f>
        <v>0</v>
      </c>
      <c r="E1" s="2">
        <f t="shared" ref="E1:E24" si="3">N1</f>
        <v>0</v>
      </c>
      <c r="F1" s="2">
        <f t="shared" ref="F1:F24" si="4">O1</f>
        <v>0</v>
      </c>
      <c r="G1" s="2">
        <f t="shared" ref="G1:G24" si="5">P1</f>
        <v>0</v>
      </c>
      <c r="J1" s="28" t="s">
        <v>1241</v>
      </c>
      <c r="K1" s="28"/>
      <c r="L1" s="27" t="s">
        <v>1242</v>
      </c>
      <c r="T1"/>
      <c r="U1"/>
      <c r="V1"/>
      <c r="W1"/>
    </row>
    <row r="2" spans="1:26">
      <c r="A2" s="2">
        <f t="shared" ref="A2:A24" si="6">J2</f>
        <v>0</v>
      </c>
      <c r="B2" s="2">
        <f t="shared" si="0"/>
        <v>0</v>
      </c>
      <c r="C2" s="2">
        <f t="shared" si="1"/>
        <v>0</v>
      </c>
      <c r="D2" s="2">
        <f t="shared" si="2"/>
        <v>0</v>
      </c>
      <c r="E2" s="2">
        <f t="shared" si="3"/>
        <v>0</v>
      </c>
      <c r="F2" s="2">
        <f t="shared" si="4"/>
        <v>0</v>
      </c>
      <c r="G2" s="2">
        <f t="shared" si="5"/>
        <v>0</v>
      </c>
    </row>
    <row r="3" spans="1:26">
      <c r="A3" s="10" t="str">
        <f t="shared" si="6"/>
        <v>Page 6</v>
      </c>
      <c r="B3" s="9">
        <f t="shared" si="0"/>
        <v>0</v>
      </c>
      <c r="C3" s="9">
        <f t="shared" si="1"/>
        <v>0</v>
      </c>
      <c r="D3" s="9">
        <f t="shared" si="2"/>
        <v>0</v>
      </c>
      <c r="E3" s="9">
        <f t="shared" si="3"/>
        <v>0</v>
      </c>
      <c r="F3" s="9">
        <f t="shared" si="4"/>
        <v>0</v>
      </c>
      <c r="G3" s="9">
        <f t="shared" si="5"/>
        <v>0</v>
      </c>
      <c r="J3" s="10" t="s">
        <v>1279</v>
      </c>
      <c r="K3" s="9"/>
      <c r="L3" s="9"/>
      <c r="M3" s="9"/>
      <c r="N3" s="9"/>
      <c r="O3" s="9"/>
      <c r="P3" s="9"/>
      <c r="T3"/>
      <c r="U3"/>
      <c r="V3"/>
      <c r="W3"/>
      <c r="X3"/>
      <c r="Y3"/>
      <c r="Z3"/>
    </row>
    <row r="4" spans="1:26" ht="17" thickBot="1">
      <c r="A4" s="2">
        <f t="shared" si="6"/>
        <v>0</v>
      </c>
      <c r="B4" s="2">
        <f t="shared" si="0"/>
        <v>0</v>
      </c>
      <c r="C4" s="2">
        <f t="shared" si="1"/>
        <v>0</v>
      </c>
      <c r="D4" s="2">
        <f t="shared" si="2"/>
        <v>0</v>
      </c>
      <c r="E4" s="2">
        <f t="shared" si="3"/>
        <v>0</v>
      </c>
      <c r="F4" s="2">
        <f t="shared" si="4"/>
        <v>0</v>
      </c>
      <c r="G4" s="2">
        <f t="shared" si="5"/>
        <v>0</v>
      </c>
    </row>
    <row r="5" spans="1:26" ht="31" customHeight="1" thickTop="1" thickBot="1">
      <c r="A5" s="3" t="str">
        <f t="shared" si="6"/>
        <v>Class</v>
      </c>
      <c r="B5" s="3" t="str">
        <f t="shared" si="0"/>
        <v>Description</v>
      </c>
      <c r="C5" s="3" t="str">
        <f t="shared" si="1"/>
        <v>Eligibility</v>
      </c>
      <c r="D5" s="3" t="str">
        <f t="shared" si="2"/>
        <v>Employee</v>
      </c>
      <c r="E5" s="3" t="str">
        <f t="shared" si="3"/>
        <v>Spouse</v>
      </c>
      <c r="F5" s="3" t="str">
        <f t="shared" si="4"/>
        <v>Child</v>
      </c>
      <c r="G5" s="3" t="str">
        <f t="shared" si="5"/>
        <v>Total</v>
      </c>
      <c r="J5" s="474" t="s">
        <v>1195</v>
      </c>
      <c r="K5" s="474" t="s">
        <v>1280</v>
      </c>
      <c r="L5" s="474" t="s">
        <v>1281</v>
      </c>
      <c r="M5" s="474" t="s">
        <v>1258</v>
      </c>
      <c r="N5" s="474" t="s">
        <v>1282</v>
      </c>
      <c r="O5" s="474" t="s">
        <v>1283</v>
      </c>
      <c r="P5" s="474" t="s">
        <v>1284</v>
      </c>
      <c r="T5" s="474" t="s">
        <v>1195</v>
      </c>
      <c r="U5" s="474" t="s">
        <v>1280</v>
      </c>
      <c r="V5" s="474" t="s">
        <v>1281</v>
      </c>
      <c r="W5" s="474" t="s">
        <v>1258</v>
      </c>
      <c r="X5" s="474" t="s">
        <v>1282</v>
      </c>
      <c r="Y5" s="474" t="s">
        <v>1283</v>
      </c>
      <c r="Z5" s="474" t="s">
        <v>1284</v>
      </c>
    </row>
    <row r="6" spans="1:26" ht="31" customHeight="1" thickTop="1">
      <c r="A6" s="4" t="e">
        <f>"Plan "&amp;J6</f>
        <v>#REF!</v>
      </c>
      <c r="B6" s="4" t="e">
        <f t="shared" si="0"/>
        <v>#REF!</v>
      </c>
      <c r="C6" s="4">
        <f t="shared" si="1"/>
        <v>0</v>
      </c>
      <c r="D6" s="4" t="e">
        <f t="shared" si="2"/>
        <v>#REF!</v>
      </c>
      <c r="E6" s="4" t="e">
        <f t="shared" si="3"/>
        <v>#REF!</v>
      </c>
      <c r="F6" s="4" t="str">
        <f t="shared" si="4"/>
        <v/>
      </c>
      <c r="G6" s="4" t="e">
        <f t="shared" si="5"/>
        <v>#REF!</v>
      </c>
      <c r="J6" s="4" t="e" cm="1">
        <f t="array" ref="J6">IF($L$1="Raw Data",_xlfn._xlws.SORT(_xlfn.UNIQUE(_xlfn.NUMBERVALUE(#REF!))),_xlfn._xlws.FILTER($T$6:$T$23,$T$6:$T$23&lt;&gt;""))</f>
        <v>#REF!</v>
      </c>
      <c r="K6" s="4" t="e" cm="1">
        <f t="array" ref="K6">IF($L$1="Raw Data",IF(J6="","",_xlfn.XLOOKUP(J6,#REF!,#REF!)),_xlfn.ANCHORARRAY(U6))</f>
        <v>#REF!</v>
      </c>
      <c r="L6" s="4"/>
      <c r="M6" s="4" t="e">
        <f>IF($L$1="Raw Data",IF(J6="","",COUNTIFS(#REF!,'P6_Class Description'!$J6,#REF!,"E")),W6)</f>
        <v>#REF!</v>
      </c>
      <c r="N6" s="4" t="e">
        <f>IF($L$1="Raw Data",IF(K6="","",COUNTIFS(#REF!,'P6_Class Description'!$J6,#REF!,"S")),X6)</f>
        <v>#REF!</v>
      </c>
      <c r="O6" s="4" t="str">
        <f>IF($L$1="Raw Data",IF(L6="","",COUNTIFS(#REF!,'P6_Class Description'!$J6,#REF!,"C")),Y6)</f>
        <v/>
      </c>
      <c r="P6" s="4" t="e">
        <f>IF(J6="","",SUM(M6:O6))</f>
        <v>#REF!</v>
      </c>
      <c r="T6" s="4"/>
      <c r="U6" s="4"/>
      <c r="V6" s="4"/>
      <c r="W6" s="4"/>
      <c r="X6" s="4"/>
      <c r="Y6" s="4"/>
      <c r="Z6" s="4"/>
    </row>
    <row r="7" spans="1:26" ht="31" customHeight="1">
      <c r="A7" s="5" t="str">
        <f t="shared" ref="A7:A23" si="7">"Plan "&amp;J7</f>
        <v xml:space="preserve">Plan </v>
      </c>
      <c r="B7" s="5" t="str">
        <f t="shared" si="0"/>
        <v/>
      </c>
      <c r="C7" s="5">
        <f t="shared" si="1"/>
        <v>0</v>
      </c>
      <c r="D7" s="5" t="str">
        <f t="shared" si="2"/>
        <v/>
      </c>
      <c r="E7" s="5" t="str">
        <f t="shared" si="3"/>
        <v/>
      </c>
      <c r="F7" s="5" t="str">
        <f t="shared" si="4"/>
        <v/>
      </c>
      <c r="G7" s="5" t="str">
        <f t="shared" si="5"/>
        <v/>
      </c>
      <c r="J7" s="5"/>
      <c r="K7" s="5" t="str" cm="1">
        <f t="array" ref="K7">IF($L$1="Raw Data",IF(J7="","",_xlfn.XLOOKUP(J7,#REF!,#REF!)),_xlfn.ANCHORARRAY(U7))</f>
        <v/>
      </c>
      <c r="L7" s="5"/>
      <c r="M7" s="5" t="str">
        <f>IF($L$1="Raw Data",IF(J7="","",COUNTIFS(#REF!,'P6_Class Description'!$J7,#REF!,"E")),W7)</f>
        <v/>
      </c>
      <c r="N7" s="5" t="str">
        <f>IF($L$1="Raw Data",IF(K7="","",COUNTIFS(#REF!,'P6_Class Description'!$J7,#REF!,"S")),X7)</f>
        <v/>
      </c>
      <c r="O7" s="5" t="str">
        <f>IF($L$1="Raw Data",IF(L7="","",COUNTIFS(#REF!,'P6_Class Description'!$J7,#REF!,"C")),Y7)</f>
        <v/>
      </c>
      <c r="P7" s="5" t="str">
        <f t="shared" ref="P7:P23" si="8">IF(J7="","",SUM(M7:O7))</f>
        <v/>
      </c>
      <c r="T7" s="5"/>
      <c r="U7" s="5"/>
      <c r="V7" s="5"/>
      <c r="W7" s="5"/>
      <c r="X7" s="5"/>
      <c r="Y7" s="5"/>
      <c r="Z7" s="5"/>
    </row>
    <row r="8" spans="1:26" ht="31" customHeight="1">
      <c r="A8" s="6" t="str">
        <f t="shared" si="7"/>
        <v xml:space="preserve">Plan </v>
      </c>
      <c r="B8" s="6" t="str">
        <f t="shared" si="0"/>
        <v/>
      </c>
      <c r="C8" s="6">
        <f t="shared" si="1"/>
        <v>0</v>
      </c>
      <c r="D8" s="6" t="str">
        <f t="shared" si="2"/>
        <v/>
      </c>
      <c r="E8" s="6" t="str">
        <f t="shared" si="3"/>
        <v/>
      </c>
      <c r="F8" s="6" t="str">
        <f t="shared" si="4"/>
        <v/>
      </c>
      <c r="G8" s="6" t="str">
        <f t="shared" si="5"/>
        <v/>
      </c>
      <c r="J8" s="6"/>
      <c r="K8" s="6" t="str" cm="1">
        <f t="array" ref="K8">IF($L$1="Raw Data",IF(J8="","",_xlfn.XLOOKUP(J8,#REF!,#REF!)),_xlfn.ANCHORARRAY(U8))</f>
        <v/>
      </c>
      <c r="L8" s="6"/>
      <c r="M8" s="6" t="str">
        <f>IF($L$1="Raw Data",IF(J8="","",COUNTIFS(#REF!,'P6_Class Description'!$J8,#REF!,"E")),W8)</f>
        <v/>
      </c>
      <c r="N8" s="6" t="str">
        <f>IF($L$1="Raw Data",IF(K8="","",COUNTIFS(#REF!,'P6_Class Description'!$J8,#REF!,"S")),X8)</f>
        <v/>
      </c>
      <c r="O8" s="6" t="str">
        <f>IF($L$1="Raw Data",IF(L8="","",COUNTIFS(#REF!,'P6_Class Description'!$J8,#REF!,"C")),Y8)</f>
        <v/>
      </c>
      <c r="P8" s="6" t="str">
        <f t="shared" si="8"/>
        <v/>
      </c>
      <c r="T8" s="6"/>
      <c r="U8" s="6"/>
      <c r="V8" s="6"/>
      <c r="W8" s="6"/>
      <c r="X8" s="6"/>
      <c r="Y8" s="6"/>
      <c r="Z8" s="6"/>
    </row>
    <row r="9" spans="1:26" ht="31" customHeight="1">
      <c r="A9" s="5" t="str">
        <f t="shared" si="7"/>
        <v xml:space="preserve">Plan </v>
      </c>
      <c r="B9" s="5" t="str">
        <f t="shared" si="0"/>
        <v/>
      </c>
      <c r="C9" s="5">
        <f t="shared" si="1"/>
        <v>0</v>
      </c>
      <c r="D9" s="5" t="str">
        <f t="shared" si="2"/>
        <v/>
      </c>
      <c r="E9" s="5" t="str">
        <f t="shared" si="3"/>
        <v/>
      </c>
      <c r="F9" s="5" t="str">
        <f t="shared" si="4"/>
        <v/>
      </c>
      <c r="G9" s="5" t="str">
        <f t="shared" si="5"/>
        <v/>
      </c>
      <c r="J9" s="5"/>
      <c r="K9" s="5" t="str" cm="1">
        <f t="array" ref="K9">IF($L$1="Raw Data",IF(J9="","",_xlfn.XLOOKUP(J9,#REF!,#REF!)),_xlfn.ANCHORARRAY(U9))</f>
        <v/>
      </c>
      <c r="L9" s="5"/>
      <c r="M9" s="5" t="str">
        <f>IF($L$1="Raw Data",IF(J9="","",COUNTIFS(#REF!,'P6_Class Description'!$J9,#REF!,"E")),W9)</f>
        <v/>
      </c>
      <c r="N9" s="5" t="str">
        <f>IF($L$1="Raw Data",IF(K9="","",COUNTIFS(#REF!,'P6_Class Description'!$J9,#REF!,"S")),X9)</f>
        <v/>
      </c>
      <c r="O9" s="5" t="str">
        <f>IF($L$1="Raw Data",IF(L9="","",COUNTIFS(#REF!,'P6_Class Description'!$J9,#REF!,"C")),Y9)</f>
        <v/>
      </c>
      <c r="P9" s="5" t="str">
        <f t="shared" si="8"/>
        <v/>
      </c>
      <c r="T9" s="5"/>
      <c r="U9" s="5"/>
      <c r="V9" s="5"/>
      <c r="W9" s="5"/>
      <c r="X9" s="5"/>
      <c r="Y9" s="5"/>
      <c r="Z9" s="5"/>
    </row>
    <row r="10" spans="1:26" ht="31" customHeight="1">
      <c r="A10" s="6" t="str">
        <f t="shared" si="7"/>
        <v xml:space="preserve">Plan </v>
      </c>
      <c r="B10" s="6" t="str">
        <f t="shared" si="0"/>
        <v/>
      </c>
      <c r="C10" s="6">
        <f t="shared" si="1"/>
        <v>0</v>
      </c>
      <c r="D10" s="6" t="str">
        <f t="shared" si="2"/>
        <v/>
      </c>
      <c r="E10" s="6" t="str">
        <f t="shared" si="3"/>
        <v/>
      </c>
      <c r="F10" s="6" t="str">
        <f t="shared" si="4"/>
        <v/>
      </c>
      <c r="G10" s="6" t="str">
        <f t="shared" si="5"/>
        <v/>
      </c>
      <c r="J10" s="6"/>
      <c r="K10" s="6" t="str" cm="1">
        <f t="array" ref="K10">IF($L$1="Raw Data",IF(J10="","",_xlfn.XLOOKUP(J10,#REF!,#REF!)),_xlfn.ANCHORARRAY(U10))</f>
        <v/>
      </c>
      <c r="L10" s="6"/>
      <c r="M10" s="6" t="str">
        <f>IF($L$1="Raw Data",IF(J10="","",COUNTIFS(#REF!,'P6_Class Description'!$J10,#REF!,"E")),W10)</f>
        <v/>
      </c>
      <c r="N10" s="6" t="str">
        <f>IF($L$1="Raw Data",IF(K10="","",COUNTIFS(#REF!,'P6_Class Description'!$J10,#REF!,"S")),X10)</f>
        <v/>
      </c>
      <c r="O10" s="6" t="str">
        <f>IF($L$1="Raw Data",IF(L10="","",COUNTIFS(#REF!,'P6_Class Description'!$J10,#REF!,"C")),Y10)</f>
        <v/>
      </c>
      <c r="P10" s="6" t="str">
        <f t="shared" si="8"/>
        <v/>
      </c>
      <c r="T10" s="6"/>
      <c r="U10" s="6"/>
      <c r="V10" s="6"/>
      <c r="W10" s="6"/>
      <c r="X10" s="6"/>
      <c r="Y10" s="6"/>
      <c r="Z10" s="6"/>
    </row>
    <row r="11" spans="1:26" ht="31" customHeight="1">
      <c r="A11" s="5" t="str">
        <f t="shared" si="7"/>
        <v xml:space="preserve">Plan </v>
      </c>
      <c r="B11" s="5" t="str">
        <f t="shared" si="0"/>
        <v/>
      </c>
      <c r="C11" s="5">
        <f t="shared" si="1"/>
        <v>0</v>
      </c>
      <c r="D11" s="5" t="str">
        <f t="shared" si="2"/>
        <v/>
      </c>
      <c r="E11" s="5" t="str">
        <f t="shared" si="3"/>
        <v/>
      </c>
      <c r="F11" s="5" t="str">
        <f t="shared" si="4"/>
        <v/>
      </c>
      <c r="G11" s="5" t="str">
        <f t="shared" si="5"/>
        <v/>
      </c>
      <c r="J11" s="5"/>
      <c r="K11" s="5" t="str" cm="1">
        <f t="array" ref="K11">IF($L$1="Raw Data",IF(J11="","",_xlfn.XLOOKUP(J11,#REF!,#REF!)),_xlfn.ANCHORARRAY(U11))</f>
        <v/>
      </c>
      <c r="L11" s="5"/>
      <c r="M11" s="5" t="str">
        <f>IF($L$1="Raw Data",IF(J11="","",COUNTIFS(#REF!,'P6_Class Description'!$J11,#REF!,"E")),W11)</f>
        <v/>
      </c>
      <c r="N11" s="5" t="str">
        <f>IF($L$1="Raw Data",IF(K11="","",COUNTIFS(#REF!,'P6_Class Description'!$J11,#REF!,"S")),X11)</f>
        <v/>
      </c>
      <c r="O11" s="5" t="str">
        <f>IF($L$1="Raw Data",IF(L11="","",COUNTIFS(#REF!,'P6_Class Description'!$J11,#REF!,"C")),Y11)</f>
        <v/>
      </c>
      <c r="P11" s="5" t="str">
        <f t="shared" si="8"/>
        <v/>
      </c>
      <c r="T11" s="5"/>
      <c r="U11" s="5"/>
      <c r="V11" s="5"/>
      <c r="W11" s="5"/>
      <c r="X11" s="5"/>
      <c r="Y11" s="5"/>
      <c r="Z11" s="5"/>
    </row>
    <row r="12" spans="1:26" ht="31" customHeight="1">
      <c r="A12" s="6" t="str">
        <f t="shared" si="7"/>
        <v>Plan 6</v>
      </c>
      <c r="B12" s="6" t="e">
        <f t="shared" si="0"/>
        <v>#REF!</v>
      </c>
      <c r="C12" s="6">
        <f t="shared" si="1"/>
        <v>0</v>
      </c>
      <c r="D12" s="6" t="e">
        <f t="shared" si="2"/>
        <v>#REF!</v>
      </c>
      <c r="E12" s="6" t="e">
        <f t="shared" si="3"/>
        <v>#REF!</v>
      </c>
      <c r="F12" s="6" t="str">
        <f t="shared" si="4"/>
        <v/>
      </c>
      <c r="G12" s="6" t="e">
        <f t="shared" si="5"/>
        <v>#REF!</v>
      </c>
      <c r="J12" s="6">
        <v>6</v>
      </c>
      <c r="K12" s="6" t="e" cm="1">
        <f t="array" ref="K12">IF($L$1="Raw Data",IF(J12="","",_xlfn.XLOOKUP(J12,#REF!,#REF!)),_xlfn.ANCHORARRAY(U12))</f>
        <v>#REF!</v>
      </c>
      <c r="L12" s="6"/>
      <c r="M12" s="6" t="e">
        <f>IF($L$1="Raw Data",IF(J12="","",COUNTIFS(#REF!,'P6_Class Description'!$J12,#REF!,"E")),W12)</f>
        <v>#REF!</v>
      </c>
      <c r="N12" s="6" t="e">
        <f>IF($L$1="Raw Data",IF(K12="","",COUNTIFS(#REF!,'P6_Class Description'!$J12,#REF!,"S")),X12)</f>
        <v>#REF!</v>
      </c>
      <c r="O12" s="6" t="str">
        <f>IF($L$1="Raw Data",IF(L12="","",COUNTIFS(#REF!,'P6_Class Description'!$J12,#REF!,"C")),Y12)</f>
        <v/>
      </c>
      <c r="P12" s="6" t="e">
        <f t="shared" si="8"/>
        <v>#REF!</v>
      </c>
      <c r="T12" s="6"/>
      <c r="U12" s="6"/>
      <c r="V12" s="6"/>
      <c r="W12" s="6"/>
      <c r="X12" s="6"/>
      <c r="Y12" s="6"/>
      <c r="Z12" s="6"/>
    </row>
    <row r="13" spans="1:26" ht="31" hidden="1" customHeight="1">
      <c r="A13" s="5" t="str">
        <f t="shared" si="7"/>
        <v xml:space="preserve">Plan </v>
      </c>
      <c r="B13" s="5" t="str">
        <f t="shared" si="0"/>
        <v/>
      </c>
      <c r="C13" s="5">
        <f t="shared" si="1"/>
        <v>0</v>
      </c>
      <c r="D13" s="5" t="str">
        <f t="shared" si="2"/>
        <v/>
      </c>
      <c r="E13" s="5" t="str">
        <f t="shared" si="3"/>
        <v/>
      </c>
      <c r="F13" s="5" t="str">
        <f t="shared" si="4"/>
        <v/>
      </c>
      <c r="G13" s="5" t="str">
        <f t="shared" si="5"/>
        <v/>
      </c>
      <c r="J13" s="5"/>
      <c r="K13" s="5" t="str" cm="1">
        <f t="array" ref="K13">IF($L$1="Raw Data",IF(J13="","",_xlfn.XLOOKUP(J13,#REF!,#REF!)),_xlfn.ANCHORARRAY(U13))</f>
        <v/>
      </c>
      <c r="L13" s="5"/>
      <c r="M13" s="5" t="str">
        <f>IF($L$1="Raw Data",IF(J13="","",COUNTIFS(#REF!,'P6_Class Description'!$J13,#REF!,"E")),W13)</f>
        <v/>
      </c>
      <c r="N13" s="5" t="str">
        <f>IF($L$1="Raw Data",IF(K13="","",COUNTIFS(#REF!,'P6_Class Description'!$J13,#REF!,"S")),X13)</f>
        <v/>
      </c>
      <c r="O13" s="5" t="str">
        <f>IF($L$1="Raw Data",IF(L13="","",COUNTIFS(#REF!,'P6_Class Description'!$J13,#REF!,"C")),Y13)</f>
        <v/>
      </c>
      <c r="P13" s="5" t="str">
        <f t="shared" si="8"/>
        <v/>
      </c>
      <c r="T13" s="5"/>
      <c r="U13" s="5"/>
      <c r="V13" s="5"/>
      <c r="W13" s="5"/>
      <c r="X13" s="5"/>
      <c r="Y13" s="5"/>
      <c r="Z13" s="5"/>
    </row>
    <row r="14" spans="1:26" ht="31" hidden="1" customHeight="1">
      <c r="A14" s="6" t="str">
        <f t="shared" si="7"/>
        <v xml:space="preserve">Plan </v>
      </c>
      <c r="B14" s="6" t="str">
        <f t="shared" si="0"/>
        <v/>
      </c>
      <c r="C14" s="6">
        <f t="shared" si="1"/>
        <v>0</v>
      </c>
      <c r="D14" s="6" t="str">
        <f t="shared" si="2"/>
        <v/>
      </c>
      <c r="E14" s="6" t="str">
        <f t="shared" si="3"/>
        <v/>
      </c>
      <c r="F14" s="6" t="str">
        <f t="shared" si="4"/>
        <v/>
      </c>
      <c r="G14" s="6" t="str">
        <f t="shared" si="5"/>
        <v/>
      </c>
      <c r="J14" s="6"/>
      <c r="K14" s="6" t="str" cm="1">
        <f t="array" ref="K14">IF($L$1="Raw Data",IF(J14="","",_xlfn.XLOOKUP(J14,#REF!,#REF!)),_xlfn.ANCHORARRAY(U14))</f>
        <v/>
      </c>
      <c r="L14" s="6"/>
      <c r="M14" s="6" t="str">
        <f>IF($L$1="Raw Data",IF(J14="","",COUNTIFS(#REF!,'P6_Class Description'!$J14,#REF!,"E")),W14)</f>
        <v/>
      </c>
      <c r="N14" s="6" t="str">
        <f>IF($L$1="Raw Data",IF(K14="","",COUNTIFS(#REF!,'P6_Class Description'!$J14,#REF!,"S")),X14)</f>
        <v/>
      </c>
      <c r="O14" s="6" t="str">
        <f>IF($L$1="Raw Data",IF(L14="","",COUNTIFS(#REF!,'P6_Class Description'!$J14,#REF!,"C")),Y14)</f>
        <v/>
      </c>
      <c r="P14" s="6" t="str">
        <f t="shared" si="8"/>
        <v/>
      </c>
      <c r="T14" s="6"/>
      <c r="U14" s="6"/>
      <c r="V14" s="6"/>
      <c r="W14" s="6"/>
      <c r="X14" s="6"/>
      <c r="Y14" s="6"/>
      <c r="Z14" s="6"/>
    </row>
    <row r="15" spans="1:26" ht="31" hidden="1" customHeight="1">
      <c r="A15" s="5" t="str">
        <f t="shared" si="7"/>
        <v xml:space="preserve">Plan </v>
      </c>
      <c r="B15" s="5" t="str">
        <f t="shared" si="0"/>
        <v/>
      </c>
      <c r="C15" s="5">
        <f t="shared" si="1"/>
        <v>0</v>
      </c>
      <c r="D15" s="5" t="str">
        <f t="shared" si="2"/>
        <v/>
      </c>
      <c r="E15" s="5" t="str">
        <f t="shared" si="3"/>
        <v/>
      </c>
      <c r="F15" s="5" t="str">
        <f t="shared" si="4"/>
        <v/>
      </c>
      <c r="G15" s="5" t="str">
        <f t="shared" si="5"/>
        <v/>
      </c>
      <c r="J15" s="5"/>
      <c r="K15" s="5" t="str" cm="1">
        <f t="array" ref="K15">IF($L$1="Raw Data",IF(J15="","",_xlfn.XLOOKUP(J15,#REF!,#REF!)),_xlfn.ANCHORARRAY(U15))</f>
        <v/>
      </c>
      <c r="L15" s="5"/>
      <c r="M15" s="5" t="str">
        <f>IF($L$1="Raw Data",IF(J15="","",COUNTIFS(#REF!,'P6_Class Description'!$J15,#REF!,"E")),W15)</f>
        <v/>
      </c>
      <c r="N15" s="5" t="str">
        <f>IF($L$1="Raw Data",IF(K15="","",COUNTIFS(#REF!,'P6_Class Description'!$J15,#REF!,"S")),X15)</f>
        <v/>
      </c>
      <c r="O15" s="5" t="str">
        <f>IF($L$1="Raw Data",IF(L15="","",COUNTIFS(#REF!,'P6_Class Description'!$J15,#REF!,"C")),Y15)</f>
        <v/>
      </c>
      <c r="P15" s="5" t="str">
        <f t="shared" si="8"/>
        <v/>
      </c>
      <c r="T15" s="5"/>
      <c r="U15" s="5"/>
      <c r="V15" s="5"/>
      <c r="W15" s="5"/>
      <c r="X15" s="5"/>
      <c r="Y15" s="5"/>
      <c r="Z15" s="5"/>
    </row>
    <row r="16" spans="1:26" ht="31" hidden="1" customHeight="1">
      <c r="A16" s="6" t="str">
        <f t="shared" si="7"/>
        <v xml:space="preserve">Plan </v>
      </c>
      <c r="B16" s="6" t="str">
        <f t="shared" si="0"/>
        <v/>
      </c>
      <c r="C16" s="6">
        <f t="shared" si="1"/>
        <v>0</v>
      </c>
      <c r="D16" s="6" t="str">
        <f t="shared" si="2"/>
        <v/>
      </c>
      <c r="E16" s="6" t="str">
        <f t="shared" si="3"/>
        <v/>
      </c>
      <c r="F16" s="6" t="str">
        <f t="shared" si="4"/>
        <v/>
      </c>
      <c r="G16" s="6" t="str">
        <f t="shared" si="5"/>
        <v/>
      </c>
      <c r="J16" s="6"/>
      <c r="K16" s="6" t="str" cm="1">
        <f t="array" ref="K16">IF($L$1="Raw Data",IF(J16="","",_xlfn.XLOOKUP(J16,#REF!,#REF!)),_xlfn.ANCHORARRAY(U16))</f>
        <v/>
      </c>
      <c r="L16" s="6"/>
      <c r="M16" s="6" t="str">
        <f>IF($L$1="Raw Data",IF(J16="","",COUNTIFS(#REF!,'P6_Class Description'!$J16,#REF!,"E")),W16)</f>
        <v/>
      </c>
      <c r="N16" s="6" t="str">
        <f>IF($L$1="Raw Data",IF(K16="","",COUNTIFS(#REF!,'P6_Class Description'!$J16,#REF!,"S")),X16)</f>
        <v/>
      </c>
      <c r="O16" s="6" t="str">
        <f>IF($L$1="Raw Data",IF(L16="","",COUNTIFS(#REF!,'P6_Class Description'!$J16,#REF!,"C")),Y16)</f>
        <v/>
      </c>
      <c r="P16" s="6" t="str">
        <f t="shared" si="8"/>
        <v/>
      </c>
      <c r="T16" s="6"/>
      <c r="U16" s="6"/>
      <c r="V16" s="6"/>
      <c r="W16" s="6"/>
      <c r="X16" s="6"/>
      <c r="Y16" s="6"/>
      <c r="Z16" s="6"/>
    </row>
    <row r="17" spans="1:26" ht="31" hidden="1" customHeight="1">
      <c r="A17" s="5" t="str">
        <f t="shared" si="7"/>
        <v xml:space="preserve">Plan </v>
      </c>
      <c r="B17" s="5" t="str">
        <f t="shared" si="0"/>
        <v/>
      </c>
      <c r="C17" s="5">
        <f t="shared" si="1"/>
        <v>0</v>
      </c>
      <c r="D17" s="5" t="str">
        <f t="shared" si="2"/>
        <v/>
      </c>
      <c r="E17" s="5" t="str">
        <f t="shared" si="3"/>
        <v/>
      </c>
      <c r="F17" s="5" t="str">
        <f t="shared" si="4"/>
        <v/>
      </c>
      <c r="G17" s="5" t="str">
        <f t="shared" si="5"/>
        <v/>
      </c>
      <c r="J17" s="5"/>
      <c r="K17" s="5" t="str" cm="1">
        <f t="array" ref="K17">IF($L$1="Raw Data",IF(J17="","",_xlfn.XLOOKUP(J17,#REF!,#REF!)),_xlfn.ANCHORARRAY(U17))</f>
        <v/>
      </c>
      <c r="L17" s="5"/>
      <c r="M17" s="5" t="str">
        <f>IF($L$1="Raw Data",IF(J17="","",COUNTIFS(#REF!,'P6_Class Description'!$J17,#REF!,"E")),W17)</f>
        <v/>
      </c>
      <c r="N17" s="5" t="str">
        <f>IF($L$1="Raw Data",IF(K17="","",COUNTIFS(#REF!,'P6_Class Description'!$J17,#REF!,"S")),X17)</f>
        <v/>
      </c>
      <c r="O17" s="5" t="str">
        <f>IF($L$1="Raw Data",IF(L17="","",COUNTIFS(#REF!,'P6_Class Description'!$J17,#REF!,"C")),Y17)</f>
        <v/>
      </c>
      <c r="P17" s="5" t="str">
        <f t="shared" si="8"/>
        <v/>
      </c>
      <c r="T17" s="5"/>
      <c r="U17" s="5"/>
      <c r="V17" s="5"/>
      <c r="W17" s="5"/>
      <c r="X17" s="5"/>
      <c r="Y17" s="5"/>
      <c r="Z17" s="5"/>
    </row>
    <row r="18" spans="1:26" ht="31" hidden="1" customHeight="1">
      <c r="A18" s="6" t="str">
        <f t="shared" si="7"/>
        <v xml:space="preserve">Plan </v>
      </c>
      <c r="B18" s="6" t="str">
        <f t="shared" si="0"/>
        <v/>
      </c>
      <c r="C18" s="6">
        <f t="shared" si="1"/>
        <v>0</v>
      </c>
      <c r="D18" s="6" t="str">
        <f t="shared" si="2"/>
        <v/>
      </c>
      <c r="E18" s="6" t="str">
        <f t="shared" si="3"/>
        <v/>
      </c>
      <c r="F18" s="6" t="str">
        <f t="shared" si="4"/>
        <v/>
      </c>
      <c r="G18" s="6" t="str">
        <f t="shared" si="5"/>
        <v/>
      </c>
      <c r="J18" s="6"/>
      <c r="K18" s="6" t="str" cm="1">
        <f t="array" ref="K18">IF($L$1="Raw Data",IF(J18="","",_xlfn.XLOOKUP(J18,#REF!,#REF!)),_xlfn.ANCHORARRAY(U18))</f>
        <v/>
      </c>
      <c r="L18" s="6"/>
      <c r="M18" s="6" t="str">
        <f>IF($L$1="Raw Data",IF(J18="","",COUNTIFS(#REF!,'P6_Class Description'!$J18,#REF!,"E")),W18)</f>
        <v/>
      </c>
      <c r="N18" s="6" t="str">
        <f>IF($L$1="Raw Data",IF(K18="","",COUNTIFS(#REF!,'P6_Class Description'!$J18,#REF!,"S")),X18)</f>
        <v/>
      </c>
      <c r="O18" s="6" t="str">
        <f>IF($L$1="Raw Data",IF(L18="","",COUNTIFS(#REF!,'P6_Class Description'!$J18,#REF!,"C")),Y18)</f>
        <v/>
      </c>
      <c r="P18" s="6" t="str">
        <f t="shared" si="8"/>
        <v/>
      </c>
      <c r="T18" s="6"/>
      <c r="U18" s="6"/>
      <c r="V18" s="6"/>
      <c r="W18" s="6"/>
      <c r="X18" s="6"/>
      <c r="Y18" s="6"/>
      <c r="Z18" s="6"/>
    </row>
    <row r="19" spans="1:26" ht="31" hidden="1" customHeight="1">
      <c r="A19" s="5" t="str">
        <f t="shared" si="7"/>
        <v xml:space="preserve">Plan </v>
      </c>
      <c r="B19" s="5" t="str">
        <f t="shared" si="0"/>
        <v/>
      </c>
      <c r="C19" s="5">
        <f t="shared" si="1"/>
        <v>0</v>
      </c>
      <c r="D19" s="5" t="str">
        <f t="shared" si="2"/>
        <v/>
      </c>
      <c r="E19" s="5" t="str">
        <f t="shared" si="3"/>
        <v/>
      </c>
      <c r="F19" s="5" t="str">
        <f t="shared" si="4"/>
        <v/>
      </c>
      <c r="G19" s="5" t="str">
        <f t="shared" si="5"/>
        <v/>
      </c>
      <c r="J19" s="5"/>
      <c r="K19" s="5" t="str" cm="1">
        <f t="array" ref="K19">IF($L$1="Raw Data",IF(J19="","",_xlfn.XLOOKUP(J19,#REF!,#REF!)),_xlfn.ANCHORARRAY(U19))</f>
        <v/>
      </c>
      <c r="L19" s="5"/>
      <c r="M19" s="5" t="str">
        <f>IF($L$1="Raw Data",IF(J19="","",COUNTIFS(#REF!,'P6_Class Description'!$J19,#REF!,"E")),W19)</f>
        <v/>
      </c>
      <c r="N19" s="5" t="str">
        <f>IF($L$1="Raw Data",IF(K19="","",COUNTIFS(#REF!,'P6_Class Description'!$J19,#REF!,"S")),X19)</f>
        <v/>
      </c>
      <c r="O19" s="5" t="str">
        <f>IF($L$1="Raw Data",IF(L19="","",COUNTIFS(#REF!,'P6_Class Description'!$J19,#REF!,"C")),Y19)</f>
        <v/>
      </c>
      <c r="P19" s="5" t="str">
        <f t="shared" si="8"/>
        <v/>
      </c>
      <c r="T19" s="5"/>
      <c r="U19" s="5"/>
      <c r="V19" s="5"/>
      <c r="W19" s="5"/>
      <c r="X19" s="5"/>
      <c r="Y19" s="5"/>
      <c r="Z19" s="5"/>
    </row>
    <row r="20" spans="1:26" ht="31" hidden="1" customHeight="1">
      <c r="A20" s="6" t="str">
        <f t="shared" si="7"/>
        <v xml:space="preserve">Plan </v>
      </c>
      <c r="B20" s="6" t="str">
        <f t="shared" si="0"/>
        <v/>
      </c>
      <c r="C20" s="6">
        <f t="shared" si="1"/>
        <v>0</v>
      </c>
      <c r="D20" s="6" t="str">
        <f t="shared" si="2"/>
        <v/>
      </c>
      <c r="E20" s="6" t="str">
        <f t="shared" si="3"/>
        <v/>
      </c>
      <c r="F20" s="6" t="str">
        <f t="shared" si="4"/>
        <v/>
      </c>
      <c r="G20" s="6" t="str">
        <f t="shared" si="5"/>
        <v/>
      </c>
      <c r="J20" s="6"/>
      <c r="K20" s="6" t="str" cm="1">
        <f t="array" ref="K20">IF($L$1="Raw Data",IF(J20="","",_xlfn.XLOOKUP(J20,#REF!,#REF!)),_xlfn.ANCHORARRAY(U20))</f>
        <v/>
      </c>
      <c r="L20" s="6"/>
      <c r="M20" s="6" t="str">
        <f>IF($L$1="Raw Data",IF(J20="","",COUNTIFS(#REF!,'P6_Class Description'!$J20,#REF!,"E")),W20)</f>
        <v/>
      </c>
      <c r="N20" s="6" t="str">
        <f>IF($L$1="Raw Data",IF(K20="","",COUNTIFS(#REF!,'P6_Class Description'!$J20,#REF!,"S")),X20)</f>
        <v/>
      </c>
      <c r="O20" s="6" t="str">
        <f>IF($L$1="Raw Data",IF(L20="","",COUNTIFS(#REF!,'P6_Class Description'!$J20,#REF!,"C")),Y20)</f>
        <v/>
      </c>
      <c r="P20" s="6" t="str">
        <f t="shared" si="8"/>
        <v/>
      </c>
      <c r="T20" s="6"/>
      <c r="U20" s="6"/>
      <c r="V20" s="6"/>
      <c r="W20" s="6"/>
      <c r="X20" s="6"/>
      <c r="Y20" s="6"/>
      <c r="Z20" s="6"/>
    </row>
    <row r="21" spans="1:26" ht="31" hidden="1" customHeight="1">
      <c r="A21" s="5" t="str">
        <f t="shared" si="7"/>
        <v xml:space="preserve">Plan </v>
      </c>
      <c r="B21" s="5" t="str">
        <f t="shared" si="0"/>
        <v/>
      </c>
      <c r="C21" s="5">
        <f t="shared" si="1"/>
        <v>0</v>
      </c>
      <c r="D21" s="5" t="str">
        <f t="shared" si="2"/>
        <v/>
      </c>
      <c r="E21" s="5" t="str">
        <f t="shared" si="3"/>
        <v/>
      </c>
      <c r="F21" s="5" t="str">
        <f t="shared" si="4"/>
        <v/>
      </c>
      <c r="G21" s="5" t="str">
        <f t="shared" si="5"/>
        <v/>
      </c>
      <c r="J21" s="5"/>
      <c r="K21" s="5" t="str" cm="1">
        <f t="array" ref="K21">IF($L$1="Raw Data",IF(J21="","",_xlfn.XLOOKUP(J21,#REF!,#REF!)),_xlfn.ANCHORARRAY(U21))</f>
        <v/>
      </c>
      <c r="L21" s="5"/>
      <c r="M21" s="5" t="str">
        <f>IF($L$1="Raw Data",IF(J21="","",COUNTIFS(#REF!,'P6_Class Description'!$J21,#REF!,"E")),W21)</f>
        <v/>
      </c>
      <c r="N21" s="5" t="str">
        <f>IF($L$1="Raw Data",IF(K21="","",COUNTIFS(#REF!,'P6_Class Description'!$J21,#REF!,"S")),X21)</f>
        <v/>
      </c>
      <c r="O21" s="5" t="str">
        <f>IF($L$1="Raw Data",IF(L21="","",COUNTIFS(#REF!,'P6_Class Description'!$J21,#REF!,"C")),Y21)</f>
        <v/>
      </c>
      <c r="P21" s="5" t="str">
        <f t="shared" si="8"/>
        <v/>
      </c>
      <c r="T21" s="5"/>
      <c r="U21" s="5"/>
      <c r="V21" s="5"/>
      <c r="W21" s="5"/>
      <c r="X21" s="5"/>
      <c r="Y21" s="5"/>
      <c r="Z21" s="5"/>
    </row>
    <row r="22" spans="1:26" ht="31" hidden="1" customHeight="1">
      <c r="A22" s="6" t="str">
        <f t="shared" si="7"/>
        <v xml:space="preserve">Plan </v>
      </c>
      <c r="B22" s="6" t="str">
        <f t="shared" si="0"/>
        <v/>
      </c>
      <c r="C22" s="6">
        <f t="shared" si="1"/>
        <v>0</v>
      </c>
      <c r="D22" s="6" t="str">
        <f t="shared" si="2"/>
        <v/>
      </c>
      <c r="E22" s="6" t="str">
        <f t="shared" si="3"/>
        <v/>
      </c>
      <c r="F22" s="6" t="str">
        <f t="shared" si="4"/>
        <v/>
      </c>
      <c r="G22" s="6" t="str">
        <f t="shared" si="5"/>
        <v/>
      </c>
      <c r="J22" s="6"/>
      <c r="K22" s="6" t="str" cm="1">
        <f t="array" ref="K22">IF($L$1="Raw Data",IF(J22="","",_xlfn.XLOOKUP(J22,#REF!,#REF!)),_xlfn.ANCHORARRAY(U22))</f>
        <v/>
      </c>
      <c r="L22" s="6"/>
      <c r="M22" s="6" t="str">
        <f>IF($L$1="Raw Data",IF(J22="","",COUNTIFS(#REF!,'P6_Class Description'!$J22,#REF!,"E")),W22)</f>
        <v/>
      </c>
      <c r="N22" s="6" t="str">
        <f>IF($L$1="Raw Data",IF(K22="","",COUNTIFS(#REF!,'P6_Class Description'!$J22,#REF!,"S")),X22)</f>
        <v/>
      </c>
      <c r="O22" s="6" t="str">
        <f>IF($L$1="Raw Data",IF(L22="","",COUNTIFS(#REF!,'P6_Class Description'!$J22,#REF!,"C")),Y22)</f>
        <v/>
      </c>
      <c r="P22" s="6" t="str">
        <f t="shared" si="8"/>
        <v/>
      </c>
      <c r="T22" s="6"/>
      <c r="U22" s="6"/>
      <c r="V22" s="6"/>
      <c r="W22" s="6"/>
      <c r="X22" s="6"/>
      <c r="Y22" s="6"/>
      <c r="Z22" s="6"/>
    </row>
    <row r="23" spans="1:26" ht="31" hidden="1" customHeight="1">
      <c r="A23" s="5" t="str">
        <f t="shared" si="7"/>
        <v xml:space="preserve">Plan </v>
      </c>
      <c r="B23" s="5" t="str">
        <f t="shared" si="0"/>
        <v/>
      </c>
      <c r="C23" s="5">
        <f t="shared" si="1"/>
        <v>0</v>
      </c>
      <c r="D23" s="5" t="str">
        <f t="shared" si="2"/>
        <v/>
      </c>
      <c r="E23" s="5" t="str">
        <f t="shared" si="3"/>
        <v/>
      </c>
      <c r="F23" s="5" t="str">
        <f t="shared" si="4"/>
        <v/>
      </c>
      <c r="G23" s="5" t="str">
        <f t="shared" si="5"/>
        <v/>
      </c>
      <c r="J23" s="5"/>
      <c r="K23" s="5" t="str" cm="1">
        <f t="array" ref="K23">IF($L$1="Raw Data",IF(J23="","",_xlfn.XLOOKUP(J23,#REF!,#REF!)),_xlfn.ANCHORARRAY(U23))</f>
        <v/>
      </c>
      <c r="L23" s="5"/>
      <c r="M23" s="5" t="str">
        <f>IF($L$1="Raw Data",IF(J23="","",COUNTIFS(#REF!,'P6_Class Description'!$J23,#REF!,"E")),W23)</f>
        <v/>
      </c>
      <c r="N23" s="5" t="str">
        <f>IF($L$1="Raw Data",IF(K23="","",COUNTIFS(#REF!,'P6_Class Description'!$J23,#REF!,"S")),X23)</f>
        <v/>
      </c>
      <c r="O23" s="5" t="str">
        <f>IF($L$1="Raw Data",IF(L23="","",COUNTIFS(#REF!,'P6_Class Description'!$J23,#REF!,"C")),Y23)</f>
        <v/>
      </c>
      <c r="P23" s="5" t="str">
        <f t="shared" si="8"/>
        <v/>
      </c>
      <c r="T23" s="5"/>
      <c r="U23" s="5"/>
      <c r="V23" s="5"/>
      <c r="W23" s="5"/>
      <c r="X23" s="5"/>
      <c r="Y23" s="5"/>
      <c r="Z23" s="5"/>
    </row>
    <row r="24" spans="1:26" ht="31" customHeight="1" thickBot="1">
      <c r="A24" s="7" t="str">
        <f t="shared" si="6"/>
        <v>Total</v>
      </c>
      <c r="B24" s="7" t="str">
        <f t="shared" si="0"/>
        <v>/</v>
      </c>
      <c r="C24" s="7" t="str">
        <f t="shared" si="1"/>
        <v>/</v>
      </c>
      <c r="D24" s="46" t="e">
        <f t="shared" si="2"/>
        <v>#REF!</v>
      </c>
      <c r="E24" s="46" t="e">
        <f t="shared" si="3"/>
        <v>#REF!</v>
      </c>
      <c r="F24" s="46">
        <f t="shared" si="4"/>
        <v>0</v>
      </c>
      <c r="G24" s="46" t="e">
        <f t="shared" si="5"/>
        <v>#REF!</v>
      </c>
      <c r="J24" s="7" t="s">
        <v>1284</v>
      </c>
      <c r="K24" s="7" t="s">
        <v>1285</v>
      </c>
      <c r="L24" s="7" t="s">
        <v>1285</v>
      </c>
      <c r="M24" s="46" t="e">
        <f>SUM(M6:M23)</f>
        <v>#REF!</v>
      </c>
      <c r="N24" s="46" t="e">
        <f t="shared" ref="N24:P24" si="9">SUM(N6:N23)</f>
        <v>#REF!</v>
      </c>
      <c r="O24" s="46">
        <f t="shared" si="9"/>
        <v>0</v>
      </c>
      <c r="P24" s="46" t="e">
        <f t="shared" si="9"/>
        <v>#REF!</v>
      </c>
      <c r="T24" s="7" t="s">
        <v>1284</v>
      </c>
      <c r="U24" s="7" t="s">
        <v>1285</v>
      </c>
      <c r="V24" s="7" t="s">
        <v>1285</v>
      </c>
      <c r="W24" s="46">
        <f>SUM(W6:W23)</f>
        <v>0</v>
      </c>
      <c r="X24" s="46">
        <f t="shared" ref="X24:Z24" si="10">SUM(X6:X23)</f>
        <v>0</v>
      </c>
      <c r="Y24" s="46">
        <f t="shared" si="10"/>
        <v>0</v>
      </c>
      <c r="Z24" s="46">
        <f t="shared" si="10"/>
        <v>0</v>
      </c>
    </row>
    <row r="25" spans="1:26" ht="30" customHeight="1" thickTop="1"/>
  </sheetData>
  <phoneticPr fontId="38" type="noConversion"/>
  <dataValidations count="1">
    <dataValidation type="list" allowBlank="1" showInputMessage="1" showErrorMessage="1" sqref="L1" xr:uid="{D22BD199-C68B-8B43-A08A-A87E26B3C9DA}">
      <formula1>"Raw Data, Self-Input"</formula1>
    </dataValidation>
  </dataValidation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3F0F-D8C5-9F4B-8DBB-7FC45829C74E}">
  <sheetPr codeName="Sheet24"/>
  <dimension ref="A1:L35"/>
  <sheetViews>
    <sheetView showGridLines="0" zoomScale="106" zoomScaleNormal="70" workbookViewId="0">
      <selection activeCell="C4" sqref="C4"/>
    </sheetView>
  </sheetViews>
  <sheetFormatPr baseColWidth="10" defaultColWidth="10.83203125" defaultRowHeight="16"/>
  <cols>
    <col min="1" max="1" width="27.83203125" style="83" customWidth="1"/>
    <col min="2" max="5" width="26.83203125" style="83" customWidth="1"/>
    <col min="6" max="6" width="17.6640625" style="83" customWidth="1"/>
    <col min="7" max="7" width="4.83203125" style="83" customWidth="1"/>
    <col min="8" max="8" width="10.83203125" style="83"/>
    <col min="9" max="9" width="18.1640625" style="83" customWidth="1"/>
    <col min="10" max="11" width="20.83203125" style="83" customWidth="1"/>
    <col min="12" max="12" width="17.83203125" style="83" customWidth="1"/>
    <col min="13" max="16384" width="10.83203125" style="83"/>
  </cols>
  <sheetData>
    <row r="1" spans="1:12" s="286" customFormat="1" ht="26">
      <c r="A1" s="181" t="s">
        <v>1241</v>
      </c>
      <c r="B1" s="181"/>
      <c r="C1" s="198" t="s">
        <v>1286</v>
      </c>
      <c r="D1" s="58"/>
      <c r="E1" s="58"/>
      <c r="F1" s="58"/>
      <c r="G1" s="561"/>
      <c r="H1" s="183"/>
      <c r="I1" s="183"/>
      <c r="J1" s="183"/>
      <c r="K1" s="183"/>
      <c r="L1" s="58"/>
    </row>
    <row r="2" spans="1:12" s="286" customFormat="1" ht="26">
      <c r="A2" s="562" t="s">
        <v>1287</v>
      </c>
      <c r="B2" s="562"/>
      <c r="C2" s="563">
        <v>0.75</v>
      </c>
      <c r="D2" s="58"/>
      <c r="E2" s="58"/>
      <c r="F2" s="58"/>
      <c r="G2" s="561"/>
      <c r="H2" s="183"/>
      <c r="I2" s="183"/>
      <c r="J2" s="183"/>
      <c r="K2" s="183"/>
      <c r="L2" s="58"/>
    </row>
    <row r="3" spans="1:12">
      <c r="A3" s="183"/>
      <c r="B3" s="183"/>
      <c r="C3" s="183"/>
      <c r="D3" s="183"/>
      <c r="E3" s="183"/>
      <c r="F3" s="183"/>
      <c r="G3" s="60"/>
      <c r="H3" s="183"/>
      <c r="I3" s="64" t="s">
        <v>1288</v>
      </c>
      <c r="J3" s="64"/>
      <c r="K3" s="64"/>
      <c r="L3" s="64"/>
    </row>
    <row r="4" spans="1:12" ht="30">
      <c r="A4" s="183"/>
      <c r="B4" s="564" t="s">
        <v>1289</v>
      </c>
      <c r="C4" s="565" t="s">
        <v>1290</v>
      </c>
      <c r="D4" s="565" t="s">
        <v>1291</v>
      </c>
      <c r="E4" s="566" t="s">
        <v>15</v>
      </c>
      <c r="F4" s="183"/>
      <c r="G4" s="60"/>
      <c r="H4" s="183"/>
      <c r="I4" s="567" t="s">
        <v>1289</v>
      </c>
      <c r="J4" s="568" t="s">
        <v>1290</v>
      </c>
      <c r="K4" s="568" t="s">
        <v>1291</v>
      </c>
      <c r="L4" s="568" t="s">
        <v>15</v>
      </c>
    </row>
    <row r="5" spans="1:12">
      <c r="A5" s="183"/>
      <c r="B5" s="569" t="e">
        <f>I5</f>
        <v>#REF!</v>
      </c>
      <c r="C5" s="570" t="str" cm="1">
        <f t="array" ref="C5">IFERROR(IF($C$1="Raw Data",SUM(_xlfn._xlws.FILTER(Cal_LR!$S$4:$S$200,Cal_LR!$M$4:$M$200&lt;&gt;"")),J5),"NA")</f>
        <v>NA</v>
      </c>
      <c r="D5" s="570" t="str" cm="1">
        <f t="array" ref="D5">IFERROR(IF($C$1="Raw Data",SUM(_xlfn._xlws.FILTER(Cal_LR!$U$4:$U$200,Cal_LR!$M$4:$M$200&lt;&gt;"")),K5),"NA")</f>
        <v>NA</v>
      </c>
      <c r="E5" s="571" t="str">
        <f>IFERROR(D5/C5,"NA")</f>
        <v>NA</v>
      </c>
      <c r="F5" s="183"/>
      <c r="G5" s="60"/>
      <c r="H5" s="183"/>
      <c r="I5" s="572" t="e">
        <f>LastYr</f>
        <v>#REF!</v>
      </c>
      <c r="J5" s="40" t="e">
        <f>#REF!</f>
        <v>#REF!</v>
      </c>
      <c r="K5" s="40" t="e">
        <f>#REF!</f>
        <v>#REF!</v>
      </c>
      <c r="L5" s="573" t="e">
        <f>K5/J5</f>
        <v>#REF!</v>
      </c>
    </row>
    <row r="6" spans="1:12">
      <c r="A6" s="183"/>
      <c r="B6" s="574" t="e">
        <f>LatestYr</f>
        <v>#REF!</v>
      </c>
      <c r="C6" s="575" t="e" cm="1">
        <f t="array" ref="C6">IF($C$1="Raw Data",SUM(_xlfn._xlws.FILTER(Cal_LR!$G$4:$G$200,Cal_LR!$A$4:$A$200&lt;&gt;"")),J6)</f>
        <v>#REF!</v>
      </c>
      <c r="D6" s="575" t="e" cm="1">
        <f t="array" ref="D6">IF($C$1="Raw Data",SUM(_xlfn._xlws.FILTER(Cal_LR!$I$4:$I$200,Cal_LR!$A$4:$A$200&lt;&gt;"")),K6)</f>
        <v>#REF!</v>
      </c>
      <c r="E6" s="576" t="e">
        <f>D6/C6</f>
        <v>#REF!</v>
      </c>
      <c r="F6" s="183"/>
      <c r="G6" s="60"/>
      <c r="H6" s="183"/>
      <c r="I6" s="572" t="e">
        <f>LatestYr</f>
        <v>#REF!</v>
      </c>
      <c r="J6" s="40" t="e">
        <f>#REF!</f>
        <v>#REF!</v>
      </c>
      <c r="K6" s="40" t="e">
        <f>#REF!</f>
        <v>#REF!</v>
      </c>
      <c r="L6" s="573" t="e">
        <f>K6/J6</f>
        <v>#REF!</v>
      </c>
    </row>
    <row r="7" spans="1:12">
      <c r="A7" s="183"/>
      <c r="B7" s="577" t="s">
        <v>1292</v>
      </c>
      <c r="C7" s="578" t="e">
        <f>SUM(C5:C6)</f>
        <v>#REF!</v>
      </c>
      <c r="D7" s="578" t="e">
        <f>SUM(D5:D6)</f>
        <v>#REF!</v>
      </c>
      <c r="E7" s="579" t="e">
        <f>D7/C7</f>
        <v>#REF!</v>
      </c>
      <c r="F7" s="183"/>
      <c r="G7" s="60"/>
      <c r="H7" s="183"/>
      <c r="I7" s="580" t="s">
        <v>1293</v>
      </c>
      <c r="J7" s="581"/>
      <c r="K7" s="581"/>
      <c r="L7" s="582" t="e">
        <f>K7/J7</f>
        <v>#DIV/0!</v>
      </c>
    </row>
    <row r="8" spans="1:12">
      <c r="A8" s="183"/>
      <c r="B8" s="183" t="str">
        <f>"Remarks: Cells highlighted in red means loss ratio above "&amp;TEXT($C$2,"0.0%")</f>
        <v>Remarks: Cells highlighted in red means loss ratio above 75.0%</v>
      </c>
      <c r="C8" s="183"/>
      <c r="D8" s="183"/>
      <c r="E8" s="183"/>
      <c r="F8" s="183"/>
      <c r="G8" s="60"/>
      <c r="H8" s="183"/>
      <c r="I8" s="583"/>
      <c r="J8" s="183"/>
      <c r="K8" s="183"/>
      <c r="L8" s="183"/>
    </row>
    <row r="9" spans="1:12">
      <c r="A9" s="183"/>
      <c r="B9" s="183" t="e">
        <f>"Loss Ratio in "&amp;B6&amp;" include "&amp;TEXT(IBNR,"15%")&amp;" IBNR"</f>
        <v>#REF!</v>
      </c>
      <c r="C9" s="183"/>
      <c r="D9" s="183"/>
      <c r="E9" s="183"/>
      <c r="F9" s="183"/>
      <c r="G9" s="60"/>
      <c r="H9" s="183"/>
      <c r="I9" s="183"/>
      <c r="J9" s="183"/>
      <c r="K9" s="183"/>
      <c r="L9" s="183"/>
    </row>
    <row r="10" spans="1:12">
      <c r="A10" s="183"/>
      <c r="B10" s="183"/>
      <c r="C10" s="183"/>
      <c r="D10" s="183"/>
      <c r="E10" s="183"/>
      <c r="F10" s="183"/>
      <c r="G10" s="60"/>
      <c r="H10" s="183"/>
      <c r="I10" s="183"/>
      <c r="J10" s="183"/>
      <c r="K10" s="183"/>
      <c r="L10" s="183"/>
    </row>
    <row r="11" spans="1:12">
      <c r="A11" s="183"/>
      <c r="B11" s="183"/>
      <c r="C11" s="183"/>
      <c r="D11" s="183"/>
      <c r="E11" s="183"/>
      <c r="F11" s="183"/>
      <c r="G11" s="60"/>
      <c r="H11" s="183"/>
      <c r="I11" s="183"/>
      <c r="J11" s="183"/>
      <c r="K11" s="183"/>
      <c r="L11" s="183"/>
    </row>
    <row r="12" spans="1:12">
      <c r="A12" s="183"/>
      <c r="B12" s="183"/>
      <c r="C12" s="183"/>
      <c r="D12" s="183"/>
      <c r="E12" s="183"/>
      <c r="F12" s="183"/>
      <c r="G12" s="60"/>
      <c r="H12" s="183"/>
      <c r="I12" s="183"/>
      <c r="J12" s="183"/>
      <c r="K12" s="183"/>
      <c r="L12" s="183"/>
    </row>
    <row r="13" spans="1:12">
      <c r="A13" s="183"/>
      <c r="B13" s="183"/>
      <c r="C13" s="183"/>
      <c r="D13" s="183"/>
      <c r="E13" s="183"/>
      <c r="F13" s="183"/>
      <c r="G13" s="60"/>
      <c r="H13" s="183"/>
      <c r="I13" s="183"/>
      <c r="J13" s="183"/>
      <c r="K13" s="183"/>
      <c r="L13" s="183"/>
    </row>
    <row r="14" spans="1:12">
      <c r="A14" s="183"/>
      <c r="B14" s="183"/>
      <c r="C14" s="183"/>
      <c r="D14" s="183"/>
      <c r="E14" s="183"/>
      <c r="F14" s="183"/>
      <c r="G14" s="60"/>
      <c r="H14" s="183"/>
      <c r="I14" s="183"/>
      <c r="J14" s="183"/>
      <c r="K14" s="183"/>
      <c r="L14" s="183"/>
    </row>
    <row r="15" spans="1:12">
      <c r="A15" s="183"/>
      <c r="B15" s="183"/>
      <c r="C15" s="183"/>
      <c r="D15" s="183"/>
      <c r="E15" s="183"/>
      <c r="F15" s="183"/>
      <c r="G15" s="60"/>
      <c r="H15" s="183"/>
      <c r="I15" s="183"/>
      <c r="J15" s="183"/>
      <c r="K15" s="183"/>
      <c r="L15" s="183"/>
    </row>
    <row r="16" spans="1:12">
      <c r="A16" s="183"/>
      <c r="B16" s="183"/>
      <c r="C16" s="183"/>
      <c r="D16" s="183"/>
      <c r="E16" s="183"/>
      <c r="F16" s="183"/>
      <c r="G16" s="60"/>
      <c r="H16" s="183"/>
      <c r="I16" s="183"/>
      <c r="J16" s="183"/>
      <c r="K16" s="183"/>
      <c r="L16" s="183"/>
    </row>
    <row r="17" spans="1:7">
      <c r="A17" s="183"/>
      <c r="B17" s="183"/>
      <c r="C17" s="183"/>
      <c r="D17" s="183"/>
      <c r="E17" s="183"/>
      <c r="F17" s="183"/>
      <c r="G17" s="60"/>
    </row>
    <row r="18" spans="1:7">
      <c r="A18" s="183"/>
      <c r="B18" s="183"/>
      <c r="C18" s="183"/>
      <c r="D18" s="183"/>
      <c r="E18" s="183"/>
      <c r="F18" s="183"/>
      <c r="G18" s="60"/>
    </row>
    <row r="19" spans="1:7">
      <c r="A19" s="183"/>
      <c r="B19" s="183"/>
      <c r="C19" s="183"/>
      <c r="D19" s="183"/>
      <c r="E19" s="183"/>
      <c r="F19" s="183"/>
      <c r="G19" s="60"/>
    </row>
    <row r="20" spans="1:7">
      <c r="A20" s="183"/>
      <c r="B20" s="183"/>
      <c r="C20" s="183"/>
      <c r="D20" s="183"/>
      <c r="E20" s="183"/>
      <c r="F20" s="183"/>
      <c r="G20" s="60"/>
    </row>
    <row r="21" spans="1:7">
      <c r="A21" s="183"/>
      <c r="B21" s="183"/>
      <c r="C21" s="183"/>
      <c r="D21" s="183"/>
      <c r="E21" s="183"/>
      <c r="F21" s="183"/>
      <c r="G21" s="60"/>
    </row>
    <row r="22" spans="1:7">
      <c r="A22" s="183"/>
      <c r="B22" s="183"/>
      <c r="C22" s="183"/>
      <c r="D22" s="183"/>
      <c r="E22" s="183"/>
      <c r="F22" s="183"/>
      <c r="G22" s="60"/>
    </row>
    <row r="23" spans="1:7">
      <c r="A23" s="183"/>
      <c r="B23" s="183"/>
      <c r="C23" s="183"/>
      <c r="D23" s="183"/>
      <c r="E23" s="183"/>
      <c r="F23" s="183"/>
      <c r="G23" s="60"/>
    </row>
    <row r="24" spans="1:7">
      <c r="A24" s="183"/>
      <c r="B24" s="183"/>
      <c r="C24" s="183"/>
      <c r="D24" s="183"/>
      <c r="E24" s="183"/>
      <c r="F24" s="183"/>
      <c r="G24" s="60"/>
    </row>
    <row r="25" spans="1:7">
      <c r="A25" s="183"/>
      <c r="B25" s="183"/>
      <c r="C25" s="183"/>
      <c r="D25" s="183"/>
      <c r="E25" s="183"/>
      <c r="F25" s="183"/>
      <c r="G25" s="60"/>
    </row>
    <row r="26" spans="1:7">
      <c r="A26" s="183"/>
      <c r="B26" s="64" t="s">
        <v>1294</v>
      </c>
      <c r="C26" s="64"/>
      <c r="D26" s="64"/>
      <c r="E26" s="64"/>
      <c r="F26" s="64"/>
      <c r="G26" s="60"/>
    </row>
    <row r="27" spans="1:7">
      <c r="A27" s="183"/>
      <c r="B27" s="584" t="s">
        <v>1295</v>
      </c>
      <c r="C27" s="584"/>
      <c r="D27" s="584"/>
      <c r="E27" s="584"/>
      <c r="F27" s="584"/>
      <c r="G27" s="60"/>
    </row>
    <row r="28" spans="1:7">
      <c r="A28" s="183"/>
      <c r="B28" s="584"/>
      <c r="C28" s="584"/>
      <c r="D28" s="584" t="s">
        <v>1296</v>
      </c>
      <c r="E28" s="584" t="s">
        <v>1297</v>
      </c>
      <c r="F28" s="584" t="s">
        <v>15</v>
      </c>
      <c r="G28" s="60"/>
    </row>
    <row r="29" spans="1:7">
      <c r="A29" s="183" t="s">
        <v>203</v>
      </c>
      <c r="B29" s="941" t="s">
        <v>203</v>
      </c>
      <c r="C29" s="585" t="e">
        <f>LastYr</f>
        <v>#REF!</v>
      </c>
      <c r="D29" s="586" t="e">
        <f>#REF!</f>
        <v>#REF!</v>
      </c>
      <c r="E29" s="586" t="e">
        <f>#REF!</f>
        <v>#REF!</v>
      </c>
      <c r="F29" s="587" t="e">
        <f>E29/D29</f>
        <v>#REF!</v>
      </c>
      <c r="G29" s="60"/>
    </row>
    <row r="30" spans="1:7">
      <c r="A30" s="183" t="s">
        <v>203</v>
      </c>
      <c r="B30" s="941"/>
      <c r="C30" s="585" t="e">
        <f>LatestYr</f>
        <v>#REF!</v>
      </c>
      <c r="D30" s="586" t="e">
        <f>#REF!</f>
        <v>#REF!</v>
      </c>
      <c r="E30" s="586" t="e">
        <f>#REF!</f>
        <v>#REF!</v>
      </c>
      <c r="F30" s="587" t="e">
        <f t="shared" ref="F30:F34" si="0">E30/D30</f>
        <v>#REF!</v>
      </c>
      <c r="G30" s="60"/>
    </row>
    <row r="31" spans="1:7">
      <c r="A31" s="183" t="s">
        <v>201</v>
      </c>
      <c r="B31" s="941" t="s">
        <v>201</v>
      </c>
      <c r="C31" s="585" t="e">
        <f>LastYr</f>
        <v>#REF!</v>
      </c>
      <c r="D31" s="586" t="e">
        <f>#REF!+#REF!</f>
        <v>#REF!</v>
      </c>
      <c r="E31" s="586" t="e">
        <f>#REF!+#REF!</f>
        <v>#REF!</v>
      </c>
      <c r="F31" s="587" t="e">
        <f t="shared" si="0"/>
        <v>#REF!</v>
      </c>
      <c r="G31" s="60"/>
    </row>
    <row r="32" spans="1:7">
      <c r="A32" s="183" t="s">
        <v>201</v>
      </c>
      <c r="B32" s="941"/>
      <c r="C32" s="585" t="e">
        <f>LatestYr</f>
        <v>#REF!</v>
      </c>
      <c r="D32" s="586" t="e">
        <f>#REF!+#REF!</f>
        <v>#REF!</v>
      </c>
      <c r="E32" s="586" t="e">
        <f>#REF!+#REF!</f>
        <v>#REF!</v>
      </c>
      <c r="F32" s="587" t="e">
        <f t="shared" si="0"/>
        <v>#REF!</v>
      </c>
      <c r="G32" s="60"/>
    </row>
    <row r="33" spans="1:7">
      <c r="A33" s="183" t="s">
        <v>1298</v>
      </c>
      <c r="B33" s="941" t="s">
        <v>1298</v>
      </c>
      <c r="C33" s="585" t="e">
        <f>LastYr</f>
        <v>#REF!</v>
      </c>
      <c r="D33" s="586" t="e">
        <f>D29+D31</f>
        <v>#REF!</v>
      </c>
      <c r="E33" s="586" t="e">
        <f>E29+E31</f>
        <v>#REF!</v>
      </c>
      <c r="F33" s="587" t="e">
        <f t="shared" si="0"/>
        <v>#REF!</v>
      </c>
      <c r="G33" s="60"/>
    </row>
    <row r="34" spans="1:7">
      <c r="A34" s="183" t="s">
        <v>1298</v>
      </c>
      <c r="B34" s="941"/>
      <c r="C34" s="585" t="e">
        <f>LatestYr</f>
        <v>#REF!</v>
      </c>
      <c r="D34" s="586" t="e">
        <f>D30+D32</f>
        <v>#REF!</v>
      </c>
      <c r="E34" s="586" t="e">
        <f>E30+E32</f>
        <v>#REF!</v>
      </c>
      <c r="F34" s="587" t="e">
        <f t="shared" si="0"/>
        <v>#REF!</v>
      </c>
      <c r="G34" s="60"/>
    </row>
    <row r="35" spans="1:7">
      <c r="A35" s="183"/>
      <c r="B35" s="584"/>
      <c r="C35" s="584"/>
      <c r="D35" s="584"/>
      <c r="E35" s="584"/>
      <c r="F35" s="584"/>
      <c r="G35" s="60"/>
    </row>
  </sheetData>
  <mergeCells count="3">
    <mergeCell ref="B29:B30"/>
    <mergeCell ref="B33:B34"/>
    <mergeCell ref="B31:B32"/>
  </mergeCells>
  <phoneticPr fontId="38" type="noConversion"/>
  <conditionalFormatting sqref="E5:E7">
    <cfRule type="cellIs" dxfId="246" priority="3" operator="greaterThan">
      <formula>$C$2</formula>
    </cfRule>
  </conditionalFormatting>
  <dataValidations count="1">
    <dataValidation type="list" allowBlank="1" showInputMessage="1" showErrorMessage="1" sqref="C1" xr:uid="{C96098A8-A356-CE44-B6B2-6831EB5537ED}">
      <formula1>"Raw Data, Self-Input"</formula1>
    </dataValidation>
  </dataValidations>
  <pageMargins left="0.7" right="0.7" top="0.75" bottom="0.75" header="0.3" footer="0.3"/>
  <pageSetup paperSize="9" orientation="portrait" horizontalDpi="0" verticalDpi="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79E2-9C69-4541-BD2A-1449E180153D}">
  <sheetPr codeName="Sheet27"/>
  <dimension ref="A1:AE51"/>
  <sheetViews>
    <sheetView showGridLines="0" zoomScale="85" zoomScaleNormal="85" workbookViewId="0">
      <selection activeCell="C1" sqref="C1"/>
    </sheetView>
  </sheetViews>
  <sheetFormatPr baseColWidth="10" defaultColWidth="10.83203125" defaultRowHeight="16"/>
  <cols>
    <col min="1" max="1" width="35.1640625" style="288" bestFit="1" customWidth="1"/>
    <col min="2" max="2" width="14" style="288" customWidth="1"/>
    <col min="3" max="4" width="11.6640625" style="288" bestFit="1" customWidth="1"/>
    <col min="5" max="7" width="11.6640625" style="288" customWidth="1"/>
    <col min="8" max="8" width="13" style="288" bestFit="1" customWidth="1"/>
    <col min="9" max="9" width="11.5" style="288" bestFit="1" customWidth="1"/>
    <col min="10" max="10" width="10.6640625" style="288" customWidth="1"/>
    <col min="11" max="11" width="11.1640625" style="288" bestFit="1" customWidth="1"/>
    <col min="12" max="13" width="11.1640625" style="288" customWidth="1"/>
    <col min="14" max="14" width="13.1640625" style="288" bestFit="1" customWidth="1"/>
    <col min="15" max="15" width="11" style="83" customWidth="1"/>
    <col min="16" max="16" width="1" style="285" customWidth="1"/>
    <col min="17" max="17" width="10.83203125" style="83"/>
    <col min="18" max="18" width="11" style="288" customWidth="1"/>
    <col min="19" max="22" width="10.83203125" style="288"/>
    <col min="23" max="23" width="10.5" style="288" bestFit="1" customWidth="1"/>
    <col min="24" max="31" width="10.83203125" style="288"/>
    <col min="32" max="16384" width="10.83203125" style="83"/>
  </cols>
  <sheetData>
    <row r="1" spans="1:31" ht="26">
      <c r="A1" s="181" t="s">
        <v>1241</v>
      </c>
      <c r="B1" s="181"/>
      <c r="C1" s="198" t="s">
        <v>1286</v>
      </c>
      <c r="D1" s="61"/>
      <c r="E1" s="61"/>
      <c r="F1" s="61"/>
      <c r="G1" s="61"/>
      <c r="H1" s="61"/>
      <c r="I1" s="61"/>
      <c r="J1" s="61"/>
      <c r="K1" s="61"/>
      <c r="L1" s="61"/>
      <c r="M1" s="61"/>
      <c r="N1" s="61"/>
      <c r="O1" s="183"/>
      <c r="P1" s="60"/>
      <c r="Q1" s="183"/>
      <c r="R1" s="183"/>
      <c r="S1" s="183"/>
      <c r="T1" s="183"/>
      <c r="U1" s="61"/>
      <c r="V1" s="61"/>
      <c r="W1" s="61"/>
      <c r="X1" s="61"/>
      <c r="Y1" s="61"/>
      <c r="Z1" s="61"/>
      <c r="AA1" s="61"/>
      <c r="AB1" s="61"/>
      <c r="AC1" s="61"/>
      <c r="AD1" s="61"/>
      <c r="AE1" s="61"/>
    </row>
    <row r="2" spans="1:31" ht="26">
      <c r="A2" s="181" t="str">
        <f>'P15_LR Summary and Chart'!A2</f>
        <v>Loss Ratio Healthy Threeshold</v>
      </c>
      <c r="B2" s="181"/>
      <c r="C2" s="588">
        <f>'P15_LR Summary and Chart'!C2</f>
        <v>0.75</v>
      </c>
      <c r="D2" s="289" t="s">
        <v>1299</v>
      </c>
      <c r="E2" s="61"/>
      <c r="F2" s="61"/>
      <c r="G2" s="61"/>
      <c r="H2" s="61"/>
      <c r="I2" s="61"/>
      <c r="J2" s="61"/>
      <c r="K2" s="61"/>
      <c r="L2" s="61"/>
      <c r="M2" s="61"/>
      <c r="N2" s="61"/>
      <c r="O2" s="183"/>
      <c r="P2" s="60"/>
      <c r="Q2" s="183"/>
      <c r="R2" s="61"/>
      <c r="S2" s="61"/>
      <c r="T2" s="61"/>
      <c r="U2" s="61"/>
      <c r="V2" s="61"/>
      <c r="W2" s="61"/>
      <c r="X2" s="61"/>
      <c r="Y2" s="61"/>
      <c r="Z2" s="61"/>
      <c r="AA2" s="61"/>
      <c r="AB2" s="61"/>
      <c r="AC2" s="61"/>
      <c r="AD2" s="61"/>
      <c r="AE2" s="61"/>
    </row>
    <row r="3" spans="1:31">
      <c r="A3" s="61"/>
      <c r="B3" s="61"/>
      <c r="C3" s="61"/>
      <c r="D3" s="61"/>
      <c r="E3" s="61"/>
      <c r="F3" s="61"/>
      <c r="G3" s="61"/>
      <c r="H3" s="61"/>
      <c r="I3" s="61"/>
      <c r="J3" s="61"/>
      <c r="K3" s="61"/>
      <c r="L3" s="61"/>
      <c r="M3" s="61"/>
      <c r="N3" s="61"/>
      <c r="O3" s="183"/>
      <c r="P3" s="60"/>
      <c r="Q3" s="183"/>
      <c r="R3" s="64" t="s">
        <v>1288</v>
      </c>
      <c r="S3" s="64"/>
      <c r="T3" s="64"/>
      <c r="U3" s="64"/>
      <c r="V3" s="64"/>
      <c r="W3" s="64"/>
      <c r="X3" s="64"/>
      <c r="Y3" s="64"/>
      <c r="Z3" s="64"/>
      <c r="AA3" s="64"/>
      <c r="AB3" s="64"/>
      <c r="AC3" s="64"/>
      <c r="AD3" s="64"/>
      <c r="AE3" s="64"/>
    </row>
    <row r="4" spans="1:31" s="290" customFormat="1">
      <c r="A4" s="950" t="s">
        <v>15</v>
      </c>
      <c r="B4" s="950"/>
      <c r="C4" s="950"/>
      <c r="D4" s="950"/>
      <c r="E4" s="950"/>
      <c r="F4" s="950"/>
      <c r="G4" s="950"/>
      <c r="H4" s="950"/>
      <c r="I4" s="950"/>
      <c r="J4" s="950"/>
      <c r="K4" s="950"/>
      <c r="L4" s="950"/>
      <c r="M4" s="950"/>
      <c r="N4" s="951"/>
      <c r="O4" s="608"/>
      <c r="P4" s="60"/>
      <c r="Q4" s="608"/>
      <c r="R4" s="609"/>
      <c r="S4" s="585"/>
      <c r="T4" s="585"/>
      <c r="U4" s="585"/>
      <c r="V4" s="585"/>
      <c r="W4" s="585"/>
      <c r="X4" s="585"/>
      <c r="Y4" s="585"/>
      <c r="Z4" s="585"/>
      <c r="AA4" s="585"/>
      <c r="AB4" s="585"/>
      <c r="AC4" s="585"/>
      <c r="AD4" s="585"/>
      <c r="AE4" s="585"/>
    </row>
    <row r="5" spans="1:31">
      <c r="A5" s="949" t="s">
        <v>1300</v>
      </c>
      <c r="B5" s="948"/>
      <c r="C5" s="946" t="e">
        <f>LastYr</f>
        <v>#REF!</v>
      </c>
      <c r="D5" s="947"/>
      <c r="E5" s="947"/>
      <c r="F5" s="947"/>
      <c r="G5" s="947"/>
      <c r="H5" s="948"/>
      <c r="I5" s="946" t="e">
        <f>LatestYr</f>
        <v>#REF!</v>
      </c>
      <c r="J5" s="947"/>
      <c r="K5" s="947"/>
      <c r="L5" s="947"/>
      <c r="M5" s="947"/>
      <c r="N5" s="948"/>
      <c r="O5" s="183"/>
      <c r="P5" s="60"/>
      <c r="Q5" s="183"/>
      <c r="R5" s="942" t="e">
        <f>LatestYr</f>
        <v>#REF!</v>
      </c>
      <c r="S5" s="943"/>
      <c r="T5" s="943"/>
      <c r="U5" s="943"/>
      <c r="V5" s="943"/>
      <c r="W5" s="944"/>
      <c r="X5" s="611" t="s">
        <v>1300</v>
      </c>
      <c r="Y5" s="611" t="s">
        <v>1300</v>
      </c>
      <c r="Z5" s="944" t="e">
        <f>LastYr</f>
        <v>#REF!</v>
      </c>
      <c r="AA5" s="945"/>
      <c r="AB5" s="945"/>
      <c r="AC5" s="945"/>
      <c r="AD5" s="945"/>
      <c r="AE5" s="945"/>
    </row>
    <row r="6" spans="1:31">
      <c r="A6" s="612" t="s">
        <v>1301</v>
      </c>
      <c r="B6" s="613" t="s">
        <v>1302</v>
      </c>
      <c r="C6" s="614" cm="1">
        <f t="array" ref="C6:G6">IF($C$1="Raw Data",TRANSPOSE(_xlfn._xlws.FILTER(Control!$AB$3:$AB$8,Control!$AB$3:$AB$8&lt;&gt;"")),Z6:AD6)</f>
        <v>0</v>
      </c>
      <c r="D6" s="615">
        <v>0</v>
      </c>
      <c r="E6" s="616">
        <v>0</v>
      </c>
      <c r="F6" s="616">
        <v>0</v>
      </c>
      <c r="G6" s="616">
        <v>0</v>
      </c>
      <c r="H6" s="617" t="s">
        <v>18</v>
      </c>
      <c r="I6" s="614" cm="1">
        <f t="array" ref="I6:M6">IF($C$1="Raw Data",TRANSPOSE(_xlfn._xlws.FILTER(Control!$AB$3:$AB$8,Control!$AB$3:$AB$8&lt;&gt;"")),R6:V6)</f>
        <v>0</v>
      </c>
      <c r="J6" s="616">
        <v>0</v>
      </c>
      <c r="K6" s="616">
        <v>0</v>
      </c>
      <c r="L6" s="616">
        <v>0</v>
      </c>
      <c r="M6" s="616">
        <v>0</v>
      </c>
      <c r="N6" s="617" t="s">
        <v>18</v>
      </c>
      <c r="O6" s="183"/>
      <c r="P6" s="60"/>
      <c r="Q6" s="183"/>
      <c r="R6" s="618"/>
      <c r="S6" s="618"/>
      <c r="T6" s="618"/>
      <c r="U6" s="618"/>
      <c r="V6" s="619"/>
      <c r="W6" s="620" t="s">
        <v>18</v>
      </c>
      <c r="X6" s="618" t="s">
        <v>1303</v>
      </c>
      <c r="Y6" s="618" t="s">
        <v>1302</v>
      </c>
      <c r="Z6" s="621"/>
      <c r="AA6" s="618"/>
      <c r="AB6" s="618"/>
      <c r="AC6" s="618"/>
      <c r="AD6" s="619"/>
      <c r="AE6" s="620" t="s">
        <v>18</v>
      </c>
    </row>
    <row r="7" spans="1:31">
      <c r="A7" s="479">
        <f>IFERROR(IF($C$1="Raw Data",_xlfn.XLOOKUP(B7,#REF!,#REF!),X7),"")</f>
        <v>0</v>
      </c>
      <c r="B7" s="480" cm="1">
        <f t="array" ref="B7:B18">IF($C$1="Raw Data",_xlfn.ANCHORARRAY(Control!$E$3),Y7:Y18)</f>
        <v>0</v>
      </c>
      <c r="C7" s="622" t="str">
        <f t="shared" ref="C7" si="0">IFERROR(IF(OR(C$6="",$A7=""),"",C39/C23),"NA")</f>
        <v>NA</v>
      </c>
      <c r="D7" s="623" t="str">
        <f t="shared" ref="D7:H7" si="1">IFERROR(IF(OR(D$6="",$A7=""),"",D39/D23),"NA")</f>
        <v>NA</v>
      </c>
      <c r="E7" s="624" t="str">
        <f t="shared" si="1"/>
        <v>NA</v>
      </c>
      <c r="F7" s="624" t="str">
        <f t="shared" si="1"/>
        <v>NA</v>
      </c>
      <c r="G7" s="624" t="str">
        <f t="shared" si="1"/>
        <v>NA</v>
      </c>
      <c r="H7" s="625" t="str">
        <f t="shared" si="1"/>
        <v>NA</v>
      </c>
      <c r="I7" s="626" t="str">
        <f t="shared" ref="I7:N7" si="2">IFERROR(IF(OR(I$6="",$A7=""),"",I39/I23),"NA")</f>
        <v>NA</v>
      </c>
      <c r="J7" s="624" t="str">
        <f t="shared" si="2"/>
        <v>NA</v>
      </c>
      <c r="K7" s="624" t="str">
        <f t="shared" si="2"/>
        <v>NA</v>
      </c>
      <c r="L7" s="624" t="str">
        <f t="shared" si="2"/>
        <v>NA</v>
      </c>
      <c r="M7" s="624" t="str">
        <f t="shared" si="2"/>
        <v>NA</v>
      </c>
      <c r="N7" s="625" t="str">
        <f t="shared" si="2"/>
        <v>NA</v>
      </c>
      <c r="O7" s="183"/>
      <c r="P7" s="60"/>
      <c r="Q7" s="183"/>
      <c r="R7" s="627"/>
      <c r="S7" s="628"/>
      <c r="T7" s="628"/>
      <c r="U7" s="628"/>
      <c r="V7" s="629"/>
      <c r="W7" s="630"/>
      <c r="X7" s="483"/>
      <c r="Y7" s="484"/>
      <c r="Z7" s="631"/>
      <c r="AA7" s="628"/>
      <c r="AB7" s="628"/>
      <c r="AC7" s="628"/>
      <c r="AD7" s="629"/>
      <c r="AE7" s="630"/>
    </row>
    <row r="8" spans="1:31">
      <c r="A8" s="479">
        <f>IFERROR(IF($C$1="Raw Data",_xlfn.XLOOKUP(B8,#REF!,#REF!),X8),"")</f>
        <v>0</v>
      </c>
      <c r="B8" s="480">
        <v>0</v>
      </c>
      <c r="C8" s="622" t="str">
        <f t="shared" ref="C8:H18" si="3">IFERROR(IF(OR(C$6="",$A8=""),"",C40/C24),"NA")</f>
        <v>NA</v>
      </c>
      <c r="D8" s="623" t="str">
        <f t="shared" si="3"/>
        <v>NA</v>
      </c>
      <c r="E8" s="624" t="str">
        <f t="shared" ref="E8:G18" si="4">IFERROR(IF(OR(E$6="",$A8=""),"",E40/E24),"NA")</f>
        <v>NA</v>
      </c>
      <c r="F8" s="624" t="str">
        <f t="shared" si="4"/>
        <v>NA</v>
      </c>
      <c r="G8" s="624" t="str">
        <f t="shared" si="4"/>
        <v>NA</v>
      </c>
      <c r="H8" s="625" t="str">
        <f t="shared" si="3"/>
        <v>NA</v>
      </c>
      <c r="I8" s="626" t="str">
        <f t="shared" ref="I8:I18" si="5">IFERROR(IF(OR(I$6="",$A8=""),"",I40/I24),"NA")</f>
        <v>NA</v>
      </c>
      <c r="J8" s="624" t="str">
        <f t="shared" ref="J8:M18" si="6">IFERROR(IF(OR(J$6="",$A8=""),"",J40/J24),"NA")</f>
        <v>NA</v>
      </c>
      <c r="K8" s="624" t="str">
        <f t="shared" si="6"/>
        <v>NA</v>
      </c>
      <c r="L8" s="624" t="str">
        <f t="shared" si="6"/>
        <v>NA</v>
      </c>
      <c r="M8" s="624" t="str">
        <f t="shared" si="6"/>
        <v>NA</v>
      </c>
      <c r="N8" s="625" t="str">
        <f t="shared" ref="N8:N18" si="7">IFERROR(IF(OR(N$6="",$A8=""),"",N40/N24),"NA")</f>
        <v>NA</v>
      </c>
      <c r="O8" s="183"/>
      <c r="P8" s="60"/>
      <c r="Q8" s="183"/>
      <c r="R8" s="632"/>
      <c r="S8" s="633"/>
      <c r="T8" s="633"/>
      <c r="U8" s="633"/>
      <c r="V8" s="634"/>
      <c r="W8" s="635"/>
      <c r="X8" s="485"/>
      <c r="Y8" s="486"/>
      <c r="Z8" s="636"/>
      <c r="AA8" s="633"/>
      <c r="AB8" s="633"/>
      <c r="AC8" s="633"/>
      <c r="AD8" s="634"/>
      <c r="AE8" s="635"/>
    </row>
    <row r="9" spans="1:31">
      <c r="A9" s="479">
        <f>IFERROR(IF($C$1="Raw Data",_xlfn.XLOOKUP(B9,#REF!,#REF!),X9),"")</f>
        <v>0</v>
      </c>
      <c r="B9" s="480">
        <v>0</v>
      </c>
      <c r="C9" s="622" t="str">
        <f t="shared" si="3"/>
        <v>NA</v>
      </c>
      <c r="D9" s="623" t="str">
        <f t="shared" si="3"/>
        <v>NA</v>
      </c>
      <c r="E9" s="624" t="str">
        <f t="shared" si="4"/>
        <v>NA</v>
      </c>
      <c r="F9" s="624" t="str">
        <f t="shared" si="4"/>
        <v>NA</v>
      </c>
      <c r="G9" s="624" t="str">
        <f t="shared" si="4"/>
        <v>NA</v>
      </c>
      <c r="H9" s="625" t="str">
        <f t="shared" si="3"/>
        <v>NA</v>
      </c>
      <c r="I9" s="626" t="str">
        <f t="shared" si="5"/>
        <v>NA</v>
      </c>
      <c r="J9" s="624" t="str">
        <f t="shared" si="6"/>
        <v>NA</v>
      </c>
      <c r="K9" s="624" t="str">
        <f t="shared" si="6"/>
        <v>NA</v>
      </c>
      <c r="L9" s="624" t="str">
        <f t="shared" si="6"/>
        <v>NA</v>
      </c>
      <c r="M9" s="624" t="str">
        <f t="shared" si="6"/>
        <v>NA</v>
      </c>
      <c r="N9" s="625" t="str">
        <f t="shared" si="7"/>
        <v>NA</v>
      </c>
      <c r="O9" s="183"/>
      <c r="P9" s="60"/>
      <c r="Q9" s="183"/>
      <c r="R9" s="632"/>
      <c r="S9" s="633"/>
      <c r="T9" s="633"/>
      <c r="U9" s="633"/>
      <c r="V9" s="634"/>
      <c r="W9" s="635"/>
      <c r="X9" s="485"/>
      <c r="Y9" s="486"/>
      <c r="Z9" s="636"/>
      <c r="AA9" s="633"/>
      <c r="AB9" s="633"/>
      <c r="AC9" s="633"/>
      <c r="AD9" s="634"/>
      <c r="AE9" s="635"/>
    </row>
    <row r="10" spans="1:31">
      <c r="A10" s="479">
        <f>IFERROR(IF($C$1="Raw Data",_xlfn.XLOOKUP(B10,#REF!,#REF!),X10),"")</f>
        <v>0</v>
      </c>
      <c r="B10" s="480">
        <v>0</v>
      </c>
      <c r="C10" s="622" t="str">
        <f t="shared" si="3"/>
        <v>NA</v>
      </c>
      <c r="D10" s="623" t="str">
        <f t="shared" si="3"/>
        <v>NA</v>
      </c>
      <c r="E10" s="624" t="str">
        <f t="shared" si="4"/>
        <v>NA</v>
      </c>
      <c r="F10" s="624" t="str">
        <f t="shared" si="4"/>
        <v>NA</v>
      </c>
      <c r="G10" s="624" t="str">
        <f t="shared" si="4"/>
        <v>NA</v>
      </c>
      <c r="H10" s="625" t="str">
        <f t="shared" si="3"/>
        <v>NA</v>
      </c>
      <c r="I10" s="626" t="str">
        <f t="shared" si="5"/>
        <v>NA</v>
      </c>
      <c r="J10" s="624" t="str">
        <f t="shared" si="6"/>
        <v>NA</v>
      </c>
      <c r="K10" s="624" t="str">
        <f t="shared" si="6"/>
        <v>NA</v>
      </c>
      <c r="L10" s="624" t="str">
        <f t="shared" si="6"/>
        <v>NA</v>
      </c>
      <c r="M10" s="624" t="str">
        <f t="shared" si="6"/>
        <v>NA</v>
      </c>
      <c r="N10" s="625" t="str">
        <f t="shared" si="7"/>
        <v>NA</v>
      </c>
      <c r="O10" s="183"/>
      <c r="P10" s="60"/>
      <c r="Q10" s="183"/>
      <c r="R10" s="632"/>
      <c r="S10" s="633"/>
      <c r="T10" s="633"/>
      <c r="U10" s="633"/>
      <c r="V10" s="634"/>
      <c r="W10" s="635"/>
      <c r="X10" s="485"/>
      <c r="Y10" s="486"/>
      <c r="Z10" s="636"/>
      <c r="AA10" s="633"/>
      <c r="AB10" s="633"/>
      <c r="AC10" s="633"/>
      <c r="AD10" s="634"/>
      <c r="AE10" s="635"/>
    </row>
    <row r="11" spans="1:31">
      <c r="A11" s="479">
        <f>IFERROR(IF($C$1="Raw Data",_xlfn.XLOOKUP(B11,#REF!,#REF!),X11),"")</f>
        <v>0</v>
      </c>
      <c r="B11" s="480">
        <v>0</v>
      </c>
      <c r="C11" s="622" t="str">
        <f t="shared" si="3"/>
        <v>NA</v>
      </c>
      <c r="D11" s="623" t="str">
        <f t="shared" si="3"/>
        <v>NA</v>
      </c>
      <c r="E11" s="624" t="str">
        <f t="shared" si="4"/>
        <v>NA</v>
      </c>
      <c r="F11" s="624" t="str">
        <f t="shared" si="4"/>
        <v>NA</v>
      </c>
      <c r="G11" s="624" t="str">
        <f t="shared" si="4"/>
        <v>NA</v>
      </c>
      <c r="H11" s="625" t="str">
        <f t="shared" si="3"/>
        <v>NA</v>
      </c>
      <c r="I11" s="626" t="str">
        <f t="shared" si="5"/>
        <v>NA</v>
      </c>
      <c r="J11" s="624" t="str">
        <f t="shared" si="6"/>
        <v>NA</v>
      </c>
      <c r="K11" s="624" t="str">
        <f t="shared" si="6"/>
        <v>NA</v>
      </c>
      <c r="L11" s="624" t="str">
        <f t="shared" si="6"/>
        <v>NA</v>
      </c>
      <c r="M11" s="624" t="str">
        <f t="shared" si="6"/>
        <v>NA</v>
      </c>
      <c r="N11" s="625" t="str">
        <f t="shared" si="7"/>
        <v>NA</v>
      </c>
      <c r="O11" s="183"/>
      <c r="P11" s="60"/>
      <c r="Q11" s="183"/>
      <c r="R11" s="632"/>
      <c r="S11" s="633"/>
      <c r="T11" s="633"/>
      <c r="U11" s="633"/>
      <c r="V11" s="634"/>
      <c r="W11" s="635"/>
      <c r="X11" s="485"/>
      <c r="Y11" s="486"/>
      <c r="Z11" s="636"/>
      <c r="AA11" s="633"/>
      <c r="AB11" s="633"/>
      <c r="AC11" s="633"/>
      <c r="AD11" s="634"/>
      <c r="AE11" s="635"/>
    </row>
    <row r="12" spans="1:31">
      <c r="A12" s="479">
        <f>IFERROR(IF($C$1="Raw Data",_xlfn.XLOOKUP(B12,#REF!,#REF!),X12),"")</f>
        <v>0</v>
      </c>
      <c r="B12" s="480">
        <v>0</v>
      </c>
      <c r="C12" s="622" t="str">
        <f t="shared" si="3"/>
        <v>NA</v>
      </c>
      <c r="D12" s="623" t="str">
        <f t="shared" si="3"/>
        <v>NA</v>
      </c>
      <c r="E12" s="624" t="str">
        <f t="shared" si="4"/>
        <v>NA</v>
      </c>
      <c r="F12" s="624" t="str">
        <f t="shared" si="4"/>
        <v>NA</v>
      </c>
      <c r="G12" s="624" t="str">
        <f t="shared" si="4"/>
        <v>NA</v>
      </c>
      <c r="H12" s="625" t="str">
        <f t="shared" si="3"/>
        <v>NA</v>
      </c>
      <c r="I12" s="626" t="str">
        <f t="shared" si="5"/>
        <v>NA</v>
      </c>
      <c r="J12" s="624" t="str">
        <f t="shared" si="6"/>
        <v>NA</v>
      </c>
      <c r="K12" s="624" t="str">
        <f t="shared" si="6"/>
        <v>NA</v>
      </c>
      <c r="L12" s="624" t="str">
        <f t="shared" si="6"/>
        <v>NA</v>
      </c>
      <c r="M12" s="624" t="str">
        <f t="shared" si="6"/>
        <v>NA</v>
      </c>
      <c r="N12" s="625" t="str">
        <f t="shared" si="7"/>
        <v>NA</v>
      </c>
      <c r="O12" s="183"/>
      <c r="P12" s="60"/>
      <c r="Q12" s="183"/>
      <c r="R12" s="632"/>
      <c r="S12" s="633"/>
      <c r="T12" s="633"/>
      <c r="U12" s="633"/>
      <c r="V12" s="634"/>
      <c r="W12" s="635"/>
      <c r="X12" s="485"/>
      <c r="Y12" s="486"/>
      <c r="Z12" s="636"/>
      <c r="AA12" s="633"/>
      <c r="AB12" s="633"/>
      <c r="AC12" s="633"/>
      <c r="AD12" s="634"/>
      <c r="AE12" s="635"/>
    </row>
    <row r="13" spans="1:31">
      <c r="A13" s="479">
        <f>IFERROR(IF($C$1="Raw Data",_xlfn.XLOOKUP(B13,#REF!,#REF!),X13),"")</f>
        <v>0</v>
      </c>
      <c r="B13" s="480">
        <v>0</v>
      </c>
      <c r="C13" s="622" t="str">
        <f t="shared" si="3"/>
        <v>NA</v>
      </c>
      <c r="D13" s="623" t="str">
        <f t="shared" si="3"/>
        <v>NA</v>
      </c>
      <c r="E13" s="624" t="str">
        <f t="shared" si="4"/>
        <v>NA</v>
      </c>
      <c r="F13" s="624" t="str">
        <f t="shared" si="4"/>
        <v>NA</v>
      </c>
      <c r="G13" s="624" t="str">
        <f t="shared" si="4"/>
        <v>NA</v>
      </c>
      <c r="H13" s="625" t="str">
        <f t="shared" si="3"/>
        <v>NA</v>
      </c>
      <c r="I13" s="626" t="str">
        <f t="shared" si="5"/>
        <v>NA</v>
      </c>
      <c r="J13" s="624" t="str">
        <f t="shared" si="6"/>
        <v>NA</v>
      </c>
      <c r="K13" s="624" t="str">
        <f t="shared" si="6"/>
        <v>NA</v>
      </c>
      <c r="L13" s="624" t="str">
        <f t="shared" si="6"/>
        <v>NA</v>
      </c>
      <c r="M13" s="624" t="str">
        <f t="shared" si="6"/>
        <v>NA</v>
      </c>
      <c r="N13" s="625" t="str">
        <f t="shared" si="7"/>
        <v>NA</v>
      </c>
      <c r="O13" s="183"/>
      <c r="P13" s="60"/>
      <c r="Q13" s="183"/>
      <c r="R13" s="632"/>
      <c r="S13" s="633"/>
      <c r="T13" s="633"/>
      <c r="U13" s="633"/>
      <c r="V13" s="634"/>
      <c r="W13" s="635"/>
      <c r="X13" s="485"/>
      <c r="Y13" s="486"/>
      <c r="Z13" s="636"/>
      <c r="AA13" s="633"/>
      <c r="AB13" s="633"/>
      <c r="AC13" s="633"/>
      <c r="AD13" s="634"/>
      <c r="AE13" s="635"/>
    </row>
    <row r="14" spans="1:31">
      <c r="A14" s="479">
        <f>IFERROR(IF($C$1="Raw Data",_xlfn.XLOOKUP(B14,#REF!,#REF!),X14),"")</f>
        <v>0</v>
      </c>
      <c r="B14" s="480">
        <v>0</v>
      </c>
      <c r="C14" s="622" t="str">
        <f t="shared" si="3"/>
        <v>NA</v>
      </c>
      <c r="D14" s="623" t="str">
        <f t="shared" si="3"/>
        <v>NA</v>
      </c>
      <c r="E14" s="624" t="str">
        <f t="shared" si="4"/>
        <v>NA</v>
      </c>
      <c r="F14" s="624" t="str">
        <f t="shared" si="4"/>
        <v>NA</v>
      </c>
      <c r="G14" s="624" t="str">
        <f t="shared" si="4"/>
        <v>NA</v>
      </c>
      <c r="H14" s="625" t="str">
        <f t="shared" si="3"/>
        <v>NA</v>
      </c>
      <c r="I14" s="626" t="str">
        <f t="shared" si="5"/>
        <v>NA</v>
      </c>
      <c r="J14" s="624" t="str">
        <f t="shared" si="6"/>
        <v>NA</v>
      </c>
      <c r="K14" s="624" t="str">
        <f t="shared" si="6"/>
        <v>NA</v>
      </c>
      <c r="L14" s="624" t="str">
        <f t="shared" si="6"/>
        <v>NA</v>
      </c>
      <c r="M14" s="624" t="str">
        <f t="shared" si="6"/>
        <v>NA</v>
      </c>
      <c r="N14" s="625" t="str">
        <f t="shared" si="7"/>
        <v>NA</v>
      </c>
      <c r="O14" s="183"/>
      <c r="P14" s="60"/>
      <c r="Q14" s="183"/>
      <c r="R14" s="632"/>
      <c r="S14" s="633"/>
      <c r="T14" s="633"/>
      <c r="U14" s="633"/>
      <c r="V14" s="634"/>
      <c r="W14" s="635"/>
      <c r="X14" s="485"/>
      <c r="Y14" s="486"/>
      <c r="Z14" s="636"/>
      <c r="AA14" s="633"/>
      <c r="AB14" s="633"/>
      <c r="AC14" s="633"/>
      <c r="AD14" s="634"/>
      <c r="AE14" s="635"/>
    </row>
    <row r="15" spans="1:31">
      <c r="A15" s="479">
        <f>IFERROR(IF($C$1="Raw Data",_xlfn.XLOOKUP(B15,#REF!,#REF!),X15),"")</f>
        <v>0</v>
      </c>
      <c r="B15" s="480">
        <v>0</v>
      </c>
      <c r="C15" s="622" t="str">
        <f t="shared" si="3"/>
        <v>NA</v>
      </c>
      <c r="D15" s="623" t="str">
        <f t="shared" si="3"/>
        <v>NA</v>
      </c>
      <c r="E15" s="624" t="str">
        <f t="shared" si="4"/>
        <v>NA</v>
      </c>
      <c r="F15" s="624" t="str">
        <f t="shared" si="4"/>
        <v>NA</v>
      </c>
      <c r="G15" s="624" t="str">
        <f t="shared" si="4"/>
        <v>NA</v>
      </c>
      <c r="H15" s="625" t="str">
        <f t="shared" si="3"/>
        <v>NA</v>
      </c>
      <c r="I15" s="626" t="str">
        <f t="shared" si="5"/>
        <v>NA</v>
      </c>
      <c r="J15" s="624" t="str">
        <f t="shared" si="6"/>
        <v>NA</v>
      </c>
      <c r="K15" s="624" t="str">
        <f t="shared" si="6"/>
        <v>NA</v>
      </c>
      <c r="L15" s="624" t="str">
        <f t="shared" si="6"/>
        <v>NA</v>
      </c>
      <c r="M15" s="624" t="str">
        <f t="shared" si="6"/>
        <v>NA</v>
      </c>
      <c r="N15" s="625" t="str">
        <f t="shared" si="7"/>
        <v>NA</v>
      </c>
      <c r="O15" s="183"/>
      <c r="P15" s="60"/>
      <c r="Q15" s="183"/>
      <c r="R15" s="632"/>
      <c r="S15" s="633"/>
      <c r="T15" s="633"/>
      <c r="U15" s="633"/>
      <c r="V15" s="634"/>
      <c r="W15" s="635"/>
      <c r="X15" s="485"/>
      <c r="Y15" s="486"/>
      <c r="Z15" s="636"/>
      <c r="AA15" s="633"/>
      <c r="AB15" s="633"/>
      <c r="AC15" s="633"/>
      <c r="AD15" s="634"/>
      <c r="AE15" s="635"/>
    </row>
    <row r="16" spans="1:31">
      <c r="A16" s="479">
        <f>IFERROR(IF($C$1="Raw Data",_xlfn.XLOOKUP(B16,#REF!,#REF!),X16),"")</f>
        <v>0</v>
      </c>
      <c r="B16" s="480">
        <v>0</v>
      </c>
      <c r="C16" s="622" t="str">
        <f t="shared" si="3"/>
        <v>NA</v>
      </c>
      <c r="D16" s="623" t="str">
        <f t="shared" si="3"/>
        <v>NA</v>
      </c>
      <c r="E16" s="624" t="str">
        <f t="shared" si="4"/>
        <v>NA</v>
      </c>
      <c r="F16" s="624" t="str">
        <f t="shared" si="4"/>
        <v>NA</v>
      </c>
      <c r="G16" s="624" t="str">
        <f t="shared" si="4"/>
        <v>NA</v>
      </c>
      <c r="H16" s="625" t="str">
        <f t="shared" si="3"/>
        <v>NA</v>
      </c>
      <c r="I16" s="626" t="str">
        <f t="shared" si="5"/>
        <v>NA</v>
      </c>
      <c r="J16" s="624" t="str">
        <f t="shared" si="6"/>
        <v>NA</v>
      </c>
      <c r="K16" s="624" t="str">
        <f t="shared" si="6"/>
        <v>NA</v>
      </c>
      <c r="L16" s="624" t="str">
        <f t="shared" si="6"/>
        <v>NA</v>
      </c>
      <c r="M16" s="624" t="str">
        <f t="shared" si="6"/>
        <v>NA</v>
      </c>
      <c r="N16" s="625" t="str">
        <f t="shared" si="7"/>
        <v>NA</v>
      </c>
      <c r="O16" s="183"/>
      <c r="P16" s="60"/>
      <c r="Q16" s="183"/>
      <c r="R16" s="632"/>
      <c r="S16" s="633"/>
      <c r="T16" s="633"/>
      <c r="U16" s="633"/>
      <c r="V16" s="634"/>
      <c r="W16" s="635"/>
      <c r="X16" s="485"/>
      <c r="Y16" s="486"/>
      <c r="Z16" s="636"/>
      <c r="AA16" s="633"/>
      <c r="AB16" s="633"/>
      <c r="AC16" s="633"/>
      <c r="AD16" s="634"/>
      <c r="AE16" s="635"/>
    </row>
    <row r="17" spans="1:31">
      <c r="A17" s="479">
        <f>IFERROR(IF($C$1="Raw Data",_xlfn.XLOOKUP(B17,#REF!,#REF!),X17),"")</f>
        <v>0</v>
      </c>
      <c r="B17" s="480">
        <v>0</v>
      </c>
      <c r="C17" s="622" t="str">
        <f t="shared" si="3"/>
        <v>NA</v>
      </c>
      <c r="D17" s="623" t="str">
        <f t="shared" si="3"/>
        <v>NA</v>
      </c>
      <c r="E17" s="624" t="str">
        <f t="shared" si="4"/>
        <v>NA</v>
      </c>
      <c r="F17" s="624" t="str">
        <f t="shared" si="4"/>
        <v>NA</v>
      </c>
      <c r="G17" s="624" t="str">
        <f t="shared" si="4"/>
        <v>NA</v>
      </c>
      <c r="H17" s="625" t="str">
        <f t="shared" si="3"/>
        <v>NA</v>
      </c>
      <c r="I17" s="626" t="str">
        <f t="shared" si="5"/>
        <v>NA</v>
      </c>
      <c r="J17" s="624" t="str">
        <f t="shared" si="6"/>
        <v>NA</v>
      </c>
      <c r="K17" s="624" t="str">
        <f t="shared" si="6"/>
        <v>NA</v>
      </c>
      <c r="L17" s="624" t="str">
        <f t="shared" si="6"/>
        <v>NA</v>
      </c>
      <c r="M17" s="624" t="str">
        <f t="shared" si="6"/>
        <v>NA</v>
      </c>
      <c r="N17" s="625" t="str">
        <f t="shared" si="7"/>
        <v>NA</v>
      </c>
      <c r="O17" s="183"/>
      <c r="P17" s="60"/>
      <c r="Q17" s="183"/>
      <c r="R17" s="632"/>
      <c r="S17" s="633"/>
      <c r="T17" s="633"/>
      <c r="U17" s="633"/>
      <c r="V17" s="634"/>
      <c r="W17" s="635"/>
      <c r="X17" s="485"/>
      <c r="Y17" s="486"/>
      <c r="Z17" s="636"/>
      <c r="AA17" s="633"/>
      <c r="AB17" s="633"/>
      <c r="AC17" s="633"/>
      <c r="AD17" s="634"/>
      <c r="AE17" s="635"/>
    </row>
    <row r="18" spans="1:31">
      <c r="A18" s="481">
        <f>IFERROR(IF($C$1="Raw Data",_xlfn.XLOOKUP(B18,#REF!,#REF!),X18),"")</f>
        <v>0</v>
      </c>
      <c r="B18" s="482">
        <v>0</v>
      </c>
      <c r="C18" s="637" t="str">
        <f t="shared" si="3"/>
        <v>NA</v>
      </c>
      <c r="D18" s="638" t="str">
        <f t="shared" si="3"/>
        <v>NA</v>
      </c>
      <c r="E18" s="639" t="str">
        <f t="shared" si="4"/>
        <v>NA</v>
      </c>
      <c r="F18" s="639" t="str">
        <f t="shared" si="4"/>
        <v>NA</v>
      </c>
      <c r="G18" s="639" t="str">
        <f t="shared" si="4"/>
        <v>NA</v>
      </c>
      <c r="H18" s="640" t="str">
        <f t="shared" si="3"/>
        <v>NA</v>
      </c>
      <c r="I18" s="641" t="str">
        <f t="shared" si="5"/>
        <v>NA</v>
      </c>
      <c r="J18" s="639" t="str">
        <f t="shared" si="6"/>
        <v>NA</v>
      </c>
      <c r="K18" s="639" t="str">
        <f t="shared" si="6"/>
        <v>NA</v>
      </c>
      <c r="L18" s="639" t="str">
        <f t="shared" si="6"/>
        <v>NA</v>
      </c>
      <c r="M18" s="639" t="str">
        <f t="shared" si="6"/>
        <v>NA</v>
      </c>
      <c r="N18" s="640" t="str">
        <f t="shared" si="7"/>
        <v>NA</v>
      </c>
      <c r="O18" s="183"/>
      <c r="P18" s="60"/>
      <c r="Q18" s="183"/>
      <c r="R18" s="642"/>
      <c r="S18" s="643"/>
      <c r="T18" s="643"/>
      <c r="U18" s="643"/>
      <c r="V18" s="644"/>
      <c r="W18" s="645"/>
      <c r="X18" s="487"/>
      <c r="Y18" s="488"/>
      <c r="Z18" s="646"/>
      <c r="AA18" s="643"/>
      <c r="AB18" s="643"/>
      <c r="AC18" s="643"/>
      <c r="AD18" s="644"/>
      <c r="AE18" s="645"/>
    </row>
    <row r="20" spans="1:31" s="290" customFormat="1" ht="17" customHeight="1">
      <c r="A20" s="950" t="s">
        <v>1296</v>
      </c>
      <c r="B20" s="950"/>
      <c r="C20" s="950"/>
      <c r="D20" s="950"/>
      <c r="E20" s="950"/>
      <c r="F20" s="950"/>
      <c r="G20" s="950"/>
      <c r="H20" s="950"/>
      <c r="I20" s="950"/>
      <c r="J20" s="950"/>
      <c r="K20" s="950"/>
      <c r="L20" s="950"/>
      <c r="M20" s="950"/>
      <c r="N20" s="951"/>
      <c r="O20" s="608"/>
      <c r="P20" s="60"/>
      <c r="Q20" s="608"/>
      <c r="R20" s="609"/>
      <c r="S20" s="585"/>
      <c r="T20" s="585"/>
      <c r="U20" s="585"/>
      <c r="V20" s="585"/>
      <c r="W20" s="585"/>
      <c r="X20" s="585"/>
      <c r="Y20" s="585"/>
      <c r="Z20" s="585"/>
      <c r="AA20" s="585"/>
      <c r="AB20" s="585"/>
      <c r="AC20" s="585"/>
      <c r="AD20" s="585"/>
      <c r="AE20" s="585"/>
    </row>
    <row r="21" spans="1:31">
      <c r="A21" s="949" t="s">
        <v>1300</v>
      </c>
      <c r="B21" s="948"/>
      <c r="C21" s="946" t="e">
        <f>LastYr</f>
        <v>#REF!</v>
      </c>
      <c r="D21" s="947"/>
      <c r="E21" s="947"/>
      <c r="F21" s="947"/>
      <c r="G21" s="947"/>
      <c r="H21" s="948"/>
      <c r="I21" s="946" t="e">
        <f>LatestYr</f>
        <v>#REF!</v>
      </c>
      <c r="J21" s="947"/>
      <c r="K21" s="947"/>
      <c r="L21" s="947"/>
      <c r="M21" s="947"/>
      <c r="N21" s="948"/>
      <c r="O21" s="183"/>
      <c r="P21" s="60"/>
      <c r="Q21" s="183"/>
      <c r="R21" s="945" t="e">
        <f>LatestYr</f>
        <v>#REF!</v>
      </c>
      <c r="S21" s="945"/>
      <c r="T21" s="945"/>
      <c r="U21" s="945"/>
      <c r="V21" s="945"/>
      <c r="W21" s="945"/>
      <c r="X21" s="611"/>
      <c r="Y21" s="611" t="s">
        <v>1300</v>
      </c>
      <c r="Z21" s="944" t="e">
        <f>LastYr</f>
        <v>#REF!</v>
      </c>
      <c r="AA21" s="945"/>
      <c r="AB21" s="945"/>
      <c r="AC21" s="945"/>
      <c r="AD21" s="945"/>
      <c r="AE21" s="945"/>
    </row>
    <row r="22" spans="1:31">
      <c r="A22" s="612" t="s">
        <v>1301</v>
      </c>
      <c r="B22" s="613" t="s">
        <v>1301</v>
      </c>
      <c r="C22" s="614" cm="1">
        <f t="array" ref="C22:G22">IF($C$1="Raw Data",TRANSPOSE(_xlfn._xlws.FILTER(Control!$AB$3:$AB$8,Control!$AB$3:$AB$8&lt;&gt;"")),Z22:AD22)</f>
        <v>0</v>
      </c>
      <c r="D22" s="615">
        <v>0</v>
      </c>
      <c r="E22" s="615">
        <v>0</v>
      </c>
      <c r="F22" s="615">
        <v>0</v>
      </c>
      <c r="G22" s="615">
        <v>0</v>
      </c>
      <c r="H22" s="617" t="s">
        <v>18</v>
      </c>
      <c r="I22" s="614" cm="1">
        <f t="array" ref="I22:M22">IF($C$1="Raw Data",TRANSPOSE(_xlfn._xlws.FILTER(Control!$AB$3:$AB$8,Control!$AB$3:$AB$8&lt;&gt;"")),R22:V22)</f>
        <v>0</v>
      </c>
      <c r="J22" s="615">
        <v>0</v>
      </c>
      <c r="K22" s="616">
        <v>0</v>
      </c>
      <c r="L22" s="616">
        <v>0</v>
      </c>
      <c r="M22" s="616">
        <v>0</v>
      </c>
      <c r="N22" s="617" t="s">
        <v>18</v>
      </c>
      <c r="O22" s="183"/>
      <c r="P22" s="60"/>
      <c r="Q22" s="183"/>
      <c r="R22" s="618"/>
      <c r="S22" s="618"/>
      <c r="T22" s="618"/>
      <c r="U22" s="618"/>
      <c r="V22" s="619"/>
      <c r="W22" s="620" t="s">
        <v>18</v>
      </c>
      <c r="X22" s="618" t="s">
        <v>1303</v>
      </c>
      <c r="Y22" s="618" t="s">
        <v>1302</v>
      </c>
      <c r="Z22" s="621"/>
      <c r="AA22" s="618"/>
      <c r="AB22" s="618"/>
      <c r="AC22" s="618"/>
      <c r="AD22" s="619"/>
      <c r="AE22" s="620" t="s">
        <v>18</v>
      </c>
    </row>
    <row r="23" spans="1:31">
      <c r="A23" s="479">
        <f>IFERROR(IF($C$1="Raw Data",_xlfn.XLOOKUP(B23,#REF!,#REF!),X23),"")</f>
        <v>0</v>
      </c>
      <c r="B23" s="480" cm="1">
        <f t="array" ref="B23:B34">IF($C$1="Raw Data",_xlfn.ANCHORARRAY(Control!$E$3),Z23:Z34)</f>
        <v>0</v>
      </c>
      <c r="C23" s="647">
        <f>IF($C$1="Raw Data",IF(OR(C$22="",$B23=""),"",SUMIFS(Cal_LR!$S:$S,Cal_LR!$M:$M,'P17.2_LRbySubgroupbyBen '!C$22,Cal_LR!$O:$O,'P17.2_LRbySubgroupbyBen '!$B23)),Z23)</f>
        <v>0</v>
      </c>
      <c r="D23" s="648">
        <f>IF($C$1="Raw Data",IF(OR(D$22="",$B23=""),"",SUMIFS(Cal_LR!$S:$S,Cal_LR!$M:$M,'P17.2_LRbySubgroupbyBen '!D$22,Cal_LR!$O:$O,'P17.2_LRbySubgroupbyBen '!$B23)),AA23)</f>
        <v>0</v>
      </c>
      <c r="E23" s="648">
        <f>IF($C$1="Raw Data",IF(OR(E$22="",$B23=""),"",SUMIFS(Cal_LR!$S:$S,Cal_LR!$M:$M,'P17.2_LRbySubgroupbyBen '!E$22,Cal_LR!$O:$O,'P17.2_LRbySubgroupbyBen '!$B23)),AB23)</f>
        <v>0</v>
      </c>
      <c r="F23" s="648">
        <f>IF($C$1="Raw Data",IF(OR(F$22="",$B23=""),"",SUMIFS(Cal_LR!$S:$S,Cal_LR!$M:$M,'P17.2_LRbySubgroupbyBen '!F$22,Cal_LR!$O:$O,'P17.2_LRbySubgroupbyBen '!$B23)),AC23)</f>
        <v>0</v>
      </c>
      <c r="G23" s="648">
        <f>IF($C$1="Raw Data",IF(OR(G$22="",$B23=""),"",SUMIFS(Cal_LR!$S:$S,Cal_LR!$M:$M,'P17.2_LRbySubgroupbyBen '!G$22,Cal_LR!$O:$O,'P17.2_LRbySubgroupbyBen '!$B23)),AD23)</f>
        <v>0</v>
      </c>
      <c r="H23" s="649">
        <f t="shared" ref="H23:H34" si="8">IF($C$1="Raw Data",IF($A23="","",SUM(C23:G23)),AE23)</f>
        <v>0</v>
      </c>
      <c r="I23" s="647">
        <f>IF($C$1="Raw Data",IF(OR(I$22="",$B23=""),"",SUMIFS(Cal_LR!$G:$G,Cal_LR!$A:$A,'P17.2_LRbySubgroupbyBen '!I$22,Cal_LR!$C:$C,'P17.2_LRbySubgroupbyBen '!$B23)),R23)</f>
        <v>0</v>
      </c>
      <c r="J23" s="650">
        <f>IF($C$1="Raw Data",IF(OR(J$22="",$B23=""),"",SUMIFS(Cal_LR!$G:$G,Cal_LR!$A:$A,'P17.2_LRbySubgroupbyBen '!J$22,Cal_LR!$C:$C,'P17.2_LRbySubgroupbyBen '!$B23)),S23)</f>
        <v>0</v>
      </c>
      <c r="K23" s="650">
        <f>IF($C$1="Raw Data",IF(OR(K$22="",$B23=""),"",SUMIFS(Cal_LR!$G:$G,Cal_LR!$A:$A,'P17.2_LRbySubgroupbyBen '!K$22,Cal_LR!$C:$C,'P17.2_LRbySubgroupbyBen '!$B23)),T23)</f>
        <v>0</v>
      </c>
      <c r="L23" s="648">
        <f>IF($C$1="Raw Data",IF(OR(L$22="",$B23=""),"",SUMIFS(Cal_LR!$G:$G,Cal_LR!$A:$A,'P17.2_LRbySubgroupbyBen '!L$22,Cal_LR!$C:$C,'P17.2_LRbySubgroupbyBen '!$B23)),U23)</f>
        <v>0</v>
      </c>
      <c r="M23" s="647">
        <f>IF($C$1="Raw Data",IF(OR(M$22="",$A23=""),"",SUMIFS(Cal_LR!$G:$G,Cal_LR!$A:$A,'P17.2_LRbySubgroupbyBen '!M$22,Cal_LR!$C:$C,'P17.2_LRbySubgroupbyBen '!$B23)),U23)</f>
        <v>0</v>
      </c>
      <c r="N23" s="651">
        <f t="shared" ref="N23:N34" si="9">IF($C$1="Raw Data",IF($A23="","",SUM(I23:M23)),W23)</f>
        <v>0</v>
      </c>
      <c r="O23" s="183"/>
      <c r="P23" s="60"/>
      <c r="Q23" s="183"/>
      <c r="R23" s="652"/>
      <c r="S23" s="653"/>
      <c r="T23" s="653"/>
      <c r="U23" s="653"/>
      <c r="V23" s="654"/>
      <c r="W23" s="655"/>
      <c r="X23" s="483"/>
      <c r="Y23" s="484"/>
      <c r="Z23" s="656"/>
      <c r="AA23" s="653"/>
      <c r="AB23" s="653"/>
      <c r="AC23" s="653"/>
      <c r="AD23" s="654"/>
      <c r="AE23" s="655"/>
    </row>
    <row r="24" spans="1:31">
      <c r="A24" s="479">
        <f>IFERROR(IF($C$1="Raw Data",_xlfn.XLOOKUP(B24,#REF!,#REF!),X24),"")</f>
        <v>0</v>
      </c>
      <c r="B24" s="480">
        <v>0</v>
      </c>
      <c r="C24" s="647">
        <f>IF($C$1="Raw Data",IF(OR(C$22="",$B24=""),"",SUMIFS(Cal_LR!$S:$S,Cal_LR!$M:$M,'P17.2_LRbySubgroupbyBen '!C$22,Cal_LR!$O:$O,'P17.2_LRbySubgroupbyBen '!$B24)),Z24)</f>
        <v>0</v>
      </c>
      <c r="D24" s="648">
        <f>IF($C$1="Raw Data",IF(OR(D$22="",$B24=""),"",SUMIFS(Cal_LR!$S:$S,Cal_LR!$M:$M,'P17.2_LRbySubgroupbyBen '!D$22,Cal_LR!$O:$O,'P17.2_LRbySubgroupbyBen '!$B24)),AA24)</f>
        <v>0</v>
      </c>
      <c r="E24" s="648">
        <f>IF($C$1="Raw Data",IF(OR(E$22="",$B24=""),"",SUMIFS(Cal_LR!$S:$S,Cal_LR!$M:$M,'P17.2_LRbySubgroupbyBen '!E$22,Cal_LR!$O:$O,'P17.2_LRbySubgroupbyBen '!$B24)),AB24)</f>
        <v>0</v>
      </c>
      <c r="F24" s="648">
        <f>IF($C$1="Raw Data",IF(OR(F$22="",$B24=""),"",SUMIFS(Cal_LR!$S:$S,Cal_LR!$M:$M,'P17.2_LRbySubgroupbyBen '!F$22,Cal_LR!$O:$O,'P17.2_LRbySubgroupbyBen '!$B24)),AC24)</f>
        <v>0</v>
      </c>
      <c r="G24" s="648">
        <f>IF($C$1="Raw Data",IF(OR(G$22="",$B24=""),"",SUMIFS(Cal_LR!$S:$S,Cal_LR!$M:$M,'P17.2_LRbySubgroupbyBen '!G$22,Cal_LR!$O:$O,'P17.2_LRbySubgroupbyBen '!$B24)),AD24)</f>
        <v>0</v>
      </c>
      <c r="H24" s="649">
        <f t="shared" si="8"/>
        <v>0</v>
      </c>
      <c r="I24" s="647">
        <f>IF($C$1="Raw Data",IF(OR(I$22="",$B24=""),"",SUMIFS(Cal_LR!$G:$G,Cal_LR!$A:$A,'P17.2_LRbySubgroupbyBen '!I$22,Cal_LR!$C:$C,'P17.2_LRbySubgroupbyBen '!$B24)),R24)</f>
        <v>0</v>
      </c>
      <c r="J24" s="650">
        <f>IF($C$1="Raw Data",IF(OR(J$22="",$B24=""),"",SUMIFS(Cal_LR!$G:$G,Cal_LR!$A:$A,'P17.2_LRbySubgroupbyBen '!J$22,Cal_LR!$C:$C,'P17.2_LRbySubgroupbyBen '!$B24)),S24)</f>
        <v>0</v>
      </c>
      <c r="K24" s="650">
        <f>IF($C$1="Raw Data",IF(OR(K$22="",$B24=""),"",SUMIFS(Cal_LR!$G:$G,Cal_LR!$A:$A,'P17.2_LRbySubgroupbyBen '!K$22,Cal_LR!$C:$C,'P17.2_LRbySubgroupbyBen '!$B24)),T24)</f>
        <v>0</v>
      </c>
      <c r="L24" s="648">
        <f>IF($C$1="Raw Data",IF(OR(L$22="",$B24=""),"",SUMIFS(Cal_LR!$G:$G,Cal_LR!$A:$A,'P17.2_LRbySubgroupbyBen '!L$22,Cal_LR!$C:$C,'P17.2_LRbySubgroupbyBen '!$B24)),U24)</f>
        <v>0</v>
      </c>
      <c r="M24" s="647">
        <f>IF($C$1="Raw Data",IF(OR(M$22="",$A24=""),"",SUMIFS(Cal_LR!$G:$G,Cal_LR!$A:$A,'P17.2_LRbySubgroupbyBen '!M$22,Cal_LR!$C:$C,'P17.2_LRbySubgroupbyBen '!$B24)),U24)</f>
        <v>0</v>
      </c>
      <c r="N24" s="651">
        <f t="shared" si="9"/>
        <v>0</v>
      </c>
      <c r="O24" s="183"/>
      <c r="P24" s="60"/>
      <c r="Q24" s="183"/>
      <c r="R24" s="657"/>
      <c r="S24" s="658"/>
      <c r="T24" s="658"/>
      <c r="U24" s="658"/>
      <c r="V24" s="659"/>
      <c r="W24" s="660"/>
      <c r="X24" s="485"/>
      <c r="Y24" s="486"/>
      <c r="Z24" s="661"/>
      <c r="AA24" s="658"/>
      <c r="AB24" s="658"/>
      <c r="AC24" s="658"/>
      <c r="AD24" s="659"/>
      <c r="AE24" s="660"/>
    </row>
    <row r="25" spans="1:31">
      <c r="A25" s="479">
        <f>IFERROR(IF($C$1="Raw Data",_xlfn.XLOOKUP(B25,#REF!,#REF!),X25),"")</f>
        <v>0</v>
      </c>
      <c r="B25" s="480">
        <v>0</v>
      </c>
      <c r="C25" s="647">
        <f>IF($C$1="Raw Data",IF(OR(C$22="",$B25=""),"",SUMIFS(Cal_LR!$S:$S,Cal_LR!$M:$M,'P17.2_LRbySubgroupbyBen '!C$22,Cal_LR!$O:$O,'P17.2_LRbySubgroupbyBen '!$B25)),Z25)</f>
        <v>0</v>
      </c>
      <c r="D25" s="648">
        <f>IF($C$1="Raw Data",IF(OR(D$22="",$B25=""),"",SUMIFS(Cal_LR!$S:$S,Cal_LR!$M:$M,'P17.2_LRbySubgroupbyBen '!D$22,Cal_LR!$O:$O,'P17.2_LRbySubgroupbyBen '!$B25)),AA25)</f>
        <v>0</v>
      </c>
      <c r="E25" s="648">
        <f>IF($C$1="Raw Data",IF(OR(E$22="",$B25=""),"",SUMIFS(Cal_LR!$S:$S,Cal_LR!$M:$M,'P17.2_LRbySubgroupbyBen '!E$22,Cal_LR!$O:$O,'P17.2_LRbySubgroupbyBen '!$B25)),AB25)</f>
        <v>0</v>
      </c>
      <c r="F25" s="648">
        <f>IF($C$1="Raw Data",IF(OR(F$22="",$B25=""),"",SUMIFS(Cal_LR!$S:$S,Cal_LR!$M:$M,'P17.2_LRbySubgroupbyBen '!F$22,Cal_LR!$O:$O,'P17.2_LRbySubgroupbyBen '!$B25)),AC25)</f>
        <v>0</v>
      </c>
      <c r="G25" s="648">
        <f>IF($C$1="Raw Data",IF(OR(G$22="",$B25=""),"",SUMIFS(Cal_LR!$S:$S,Cal_LR!$M:$M,'P17.2_LRbySubgroupbyBen '!G$22,Cal_LR!$O:$O,'P17.2_LRbySubgroupbyBen '!$B25)),AD25)</f>
        <v>0</v>
      </c>
      <c r="H25" s="649">
        <f t="shared" si="8"/>
        <v>0</v>
      </c>
      <c r="I25" s="647">
        <f>IF($C$1="Raw Data",IF(OR(I$22="",$B25=""),"",SUMIFS(Cal_LR!$G:$G,Cal_LR!$A:$A,'P17.2_LRbySubgroupbyBen '!I$22,Cal_LR!$C:$C,'P17.2_LRbySubgroupbyBen '!$B25)),R25)</f>
        <v>0</v>
      </c>
      <c r="J25" s="650">
        <f>IF($C$1="Raw Data",IF(OR(J$22="",$B25=""),"",SUMIFS(Cal_LR!$G:$G,Cal_LR!$A:$A,'P17.2_LRbySubgroupbyBen '!J$22,Cal_LR!$C:$C,'P17.2_LRbySubgroupbyBen '!$B25)),S25)</f>
        <v>0</v>
      </c>
      <c r="K25" s="650">
        <f>IF($C$1="Raw Data",IF(OR(K$22="",$B25=""),"",SUMIFS(Cal_LR!$G:$G,Cal_LR!$A:$A,'P17.2_LRbySubgroupbyBen '!K$22,Cal_LR!$C:$C,'P17.2_LRbySubgroupbyBen '!$B25)),T25)</f>
        <v>0</v>
      </c>
      <c r="L25" s="648">
        <f>IF($C$1="Raw Data",IF(OR(L$22="",$B25=""),"",SUMIFS(Cal_LR!$G:$G,Cal_LR!$A:$A,'P17.2_LRbySubgroupbyBen '!L$22,Cal_LR!$C:$C,'P17.2_LRbySubgroupbyBen '!$B25)),U25)</f>
        <v>0</v>
      </c>
      <c r="M25" s="647">
        <f>IF($C$1="Raw Data",IF(OR(M$22="",$A25=""),"",SUMIFS(Cal_LR!$G:$G,Cal_LR!$A:$A,'P17.2_LRbySubgroupbyBen '!M$22,Cal_LR!$C:$C,'P17.2_LRbySubgroupbyBen '!$B25)),U25)</f>
        <v>0</v>
      </c>
      <c r="N25" s="651">
        <f t="shared" si="9"/>
        <v>0</v>
      </c>
      <c r="O25" s="183"/>
      <c r="P25" s="60"/>
      <c r="Q25" s="183"/>
      <c r="R25" s="657"/>
      <c r="S25" s="658"/>
      <c r="T25" s="658"/>
      <c r="U25" s="658"/>
      <c r="V25" s="659"/>
      <c r="W25" s="660"/>
      <c r="X25" s="485"/>
      <c r="Y25" s="486"/>
      <c r="Z25" s="661"/>
      <c r="AA25" s="658"/>
      <c r="AB25" s="658"/>
      <c r="AC25" s="658"/>
      <c r="AD25" s="659"/>
      <c r="AE25" s="660"/>
    </row>
    <row r="26" spans="1:31">
      <c r="A26" s="479">
        <f>IFERROR(IF($C$1="Raw Data",_xlfn.XLOOKUP(B26,#REF!,#REF!),X26),"")</f>
        <v>0</v>
      </c>
      <c r="B26" s="480">
        <v>0</v>
      </c>
      <c r="C26" s="647">
        <f>IF($C$1="Raw Data",IF(OR(C$22="",$B26=""),"",SUMIFS(Cal_LR!$S:$S,Cal_LR!$M:$M,'P17.2_LRbySubgroupbyBen '!C$22,Cal_LR!$O:$O,'P17.2_LRbySubgroupbyBen '!$B26)),Z26)</f>
        <v>0</v>
      </c>
      <c r="D26" s="648">
        <f>IF($C$1="Raw Data",IF(OR(D$22="",$B26=""),"",SUMIFS(Cal_LR!$S:$S,Cal_LR!$M:$M,'P17.2_LRbySubgroupbyBen '!D$22,Cal_LR!$O:$O,'P17.2_LRbySubgroupbyBen '!$B26)),AA26)</f>
        <v>0</v>
      </c>
      <c r="E26" s="648">
        <f>IF($C$1="Raw Data",IF(OR(E$22="",$B26=""),"",SUMIFS(Cal_LR!$S:$S,Cal_LR!$M:$M,'P17.2_LRbySubgroupbyBen '!E$22,Cal_LR!$O:$O,'P17.2_LRbySubgroupbyBen '!$B26)),AB26)</f>
        <v>0</v>
      </c>
      <c r="F26" s="648">
        <f>IF($C$1="Raw Data",IF(OR(F$22="",$B26=""),"",SUMIFS(Cal_LR!$S:$S,Cal_LR!$M:$M,'P17.2_LRbySubgroupbyBen '!F$22,Cal_LR!$O:$O,'P17.2_LRbySubgroupbyBen '!$B26)),AC26)</f>
        <v>0</v>
      </c>
      <c r="G26" s="648">
        <f>IF($C$1="Raw Data",IF(OR(G$22="",$B26=""),"",SUMIFS(Cal_LR!$S:$S,Cal_LR!$M:$M,'P17.2_LRbySubgroupbyBen '!G$22,Cal_LR!$O:$O,'P17.2_LRbySubgroupbyBen '!$B26)),AD26)</f>
        <v>0</v>
      </c>
      <c r="H26" s="649">
        <f t="shared" si="8"/>
        <v>0</v>
      </c>
      <c r="I26" s="647">
        <f>IF($C$1="Raw Data",IF(OR(I$22="",$B26=""),"",SUMIFS(Cal_LR!$G:$G,Cal_LR!$A:$A,'P17.2_LRbySubgroupbyBen '!I$22,Cal_LR!$C:$C,'P17.2_LRbySubgroupbyBen '!$B26)),R26)</f>
        <v>0</v>
      </c>
      <c r="J26" s="650">
        <f>IF($C$1="Raw Data",IF(OR(J$22="",$B26=""),"",SUMIFS(Cal_LR!$G:$G,Cal_LR!$A:$A,'P17.2_LRbySubgroupbyBen '!J$22,Cal_LR!$C:$C,'P17.2_LRbySubgroupbyBen '!$B26)),S26)</f>
        <v>0</v>
      </c>
      <c r="K26" s="650">
        <f>IF($C$1="Raw Data",IF(OR(K$22="",$B26=""),"",SUMIFS(Cal_LR!$G:$G,Cal_LR!$A:$A,'P17.2_LRbySubgroupbyBen '!K$22,Cal_LR!$C:$C,'P17.2_LRbySubgroupbyBen '!$B26)),T26)</f>
        <v>0</v>
      </c>
      <c r="L26" s="648">
        <f>IF($C$1="Raw Data",IF(OR(L$22="",$B26=""),"",SUMIFS(Cal_LR!$G:$G,Cal_LR!$A:$A,'P17.2_LRbySubgroupbyBen '!L$22,Cal_LR!$C:$C,'P17.2_LRbySubgroupbyBen '!$B26)),U26)</f>
        <v>0</v>
      </c>
      <c r="M26" s="647">
        <f>IF($C$1="Raw Data",IF(OR(M$22="",$A26=""),"",SUMIFS(Cal_LR!$G:$G,Cal_LR!$A:$A,'P17.2_LRbySubgroupbyBen '!M$22,Cal_LR!$C:$C,'P17.2_LRbySubgroupbyBen '!$B26)),U26)</f>
        <v>0</v>
      </c>
      <c r="N26" s="651">
        <f t="shared" si="9"/>
        <v>0</v>
      </c>
      <c r="O26" s="183"/>
      <c r="P26" s="60"/>
      <c r="Q26" s="183"/>
      <c r="R26" s="657"/>
      <c r="S26" s="658"/>
      <c r="T26" s="658"/>
      <c r="U26" s="658"/>
      <c r="V26" s="659"/>
      <c r="W26" s="660"/>
      <c r="X26" s="485"/>
      <c r="Y26" s="486"/>
      <c r="Z26" s="661"/>
      <c r="AA26" s="658"/>
      <c r="AB26" s="658"/>
      <c r="AC26" s="658"/>
      <c r="AD26" s="659"/>
      <c r="AE26" s="660"/>
    </row>
    <row r="27" spans="1:31">
      <c r="A27" s="479">
        <f>IFERROR(IF($C$1="Raw Data",_xlfn.XLOOKUP(B27,#REF!,#REF!),X27),"")</f>
        <v>0</v>
      </c>
      <c r="B27" s="480">
        <v>0</v>
      </c>
      <c r="C27" s="647">
        <f>IF($C$1="Raw Data",IF(OR(C$22="",$B27=""),"",SUMIFS(Cal_LR!$S:$S,Cal_LR!$M:$M,'P17.2_LRbySubgroupbyBen '!C$22,Cal_LR!$O:$O,'P17.2_LRbySubgroupbyBen '!$B27)),Z27)</f>
        <v>0</v>
      </c>
      <c r="D27" s="648">
        <f>IF($C$1="Raw Data",IF(OR(D$22="",$B27=""),"",SUMIFS(Cal_LR!$S:$S,Cal_LR!$M:$M,'P17.2_LRbySubgroupbyBen '!D$22,Cal_LR!$O:$O,'P17.2_LRbySubgroupbyBen '!$B27)),AA27)</f>
        <v>0</v>
      </c>
      <c r="E27" s="648">
        <f>IF($C$1="Raw Data",IF(OR(E$22="",$B27=""),"",SUMIFS(Cal_LR!$S:$S,Cal_LR!$M:$M,'P17.2_LRbySubgroupbyBen '!E$22,Cal_LR!$O:$O,'P17.2_LRbySubgroupbyBen '!$B27)),AB27)</f>
        <v>0</v>
      </c>
      <c r="F27" s="648">
        <f>IF($C$1="Raw Data",IF(OR(F$22="",$B27=""),"",SUMIFS(Cal_LR!$S:$S,Cal_LR!$M:$M,'P17.2_LRbySubgroupbyBen '!F$22,Cal_LR!$O:$O,'P17.2_LRbySubgroupbyBen '!$B27)),AC27)</f>
        <v>0</v>
      </c>
      <c r="G27" s="648">
        <f>IF($C$1="Raw Data",IF(OR(G$22="",$B27=""),"",SUMIFS(Cal_LR!$S:$S,Cal_LR!$M:$M,'P17.2_LRbySubgroupbyBen '!G$22,Cal_LR!$O:$O,'P17.2_LRbySubgroupbyBen '!$B27)),AD27)</f>
        <v>0</v>
      </c>
      <c r="H27" s="649">
        <f t="shared" si="8"/>
        <v>0</v>
      </c>
      <c r="I27" s="647">
        <f>IF($C$1="Raw Data",IF(OR(I$22="",$B27=""),"",SUMIFS(Cal_LR!$G:$G,Cal_LR!$A:$A,'P17.2_LRbySubgroupbyBen '!I$22,Cal_LR!$C:$C,'P17.2_LRbySubgroupbyBen '!$B27)),R27)</f>
        <v>0</v>
      </c>
      <c r="J27" s="650">
        <f>IF($C$1="Raw Data",IF(OR(J$22="",$B27=""),"",SUMIFS(Cal_LR!$G:$G,Cal_LR!$A:$A,'P17.2_LRbySubgroupbyBen '!J$22,Cal_LR!$C:$C,'P17.2_LRbySubgroupbyBen '!$B27)),S27)</f>
        <v>0</v>
      </c>
      <c r="K27" s="650">
        <f>IF($C$1="Raw Data",IF(OR(K$22="",$B27=""),"",SUMIFS(Cal_LR!$G:$G,Cal_LR!$A:$A,'P17.2_LRbySubgroupbyBen '!K$22,Cal_LR!$C:$C,'P17.2_LRbySubgroupbyBen '!$B27)),T27)</f>
        <v>0</v>
      </c>
      <c r="L27" s="648">
        <f>IF($C$1="Raw Data",IF(OR(L$22="",$B27=""),"",SUMIFS(Cal_LR!$G:$G,Cal_LR!$A:$A,'P17.2_LRbySubgroupbyBen '!L$22,Cal_LR!$C:$C,'P17.2_LRbySubgroupbyBen '!$B27)),U27)</f>
        <v>0</v>
      </c>
      <c r="M27" s="647">
        <f>IF($C$1="Raw Data",IF(OR(M$22="",$A27=""),"",SUMIFS(Cal_LR!$G:$G,Cal_LR!$A:$A,'P17.2_LRbySubgroupbyBen '!M$22,Cal_LR!$C:$C,'P17.2_LRbySubgroupbyBen '!$B27)),U27)</f>
        <v>0</v>
      </c>
      <c r="N27" s="651">
        <f t="shared" si="9"/>
        <v>0</v>
      </c>
      <c r="O27" s="183"/>
      <c r="P27" s="60"/>
      <c r="Q27" s="183"/>
      <c r="R27" s="657"/>
      <c r="S27" s="658"/>
      <c r="T27" s="658"/>
      <c r="U27" s="658"/>
      <c r="V27" s="659"/>
      <c r="W27" s="660"/>
      <c r="X27" s="485"/>
      <c r="Y27" s="486"/>
      <c r="Z27" s="661"/>
      <c r="AA27" s="658"/>
      <c r="AB27" s="658"/>
      <c r="AC27" s="658"/>
      <c r="AD27" s="659"/>
      <c r="AE27" s="660"/>
    </row>
    <row r="28" spans="1:31">
      <c r="A28" s="479">
        <f>IFERROR(IF($C$1="Raw Data",_xlfn.XLOOKUP(B28,#REF!,#REF!),X28),"")</f>
        <v>0</v>
      </c>
      <c r="B28" s="480">
        <v>0</v>
      </c>
      <c r="C28" s="647">
        <f>IF($C$1="Raw Data",IF(OR(C$22="",$B28=""),"",SUMIFS(Cal_LR!$S:$S,Cal_LR!$M:$M,'P17.2_LRbySubgroupbyBen '!C$22,Cal_LR!$O:$O,'P17.2_LRbySubgroupbyBen '!$B28)),Z28)</f>
        <v>0</v>
      </c>
      <c r="D28" s="648">
        <f>IF($C$1="Raw Data",IF(OR(D$22="",$B28=""),"",SUMIFS(Cal_LR!$S:$S,Cal_LR!$M:$M,'P17.2_LRbySubgroupbyBen '!D$22,Cal_LR!$O:$O,'P17.2_LRbySubgroupbyBen '!$B28)),AA28)</f>
        <v>0</v>
      </c>
      <c r="E28" s="648">
        <f>IF($C$1="Raw Data",IF(OR(E$22="",$B28=""),"",SUMIFS(Cal_LR!$S:$S,Cal_LR!$M:$M,'P17.2_LRbySubgroupbyBen '!E$22,Cal_LR!$O:$O,'P17.2_LRbySubgroupbyBen '!$B28)),AB28)</f>
        <v>0</v>
      </c>
      <c r="F28" s="648">
        <f>IF($C$1="Raw Data",IF(OR(F$22="",$B28=""),"",SUMIFS(Cal_LR!$S:$S,Cal_LR!$M:$M,'P17.2_LRbySubgroupbyBen '!F$22,Cal_LR!$O:$O,'P17.2_LRbySubgroupbyBen '!$B28)),AC28)</f>
        <v>0</v>
      </c>
      <c r="G28" s="648">
        <f>IF($C$1="Raw Data",IF(OR(G$22="",$B28=""),"",SUMIFS(Cal_LR!$S:$S,Cal_LR!$M:$M,'P17.2_LRbySubgroupbyBen '!G$22,Cal_LR!$O:$O,'P17.2_LRbySubgroupbyBen '!$B28)),AD28)</f>
        <v>0</v>
      </c>
      <c r="H28" s="649">
        <f t="shared" si="8"/>
        <v>0</v>
      </c>
      <c r="I28" s="647">
        <f>IF($C$1="Raw Data",IF(OR(I$22="",$B28=""),"",SUMIFS(Cal_LR!$G:$G,Cal_LR!$A:$A,'P17.2_LRbySubgroupbyBen '!I$22,Cal_LR!$C:$C,'P17.2_LRbySubgroupbyBen '!$B28)),R28)</f>
        <v>0</v>
      </c>
      <c r="J28" s="650">
        <f>IF($C$1="Raw Data",IF(OR(J$22="",$B28=""),"",SUMIFS(Cal_LR!$G:$G,Cal_LR!$A:$A,'P17.2_LRbySubgroupbyBen '!J$22,Cal_LR!$C:$C,'P17.2_LRbySubgroupbyBen '!$B28)),S28)</f>
        <v>0</v>
      </c>
      <c r="K28" s="650">
        <f>IF($C$1="Raw Data",IF(OR(K$22="",$B28=""),"",SUMIFS(Cal_LR!$G:$G,Cal_LR!$A:$A,'P17.2_LRbySubgroupbyBen '!K$22,Cal_LR!$C:$C,'P17.2_LRbySubgroupbyBen '!$B28)),T28)</f>
        <v>0</v>
      </c>
      <c r="L28" s="648">
        <f>IF($C$1="Raw Data",IF(OR(L$22="",$B28=""),"",SUMIFS(Cal_LR!$G:$G,Cal_LR!$A:$A,'P17.2_LRbySubgroupbyBen '!L$22,Cal_LR!$C:$C,'P17.2_LRbySubgroupbyBen '!$B28)),U28)</f>
        <v>0</v>
      </c>
      <c r="M28" s="647">
        <f>IF($C$1="Raw Data",IF(OR(M$22="",$A28=""),"",SUMIFS(Cal_LR!$G:$G,Cal_LR!$A:$A,'P17.2_LRbySubgroupbyBen '!M$22,Cal_LR!$C:$C,'P17.2_LRbySubgroupbyBen '!$B28)),U28)</f>
        <v>0</v>
      </c>
      <c r="N28" s="651">
        <f t="shared" si="9"/>
        <v>0</v>
      </c>
      <c r="O28" s="183"/>
      <c r="P28" s="60"/>
      <c r="Q28" s="183"/>
      <c r="R28" s="657"/>
      <c r="S28" s="658"/>
      <c r="T28" s="658"/>
      <c r="U28" s="658"/>
      <c r="V28" s="659"/>
      <c r="W28" s="660"/>
      <c r="X28" s="485"/>
      <c r="Y28" s="486"/>
      <c r="Z28" s="661"/>
      <c r="AA28" s="658"/>
      <c r="AB28" s="658"/>
      <c r="AC28" s="658"/>
      <c r="AD28" s="659"/>
      <c r="AE28" s="660"/>
    </row>
    <row r="29" spans="1:31">
      <c r="A29" s="479">
        <f>IFERROR(IF($C$1="Raw Data",_xlfn.XLOOKUP(B29,#REF!,#REF!),X29),"")</f>
        <v>0</v>
      </c>
      <c r="B29" s="480">
        <v>0</v>
      </c>
      <c r="C29" s="647">
        <f>IF($C$1="Raw Data",IF(OR(C$22="",$B29=""),"",SUMIFS(Cal_LR!$S:$S,Cal_LR!$M:$M,'P17.2_LRbySubgroupbyBen '!C$22,Cal_LR!$O:$O,'P17.2_LRbySubgroupbyBen '!$B29)),Z29)</f>
        <v>0</v>
      </c>
      <c r="D29" s="648">
        <f>IF($C$1="Raw Data",IF(OR(D$22="",$B29=""),"",SUMIFS(Cal_LR!$S:$S,Cal_LR!$M:$M,'P17.2_LRbySubgroupbyBen '!D$22,Cal_LR!$O:$O,'P17.2_LRbySubgroupbyBen '!$B29)),AA29)</f>
        <v>0</v>
      </c>
      <c r="E29" s="648">
        <f>IF($C$1="Raw Data",IF(OR(E$22="",$B29=""),"",SUMIFS(Cal_LR!$S:$S,Cal_LR!$M:$M,'P17.2_LRbySubgroupbyBen '!E$22,Cal_LR!$O:$O,'P17.2_LRbySubgroupbyBen '!$B29)),AB29)</f>
        <v>0</v>
      </c>
      <c r="F29" s="648">
        <f>IF($C$1="Raw Data",IF(OR(F$22="",$B29=""),"",SUMIFS(Cal_LR!$S:$S,Cal_LR!$M:$M,'P17.2_LRbySubgroupbyBen '!F$22,Cal_LR!$O:$O,'P17.2_LRbySubgroupbyBen '!$B29)),AC29)</f>
        <v>0</v>
      </c>
      <c r="G29" s="648">
        <f>IF($C$1="Raw Data",IF(OR(G$22="",$B29=""),"",SUMIFS(Cal_LR!$S:$S,Cal_LR!$M:$M,'P17.2_LRbySubgroupbyBen '!G$22,Cal_LR!$O:$O,'P17.2_LRbySubgroupbyBen '!$B29)),AD29)</f>
        <v>0</v>
      </c>
      <c r="H29" s="649">
        <f t="shared" si="8"/>
        <v>0</v>
      </c>
      <c r="I29" s="647">
        <f>IF($C$1="Raw Data",IF(OR(I$22="",$B29=""),"",SUMIFS(Cal_LR!$G:$G,Cal_LR!$A:$A,'P17.2_LRbySubgroupbyBen '!I$22,Cal_LR!$C:$C,'P17.2_LRbySubgroupbyBen '!$B29)),R29)</f>
        <v>0</v>
      </c>
      <c r="J29" s="650">
        <f>IF($C$1="Raw Data",IF(OR(J$22="",$B29=""),"",SUMIFS(Cal_LR!$G:$G,Cal_LR!$A:$A,'P17.2_LRbySubgroupbyBen '!J$22,Cal_LR!$C:$C,'P17.2_LRbySubgroupbyBen '!$B29)),S29)</f>
        <v>0</v>
      </c>
      <c r="K29" s="650">
        <f>IF($C$1="Raw Data",IF(OR(K$22="",$B29=""),"",SUMIFS(Cal_LR!$G:$G,Cal_LR!$A:$A,'P17.2_LRbySubgroupbyBen '!K$22,Cal_LR!$C:$C,'P17.2_LRbySubgroupbyBen '!$B29)),T29)</f>
        <v>0</v>
      </c>
      <c r="L29" s="648">
        <f>IF($C$1="Raw Data",IF(OR(L$22="",$B29=""),"",SUMIFS(Cal_LR!$G:$G,Cal_LR!$A:$A,'P17.2_LRbySubgroupbyBen '!L$22,Cal_LR!$C:$C,'P17.2_LRbySubgroupbyBen '!$B29)),U29)</f>
        <v>0</v>
      </c>
      <c r="M29" s="647">
        <f>IF($C$1="Raw Data",IF(OR(M$22="",$A29=""),"",SUMIFS(Cal_LR!$G:$G,Cal_LR!$A:$A,'P17.2_LRbySubgroupbyBen '!M$22,Cal_LR!$C:$C,'P17.2_LRbySubgroupbyBen '!$B29)),U29)</f>
        <v>0</v>
      </c>
      <c r="N29" s="651">
        <f t="shared" si="9"/>
        <v>0</v>
      </c>
      <c r="O29" s="183"/>
      <c r="P29" s="60"/>
      <c r="Q29" s="183"/>
      <c r="R29" s="657"/>
      <c r="S29" s="658"/>
      <c r="T29" s="658"/>
      <c r="U29" s="658"/>
      <c r="V29" s="659"/>
      <c r="W29" s="660"/>
      <c r="X29" s="485"/>
      <c r="Y29" s="486"/>
      <c r="Z29" s="661"/>
      <c r="AA29" s="658"/>
      <c r="AB29" s="658"/>
      <c r="AC29" s="658"/>
      <c r="AD29" s="659"/>
      <c r="AE29" s="660"/>
    </row>
    <row r="30" spans="1:31">
      <c r="A30" s="479">
        <f>IFERROR(IF($C$1="Raw Data",_xlfn.XLOOKUP(B30,#REF!,#REF!),X30),"")</f>
        <v>0</v>
      </c>
      <c r="B30" s="480">
        <v>0</v>
      </c>
      <c r="C30" s="647">
        <f>IF($C$1="Raw Data",IF(OR(C$22="",$B30=""),"",SUMIFS(Cal_LR!$S:$S,Cal_LR!$M:$M,'P17.2_LRbySubgroupbyBen '!C$22,Cal_LR!$O:$O,'P17.2_LRbySubgroupbyBen '!$B30)),Z30)</f>
        <v>0</v>
      </c>
      <c r="D30" s="648">
        <f>IF($C$1="Raw Data",IF(OR(D$22="",$B30=""),"",SUMIFS(Cal_LR!$S:$S,Cal_LR!$M:$M,'P17.2_LRbySubgroupbyBen '!D$22,Cal_LR!$O:$O,'P17.2_LRbySubgroupbyBen '!$B30)),AA30)</f>
        <v>0</v>
      </c>
      <c r="E30" s="648">
        <f>IF($C$1="Raw Data",IF(OR(E$22="",$B30=""),"",SUMIFS(Cal_LR!$S:$S,Cal_LR!$M:$M,'P17.2_LRbySubgroupbyBen '!E$22,Cal_LR!$O:$O,'P17.2_LRbySubgroupbyBen '!$B30)),AB30)</f>
        <v>0</v>
      </c>
      <c r="F30" s="648">
        <f>IF($C$1="Raw Data",IF(OR(F$22="",$B30=""),"",SUMIFS(Cal_LR!$S:$S,Cal_LR!$M:$M,'P17.2_LRbySubgroupbyBen '!F$22,Cal_LR!$O:$O,'P17.2_LRbySubgroupbyBen '!$B30)),AC30)</f>
        <v>0</v>
      </c>
      <c r="G30" s="648">
        <f>IF($C$1="Raw Data",IF(OR(G$22="",$B30=""),"",SUMIFS(Cal_LR!$S:$S,Cal_LR!$M:$M,'P17.2_LRbySubgroupbyBen '!G$22,Cal_LR!$O:$O,'P17.2_LRbySubgroupbyBen '!$B30)),AD30)</f>
        <v>0</v>
      </c>
      <c r="H30" s="649">
        <f t="shared" si="8"/>
        <v>0</v>
      </c>
      <c r="I30" s="647">
        <f>IF($C$1="Raw Data",IF(OR(I$22="",$B30=""),"",SUMIFS(Cal_LR!$G:$G,Cal_LR!$A:$A,'P17.2_LRbySubgroupbyBen '!I$22,Cal_LR!$C:$C,'P17.2_LRbySubgroupbyBen '!$B30)),R30)</f>
        <v>0</v>
      </c>
      <c r="J30" s="650">
        <f>IF($C$1="Raw Data",IF(OR(J$22="",$B30=""),"",SUMIFS(Cal_LR!$G:$G,Cal_LR!$A:$A,'P17.2_LRbySubgroupbyBen '!J$22,Cal_LR!$C:$C,'P17.2_LRbySubgroupbyBen '!$B30)),S30)</f>
        <v>0</v>
      </c>
      <c r="K30" s="650">
        <f>IF($C$1="Raw Data",IF(OR(K$22="",$B30=""),"",SUMIFS(Cal_LR!$G:$G,Cal_LR!$A:$A,'P17.2_LRbySubgroupbyBen '!K$22,Cal_LR!$C:$C,'P17.2_LRbySubgroupbyBen '!$B30)),T30)</f>
        <v>0</v>
      </c>
      <c r="L30" s="648">
        <f>IF($C$1="Raw Data",IF(OR(L$22="",$B30=""),"",SUMIFS(Cal_LR!$G:$G,Cal_LR!$A:$A,'P17.2_LRbySubgroupbyBen '!L$22,Cal_LR!$C:$C,'P17.2_LRbySubgroupbyBen '!$B30)),U30)</f>
        <v>0</v>
      </c>
      <c r="M30" s="647">
        <f>IF($C$1="Raw Data",IF(OR(M$22="",$A30=""),"",SUMIFS(Cal_LR!$G:$G,Cal_LR!$A:$A,'P17.2_LRbySubgroupbyBen '!M$22,Cal_LR!$C:$C,'P17.2_LRbySubgroupbyBen '!$B30)),U30)</f>
        <v>0</v>
      </c>
      <c r="N30" s="651">
        <f t="shared" si="9"/>
        <v>0</v>
      </c>
      <c r="O30" s="183"/>
      <c r="P30" s="60"/>
      <c r="Q30" s="183"/>
      <c r="R30" s="657"/>
      <c r="S30" s="658"/>
      <c r="T30" s="658"/>
      <c r="U30" s="658"/>
      <c r="V30" s="659"/>
      <c r="W30" s="660"/>
      <c r="X30" s="485"/>
      <c r="Y30" s="486"/>
      <c r="Z30" s="661"/>
      <c r="AA30" s="658"/>
      <c r="AB30" s="658"/>
      <c r="AC30" s="658"/>
      <c r="AD30" s="659"/>
      <c r="AE30" s="660"/>
    </row>
    <row r="31" spans="1:31">
      <c r="A31" s="479">
        <f>IFERROR(IF($C$1="Raw Data",_xlfn.XLOOKUP(B31,#REF!,#REF!),X31),"")</f>
        <v>0</v>
      </c>
      <c r="B31" s="480">
        <v>0</v>
      </c>
      <c r="C31" s="647">
        <f>IF($C$1="Raw Data",IF(OR(C$22="",$B31=""),"",SUMIFS(Cal_LR!$S:$S,Cal_LR!$M:$M,'P17.2_LRbySubgroupbyBen '!C$22,Cal_LR!$O:$O,'P17.2_LRbySubgroupbyBen '!$B31)),Z31)</f>
        <v>0</v>
      </c>
      <c r="D31" s="648">
        <f>IF($C$1="Raw Data",IF(OR(D$22="",$B31=""),"",SUMIFS(Cal_LR!$S:$S,Cal_LR!$M:$M,'P17.2_LRbySubgroupbyBen '!D$22,Cal_LR!$O:$O,'P17.2_LRbySubgroupbyBen '!$B31)),AA31)</f>
        <v>0</v>
      </c>
      <c r="E31" s="648">
        <f>IF($C$1="Raw Data",IF(OR(E$22="",$B31=""),"",SUMIFS(Cal_LR!$S:$S,Cal_LR!$M:$M,'P17.2_LRbySubgroupbyBen '!E$22,Cal_LR!$O:$O,'P17.2_LRbySubgroupbyBen '!$B31)),AB31)</f>
        <v>0</v>
      </c>
      <c r="F31" s="648">
        <f>IF($C$1="Raw Data",IF(OR(F$22="",$B31=""),"",SUMIFS(Cal_LR!$S:$S,Cal_LR!$M:$M,'P17.2_LRbySubgroupbyBen '!F$22,Cal_LR!$O:$O,'P17.2_LRbySubgroupbyBen '!$B31)),AC31)</f>
        <v>0</v>
      </c>
      <c r="G31" s="648">
        <f>IF($C$1="Raw Data",IF(OR(G$22="",$B31=""),"",SUMIFS(Cal_LR!$S:$S,Cal_LR!$M:$M,'P17.2_LRbySubgroupbyBen '!G$22,Cal_LR!$O:$O,'P17.2_LRbySubgroupbyBen '!$B31)),AD31)</f>
        <v>0</v>
      </c>
      <c r="H31" s="649">
        <f t="shared" si="8"/>
        <v>0</v>
      </c>
      <c r="I31" s="647">
        <f>IF($C$1="Raw Data",IF(OR(I$22="",$B31=""),"",SUMIFS(Cal_LR!$G:$G,Cal_LR!$A:$A,'P17.2_LRbySubgroupbyBen '!I$22,Cal_LR!$C:$C,'P17.2_LRbySubgroupbyBen '!$B31)),R31)</f>
        <v>0</v>
      </c>
      <c r="J31" s="650">
        <f>IF($C$1="Raw Data",IF(OR(J$22="",$B31=""),"",SUMIFS(Cal_LR!$G:$G,Cal_LR!$A:$A,'P17.2_LRbySubgroupbyBen '!J$22,Cal_LR!$C:$C,'P17.2_LRbySubgroupbyBen '!$B31)),S31)</f>
        <v>0</v>
      </c>
      <c r="K31" s="650">
        <f>IF($C$1="Raw Data",IF(OR(K$22="",$B31=""),"",SUMIFS(Cal_LR!$G:$G,Cal_LR!$A:$A,'P17.2_LRbySubgroupbyBen '!K$22,Cal_LR!$C:$C,'P17.2_LRbySubgroupbyBen '!$B31)),T31)</f>
        <v>0</v>
      </c>
      <c r="L31" s="648">
        <f>IF($C$1="Raw Data",IF(OR(L$22="",$B31=""),"",SUMIFS(Cal_LR!$G:$G,Cal_LR!$A:$A,'P17.2_LRbySubgroupbyBen '!L$22,Cal_LR!$C:$C,'P17.2_LRbySubgroupbyBen '!$B31)),U31)</f>
        <v>0</v>
      </c>
      <c r="M31" s="647">
        <f>IF($C$1="Raw Data",IF(OR(M$22="",$A31=""),"",SUMIFS(Cal_LR!$G:$G,Cal_LR!$A:$A,'P17.2_LRbySubgroupbyBen '!M$22,Cal_LR!$C:$C,'P17.2_LRbySubgroupbyBen '!$B31)),U31)</f>
        <v>0</v>
      </c>
      <c r="N31" s="651">
        <f t="shared" si="9"/>
        <v>0</v>
      </c>
      <c r="O31" s="183"/>
      <c r="P31" s="60"/>
      <c r="Q31" s="183"/>
      <c r="R31" s="657"/>
      <c r="S31" s="658"/>
      <c r="T31" s="658"/>
      <c r="U31" s="658"/>
      <c r="V31" s="659"/>
      <c r="W31" s="660"/>
      <c r="X31" s="485"/>
      <c r="Y31" s="486"/>
      <c r="Z31" s="661"/>
      <c r="AA31" s="658"/>
      <c r="AB31" s="658"/>
      <c r="AC31" s="658"/>
      <c r="AD31" s="659"/>
      <c r="AE31" s="660"/>
    </row>
    <row r="32" spans="1:31">
      <c r="A32" s="479">
        <f>IFERROR(IF($C$1="Raw Data",_xlfn.XLOOKUP(B32,#REF!,#REF!),X32),"")</f>
        <v>0</v>
      </c>
      <c r="B32" s="480">
        <v>0</v>
      </c>
      <c r="C32" s="647">
        <f>IF($C$1="Raw Data",IF(OR(C$22="",$B32=""),"",SUMIFS(Cal_LR!$S:$S,Cal_LR!$M:$M,'P17.2_LRbySubgroupbyBen '!C$22,Cal_LR!$O:$O,'P17.2_LRbySubgroupbyBen '!$B32)),Z32)</f>
        <v>0</v>
      </c>
      <c r="D32" s="648">
        <f>IF($C$1="Raw Data",IF(OR(D$22="",$B32=""),"",SUMIFS(Cal_LR!$S:$S,Cal_LR!$M:$M,'P17.2_LRbySubgroupbyBen '!D$22,Cal_LR!$O:$O,'P17.2_LRbySubgroupbyBen '!$B32)),AA32)</f>
        <v>0</v>
      </c>
      <c r="E32" s="648">
        <f>IF($C$1="Raw Data",IF(OR(E$22="",$B32=""),"",SUMIFS(Cal_LR!$S:$S,Cal_LR!$M:$M,'P17.2_LRbySubgroupbyBen '!E$22,Cal_LR!$O:$O,'P17.2_LRbySubgroupbyBen '!$B32)),AB32)</f>
        <v>0</v>
      </c>
      <c r="F32" s="648">
        <f>IF($C$1="Raw Data",IF(OR(F$22="",$B32=""),"",SUMIFS(Cal_LR!$S:$S,Cal_LR!$M:$M,'P17.2_LRbySubgroupbyBen '!F$22,Cal_LR!$O:$O,'P17.2_LRbySubgroupbyBen '!$B32)),AC32)</f>
        <v>0</v>
      </c>
      <c r="G32" s="648">
        <f>IF($C$1="Raw Data",IF(OR(G$22="",$B32=""),"",SUMIFS(Cal_LR!$S:$S,Cal_LR!$M:$M,'P17.2_LRbySubgroupbyBen '!G$22,Cal_LR!$O:$O,'P17.2_LRbySubgroupbyBen '!$B32)),AD32)</f>
        <v>0</v>
      </c>
      <c r="H32" s="649">
        <f t="shared" si="8"/>
        <v>0</v>
      </c>
      <c r="I32" s="647">
        <f>IF($C$1="Raw Data",IF(OR(I$22="",$B32=""),"",SUMIFS(Cal_LR!$G:$G,Cal_LR!$A:$A,'P17.2_LRbySubgroupbyBen '!I$22,Cal_LR!$C:$C,'P17.2_LRbySubgroupbyBen '!$B32)),R32)</f>
        <v>0</v>
      </c>
      <c r="J32" s="650">
        <f>IF($C$1="Raw Data",IF(OR(J$22="",$B32=""),"",SUMIFS(Cal_LR!$G:$G,Cal_LR!$A:$A,'P17.2_LRbySubgroupbyBen '!J$22,Cal_LR!$C:$C,'P17.2_LRbySubgroupbyBen '!$B32)),S32)</f>
        <v>0</v>
      </c>
      <c r="K32" s="650">
        <f>IF($C$1="Raw Data",IF(OR(K$22="",$B32=""),"",SUMIFS(Cal_LR!$G:$G,Cal_LR!$A:$A,'P17.2_LRbySubgroupbyBen '!K$22,Cal_LR!$C:$C,'P17.2_LRbySubgroupbyBen '!$B32)),T32)</f>
        <v>0</v>
      </c>
      <c r="L32" s="648">
        <f>IF($C$1="Raw Data",IF(OR(L$22="",$B32=""),"",SUMIFS(Cal_LR!$G:$G,Cal_LR!$A:$A,'P17.2_LRbySubgroupbyBen '!L$22,Cal_LR!$C:$C,'P17.2_LRbySubgroupbyBen '!$B32)),U32)</f>
        <v>0</v>
      </c>
      <c r="M32" s="647">
        <f>IF($C$1="Raw Data",IF(OR(M$22="",$A32=""),"",SUMIFS(Cal_LR!$G:$G,Cal_LR!$A:$A,'P17.2_LRbySubgroupbyBen '!M$22,Cal_LR!$C:$C,'P17.2_LRbySubgroupbyBen '!$B32)),U32)</f>
        <v>0</v>
      </c>
      <c r="N32" s="651">
        <f t="shared" si="9"/>
        <v>0</v>
      </c>
      <c r="O32" s="183"/>
      <c r="P32" s="60"/>
      <c r="Q32" s="183"/>
      <c r="R32" s="657"/>
      <c r="S32" s="658"/>
      <c r="T32" s="658"/>
      <c r="U32" s="658"/>
      <c r="V32" s="659"/>
      <c r="W32" s="660"/>
      <c r="X32" s="485"/>
      <c r="Y32" s="486"/>
      <c r="Z32" s="661"/>
      <c r="AA32" s="658"/>
      <c r="AB32" s="658"/>
      <c r="AC32" s="658"/>
      <c r="AD32" s="659"/>
      <c r="AE32" s="660"/>
    </row>
    <row r="33" spans="1:31">
      <c r="A33" s="479">
        <f>IFERROR(IF($C$1="Raw Data",_xlfn.XLOOKUP(B33,#REF!,#REF!),X33),"")</f>
        <v>0</v>
      </c>
      <c r="B33" s="480">
        <v>0</v>
      </c>
      <c r="C33" s="647">
        <f>IF($C$1="Raw Data",IF(OR(C$22="",$B33=""),"",SUMIFS(Cal_LR!$S:$S,Cal_LR!$M:$M,'P17.2_LRbySubgroupbyBen '!C$22,Cal_LR!$O:$O,'P17.2_LRbySubgroupbyBen '!$B33)),Z33)</f>
        <v>0</v>
      </c>
      <c r="D33" s="648">
        <f>IF($C$1="Raw Data",IF(OR(D$22="",$B33=""),"",SUMIFS(Cal_LR!$S:$S,Cal_LR!$M:$M,'P17.2_LRbySubgroupbyBen '!D$22,Cal_LR!$O:$O,'P17.2_LRbySubgroupbyBen '!$B33)),AA33)</f>
        <v>0</v>
      </c>
      <c r="E33" s="662">
        <f>IF($C$1="Raw Data",IF(OR(E$22="",$B33=""),"",SUMIFS(Cal_LR!$S:$S,Cal_LR!$M:$M,'P17.2_LRbySubgroupbyBen '!E$22,Cal_LR!$O:$O,'P17.2_LRbySubgroupbyBen '!$B33)),AB33)</f>
        <v>0</v>
      </c>
      <c r="F33" s="662">
        <f>IF($C$1="Raw Data",IF(OR(F$22="",$B33=""),"",SUMIFS(Cal_LR!$S:$S,Cal_LR!$M:$M,'P17.2_LRbySubgroupbyBen '!F$22,Cal_LR!$O:$O,'P17.2_LRbySubgroupbyBen '!$B33)),AC33)</f>
        <v>0</v>
      </c>
      <c r="G33" s="662">
        <f>IF($C$1="Raw Data",IF(OR(G$22="",$B33=""),"",SUMIFS(Cal_LR!$S:$S,Cal_LR!$M:$M,'P17.2_LRbySubgroupbyBen '!G$22,Cal_LR!$O:$O,'P17.2_LRbySubgroupbyBen '!$B33)),AD33)</f>
        <v>0</v>
      </c>
      <c r="H33" s="649">
        <f t="shared" si="8"/>
        <v>0</v>
      </c>
      <c r="I33" s="647">
        <f>IF($C$1="Raw Data",IF(OR(I$22="",$B33=""),"",SUMIFS(Cal_LR!$G:$G,Cal_LR!$A:$A,'P17.2_LRbySubgroupbyBen '!I$22,Cal_LR!$C:$C,'P17.2_LRbySubgroupbyBen '!$B33)),R33)</f>
        <v>0</v>
      </c>
      <c r="J33" s="650">
        <f>IF($C$1="Raw Data",IF(OR(J$22="",$B33=""),"",SUMIFS(Cal_LR!$G:$G,Cal_LR!$A:$A,'P17.2_LRbySubgroupbyBen '!J$22,Cal_LR!$C:$C,'P17.2_LRbySubgroupbyBen '!$B33)),S33)</f>
        <v>0</v>
      </c>
      <c r="K33" s="650">
        <f>IF($C$1="Raw Data",IF(OR(K$22="",$B33=""),"",SUMIFS(Cal_LR!$G:$G,Cal_LR!$A:$A,'P17.2_LRbySubgroupbyBen '!K$22,Cal_LR!$C:$C,'P17.2_LRbySubgroupbyBen '!$B33)),T33)</f>
        <v>0</v>
      </c>
      <c r="L33" s="648">
        <f>IF($C$1="Raw Data",IF(OR(L$22="",$B33=""),"",SUMIFS(Cal_LR!$G:$G,Cal_LR!$A:$A,'P17.2_LRbySubgroupbyBen '!L$22,Cal_LR!$C:$C,'P17.2_LRbySubgroupbyBen '!$B33)),U33)</f>
        <v>0</v>
      </c>
      <c r="M33" s="647">
        <f>IF($C$1="Raw Data",IF(OR(M$22="",$A33=""),"",SUMIFS(Cal_LR!$G:$G,Cal_LR!$A:$A,'P17.2_LRbySubgroupbyBen '!M$22,Cal_LR!$C:$C,'P17.2_LRbySubgroupbyBen '!$B33)),U33)</f>
        <v>0</v>
      </c>
      <c r="N33" s="651">
        <f t="shared" si="9"/>
        <v>0</v>
      </c>
      <c r="O33" s="183"/>
      <c r="P33" s="60"/>
      <c r="Q33" s="183"/>
      <c r="R33" s="657"/>
      <c r="S33" s="658"/>
      <c r="T33" s="658"/>
      <c r="U33" s="658"/>
      <c r="V33" s="659"/>
      <c r="W33" s="660"/>
      <c r="X33" s="485"/>
      <c r="Y33" s="486"/>
      <c r="Z33" s="661"/>
      <c r="AA33" s="658"/>
      <c r="AB33" s="658"/>
      <c r="AC33" s="658"/>
      <c r="AD33" s="659"/>
      <c r="AE33" s="660"/>
    </row>
    <row r="34" spans="1:31">
      <c r="A34" s="481">
        <f>IFERROR(IF($C$1="Raw Data",_xlfn.XLOOKUP(B34,#REF!,#REF!),X34),"")</f>
        <v>0</v>
      </c>
      <c r="B34" s="482">
        <v>0</v>
      </c>
      <c r="C34" s="663">
        <f>IF($C$1="Raw Data",IF(OR(C$22="",$B34=""),"",SUMIFS(Cal_LR!$S:$S,Cal_LR!$M:$M,'P17.2_LRbySubgroupbyBen '!C$22,Cal_LR!$O:$O,'P17.2_LRbySubgroupbyBen '!$B34)),Z34)</f>
        <v>0</v>
      </c>
      <c r="D34" s="664">
        <f>IF($C$1="Raw Data",IF(OR(D$22="",$B34=""),"",SUMIFS(Cal_LR!$S:$S,Cal_LR!$M:$M,'P17.2_LRbySubgroupbyBen '!D$22,Cal_LR!$O:$O,'P17.2_LRbySubgroupbyBen '!$B34)),AA34)</f>
        <v>0</v>
      </c>
      <c r="E34" s="665">
        <f>IF($C$1="Raw Data",IF(OR(E$22="",$B34=""),"",SUMIFS(Cal_LR!$S:$S,Cal_LR!$M:$M,'P17.2_LRbySubgroupbyBen '!E$22,Cal_LR!$O:$O,'P17.2_LRbySubgroupbyBen '!$B34)),AB34)</f>
        <v>0</v>
      </c>
      <c r="F34" s="665">
        <f>IF($C$1="Raw Data",IF(OR(F$22="",$B34=""),"",SUMIFS(Cal_LR!$S:$S,Cal_LR!$M:$M,'P17.2_LRbySubgroupbyBen '!F$22,Cal_LR!$O:$O,'P17.2_LRbySubgroupbyBen '!$B34)),AC34)</f>
        <v>0</v>
      </c>
      <c r="G34" s="665">
        <f>IF($C$1="Raw Data",IF(OR(G$22="",$B34=""),"",SUMIFS(Cal_LR!$S:$S,Cal_LR!$M:$M,'P17.2_LRbySubgroupbyBen '!G$22,Cal_LR!$O:$O,'P17.2_LRbySubgroupbyBen '!$B34)),AD34)</f>
        <v>0</v>
      </c>
      <c r="H34" s="666">
        <f t="shared" si="8"/>
        <v>0</v>
      </c>
      <c r="I34" s="663">
        <f>IF($C$1="Raw Data",IF(OR(I$22="",$B34=""),"",SUMIFS(Cal_LR!$G:$G,Cal_LR!$A:$A,'P17.2_LRbySubgroupbyBen '!I$22,Cal_LR!$C:$C,'P17.2_LRbySubgroupbyBen '!$B34)),R34)</f>
        <v>0</v>
      </c>
      <c r="J34" s="664">
        <f>IF($C$1="Raw Data",IF(OR(J$22="",$B34=""),"",SUMIFS(Cal_LR!$G:$G,Cal_LR!$A:$A,'P17.2_LRbySubgroupbyBen '!J$22,Cal_LR!$C:$C,'P17.2_LRbySubgroupbyBen '!$B34)),S34)</f>
        <v>0</v>
      </c>
      <c r="K34" s="667">
        <f>IF($C$1="Raw Data",IF(OR(K$22="",$B34=""),"",SUMIFS(Cal_LR!$G:$G,Cal_LR!$A:$A,'P17.2_LRbySubgroupbyBen '!K$22,Cal_LR!$C:$C,'P17.2_LRbySubgroupbyBen '!$B34)),T34)</f>
        <v>0</v>
      </c>
      <c r="L34" s="665">
        <f>IF($C$1="Raw Data",IF(OR(L$22="",$B34=""),"",SUMIFS(Cal_LR!$G:$G,Cal_LR!$A:$A,'P17.2_LRbySubgroupbyBen '!L$22,Cal_LR!$C:$C,'P17.2_LRbySubgroupbyBen '!$B34)),U34)</f>
        <v>0</v>
      </c>
      <c r="M34" s="668">
        <f>IF($C$1="Raw Data",IF(OR(M$22="",$A34=""),"",SUMIFS(Cal_LR!$G:$G,Cal_LR!$A:$A,'P17.2_LRbySubgroupbyBen '!M$22,Cal_LR!$C:$C,'P17.2_LRbySubgroupbyBen '!$B34)),U34)</f>
        <v>0</v>
      </c>
      <c r="N34" s="666">
        <f t="shared" si="9"/>
        <v>0</v>
      </c>
      <c r="O34" s="183"/>
      <c r="P34" s="60"/>
      <c r="Q34" s="183"/>
      <c r="R34" s="669"/>
      <c r="S34" s="670"/>
      <c r="T34" s="670"/>
      <c r="U34" s="670"/>
      <c r="V34" s="671"/>
      <c r="W34" s="672"/>
      <c r="X34" s="487"/>
      <c r="Y34" s="488"/>
      <c r="Z34" s="673"/>
      <c r="AA34" s="670"/>
      <c r="AB34" s="670"/>
      <c r="AC34" s="670"/>
      <c r="AD34" s="671"/>
      <c r="AE34" s="672"/>
    </row>
    <row r="36" spans="1:31" s="290" customFormat="1">
      <c r="A36" s="950" t="s">
        <v>1304</v>
      </c>
      <c r="B36" s="950"/>
      <c r="C36" s="950"/>
      <c r="D36" s="950"/>
      <c r="E36" s="950"/>
      <c r="F36" s="950"/>
      <c r="G36" s="950"/>
      <c r="H36" s="950"/>
      <c r="I36" s="950"/>
      <c r="J36" s="950"/>
      <c r="K36" s="950"/>
      <c r="L36" s="950"/>
      <c r="M36" s="950"/>
      <c r="N36" s="951"/>
      <c r="O36" s="608"/>
      <c r="P36" s="60"/>
      <c r="Q36" s="608"/>
      <c r="R36" s="609"/>
      <c r="S36" s="585"/>
      <c r="T36" s="585"/>
      <c r="U36" s="585"/>
      <c r="V36" s="585"/>
      <c r="W36" s="585"/>
      <c r="X36" s="585"/>
      <c r="Y36" s="585"/>
      <c r="Z36" s="585"/>
      <c r="AA36" s="585"/>
      <c r="AB36" s="585"/>
      <c r="AC36" s="585"/>
      <c r="AD36" s="585"/>
      <c r="AE36" s="585"/>
    </row>
    <row r="37" spans="1:31">
      <c r="A37" s="949" t="s">
        <v>1300</v>
      </c>
      <c r="B37" s="948"/>
      <c r="C37" s="946" t="e">
        <f>LastYr</f>
        <v>#REF!</v>
      </c>
      <c r="D37" s="947"/>
      <c r="E37" s="947"/>
      <c r="F37" s="947"/>
      <c r="G37" s="947"/>
      <c r="H37" s="948"/>
      <c r="I37" s="946" t="e">
        <f>LatestYr</f>
        <v>#REF!</v>
      </c>
      <c r="J37" s="947"/>
      <c r="K37" s="947"/>
      <c r="L37" s="947"/>
      <c r="M37" s="947"/>
      <c r="N37" s="948"/>
      <c r="O37" s="183"/>
      <c r="P37" s="60"/>
      <c r="Q37" s="183"/>
      <c r="R37" s="945" t="e">
        <f>LatestYr</f>
        <v>#REF!</v>
      </c>
      <c r="S37" s="945"/>
      <c r="T37" s="945"/>
      <c r="U37" s="945"/>
      <c r="V37" s="945"/>
      <c r="W37" s="945"/>
      <c r="X37" s="611"/>
      <c r="Y37" s="611" t="s">
        <v>1300</v>
      </c>
      <c r="Z37" s="944" t="e">
        <f>LastYr</f>
        <v>#REF!</v>
      </c>
      <c r="AA37" s="945"/>
      <c r="AB37" s="945"/>
      <c r="AC37" s="945"/>
      <c r="AD37" s="945"/>
      <c r="AE37" s="945"/>
    </row>
    <row r="38" spans="1:31">
      <c r="A38" s="612" t="s">
        <v>1301</v>
      </c>
      <c r="B38" s="613" t="s">
        <v>1301</v>
      </c>
      <c r="C38" s="614" cm="1">
        <f t="array" ref="C38:G38">IF($C$1="Raw Data",TRANSPOSE(_xlfn._xlws.FILTER(Control!$AB$3:$AB$8,Control!$AB$3:$AB$8&lt;&gt;"")),Z38:AD38)</f>
        <v>0</v>
      </c>
      <c r="D38" s="615">
        <v>0</v>
      </c>
      <c r="E38" s="616">
        <v>0</v>
      </c>
      <c r="F38" s="616">
        <v>0</v>
      </c>
      <c r="G38" s="616">
        <v>0</v>
      </c>
      <c r="H38" s="617" t="s">
        <v>18</v>
      </c>
      <c r="I38" s="614" cm="1">
        <f t="array" ref="I38:M38">IF($C$1="Raw Data",TRANSPOSE(_xlfn._xlws.FILTER(Control!$AB$3:$AB$8,Control!$AB$3:$AB$8&lt;&gt;"")),R38:V38)</f>
        <v>0</v>
      </c>
      <c r="J38" s="616">
        <v>0</v>
      </c>
      <c r="K38" s="616">
        <v>0</v>
      </c>
      <c r="L38" s="616">
        <v>0</v>
      </c>
      <c r="M38" s="616">
        <v>0</v>
      </c>
      <c r="N38" s="610" t="s">
        <v>18</v>
      </c>
      <c r="O38" s="183"/>
      <c r="P38" s="60"/>
      <c r="Q38" s="183"/>
      <c r="R38" s="618"/>
      <c r="S38" s="618"/>
      <c r="T38" s="618"/>
      <c r="U38" s="618"/>
      <c r="V38" s="619"/>
      <c r="W38" s="620" t="s">
        <v>18</v>
      </c>
      <c r="X38" s="618" t="s">
        <v>1303</v>
      </c>
      <c r="Y38" s="618" t="s">
        <v>1302</v>
      </c>
      <c r="Z38" s="621"/>
      <c r="AA38" s="618"/>
      <c r="AB38" s="618"/>
      <c r="AC38" s="618"/>
      <c r="AD38" s="619"/>
      <c r="AE38" s="620" t="s">
        <v>18</v>
      </c>
    </row>
    <row r="39" spans="1:31">
      <c r="A39" s="479">
        <f>IFERROR(IF($C$1="Raw Data",_xlfn.XLOOKUP(B39,#REF!,#REF!),X39),"")</f>
        <v>0</v>
      </c>
      <c r="B39" s="480" cm="1">
        <f t="array" ref="B39:B50">IF($C$1="Raw Data",_xlfn.ANCHORARRAY(Control!$E$3),Z39:Z50)</f>
        <v>0</v>
      </c>
      <c r="C39" s="647">
        <f>IF($C$1="Raw Data",IF(OR(C$38="",$B39=""),"",SUMIFS(Cal_LR!$U:$U,Cal_LR!$M:$M,'P17.2_LRbySubgroupbyBen '!C$38,Cal_LR!$O:$O,'P17.2_LRbySubgroupbyBen '!$B39)),Z39)</f>
        <v>0</v>
      </c>
      <c r="D39" s="650">
        <f>IF($C$1="Raw Data",IF(OR(D$38="",$B39=""),"",SUMIFS(Cal_LR!$U:$U,Cal_LR!$M:$M,'P17.2_LRbySubgroupbyBen '!D$38,Cal_LR!$O:$O,'P17.2_LRbySubgroupbyBen '!$B39)),AA39)</f>
        <v>0</v>
      </c>
      <c r="E39" s="648">
        <f>IF($C$1="Raw Data",IF(OR(E$38="",$B39=""),"",SUMIFS(Cal_LR!$U:$U,Cal_LR!$M:$M,'P17.2_LRbySubgroupbyBen '!E$38,Cal_LR!$O:$O,'P17.2_LRbySubgroupbyBen '!$B39)),AB39)</f>
        <v>0</v>
      </c>
      <c r="F39" s="648">
        <f>IF($C$1="Raw Data",IF(OR(F$38="",$B39=""),"",SUMIFS(Cal_LR!$U:$U,Cal_LR!$M:$M,'P17.2_LRbySubgroupbyBen '!F$38,Cal_LR!$O:$O,'P17.2_LRbySubgroupbyBen '!$B39)),AC39)</f>
        <v>0</v>
      </c>
      <c r="G39" s="648">
        <f>IF($C$1="Raw Data",IF(OR(G$38="",$B39=""),"",SUMIFS(Cal_LR!$U:$U,Cal_LR!$M:$M,'P17.2_LRbySubgroupbyBen '!G$38,Cal_LR!$O:$O,'P17.2_LRbySubgroupbyBen '!$B39)),AD39)</f>
        <v>0</v>
      </c>
      <c r="H39" s="651">
        <f t="shared" ref="H39:H50" si="10">IF($C$1="Raw Data",IF($A39="","",SUM(C39:G39)),AE39)</f>
        <v>0</v>
      </c>
      <c r="I39" s="674">
        <f>IF($C$1="Raw Data",IF(OR(I$38="",$B39=""),"",SUMIFS(Cal_LR!$I:$I,Cal_LR!$A:$A,'P17.2_LRbySubgroupbyBen '!I$38,Cal_LR!$C:$C,'P17.2_LRbySubgroupbyBen '!$B39)),R39)</f>
        <v>0</v>
      </c>
      <c r="J39" s="648">
        <f>IF($C$1="Raw Data",IF(OR(J$38="",$B39=""),"",SUMIFS(Cal_LR!$I:$I,Cal_LR!$A:$A,'P17.2_LRbySubgroupbyBen '!J$38,Cal_LR!$C:$C,'P17.2_LRbySubgroupbyBen '!$B39)),S39)</f>
        <v>0</v>
      </c>
      <c r="K39" s="648">
        <f>IF($C$1="Raw Data",IF(OR(K$38="",$B39=""),"",SUMIFS(Cal_LR!$I:$I,Cal_LR!$A:$A,'P17.2_LRbySubgroupbyBen '!K$38,Cal_LR!$C:$C,'P17.2_LRbySubgroupbyBen '!$B39)),T39)</f>
        <v>0</v>
      </c>
      <c r="L39" s="648">
        <f>IF($C$1="Raw Data",IF(OR(L$38="",$B39=""),"",SUMIFS(Cal_LR!$I:$I,Cal_LR!$A:$A,'P17.2_LRbySubgroupbyBen '!L$38,Cal_LR!$C:$C,'P17.2_LRbySubgroupbyBen '!$B39)),U39)</f>
        <v>0</v>
      </c>
      <c r="M39" s="648">
        <f>IF($C$1="Raw Data",IF(OR(M$38="",$A39=""),"",SUMIFS(Cal_LR!$I:$I,Cal_LR!$A:$A,'P17.2_LRbySubgroupbyBen '!M$38,Cal_LR!$C:$C,'P17.2_LRbySubgroupbyBen '!$B39)),U39)</f>
        <v>0</v>
      </c>
      <c r="N39" s="651">
        <f t="shared" ref="N39:N50" si="11">IF($C$1="Raw Data",IF($A39="","",SUM(I39:M39)),W39)</f>
        <v>0</v>
      </c>
      <c r="O39" s="183"/>
      <c r="P39" s="60"/>
      <c r="Q39" s="183"/>
      <c r="R39" s="652"/>
      <c r="S39" s="653"/>
      <c r="T39" s="653"/>
      <c r="U39" s="653"/>
      <c r="V39" s="654"/>
      <c r="W39" s="655"/>
      <c r="X39" s="483"/>
      <c r="Y39" s="484"/>
      <c r="Z39" s="656"/>
      <c r="AA39" s="653"/>
      <c r="AB39" s="653"/>
      <c r="AC39" s="653"/>
      <c r="AD39" s="654"/>
      <c r="AE39" s="655"/>
    </row>
    <row r="40" spans="1:31">
      <c r="A40" s="479">
        <f>IFERROR(IF($C$1="Raw Data",_xlfn.XLOOKUP(B40,#REF!,#REF!),X40),"")</f>
        <v>0</v>
      </c>
      <c r="B40" s="480">
        <v>0</v>
      </c>
      <c r="C40" s="647">
        <f>IF($C$1="Raw Data",IF(OR(C$38="",$B40=""),"",SUMIFS(Cal_LR!$U:$U,Cal_LR!$M:$M,'P17.2_LRbySubgroupbyBen '!C$38,Cal_LR!$O:$O,'P17.2_LRbySubgroupbyBen '!$B40)),Z40)</f>
        <v>0</v>
      </c>
      <c r="D40" s="650">
        <f>IF($C$1="Raw Data",IF(OR(D$38="",$B40=""),"",SUMIFS(Cal_LR!$U:$U,Cal_LR!$M:$M,'P17.2_LRbySubgroupbyBen '!D$38,Cal_LR!$O:$O,'P17.2_LRbySubgroupbyBen '!$B40)),AA40)</f>
        <v>0</v>
      </c>
      <c r="E40" s="648">
        <f>IF($C$1="Raw Data",IF(OR(E$38="",$B40=""),"",SUMIFS(Cal_LR!$U:$U,Cal_LR!$M:$M,'P17.2_LRbySubgroupbyBen '!E$38,Cal_LR!$O:$O,'P17.2_LRbySubgroupbyBen '!$B40)),AB40)</f>
        <v>0</v>
      </c>
      <c r="F40" s="648">
        <f>IF($C$1="Raw Data",IF(OR(F$38="",$B40=""),"",SUMIFS(Cal_LR!$U:$U,Cal_LR!$M:$M,'P17.2_LRbySubgroupbyBen '!F$38,Cal_LR!$O:$O,'P17.2_LRbySubgroupbyBen '!$B40)),AC40)</f>
        <v>0</v>
      </c>
      <c r="G40" s="648">
        <f>IF($C$1="Raw Data",IF(OR(G$38="",$B40=""),"",SUMIFS(Cal_LR!$U:$U,Cal_LR!$M:$M,'P17.2_LRbySubgroupbyBen '!G$38,Cal_LR!$O:$O,'P17.2_LRbySubgroupbyBen '!$B40)),AD40)</f>
        <v>0</v>
      </c>
      <c r="H40" s="651">
        <f t="shared" si="10"/>
        <v>0</v>
      </c>
      <c r="I40" s="674">
        <f>IF($C$1="Raw Data",IF(OR(I$38="",$B40=""),"",SUMIFS(Cal_LR!$I:$I,Cal_LR!$A:$A,'P17.2_LRbySubgroupbyBen '!I$38,Cal_LR!$C:$C,'P17.2_LRbySubgroupbyBen '!$B40)),R40)</f>
        <v>0</v>
      </c>
      <c r="J40" s="648">
        <f>IF($C$1="Raw Data",IF(OR(J$38="",$B40=""),"",SUMIFS(Cal_LR!$I:$I,Cal_LR!$A:$A,'P17.2_LRbySubgroupbyBen '!J$38,Cal_LR!$C:$C,'P17.2_LRbySubgroupbyBen '!$B40)),S40)</f>
        <v>0</v>
      </c>
      <c r="K40" s="648">
        <f>IF($C$1="Raw Data",IF(OR(K$38="",$B40=""),"",SUMIFS(Cal_LR!$I:$I,Cal_LR!$A:$A,'P17.2_LRbySubgroupbyBen '!K$38,Cal_LR!$C:$C,'P17.2_LRbySubgroupbyBen '!$B40)),T40)</f>
        <v>0</v>
      </c>
      <c r="L40" s="648">
        <f>IF($C$1="Raw Data",IF(OR(L$38="",$B40=""),"",SUMIFS(Cal_LR!$I:$I,Cal_LR!$A:$A,'P17.2_LRbySubgroupbyBen '!L$38,Cal_LR!$C:$C,'P17.2_LRbySubgroupbyBen '!$B40)),U40)</f>
        <v>0</v>
      </c>
      <c r="M40" s="648">
        <f>IF($C$1="Raw Data",IF(OR(M$38="",$A40=""),"",SUMIFS(Cal_LR!$I:$I,Cal_LR!$A:$A,'P17.2_LRbySubgroupbyBen '!M$38,Cal_LR!$C:$C,'P17.2_LRbySubgroupbyBen '!$B40)),U40)</f>
        <v>0</v>
      </c>
      <c r="N40" s="651">
        <f t="shared" si="11"/>
        <v>0</v>
      </c>
      <c r="O40" s="183"/>
      <c r="P40" s="60"/>
      <c r="Q40" s="183"/>
      <c r="R40" s="657"/>
      <c r="S40" s="658"/>
      <c r="T40" s="658"/>
      <c r="U40" s="658"/>
      <c r="V40" s="659"/>
      <c r="W40" s="660"/>
      <c r="X40" s="485"/>
      <c r="Y40" s="486"/>
      <c r="Z40" s="661"/>
      <c r="AA40" s="658"/>
      <c r="AB40" s="658"/>
      <c r="AC40" s="658"/>
      <c r="AD40" s="659"/>
      <c r="AE40" s="660"/>
    </row>
    <row r="41" spans="1:31">
      <c r="A41" s="479">
        <f>IFERROR(IF($C$1="Raw Data",_xlfn.XLOOKUP(B41,#REF!,#REF!),X41),"")</f>
        <v>0</v>
      </c>
      <c r="B41" s="480">
        <v>0</v>
      </c>
      <c r="C41" s="647">
        <f>IF($C$1="Raw Data",IF(OR(C$38="",$B41=""),"",SUMIFS(Cal_LR!$U:$U,Cal_LR!$M:$M,'P17.2_LRbySubgroupbyBen '!C$38,Cal_LR!$O:$O,'P17.2_LRbySubgroupbyBen '!$B41)),Z41)</f>
        <v>0</v>
      </c>
      <c r="D41" s="650">
        <f>IF($C$1="Raw Data",IF(OR(D$38="",$B41=""),"",SUMIFS(Cal_LR!$U:$U,Cal_LR!$M:$M,'P17.2_LRbySubgroupbyBen '!D$38,Cal_LR!$O:$O,'P17.2_LRbySubgroupbyBen '!$B41)),AA41)</f>
        <v>0</v>
      </c>
      <c r="E41" s="648">
        <f>IF($C$1="Raw Data",IF(OR(E$38="",$B41=""),"",SUMIFS(Cal_LR!$U:$U,Cal_LR!$M:$M,'P17.2_LRbySubgroupbyBen '!E$38,Cal_LR!$O:$O,'P17.2_LRbySubgroupbyBen '!$B41)),AB41)</f>
        <v>0</v>
      </c>
      <c r="F41" s="648">
        <f>IF($C$1="Raw Data",IF(OR(F$38="",$B41=""),"",SUMIFS(Cal_LR!$U:$U,Cal_LR!$M:$M,'P17.2_LRbySubgroupbyBen '!F$38,Cal_LR!$O:$O,'P17.2_LRbySubgroupbyBen '!$B41)),AC41)</f>
        <v>0</v>
      </c>
      <c r="G41" s="648">
        <f>IF($C$1="Raw Data",IF(OR(G$38="",$B41=""),"",SUMIFS(Cal_LR!$U:$U,Cal_LR!$M:$M,'P17.2_LRbySubgroupbyBen '!G$38,Cal_LR!$O:$O,'P17.2_LRbySubgroupbyBen '!$B41)),AD41)</f>
        <v>0</v>
      </c>
      <c r="H41" s="651">
        <f t="shared" si="10"/>
        <v>0</v>
      </c>
      <c r="I41" s="674">
        <f>IF($C$1="Raw Data",IF(OR(I$38="",$B41=""),"",SUMIFS(Cal_LR!$I:$I,Cal_LR!$A:$A,'P17.2_LRbySubgroupbyBen '!I$38,Cal_LR!$C:$C,'P17.2_LRbySubgroupbyBen '!$B41)),R41)</f>
        <v>0</v>
      </c>
      <c r="J41" s="648">
        <f>IF($C$1="Raw Data",IF(OR(J$38="",$B41=""),"",SUMIFS(Cal_LR!$I:$I,Cal_LR!$A:$A,'P17.2_LRbySubgroupbyBen '!J$38,Cal_LR!$C:$C,'P17.2_LRbySubgroupbyBen '!$B41)),S41)</f>
        <v>0</v>
      </c>
      <c r="K41" s="648">
        <f>IF($C$1="Raw Data",IF(OR(K$38="",$B41=""),"",SUMIFS(Cal_LR!$I:$I,Cal_LR!$A:$A,'P17.2_LRbySubgroupbyBen '!K$38,Cal_LR!$C:$C,'P17.2_LRbySubgroupbyBen '!$B41)),T41)</f>
        <v>0</v>
      </c>
      <c r="L41" s="648">
        <f>IF($C$1="Raw Data",IF(OR(L$38="",$B41=""),"",SUMIFS(Cal_LR!$I:$I,Cal_LR!$A:$A,'P17.2_LRbySubgroupbyBen '!L$38,Cal_LR!$C:$C,'P17.2_LRbySubgroupbyBen '!$B41)),U41)</f>
        <v>0</v>
      </c>
      <c r="M41" s="648">
        <f>IF($C$1="Raw Data",IF(OR(M$38="",$A41=""),"",SUMIFS(Cal_LR!$I:$I,Cal_LR!$A:$A,'P17.2_LRbySubgroupbyBen '!M$38,Cal_LR!$C:$C,'P17.2_LRbySubgroupbyBen '!$B41)),U41)</f>
        <v>0</v>
      </c>
      <c r="N41" s="651">
        <f t="shared" si="11"/>
        <v>0</v>
      </c>
      <c r="O41" s="183"/>
      <c r="P41" s="60"/>
      <c r="Q41" s="183"/>
      <c r="R41" s="657"/>
      <c r="S41" s="658"/>
      <c r="T41" s="658"/>
      <c r="U41" s="658"/>
      <c r="V41" s="659"/>
      <c r="W41" s="660"/>
      <c r="X41" s="485"/>
      <c r="Y41" s="486"/>
      <c r="Z41" s="661"/>
      <c r="AA41" s="658"/>
      <c r="AB41" s="658"/>
      <c r="AC41" s="658"/>
      <c r="AD41" s="659"/>
      <c r="AE41" s="660"/>
    </row>
    <row r="42" spans="1:31">
      <c r="A42" s="479">
        <f>IFERROR(IF($C$1="Raw Data",_xlfn.XLOOKUP(B42,#REF!,#REF!),X42),"")</f>
        <v>0</v>
      </c>
      <c r="B42" s="480">
        <v>0</v>
      </c>
      <c r="C42" s="647">
        <f>IF($C$1="Raw Data",IF(OR(C$38="",$B42=""),"",SUMIFS(Cal_LR!$U:$U,Cal_LR!$M:$M,'P17.2_LRbySubgroupbyBen '!C$38,Cal_LR!$O:$O,'P17.2_LRbySubgroupbyBen '!$B42)),Z42)</f>
        <v>0</v>
      </c>
      <c r="D42" s="650">
        <f>IF($C$1="Raw Data",IF(OR(D$38="",$B42=""),"",SUMIFS(Cal_LR!$U:$U,Cal_LR!$M:$M,'P17.2_LRbySubgroupbyBen '!D$38,Cal_LR!$O:$O,'P17.2_LRbySubgroupbyBen '!$B42)),AA42)</f>
        <v>0</v>
      </c>
      <c r="E42" s="648">
        <f>IF($C$1="Raw Data",IF(OR(E$38="",$B42=""),"",SUMIFS(Cal_LR!$U:$U,Cal_LR!$M:$M,'P17.2_LRbySubgroupbyBen '!E$38,Cal_LR!$O:$O,'P17.2_LRbySubgroupbyBen '!$B42)),AB42)</f>
        <v>0</v>
      </c>
      <c r="F42" s="648">
        <f>IF($C$1="Raw Data",IF(OR(F$38="",$B42=""),"",SUMIFS(Cal_LR!$U:$U,Cal_LR!$M:$M,'P17.2_LRbySubgroupbyBen '!F$38,Cal_LR!$O:$O,'P17.2_LRbySubgroupbyBen '!$B42)),AC42)</f>
        <v>0</v>
      </c>
      <c r="G42" s="648">
        <f>IF($C$1="Raw Data",IF(OR(G$38="",$B42=""),"",SUMIFS(Cal_LR!$U:$U,Cal_LR!$M:$M,'P17.2_LRbySubgroupbyBen '!G$38,Cal_LR!$O:$O,'P17.2_LRbySubgroupbyBen '!$B42)),AD42)</f>
        <v>0</v>
      </c>
      <c r="H42" s="651">
        <f t="shared" si="10"/>
        <v>0</v>
      </c>
      <c r="I42" s="674">
        <f>IF($C$1="Raw Data",IF(OR(I$38="",$B42=""),"",SUMIFS(Cal_LR!$I:$I,Cal_LR!$A:$A,'P17.2_LRbySubgroupbyBen '!I$38,Cal_LR!$C:$C,'P17.2_LRbySubgroupbyBen '!$B42)),R42)</f>
        <v>0</v>
      </c>
      <c r="J42" s="648">
        <f>IF($C$1="Raw Data",IF(OR(J$38="",$B42=""),"",SUMIFS(Cal_LR!$I:$I,Cal_LR!$A:$A,'P17.2_LRbySubgroupbyBen '!J$38,Cal_LR!$C:$C,'P17.2_LRbySubgroupbyBen '!$B42)),S42)</f>
        <v>0</v>
      </c>
      <c r="K42" s="648">
        <f>IF($C$1="Raw Data",IF(OR(K$38="",$B42=""),"",SUMIFS(Cal_LR!$I:$I,Cal_LR!$A:$A,'P17.2_LRbySubgroupbyBen '!K$38,Cal_LR!$C:$C,'P17.2_LRbySubgroupbyBen '!$B42)),T42)</f>
        <v>0</v>
      </c>
      <c r="L42" s="648">
        <f>IF($C$1="Raw Data",IF(OR(L$38="",$B42=""),"",SUMIFS(Cal_LR!$I:$I,Cal_LR!$A:$A,'P17.2_LRbySubgroupbyBen '!L$38,Cal_LR!$C:$C,'P17.2_LRbySubgroupbyBen '!$B42)),U42)</f>
        <v>0</v>
      </c>
      <c r="M42" s="648">
        <f>IF($C$1="Raw Data",IF(OR(M$38="",$A42=""),"",SUMIFS(Cal_LR!$I:$I,Cal_LR!$A:$A,'P17.2_LRbySubgroupbyBen '!M$38,Cal_LR!$C:$C,'P17.2_LRbySubgroupbyBen '!$B42)),U42)</f>
        <v>0</v>
      </c>
      <c r="N42" s="651">
        <f t="shared" si="11"/>
        <v>0</v>
      </c>
      <c r="O42" s="183"/>
      <c r="P42" s="60"/>
      <c r="Q42" s="183"/>
      <c r="R42" s="657"/>
      <c r="S42" s="658"/>
      <c r="T42" s="658"/>
      <c r="U42" s="658"/>
      <c r="V42" s="659"/>
      <c r="W42" s="660"/>
      <c r="X42" s="485"/>
      <c r="Y42" s="486"/>
      <c r="Z42" s="661"/>
      <c r="AA42" s="658"/>
      <c r="AB42" s="658"/>
      <c r="AC42" s="658"/>
      <c r="AD42" s="659"/>
      <c r="AE42" s="660"/>
    </row>
    <row r="43" spans="1:31">
      <c r="A43" s="479">
        <f>IFERROR(IF($C$1="Raw Data",_xlfn.XLOOKUP(B43,#REF!,#REF!),X43),"")</f>
        <v>0</v>
      </c>
      <c r="B43" s="480">
        <v>0</v>
      </c>
      <c r="C43" s="647">
        <f>IF($C$1="Raw Data",IF(OR(C$38="",$B43=""),"",SUMIFS(Cal_LR!$U:$U,Cal_LR!$M:$M,'P17.2_LRbySubgroupbyBen '!C$38,Cal_LR!$O:$O,'P17.2_LRbySubgroupbyBen '!$B43)),Z43)</f>
        <v>0</v>
      </c>
      <c r="D43" s="650">
        <f>IF($C$1="Raw Data",IF(OR(D$38="",$B43=""),"",SUMIFS(Cal_LR!$U:$U,Cal_LR!$M:$M,'P17.2_LRbySubgroupbyBen '!D$38,Cal_LR!$O:$O,'P17.2_LRbySubgroupbyBen '!$B43)),AA43)</f>
        <v>0</v>
      </c>
      <c r="E43" s="648">
        <f>IF($C$1="Raw Data",IF(OR(E$38="",$B43=""),"",SUMIFS(Cal_LR!$U:$U,Cal_LR!$M:$M,'P17.2_LRbySubgroupbyBen '!E$38,Cal_LR!$O:$O,'P17.2_LRbySubgroupbyBen '!$B43)),AB43)</f>
        <v>0</v>
      </c>
      <c r="F43" s="648">
        <f>IF($C$1="Raw Data",IF(OR(F$38="",$B43=""),"",SUMIFS(Cal_LR!$U:$U,Cal_LR!$M:$M,'P17.2_LRbySubgroupbyBen '!F$38,Cal_LR!$O:$O,'P17.2_LRbySubgroupbyBen '!$B43)),AC43)</f>
        <v>0</v>
      </c>
      <c r="G43" s="648">
        <f>IF($C$1="Raw Data",IF(OR(G$38="",$B43=""),"",SUMIFS(Cal_LR!$U:$U,Cal_LR!$M:$M,'P17.2_LRbySubgroupbyBen '!G$38,Cal_LR!$O:$O,'P17.2_LRbySubgroupbyBen '!$B43)),AD43)</f>
        <v>0</v>
      </c>
      <c r="H43" s="651">
        <f t="shared" si="10"/>
        <v>0</v>
      </c>
      <c r="I43" s="674">
        <f>IF($C$1="Raw Data",IF(OR(I$38="",$B43=""),"",SUMIFS(Cal_LR!$I:$I,Cal_LR!$A:$A,'P17.2_LRbySubgroupbyBen '!I$38,Cal_LR!$C:$C,'P17.2_LRbySubgroupbyBen '!$B43)),R43)</f>
        <v>0</v>
      </c>
      <c r="J43" s="648">
        <f>IF($C$1="Raw Data",IF(OR(J$38="",$B43=""),"",SUMIFS(Cal_LR!$I:$I,Cal_LR!$A:$A,'P17.2_LRbySubgroupbyBen '!J$38,Cal_LR!$C:$C,'P17.2_LRbySubgroupbyBen '!$B43)),S43)</f>
        <v>0</v>
      </c>
      <c r="K43" s="648">
        <f>IF($C$1="Raw Data",IF(OR(K$38="",$B43=""),"",SUMIFS(Cal_LR!$I:$I,Cal_LR!$A:$A,'P17.2_LRbySubgroupbyBen '!K$38,Cal_LR!$C:$C,'P17.2_LRbySubgroupbyBen '!$B43)),T43)</f>
        <v>0</v>
      </c>
      <c r="L43" s="648">
        <f>IF($C$1="Raw Data",IF(OR(L$38="",$B43=""),"",SUMIFS(Cal_LR!$I:$I,Cal_LR!$A:$A,'P17.2_LRbySubgroupbyBen '!L$38,Cal_LR!$C:$C,'P17.2_LRbySubgroupbyBen '!$B43)),U43)</f>
        <v>0</v>
      </c>
      <c r="M43" s="648">
        <f>IF($C$1="Raw Data",IF(OR(M$38="",$A43=""),"",SUMIFS(Cal_LR!$I:$I,Cal_LR!$A:$A,'P17.2_LRbySubgroupbyBen '!M$38,Cal_LR!$C:$C,'P17.2_LRbySubgroupbyBen '!$B43)),U43)</f>
        <v>0</v>
      </c>
      <c r="N43" s="651">
        <f t="shared" si="11"/>
        <v>0</v>
      </c>
      <c r="O43" s="183"/>
      <c r="P43" s="60"/>
      <c r="Q43" s="183"/>
      <c r="R43" s="657"/>
      <c r="S43" s="658"/>
      <c r="T43" s="658"/>
      <c r="U43" s="658"/>
      <c r="V43" s="659"/>
      <c r="W43" s="660"/>
      <c r="X43" s="485"/>
      <c r="Y43" s="486"/>
      <c r="Z43" s="661"/>
      <c r="AA43" s="658"/>
      <c r="AB43" s="658"/>
      <c r="AC43" s="658"/>
      <c r="AD43" s="659"/>
      <c r="AE43" s="660"/>
    </row>
    <row r="44" spans="1:31">
      <c r="A44" s="479">
        <f>IFERROR(IF($C$1="Raw Data",_xlfn.XLOOKUP(B44,#REF!,#REF!),X44),"")</f>
        <v>0</v>
      </c>
      <c r="B44" s="480">
        <v>0</v>
      </c>
      <c r="C44" s="647">
        <f>IF($C$1="Raw Data",IF(OR(C$38="",$B44=""),"",SUMIFS(Cal_LR!$U:$U,Cal_LR!$M:$M,'P17.2_LRbySubgroupbyBen '!C$38,Cal_LR!$O:$O,'P17.2_LRbySubgroupbyBen '!$B44)),Z44)</f>
        <v>0</v>
      </c>
      <c r="D44" s="650">
        <f>IF($C$1="Raw Data",IF(OR(D$38="",$B44=""),"",SUMIFS(Cal_LR!$U:$U,Cal_LR!$M:$M,'P17.2_LRbySubgroupbyBen '!D$38,Cal_LR!$O:$O,'P17.2_LRbySubgroupbyBen '!$B44)),AA44)</f>
        <v>0</v>
      </c>
      <c r="E44" s="648">
        <f>IF($C$1="Raw Data",IF(OR(E$38="",$B44=""),"",SUMIFS(Cal_LR!$U:$U,Cal_LR!$M:$M,'P17.2_LRbySubgroupbyBen '!E$38,Cal_LR!$O:$O,'P17.2_LRbySubgroupbyBen '!$B44)),AB44)</f>
        <v>0</v>
      </c>
      <c r="F44" s="648">
        <f>IF($C$1="Raw Data",IF(OR(F$38="",$B44=""),"",SUMIFS(Cal_LR!$U:$U,Cal_LR!$M:$M,'P17.2_LRbySubgroupbyBen '!F$38,Cal_LR!$O:$O,'P17.2_LRbySubgroupbyBen '!$B44)),AC44)</f>
        <v>0</v>
      </c>
      <c r="G44" s="648">
        <f>IF($C$1="Raw Data",IF(OR(G$38="",$B44=""),"",SUMIFS(Cal_LR!$U:$U,Cal_LR!$M:$M,'P17.2_LRbySubgroupbyBen '!G$38,Cal_LR!$O:$O,'P17.2_LRbySubgroupbyBen '!$B44)),AD44)</f>
        <v>0</v>
      </c>
      <c r="H44" s="651">
        <f t="shared" si="10"/>
        <v>0</v>
      </c>
      <c r="I44" s="674">
        <f>IF($C$1="Raw Data",IF(OR(I$38="",$B44=""),"",SUMIFS(Cal_LR!$I:$I,Cal_LR!$A:$A,'P17.2_LRbySubgroupbyBen '!I$38,Cal_LR!$C:$C,'P17.2_LRbySubgroupbyBen '!$B44)),R44)</f>
        <v>0</v>
      </c>
      <c r="J44" s="648">
        <f>IF($C$1="Raw Data",IF(OR(J$38="",$B44=""),"",SUMIFS(Cal_LR!$I:$I,Cal_LR!$A:$A,'P17.2_LRbySubgroupbyBen '!J$38,Cal_LR!$C:$C,'P17.2_LRbySubgroupbyBen '!$B44)),S44)</f>
        <v>0</v>
      </c>
      <c r="K44" s="648">
        <f>IF($C$1="Raw Data",IF(OR(K$38="",$B44=""),"",SUMIFS(Cal_LR!$I:$I,Cal_LR!$A:$A,'P17.2_LRbySubgroupbyBen '!K$38,Cal_LR!$C:$C,'P17.2_LRbySubgroupbyBen '!$B44)),T44)</f>
        <v>0</v>
      </c>
      <c r="L44" s="648">
        <f>IF($C$1="Raw Data",IF(OR(L$38="",$B44=""),"",SUMIFS(Cal_LR!$I:$I,Cal_LR!$A:$A,'P17.2_LRbySubgroupbyBen '!L$38,Cal_LR!$C:$C,'P17.2_LRbySubgroupbyBen '!$B44)),U44)</f>
        <v>0</v>
      </c>
      <c r="M44" s="648">
        <f>IF($C$1="Raw Data",IF(OR(M$38="",$A44=""),"",SUMIFS(Cal_LR!$I:$I,Cal_LR!$A:$A,'P17.2_LRbySubgroupbyBen '!M$38,Cal_LR!$C:$C,'P17.2_LRbySubgroupbyBen '!$B44)),U44)</f>
        <v>0</v>
      </c>
      <c r="N44" s="651">
        <f t="shared" si="11"/>
        <v>0</v>
      </c>
      <c r="O44" s="183"/>
      <c r="P44" s="60"/>
      <c r="Q44" s="183"/>
      <c r="R44" s="657"/>
      <c r="S44" s="658"/>
      <c r="T44" s="658"/>
      <c r="U44" s="658"/>
      <c r="V44" s="659"/>
      <c r="W44" s="660"/>
      <c r="X44" s="485"/>
      <c r="Y44" s="486"/>
      <c r="Z44" s="661"/>
      <c r="AA44" s="658"/>
      <c r="AB44" s="658"/>
      <c r="AC44" s="658"/>
      <c r="AD44" s="659"/>
      <c r="AE44" s="660"/>
    </row>
    <row r="45" spans="1:31">
      <c r="A45" s="479">
        <f>IFERROR(IF($C$1="Raw Data",_xlfn.XLOOKUP(B45,#REF!,#REF!),X45),"")</f>
        <v>0</v>
      </c>
      <c r="B45" s="480">
        <v>0</v>
      </c>
      <c r="C45" s="647">
        <f>IF($C$1="Raw Data",IF(OR(C$38="",$B45=""),"",SUMIFS(Cal_LR!$U:$U,Cal_LR!$M:$M,'P17.2_LRbySubgroupbyBen '!C$38,Cal_LR!$O:$O,'P17.2_LRbySubgroupbyBen '!$B45)),Z45)</f>
        <v>0</v>
      </c>
      <c r="D45" s="650">
        <f>IF($C$1="Raw Data",IF(OR(D$38="",$B45=""),"",SUMIFS(Cal_LR!$U:$U,Cal_LR!$M:$M,'P17.2_LRbySubgroupbyBen '!D$38,Cal_LR!$O:$O,'P17.2_LRbySubgroupbyBen '!$B45)),AA45)</f>
        <v>0</v>
      </c>
      <c r="E45" s="648">
        <f>IF($C$1="Raw Data",IF(OR(E$38="",$B45=""),"",SUMIFS(Cal_LR!$U:$U,Cal_LR!$M:$M,'P17.2_LRbySubgroupbyBen '!E$38,Cal_LR!$O:$O,'P17.2_LRbySubgroupbyBen '!$B45)),AB45)</f>
        <v>0</v>
      </c>
      <c r="F45" s="648">
        <f>IF($C$1="Raw Data",IF(OR(F$38="",$B45=""),"",SUMIFS(Cal_LR!$U:$U,Cal_LR!$M:$M,'P17.2_LRbySubgroupbyBen '!F$38,Cal_LR!$O:$O,'P17.2_LRbySubgroupbyBen '!$B45)),AC45)</f>
        <v>0</v>
      </c>
      <c r="G45" s="648">
        <f>IF($C$1="Raw Data",IF(OR(G$38="",$B45=""),"",SUMIFS(Cal_LR!$U:$U,Cal_LR!$M:$M,'P17.2_LRbySubgroupbyBen '!G$38,Cal_LR!$O:$O,'P17.2_LRbySubgroupbyBen '!$B45)),AD45)</f>
        <v>0</v>
      </c>
      <c r="H45" s="651">
        <f t="shared" si="10"/>
        <v>0</v>
      </c>
      <c r="I45" s="674">
        <f>IF($C$1="Raw Data",IF(OR(I$38="",$B45=""),"",SUMIFS(Cal_LR!$I:$I,Cal_LR!$A:$A,'P17.2_LRbySubgroupbyBen '!I$38,Cal_LR!$C:$C,'P17.2_LRbySubgroupbyBen '!$B45)),R45)</f>
        <v>0</v>
      </c>
      <c r="J45" s="648">
        <f>IF($C$1="Raw Data",IF(OR(J$38="",$B45=""),"",SUMIFS(Cal_LR!$I:$I,Cal_LR!$A:$A,'P17.2_LRbySubgroupbyBen '!J$38,Cal_LR!$C:$C,'P17.2_LRbySubgroupbyBen '!$B45)),S45)</f>
        <v>0</v>
      </c>
      <c r="K45" s="648">
        <f>IF($C$1="Raw Data",IF(OR(K$38="",$B45=""),"",SUMIFS(Cal_LR!$I:$I,Cal_LR!$A:$A,'P17.2_LRbySubgroupbyBen '!K$38,Cal_LR!$C:$C,'P17.2_LRbySubgroupbyBen '!$B45)),T45)</f>
        <v>0</v>
      </c>
      <c r="L45" s="648">
        <f>IF($C$1="Raw Data",IF(OR(L$38="",$B45=""),"",SUMIFS(Cal_LR!$I:$I,Cal_LR!$A:$A,'P17.2_LRbySubgroupbyBen '!L$38,Cal_LR!$C:$C,'P17.2_LRbySubgroupbyBen '!$B45)),U45)</f>
        <v>0</v>
      </c>
      <c r="M45" s="648">
        <f>IF($C$1="Raw Data",IF(OR(M$38="",$A45=""),"",SUMIFS(Cal_LR!$I:$I,Cal_LR!$A:$A,'P17.2_LRbySubgroupbyBen '!M$38,Cal_LR!$C:$C,'P17.2_LRbySubgroupbyBen '!$B45)),U45)</f>
        <v>0</v>
      </c>
      <c r="N45" s="651">
        <f t="shared" si="11"/>
        <v>0</v>
      </c>
      <c r="O45" s="183"/>
      <c r="P45" s="60"/>
      <c r="Q45" s="183"/>
      <c r="R45" s="657"/>
      <c r="S45" s="658"/>
      <c r="T45" s="658"/>
      <c r="U45" s="658"/>
      <c r="V45" s="659"/>
      <c r="W45" s="660"/>
      <c r="X45" s="485"/>
      <c r="Y45" s="486"/>
      <c r="Z45" s="661"/>
      <c r="AA45" s="658"/>
      <c r="AB45" s="658"/>
      <c r="AC45" s="658"/>
      <c r="AD45" s="659"/>
      <c r="AE45" s="660"/>
    </row>
    <row r="46" spans="1:31">
      <c r="A46" s="479">
        <f>IFERROR(IF($C$1="Raw Data",_xlfn.XLOOKUP(B46,#REF!,#REF!),X46),"")</f>
        <v>0</v>
      </c>
      <c r="B46" s="480">
        <v>0</v>
      </c>
      <c r="C46" s="647">
        <f>IF($C$1="Raw Data",IF(OR(C$38="",$B46=""),"",SUMIFS(Cal_LR!$U:$U,Cal_LR!$M:$M,'P17.2_LRbySubgroupbyBen '!C$38,Cal_LR!$O:$O,'P17.2_LRbySubgroupbyBen '!$B46)),Z46)</f>
        <v>0</v>
      </c>
      <c r="D46" s="650">
        <f>IF($C$1="Raw Data",IF(OR(D$38="",$B46=""),"",SUMIFS(Cal_LR!$U:$U,Cal_LR!$M:$M,'P17.2_LRbySubgroupbyBen '!D$38,Cal_LR!$O:$O,'P17.2_LRbySubgroupbyBen '!$B46)),AA46)</f>
        <v>0</v>
      </c>
      <c r="E46" s="648">
        <f>IF($C$1="Raw Data",IF(OR(E$38="",$B46=""),"",SUMIFS(Cal_LR!$U:$U,Cal_LR!$M:$M,'P17.2_LRbySubgroupbyBen '!E$38,Cal_LR!$O:$O,'P17.2_LRbySubgroupbyBen '!$B46)),AB46)</f>
        <v>0</v>
      </c>
      <c r="F46" s="648">
        <f>IF($C$1="Raw Data",IF(OR(F$38="",$B46=""),"",SUMIFS(Cal_LR!$U:$U,Cal_LR!$M:$M,'P17.2_LRbySubgroupbyBen '!F$38,Cal_LR!$O:$O,'P17.2_LRbySubgroupbyBen '!$B46)),AC46)</f>
        <v>0</v>
      </c>
      <c r="G46" s="648">
        <f>IF($C$1="Raw Data",IF(OR(G$38="",$B46=""),"",SUMIFS(Cal_LR!$U:$U,Cal_LR!$M:$M,'P17.2_LRbySubgroupbyBen '!G$38,Cal_LR!$O:$O,'P17.2_LRbySubgroupbyBen '!$B46)),AD46)</f>
        <v>0</v>
      </c>
      <c r="H46" s="651">
        <f t="shared" si="10"/>
        <v>0</v>
      </c>
      <c r="I46" s="674">
        <f>IF($C$1="Raw Data",IF(OR(I$38="",$B46=""),"",SUMIFS(Cal_LR!$I:$I,Cal_LR!$A:$A,'P17.2_LRbySubgroupbyBen '!I$38,Cal_LR!$C:$C,'P17.2_LRbySubgroupbyBen '!$B46)),R46)</f>
        <v>0</v>
      </c>
      <c r="J46" s="648">
        <f>IF($C$1="Raw Data",IF(OR(J$38="",$B46=""),"",SUMIFS(Cal_LR!$I:$I,Cal_LR!$A:$A,'P17.2_LRbySubgroupbyBen '!J$38,Cal_LR!$C:$C,'P17.2_LRbySubgroupbyBen '!$B46)),S46)</f>
        <v>0</v>
      </c>
      <c r="K46" s="648">
        <f>IF($C$1="Raw Data",IF(OR(K$38="",$B46=""),"",SUMIFS(Cal_LR!$I:$I,Cal_LR!$A:$A,'P17.2_LRbySubgroupbyBen '!K$38,Cal_LR!$C:$C,'P17.2_LRbySubgroupbyBen '!$B46)),T46)</f>
        <v>0</v>
      </c>
      <c r="L46" s="648">
        <f>IF($C$1="Raw Data",IF(OR(L$38="",$B46=""),"",SUMIFS(Cal_LR!$I:$I,Cal_LR!$A:$A,'P17.2_LRbySubgroupbyBen '!L$38,Cal_LR!$C:$C,'P17.2_LRbySubgroupbyBen '!$B46)),U46)</f>
        <v>0</v>
      </c>
      <c r="M46" s="648">
        <f>IF($C$1="Raw Data",IF(OR(M$38="",$A46=""),"",SUMIFS(Cal_LR!$I:$I,Cal_LR!$A:$A,'P17.2_LRbySubgroupbyBen '!M$38,Cal_LR!$C:$C,'P17.2_LRbySubgroupbyBen '!$B46)),U46)</f>
        <v>0</v>
      </c>
      <c r="N46" s="651">
        <f t="shared" si="11"/>
        <v>0</v>
      </c>
      <c r="O46" s="183"/>
      <c r="P46" s="60"/>
      <c r="Q46" s="183"/>
      <c r="R46" s="657"/>
      <c r="S46" s="658"/>
      <c r="T46" s="658"/>
      <c r="U46" s="658"/>
      <c r="V46" s="659"/>
      <c r="W46" s="660"/>
      <c r="X46" s="485"/>
      <c r="Y46" s="486"/>
      <c r="Z46" s="661"/>
      <c r="AA46" s="658"/>
      <c r="AB46" s="658"/>
      <c r="AC46" s="658"/>
      <c r="AD46" s="659"/>
      <c r="AE46" s="660"/>
    </row>
    <row r="47" spans="1:31">
      <c r="A47" s="479">
        <f>IFERROR(IF($C$1="Raw Data",_xlfn.XLOOKUP(B47,#REF!,#REF!),X47),"")</f>
        <v>0</v>
      </c>
      <c r="B47" s="480">
        <v>0</v>
      </c>
      <c r="C47" s="647">
        <f>IF($C$1="Raw Data",IF(OR(C$38="",$B47=""),"",SUMIFS(Cal_LR!$U:$U,Cal_LR!$M:$M,'P17.2_LRbySubgroupbyBen '!C$38,Cal_LR!$O:$O,'P17.2_LRbySubgroupbyBen '!$B47)),Z47)</f>
        <v>0</v>
      </c>
      <c r="D47" s="650">
        <f>IF($C$1="Raw Data",IF(OR(D$38="",$B47=""),"",SUMIFS(Cal_LR!$U:$U,Cal_LR!$M:$M,'P17.2_LRbySubgroupbyBen '!D$38,Cal_LR!$O:$O,'P17.2_LRbySubgroupbyBen '!$B47)),AA47)</f>
        <v>0</v>
      </c>
      <c r="E47" s="648">
        <f>IF($C$1="Raw Data",IF(OR(E$38="",$B47=""),"",SUMIFS(Cal_LR!$U:$U,Cal_LR!$M:$M,'P17.2_LRbySubgroupbyBen '!E$38,Cal_LR!$O:$O,'P17.2_LRbySubgroupbyBen '!$B47)),AB47)</f>
        <v>0</v>
      </c>
      <c r="F47" s="648">
        <f>IF($C$1="Raw Data",IF(OR(F$38="",$B47=""),"",SUMIFS(Cal_LR!$U:$U,Cal_LR!$M:$M,'P17.2_LRbySubgroupbyBen '!F$38,Cal_LR!$O:$O,'P17.2_LRbySubgroupbyBen '!$B47)),AC47)</f>
        <v>0</v>
      </c>
      <c r="G47" s="648">
        <f>IF($C$1="Raw Data",IF(OR(G$38="",$B47=""),"",SUMIFS(Cal_LR!$U:$U,Cal_LR!$M:$M,'P17.2_LRbySubgroupbyBen '!G$38,Cal_LR!$O:$O,'P17.2_LRbySubgroupbyBen '!$B47)),AD47)</f>
        <v>0</v>
      </c>
      <c r="H47" s="651">
        <f t="shared" si="10"/>
        <v>0</v>
      </c>
      <c r="I47" s="674">
        <f>IF($C$1="Raw Data",IF(OR(I$38="",$B47=""),"",SUMIFS(Cal_LR!$I:$I,Cal_LR!$A:$A,'P17.2_LRbySubgroupbyBen '!I$38,Cal_LR!$C:$C,'P17.2_LRbySubgroupbyBen '!$B47)),R47)</f>
        <v>0</v>
      </c>
      <c r="J47" s="648">
        <f>IF($C$1="Raw Data",IF(OR(J$38="",$B47=""),"",SUMIFS(Cal_LR!$I:$I,Cal_LR!$A:$A,'P17.2_LRbySubgroupbyBen '!J$38,Cal_LR!$C:$C,'P17.2_LRbySubgroupbyBen '!$B47)),S47)</f>
        <v>0</v>
      </c>
      <c r="K47" s="648">
        <f>IF($C$1="Raw Data",IF(OR(K$38="",$B47=""),"",SUMIFS(Cal_LR!$I:$I,Cal_LR!$A:$A,'P17.2_LRbySubgroupbyBen '!K$38,Cal_LR!$C:$C,'P17.2_LRbySubgroupbyBen '!$B47)),T47)</f>
        <v>0</v>
      </c>
      <c r="L47" s="648">
        <f>IF($C$1="Raw Data",IF(OR(L$38="",$B47=""),"",SUMIFS(Cal_LR!$I:$I,Cal_LR!$A:$A,'P17.2_LRbySubgroupbyBen '!L$38,Cal_LR!$C:$C,'P17.2_LRbySubgroupbyBen '!$B47)),U47)</f>
        <v>0</v>
      </c>
      <c r="M47" s="648">
        <f>IF($C$1="Raw Data",IF(OR(M$38="",$A47=""),"",SUMIFS(Cal_LR!$I:$I,Cal_LR!$A:$A,'P17.2_LRbySubgroupbyBen '!M$38,Cal_LR!$C:$C,'P17.2_LRbySubgroupbyBen '!$B47)),U47)</f>
        <v>0</v>
      </c>
      <c r="N47" s="651">
        <f t="shared" si="11"/>
        <v>0</v>
      </c>
      <c r="O47" s="183"/>
      <c r="P47" s="60"/>
      <c r="Q47" s="183"/>
      <c r="R47" s="657"/>
      <c r="S47" s="658"/>
      <c r="T47" s="658"/>
      <c r="U47" s="658"/>
      <c r="V47" s="659"/>
      <c r="W47" s="660"/>
      <c r="X47" s="485"/>
      <c r="Y47" s="486"/>
      <c r="Z47" s="661"/>
      <c r="AA47" s="658"/>
      <c r="AB47" s="658"/>
      <c r="AC47" s="658"/>
      <c r="AD47" s="659"/>
      <c r="AE47" s="660"/>
    </row>
    <row r="48" spans="1:31">
      <c r="A48" s="479">
        <f>IFERROR(IF($C$1="Raw Data",_xlfn.XLOOKUP(B48,#REF!,#REF!),X48),"")</f>
        <v>0</v>
      </c>
      <c r="B48" s="480">
        <v>0</v>
      </c>
      <c r="C48" s="647">
        <f>IF($C$1="Raw Data",IF(OR(C$38="",$B48=""),"",SUMIFS(Cal_LR!$U:$U,Cal_LR!$M:$M,'P17.2_LRbySubgroupbyBen '!C$38,Cal_LR!$O:$O,'P17.2_LRbySubgroupbyBen '!$B48)),Z48)</f>
        <v>0</v>
      </c>
      <c r="D48" s="650">
        <f>IF($C$1="Raw Data",IF(OR(D$38="",$B48=""),"",SUMIFS(Cal_LR!$U:$U,Cal_LR!$M:$M,'P17.2_LRbySubgroupbyBen '!D$38,Cal_LR!$O:$O,'P17.2_LRbySubgroupbyBen '!$B48)),AA48)</f>
        <v>0</v>
      </c>
      <c r="E48" s="648">
        <f>IF($C$1="Raw Data",IF(OR(E$38="",$B48=""),"",SUMIFS(Cal_LR!$U:$U,Cal_LR!$M:$M,'P17.2_LRbySubgroupbyBen '!E$38,Cal_LR!$O:$O,'P17.2_LRbySubgroupbyBen '!$B48)),AB48)</f>
        <v>0</v>
      </c>
      <c r="F48" s="648">
        <f>IF($C$1="Raw Data",IF(OR(F$38="",$B48=""),"",SUMIFS(Cal_LR!$U:$U,Cal_LR!$M:$M,'P17.2_LRbySubgroupbyBen '!F$38,Cal_LR!$O:$O,'P17.2_LRbySubgroupbyBen '!$B48)),AC48)</f>
        <v>0</v>
      </c>
      <c r="G48" s="648">
        <f>IF($C$1="Raw Data",IF(OR(G$38="",$B48=""),"",SUMIFS(Cal_LR!$U:$U,Cal_LR!$M:$M,'P17.2_LRbySubgroupbyBen '!G$38,Cal_LR!$O:$O,'P17.2_LRbySubgroupbyBen '!$B48)),AD48)</f>
        <v>0</v>
      </c>
      <c r="H48" s="651">
        <f t="shared" si="10"/>
        <v>0</v>
      </c>
      <c r="I48" s="674">
        <f>IF($C$1="Raw Data",IF(OR(I$38="",$B48=""),"",SUMIFS(Cal_LR!$I:$I,Cal_LR!$A:$A,'P17.2_LRbySubgroupbyBen '!I$38,Cal_LR!$C:$C,'P17.2_LRbySubgroupbyBen '!$B48)),R48)</f>
        <v>0</v>
      </c>
      <c r="J48" s="648">
        <f>IF($C$1="Raw Data",IF(OR(J$38="",$B48=""),"",SUMIFS(Cal_LR!$I:$I,Cal_LR!$A:$A,'P17.2_LRbySubgroupbyBen '!J$38,Cal_LR!$C:$C,'P17.2_LRbySubgroupbyBen '!$B48)),S48)</f>
        <v>0</v>
      </c>
      <c r="K48" s="648">
        <f>IF($C$1="Raw Data",IF(OR(K$38="",$B48=""),"",SUMIFS(Cal_LR!$I:$I,Cal_LR!$A:$A,'P17.2_LRbySubgroupbyBen '!K$38,Cal_LR!$C:$C,'P17.2_LRbySubgroupbyBen '!$B48)),T48)</f>
        <v>0</v>
      </c>
      <c r="L48" s="648">
        <f>IF($C$1="Raw Data",IF(OR(L$38="",$B48=""),"",SUMIFS(Cal_LR!$I:$I,Cal_LR!$A:$A,'P17.2_LRbySubgroupbyBen '!L$38,Cal_LR!$C:$C,'P17.2_LRbySubgroupbyBen '!$B48)),U48)</f>
        <v>0</v>
      </c>
      <c r="M48" s="648">
        <f>IF($C$1="Raw Data",IF(OR(M$38="",$A48=""),"",SUMIFS(Cal_LR!$I:$I,Cal_LR!$A:$A,'P17.2_LRbySubgroupbyBen '!M$38,Cal_LR!$C:$C,'P17.2_LRbySubgroupbyBen '!$B48)),U48)</f>
        <v>0</v>
      </c>
      <c r="N48" s="651">
        <f t="shared" si="11"/>
        <v>0</v>
      </c>
      <c r="O48" s="183"/>
      <c r="P48" s="60"/>
      <c r="Q48" s="183"/>
      <c r="R48" s="657"/>
      <c r="S48" s="658"/>
      <c r="T48" s="658"/>
      <c r="U48" s="658"/>
      <c r="V48" s="659"/>
      <c r="W48" s="660"/>
      <c r="X48" s="485"/>
      <c r="Y48" s="486"/>
      <c r="Z48" s="661"/>
      <c r="AA48" s="658"/>
      <c r="AB48" s="658"/>
      <c r="AC48" s="658"/>
      <c r="AD48" s="659"/>
      <c r="AE48" s="660"/>
    </row>
    <row r="49" spans="1:31">
      <c r="A49" s="479">
        <f>IFERROR(IF($C$1="Raw Data",_xlfn.XLOOKUP(B49,#REF!,#REF!),X49),"")</f>
        <v>0</v>
      </c>
      <c r="B49" s="480">
        <v>0</v>
      </c>
      <c r="C49" s="647">
        <f>IF($C$1="Raw Data",IF(OR(C$38="",$B49=""),"",SUMIFS(Cal_LR!$U:$U,Cal_LR!$M:$M,'P17.2_LRbySubgroupbyBen '!C$38,Cal_LR!$O:$O,'P17.2_LRbySubgroupbyBen '!$B49)),Z49)</f>
        <v>0</v>
      </c>
      <c r="D49" s="650">
        <f>IF($C$1="Raw Data",IF(OR(D$38="",$B49=""),"",SUMIFS(Cal_LR!$U:$U,Cal_LR!$M:$M,'P17.2_LRbySubgroupbyBen '!D$38,Cal_LR!$O:$O,'P17.2_LRbySubgroupbyBen '!$B49)),AA49)</f>
        <v>0</v>
      </c>
      <c r="E49" s="648">
        <f>IF($C$1="Raw Data",IF(OR(E$38="",$B49=""),"",SUMIFS(Cal_LR!$U:$U,Cal_LR!$M:$M,'P17.2_LRbySubgroupbyBen '!E$38,Cal_LR!$O:$O,'P17.2_LRbySubgroupbyBen '!$B49)),AB49)</f>
        <v>0</v>
      </c>
      <c r="F49" s="648">
        <f>IF($C$1="Raw Data",IF(OR(F$38="",$B49=""),"",SUMIFS(Cal_LR!$U:$U,Cal_LR!$M:$M,'P17.2_LRbySubgroupbyBen '!F$38,Cal_LR!$O:$O,'P17.2_LRbySubgroupbyBen '!$B49)),AC49)</f>
        <v>0</v>
      </c>
      <c r="G49" s="648">
        <f>IF($C$1="Raw Data",IF(OR(G$38="",$B49=""),"",SUMIFS(Cal_LR!$U:$U,Cal_LR!$M:$M,'P17.2_LRbySubgroupbyBen '!G$38,Cal_LR!$O:$O,'P17.2_LRbySubgroupbyBen '!$B49)),AD49)</f>
        <v>0</v>
      </c>
      <c r="H49" s="651">
        <f t="shared" si="10"/>
        <v>0</v>
      </c>
      <c r="I49" s="674">
        <f>IF($C$1="Raw Data",IF(OR(I$38="",$B49=""),"",SUMIFS(Cal_LR!$I:$I,Cal_LR!$A:$A,'P17.2_LRbySubgroupbyBen '!I$38,Cal_LR!$C:$C,'P17.2_LRbySubgroupbyBen '!$B49)),R49)</f>
        <v>0</v>
      </c>
      <c r="J49" s="648">
        <f>IF($C$1="Raw Data",IF(OR(J$38="",$B49=""),"",SUMIFS(Cal_LR!$I:$I,Cal_LR!$A:$A,'P17.2_LRbySubgroupbyBen '!J$38,Cal_LR!$C:$C,'P17.2_LRbySubgroupbyBen '!$B49)),S49)</f>
        <v>0</v>
      </c>
      <c r="K49" s="648">
        <f>IF($C$1="Raw Data",IF(OR(K$38="",$B49=""),"",SUMIFS(Cal_LR!$I:$I,Cal_LR!$A:$A,'P17.2_LRbySubgroupbyBen '!K$38,Cal_LR!$C:$C,'P17.2_LRbySubgroupbyBen '!$B49)),T49)</f>
        <v>0</v>
      </c>
      <c r="L49" s="648">
        <f>IF($C$1="Raw Data",IF(OR(L$38="",$B49=""),"",SUMIFS(Cal_LR!$I:$I,Cal_LR!$A:$A,'P17.2_LRbySubgroupbyBen '!L$38,Cal_LR!$C:$C,'P17.2_LRbySubgroupbyBen '!$B49)),U49)</f>
        <v>0</v>
      </c>
      <c r="M49" s="648">
        <f>IF($C$1="Raw Data",IF(OR(M$38="",$A49=""),"",SUMIFS(Cal_LR!$I:$I,Cal_LR!$A:$A,'P17.2_LRbySubgroupbyBen '!M$38,Cal_LR!$C:$C,'P17.2_LRbySubgroupbyBen '!$B49)),U49)</f>
        <v>0</v>
      </c>
      <c r="N49" s="651">
        <f t="shared" si="11"/>
        <v>0</v>
      </c>
      <c r="O49" s="183"/>
      <c r="P49" s="60"/>
      <c r="Q49" s="183"/>
      <c r="R49" s="657"/>
      <c r="S49" s="658"/>
      <c r="T49" s="658"/>
      <c r="U49" s="658"/>
      <c r="V49" s="659"/>
      <c r="W49" s="660"/>
      <c r="X49" s="485"/>
      <c r="Y49" s="486"/>
      <c r="Z49" s="661"/>
      <c r="AA49" s="658"/>
      <c r="AB49" s="658"/>
      <c r="AC49" s="658"/>
      <c r="AD49" s="659"/>
      <c r="AE49" s="660"/>
    </row>
    <row r="50" spans="1:31">
      <c r="A50" s="481">
        <f>IFERROR(IF($C$1="Raw Data",_xlfn.XLOOKUP(B50,#REF!,#REF!),X50),"")</f>
        <v>0</v>
      </c>
      <c r="B50" s="482">
        <v>0</v>
      </c>
      <c r="C50" s="663">
        <f>IF($C$1="Raw Data",IF(OR(C$38="",$B50=""),"",SUMIFS(Cal_LR!$U:$U,Cal_LR!$M:$M,'P17.2_LRbySubgroupbyBen '!C$38,Cal_LR!$O:$O,'P17.2_LRbySubgroupbyBen '!$B50)),Z50)</f>
        <v>0</v>
      </c>
      <c r="D50" s="664">
        <f>IF($C$1="Raw Data",IF(OR(D$38="",$B50=""),"",SUMIFS(Cal_LR!$U:$U,Cal_LR!$M:$M,'P17.2_LRbySubgroupbyBen '!D$38,Cal_LR!$O:$O,'P17.2_LRbySubgroupbyBen '!$B50)),AA50)</f>
        <v>0</v>
      </c>
      <c r="E50" s="665">
        <f>IF($C$1="Raw Data",IF(OR(E$38="",$B50=""),"",SUMIFS(Cal_LR!$U:$U,Cal_LR!$M:$M,'P17.2_LRbySubgroupbyBen '!E$38,Cal_LR!$O:$O,'P17.2_LRbySubgroupbyBen '!$B50)),AB50)</f>
        <v>0</v>
      </c>
      <c r="F50" s="665">
        <f>IF($C$1="Raw Data",IF(OR(F$38="",$B50=""),"",SUMIFS(Cal_LR!$U:$U,Cal_LR!$M:$M,'P17.2_LRbySubgroupbyBen '!F$38,Cal_LR!$O:$O,'P17.2_LRbySubgroupbyBen '!$B50)),AC50)</f>
        <v>0</v>
      </c>
      <c r="G50" s="665">
        <f>IF($C$1="Raw Data",IF(OR(G$38="",$B50=""),"",SUMIFS(Cal_LR!$U:$U,Cal_LR!$M:$M,'P17.2_LRbySubgroupbyBen '!G$38,Cal_LR!$O:$O,'P17.2_LRbySubgroupbyBen '!$B50)),AD50)</f>
        <v>0</v>
      </c>
      <c r="H50" s="666">
        <f t="shared" si="10"/>
        <v>0</v>
      </c>
      <c r="I50" s="675">
        <f>IF($C$1="Raw Data",IF(OR(I$38="",$B50=""),"",SUMIFS(Cal_LR!$I:$I,Cal_LR!$A:$A,'P17.2_LRbySubgroupbyBen '!I$38,Cal_LR!$C:$C,'P17.2_LRbySubgroupbyBen '!$B50)),R50)</f>
        <v>0</v>
      </c>
      <c r="J50" s="665">
        <f>IF($C$1="Raw Data",IF(OR(J$38="",$B50=""),"",SUMIFS(Cal_LR!$I:$I,Cal_LR!$A:$A,'P17.2_LRbySubgroupbyBen '!J$38,Cal_LR!$C:$C,'P17.2_LRbySubgroupbyBen '!$B50)),S50)</f>
        <v>0</v>
      </c>
      <c r="K50" s="665">
        <f>IF($C$1="Raw Data",IF(OR(K$38="",$B50=""),"",SUMIFS(Cal_LR!$I:$I,Cal_LR!$A:$A,'P17.2_LRbySubgroupbyBen '!K$38,Cal_LR!$C:$C,'P17.2_LRbySubgroupbyBen '!$B50)),T50)</f>
        <v>0</v>
      </c>
      <c r="L50" s="665">
        <f>IF($C$1="Raw Data",IF(OR(L$38="",$B50=""),"",SUMIFS(Cal_LR!$I:$I,Cal_LR!$A:$A,'P17.2_LRbySubgroupbyBen '!L$38,Cal_LR!$C:$C,'P17.2_LRbySubgroupbyBen '!$B50)),U50)</f>
        <v>0</v>
      </c>
      <c r="M50" s="665">
        <f>IF($C$1="Raw Data",IF(OR(M$38="",$A50=""),"",SUMIFS(Cal_LR!$I:$I,Cal_LR!$A:$A,'P17.2_LRbySubgroupbyBen '!M$38,Cal_LR!$C:$C,'P17.2_LRbySubgroupbyBen '!$B50)),U50)</f>
        <v>0</v>
      </c>
      <c r="N50" s="666">
        <f t="shared" si="11"/>
        <v>0</v>
      </c>
      <c r="O50" s="183"/>
      <c r="P50" s="60"/>
      <c r="Q50" s="183"/>
      <c r="R50" s="669"/>
      <c r="S50" s="670"/>
      <c r="T50" s="670"/>
      <c r="U50" s="670"/>
      <c r="V50" s="671"/>
      <c r="W50" s="672"/>
      <c r="X50" s="487"/>
      <c r="Y50" s="488"/>
      <c r="Z50" s="673"/>
      <c r="AA50" s="670"/>
      <c r="AB50" s="670"/>
      <c r="AC50" s="670"/>
      <c r="AD50" s="671"/>
      <c r="AE50" s="672"/>
    </row>
    <row r="51" spans="1:31">
      <c r="A51" s="183" t="str">
        <f>"Remarks: Cells highlighted in red means loss ratio above "&amp;TEXT($C$2,"0.0%")</f>
        <v>Remarks: Cells highlighted in red means loss ratio above 75.0%</v>
      </c>
      <c r="B51" s="61"/>
      <c r="C51" s="61"/>
      <c r="D51" s="61"/>
      <c r="E51" s="61"/>
      <c r="F51" s="61"/>
      <c r="G51" s="61"/>
      <c r="H51" s="61"/>
      <c r="I51" s="61"/>
      <c r="J51" s="61"/>
      <c r="K51" s="61"/>
      <c r="L51" s="61"/>
      <c r="M51" s="61"/>
      <c r="N51" s="61"/>
      <c r="O51" s="183"/>
      <c r="P51" s="60"/>
      <c r="Q51" s="183"/>
      <c r="R51" s="61"/>
      <c r="S51" s="61"/>
      <c r="T51" s="61"/>
      <c r="U51" s="61"/>
      <c r="V51" s="61"/>
      <c r="W51" s="61"/>
      <c r="X51" s="61"/>
      <c r="Y51" s="61"/>
      <c r="Z51" s="61"/>
      <c r="AA51" s="61"/>
      <c r="AB51" s="61"/>
      <c r="AC51" s="61"/>
      <c r="AD51" s="61"/>
      <c r="AE51" s="61"/>
    </row>
  </sheetData>
  <mergeCells count="18">
    <mergeCell ref="A4:N4"/>
    <mergeCell ref="A20:N20"/>
    <mergeCell ref="A36:N36"/>
    <mergeCell ref="A5:B5"/>
    <mergeCell ref="A21:B21"/>
    <mergeCell ref="I5:N5"/>
    <mergeCell ref="C5:H5"/>
    <mergeCell ref="A37:B37"/>
    <mergeCell ref="I37:N37"/>
    <mergeCell ref="C37:H37"/>
    <mergeCell ref="R37:W37"/>
    <mergeCell ref="Z37:AE37"/>
    <mergeCell ref="R5:W5"/>
    <mergeCell ref="Z5:AE5"/>
    <mergeCell ref="I21:N21"/>
    <mergeCell ref="C21:H21"/>
    <mergeCell ref="R21:W21"/>
    <mergeCell ref="Z21:AE21"/>
  </mergeCells>
  <phoneticPr fontId="38" type="noConversion"/>
  <conditionalFormatting sqref="H7:H18 N7:N18 H23:H34 N23:N34 H39:H50 N39:N50">
    <cfRule type="cellIs" dxfId="245" priority="5288" operator="greaterThan">
      <formula>$C$2</formula>
    </cfRule>
  </conditionalFormatting>
  <dataValidations count="1">
    <dataValidation type="list" allowBlank="1" showInputMessage="1" showErrorMessage="1" sqref="C1" xr:uid="{9A08386D-5420-5540-93F6-6EFE37D6E28E}">
      <formula1>"Raw Data, Self-Input"</formula1>
    </dataValidation>
  </dataValidation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C2CA8-0614-8A46-AF50-5CD2CA4D73AB}">
  <sheetPr codeName="Sheet28"/>
  <dimension ref="A1:Q59"/>
  <sheetViews>
    <sheetView showGridLines="0" zoomScale="112" zoomScaleNormal="70" workbookViewId="0">
      <selection activeCell="O53" sqref="O53"/>
    </sheetView>
  </sheetViews>
  <sheetFormatPr baseColWidth="10" defaultColWidth="10.83203125" defaultRowHeight="16" outlineLevelCol="1"/>
  <cols>
    <col min="1" max="1" width="7.6640625" style="83" bestFit="1" customWidth="1"/>
    <col min="2" max="2" width="51.83203125" style="83" customWidth="1"/>
    <col min="3" max="3" width="24.83203125" style="83" hidden="1" customWidth="1"/>
    <col min="4" max="4" width="15.83203125" style="83" hidden="1" customWidth="1"/>
    <col min="5" max="5" width="15.1640625" style="83" customWidth="1"/>
    <col min="6" max="6" width="9.5" style="83" bestFit="1" customWidth="1"/>
    <col min="7" max="7" width="21.6640625" style="83" customWidth="1"/>
    <col min="8" max="8" width="12.6640625" style="83" hidden="1" customWidth="1" outlineLevel="1"/>
    <col min="9" max="9" width="23.83203125" style="83" hidden="1" customWidth="1" outlineLevel="1"/>
    <col min="10" max="10" width="1.6640625" style="285" customWidth="1" collapsed="1"/>
    <col min="11" max="11" width="5.5" style="83" bestFit="1" customWidth="1"/>
    <col min="12" max="12" width="32.33203125" style="83" customWidth="1"/>
    <col min="13" max="13" width="24.83203125" style="83" hidden="1" customWidth="1"/>
    <col min="14" max="14" width="15.83203125" style="83" hidden="1" customWidth="1"/>
    <col min="15" max="15" width="15.1640625" style="83" customWidth="1"/>
    <col min="16" max="17" width="11.5" style="83" bestFit="1" customWidth="1"/>
    <col min="18" max="16384" width="10.83203125" style="83"/>
  </cols>
  <sheetData>
    <row r="1" spans="1:17" s="286" customFormat="1" ht="26">
      <c r="A1" s="181" t="s">
        <v>1241</v>
      </c>
      <c r="B1" s="181"/>
      <c r="C1" s="198" t="s">
        <v>1286</v>
      </c>
      <c r="D1" s="58"/>
      <c r="E1" s="58"/>
      <c r="F1" s="58"/>
      <c r="G1" s="58"/>
      <c r="H1" s="58"/>
      <c r="I1" s="58"/>
      <c r="J1" s="60"/>
      <c r="K1" s="58"/>
      <c r="L1" s="58"/>
      <c r="M1" s="58"/>
      <c r="N1" s="58"/>
      <c r="O1" s="58"/>
      <c r="P1" s="58"/>
      <c r="Q1" s="58"/>
    </row>
    <row r="2" spans="1:17" s="286" customFormat="1" ht="19" customHeight="1">
      <c r="A2" s="291" t="s">
        <v>1305</v>
      </c>
      <c r="B2" s="58"/>
      <c r="C2" s="58"/>
      <c r="D2" s="58"/>
      <c r="E2" s="58"/>
      <c r="F2" s="58"/>
      <c r="G2" s="58"/>
      <c r="H2" s="58"/>
      <c r="I2" s="58"/>
      <c r="J2" s="60"/>
      <c r="K2" s="58"/>
      <c r="L2" s="58"/>
      <c r="M2" s="58"/>
      <c r="N2" s="58"/>
      <c r="O2" s="58"/>
      <c r="P2" s="58"/>
      <c r="Q2" s="58"/>
    </row>
    <row r="3" spans="1:17" s="286" customFormat="1" ht="26">
      <c r="A3" s="58"/>
      <c r="B3" s="58">
        <v>2022</v>
      </c>
      <c r="C3" s="58"/>
      <c r="D3" s="58"/>
      <c r="E3" s="58"/>
      <c r="F3" s="58"/>
      <c r="G3" s="58"/>
      <c r="H3" s="58"/>
      <c r="I3" s="58"/>
      <c r="J3" s="60"/>
      <c r="K3" s="58"/>
      <c r="L3" s="58"/>
      <c r="M3" s="58"/>
      <c r="N3" s="58"/>
      <c r="O3" s="58"/>
      <c r="P3" s="58"/>
      <c r="Q3" s="58"/>
    </row>
    <row r="4" spans="1:17" ht="17" customHeight="1">
      <c r="A4" s="183" t="s">
        <v>1306</v>
      </c>
      <c r="B4" s="183"/>
      <c r="C4" s="183"/>
      <c r="D4" s="183"/>
      <c r="E4" s="183"/>
      <c r="F4" s="183"/>
      <c r="G4" s="183"/>
      <c r="H4" s="183"/>
      <c r="I4" s="183"/>
      <c r="J4" s="60"/>
      <c r="K4" s="64" t="s">
        <v>1288</v>
      </c>
      <c r="L4" s="64"/>
      <c r="M4" s="64"/>
      <c r="N4" s="64"/>
      <c r="O4" s="64"/>
      <c r="P4" s="64"/>
      <c r="Q4" s="64"/>
    </row>
    <row r="5" spans="1:17">
      <c r="A5" s="956" t="s">
        <v>1307</v>
      </c>
      <c r="B5" s="957"/>
      <c r="C5" s="957"/>
      <c r="D5" s="957"/>
      <c r="E5" s="957"/>
      <c r="F5" s="957"/>
      <c r="G5" s="958"/>
      <c r="H5" s="489"/>
      <c r="I5" s="489"/>
      <c r="J5" s="502"/>
      <c r="K5" s="955" t="s">
        <v>1307</v>
      </c>
      <c r="L5" s="955"/>
      <c r="M5" s="955"/>
      <c r="N5" s="955"/>
      <c r="O5" s="955"/>
      <c r="P5" s="955"/>
      <c r="Q5" s="955"/>
    </row>
    <row r="6" spans="1:17">
      <c r="A6" s="490" t="s">
        <v>1308</v>
      </c>
      <c r="B6" s="491" t="s">
        <v>148</v>
      </c>
      <c r="C6" s="491" t="s">
        <v>1309</v>
      </c>
      <c r="D6" s="491" t="s">
        <v>1310</v>
      </c>
      <c r="E6" s="491" t="s">
        <v>151</v>
      </c>
      <c r="F6" s="491" t="s">
        <v>152</v>
      </c>
      <c r="G6" s="492" t="s">
        <v>153</v>
      </c>
      <c r="H6" s="493"/>
      <c r="I6" s="493"/>
      <c r="J6" s="500"/>
      <c r="K6" s="494" t="s">
        <v>1308</v>
      </c>
      <c r="L6" s="494" t="s">
        <v>148</v>
      </c>
      <c r="M6" s="494" t="s">
        <v>1309</v>
      </c>
      <c r="N6" s="494" t="s">
        <v>1310</v>
      </c>
      <c r="O6" s="494" t="s">
        <v>151</v>
      </c>
      <c r="P6" s="494" t="s">
        <v>152</v>
      </c>
      <c r="Q6" s="495" t="s">
        <v>153</v>
      </c>
    </row>
    <row r="7" spans="1:17" ht="23" customHeight="1">
      <c r="A7" s="225">
        <f>IFERROR(IF(SEARCH("Neoplasm",B7)&gt;0,"1*"),1)</f>
        <v>1</v>
      </c>
      <c r="B7" s="226" t="str" cm="1">
        <f t="array" ref="B7:G16">IF(C1="Raw Data",Cal_Top10HosDiag!V4:AA13,L7:Q16)</f>
        <v>Acute upper respiratory infection-unspecified; Laryngopharyngitis, URTI, URI</v>
      </c>
      <c r="C7" s="226">
        <v>0</v>
      </c>
      <c r="D7" s="227">
        <v>0</v>
      </c>
      <c r="E7" s="227">
        <v>989</v>
      </c>
      <c r="F7" s="228">
        <v>316769</v>
      </c>
      <c r="G7" s="229">
        <v>193174.39999999999</v>
      </c>
      <c r="H7" s="179" t="e">
        <f>VLOOKUP(B7,'Bupa Diagnosis'!$A$2:$C$500,3,FALSE)</f>
        <v>#N/A</v>
      </c>
      <c r="I7" s="179" t="e">
        <f>VLOOKUP(B7,'Bupa Diagnosis'!$A$2:$C$500,3,FALSE)</f>
        <v>#N/A</v>
      </c>
      <c r="J7" s="60"/>
      <c r="K7" s="292">
        <v>1</v>
      </c>
      <c r="L7" s="293" t="s">
        <v>1311</v>
      </c>
      <c r="M7" s="293"/>
      <c r="N7" s="294"/>
      <c r="O7" s="294">
        <v>989</v>
      </c>
      <c r="P7" s="295">
        <v>316769</v>
      </c>
      <c r="Q7" s="295">
        <v>193174.39999999999</v>
      </c>
    </row>
    <row r="8" spans="1:17" ht="23" customHeight="1">
      <c r="A8" s="223">
        <f>IFERROR(IF(SEARCH("Neoplasm",B8)&gt;0,"2*"),2)</f>
        <v>2</v>
      </c>
      <c r="B8" s="221" t="str">
        <v>Other and unspecified disorders of back ; Back pain, Sciatica</v>
      </c>
      <c r="C8" s="221">
        <v>0</v>
      </c>
      <c r="D8" s="220">
        <v>0</v>
      </c>
      <c r="E8" s="220">
        <v>315</v>
      </c>
      <c r="F8" s="222">
        <v>131287.5</v>
      </c>
      <c r="G8" s="224">
        <v>60881</v>
      </c>
      <c r="H8" s="179" t="e">
        <f>VLOOKUP(B8,'Bupa Diagnosis'!$A$2:$C$500,3,FALSE)</f>
        <v>#N/A</v>
      </c>
      <c r="I8" s="179" t="e">
        <f>VLOOKUP(B8,'Bupa Diagnosis'!$A$2:$C$500,3,FALSE)</f>
        <v>#N/A</v>
      </c>
      <c r="J8" s="60"/>
      <c r="K8" s="292">
        <v>2</v>
      </c>
      <c r="L8" s="296" t="s">
        <v>1312</v>
      </c>
      <c r="M8" s="296"/>
      <c r="N8" s="292"/>
      <c r="O8" s="292">
        <v>315</v>
      </c>
      <c r="P8" s="179">
        <v>131287.5</v>
      </c>
      <c r="Q8" s="179">
        <v>60881</v>
      </c>
    </row>
    <row r="9" spans="1:17" ht="23" customHeight="1">
      <c r="A9" s="223">
        <f>IFERROR(IF(SEARCH("Neoplasm",B9)&gt;0,"3*"),3)</f>
        <v>3</v>
      </c>
      <c r="B9" s="221" t="str">
        <v>Contact dermatitis and other eczema</v>
      </c>
      <c r="C9" s="221">
        <v>0</v>
      </c>
      <c r="D9" s="220">
        <v>0</v>
      </c>
      <c r="E9" s="220">
        <v>282</v>
      </c>
      <c r="F9" s="222">
        <v>143511.6</v>
      </c>
      <c r="G9" s="224">
        <v>56983</v>
      </c>
      <c r="H9" s="179" t="e">
        <f>VLOOKUP(B9,'Bupa Diagnosis'!$A$2:$C$500,3,FALSE)</f>
        <v>#N/A</v>
      </c>
      <c r="I9" s="179" t="e">
        <f>VLOOKUP(B9,'Bupa Diagnosis'!$A$2:$C$500,3,FALSE)</f>
        <v>#N/A</v>
      </c>
      <c r="J9" s="60"/>
      <c r="K9" s="292">
        <v>3</v>
      </c>
      <c r="L9" s="296" t="s">
        <v>1313</v>
      </c>
      <c r="M9" s="296"/>
      <c r="N9" s="292"/>
      <c r="O9" s="292">
        <v>282</v>
      </c>
      <c r="P9" s="179">
        <v>143511.6</v>
      </c>
      <c r="Q9" s="179">
        <v>56983</v>
      </c>
    </row>
    <row r="10" spans="1:17" ht="23" customHeight="1">
      <c r="A10" s="223">
        <f>IFERROR(IF(SEARCH("Neoplasm",B10)&gt;0,"4*"),4)</f>
        <v>4</v>
      </c>
      <c r="B10" s="221" t="str">
        <v>Other nonifectious gastroenteritis  colitis; Diarrhoea</v>
      </c>
      <c r="C10" s="221">
        <v>0</v>
      </c>
      <c r="D10" s="220">
        <v>0</v>
      </c>
      <c r="E10" s="220">
        <v>271</v>
      </c>
      <c r="F10" s="222">
        <v>73730.5</v>
      </c>
      <c r="G10" s="224">
        <v>49900</v>
      </c>
      <c r="H10" s="179" t="e">
        <f>VLOOKUP(B10,'Bupa Diagnosis'!$A$2:$C$500,3,FALSE)</f>
        <v>#N/A</v>
      </c>
      <c r="I10" s="179" t="e">
        <f>VLOOKUP(B10,'Bupa Diagnosis'!$A$2:$C$500,3,FALSE)</f>
        <v>#N/A</v>
      </c>
      <c r="J10" s="60"/>
      <c r="K10" s="292">
        <v>4</v>
      </c>
      <c r="L10" s="296" t="s">
        <v>1314</v>
      </c>
      <c r="M10" s="296"/>
      <c r="N10" s="292"/>
      <c r="O10" s="292">
        <v>271</v>
      </c>
      <c r="P10" s="179">
        <v>73730.5</v>
      </c>
      <c r="Q10" s="179">
        <v>49900</v>
      </c>
    </row>
    <row r="11" spans="1:17" ht="23" customHeight="1">
      <c r="A11" s="223">
        <f>IFERROR(IF(SEARCH("Neoplasm",B11)&gt;0,"5*"),5)</f>
        <v>5</v>
      </c>
      <c r="B11" s="221" t="str">
        <v>Other and unspecified disorders of joint; Effusion, Hemarthrosis, Pain, Stiffness</v>
      </c>
      <c r="C11" s="221">
        <v>0</v>
      </c>
      <c r="D11" s="220">
        <v>0</v>
      </c>
      <c r="E11" s="220">
        <v>262</v>
      </c>
      <c r="F11" s="222">
        <v>115087</v>
      </c>
      <c r="G11" s="224">
        <v>55302.2</v>
      </c>
      <c r="H11" s="179" t="e">
        <f>VLOOKUP(B11,'Bupa Diagnosis'!$A$2:$C$500,3,FALSE)</f>
        <v>#N/A</v>
      </c>
      <c r="I11" s="179" t="e">
        <f>VLOOKUP(B11,'Bupa Diagnosis'!$A$2:$C$500,3,FALSE)</f>
        <v>#N/A</v>
      </c>
      <c r="J11" s="60"/>
      <c r="K11" s="292">
        <v>5</v>
      </c>
      <c r="L11" s="296" t="s">
        <v>1315</v>
      </c>
      <c r="M11" s="296"/>
      <c r="N11" s="292"/>
      <c r="O11" s="292">
        <v>262</v>
      </c>
      <c r="P11" s="179">
        <v>115087</v>
      </c>
      <c r="Q11" s="179">
        <v>55302.2</v>
      </c>
    </row>
    <row r="12" spans="1:17" ht="23" customHeight="1">
      <c r="A12" s="223">
        <f>IFERROR(IF(SEARCH("Neoplasm",B12)&gt;0,"6*"),6)</f>
        <v>6</v>
      </c>
      <c r="B12" s="221" t="str">
        <v>Symptoms involving respiratory system and other chest symptoms; Dyspnea, Stridor, Hemoptysis, Chest</v>
      </c>
      <c r="C12" s="221">
        <v>0</v>
      </c>
      <c r="D12" s="220">
        <v>0</v>
      </c>
      <c r="E12" s="220">
        <v>152</v>
      </c>
      <c r="F12" s="222">
        <v>69646.399999999994</v>
      </c>
      <c r="G12" s="224">
        <v>33176</v>
      </c>
      <c r="H12" s="179" t="e">
        <f>VLOOKUP(B12,'Bupa Diagnosis'!$A$2:$C$500,3,FALSE)</f>
        <v>#N/A</v>
      </c>
      <c r="I12" s="179" t="e">
        <f>VLOOKUP(B12,'Bupa Diagnosis'!$A$2:$C$500,3,FALSE)</f>
        <v>#N/A</v>
      </c>
      <c r="J12" s="60"/>
      <c r="K12" s="292">
        <v>6</v>
      </c>
      <c r="L12" s="296" t="s">
        <v>1316</v>
      </c>
      <c r="M12" s="296"/>
      <c r="N12" s="292"/>
      <c r="O12" s="292">
        <v>152</v>
      </c>
      <c r="P12" s="179">
        <v>69646.399999999994</v>
      </c>
      <c r="Q12" s="179">
        <v>33176</v>
      </c>
    </row>
    <row r="13" spans="1:17" ht="23" customHeight="1">
      <c r="A13" s="223">
        <f>IFERROR(IF(SEARCH("Neoplasm",B13)&gt;0,"7*"),7)</f>
        <v>7</v>
      </c>
      <c r="B13" s="221" t="str">
        <v>Gastritis and duodenitis</v>
      </c>
      <c r="C13" s="221">
        <v>0</v>
      </c>
      <c r="D13" s="220">
        <v>0</v>
      </c>
      <c r="E13" s="220">
        <v>144</v>
      </c>
      <c r="F13" s="222">
        <v>47772</v>
      </c>
      <c r="G13" s="224">
        <v>24996</v>
      </c>
      <c r="H13" s="179" t="e">
        <f>VLOOKUP(B13,'Bupa Diagnosis'!$A$2:$C$500,3,FALSE)</f>
        <v>#N/A</v>
      </c>
      <c r="I13" s="179" t="e">
        <f>VLOOKUP(B13,'Bupa Diagnosis'!$A$2:$C$500,3,FALSE)</f>
        <v>#N/A</v>
      </c>
      <c r="J13" s="60"/>
      <c r="K13" s="292">
        <v>7</v>
      </c>
      <c r="L13" s="296" t="s">
        <v>1317</v>
      </c>
      <c r="M13" s="296"/>
      <c r="N13" s="292"/>
      <c r="O13" s="292">
        <v>144</v>
      </c>
      <c r="P13" s="179">
        <v>47772</v>
      </c>
      <c r="Q13" s="179">
        <v>24996</v>
      </c>
    </row>
    <row r="14" spans="1:17" ht="23" customHeight="1">
      <c r="A14" s="223">
        <f>IFERROR(IF(SEARCH("Neoplasm",B14)&gt;0,"8*"),8)</f>
        <v>8</v>
      </c>
      <c r="B14" s="221" t="str">
        <v>Sprains and strains of other and unspecified parts of back</v>
      </c>
      <c r="C14" s="221">
        <v>0</v>
      </c>
      <c r="D14" s="220">
        <v>0</v>
      </c>
      <c r="E14" s="220">
        <v>109</v>
      </c>
      <c r="F14" s="222">
        <v>43691</v>
      </c>
      <c r="G14" s="224">
        <v>17878</v>
      </c>
      <c r="H14" s="179" t="e">
        <f>VLOOKUP(B14,'Bupa Diagnosis'!$A$2:$C$500,3,FALSE)</f>
        <v>#N/A</v>
      </c>
      <c r="I14" s="179" t="e">
        <f>VLOOKUP(B14,'Bupa Diagnosis'!$A$2:$C$500,3,FALSE)</f>
        <v>#N/A</v>
      </c>
      <c r="J14" s="60"/>
      <c r="K14" s="292">
        <v>8</v>
      </c>
      <c r="L14" s="296" t="s">
        <v>1318</v>
      </c>
      <c r="M14" s="296"/>
      <c r="N14" s="292"/>
      <c r="O14" s="292">
        <v>109</v>
      </c>
      <c r="P14" s="179">
        <v>43691</v>
      </c>
      <c r="Q14" s="179">
        <v>17878</v>
      </c>
    </row>
    <row r="15" spans="1:17" ht="23" customHeight="1">
      <c r="A15" s="223">
        <f>IFERROR(IF(SEARCH("Neoplasm",B15)&gt;0,"9*"),9)</f>
        <v>9</v>
      </c>
      <c r="B15" s="221" t="str">
        <v>Other disorders of cervical region; Spinal stenosis in neck, Neck pain, Torticollis</v>
      </c>
      <c r="C15" s="221">
        <v>0</v>
      </c>
      <c r="D15" s="220">
        <v>0</v>
      </c>
      <c r="E15" s="220">
        <v>109</v>
      </c>
      <c r="F15" s="222">
        <v>48335.5</v>
      </c>
      <c r="G15" s="224">
        <v>20514</v>
      </c>
      <c r="H15" s="179" t="e">
        <f>VLOOKUP(B15,'Bupa Diagnosis'!$A$2:$C$500,3,FALSE)</f>
        <v>#N/A</v>
      </c>
      <c r="I15" s="179" t="e">
        <f>VLOOKUP(B15,'Bupa Diagnosis'!$A$2:$C$500,3,FALSE)</f>
        <v>#N/A</v>
      </c>
      <c r="J15" s="60"/>
      <c r="K15" s="292">
        <v>9</v>
      </c>
      <c r="L15" s="296" t="s">
        <v>1319</v>
      </c>
      <c r="M15" s="296"/>
      <c r="N15" s="292"/>
      <c r="O15" s="292">
        <v>109</v>
      </c>
      <c r="P15" s="179">
        <v>48335.5</v>
      </c>
      <c r="Q15" s="179">
        <v>20514</v>
      </c>
    </row>
    <row r="16" spans="1:17" ht="23" customHeight="1">
      <c r="A16" s="297">
        <f>IFERROR(IF(SEARCH("Neoplasm",B16)&gt;0,"10*"),10)</f>
        <v>10</v>
      </c>
      <c r="B16" s="298" t="str">
        <v>Disorders of menstruation and other abnormal bleeding from female genital tract; Menorrhagia, Irregu</v>
      </c>
      <c r="C16" s="298">
        <v>0</v>
      </c>
      <c r="D16" s="299">
        <v>0</v>
      </c>
      <c r="E16" s="299">
        <v>95</v>
      </c>
      <c r="F16" s="300">
        <v>69860</v>
      </c>
      <c r="G16" s="301">
        <v>31740</v>
      </c>
      <c r="H16" s="179" t="e">
        <f>VLOOKUP(B16,'Bupa Diagnosis'!$A$2:$C$500,3,FALSE)</f>
        <v>#N/A</v>
      </c>
      <c r="I16" s="179" t="e">
        <f>VLOOKUP(B16,'Bupa Diagnosis'!$A$2:$C$500,3,FALSE)</f>
        <v>#N/A</v>
      </c>
      <c r="J16" s="60"/>
      <c r="K16" s="292">
        <v>10</v>
      </c>
      <c r="L16" s="296" t="s">
        <v>1320</v>
      </c>
      <c r="M16" s="296"/>
      <c r="N16" s="292"/>
      <c r="O16" s="292">
        <v>95</v>
      </c>
      <c r="P16" s="179">
        <v>69860</v>
      </c>
      <c r="Q16" s="179">
        <v>31740</v>
      </c>
    </row>
    <row r="17" spans="1:17" ht="23" customHeight="1">
      <c r="A17" s="183" t="s">
        <v>1321</v>
      </c>
      <c r="B17" s="183"/>
      <c r="C17" s="183"/>
      <c r="D17" s="183"/>
      <c r="E17" s="183"/>
      <c r="F17" s="183"/>
      <c r="G17" s="183"/>
      <c r="H17" s="183"/>
      <c r="I17" s="183"/>
      <c r="J17" s="60"/>
      <c r="K17" s="183"/>
      <c r="L17" s="183"/>
      <c r="M17" s="183"/>
      <c r="N17" s="183"/>
      <c r="O17" s="183"/>
      <c r="P17" s="183"/>
      <c r="Q17" s="183"/>
    </row>
    <row r="18" spans="1:17" ht="23" customHeight="1">
      <c r="A18" s="952" t="s">
        <v>1322</v>
      </c>
      <c r="B18" s="953"/>
      <c r="C18" s="953"/>
      <c r="D18" s="953"/>
      <c r="E18" s="953"/>
      <c r="F18" s="953"/>
      <c r="G18" s="954"/>
      <c r="H18" s="489"/>
      <c r="I18" s="489"/>
      <c r="J18" s="502"/>
      <c r="K18" s="955" t="s">
        <v>1322</v>
      </c>
      <c r="L18" s="955"/>
      <c r="M18" s="955"/>
      <c r="N18" s="955"/>
      <c r="O18" s="955"/>
      <c r="P18" s="955"/>
      <c r="Q18" s="955"/>
    </row>
    <row r="19" spans="1:17" ht="23" customHeight="1">
      <c r="A19" s="490" t="s">
        <v>1308</v>
      </c>
      <c r="B19" s="491" t="s">
        <v>148</v>
      </c>
      <c r="C19" s="491" t="s">
        <v>1323</v>
      </c>
      <c r="D19" s="491" t="s">
        <v>1310</v>
      </c>
      <c r="E19" s="491" t="s">
        <v>151</v>
      </c>
      <c r="F19" s="491" t="s">
        <v>152</v>
      </c>
      <c r="G19" s="492" t="s">
        <v>153</v>
      </c>
      <c r="H19" s="493"/>
      <c r="I19" s="493"/>
      <c r="J19" s="500"/>
      <c r="K19" s="494" t="s">
        <v>1308</v>
      </c>
      <c r="L19" s="494" t="s">
        <v>148</v>
      </c>
      <c r="M19" s="494" t="s">
        <v>1323</v>
      </c>
      <c r="N19" s="494" t="s">
        <v>1310</v>
      </c>
      <c r="O19" s="494" t="s">
        <v>151</v>
      </c>
      <c r="P19" s="494" t="s">
        <v>152</v>
      </c>
      <c r="Q19" s="495" t="s">
        <v>153</v>
      </c>
    </row>
    <row r="20" spans="1:17" ht="23" customHeight="1">
      <c r="A20" s="225" t="str">
        <f>IFERROR(IF(SEARCH("Neoplasm",B20)&gt;0,"1*"),1)</f>
        <v>1*</v>
      </c>
      <c r="B20" s="226" t="str" cm="1">
        <f t="array" ref="B20:G29">IF(C1="Raw Data",Cal_Top10HosDiag!H4:M13,L20:Q29)</f>
        <v>Malignant neoplasm of female breast</v>
      </c>
      <c r="C20" s="226">
        <v>0</v>
      </c>
      <c r="D20" s="227">
        <v>0</v>
      </c>
      <c r="E20" s="227" t="str">
        <v>N/A</v>
      </c>
      <c r="F20" s="228">
        <v>876636</v>
      </c>
      <c r="G20" s="229">
        <v>418674</v>
      </c>
      <c r="H20" s="179" t="str">
        <f>VLOOKUP(B20,'Bupa Diagnosis'!$A$2:$C$500,3,FALSE)</f>
        <v>Diseases of the genitourinary system (N00-N99)</v>
      </c>
      <c r="I20" s="179" t="str">
        <f>VLOOKUP(B20,'Bupa Diagnosis'!$A$2:$C$500,3,FALSE)</f>
        <v>Diseases of the genitourinary system (N00-N99)</v>
      </c>
      <c r="J20" s="60"/>
      <c r="K20" s="292">
        <v>1</v>
      </c>
      <c r="L20" s="296" t="s">
        <v>1324</v>
      </c>
      <c r="M20" s="296"/>
      <c r="N20" s="292"/>
      <c r="O20" s="292" t="s">
        <v>1325</v>
      </c>
      <c r="P20" s="179">
        <v>876636</v>
      </c>
      <c r="Q20" s="179">
        <v>418674</v>
      </c>
    </row>
    <row r="21" spans="1:17" ht="23" customHeight="1">
      <c r="A21" s="223" t="str">
        <f>IFERROR(IF(SEARCH("Neoplasm",B21)&gt;0,"2*"),2)</f>
        <v>2*</v>
      </c>
      <c r="B21" s="221" t="str">
        <v>Benign neoplasm of other parts of digestive system</v>
      </c>
      <c r="C21" s="221">
        <v>0</v>
      </c>
      <c r="D21" s="220">
        <v>0</v>
      </c>
      <c r="E21" s="220">
        <v>24</v>
      </c>
      <c r="F21" s="222">
        <v>355246.8</v>
      </c>
      <c r="G21" s="224">
        <v>328358.19999999995</v>
      </c>
      <c r="H21" s="179" t="e">
        <f>VLOOKUP(B21,'Bupa Diagnosis'!$A$2:$C$500,3,FALSE)</f>
        <v>#N/A</v>
      </c>
      <c r="I21" s="179" t="e">
        <f>VLOOKUP(B21,'Bupa Diagnosis'!$A$2:$C$500,3,FALSE)</f>
        <v>#N/A</v>
      </c>
      <c r="J21" s="60"/>
      <c r="K21" s="292">
        <v>2</v>
      </c>
      <c r="L21" s="296" t="s">
        <v>1326</v>
      </c>
      <c r="M21" s="296"/>
      <c r="N21" s="292"/>
      <c r="O21" s="292">
        <v>24</v>
      </c>
      <c r="P21" s="179">
        <v>355246.8</v>
      </c>
      <c r="Q21" s="179">
        <v>328358.19999999995</v>
      </c>
    </row>
    <row r="22" spans="1:17" ht="23" customHeight="1">
      <c r="A22" s="223">
        <f>IFERROR(IF(SEARCH("Neoplasm",B22)&gt;0,"3*"),3)</f>
        <v>3</v>
      </c>
      <c r="B22" s="221" t="str">
        <v>Cataract</v>
      </c>
      <c r="C22" s="221">
        <v>0</v>
      </c>
      <c r="D22" s="220">
        <v>0</v>
      </c>
      <c r="E22" s="220">
        <v>21</v>
      </c>
      <c r="F22" s="222">
        <v>285040</v>
      </c>
      <c r="G22" s="224">
        <v>274740.40000000002</v>
      </c>
      <c r="H22" s="179" t="str">
        <f>VLOOKUP(B22,'Bupa Diagnosis'!$A$2:$C$500,3,FALSE)</f>
        <v>Diseases of the eye and adnexa (H00-H59)</v>
      </c>
      <c r="I22" s="179" t="str">
        <f>VLOOKUP(B22,'Bupa Diagnosis'!$A$2:$C$500,3,FALSE)</f>
        <v>Diseases of the eye and adnexa (H00-H59)</v>
      </c>
      <c r="J22" s="60"/>
      <c r="K22" s="292">
        <v>3</v>
      </c>
      <c r="L22" s="296" t="s">
        <v>1327</v>
      </c>
      <c r="M22" s="296"/>
      <c r="N22" s="292"/>
      <c r="O22" s="292">
        <v>21</v>
      </c>
      <c r="P22" s="179">
        <v>285040</v>
      </c>
      <c r="Q22" s="179">
        <v>274740.40000000002</v>
      </c>
    </row>
    <row r="23" spans="1:17" ht="23" customHeight="1">
      <c r="A23" s="223" t="str">
        <f>IFERROR(IF(SEARCH("Neoplasm",B23)&gt;0,"4*"),4)</f>
        <v>4*</v>
      </c>
      <c r="B23" s="221" t="str">
        <v>Malignant neoplasm of colon; Sigmoid colon, Cecum, Appendix</v>
      </c>
      <c r="C23" s="221">
        <v>0</v>
      </c>
      <c r="D23" s="220">
        <v>0</v>
      </c>
      <c r="E23" s="220" t="str">
        <v>N/A</v>
      </c>
      <c r="F23" s="222">
        <v>309191</v>
      </c>
      <c r="G23" s="224">
        <v>135100</v>
      </c>
      <c r="H23" s="179" t="e">
        <f>VLOOKUP(B23,'Bupa Diagnosis'!$A$2:$C$500,3,FALSE)</f>
        <v>#N/A</v>
      </c>
      <c r="I23" s="179" t="e">
        <f>VLOOKUP(B23,'Bupa Diagnosis'!$A$2:$C$500,3,FALSE)</f>
        <v>#N/A</v>
      </c>
      <c r="J23" s="60"/>
      <c r="K23" s="292">
        <v>4</v>
      </c>
      <c r="L23" s="296" t="s">
        <v>1328</v>
      </c>
      <c r="M23" s="296"/>
      <c r="N23" s="292"/>
      <c r="O23" s="292" t="s">
        <v>1325</v>
      </c>
      <c r="P23" s="179">
        <v>309191</v>
      </c>
      <c r="Q23" s="179">
        <v>135100</v>
      </c>
    </row>
    <row r="24" spans="1:17" ht="23" customHeight="1">
      <c r="A24" s="223" t="str">
        <f>IFERROR(IF(SEARCH("Neoplasm",B24)&gt;0,"5*"),5)</f>
        <v>5*</v>
      </c>
      <c r="B24" s="221" t="str">
        <v>Malignant neoplasm of ovary and other uterine adnexa; Fallopian tube</v>
      </c>
      <c r="C24" s="221">
        <v>0</v>
      </c>
      <c r="D24" s="220">
        <v>0</v>
      </c>
      <c r="E24" s="220" t="str">
        <v>N/A</v>
      </c>
      <c r="F24" s="222">
        <v>226028</v>
      </c>
      <c r="G24" s="224">
        <v>134705</v>
      </c>
      <c r="H24" s="179" t="e">
        <f>VLOOKUP(B24,'Bupa Diagnosis'!$A$2:$C$500,3,FALSE)</f>
        <v>#N/A</v>
      </c>
      <c r="I24" s="179" t="e">
        <f>VLOOKUP(B24,'Bupa Diagnosis'!$A$2:$C$500,3,FALSE)</f>
        <v>#N/A</v>
      </c>
      <c r="J24" s="60"/>
      <c r="K24" s="292">
        <v>5</v>
      </c>
      <c r="L24" s="296" t="s">
        <v>1329</v>
      </c>
      <c r="M24" s="296"/>
      <c r="N24" s="292"/>
      <c r="O24" s="292" t="s">
        <v>1325</v>
      </c>
      <c r="P24" s="179">
        <v>226028</v>
      </c>
      <c r="Q24" s="179">
        <v>134705</v>
      </c>
    </row>
    <row r="25" spans="1:17" ht="23" customHeight="1">
      <c r="A25" s="223">
        <f>IFERROR(IF(SEARCH("Neoplasm",B25)&gt;0,"6*"),6)</f>
        <v>6</v>
      </c>
      <c r="B25" s="221" t="str">
        <v>Acute pharyngitis; Sore throat</v>
      </c>
      <c r="C25" s="221">
        <v>0</v>
      </c>
      <c r="D25" s="220">
        <v>0</v>
      </c>
      <c r="E25" s="220" t="str">
        <v>N/A</v>
      </c>
      <c r="F25" s="222">
        <v>135987</v>
      </c>
      <c r="G25" s="224">
        <v>118945</v>
      </c>
      <c r="H25" s="179" t="e">
        <f>VLOOKUP(B25,'Bupa Diagnosis'!$A$2:$C$500,3,FALSE)</f>
        <v>#N/A</v>
      </c>
      <c r="I25" s="179" t="e">
        <f>VLOOKUP(B25,'Bupa Diagnosis'!$A$2:$C$500,3,FALSE)</f>
        <v>#N/A</v>
      </c>
      <c r="J25" s="60"/>
      <c r="K25" s="292">
        <v>6</v>
      </c>
      <c r="L25" s="296" t="s">
        <v>1330</v>
      </c>
      <c r="M25" s="296"/>
      <c r="N25" s="292"/>
      <c r="O25" s="292" t="s">
        <v>1325</v>
      </c>
      <c r="P25" s="179">
        <v>135987</v>
      </c>
      <c r="Q25" s="179">
        <v>118945</v>
      </c>
    </row>
    <row r="26" spans="1:17" ht="23" customHeight="1">
      <c r="A26" s="223">
        <f>IFERROR(IF(SEARCH("Neoplasm",B26)&gt;0,"7*"),7)</f>
        <v>7</v>
      </c>
      <c r="B26" s="221" t="str">
        <v>Dislocation of knee; Tear of meniscus, Dislocation of patella</v>
      </c>
      <c r="C26" s="221">
        <v>0</v>
      </c>
      <c r="D26" s="220">
        <v>0</v>
      </c>
      <c r="E26" s="220" t="str">
        <v>N/A</v>
      </c>
      <c r="F26" s="222">
        <v>114754</v>
      </c>
      <c r="G26" s="224">
        <v>114754</v>
      </c>
      <c r="H26" s="179" t="e">
        <f>VLOOKUP(B26,'Bupa Diagnosis'!$A$2:$C$500,3,FALSE)</f>
        <v>#N/A</v>
      </c>
      <c r="I26" s="179" t="e">
        <f>VLOOKUP(B26,'Bupa Diagnosis'!$A$2:$C$500,3,FALSE)</f>
        <v>#N/A</v>
      </c>
      <c r="J26" s="60"/>
      <c r="K26" s="292">
        <v>7</v>
      </c>
      <c r="L26" s="296" t="s">
        <v>1331</v>
      </c>
      <c r="M26" s="296"/>
      <c r="N26" s="292"/>
      <c r="O26" s="292" t="s">
        <v>1325</v>
      </c>
      <c r="P26" s="179">
        <v>114754</v>
      </c>
      <c r="Q26" s="179">
        <v>114754</v>
      </c>
    </row>
    <row r="27" spans="1:17" ht="23" customHeight="1">
      <c r="A27" s="223">
        <f>IFERROR(IF(SEARCH("Neoplasm",B27)&gt;0,"8*"),8)</f>
        <v>8</v>
      </c>
      <c r="B27" s="221" t="str">
        <v>Intervertebral disc disorder; Displacement, Degeneration</v>
      </c>
      <c r="C27" s="221">
        <v>0</v>
      </c>
      <c r="D27" s="220">
        <v>0</v>
      </c>
      <c r="E27" s="220" t="str">
        <v>N/A</v>
      </c>
      <c r="F27" s="222">
        <v>131375</v>
      </c>
      <c r="G27" s="224">
        <v>110500</v>
      </c>
      <c r="H27" s="179" t="e">
        <f>VLOOKUP(B27,'Bupa Diagnosis'!$A$2:$C$500,3,FALSE)</f>
        <v>#N/A</v>
      </c>
      <c r="I27" s="179" t="e">
        <f>VLOOKUP(B27,'Bupa Diagnosis'!$A$2:$C$500,3,FALSE)</f>
        <v>#N/A</v>
      </c>
      <c r="J27" s="60"/>
      <c r="K27" s="292">
        <v>8</v>
      </c>
      <c r="L27" s="296" t="s">
        <v>1332</v>
      </c>
      <c r="M27" s="296"/>
      <c r="N27" s="292"/>
      <c r="O27" s="292" t="s">
        <v>1325</v>
      </c>
      <c r="P27" s="179">
        <v>131375</v>
      </c>
      <c r="Q27" s="179">
        <v>110500</v>
      </c>
    </row>
    <row r="28" spans="1:17" ht="23" customHeight="1">
      <c r="A28" s="223">
        <f>IFERROR(IF(SEARCH("Neoplasm",B28)&gt;0,"9*"),9)</f>
        <v>9</v>
      </c>
      <c r="B28" s="221" t="str">
        <v>Other diseases due to viruses and Chlamydiae</v>
      </c>
      <c r="C28" s="221">
        <v>0</v>
      </c>
      <c r="D28" s="220">
        <v>0</v>
      </c>
      <c r="E28" s="220">
        <v>9</v>
      </c>
      <c r="F28" s="222">
        <v>101800</v>
      </c>
      <c r="G28" s="224">
        <v>98502</v>
      </c>
      <c r="H28" s="179" t="e">
        <f>VLOOKUP(B28,'Bupa Diagnosis'!$A$2:$C$500,3,FALSE)</f>
        <v>#N/A</v>
      </c>
      <c r="I28" s="179" t="e">
        <f>VLOOKUP(B28,'Bupa Diagnosis'!$A$2:$C$500,3,FALSE)</f>
        <v>#N/A</v>
      </c>
      <c r="J28" s="60"/>
      <c r="K28" s="292">
        <v>9</v>
      </c>
      <c r="L28" s="296" t="s">
        <v>1333</v>
      </c>
      <c r="M28" s="296"/>
      <c r="N28" s="292"/>
      <c r="O28" s="292">
        <v>9</v>
      </c>
      <c r="P28" s="179">
        <v>101800</v>
      </c>
      <c r="Q28" s="179">
        <v>98502</v>
      </c>
    </row>
    <row r="29" spans="1:17" ht="23" customHeight="1">
      <c r="A29" s="297">
        <f>IFERROR(IF(SEARCH("Neoplasm",B29)&gt;0,"10*"),10)</f>
        <v>10</v>
      </c>
      <c r="B29" s="298" t="str">
        <v>Other rheumatic disorders of synovium, tendon, and bursa; Inflammation, Rupture, Ganglion, Trigger f</v>
      </c>
      <c r="C29" s="298">
        <v>0</v>
      </c>
      <c r="D29" s="299">
        <v>0</v>
      </c>
      <c r="E29" s="299">
        <v>7</v>
      </c>
      <c r="F29" s="300">
        <v>105104</v>
      </c>
      <c r="G29" s="301">
        <v>89974.8</v>
      </c>
      <c r="H29" s="179" t="e">
        <f>VLOOKUP(B29,'Bupa Diagnosis'!$A$2:$C$500,3,FALSE)</f>
        <v>#N/A</v>
      </c>
      <c r="I29" s="179" t="e">
        <f>VLOOKUP(B29,'Bupa Diagnosis'!$A$2:$C$500,3,FALSE)</f>
        <v>#N/A</v>
      </c>
      <c r="J29" s="60"/>
      <c r="K29" s="292">
        <v>10</v>
      </c>
      <c r="L29" s="296" t="s">
        <v>1334</v>
      </c>
      <c r="M29" s="296"/>
      <c r="N29" s="292"/>
      <c r="O29" s="292">
        <v>7</v>
      </c>
      <c r="P29" s="179">
        <v>105104</v>
      </c>
      <c r="Q29" s="179">
        <v>89974.8</v>
      </c>
    </row>
    <row r="30" spans="1:17">
      <c r="A30" s="183" t="s">
        <v>1321</v>
      </c>
      <c r="B30" s="183"/>
      <c r="C30" s="183"/>
      <c r="D30" s="183"/>
      <c r="E30" s="183"/>
      <c r="F30" s="183"/>
      <c r="G30" s="183"/>
      <c r="H30" s="183"/>
      <c r="I30" s="183"/>
      <c r="J30" s="60"/>
      <c r="K30" s="183"/>
      <c r="L30" s="183"/>
      <c r="M30" s="183"/>
      <c r="N30" s="183"/>
      <c r="O30" s="183"/>
      <c r="P30" s="183"/>
      <c r="Q30" s="183"/>
    </row>
    <row r="32" spans="1:17">
      <c r="A32" s="183"/>
      <c r="B32" s="183">
        <v>2021</v>
      </c>
      <c r="C32" s="183"/>
      <c r="D32" s="183"/>
      <c r="E32" s="183"/>
      <c r="F32" s="183"/>
      <c r="G32" s="183"/>
      <c r="H32" s="183"/>
      <c r="I32" s="183"/>
      <c r="J32" s="60"/>
      <c r="K32" s="183"/>
      <c r="L32" s="183"/>
      <c r="M32" s="183"/>
      <c r="N32" s="183"/>
      <c r="O32" s="183"/>
      <c r="P32" s="183"/>
      <c r="Q32" s="183"/>
    </row>
    <row r="34" spans="1:17">
      <c r="A34" s="956" t="s">
        <v>1307</v>
      </c>
      <c r="B34" s="957"/>
      <c r="C34" s="957"/>
      <c r="D34" s="957"/>
      <c r="E34" s="957"/>
      <c r="F34" s="957"/>
      <c r="G34" s="958"/>
      <c r="H34" s="489"/>
      <c r="I34" s="489"/>
      <c r="J34" s="502"/>
      <c r="K34" s="955" t="s">
        <v>1307</v>
      </c>
      <c r="L34" s="955"/>
      <c r="M34" s="955"/>
      <c r="N34" s="955"/>
      <c r="O34" s="955"/>
      <c r="P34" s="955"/>
      <c r="Q34" s="955"/>
    </row>
    <row r="35" spans="1:17">
      <c r="A35" s="490" t="s">
        <v>1308</v>
      </c>
      <c r="B35" s="491" t="s">
        <v>148</v>
      </c>
      <c r="C35" s="491" t="s">
        <v>1309</v>
      </c>
      <c r="D35" s="491" t="s">
        <v>1310</v>
      </c>
      <c r="E35" s="491" t="s">
        <v>151</v>
      </c>
      <c r="F35" s="491" t="s">
        <v>152</v>
      </c>
      <c r="G35" s="492" t="s">
        <v>153</v>
      </c>
      <c r="H35" s="493"/>
      <c r="I35" s="493"/>
      <c r="J35" s="500"/>
      <c r="K35" s="494" t="s">
        <v>1308</v>
      </c>
      <c r="L35" s="494" t="s">
        <v>148</v>
      </c>
      <c r="M35" s="494" t="s">
        <v>1309</v>
      </c>
      <c r="N35" s="494" t="s">
        <v>1310</v>
      </c>
      <c r="O35" s="494" t="s">
        <v>151</v>
      </c>
      <c r="P35" s="494" t="s">
        <v>152</v>
      </c>
      <c r="Q35" s="495" t="s">
        <v>153</v>
      </c>
    </row>
    <row r="36" spans="1:17" ht="23" customHeight="1">
      <c r="A36" s="225">
        <f>IFERROR(IF(SEARCH("Neoplasm",B36)&gt;0,"1*"),1)</f>
        <v>1</v>
      </c>
      <c r="B36" s="226" t="str" cm="1">
        <f t="array" ref="B36:G45">IF(C30="Raw Data",Cal_Top10HosDiag!V33:AA42,L36:Q45)</f>
        <v>Acute upper respiratory infection-unspecified; Laryngopharyngitis, URTI, URI</v>
      </c>
      <c r="C36" s="226">
        <v>0</v>
      </c>
      <c r="D36" s="227">
        <v>0</v>
      </c>
      <c r="E36" s="227">
        <v>558</v>
      </c>
      <c r="F36" s="228">
        <v>134652</v>
      </c>
      <c r="G36" s="229">
        <v>103103</v>
      </c>
      <c r="H36" s="179" t="e">
        <f>VLOOKUP(B36,'Bupa Diagnosis'!$A$2:$C$500,3,FALSE)</f>
        <v>#N/A</v>
      </c>
      <c r="I36" s="179" t="e">
        <f>VLOOKUP(B36,'Bupa Diagnosis'!$A$2:$C$500,3,FALSE)</f>
        <v>#N/A</v>
      </c>
      <c r="J36" s="60"/>
      <c r="K36" s="292">
        <v>1</v>
      </c>
      <c r="L36" s="774" t="s">
        <v>1311</v>
      </c>
      <c r="M36" s="293"/>
      <c r="N36" s="294"/>
      <c r="O36" s="773">
        <v>558</v>
      </c>
      <c r="P36" s="775">
        <v>134652</v>
      </c>
      <c r="Q36" s="775">
        <v>103103</v>
      </c>
    </row>
    <row r="37" spans="1:17" ht="23" customHeight="1">
      <c r="A37" s="223">
        <f>IFERROR(IF(SEARCH("Neoplasm",B37)&gt;0,"2*"),2)</f>
        <v>2</v>
      </c>
      <c r="B37" s="221" t="str">
        <v>Contact dermatitis and other eczema</v>
      </c>
      <c r="C37" s="221">
        <v>0</v>
      </c>
      <c r="D37" s="220">
        <v>0</v>
      </c>
      <c r="E37" s="220">
        <v>279</v>
      </c>
      <c r="F37" s="222">
        <v>114080</v>
      </c>
      <c r="G37" s="224">
        <v>53086</v>
      </c>
      <c r="H37" s="179" t="e">
        <f>VLOOKUP(B37,'Bupa Diagnosis'!$A$2:$C$500,3,FALSE)</f>
        <v>#N/A</v>
      </c>
      <c r="I37" s="179" t="e">
        <f>VLOOKUP(B37,'Bupa Diagnosis'!$A$2:$C$500,3,FALSE)</f>
        <v>#N/A</v>
      </c>
      <c r="J37" s="60"/>
      <c r="K37" s="292">
        <v>2</v>
      </c>
      <c r="L37" s="774" t="s">
        <v>1313</v>
      </c>
      <c r="M37" s="296"/>
      <c r="N37" s="292"/>
      <c r="O37" s="773">
        <v>279</v>
      </c>
      <c r="P37" s="775">
        <v>114080</v>
      </c>
      <c r="Q37" s="775">
        <v>53086</v>
      </c>
    </row>
    <row r="38" spans="1:17" ht="23" customHeight="1">
      <c r="A38" s="223">
        <f>IFERROR(IF(SEARCH("Neoplasm",B38)&gt;0,"3*"),3)</f>
        <v>3</v>
      </c>
      <c r="B38" s="221" t="str">
        <v>Other nonifectious gastroenteritis  colitis; Diarrhoea</v>
      </c>
      <c r="C38" s="221">
        <v>0</v>
      </c>
      <c r="D38" s="220">
        <v>0</v>
      </c>
      <c r="E38" s="220">
        <v>278</v>
      </c>
      <c r="F38" s="222">
        <v>66833</v>
      </c>
      <c r="G38" s="224">
        <v>50735</v>
      </c>
      <c r="H38" s="179" t="e">
        <f>VLOOKUP(B38,'Bupa Diagnosis'!$A$2:$C$500,3,FALSE)</f>
        <v>#N/A</v>
      </c>
      <c r="I38" s="179" t="e">
        <f>VLOOKUP(B38,'Bupa Diagnosis'!$A$2:$C$500,3,FALSE)</f>
        <v>#N/A</v>
      </c>
      <c r="J38" s="60"/>
      <c r="K38" s="292">
        <v>3</v>
      </c>
      <c r="L38" s="774" t="s">
        <v>1314</v>
      </c>
      <c r="M38" s="296"/>
      <c r="N38" s="292"/>
      <c r="O38" s="773">
        <v>278</v>
      </c>
      <c r="P38" s="775">
        <v>66833</v>
      </c>
      <c r="Q38" s="775">
        <v>50735</v>
      </c>
    </row>
    <row r="39" spans="1:17" ht="23" customHeight="1">
      <c r="A39" s="223">
        <f>IFERROR(IF(SEARCH("Neoplasm",B39)&gt;0,"4*"),4)</f>
        <v>4</v>
      </c>
      <c r="B39" s="221" t="str">
        <v>Other and unspecified disorders of back ; Back pain, Sciatica</v>
      </c>
      <c r="C39" s="221">
        <v>0</v>
      </c>
      <c r="D39" s="220">
        <v>0</v>
      </c>
      <c r="E39" s="220">
        <v>253</v>
      </c>
      <c r="F39" s="222">
        <v>90581</v>
      </c>
      <c r="G39" s="224">
        <v>48795.8</v>
      </c>
      <c r="H39" s="179" t="e">
        <f>VLOOKUP(B39,'Bupa Diagnosis'!$A$2:$C$500,3,FALSE)</f>
        <v>#N/A</v>
      </c>
      <c r="I39" s="179" t="e">
        <f>VLOOKUP(B39,'Bupa Diagnosis'!$A$2:$C$500,3,FALSE)</f>
        <v>#N/A</v>
      </c>
      <c r="J39" s="60"/>
      <c r="K39" s="292">
        <v>4</v>
      </c>
      <c r="L39" s="774" t="s">
        <v>1312</v>
      </c>
      <c r="M39" s="296"/>
      <c r="N39" s="292"/>
      <c r="O39" s="773">
        <v>253</v>
      </c>
      <c r="P39" s="775">
        <v>90581</v>
      </c>
      <c r="Q39" s="775">
        <v>48795.8</v>
      </c>
    </row>
    <row r="40" spans="1:17" ht="23" customHeight="1">
      <c r="A40" s="223">
        <f>IFERROR(IF(SEARCH("Neoplasm",B40)&gt;0,"5*"),5)</f>
        <v>5</v>
      </c>
      <c r="B40" s="221" t="str">
        <v>Other and unspecified disorders of joint; Effusion, Hemarthrosis, Pain, Stiffness</v>
      </c>
      <c r="C40" s="221">
        <v>0</v>
      </c>
      <c r="D40" s="220">
        <v>0</v>
      </c>
      <c r="E40" s="220">
        <v>171</v>
      </c>
      <c r="F40" s="222">
        <v>55745</v>
      </c>
      <c r="G40" s="224">
        <v>33639</v>
      </c>
      <c r="H40" s="179" t="e">
        <f>VLOOKUP(B40,'Bupa Diagnosis'!$A$2:$C$500,3,FALSE)</f>
        <v>#N/A</v>
      </c>
      <c r="I40" s="179" t="e">
        <f>VLOOKUP(B40,'Bupa Diagnosis'!$A$2:$C$500,3,FALSE)</f>
        <v>#N/A</v>
      </c>
      <c r="J40" s="60"/>
      <c r="K40" s="292">
        <v>5</v>
      </c>
      <c r="L40" s="774" t="s">
        <v>1315</v>
      </c>
      <c r="M40" s="296"/>
      <c r="N40" s="292"/>
      <c r="O40" s="773">
        <v>171</v>
      </c>
      <c r="P40" s="775">
        <v>55745</v>
      </c>
      <c r="Q40" s="775">
        <v>33639</v>
      </c>
    </row>
    <row r="41" spans="1:17" ht="23" customHeight="1">
      <c r="A41" s="223">
        <f>IFERROR(IF(SEARCH("Neoplasm",B41)&gt;0,"6*"),6)</f>
        <v>6</v>
      </c>
      <c r="B41" s="221" t="str">
        <v>Acute nasopharyngitis (common cold); Rhinitis, Coryza</v>
      </c>
      <c r="C41" s="221">
        <v>0</v>
      </c>
      <c r="D41" s="220">
        <v>0</v>
      </c>
      <c r="E41" s="220">
        <v>164</v>
      </c>
      <c r="F41" s="222">
        <v>49887.399999999994</v>
      </c>
      <c r="G41" s="224">
        <v>25391.599999999999</v>
      </c>
      <c r="H41" s="179" t="e">
        <f>VLOOKUP(B41,'Bupa Diagnosis'!$A$2:$C$500,3,FALSE)</f>
        <v>#N/A</v>
      </c>
      <c r="I41" s="179" t="e">
        <f>VLOOKUP(B41,'Bupa Diagnosis'!$A$2:$C$500,3,FALSE)</f>
        <v>#N/A</v>
      </c>
      <c r="J41" s="60"/>
      <c r="K41" s="292">
        <v>6</v>
      </c>
      <c r="L41" s="774" t="s">
        <v>1335</v>
      </c>
      <c r="M41" s="296"/>
      <c r="N41" s="292"/>
      <c r="O41" s="773">
        <v>164</v>
      </c>
      <c r="P41" s="775">
        <v>49887.399999999994</v>
      </c>
      <c r="Q41" s="775">
        <v>25391.599999999999</v>
      </c>
    </row>
    <row r="42" spans="1:17" ht="23" customHeight="1">
      <c r="A42" s="223">
        <f>IFERROR(IF(SEARCH("Neoplasm",B42)&gt;0,"7*"),7)</f>
        <v>7</v>
      </c>
      <c r="B42" s="221" t="str">
        <v>Sprains and strains of other and unspecified parts of back</v>
      </c>
      <c r="C42" s="221">
        <v>0</v>
      </c>
      <c r="D42" s="220">
        <v>0</v>
      </c>
      <c r="E42" s="220">
        <v>144</v>
      </c>
      <c r="F42" s="222">
        <v>48041</v>
      </c>
      <c r="G42" s="224">
        <v>18386</v>
      </c>
      <c r="H42" s="179" t="e">
        <f>VLOOKUP(B42,'Bupa Diagnosis'!$A$2:$C$500,3,FALSE)</f>
        <v>#N/A</v>
      </c>
      <c r="I42" s="179" t="e">
        <f>VLOOKUP(B42,'Bupa Diagnosis'!$A$2:$C$500,3,FALSE)</f>
        <v>#N/A</v>
      </c>
      <c r="J42" s="60"/>
      <c r="K42" s="292">
        <v>7</v>
      </c>
      <c r="L42" s="774" t="s">
        <v>1318</v>
      </c>
      <c r="M42" s="296"/>
      <c r="N42" s="292"/>
      <c r="O42" s="773">
        <v>144</v>
      </c>
      <c r="P42" s="775">
        <v>48041</v>
      </c>
      <c r="Q42" s="775">
        <v>18386</v>
      </c>
    </row>
    <row r="43" spans="1:17" ht="23" customHeight="1">
      <c r="A43" s="223">
        <f>IFERROR(IF(SEARCH("Neoplasm",B43)&gt;0,"8*"),8)</f>
        <v>8</v>
      </c>
      <c r="B43" s="221" t="str">
        <v>Symptoms involving head  neck ; Headache, Swelling, Mass or lump in head and neck, Hoarseness of voi</v>
      </c>
      <c r="C43" s="221">
        <v>0</v>
      </c>
      <c r="D43" s="220">
        <v>0</v>
      </c>
      <c r="E43" s="220">
        <v>124</v>
      </c>
      <c r="F43" s="222">
        <v>34041.300000000003</v>
      </c>
      <c r="G43" s="224">
        <v>20458</v>
      </c>
      <c r="H43" s="179" t="e">
        <f>VLOOKUP(B43,'Bupa Diagnosis'!$A$2:$C$500,3,FALSE)</f>
        <v>#N/A</v>
      </c>
      <c r="I43" s="179" t="e">
        <f>VLOOKUP(B43,'Bupa Diagnosis'!$A$2:$C$500,3,FALSE)</f>
        <v>#N/A</v>
      </c>
      <c r="J43" s="60"/>
      <c r="K43" s="292">
        <v>8</v>
      </c>
      <c r="L43" s="774" t="s">
        <v>1336</v>
      </c>
      <c r="M43" s="296"/>
      <c r="N43" s="292"/>
      <c r="O43" s="773">
        <v>124</v>
      </c>
      <c r="P43" s="775">
        <v>34041.300000000003</v>
      </c>
      <c r="Q43" s="775">
        <v>20458</v>
      </c>
    </row>
    <row r="44" spans="1:17" ht="23" customHeight="1">
      <c r="A44" s="223">
        <f>IFERROR(IF(SEARCH("Neoplasm",B44)&gt;0,"9*"),9)</f>
        <v>9</v>
      </c>
      <c r="B44" s="221" t="str">
        <v>Other disorders of cervical region; Spinal stenosis in neck, Neck pain, Torticollis</v>
      </c>
      <c r="C44" s="221">
        <v>0</v>
      </c>
      <c r="D44" s="220">
        <v>0</v>
      </c>
      <c r="E44" s="220">
        <v>99</v>
      </c>
      <c r="F44" s="222">
        <v>28765</v>
      </c>
      <c r="G44" s="224">
        <v>18573</v>
      </c>
      <c r="H44" s="179" t="e">
        <f>VLOOKUP(B44,'Bupa Diagnosis'!$A$2:$C$500,3,FALSE)</f>
        <v>#N/A</v>
      </c>
      <c r="I44" s="179" t="e">
        <f>VLOOKUP(B44,'Bupa Diagnosis'!$A$2:$C$500,3,FALSE)</f>
        <v>#N/A</v>
      </c>
      <c r="J44" s="60"/>
      <c r="K44" s="292">
        <v>9</v>
      </c>
      <c r="L44" s="774" t="s">
        <v>1319</v>
      </c>
      <c r="M44" s="296"/>
      <c r="N44" s="292"/>
      <c r="O44" s="773">
        <v>99</v>
      </c>
      <c r="P44" s="775">
        <v>28765</v>
      </c>
      <c r="Q44" s="775">
        <v>18573</v>
      </c>
    </row>
    <row r="45" spans="1:17" ht="23" customHeight="1">
      <c r="A45" s="297">
        <f>IFERROR(IF(SEARCH("Neoplasm",B45)&gt;0,"10*"),10)</f>
        <v>10</v>
      </c>
      <c r="B45" s="298" t="str">
        <v>Disorders of function of stomach; Vomiting,Gastroparesis,Dyspepsia,Hyperacidity</v>
      </c>
      <c r="C45" s="298">
        <v>0</v>
      </c>
      <c r="D45" s="299">
        <v>0</v>
      </c>
      <c r="E45" s="299">
        <v>95</v>
      </c>
      <c r="F45" s="300">
        <v>35035.699999999997</v>
      </c>
      <c r="G45" s="301">
        <v>15760</v>
      </c>
      <c r="H45" s="179" t="e">
        <f>VLOOKUP(B45,'Bupa Diagnosis'!$A$2:$C$500,3,FALSE)</f>
        <v>#N/A</v>
      </c>
      <c r="I45" s="179" t="e">
        <f>VLOOKUP(B45,'Bupa Diagnosis'!$A$2:$C$500,3,FALSE)</f>
        <v>#N/A</v>
      </c>
      <c r="J45" s="60"/>
      <c r="K45" s="292">
        <v>10</v>
      </c>
      <c r="L45" s="774" t="s">
        <v>1337</v>
      </c>
      <c r="M45" s="296"/>
      <c r="N45" s="292"/>
      <c r="O45" s="773">
        <v>95</v>
      </c>
      <c r="P45" s="775">
        <v>35035.699999999997</v>
      </c>
      <c r="Q45" s="775">
        <v>15760</v>
      </c>
    </row>
    <row r="46" spans="1:17" ht="23" customHeight="1">
      <c r="A46" s="183" t="s">
        <v>1321</v>
      </c>
      <c r="B46" s="183"/>
      <c r="C46" s="183"/>
      <c r="D46" s="183"/>
      <c r="E46" s="183"/>
      <c r="F46" s="183"/>
      <c r="G46" s="183"/>
      <c r="H46" s="183"/>
      <c r="I46" s="183"/>
      <c r="J46" s="60"/>
      <c r="K46" s="183"/>
      <c r="L46" s="183"/>
      <c r="M46" s="183"/>
      <c r="N46" s="183"/>
      <c r="O46" s="183"/>
      <c r="P46" s="183"/>
      <c r="Q46" s="183"/>
    </row>
    <row r="47" spans="1:17" ht="23" customHeight="1">
      <c r="A47" s="952" t="s">
        <v>1322</v>
      </c>
      <c r="B47" s="953"/>
      <c r="C47" s="953"/>
      <c r="D47" s="953"/>
      <c r="E47" s="953"/>
      <c r="F47" s="953"/>
      <c r="G47" s="954"/>
      <c r="H47" s="489"/>
      <c r="I47" s="489"/>
      <c r="J47" s="502"/>
      <c r="K47" s="955" t="s">
        <v>1322</v>
      </c>
      <c r="L47" s="955"/>
      <c r="M47" s="955"/>
      <c r="N47" s="955"/>
      <c r="O47" s="955"/>
      <c r="P47" s="955"/>
      <c r="Q47" s="955"/>
    </row>
    <row r="48" spans="1:17" ht="23" customHeight="1">
      <c r="A48" s="490" t="s">
        <v>1308</v>
      </c>
      <c r="B48" s="491" t="s">
        <v>148</v>
      </c>
      <c r="C48" s="491" t="s">
        <v>1323</v>
      </c>
      <c r="D48" s="491" t="s">
        <v>1310</v>
      </c>
      <c r="E48" s="491" t="s">
        <v>151</v>
      </c>
      <c r="F48" s="491" t="s">
        <v>152</v>
      </c>
      <c r="G48" s="492" t="s">
        <v>153</v>
      </c>
      <c r="H48" s="493"/>
      <c r="I48" s="493"/>
      <c r="J48" s="500"/>
      <c r="K48" s="494" t="s">
        <v>1308</v>
      </c>
      <c r="L48" s="494" t="s">
        <v>148</v>
      </c>
      <c r="M48" s="494" t="s">
        <v>1323</v>
      </c>
      <c r="N48" s="494" t="s">
        <v>1310</v>
      </c>
      <c r="O48" s="494" t="s">
        <v>151</v>
      </c>
      <c r="P48" s="494" t="s">
        <v>152</v>
      </c>
      <c r="Q48" s="495" t="s">
        <v>153</v>
      </c>
    </row>
    <row r="49" spans="1:17" ht="23" customHeight="1">
      <c r="A49" s="225">
        <f>IFERROR(IF(SEARCH("Neoplasm",B49)&gt;0,"1*"),1)</f>
        <v>1</v>
      </c>
      <c r="B49" s="226" t="str" cm="1">
        <f t="array" ref="B49:G58">IF(C30="Raw Data",Cal_Top10HosDiag!H33:M42,L49:Q58)</f>
        <v>Uterine leiomyoma; Fibroid, Fibromyoma, Myoma</v>
      </c>
      <c r="C49" s="226">
        <v>0</v>
      </c>
      <c r="D49" s="227">
        <v>0</v>
      </c>
      <c r="E49" s="227">
        <v>6</v>
      </c>
      <c r="F49" s="228">
        <v>249098</v>
      </c>
      <c r="G49" s="229">
        <v>211221.2</v>
      </c>
      <c r="H49" s="179" t="e">
        <f>VLOOKUP(B49,'Bupa Diagnosis'!$A$2:$C$500,3,FALSE)</f>
        <v>#N/A</v>
      </c>
      <c r="I49" s="179" t="e">
        <f>VLOOKUP(B49,'Bupa Diagnosis'!$A$2:$C$500,3,FALSE)</f>
        <v>#N/A</v>
      </c>
      <c r="J49" s="60"/>
      <c r="K49" s="292">
        <v>1</v>
      </c>
      <c r="L49" s="774" t="s">
        <v>1338</v>
      </c>
      <c r="M49" s="296"/>
      <c r="N49" s="292"/>
      <c r="O49" s="776">
        <v>6</v>
      </c>
      <c r="P49" s="775">
        <v>249098</v>
      </c>
      <c r="Q49" s="775">
        <v>211221.2</v>
      </c>
    </row>
    <row r="50" spans="1:17" ht="23" customHeight="1">
      <c r="A50" s="223" t="str">
        <f>IFERROR(IF(SEARCH("Neoplasm",B50)&gt;0,"2*"),2)</f>
        <v>2*</v>
      </c>
      <c r="B50" s="221" t="str">
        <v>Malignant neoplasm of female breast</v>
      </c>
      <c r="C50" s="221">
        <v>0</v>
      </c>
      <c r="D50" s="220">
        <v>0</v>
      </c>
      <c r="E50" s="220">
        <v>8</v>
      </c>
      <c r="F50" s="222">
        <v>387774</v>
      </c>
      <c r="G50" s="224">
        <v>165180</v>
      </c>
      <c r="H50" s="179" t="str">
        <f>VLOOKUP(B50,'Bupa Diagnosis'!$A$2:$C$500,3,FALSE)</f>
        <v>Diseases of the genitourinary system (N00-N99)</v>
      </c>
      <c r="I50" s="179" t="str">
        <f>VLOOKUP(B50,'Bupa Diagnosis'!$A$2:$C$500,3,FALSE)</f>
        <v>Diseases of the genitourinary system (N00-N99)</v>
      </c>
      <c r="J50" s="60"/>
      <c r="K50" s="292">
        <v>2</v>
      </c>
      <c r="L50" s="774" t="s">
        <v>1324</v>
      </c>
      <c r="M50" s="296"/>
      <c r="N50" s="292"/>
      <c r="O50" s="776">
        <v>8</v>
      </c>
      <c r="P50" s="775">
        <v>387774</v>
      </c>
      <c r="Q50" s="775">
        <v>165180</v>
      </c>
    </row>
    <row r="51" spans="1:17" ht="23" customHeight="1">
      <c r="A51" s="223">
        <f>IFERROR(IF(SEARCH("Neoplasm",B51)&gt;0,"3*"),3)</f>
        <v>3</v>
      </c>
      <c r="B51" s="221" t="str">
        <v>Symptoms of abdominal and pelvis; Abdominal pain, Hepatomegaly, Ascites, Epigastric pain, Abdominal</v>
      </c>
      <c r="C51" s="221">
        <v>0</v>
      </c>
      <c r="D51" s="220">
        <v>0</v>
      </c>
      <c r="E51" s="220">
        <v>12</v>
      </c>
      <c r="F51" s="222">
        <v>140947</v>
      </c>
      <c r="G51" s="224">
        <v>137609.60000000001</v>
      </c>
      <c r="H51" s="179" t="e">
        <f>VLOOKUP(B51,'Bupa Diagnosis'!$A$2:$C$500,3,FALSE)</f>
        <v>#N/A</v>
      </c>
      <c r="I51" s="179" t="e">
        <f>VLOOKUP(B51,'Bupa Diagnosis'!$A$2:$C$500,3,FALSE)</f>
        <v>#N/A</v>
      </c>
      <c r="J51" s="60"/>
      <c r="K51" s="292">
        <v>3</v>
      </c>
      <c r="L51" s="774" t="s">
        <v>1339</v>
      </c>
      <c r="M51" s="296"/>
      <c r="N51" s="292"/>
      <c r="O51" s="776">
        <v>12</v>
      </c>
      <c r="P51" s="775">
        <v>140947</v>
      </c>
      <c r="Q51" s="775">
        <v>137609.60000000001</v>
      </c>
    </row>
    <row r="52" spans="1:17" ht="23" customHeight="1">
      <c r="A52" s="223">
        <f>IFERROR(IF(SEARCH("Neoplasm",B52)&gt;0,"4*"),4)</f>
        <v>4</v>
      </c>
      <c r="B52" s="221" t="str">
        <v>Cataract</v>
      </c>
      <c r="C52" s="221">
        <v>0</v>
      </c>
      <c r="D52" s="220">
        <v>0</v>
      </c>
      <c r="E52" s="220">
        <v>8</v>
      </c>
      <c r="F52" s="222">
        <v>107923</v>
      </c>
      <c r="G52" s="224">
        <v>103545.2</v>
      </c>
      <c r="H52" s="179" t="str">
        <f>VLOOKUP(B52,'Bupa Diagnosis'!$A$2:$C$500,3,FALSE)</f>
        <v>Diseases of the eye and adnexa (H00-H59)</v>
      </c>
      <c r="I52" s="179" t="str">
        <f>VLOOKUP(B52,'Bupa Diagnosis'!$A$2:$C$500,3,FALSE)</f>
        <v>Diseases of the eye and adnexa (H00-H59)</v>
      </c>
      <c r="J52" s="60"/>
      <c r="K52" s="292">
        <v>4</v>
      </c>
      <c r="L52" s="774" t="s">
        <v>1327</v>
      </c>
      <c r="M52" s="296"/>
      <c r="N52" s="292"/>
      <c r="O52" s="776">
        <v>8</v>
      </c>
      <c r="P52" s="775">
        <v>107923</v>
      </c>
      <c r="Q52" s="775">
        <v>103545.2</v>
      </c>
    </row>
    <row r="53" spans="1:17" ht="23" customHeight="1">
      <c r="A53" s="223">
        <f>IFERROR(IF(SEARCH("Neoplasm",B53)&gt;0,"5*"),5)</f>
        <v>5</v>
      </c>
      <c r="B53" s="221" t="str">
        <v>Hemorrhoids</v>
      </c>
      <c r="C53" s="221">
        <v>0</v>
      </c>
      <c r="D53" s="220">
        <v>0</v>
      </c>
      <c r="E53" s="220" t="str">
        <v>N/A</v>
      </c>
      <c r="F53" s="222">
        <v>93739</v>
      </c>
      <c r="G53" s="224">
        <v>90316.2</v>
      </c>
      <c r="H53" s="179" t="str">
        <f>VLOOKUP(B53,'Bupa Diagnosis'!$A$2:$C$500,3,FALSE)</f>
        <v>Diseases of the genitourinary system (N00-N99)</v>
      </c>
      <c r="I53" s="179" t="str">
        <f>VLOOKUP(B53,'Bupa Diagnosis'!$A$2:$C$500,3,FALSE)</f>
        <v>Diseases of the genitourinary system (N00-N99)</v>
      </c>
      <c r="J53" s="60"/>
      <c r="K53" s="292">
        <v>5</v>
      </c>
      <c r="L53" s="774" t="s">
        <v>1340</v>
      </c>
      <c r="M53" s="296"/>
      <c r="N53" s="292"/>
      <c r="O53" s="776" t="s">
        <v>1325</v>
      </c>
      <c r="P53" s="775">
        <v>93739</v>
      </c>
      <c r="Q53" s="775">
        <v>90316.2</v>
      </c>
    </row>
    <row r="54" spans="1:17" ht="23" customHeight="1">
      <c r="A54" s="223" t="str">
        <f>IFERROR(IF(SEARCH("Neoplasm",B54)&gt;0,"6*"),6)</f>
        <v>6*</v>
      </c>
      <c r="B54" s="221" t="str">
        <v>Benign neoplasm of other parts of digestive system</v>
      </c>
      <c r="C54" s="221">
        <v>0</v>
      </c>
      <c r="D54" s="220">
        <v>0</v>
      </c>
      <c r="E54" s="220">
        <v>11</v>
      </c>
      <c r="F54" s="222">
        <v>107022</v>
      </c>
      <c r="G54" s="224">
        <v>88441.600000000006</v>
      </c>
      <c r="H54" s="179" t="e">
        <f>VLOOKUP(B54,'Bupa Diagnosis'!$A$2:$C$500,3,FALSE)</f>
        <v>#N/A</v>
      </c>
      <c r="I54" s="179" t="e">
        <f>VLOOKUP(B54,'Bupa Diagnosis'!$A$2:$C$500,3,FALSE)</f>
        <v>#N/A</v>
      </c>
      <c r="J54" s="60"/>
      <c r="K54" s="292">
        <v>6</v>
      </c>
      <c r="L54" s="774" t="s">
        <v>1326</v>
      </c>
      <c r="M54" s="296"/>
      <c r="N54" s="292"/>
      <c r="O54" s="776">
        <v>11</v>
      </c>
      <c r="P54" s="775">
        <v>107022</v>
      </c>
      <c r="Q54" s="775">
        <v>88441.600000000006</v>
      </c>
    </row>
    <row r="55" spans="1:17" ht="23" customHeight="1">
      <c r="A55" s="223">
        <f>IFERROR(IF(SEARCH("Neoplasm",B55)&gt;0,"7*"),7)</f>
        <v>7</v>
      </c>
      <c r="B55" s="221" t="str">
        <v>Disorders of menstruation and other abnormal bleeding from female genital tract; Menorrhagia, Irregu</v>
      </c>
      <c r="C55" s="221">
        <v>0</v>
      </c>
      <c r="D55" s="220">
        <v>0</v>
      </c>
      <c r="E55" s="220">
        <v>8</v>
      </c>
      <c r="F55" s="222">
        <v>97408</v>
      </c>
      <c r="G55" s="224">
        <v>87494.599999999991</v>
      </c>
      <c r="H55" s="179" t="e">
        <f>VLOOKUP(B55,'Bupa Diagnosis'!$A$2:$C$500,3,FALSE)</f>
        <v>#N/A</v>
      </c>
      <c r="I55" s="179" t="e">
        <f>VLOOKUP(B55,'Bupa Diagnosis'!$A$2:$C$500,3,FALSE)</f>
        <v>#N/A</v>
      </c>
      <c r="J55" s="60"/>
      <c r="K55" s="292">
        <v>7</v>
      </c>
      <c r="L55" s="774" t="s">
        <v>1320</v>
      </c>
      <c r="M55" s="296"/>
      <c r="N55" s="292"/>
      <c r="O55" s="776">
        <v>8</v>
      </c>
      <c r="P55" s="775">
        <v>97408</v>
      </c>
      <c r="Q55" s="775">
        <v>87494.599999999991</v>
      </c>
    </row>
    <row r="56" spans="1:17" ht="23" customHeight="1">
      <c r="A56" s="223">
        <f>IFERROR(IF(SEARCH("Neoplasm",B56)&gt;0,"8*"),8)</f>
        <v>8</v>
      </c>
      <c r="B56" s="221" t="str">
        <v>Calculus of kidney and ureter; Renal stone, Ureteric stone, Urinary calculus</v>
      </c>
      <c r="C56" s="221">
        <v>0</v>
      </c>
      <c r="D56" s="220">
        <v>0</v>
      </c>
      <c r="E56" s="220" t="str">
        <v>N/A</v>
      </c>
      <c r="F56" s="222">
        <v>84372</v>
      </c>
      <c r="G56" s="224">
        <v>84372</v>
      </c>
      <c r="H56" s="179" t="e">
        <f>VLOOKUP(B56,'Bupa Diagnosis'!$A$2:$C$500,3,FALSE)</f>
        <v>#N/A</v>
      </c>
      <c r="I56" s="179" t="e">
        <f>VLOOKUP(B56,'Bupa Diagnosis'!$A$2:$C$500,3,FALSE)</f>
        <v>#N/A</v>
      </c>
      <c r="J56" s="60"/>
      <c r="K56" s="292">
        <v>8</v>
      </c>
      <c r="L56" s="774" t="s">
        <v>1341</v>
      </c>
      <c r="M56" s="296"/>
      <c r="N56" s="292"/>
      <c r="O56" s="776" t="s">
        <v>1325</v>
      </c>
      <c r="P56" s="775">
        <v>84372</v>
      </c>
      <c r="Q56" s="775">
        <v>84372</v>
      </c>
    </row>
    <row r="57" spans="1:17" ht="23" customHeight="1">
      <c r="A57" s="223">
        <f>IFERROR(IF(SEARCH("Neoplasm",B57)&gt;0,"9*"),9)</f>
        <v>9</v>
      </c>
      <c r="B57" s="221" t="str">
        <v>Other disorders of intestine; Anal and rectal polyp, Rectal prolapse, Hemorrhage of rectum and anus</v>
      </c>
      <c r="C57" s="221">
        <v>0</v>
      </c>
      <c r="D57" s="220">
        <v>0</v>
      </c>
      <c r="E57" s="220" t="str">
        <v>N/A</v>
      </c>
      <c r="F57" s="222">
        <v>73577</v>
      </c>
      <c r="G57" s="224">
        <v>66851.399999999994</v>
      </c>
      <c r="H57" s="179" t="e">
        <f>VLOOKUP(B57,'Bupa Diagnosis'!$A$2:$C$500,3,FALSE)</f>
        <v>#N/A</v>
      </c>
      <c r="I57" s="179" t="e">
        <f>VLOOKUP(B57,'Bupa Diagnosis'!$A$2:$C$500,3,FALSE)</f>
        <v>#N/A</v>
      </c>
      <c r="J57" s="60"/>
      <c r="K57" s="292">
        <v>9</v>
      </c>
      <c r="L57" s="774" t="s">
        <v>1342</v>
      </c>
      <c r="M57" s="296"/>
      <c r="N57" s="292"/>
      <c r="O57" s="776" t="s">
        <v>1325</v>
      </c>
      <c r="P57" s="775">
        <v>73577</v>
      </c>
      <c r="Q57" s="775">
        <v>66851.399999999994</v>
      </c>
    </row>
    <row r="58" spans="1:17" ht="23" customHeight="1">
      <c r="A58" s="297">
        <f>IFERROR(IF(SEARCH("Neoplasm",B58)&gt;0,"10*"),10)</f>
        <v>10</v>
      </c>
      <c r="B58" s="298" t="str">
        <v>Gastritis and duodenitis</v>
      </c>
      <c r="C58" s="298">
        <v>0</v>
      </c>
      <c r="D58" s="299">
        <v>0</v>
      </c>
      <c r="E58" s="299">
        <v>8</v>
      </c>
      <c r="F58" s="300">
        <v>104577</v>
      </c>
      <c r="G58" s="301">
        <v>48159.3</v>
      </c>
      <c r="H58" s="179" t="e">
        <f>VLOOKUP(B58,'Bupa Diagnosis'!$A$2:$C$500,3,FALSE)</f>
        <v>#N/A</v>
      </c>
      <c r="I58" s="179" t="e">
        <f>VLOOKUP(B58,'Bupa Diagnosis'!$A$2:$C$500,3,FALSE)</f>
        <v>#N/A</v>
      </c>
      <c r="J58" s="60"/>
      <c r="K58" s="292">
        <v>10</v>
      </c>
      <c r="L58" s="774" t="s">
        <v>1317</v>
      </c>
      <c r="M58" s="296"/>
      <c r="N58" s="292"/>
      <c r="O58" s="776">
        <v>8</v>
      </c>
      <c r="P58" s="775">
        <v>104577</v>
      </c>
      <c r="Q58" s="775">
        <v>48159.3</v>
      </c>
    </row>
    <row r="59" spans="1:17">
      <c r="A59" s="183" t="s">
        <v>1321</v>
      </c>
      <c r="B59" s="183"/>
      <c r="C59" s="183"/>
      <c r="D59" s="183"/>
      <c r="E59" s="183"/>
      <c r="F59" s="183"/>
      <c r="G59" s="183"/>
      <c r="H59" s="183"/>
      <c r="I59" s="183"/>
      <c r="J59" s="60"/>
      <c r="K59" s="183"/>
      <c r="L59" s="183"/>
      <c r="M59" s="183"/>
      <c r="N59" s="183"/>
      <c r="O59" s="183"/>
      <c r="P59" s="183"/>
      <c r="Q59" s="183"/>
    </row>
  </sheetData>
  <mergeCells count="8">
    <mergeCell ref="A47:G47"/>
    <mergeCell ref="K47:Q47"/>
    <mergeCell ref="A18:G18"/>
    <mergeCell ref="A5:G5"/>
    <mergeCell ref="K18:Q18"/>
    <mergeCell ref="K5:Q5"/>
    <mergeCell ref="A34:G34"/>
    <mergeCell ref="K34:Q34"/>
  </mergeCells>
  <phoneticPr fontId="38" type="noConversion"/>
  <conditionalFormatting sqref="A7:A8 A20:A21">
    <cfRule type="expression" dxfId="244" priority="141">
      <formula>H7:H16="Diseases of the ear and mastoid process (H60-H95)"</formula>
    </cfRule>
    <cfRule type="expression" dxfId="243" priority="142">
      <formula>H7:H16="Diseases of the nervous system (G00-G99)"</formula>
    </cfRule>
    <cfRule type="expression" dxfId="242" priority="143">
      <formula>H7:H16="Symptoms, signs and abnormal clinical and laboratory findings, not elsewhere classified (R00-R99)"</formula>
    </cfRule>
    <cfRule type="expression" dxfId="241" priority="144">
      <formula>H7:H16="Injury, poisoning and certain other consequences of external causes (S00-T98)"</formula>
    </cfRule>
    <cfRule type="expression" dxfId="240" priority="145">
      <formula>H7:H16="Certain infectious and parasitic diseases (A00-B99)"</formula>
    </cfRule>
    <cfRule type="expression" dxfId="239" priority="146">
      <formula>H7:H16="Endocrine, nutritional and metabolic diseases (E00-E90)"</formula>
    </cfRule>
    <cfRule type="expression" dxfId="238" priority="147">
      <formula>H7:H16="Diseases of the eye and adnexa (H00-H59)"</formula>
    </cfRule>
    <cfRule type="expression" dxfId="237" priority="148">
      <formula>H7:H16="Diseases of the skin and subcutaneous tissue (L00-L99)"""</formula>
    </cfRule>
    <cfRule type="expression" dxfId="236" priority="149">
      <formula>H7:H16="Neoplasms"</formula>
    </cfRule>
    <cfRule type="expression" dxfId="235" priority="150">
      <formula>H7:H16="Diseases of the genitourinary system (N00-N99)"</formula>
    </cfRule>
    <cfRule type="expression" dxfId="234" priority="151">
      <formula>H7:H16="Diseases of the respiratory system (J00-J99)"</formula>
    </cfRule>
    <cfRule type="expression" dxfId="233" priority="152">
      <formula>H7:H16="Diseases of the circulatory system (I00-I99)"</formula>
    </cfRule>
    <cfRule type="expression" dxfId="232" priority="153">
      <formula>H7:H16="Diseases of the musculoskeletal system and connective tissue (M00-M99)"</formula>
    </cfRule>
    <cfRule type="expression" dxfId="231" priority="154">
      <formula>H7:H16="Diseases of the digestive system (K00-K93)"</formula>
    </cfRule>
  </conditionalFormatting>
  <conditionalFormatting sqref="A9:A13">
    <cfRule type="expression" dxfId="230" priority="169">
      <formula>H9:H31="Diseases of the ear and mastoid process (H60-H95)"</formula>
    </cfRule>
    <cfRule type="expression" dxfId="229" priority="170">
      <formula>H9:H31="Diseases of the nervous system (G00-G99)"</formula>
    </cfRule>
    <cfRule type="expression" dxfId="228" priority="171">
      <formula>H9:H31="Symptoms, signs and abnormal clinical and laboratory findings, not elsewhere classified (R00-R99)"</formula>
    </cfRule>
    <cfRule type="expression" dxfId="227" priority="172">
      <formula>H9:H31="Injury, poisoning and certain other consequences of external causes (S00-T98)"</formula>
    </cfRule>
    <cfRule type="expression" dxfId="226" priority="173">
      <formula>H9:H31="Certain infectious and parasitic diseases (A00-B99)"</formula>
    </cfRule>
    <cfRule type="expression" dxfId="225" priority="174">
      <formula>H9:H31="Endocrine, nutritional and metabolic diseases (E00-E90)"</formula>
    </cfRule>
    <cfRule type="expression" dxfId="224" priority="175">
      <formula>H9:H31="Diseases of the eye and adnexa (H00-H59)"</formula>
    </cfRule>
    <cfRule type="expression" dxfId="223" priority="176">
      <formula>H9:H31="Diseases of the skin and subcutaneous tissue (L00-L99)"""</formula>
    </cfRule>
    <cfRule type="expression" dxfId="222" priority="177">
      <formula>H9:H31="Neoplasms"</formula>
    </cfRule>
    <cfRule type="expression" dxfId="221" priority="178">
      <formula>H9:H31="Diseases of the genitourinary system (N00-N99)"</formula>
    </cfRule>
    <cfRule type="expression" dxfId="220" priority="179">
      <formula>H9:H31="Diseases of the respiratory system (J00-J99)"</formula>
    </cfRule>
    <cfRule type="expression" dxfId="219" priority="180">
      <formula>H9:H31="Diseases of the circulatory system (I00-I99)"</formula>
    </cfRule>
    <cfRule type="expression" dxfId="218" priority="181">
      <formula>H9:H31="Diseases of the musculoskeletal system and connective tissue (M00-M99)"</formula>
    </cfRule>
    <cfRule type="expression" dxfId="217" priority="182">
      <formula>H9:H31="Diseases of the digestive system (K00-K93)"</formula>
    </cfRule>
  </conditionalFormatting>
  <conditionalFormatting sqref="A22:A26">
    <cfRule type="expression" dxfId="216" priority="85">
      <formula>H22:H44="Diseases of the ear and mastoid process (H60-H95)"</formula>
    </cfRule>
    <cfRule type="expression" dxfId="215" priority="86">
      <formula>H22:H44="Diseases of the nervous system (G00-G99)"</formula>
    </cfRule>
    <cfRule type="expression" dxfId="214" priority="87">
      <formula>H22:H44="Symptoms, signs and abnormal clinical and laboratory findings, not elsewhere classified (R00-R99)"</formula>
    </cfRule>
    <cfRule type="expression" dxfId="213" priority="88">
      <formula>H22:H44="Injury, poisoning and certain other consequences of external causes (S00-T98)"</formula>
    </cfRule>
    <cfRule type="expression" dxfId="212" priority="89">
      <formula>H22:H44="Certain infectious and parasitic diseases (A00-B99)"</formula>
    </cfRule>
    <cfRule type="expression" dxfId="211" priority="90">
      <formula>H22:H44="Endocrine, nutritional and metabolic diseases (E00-E90)"</formula>
    </cfRule>
    <cfRule type="expression" dxfId="210" priority="91">
      <formula>H22:H44="Diseases of the eye and adnexa (H00-H59)"</formula>
    </cfRule>
    <cfRule type="expression" dxfId="209" priority="92">
      <formula>H22:H44="Diseases of the skin and subcutaneous tissue (L00-L99)"""</formula>
    </cfRule>
    <cfRule type="expression" dxfId="208" priority="93">
      <formula>H22:H44="Neoplasms"</formula>
    </cfRule>
    <cfRule type="expression" dxfId="207" priority="94">
      <formula>H22:H44="Diseases of the genitourinary system (N00-N99)"</formula>
    </cfRule>
    <cfRule type="expression" dxfId="206" priority="95">
      <formula>H22:H44="Diseases of the respiratory system (J00-J99)"</formula>
    </cfRule>
    <cfRule type="expression" dxfId="205" priority="96">
      <formula>H22:H44="Diseases of the circulatory system (I00-I99)"</formula>
    </cfRule>
    <cfRule type="expression" dxfId="204" priority="97">
      <formula>H22:H44="Diseases of the musculoskeletal system and connective tissue (M00-M99)"</formula>
    </cfRule>
    <cfRule type="expression" dxfId="203" priority="98">
      <formula>H22:H44="Diseases of the digestive system (K00-K93)"</formula>
    </cfRule>
  </conditionalFormatting>
  <conditionalFormatting sqref="A36:A37 A49:A50">
    <cfRule type="expression" dxfId="202" priority="29">
      <formula>H36:H45="Diseases of the ear and mastoid process (H60-H95)"</formula>
    </cfRule>
    <cfRule type="expression" dxfId="201" priority="30">
      <formula>H36:H45="Diseases of the nervous system (G00-G99)"</formula>
    </cfRule>
    <cfRule type="expression" dxfId="200" priority="31">
      <formula>H36:H45="Symptoms, signs and abnormal clinical and laboratory findings, not elsewhere classified (R00-R99)"</formula>
    </cfRule>
    <cfRule type="expression" dxfId="199" priority="32">
      <formula>H36:H45="Injury, poisoning and certain other consequences of external causes (S00-T98)"</formula>
    </cfRule>
    <cfRule type="expression" dxfId="198" priority="33">
      <formula>H36:H45="Certain infectious and parasitic diseases (A00-B99)"</formula>
    </cfRule>
    <cfRule type="expression" dxfId="197" priority="34">
      <formula>H36:H45="Endocrine, nutritional and metabolic diseases (E00-E90)"</formula>
    </cfRule>
    <cfRule type="expression" dxfId="196" priority="35">
      <formula>H36:H45="Diseases of the eye and adnexa (H00-H59)"</formula>
    </cfRule>
    <cfRule type="expression" dxfId="195" priority="36">
      <formula>H36:H45="Diseases of the skin and subcutaneous tissue (L00-L99)"""</formula>
    </cfRule>
    <cfRule type="expression" dxfId="194" priority="37">
      <formula>H36:H45="Neoplasms"</formula>
    </cfRule>
    <cfRule type="expression" dxfId="193" priority="38">
      <formula>H36:H45="Diseases of the genitourinary system (N00-N99)"</formula>
    </cfRule>
    <cfRule type="expression" dxfId="192" priority="39">
      <formula>H36:H45="Diseases of the respiratory system (J00-J99)"</formula>
    </cfRule>
    <cfRule type="expression" dxfId="191" priority="40">
      <formula>H36:H45="Diseases of the circulatory system (I00-I99)"</formula>
    </cfRule>
    <cfRule type="expression" dxfId="190" priority="41">
      <formula>H36:H45="Diseases of the musculoskeletal system and connective tissue (M00-M99)"</formula>
    </cfRule>
    <cfRule type="expression" dxfId="189" priority="42">
      <formula>H36:H45="Diseases of the digestive system (K00-K93)"</formula>
    </cfRule>
  </conditionalFormatting>
  <conditionalFormatting sqref="A38:A42">
    <cfRule type="expression" dxfId="188" priority="57">
      <formula>H38:H60="Diseases of the ear and mastoid process (H60-H95)"</formula>
    </cfRule>
    <cfRule type="expression" dxfId="187" priority="58">
      <formula>H38:H60="Diseases of the nervous system (G00-G99)"</formula>
    </cfRule>
    <cfRule type="expression" dxfId="186" priority="59">
      <formula>H38:H60="Symptoms, signs and abnormal clinical and laboratory findings, not elsewhere classified (R00-R99)"</formula>
    </cfRule>
    <cfRule type="expression" dxfId="185" priority="60">
      <formula>H38:H60="Injury, poisoning and certain other consequences of external causes (S00-T98)"</formula>
    </cfRule>
    <cfRule type="expression" dxfId="184" priority="61">
      <formula>H38:H60="Certain infectious and parasitic diseases (A00-B99)"</formula>
    </cfRule>
    <cfRule type="expression" dxfId="183" priority="62">
      <formula>H38:H60="Endocrine, nutritional and metabolic diseases (E00-E90)"</formula>
    </cfRule>
    <cfRule type="expression" dxfId="182" priority="63">
      <formula>H38:H60="Diseases of the eye and adnexa (H00-H59)"</formula>
    </cfRule>
    <cfRule type="expression" dxfId="181" priority="64">
      <formula>H38:H60="Diseases of the skin and subcutaneous tissue (L00-L99)"""</formula>
    </cfRule>
    <cfRule type="expression" dxfId="180" priority="65">
      <formula>H38:H60="Neoplasms"</formula>
    </cfRule>
    <cfRule type="expression" dxfId="179" priority="66">
      <formula>H38:H60="Diseases of the genitourinary system (N00-N99)"</formula>
    </cfRule>
    <cfRule type="expression" dxfId="178" priority="67">
      <formula>H38:H60="Diseases of the respiratory system (J00-J99)"</formula>
    </cfRule>
    <cfRule type="expression" dxfId="177" priority="68">
      <formula>H38:H60="Diseases of the circulatory system (I00-I99)"</formula>
    </cfRule>
    <cfRule type="expression" dxfId="176" priority="69">
      <formula>H38:H60="Diseases of the musculoskeletal system and connective tissue (M00-M99)"</formula>
    </cfRule>
    <cfRule type="expression" dxfId="175" priority="70">
      <formula>H38:H60="Diseases of the digestive system (K00-K93)"</formula>
    </cfRule>
  </conditionalFormatting>
  <conditionalFormatting sqref="A51:A55">
    <cfRule type="expression" dxfId="174" priority="1">
      <formula>H51:H73="Diseases of the ear and mastoid process (H60-H95)"</formula>
    </cfRule>
    <cfRule type="expression" dxfId="173" priority="2">
      <formula>H51:H73="Diseases of the nervous system (G00-G99)"</formula>
    </cfRule>
    <cfRule type="expression" dxfId="172" priority="3">
      <formula>H51:H73="Symptoms, signs and abnormal clinical and laboratory findings, not elsewhere classified (R00-R99)"</formula>
    </cfRule>
    <cfRule type="expression" dxfId="171" priority="4">
      <formula>H51:H73="Injury, poisoning and certain other consequences of external causes (S00-T98)"</formula>
    </cfRule>
    <cfRule type="expression" dxfId="170" priority="5">
      <formula>H51:H73="Certain infectious and parasitic diseases (A00-B99)"</formula>
    </cfRule>
    <cfRule type="expression" dxfId="169" priority="6">
      <formula>H51:H73="Endocrine, nutritional and metabolic diseases (E00-E90)"</formula>
    </cfRule>
    <cfRule type="expression" dxfId="168" priority="7">
      <formula>H51:H73="Diseases of the eye and adnexa (H00-H59)"</formula>
    </cfRule>
    <cfRule type="expression" dxfId="167" priority="8">
      <formula>H51:H73="Diseases of the skin and subcutaneous tissue (L00-L99)"""</formula>
    </cfRule>
    <cfRule type="expression" dxfId="166" priority="9">
      <formula>H51:H73="Neoplasms"</formula>
    </cfRule>
    <cfRule type="expression" dxfId="165" priority="10">
      <formula>H51:H73="Diseases of the genitourinary system (N00-N99)"</formula>
    </cfRule>
    <cfRule type="expression" dxfId="164" priority="11">
      <formula>H51:H73="Diseases of the respiratory system (J00-J99)"</formula>
    </cfRule>
    <cfRule type="expression" dxfId="163" priority="12">
      <formula>H51:H73="Diseases of the circulatory system (I00-I99)"</formula>
    </cfRule>
    <cfRule type="expression" dxfId="162" priority="13">
      <formula>H51:H73="Diseases of the musculoskeletal system and connective tissue (M00-M99)"</formula>
    </cfRule>
    <cfRule type="expression" dxfId="161" priority="14">
      <formula>H51:H73="Diseases of the digestive system (K00-K93)"</formula>
    </cfRule>
  </conditionalFormatting>
  <conditionalFormatting sqref="A7:B8 A20:B21">
    <cfRule type="expression" dxfId="160" priority="155">
      <formula>H7:I16="Diseases of the ear and mastoid process (H60-H95)"</formula>
    </cfRule>
    <cfRule type="expression" dxfId="159" priority="156">
      <formula>H7:I16="Diseases of the nervous system (G00-G99)"</formula>
    </cfRule>
    <cfRule type="expression" dxfId="158" priority="157">
      <formula>H7:I16="Symptoms, signs and abnormal clinical and laboratory findings, not elsewhere classified (R00-R99)"</formula>
    </cfRule>
    <cfRule type="expression" dxfId="157" priority="158">
      <formula>H7:I16="Injury, poisoning and certain other consequences of external causes (S00-T98)"</formula>
    </cfRule>
    <cfRule type="expression" dxfId="156" priority="159">
      <formula>H7:I16="Certain infectious and parasitic diseases (A00-B99)"</formula>
    </cfRule>
    <cfRule type="expression" dxfId="155" priority="160">
      <formula>H7:I16="Endocrine, nutritional and metabolic diseases (E00-E90)"</formula>
    </cfRule>
    <cfRule type="expression" dxfId="154" priority="161">
      <formula>H7:I16="Diseases of the eye and adnexa (H00-H59)"</formula>
    </cfRule>
    <cfRule type="expression" dxfId="153" priority="162">
      <formula>H7:I16="Diseases of the skin and subcutaneous tissue (L00-L99)"</formula>
    </cfRule>
    <cfRule type="expression" dxfId="152" priority="163">
      <formula>H7:I16="Neoplasms (C00-D48)"</formula>
    </cfRule>
    <cfRule type="expression" dxfId="151" priority="164">
      <formula>H7:I16="Diseases of the genitourinary system (N00-N99)"</formula>
    </cfRule>
    <cfRule type="expression" dxfId="150" priority="165">
      <formula>H7:I16="Diseases of the respiratory system (J00-J99)"</formula>
    </cfRule>
    <cfRule type="expression" dxfId="149" priority="166">
      <formula>H7:I16="Diseases of the circulatory system (I00-I99)"</formula>
    </cfRule>
    <cfRule type="expression" dxfId="148" priority="167">
      <formula>H7:I16="Diseases of the musculoskeletal system and connective tissue (M00-M99)"</formula>
    </cfRule>
    <cfRule type="expression" dxfId="147" priority="168">
      <formula>H7:I16="Diseases of the digestive system (K00-K93)"</formula>
    </cfRule>
  </conditionalFormatting>
  <conditionalFormatting sqref="A9:B16">
    <cfRule type="expression" dxfId="146" priority="183">
      <formula>H9:I31="Diseases of the ear and mastoid process (H60-H95)"</formula>
    </cfRule>
    <cfRule type="expression" dxfId="145" priority="184">
      <formula>H9:I31="Diseases of the nervous system (G00-G99)"</formula>
    </cfRule>
    <cfRule type="expression" dxfId="144" priority="185">
      <formula>H9:I31="Symptoms, signs and abnormal clinical and laboratory findings, not elsewhere classified (R00-R99)"</formula>
    </cfRule>
    <cfRule type="expression" dxfId="143" priority="186">
      <formula>H9:I31="Injury, poisoning and certain other consequences of external causes (S00-T98)"</formula>
    </cfRule>
    <cfRule type="expression" dxfId="142" priority="187">
      <formula>H9:I31="Certain infectious and parasitic diseases (A00-B99)"</formula>
    </cfRule>
    <cfRule type="expression" dxfId="141" priority="188">
      <formula>H9:I31="Endocrine, nutritional and metabolic diseases (E00-E90)"</formula>
    </cfRule>
    <cfRule type="expression" dxfId="140" priority="189">
      <formula>H9:I31="Diseases of the eye and adnexa (H00-H59)"</formula>
    </cfRule>
    <cfRule type="expression" dxfId="139" priority="190">
      <formula>H9:I31="Diseases of the skin and subcutaneous tissue (L00-L99)"</formula>
    </cfRule>
    <cfRule type="expression" dxfId="138" priority="191">
      <formula>H9:I31="Diseases of the blood and blood-forming organs and certain disorders involving the immune mechanism (D50-D89)"</formula>
    </cfRule>
    <cfRule type="expression" dxfId="137" priority="192">
      <formula>H9:I31="Diseases of the genitourinary system (N00-N99)"</formula>
    </cfRule>
    <cfRule type="expression" dxfId="136" priority="193">
      <formula>H9:I31="Diseases of the respiratory system (J00-J99)"</formula>
    </cfRule>
    <cfRule type="expression" dxfId="135" priority="194">
      <formula>H9:I31="Diseases of the circulatory system (I00-I99)"</formula>
    </cfRule>
    <cfRule type="expression" dxfId="134" priority="195">
      <formula>H9:I31="Diseases of the musculoskeletal system and connective tissue (M00-M99)"</formula>
    </cfRule>
    <cfRule type="expression" dxfId="133" priority="196">
      <formula>H9:I31="Diseases of the digestive system (K00-K93)"</formula>
    </cfRule>
  </conditionalFormatting>
  <conditionalFormatting sqref="A22:B29">
    <cfRule type="expression" dxfId="132" priority="99">
      <formula>H22:I44="Diseases of the ear and mastoid process (H60-H95)"</formula>
    </cfRule>
    <cfRule type="expression" dxfId="131" priority="100">
      <formula>H22:I44="Diseases of the nervous system (G00-G99)"</formula>
    </cfRule>
    <cfRule type="expression" dxfId="130" priority="101">
      <formula>H22:I44="Symptoms, signs and abnormal clinical and laboratory findings, not elsewhere classified (R00-R99)"</formula>
    </cfRule>
    <cfRule type="expression" dxfId="129" priority="102">
      <formula>H22:I44="Injury, poisoning and certain other consequences of external causes (S00-T98)"</formula>
    </cfRule>
    <cfRule type="expression" dxfId="128" priority="103">
      <formula>H22:I44="Certain infectious and parasitic diseases (A00-B99)"</formula>
    </cfRule>
    <cfRule type="expression" dxfId="127" priority="104">
      <formula>H22:I44="Endocrine, nutritional and metabolic diseases (E00-E90)"</formula>
    </cfRule>
    <cfRule type="expression" dxfId="126" priority="105">
      <formula>H22:I44="Diseases of the eye and adnexa (H00-H59)"</formula>
    </cfRule>
    <cfRule type="expression" dxfId="125" priority="106">
      <formula>H22:I44="Diseases of the skin and subcutaneous tissue (L00-L99)"</formula>
    </cfRule>
    <cfRule type="expression" dxfId="124" priority="107">
      <formula>H22:I44="Diseases of the blood and blood-forming organs and certain disorders involving the immune mechanism (D50-D89)"</formula>
    </cfRule>
    <cfRule type="expression" dxfId="123" priority="108">
      <formula>H22:I44="Diseases of the genitourinary system (N00-N99)"</formula>
    </cfRule>
    <cfRule type="expression" dxfId="122" priority="109">
      <formula>H22:I44="Diseases of the respiratory system (J00-J99)"</formula>
    </cfRule>
    <cfRule type="expression" dxfId="121" priority="110">
      <formula>H22:I44="Diseases of the circulatory system (I00-I99)"</formula>
    </cfRule>
    <cfRule type="expression" dxfId="120" priority="111">
      <formula>H22:I44="Diseases of the musculoskeletal system and connective tissue (M00-M99)"</formula>
    </cfRule>
    <cfRule type="expression" dxfId="119" priority="112">
      <formula>H22:I44="Diseases of the digestive system (K00-K93)"</formula>
    </cfRule>
  </conditionalFormatting>
  <conditionalFormatting sqref="A36:B37 A49:B50">
    <cfRule type="expression" dxfId="118" priority="43">
      <formula>H36:I45="Diseases of the ear and mastoid process (H60-H95)"</formula>
    </cfRule>
    <cfRule type="expression" dxfId="117" priority="44">
      <formula>H36:I45="Diseases of the nervous system (G00-G99)"</formula>
    </cfRule>
    <cfRule type="expression" dxfId="116" priority="45">
      <formula>H36:I45="Symptoms, signs and abnormal clinical and laboratory findings, not elsewhere classified (R00-R99)"</formula>
    </cfRule>
    <cfRule type="expression" dxfId="115" priority="46">
      <formula>H36:I45="Injury, poisoning and certain other consequences of external causes (S00-T98)"</formula>
    </cfRule>
    <cfRule type="expression" dxfId="114" priority="47">
      <formula>H36:I45="Certain infectious and parasitic diseases (A00-B99)"</formula>
    </cfRule>
    <cfRule type="expression" dxfId="113" priority="48">
      <formula>H36:I45="Endocrine, nutritional and metabolic diseases (E00-E90)"</formula>
    </cfRule>
    <cfRule type="expression" dxfId="112" priority="49">
      <formula>H36:I45="Diseases of the eye and adnexa (H00-H59)"</formula>
    </cfRule>
    <cfRule type="expression" dxfId="111" priority="50">
      <formula>H36:I45="Diseases of the skin and subcutaneous tissue (L00-L99)"</formula>
    </cfRule>
    <cfRule type="expression" dxfId="110" priority="51">
      <formula>H36:I45="Neoplasms (C00-D48)"</formula>
    </cfRule>
    <cfRule type="expression" dxfId="109" priority="52">
      <formula>H36:I45="Diseases of the genitourinary system (N00-N99)"</formula>
    </cfRule>
    <cfRule type="expression" dxfId="108" priority="53">
      <formula>H36:I45="Diseases of the respiratory system (J00-J99)"</formula>
    </cfRule>
    <cfRule type="expression" dxfId="107" priority="54">
      <formula>H36:I45="Diseases of the circulatory system (I00-I99)"</formula>
    </cfRule>
    <cfRule type="expression" dxfId="106" priority="55">
      <formula>H36:I45="Diseases of the musculoskeletal system and connective tissue (M00-M99)"</formula>
    </cfRule>
    <cfRule type="expression" dxfId="105" priority="56">
      <formula>H36:I45="Diseases of the digestive system (K00-K93)"</formula>
    </cfRule>
  </conditionalFormatting>
  <conditionalFormatting sqref="A38:B45">
    <cfRule type="expression" dxfId="104" priority="71">
      <formula>H38:I60="Diseases of the ear and mastoid process (H60-H95)"</formula>
    </cfRule>
    <cfRule type="expression" dxfId="103" priority="72">
      <formula>H38:I60="Diseases of the nervous system (G00-G99)"</formula>
    </cfRule>
    <cfRule type="expression" dxfId="102" priority="73">
      <formula>H38:I60="Symptoms, signs and abnormal clinical and laboratory findings, not elsewhere classified (R00-R99)"</formula>
    </cfRule>
    <cfRule type="expression" dxfId="101" priority="74">
      <formula>H38:I60="Injury, poisoning and certain other consequences of external causes (S00-T98)"</formula>
    </cfRule>
    <cfRule type="expression" dxfId="100" priority="75">
      <formula>H38:I60="Certain infectious and parasitic diseases (A00-B99)"</formula>
    </cfRule>
    <cfRule type="expression" dxfId="99" priority="76">
      <formula>H38:I60="Endocrine, nutritional and metabolic diseases (E00-E90)"</formula>
    </cfRule>
    <cfRule type="expression" dxfId="98" priority="77">
      <formula>H38:I60="Diseases of the eye and adnexa (H00-H59)"</formula>
    </cfRule>
    <cfRule type="expression" dxfId="97" priority="78">
      <formula>H38:I60="Diseases of the skin and subcutaneous tissue (L00-L99)"</formula>
    </cfRule>
    <cfRule type="expression" dxfId="96" priority="79">
      <formula>H38:I60="Diseases of the blood and blood-forming organs and certain disorders involving the immune mechanism (D50-D89)"</formula>
    </cfRule>
    <cfRule type="expression" dxfId="95" priority="80">
      <formula>H38:I60="Diseases of the genitourinary system (N00-N99)"</formula>
    </cfRule>
    <cfRule type="expression" dxfId="94" priority="81">
      <formula>H38:I60="Diseases of the respiratory system (J00-J99)"</formula>
    </cfRule>
    <cfRule type="expression" dxfId="93" priority="82">
      <formula>H38:I60="Diseases of the circulatory system (I00-I99)"</formula>
    </cfRule>
    <cfRule type="expression" dxfId="92" priority="83">
      <formula>H38:I60="Diseases of the musculoskeletal system and connective tissue (M00-M99)"</formula>
    </cfRule>
    <cfRule type="expression" dxfId="91" priority="84">
      <formula>H38:I60="Diseases of the digestive system (K00-K93)"</formula>
    </cfRule>
  </conditionalFormatting>
  <conditionalFormatting sqref="A51:B58">
    <cfRule type="expression" dxfId="90" priority="15">
      <formula>H51:I73="Diseases of the ear and mastoid process (H60-H95)"</formula>
    </cfRule>
    <cfRule type="expression" dxfId="89" priority="16">
      <formula>H51:I73="Diseases of the nervous system (G00-G99)"</formula>
    </cfRule>
    <cfRule type="expression" dxfId="88" priority="17">
      <formula>H51:I73="Symptoms, signs and abnormal clinical and laboratory findings, not elsewhere classified (R00-R99)"</formula>
    </cfRule>
    <cfRule type="expression" dxfId="87" priority="18">
      <formula>H51:I73="Injury, poisoning and certain other consequences of external causes (S00-T98)"</formula>
    </cfRule>
    <cfRule type="expression" dxfId="86" priority="19">
      <formula>H51:I73="Certain infectious and parasitic diseases (A00-B99)"</formula>
    </cfRule>
    <cfRule type="expression" dxfId="85" priority="20">
      <formula>H51:I73="Endocrine, nutritional and metabolic diseases (E00-E90)"</formula>
    </cfRule>
    <cfRule type="expression" dxfId="84" priority="21">
      <formula>H51:I73="Diseases of the eye and adnexa (H00-H59)"</formula>
    </cfRule>
    <cfRule type="expression" dxfId="83" priority="22">
      <formula>H51:I73="Diseases of the skin and subcutaneous tissue (L00-L99)"</formula>
    </cfRule>
    <cfRule type="expression" dxfId="82" priority="23">
      <formula>H51:I73="Diseases of the blood and blood-forming organs and certain disorders involving the immune mechanism (D50-D89)"</formula>
    </cfRule>
    <cfRule type="expression" dxfId="81" priority="24">
      <formula>H51:I73="Diseases of the genitourinary system (N00-N99)"</formula>
    </cfRule>
    <cfRule type="expression" dxfId="80" priority="25">
      <formula>H51:I73="Diseases of the respiratory system (J00-J99)"</formula>
    </cfRule>
    <cfRule type="expression" dxfId="79" priority="26">
      <formula>H51:I73="Diseases of the circulatory system (I00-I99)"</formula>
    </cfRule>
    <cfRule type="expression" dxfId="78" priority="27">
      <formula>H51:I73="Diseases of the musculoskeletal system and connective tissue (M00-M99)"</formula>
    </cfRule>
    <cfRule type="expression" dxfId="77" priority="28">
      <formula>H51:I73="Diseases of the digestive system (K00-K93)"</formula>
    </cfRule>
  </conditionalFormatting>
  <dataValidations count="2">
    <dataValidation type="custom" allowBlank="1" showInputMessage="1" showErrorMessage="1" sqref="C2:C3" xr:uid="{347B28D9-9AB9-1F49-98CF-7470FFFC254A}">
      <formula1>"Raw Data, Self-Input"</formula1>
    </dataValidation>
    <dataValidation type="list" allowBlank="1" showInputMessage="1" showErrorMessage="1" sqref="C1" xr:uid="{E163E4CE-3454-2D4A-89E3-957BDCC61BCC}">
      <formula1>"Raw Data, Self-Input"</formula1>
    </dataValidation>
  </dataValidation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D8448-CB50-2B45-9FDA-790B362BAF24}">
  <sheetPr codeName="Sheet29"/>
  <dimension ref="A1:K162"/>
  <sheetViews>
    <sheetView workbookViewId="0">
      <selection activeCell="K16" sqref="K16"/>
    </sheetView>
  </sheetViews>
  <sheetFormatPr baseColWidth="10" defaultColWidth="11.1640625" defaultRowHeight="16"/>
  <cols>
    <col min="2" max="2" width="43.1640625" bestFit="1" customWidth="1"/>
  </cols>
  <sheetData>
    <row r="1" spans="1:11">
      <c r="A1" t="s">
        <v>1343</v>
      </c>
      <c r="B1" t="s">
        <v>149</v>
      </c>
      <c r="C1" t="s">
        <v>1344</v>
      </c>
    </row>
    <row r="2" spans="1:11">
      <c r="A2" t="s">
        <v>1345</v>
      </c>
      <c r="B2" t="s">
        <v>1346</v>
      </c>
      <c r="C2" t="s">
        <v>1347</v>
      </c>
      <c r="K2" t="s">
        <v>1347</v>
      </c>
    </row>
    <row r="3" spans="1:11">
      <c r="A3" t="s">
        <v>1348</v>
      </c>
      <c r="B3" t="s">
        <v>1349</v>
      </c>
      <c r="C3" t="s">
        <v>1350</v>
      </c>
      <c r="K3" t="s">
        <v>1350</v>
      </c>
    </row>
    <row r="4" spans="1:11">
      <c r="A4" t="s">
        <v>1351</v>
      </c>
      <c r="B4" t="s">
        <v>1352</v>
      </c>
      <c r="C4" t="s">
        <v>1347</v>
      </c>
      <c r="K4" t="s">
        <v>1353</v>
      </c>
    </row>
    <row r="5" spans="1:11">
      <c r="A5" t="s">
        <v>1354</v>
      </c>
      <c r="B5" t="s">
        <v>1355</v>
      </c>
      <c r="C5" t="s">
        <v>1347</v>
      </c>
      <c r="K5" t="s">
        <v>1356</v>
      </c>
    </row>
    <row r="6" spans="1:11">
      <c r="A6" t="s">
        <v>1357</v>
      </c>
      <c r="B6" t="s">
        <v>1358</v>
      </c>
      <c r="C6" t="s">
        <v>1353</v>
      </c>
      <c r="K6" t="s">
        <v>1359</v>
      </c>
    </row>
    <row r="7" spans="1:11">
      <c r="A7" t="s">
        <v>1360</v>
      </c>
      <c r="B7" t="s">
        <v>1361</v>
      </c>
      <c r="C7" t="s">
        <v>1356</v>
      </c>
      <c r="K7" t="s">
        <v>1362</v>
      </c>
    </row>
    <row r="8" spans="1:11">
      <c r="A8" t="s">
        <v>1363</v>
      </c>
      <c r="B8" t="s">
        <v>1364</v>
      </c>
      <c r="C8" t="s">
        <v>1356</v>
      </c>
      <c r="K8" t="s">
        <v>1365</v>
      </c>
    </row>
    <row r="9" spans="1:11">
      <c r="A9" t="s">
        <v>1366</v>
      </c>
      <c r="B9" t="s">
        <v>1367</v>
      </c>
      <c r="C9" t="s">
        <v>1356</v>
      </c>
      <c r="K9" t="s">
        <v>1368</v>
      </c>
    </row>
    <row r="10" spans="1:11">
      <c r="A10" t="s">
        <v>1369</v>
      </c>
      <c r="B10" t="s">
        <v>1370</v>
      </c>
      <c r="C10" t="s">
        <v>1359</v>
      </c>
      <c r="K10" t="s">
        <v>1371</v>
      </c>
    </row>
    <row r="11" spans="1:11">
      <c r="A11" t="s">
        <v>1372</v>
      </c>
      <c r="B11" t="s">
        <v>1373</v>
      </c>
      <c r="C11" t="s">
        <v>1359</v>
      </c>
      <c r="K11" t="s">
        <v>1374</v>
      </c>
    </row>
    <row r="12" spans="1:11">
      <c r="A12" t="s">
        <v>1375</v>
      </c>
      <c r="B12" t="s">
        <v>1376</v>
      </c>
      <c r="C12" t="s">
        <v>1353</v>
      </c>
      <c r="K12" t="s">
        <v>1377</v>
      </c>
    </row>
    <row r="13" spans="1:11">
      <c r="A13" t="s">
        <v>1378</v>
      </c>
      <c r="B13" t="s">
        <v>1379</v>
      </c>
      <c r="C13" t="s">
        <v>1353</v>
      </c>
      <c r="K13" t="s">
        <v>1380</v>
      </c>
    </row>
    <row r="14" spans="1:11">
      <c r="A14" t="s">
        <v>1381</v>
      </c>
      <c r="B14" t="s">
        <v>1382</v>
      </c>
      <c r="C14" t="s">
        <v>1359</v>
      </c>
      <c r="K14" t="s">
        <v>1383</v>
      </c>
    </row>
    <row r="15" spans="1:11">
      <c r="A15" t="s">
        <v>1384</v>
      </c>
      <c r="B15" t="s">
        <v>1385</v>
      </c>
      <c r="C15" t="s">
        <v>1347</v>
      </c>
      <c r="K15" t="s">
        <v>1386</v>
      </c>
    </row>
    <row r="16" spans="1:11">
      <c r="A16" t="s">
        <v>1387</v>
      </c>
      <c r="B16" t="s">
        <v>1388</v>
      </c>
      <c r="C16" t="s">
        <v>1347</v>
      </c>
      <c r="K16" t="s">
        <v>1389</v>
      </c>
    </row>
    <row r="17" spans="1:3">
      <c r="A17" t="s">
        <v>1390</v>
      </c>
      <c r="B17" t="s">
        <v>1391</v>
      </c>
      <c r="C17" t="s">
        <v>1389</v>
      </c>
    </row>
    <row r="18" spans="1:3">
      <c r="A18" t="s">
        <v>1392</v>
      </c>
      <c r="B18" t="s">
        <v>1393</v>
      </c>
      <c r="C18" t="s">
        <v>1347</v>
      </c>
    </row>
    <row r="19" spans="1:3">
      <c r="A19" t="s">
        <v>1394</v>
      </c>
      <c r="B19" t="s">
        <v>1395</v>
      </c>
      <c r="C19" t="s">
        <v>1365</v>
      </c>
    </row>
    <row r="20" spans="1:3">
      <c r="A20" t="s">
        <v>1396</v>
      </c>
      <c r="B20" t="s">
        <v>1397</v>
      </c>
      <c r="C20" t="s">
        <v>1365</v>
      </c>
    </row>
    <row r="21" spans="1:3">
      <c r="A21" t="s">
        <v>1398</v>
      </c>
      <c r="B21" t="s">
        <v>1399</v>
      </c>
      <c r="C21" t="s">
        <v>1347</v>
      </c>
    </row>
    <row r="22" spans="1:3">
      <c r="A22" t="s">
        <v>1400</v>
      </c>
      <c r="B22" t="s">
        <v>1401</v>
      </c>
      <c r="C22" t="s">
        <v>1347</v>
      </c>
    </row>
    <row r="23" spans="1:3">
      <c r="A23" t="s">
        <v>1402</v>
      </c>
      <c r="B23" t="s">
        <v>1403</v>
      </c>
      <c r="C23" t="s">
        <v>1356</v>
      </c>
    </row>
    <row r="24" spans="1:3">
      <c r="A24" t="s">
        <v>1404</v>
      </c>
      <c r="B24" t="s">
        <v>1405</v>
      </c>
      <c r="C24" t="s">
        <v>1359</v>
      </c>
    </row>
    <row r="25" spans="1:3">
      <c r="A25" t="s">
        <v>1406</v>
      </c>
      <c r="B25" t="s">
        <v>1407</v>
      </c>
      <c r="C25" t="s">
        <v>1365</v>
      </c>
    </row>
    <row r="26" spans="1:3">
      <c r="A26" t="s">
        <v>1327</v>
      </c>
      <c r="B26" t="s">
        <v>1408</v>
      </c>
      <c r="C26" t="s">
        <v>1368</v>
      </c>
    </row>
    <row r="27" spans="1:3">
      <c r="A27" t="s">
        <v>1409</v>
      </c>
      <c r="B27" t="s">
        <v>1410</v>
      </c>
      <c r="C27" t="s">
        <v>1365</v>
      </c>
    </row>
    <row r="28" spans="1:3">
      <c r="A28" t="s">
        <v>1411</v>
      </c>
      <c r="B28" t="s">
        <v>1412</v>
      </c>
      <c r="C28" t="s">
        <v>1368</v>
      </c>
    </row>
    <row r="29" spans="1:3">
      <c r="A29" t="s">
        <v>1413</v>
      </c>
      <c r="B29" t="s">
        <v>1414</v>
      </c>
      <c r="C29" t="s">
        <v>1353</v>
      </c>
    </row>
    <row r="30" spans="1:3">
      <c r="A30" t="s">
        <v>1415</v>
      </c>
      <c r="B30" t="s">
        <v>1416</v>
      </c>
      <c r="C30" t="s">
        <v>1365</v>
      </c>
    </row>
    <row r="31" spans="1:3">
      <c r="A31" t="s">
        <v>1417</v>
      </c>
      <c r="B31" t="s">
        <v>1418</v>
      </c>
      <c r="C31" t="s">
        <v>1368</v>
      </c>
    </row>
    <row r="32" spans="1:3">
      <c r="A32" t="s">
        <v>1419</v>
      </c>
      <c r="B32" t="s">
        <v>1420</v>
      </c>
      <c r="C32" t="s">
        <v>1353</v>
      </c>
    </row>
    <row r="33" spans="1:3">
      <c r="A33" t="s">
        <v>1421</v>
      </c>
      <c r="B33" t="s">
        <v>1422</v>
      </c>
      <c r="C33" t="s">
        <v>1371</v>
      </c>
    </row>
    <row r="34" spans="1:3">
      <c r="A34" t="s">
        <v>1423</v>
      </c>
      <c r="B34" t="s">
        <v>1424</v>
      </c>
      <c r="C34" t="s">
        <v>1368</v>
      </c>
    </row>
    <row r="35" spans="1:3">
      <c r="A35" s="178" t="s">
        <v>1425</v>
      </c>
      <c r="B35" t="s">
        <v>1426</v>
      </c>
      <c r="C35" t="s">
        <v>1374</v>
      </c>
    </row>
    <row r="36" spans="1:3">
      <c r="A36" t="s">
        <v>1427</v>
      </c>
      <c r="B36" t="s">
        <v>1428</v>
      </c>
      <c r="C36" t="s">
        <v>1368</v>
      </c>
    </row>
    <row r="37" spans="1:3">
      <c r="A37" t="s">
        <v>1429</v>
      </c>
      <c r="B37" t="s">
        <v>1430</v>
      </c>
      <c r="C37" t="s">
        <v>1356</v>
      </c>
    </row>
    <row r="38" spans="1:3">
      <c r="A38" t="s">
        <v>1431</v>
      </c>
      <c r="B38" t="s">
        <v>1432</v>
      </c>
      <c r="C38" t="s">
        <v>1371</v>
      </c>
    </row>
    <row r="39" spans="1:3">
      <c r="A39" t="s">
        <v>1433</v>
      </c>
      <c r="B39" t="s">
        <v>1434</v>
      </c>
      <c r="C39" t="s">
        <v>1377</v>
      </c>
    </row>
    <row r="40" spans="1:3">
      <c r="A40" t="s">
        <v>1435</v>
      </c>
      <c r="B40" t="s">
        <v>1436</v>
      </c>
      <c r="C40" t="s">
        <v>1368</v>
      </c>
    </row>
    <row r="41" spans="1:3">
      <c r="A41" t="s">
        <v>1437</v>
      </c>
      <c r="B41" t="s">
        <v>1438</v>
      </c>
      <c r="C41" t="s">
        <v>1347</v>
      </c>
    </row>
    <row r="42" spans="1:3">
      <c r="A42" s="178" t="s">
        <v>1439</v>
      </c>
      <c r="B42" t="s">
        <v>1440</v>
      </c>
      <c r="C42" t="s">
        <v>1380</v>
      </c>
    </row>
    <row r="43" spans="1:3">
      <c r="A43" t="s">
        <v>1441</v>
      </c>
      <c r="B43" t="s">
        <v>1442</v>
      </c>
      <c r="C43" t="s">
        <v>1347</v>
      </c>
    </row>
    <row r="44" spans="1:3">
      <c r="A44" t="s">
        <v>1443</v>
      </c>
      <c r="B44" t="s">
        <v>1444</v>
      </c>
      <c r="C44" t="s">
        <v>1365</v>
      </c>
    </row>
    <row r="45" spans="1:3">
      <c r="A45" t="s">
        <v>1445</v>
      </c>
      <c r="B45" t="s">
        <v>1446</v>
      </c>
      <c r="C45" t="s">
        <v>1359</v>
      </c>
    </row>
    <row r="46" spans="1:3">
      <c r="A46" t="s">
        <v>1447</v>
      </c>
      <c r="B46" t="s">
        <v>1448</v>
      </c>
      <c r="C46" t="s">
        <v>1383</v>
      </c>
    </row>
    <row r="47" spans="1:3">
      <c r="A47" t="s">
        <v>1449</v>
      </c>
      <c r="B47" t="s">
        <v>1450</v>
      </c>
      <c r="C47" t="s">
        <v>1347</v>
      </c>
    </row>
    <row r="48" spans="1:3">
      <c r="A48" t="s">
        <v>1451</v>
      </c>
      <c r="B48" t="s">
        <v>1452</v>
      </c>
      <c r="C48" t="s">
        <v>1347</v>
      </c>
    </row>
    <row r="49" spans="1:3">
      <c r="A49" t="s">
        <v>1453</v>
      </c>
      <c r="B49" t="s">
        <v>1454</v>
      </c>
      <c r="C49" t="s">
        <v>1359</v>
      </c>
    </row>
    <row r="50" spans="1:3">
      <c r="A50" t="s">
        <v>1455</v>
      </c>
      <c r="B50" t="s">
        <v>1456</v>
      </c>
      <c r="C50" t="s">
        <v>1380</v>
      </c>
    </row>
    <row r="51" spans="1:3">
      <c r="A51" t="s">
        <v>1457</v>
      </c>
      <c r="B51" t="s">
        <v>1458</v>
      </c>
      <c r="C51" t="s">
        <v>1359</v>
      </c>
    </row>
    <row r="52" spans="1:3">
      <c r="A52" t="s">
        <v>1459</v>
      </c>
      <c r="B52" t="s">
        <v>1460</v>
      </c>
      <c r="C52" t="s">
        <v>1377</v>
      </c>
    </row>
    <row r="53" spans="1:3">
      <c r="A53" t="s">
        <v>1461</v>
      </c>
      <c r="B53" t="s">
        <v>1462</v>
      </c>
      <c r="C53" t="s">
        <v>1356</v>
      </c>
    </row>
    <row r="54" spans="1:3">
      <c r="A54" t="s">
        <v>1463</v>
      </c>
      <c r="B54" t="s">
        <v>1464</v>
      </c>
      <c r="C54" t="s">
        <v>1350</v>
      </c>
    </row>
    <row r="55" spans="1:3">
      <c r="A55" t="s">
        <v>1465</v>
      </c>
      <c r="B55" t="s">
        <v>1466</v>
      </c>
      <c r="C55" t="s">
        <v>1350</v>
      </c>
    </row>
    <row r="56" spans="1:3">
      <c r="A56" t="s">
        <v>1467</v>
      </c>
      <c r="B56" t="s">
        <v>1468</v>
      </c>
      <c r="C56" t="s">
        <v>1347</v>
      </c>
    </row>
    <row r="57" spans="1:3">
      <c r="A57" t="s">
        <v>1469</v>
      </c>
      <c r="B57" t="s">
        <v>1470</v>
      </c>
      <c r="C57" t="s">
        <v>1347</v>
      </c>
    </row>
    <row r="58" spans="1:3">
      <c r="A58" t="s">
        <v>1471</v>
      </c>
      <c r="B58" t="s">
        <v>1472</v>
      </c>
      <c r="C58" t="s">
        <v>1359</v>
      </c>
    </row>
    <row r="59" spans="1:3">
      <c r="A59" t="s">
        <v>1473</v>
      </c>
      <c r="B59" t="s">
        <v>1474</v>
      </c>
      <c r="C59" t="s">
        <v>1359</v>
      </c>
    </row>
    <row r="60" spans="1:3">
      <c r="A60" t="s">
        <v>1340</v>
      </c>
      <c r="B60" t="s">
        <v>1475</v>
      </c>
      <c r="C60" t="s">
        <v>1359</v>
      </c>
    </row>
    <row r="61" spans="1:3">
      <c r="A61" t="s">
        <v>1476</v>
      </c>
      <c r="B61" t="s">
        <v>1477</v>
      </c>
      <c r="C61" t="s">
        <v>1356</v>
      </c>
    </row>
    <row r="62" spans="1:3">
      <c r="A62" t="s">
        <v>1478</v>
      </c>
      <c r="B62" t="s">
        <v>1479</v>
      </c>
      <c r="C62" t="s">
        <v>1347</v>
      </c>
    </row>
    <row r="63" spans="1:3">
      <c r="A63" t="s">
        <v>1480</v>
      </c>
      <c r="B63" t="s">
        <v>1481</v>
      </c>
      <c r="C63" t="s">
        <v>1386</v>
      </c>
    </row>
    <row r="64" spans="1:3">
      <c r="A64" t="s">
        <v>1482</v>
      </c>
      <c r="B64" t="s">
        <v>1483</v>
      </c>
      <c r="C64" t="s">
        <v>1347</v>
      </c>
    </row>
    <row r="65" spans="1:3">
      <c r="A65" t="s">
        <v>1484</v>
      </c>
      <c r="B65" t="s">
        <v>1485</v>
      </c>
      <c r="C65" t="s">
        <v>1386</v>
      </c>
    </row>
    <row r="66" spans="1:3">
      <c r="A66" t="s">
        <v>1486</v>
      </c>
      <c r="B66" t="s">
        <v>1487</v>
      </c>
      <c r="C66" t="s">
        <v>1365</v>
      </c>
    </row>
    <row r="67" spans="1:3">
      <c r="A67" t="s">
        <v>1488</v>
      </c>
      <c r="B67" t="s">
        <v>1489</v>
      </c>
      <c r="C67" t="s">
        <v>1347</v>
      </c>
    </row>
    <row r="68" spans="1:3">
      <c r="A68" t="s">
        <v>1490</v>
      </c>
      <c r="B68" t="s">
        <v>1491</v>
      </c>
      <c r="C68" t="s">
        <v>1347</v>
      </c>
    </row>
    <row r="69" spans="1:3">
      <c r="A69" t="s">
        <v>1492</v>
      </c>
      <c r="B69" t="s">
        <v>1493</v>
      </c>
      <c r="C69" t="s">
        <v>1371</v>
      </c>
    </row>
    <row r="70" spans="1:3">
      <c r="A70" t="s">
        <v>1494</v>
      </c>
      <c r="B70" t="s">
        <v>1495</v>
      </c>
      <c r="C70" t="s">
        <v>1365</v>
      </c>
    </row>
    <row r="71" spans="1:3">
      <c r="A71" t="s">
        <v>1496</v>
      </c>
      <c r="B71" t="s">
        <v>1497</v>
      </c>
      <c r="C71" t="s">
        <v>1365</v>
      </c>
    </row>
    <row r="72" spans="1:3">
      <c r="A72" t="s">
        <v>1498</v>
      </c>
      <c r="B72" t="s">
        <v>1499</v>
      </c>
      <c r="C72" t="s">
        <v>1365</v>
      </c>
    </row>
    <row r="73" spans="1:3">
      <c r="A73" t="s">
        <v>1500</v>
      </c>
      <c r="B73" t="s">
        <v>1501</v>
      </c>
      <c r="C73" t="s">
        <v>1359</v>
      </c>
    </row>
    <row r="74" spans="1:3">
      <c r="A74" t="s">
        <v>1502</v>
      </c>
      <c r="B74" t="s">
        <v>1503</v>
      </c>
      <c r="C74" t="s">
        <v>1359</v>
      </c>
    </row>
    <row r="75" spans="1:3">
      <c r="A75" t="s">
        <v>1504</v>
      </c>
      <c r="B75" t="s">
        <v>1505</v>
      </c>
      <c r="C75" t="s">
        <v>1359</v>
      </c>
    </row>
    <row r="76" spans="1:3">
      <c r="A76" t="s">
        <v>1324</v>
      </c>
      <c r="B76" t="s">
        <v>1506</v>
      </c>
      <c r="C76" t="s">
        <v>1359</v>
      </c>
    </row>
    <row r="77" spans="1:3">
      <c r="A77" t="s">
        <v>1507</v>
      </c>
      <c r="B77" t="s">
        <v>1508</v>
      </c>
      <c r="C77" t="s">
        <v>1356</v>
      </c>
    </row>
    <row r="78" spans="1:3">
      <c r="A78" t="s">
        <v>1509</v>
      </c>
      <c r="B78" t="s">
        <v>1510</v>
      </c>
      <c r="C78" t="s">
        <v>1383</v>
      </c>
    </row>
    <row r="79" spans="1:3">
      <c r="A79" t="s">
        <v>1511</v>
      </c>
      <c r="B79" t="s">
        <v>1512</v>
      </c>
      <c r="C79" t="s">
        <v>1359</v>
      </c>
    </row>
    <row r="80" spans="1:3">
      <c r="A80" t="s">
        <v>1513</v>
      </c>
      <c r="B80" t="s">
        <v>1514</v>
      </c>
      <c r="C80" t="s">
        <v>1383</v>
      </c>
    </row>
    <row r="81" spans="1:3">
      <c r="A81" t="s">
        <v>1515</v>
      </c>
      <c r="B81" t="s">
        <v>1516</v>
      </c>
      <c r="C81" t="s">
        <v>1365</v>
      </c>
    </row>
    <row r="82" spans="1:3">
      <c r="A82" t="s">
        <v>1517</v>
      </c>
      <c r="B82" t="s">
        <v>1518</v>
      </c>
      <c r="C82" t="s">
        <v>1365</v>
      </c>
    </row>
    <row r="83" spans="1:3">
      <c r="A83" t="s">
        <v>1519</v>
      </c>
      <c r="B83" t="s">
        <v>1520</v>
      </c>
      <c r="C83" t="s">
        <v>1386</v>
      </c>
    </row>
    <row r="84" spans="1:3">
      <c r="A84" t="s">
        <v>1521</v>
      </c>
      <c r="B84" t="s">
        <v>1522</v>
      </c>
      <c r="C84" t="s">
        <v>1371</v>
      </c>
    </row>
    <row r="85" spans="1:3">
      <c r="A85" t="s">
        <v>1523</v>
      </c>
      <c r="B85" t="s">
        <v>1524</v>
      </c>
      <c r="C85" t="s">
        <v>1368</v>
      </c>
    </row>
    <row r="86" spans="1:3">
      <c r="A86" s="178" t="s">
        <v>1525</v>
      </c>
      <c r="B86" t="s">
        <v>1526</v>
      </c>
      <c r="C86" t="s">
        <v>1356</v>
      </c>
    </row>
    <row r="87" spans="1:3">
      <c r="A87" t="s">
        <v>1527</v>
      </c>
      <c r="B87" t="s">
        <v>1528</v>
      </c>
      <c r="C87" t="s">
        <v>1359</v>
      </c>
    </row>
    <row r="88" spans="1:3">
      <c r="A88" t="s">
        <v>1529</v>
      </c>
      <c r="B88" t="s">
        <v>1530</v>
      </c>
      <c r="C88" t="s">
        <v>1368</v>
      </c>
    </row>
    <row r="89" spans="1:3">
      <c r="A89" t="s">
        <v>1531</v>
      </c>
      <c r="B89" t="s">
        <v>1532</v>
      </c>
      <c r="C89" t="s">
        <v>1368</v>
      </c>
    </row>
    <row r="90" spans="1:3">
      <c r="A90" t="s">
        <v>1533</v>
      </c>
      <c r="B90" t="s">
        <v>1534</v>
      </c>
      <c r="C90" t="s">
        <v>1365</v>
      </c>
    </row>
    <row r="91" spans="1:3">
      <c r="A91" t="s">
        <v>1535</v>
      </c>
      <c r="B91" t="s">
        <v>1536</v>
      </c>
      <c r="C91" t="s">
        <v>1386</v>
      </c>
    </row>
    <row r="92" spans="1:3">
      <c r="A92" t="s">
        <v>1537</v>
      </c>
      <c r="B92" t="s">
        <v>1538</v>
      </c>
      <c r="C92" t="s">
        <v>1353</v>
      </c>
    </row>
    <row r="93" spans="1:3">
      <c r="A93" t="s">
        <v>1539</v>
      </c>
      <c r="B93" t="s">
        <v>1540</v>
      </c>
      <c r="C93" t="s">
        <v>1540</v>
      </c>
    </row>
    <row r="94" spans="1:3">
      <c r="A94" t="s">
        <v>1541</v>
      </c>
      <c r="B94" t="s">
        <v>1542</v>
      </c>
      <c r="C94" t="s">
        <v>1359</v>
      </c>
    </row>
    <row r="95" spans="1:3">
      <c r="A95" t="s">
        <v>1543</v>
      </c>
      <c r="B95" t="s">
        <v>1544</v>
      </c>
      <c r="C95" t="s">
        <v>1359</v>
      </c>
    </row>
    <row r="96" spans="1:3">
      <c r="A96" t="s">
        <v>1545</v>
      </c>
      <c r="B96" t="s">
        <v>1546</v>
      </c>
      <c r="C96" t="s">
        <v>1356</v>
      </c>
    </row>
    <row r="97" spans="1:3">
      <c r="A97" t="s">
        <v>1547</v>
      </c>
      <c r="B97" t="s">
        <v>1540</v>
      </c>
      <c r="C97" t="s">
        <v>1540</v>
      </c>
    </row>
    <row r="98" spans="1:3">
      <c r="A98" t="s">
        <v>1548</v>
      </c>
      <c r="B98" t="s">
        <v>1549</v>
      </c>
      <c r="C98" t="s">
        <v>1350</v>
      </c>
    </row>
    <row r="99" spans="1:3">
      <c r="A99" t="s">
        <v>1550</v>
      </c>
      <c r="B99" t="s">
        <v>1551</v>
      </c>
      <c r="C99" t="s">
        <v>1371</v>
      </c>
    </row>
    <row r="100" spans="1:3">
      <c r="A100" t="s">
        <v>1552</v>
      </c>
      <c r="B100" t="s">
        <v>1553</v>
      </c>
      <c r="C100" t="s">
        <v>1377</v>
      </c>
    </row>
    <row r="101" spans="1:3">
      <c r="A101" t="s">
        <v>1554</v>
      </c>
      <c r="B101" t="s">
        <v>1555</v>
      </c>
      <c r="C101" t="s">
        <v>1377</v>
      </c>
    </row>
    <row r="102" spans="1:3">
      <c r="A102" t="s">
        <v>1556</v>
      </c>
      <c r="B102" t="s">
        <v>1557</v>
      </c>
      <c r="C102" t="s">
        <v>1377</v>
      </c>
    </row>
    <row r="103" spans="1:3">
      <c r="A103" t="s">
        <v>1558</v>
      </c>
      <c r="B103" t="s">
        <v>1559</v>
      </c>
      <c r="C103" t="s">
        <v>1377</v>
      </c>
    </row>
    <row r="104" spans="1:3">
      <c r="A104" t="s">
        <v>1560</v>
      </c>
      <c r="B104" t="s">
        <v>1561</v>
      </c>
      <c r="C104" t="s">
        <v>1377</v>
      </c>
    </row>
    <row r="105" spans="1:3">
      <c r="A105" t="s">
        <v>1562</v>
      </c>
      <c r="B105" t="s">
        <v>1563</v>
      </c>
      <c r="C105" t="s">
        <v>1347</v>
      </c>
    </row>
    <row r="106" spans="1:3">
      <c r="A106" t="s">
        <v>1564</v>
      </c>
      <c r="B106" t="s">
        <v>1565</v>
      </c>
      <c r="C106" t="s">
        <v>1359</v>
      </c>
    </row>
    <row r="107" spans="1:3">
      <c r="A107" t="s">
        <v>1566</v>
      </c>
      <c r="B107" t="s">
        <v>1567</v>
      </c>
      <c r="C107" t="s">
        <v>1383</v>
      </c>
    </row>
    <row r="108" spans="1:3">
      <c r="A108" t="s">
        <v>1568</v>
      </c>
      <c r="B108" t="s">
        <v>1569</v>
      </c>
      <c r="C108" t="s">
        <v>1350</v>
      </c>
    </row>
    <row r="109" spans="1:3">
      <c r="A109" t="s">
        <v>1570</v>
      </c>
      <c r="B109" t="s">
        <v>1571</v>
      </c>
      <c r="C109" t="s">
        <v>1359</v>
      </c>
    </row>
    <row r="110" spans="1:3">
      <c r="A110" t="s">
        <v>1572</v>
      </c>
      <c r="B110" t="s">
        <v>1573</v>
      </c>
      <c r="C110" t="s">
        <v>1353</v>
      </c>
    </row>
    <row r="111" spans="1:3">
      <c r="A111" t="s">
        <v>1574</v>
      </c>
      <c r="B111" t="s">
        <v>1575</v>
      </c>
      <c r="C111" t="s">
        <v>1365</v>
      </c>
    </row>
    <row r="112" spans="1:3">
      <c r="A112" t="s">
        <v>1576</v>
      </c>
      <c r="B112" t="s">
        <v>1577</v>
      </c>
      <c r="C112" t="s">
        <v>1380</v>
      </c>
    </row>
    <row r="113" spans="1:3">
      <c r="A113" t="s">
        <v>1578</v>
      </c>
      <c r="B113" t="s">
        <v>1579</v>
      </c>
      <c r="C113" t="s">
        <v>1368</v>
      </c>
    </row>
    <row r="114" spans="1:3">
      <c r="A114" t="s">
        <v>1580</v>
      </c>
      <c r="B114" t="s">
        <v>1581</v>
      </c>
      <c r="C114" t="s">
        <v>1365</v>
      </c>
    </row>
    <row r="115" spans="1:3">
      <c r="A115" t="s">
        <v>1582</v>
      </c>
      <c r="B115" t="s">
        <v>1583</v>
      </c>
      <c r="C115" t="s">
        <v>1350</v>
      </c>
    </row>
    <row r="116" spans="1:3">
      <c r="A116" t="s">
        <v>1584</v>
      </c>
      <c r="B116" t="s">
        <v>1585</v>
      </c>
      <c r="C116" t="s">
        <v>1377</v>
      </c>
    </row>
    <row r="117" spans="1:3">
      <c r="A117" t="s">
        <v>1586</v>
      </c>
      <c r="B117" t="s">
        <v>1587</v>
      </c>
      <c r="C117" t="s">
        <v>1377</v>
      </c>
    </row>
    <row r="118" spans="1:3">
      <c r="A118" t="s">
        <v>1588</v>
      </c>
      <c r="B118" t="s">
        <v>1589</v>
      </c>
      <c r="C118" t="s">
        <v>1368</v>
      </c>
    </row>
    <row r="119" spans="1:3">
      <c r="A119" t="s">
        <v>1590</v>
      </c>
      <c r="B119" t="s">
        <v>1591</v>
      </c>
      <c r="C119" t="s">
        <v>1359</v>
      </c>
    </row>
    <row r="120" spans="1:3">
      <c r="A120" t="s">
        <v>1592</v>
      </c>
      <c r="B120" t="s">
        <v>1593</v>
      </c>
      <c r="C120" t="s">
        <v>1386</v>
      </c>
    </row>
    <row r="121" spans="1:3">
      <c r="A121" t="s">
        <v>1594</v>
      </c>
      <c r="B121" t="s">
        <v>1595</v>
      </c>
      <c r="C121" t="s">
        <v>1350</v>
      </c>
    </row>
    <row r="122" spans="1:3">
      <c r="A122" t="s">
        <v>1596</v>
      </c>
      <c r="B122" t="s">
        <v>1597</v>
      </c>
      <c r="C122" t="s">
        <v>1359</v>
      </c>
    </row>
    <row r="123" spans="1:3">
      <c r="A123" t="s">
        <v>1598</v>
      </c>
      <c r="B123" t="s">
        <v>1599</v>
      </c>
      <c r="C123" t="s">
        <v>1380</v>
      </c>
    </row>
    <row r="124" spans="1:3">
      <c r="A124" t="s">
        <v>1600</v>
      </c>
      <c r="B124" t="s">
        <v>1601</v>
      </c>
      <c r="C124" t="s">
        <v>1365</v>
      </c>
    </row>
    <row r="125" spans="1:3">
      <c r="A125" t="s">
        <v>1602</v>
      </c>
      <c r="B125" t="s">
        <v>1603</v>
      </c>
      <c r="C125" t="s">
        <v>1386</v>
      </c>
    </row>
    <row r="126" spans="1:3">
      <c r="A126" t="s">
        <v>1604</v>
      </c>
      <c r="B126" t="s">
        <v>1605</v>
      </c>
      <c r="C126" t="s">
        <v>1347</v>
      </c>
    </row>
    <row r="127" spans="1:3">
      <c r="A127" t="s">
        <v>1606</v>
      </c>
      <c r="B127" t="s">
        <v>1607</v>
      </c>
      <c r="C127" t="s">
        <v>1365</v>
      </c>
    </row>
    <row r="128" spans="1:3">
      <c r="A128" t="s">
        <v>1608</v>
      </c>
      <c r="B128" t="s">
        <v>1609</v>
      </c>
      <c r="C128" s="178" t="s">
        <v>1347</v>
      </c>
    </row>
    <row r="129" spans="1:3">
      <c r="A129" t="s">
        <v>1610</v>
      </c>
      <c r="B129" t="s">
        <v>1611</v>
      </c>
      <c r="C129" t="s">
        <v>1359</v>
      </c>
    </row>
    <row r="130" spans="1:3">
      <c r="A130" t="s">
        <v>1612</v>
      </c>
      <c r="B130" t="s">
        <v>1613</v>
      </c>
      <c r="C130" t="s">
        <v>1350</v>
      </c>
    </row>
    <row r="131" spans="1:3">
      <c r="A131" t="s">
        <v>1614</v>
      </c>
      <c r="B131" t="s">
        <v>1615</v>
      </c>
      <c r="C131" t="s">
        <v>1389</v>
      </c>
    </row>
    <row r="132" spans="1:3">
      <c r="A132" t="s">
        <v>1616</v>
      </c>
      <c r="B132" t="s">
        <v>1617</v>
      </c>
      <c r="C132" s="178" t="s">
        <v>1347</v>
      </c>
    </row>
    <row r="133" spans="1:3">
      <c r="A133" t="s">
        <v>1618</v>
      </c>
      <c r="B133" t="s">
        <v>1619</v>
      </c>
      <c r="C133" t="s">
        <v>1359</v>
      </c>
    </row>
    <row r="134" spans="1:3">
      <c r="A134" t="s">
        <v>1620</v>
      </c>
      <c r="B134" t="s">
        <v>1621</v>
      </c>
      <c r="C134" t="s">
        <v>1386</v>
      </c>
    </row>
    <row r="135" spans="1:3">
      <c r="A135" t="s">
        <v>1622</v>
      </c>
      <c r="B135" t="s">
        <v>1623</v>
      </c>
      <c r="C135" t="s">
        <v>1374</v>
      </c>
    </row>
    <row r="136" spans="1:3">
      <c r="A136" t="s">
        <v>1624</v>
      </c>
      <c r="B136" t="s">
        <v>1625</v>
      </c>
      <c r="C136" t="s">
        <v>1359</v>
      </c>
    </row>
    <row r="137" spans="1:3">
      <c r="A137" t="s">
        <v>1626</v>
      </c>
      <c r="B137" t="s">
        <v>1627</v>
      </c>
      <c r="C137" t="s">
        <v>1386</v>
      </c>
    </row>
    <row r="138" spans="1:3">
      <c r="A138" t="s">
        <v>1628</v>
      </c>
      <c r="B138" t="s">
        <v>1629</v>
      </c>
      <c r="C138" t="s">
        <v>1356</v>
      </c>
    </row>
    <row r="139" spans="1:3">
      <c r="A139" t="s">
        <v>1630</v>
      </c>
      <c r="B139" t="s">
        <v>1631</v>
      </c>
      <c r="C139" t="s">
        <v>1365</v>
      </c>
    </row>
    <row r="140" spans="1:3">
      <c r="A140" t="s">
        <v>1632</v>
      </c>
      <c r="B140" t="s">
        <v>1633</v>
      </c>
      <c r="C140" t="s">
        <v>1371</v>
      </c>
    </row>
    <row r="141" spans="1:3">
      <c r="A141" t="s">
        <v>1634</v>
      </c>
      <c r="B141" t="s">
        <v>1635</v>
      </c>
      <c r="C141" t="s">
        <v>1350</v>
      </c>
    </row>
    <row r="142" spans="1:3">
      <c r="A142" t="s">
        <v>1636</v>
      </c>
      <c r="B142" t="s">
        <v>1637</v>
      </c>
      <c r="C142" t="s">
        <v>1368</v>
      </c>
    </row>
    <row r="143" spans="1:3">
      <c r="A143" t="s">
        <v>1638</v>
      </c>
      <c r="B143" t="s">
        <v>1639</v>
      </c>
      <c r="C143" t="s">
        <v>1359</v>
      </c>
    </row>
    <row r="144" spans="1:3">
      <c r="A144" t="s">
        <v>1640</v>
      </c>
      <c r="B144" t="s">
        <v>1641</v>
      </c>
      <c r="C144" t="s">
        <v>1347</v>
      </c>
    </row>
    <row r="145" spans="1:3">
      <c r="A145" t="s">
        <v>1642</v>
      </c>
      <c r="B145" t="s">
        <v>1643</v>
      </c>
      <c r="C145" t="s">
        <v>1389</v>
      </c>
    </row>
    <row r="146" spans="1:3">
      <c r="A146" t="s">
        <v>1644</v>
      </c>
      <c r="B146" t="s">
        <v>1645</v>
      </c>
      <c r="C146" t="s">
        <v>1389</v>
      </c>
    </row>
    <row r="147" spans="1:3">
      <c r="A147" t="s">
        <v>1646</v>
      </c>
      <c r="B147" t="s">
        <v>1647</v>
      </c>
      <c r="C147" t="s">
        <v>1350</v>
      </c>
    </row>
    <row r="148" spans="1:3">
      <c r="A148" t="s">
        <v>1648</v>
      </c>
      <c r="B148" t="s">
        <v>1649</v>
      </c>
      <c r="C148" t="s">
        <v>1359</v>
      </c>
    </row>
    <row r="149" spans="1:3">
      <c r="A149" t="s">
        <v>1650</v>
      </c>
      <c r="B149" t="s">
        <v>1651</v>
      </c>
      <c r="C149" t="s">
        <v>1356</v>
      </c>
    </row>
    <row r="150" spans="1:3">
      <c r="A150" t="s">
        <v>1652</v>
      </c>
      <c r="B150" t="s">
        <v>1653</v>
      </c>
      <c r="C150" t="s">
        <v>1368</v>
      </c>
    </row>
    <row r="151" spans="1:3">
      <c r="A151" t="s">
        <v>1654</v>
      </c>
      <c r="B151" t="s">
        <v>1655</v>
      </c>
      <c r="C151" t="s">
        <v>1374</v>
      </c>
    </row>
    <row r="152" spans="1:3">
      <c r="A152" t="s">
        <v>1656</v>
      </c>
      <c r="B152" t="s">
        <v>1657</v>
      </c>
      <c r="C152" t="s">
        <v>1359</v>
      </c>
    </row>
    <row r="153" spans="1:3">
      <c r="A153" t="s">
        <v>1658</v>
      </c>
      <c r="B153" t="s">
        <v>1659</v>
      </c>
      <c r="C153" t="s">
        <v>1365</v>
      </c>
    </row>
    <row r="154" spans="1:3">
      <c r="A154" t="s">
        <v>1660</v>
      </c>
      <c r="B154" t="s">
        <v>1661</v>
      </c>
      <c r="C154" t="s">
        <v>1365</v>
      </c>
    </row>
    <row r="155" spans="1:3">
      <c r="A155" t="s">
        <v>1662</v>
      </c>
      <c r="B155" t="s">
        <v>1663</v>
      </c>
      <c r="C155" t="s">
        <v>1350</v>
      </c>
    </row>
    <row r="156" spans="1:3">
      <c r="A156" t="s">
        <v>1664</v>
      </c>
      <c r="B156" t="s">
        <v>1665</v>
      </c>
      <c r="C156" t="s">
        <v>1356</v>
      </c>
    </row>
    <row r="157" spans="1:3">
      <c r="A157" t="s">
        <v>1666</v>
      </c>
      <c r="B157" t="s">
        <v>1667</v>
      </c>
      <c r="C157" t="s">
        <v>1389</v>
      </c>
    </row>
    <row r="158" spans="1:3">
      <c r="A158" t="s">
        <v>1668</v>
      </c>
      <c r="B158" t="s">
        <v>1669</v>
      </c>
      <c r="C158" t="s">
        <v>1350</v>
      </c>
    </row>
    <row r="159" spans="1:3">
      <c r="A159" t="s">
        <v>1670</v>
      </c>
      <c r="B159" t="s">
        <v>1671</v>
      </c>
      <c r="C159" t="s">
        <v>1359</v>
      </c>
    </row>
    <row r="160" spans="1:3">
      <c r="A160" t="s">
        <v>1672</v>
      </c>
      <c r="B160" t="s">
        <v>1673</v>
      </c>
      <c r="C160" t="s">
        <v>1365</v>
      </c>
    </row>
    <row r="161" spans="1:3">
      <c r="A161" t="s">
        <v>1674</v>
      </c>
      <c r="B161" t="s">
        <v>1675</v>
      </c>
      <c r="C161" s="178" t="s">
        <v>1347</v>
      </c>
    </row>
    <row r="162" spans="1:3">
      <c r="A162" t="s">
        <v>1676</v>
      </c>
      <c r="B162" t="s">
        <v>1677</v>
      </c>
      <c r="C162" t="s">
        <v>1359</v>
      </c>
    </row>
  </sheetData>
  <autoFilter ref="A1:C162" xr:uid="{7CCD8448-CB50-2B45-9FDA-790B362BAF24}"/>
  <phoneticPr fontId="3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EC6C-73C4-4D02-B12E-897D119DD2BC}">
  <dimension ref="B1:T23"/>
  <sheetViews>
    <sheetView topLeftCell="B1" zoomScale="107" workbookViewId="0">
      <selection activeCell="I2" sqref="I2"/>
    </sheetView>
  </sheetViews>
  <sheetFormatPr baseColWidth="10" defaultColWidth="8.83203125" defaultRowHeight="16"/>
  <cols>
    <col min="2" max="2" width="35.1640625" bestFit="1" customWidth="1"/>
    <col min="3" max="3" width="25.6640625" bestFit="1" customWidth="1"/>
    <col min="6" max="6" width="27.83203125" bestFit="1" customWidth="1"/>
    <col min="7" max="7" width="27.83203125" customWidth="1"/>
    <col min="8" max="8" width="10.6640625" customWidth="1"/>
    <col min="15" max="15" width="37.33203125" customWidth="1"/>
    <col min="16" max="16" width="23.6640625" bestFit="1" customWidth="1"/>
    <col min="17" max="17" width="20.5" bestFit="1" customWidth="1"/>
    <col min="18" max="18" width="29" bestFit="1" customWidth="1"/>
    <col min="19" max="19" width="21.6640625" bestFit="1" customWidth="1"/>
    <col min="20" max="20" width="24.33203125" bestFit="1" customWidth="1"/>
  </cols>
  <sheetData>
    <row r="1" spans="2:20">
      <c r="C1" t="s">
        <v>1678</v>
      </c>
      <c r="F1" t="s">
        <v>1679</v>
      </c>
      <c r="G1" t="s">
        <v>1680</v>
      </c>
      <c r="H1" t="s">
        <v>1681</v>
      </c>
      <c r="I1" t="s">
        <v>1303</v>
      </c>
      <c r="O1" s="707" t="s">
        <v>1682</v>
      </c>
      <c r="P1" t="s">
        <v>1683</v>
      </c>
      <c r="Q1" t="s">
        <v>1684</v>
      </c>
      <c r="R1" t="s">
        <v>1685</v>
      </c>
      <c r="S1" t="s">
        <v>1686</v>
      </c>
      <c r="T1" t="s">
        <v>1687</v>
      </c>
    </row>
    <row r="2" spans="2:20">
      <c r="B2" t="s">
        <v>1688</v>
      </c>
      <c r="C2" s="831" t="s">
        <v>1240</v>
      </c>
      <c r="F2" s="829" t="s">
        <v>1689</v>
      </c>
      <c r="G2" s="823" t="str">
        <f>IF(F2&lt;&gt;"",F2,"")</f>
        <v>IN-PATIENT (HOSPITALIZATION)</v>
      </c>
      <c r="H2" s="829"/>
      <c r="I2" s="822" t="str">
        <f>IF(H2&lt;&gt;"", IF($I$17=TRUE,_xlfn.CONCAT($I$16, " ", H2),H2), "")</f>
        <v/>
      </c>
      <c r="O2" t="s">
        <v>1689</v>
      </c>
      <c r="P2" t="s">
        <v>18</v>
      </c>
      <c r="Q2" t="s">
        <v>18</v>
      </c>
      <c r="R2" t="s">
        <v>64</v>
      </c>
      <c r="S2" t="s">
        <v>18</v>
      </c>
      <c r="T2" t="s">
        <v>18</v>
      </c>
    </row>
    <row r="3" spans="2:20">
      <c r="F3" s="829" t="s">
        <v>1690</v>
      </c>
      <c r="G3" s="823" t="str">
        <f t="shared" ref="G3:G14" si="0">IF(F3&lt;&gt;"",F3,"")</f>
        <v>OUT-PATIENT</v>
      </c>
      <c r="H3" s="829"/>
      <c r="I3" s="822" t="str">
        <f t="shared" ref="I3:I14" si="1">IF(H3&lt;&gt;"", IF($I$17=TRUE,_xlfn.CONCAT($I$16, " ", H3),H3), "")</f>
        <v/>
      </c>
      <c r="O3" t="s">
        <v>1691</v>
      </c>
      <c r="P3" t="s">
        <v>29</v>
      </c>
      <c r="R3" t="s">
        <v>68</v>
      </c>
      <c r="S3" t="s">
        <v>88</v>
      </c>
      <c r="T3" t="s">
        <v>93</v>
      </c>
    </row>
    <row r="4" spans="2:20">
      <c r="B4" t="s">
        <v>1692</v>
      </c>
      <c r="C4" s="833"/>
      <c r="F4" s="829" t="s">
        <v>1693</v>
      </c>
      <c r="G4" s="823" t="str">
        <f>IF(F4&lt;&gt;"",F4,"")</f>
        <v>GROUP DENTAL</v>
      </c>
      <c r="H4" s="829"/>
      <c r="I4" s="822" t="str">
        <f t="shared" si="1"/>
        <v/>
      </c>
      <c r="O4" t="s">
        <v>1690</v>
      </c>
      <c r="P4" t="s">
        <v>35</v>
      </c>
      <c r="R4" t="s">
        <v>69</v>
      </c>
      <c r="T4" t="s">
        <v>94</v>
      </c>
    </row>
    <row r="5" spans="2:20">
      <c r="B5" t="s">
        <v>1694</v>
      </c>
      <c r="F5" s="829" t="s">
        <v>1699</v>
      </c>
      <c r="G5" s="823" t="str">
        <f>IF(F5&lt;&gt;"",F5,"")</f>
        <v>GROUP OPTICAL</v>
      </c>
      <c r="H5" s="829"/>
      <c r="I5" s="822" t="str">
        <f t="shared" si="1"/>
        <v/>
      </c>
      <c r="O5" t="s">
        <v>1693</v>
      </c>
      <c r="P5" s="29" t="s">
        <v>36</v>
      </c>
      <c r="R5" t="s">
        <v>72</v>
      </c>
      <c r="T5" t="s">
        <v>95</v>
      </c>
    </row>
    <row r="6" spans="2:20">
      <c r="B6" t="s">
        <v>1695</v>
      </c>
      <c r="C6" s="830"/>
      <c r="F6" s="829" t="s">
        <v>1696</v>
      </c>
      <c r="G6" s="823" t="str">
        <f t="shared" si="0"/>
        <v>MATERNITY BENEFIT</v>
      </c>
      <c r="H6" s="829"/>
      <c r="I6" s="822" t="str">
        <f t="shared" si="1"/>
        <v/>
      </c>
      <c r="O6" t="s">
        <v>1696</v>
      </c>
      <c r="P6" s="29" t="s">
        <v>37</v>
      </c>
      <c r="R6" t="s">
        <v>73</v>
      </c>
    </row>
    <row r="7" spans="2:20">
      <c r="B7" t="s">
        <v>1697</v>
      </c>
      <c r="C7" s="830"/>
      <c r="F7" s="829"/>
      <c r="G7" s="823" t="str">
        <f t="shared" si="0"/>
        <v/>
      </c>
      <c r="H7" s="829"/>
      <c r="I7" s="822" t="str">
        <f t="shared" si="1"/>
        <v/>
      </c>
      <c r="O7" t="s">
        <v>1698</v>
      </c>
      <c r="P7" t="s">
        <v>38</v>
      </c>
      <c r="R7" t="s">
        <v>74</v>
      </c>
    </row>
    <row r="8" spans="2:20">
      <c r="F8" s="829"/>
      <c r="G8" s="823" t="str">
        <f t="shared" si="0"/>
        <v/>
      </c>
      <c r="H8" s="846"/>
      <c r="I8" s="822" t="str">
        <f t="shared" si="1"/>
        <v/>
      </c>
      <c r="O8" t="s">
        <v>1699</v>
      </c>
      <c r="P8" t="s">
        <v>43</v>
      </c>
      <c r="R8" t="s">
        <v>75</v>
      </c>
    </row>
    <row r="9" spans="2:20">
      <c r="B9" t="s">
        <v>1700</v>
      </c>
      <c r="C9" s="833"/>
      <c r="F9" s="829"/>
      <c r="G9" s="823" t="str">
        <f t="shared" si="0"/>
        <v/>
      </c>
      <c r="H9" s="829"/>
      <c r="I9" s="822" t="str">
        <f t="shared" si="1"/>
        <v/>
      </c>
      <c r="P9" t="s">
        <v>44</v>
      </c>
      <c r="R9" t="s">
        <v>76</v>
      </c>
    </row>
    <row r="10" spans="2:20">
      <c r="B10" t="s">
        <v>1701</v>
      </c>
      <c r="F10" s="829"/>
      <c r="G10" s="823" t="str">
        <f t="shared" si="0"/>
        <v/>
      </c>
      <c r="H10" s="829"/>
      <c r="I10" s="822" t="str">
        <f t="shared" si="1"/>
        <v/>
      </c>
      <c r="P10" t="s">
        <v>45</v>
      </c>
      <c r="R10" t="s">
        <v>78</v>
      </c>
    </row>
    <row r="11" spans="2:20">
      <c r="B11" t="s">
        <v>1702</v>
      </c>
      <c r="C11" s="833"/>
      <c r="F11" s="829"/>
      <c r="G11" s="823" t="str">
        <f t="shared" si="0"/>
        <v/>
      </c>
      <c r="H11" s="829"/>
      <c r="I11" s="822" t="str">
        <f t="shared" si="1"/>
        <v/>
      </c>
      <c r="P11" t="s">
        <v>47</v>
      </c>
      <c r="R11" t="s">
        <v>80</v>
      </c>
    </row>
    <row r="12" spans="2:20">
      <c r="B12" t="s">
        <v>1703</v>
      </c>
      <c r="C12" s="833"/>
      <c r="F12" s="829"/>
      <c r="G12" s="823" t="str">
        <f t="shared" si="0"/>
        <v/>
      </c>
      <c r="H12" s="829"/>
      <c r="I12" s="822" t="str">
        <f t="shared" si="1"/>
        <v/>
      </c>
      <c r="P12" t="s">
        <v>48</v>
      </c>
      <c r="R12" t="s">
        <v>81</v>
      </c>
    </row>
    <row r="13" spans="2:20">
      <c r="F13" s="829"/>
      <c r="G13" s="823" t="str">
        <f t="shared" si="0"/>
        <v/>
      </c>
      <c r="H13" s="829"/>
      <c r="I13" s="822" t="str">
        <f t="shared" si="1"/>
        <v/>
      </c>
      <c r="P13" t="s">
        <v>50</v>
      </c>
      <c r="R13" t="s">
        <v>82</v>
      </c>
    </row>
    <row r="14" spans="2:20">
      <c r="F14" s="829"/>
      <c r="G14" s="823" t="str">
        <f t="shared" si="0"/>
        <v/>
      </c>
      <c r="H14" s="829"/>
      <c r="I14" s="822" t="str">
        <f t="shared" si="1"/>
        <v/>
      </c>
      <c r="P14" t="s">
        <v>52</v>
      </c>
      <c r="R14" t="s">
        <v>83</v>
      </c>
    </row>
    <row r="15" spans="2:20">
      <c r="P15" s="29" t="s">
        <v>53</v>
      </c>
    </row>
    <row r="16" spans="2:20">
      <c r="B16" s="832" t="s">
        <v>1704</v>
      </c>
      <c r="H16" t="s">
        <v>1705</v>
      </c>
      <c r="I16" s="828" t="s">
        <v>1303</v>
      </c>
      <c r="P16" s="29" t="s">
        <v>54</v>
      </c>
    </row>
    <row r="17" spans="2:16">
      <c r="H17" t="str">
        <f>_xlfn.CONCAT("Have ", I16, "?")</f>
        <v>Have Plan?</v>
      </c>
      <c r="I17" t="b">
        <v>1</v>
      </c>
      <c r="P17" t="s">
        <v>55</v>
      </c>
    </row>
    <row r="18" spans="2:16">
      <c r="B18" t="s">
        <v>1706</v>
      </c>
      <c r="P18" t="s">
        <v>57</v>
      </c>
    </row>
    <row r="19" spans="2:16">
      <c r="B19" t="s">
        <v>1707</v>
      </c>
      <c r="F19" t="s">
        <v>1708</v>
      </c>
      <c r="H19" t="s">
        <v>1709</v>
      </c>
    </row>
    <row r="20" spans="2:16">
      <c r="B20" t="s">
        <v>1710</v>
      </c>
      <c r="H20" t="s">
        <v>1711</v>
      </c>
    </row>
    <row r="21" spans="2:16">
      <c r="F21" t="s">
        <v>1712</v>
      </c>
    </row>
    <row r="23" spans="2:16">
      <c r="H23" t="s">
        <v>1713</v>
      </c>
    </row>
  </sheetData>
  <phoneticPr fontId="91" type="noConversion"/>
  <dataValidations count="2">
    <dataValidation type="list" allowBlank="1" showInputMessage="1" showErrorMessage="1" sqref="C2" xr:uid="{6B2DF28B-81C6-4027-87F9-1A2C529A7A78}">
      <formula1>"Yes, No"</formula1>
    </dataValidation>
    <dataValidation type="list" allowBlank="1" showInputMessage="1" showErrorMessage="1" sqref="F2:F14" xr:uid="{507B2000-5A5F-C24B-9E4E-550083871D7D}">
      <formula1>$O$2:$O$8</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AB22-8E3F-E94B-BE97-759FC828E6CF}">
  <dimension ref="A1:P47"/>
  <sheetViews>
    <sheetView showGridLines="0" zoomScale="91" workbookViewId="0">
      <selection activeCell="B5" sqref="B5"/>
    </sheetView>
  </sheetViews>
  <sheetFormatPr baseColWidth="10" defaultColWidth="10.83203125" defaultRowHeight="16"/>
  <cols>
    <col min="1" max="1" width="22.1640625" style="183" customWidth="1"/>
    <col min="2" max="2" width="17.6640625" style="183" customWidth="1"/>
    <col min="3" max="3" width="20.5" style="183" customWidth="1"/>
    <col min="4" max="4" width="22.33203125" style="183" customWidth="1"/>
    <col min="5" max="5" width="17.6640625" style="183" customWidth="1"/>
    <col min="6" max="6" width="10.83203125" style="183"/>
    <col min="7" max="7" width="1.6640625" style="60" customWidth="1"/>
    <col min="8" max="8" width="10.83203125" style="183"/>
    <col min="9" max="9" width="18.1640625" style="183" customWidth="1"/>
    <col min="10" max="10" width="17.6640625" style="183" customWidth="1"/>
    <col min="11" max="11" width="20.5" style="183" customWidth="1"/>
    <col min="12" max="12" width="22.33203125" style="183" customWidth="1"/>
    <col min="13" max="13" width="17.6640625" style="183" customWidth="1"/>
    <col min="14" max="16384" width="10.83203125" style="183"/>
  </cols>
  <sheetData>
    <row r="1" spans="1:13" ht="26">
      <c r="A1" s="181" t="s">
        <v>1241</v>
      </c>
      <c r="B1" s="181"/>
      <c r="C1" s="198" t="s">
        <v>1242</v>
      </c>
    </row>
    <row r="2" spans="1:13" ht="26">
      <c r="A2" s="181" t="str">
        <f>'[3]P15_LR Summary and Chart'!A2</f>
        <v>Loss Ratio Healthy Threeshold</v>
      </c>
      <c r="B2" s="181"/>
      <c r="C2" s="588">
        <f>'[3]P15_LR Summary and Chart'!C2</f>
        <v>0.75</v>
      </c>
      <c r="D2" s="589" t="s">
        <v>1299</v>
      </c>
    </row>
    <row r="3" spans="1:13">
      <c r="I3" s="64" t="s">
        <v>1288</v>
      </c>
      <c r="J3" s="64"/>
      <c r="K3" s="64"/>
      <c r="L3" s="64"/>
      <c r="M3" s="64"/>
    </row>
    <row r="4" spans="1:13" s="287" customFormat="1" ht="34" customHeight="1">
      <c r="A4" s="590" t="s">
        <v>1289</v>
      </c>
      <c r="B4" s="591" t="s">
        <v>1714</v>
      </c>
      <c r="C4" s="592" t="s">
        <v>1296</v>
      </c>
      <c r="D4" s="592" t="s">
        <v>1715</v>
      </c>
      <c r="E4" s="593" t="s">
        <v>15</v>
      </c>
      <c r="G4" s="60"/>
      <c r="I4" s="594" t="s">
        <v>1289</v>
      </c>
      <c r="J4" s="595" t="s">
        <v>1714</v>
      </c>
      <c r="K4" s="595" t="s">
        <v>1296</v>
      </c>
      <c r="L4" s="595" t="s">
        <v>1715</v>
      </c>
      <c r="M4" s="595" t="s">
        <v>15</v>
      </c>
    </row>
    <row r="5" spans="1:13" s="287" customFormat="1" ht="27" customHeight="1">
      <c r="A5" s="837" t="str">
        <f>IF(ClaimInfo!$C$6&lt;&gt;"",ClaimInfo!$C$6,"1/1/1900")</f>
        <v>1/1/1900</v>
      </c>
      <c r="B5" s="840" t="str">
        <f>IF($A$5&lt;&gt;"",ClaimInfo!$G2,"")</f>
        <v>IN-PATIENT (HOSPITALIZATION)</v>
      </c>
      <c r="C5" s="596">
        <v>0</v>
      </c>
      <c r="D5" s="596">
        <v>0</v>
      </c>
      <c r="E5" s="606"/>
      <c r="G5" s="60"/>
      <c r="I5" s="597">
        <f>LastYr</f>
        <v>2021</v>
      </c>
      <c r="J5" s="598"/>
      <c r="K5" s="599"/>
      <c r="L5" s="599"/>
      <c r="M5" s="600"/>
    </row>
    <row r="6" spans="1:13" s="287" customFormat="1" ht="27" customHeight="1">
      <c r="A6" s="837" t="s">
        <v>1716</v>
      </c>
      <c r="B6" s="840" t="str">
        <f>IF($A$5&lt;&gt;"",ClaimInfo!$G3,"")</f>
        <v>OUT-PATIENT</v>
      </c>
      <c r="C6" s="596">
        <v>0</v>
      </c>
      <c r="D6" s="596">
        <v>0</v>
      </c>
      <c r="E6" s="606"/>
      <c r="G6" s="60"/>
      <c r="I6" s="475"/>
      <c r="J6" s="598"/>
      <c r="K6" s="599" t="str">
        <f>IF(J6="","",SUMIF([3]Cal_LR!$M$4:$M$200,'P16_LR by Benefits'!$B6,[3]Cal_LR!$S$4:$S$200))</f>
        <v/>
      </c>
      <c r="L6" s="599" t="str">
        <f>IF(K6="","",SUMIF([3]Cal_LR!$M$4:$M$200,'P16_LR by Benefits'!$B6,[3]Cal_LR!$U$4:$U$200))</f>
        <v/>
      </c>
      <c r="M6" s="600" t="str">
        <f t="shared" ref="M6:M10" si="0">IF(J6="","",L6/K6)</f>
        <v/>
      </c>
    </row>
    <row r="7" spans="1:13" s="287" customFormat="1" ht="27" customHeight="1">
      <c r="A7" s="837" t="str">
        <f>IF(ClaimInfo!$C$7&lt;&gt;"",ClaimInfo!$C$7,"1/1/1900")</f>
        <v>1/1/1900</v>
      </c>
      <c r="B7" s="840" t="str">
        <f>IF($A$5&lt;&gt;"",ClaimInfo!$G4,"")</f>
        <v>GROUP DENTAL</v>
      </c>
      <c r="C7" s="596"/>
      <c r="D7" s="596"/>
      <c r="E7" s="606"/>
      <c r="G7" s="60"/>
      <c r="I7" s="475"/>
      <c r="J7" s="598"/>
      <c r="K7" s="599" t="str">
        <f>IF(J7="","",SUMIF([3]Cal_LR!$M$4:$M$200,'P16_LR by Benefits'!$B7,[3]Cal_LR!$S$4:$S$200))</f>
        <v/>
      </c>
      <c r="L7" s="599" t="str">
        <f>IF(K7="","",SUMIF([3]Cal_LR!$M$4:$M$200,'P16_LR by Benefits'!$B7,[3]Cal_LR!$U$4:$U$200))</f>
        <v/>
      </c>
      <c r="M7" s="600" t="str">
        <f t="shared" si="0"/>
        <v/>
      </c>
    </row>
    <row r="8" spans="1:13" s="287" customFormat="1" ht="27" customHeight="1">
      <c r="A8" s="838" t="s">
        <v>1717</v>
      </c>
      <c r="B8" s="840" t="str">
        <f>IF($A$5&lt;&gt;"",ClaimInfo!$G5,"")</f>
        <v>GROUP OPTICAL</v>
      </c>
      <c r="C8" s="596"/>
      <c r="D8" s="596"/>
      <c r="E8" s="606"/>
      <c r="G8" s="60"/>
      <c r="I8" s="475"/>
      <c r="J8" s="598"/>
      <c r="K8" s="599" t="str">
        <f>IF(J8="","",SUMIF([3]Cal_LR!$M$4:$M$200,'P16_LR by Benefits'!$B8,[3]Cal_LR!$S$4:$S$200))</f>
        <v/>
      </c>
      <c r="L8" s="599" t="str">
        <f>IF(K8="","",SUMIF([3]Cal_LR!$M$4:$M$200,'P16_LR by Benefits'!$B8,[3]Cal_LR!$U$4:$U$200))</f>
        <v/>
      </c>
      <c r="M8" s="600" t="str">
        <f t="shared" si="0"/>
        <v/>
      </c>
    </row>
    <row r="9" spans="1:13" s="287" customFormat="1" ht="27" customHeight="1">
      <c r="A9" s="837" t="str">
        <f>IF(ClaimInfo!C4="", "NA", ClaimInfo!C4)</f>
        <v>NA</v>
      </c>
      <c r="B9" s="840" t="str">
        <f>IF($A$5&lt;&gt;"",ClaimInfo!$G6,"")</f>
        <v>MATERNITY BENEFIT</v>
      </c>
      <c r="C9" s="596"/>
      <c r="D9" s="596"/>
      <c r="E9" s="606"/>
      <c r="G9" s="60"/>
      <c r="I9" s="475"/>
      <c r="J9" s="598"/>
      <c r="K9" s="599"/>
      <c r="L9" s="599"/>
      <c r="M9" s="600"/>
    </row>
    <row r="10" spans="1:13" s="287" customFormat="1" ht="27" customHeight="1">
      <c r="A10" s="838"/>
      <c r="B10" s="840" t="str">
        <f>IF($A$5&lt;&gt;"",ClaimInfo!$G7,"")</f>
        <v/>
      </c>
      <c r="C10" s="596"/>
      <c r="D10" s="596"/>
      <c r="E10" s="606" t="str">
        <f t="shared" ref="E10" si="1">IFERROR(D10/C10,"")</f>
        <v/>
      </c>
      <c r="G10" s="60"/>
      <c r="I10" s="475"/>
      <c r="J10" s="598"/>
      <c r="K10" s="599" t="str">
        <f>IF(J10="","",SUMIF([3]Cal_LR!$M$4:$M$200,'P16_LR by Benefits'!$B10,[3]Cal_LR!$S$4:$S$200))</f>
        <v/>
      </c>
      <c r="L10" s="599" t="str">
        <f>IF(K10="","",SUMIF([3]Cal_LR!$M$4:$M$200,'P16_LR by Benefits'!$B10,[3]Cal_LR!$U$4:$U$200))</f>
        <v/>
      </c>
      <c r="M10" s="600" t="str">
        <f t="shared" si="0"/>
        <v/>
      </c>
    </row>
    <row r="11" spans="1:13" s="287" customFormat="1" ht="27" customHeight="1">
      <c r="A11" s="839" t="str">
        <f>_xlfn.CONCAT("PY ", RIGHT(A5,4), " Total")</f>
        <v>PY 1900 Total</v>
      </c>
      <c r="B11" s="601" t="s">
        <v>1298</v>
      </c>
      <c r="C11" s="602">
        <f>SUM(C5:C10)</f>
        <v>0</v>
      </c>
      <c r="D11" s="602">
        <f>SUM(D5:D10)</f>
        <v>0</v>
      </c>
      <c r="E11" s="476" t="str">
        <f>IFERROR(D11/C11,"NA")</f>
        <v>NA</v>
      </c>
      <c r="G11" s="60"/>
      <c r="I11" s="603" t="str">
        <f>A11</f>
        <v>PY 1900 Total</v>
      </c>
      <c r="J11" s="477"/>
      <c r="K11" s="604">
        <f>SUM(K5:K10)</f>
        <v>0</v>
      </c>
      <c r="L11" s="604">
        <f>SUM(L5:L10)</f>
        <v>0</v>
      </c>
      <c r="M11" s="478" t="e">
        <f>L11/K11</f>
        <v>#DIV/0!</v>
      </c>
    </row>
    <row r="12" spans="1:13" s="287" customFormat="1" ht="27" customHeight="1">
      <c r="A12" s="836">
        <f>ClaimInfo!C11</f>
        <v>0</v>
      </c>
      <c r="B12" s="841" t="str">
        <f>IF($A$12&lt;&gt;"",ClaimInfo!$G2,"")</f>
        <v>IN-PATIENT (HOSPITALIZATION)</v>
      </c>
      <c r="C12" s="605"/>
      <c r="D12" s="605"/>
      <c r="E12" s="606"/>
      <c r="G12" s="60"/>
      <c r="I12" s="597"/>
      <c r="J12" s="598"/>
      <c r="K12" s="599"/>
      <c r="L12" s="599"/>
      <c r="M12" s="600"/>
    </row>
    <row r="13" spans="1:13" s="287" customFormat="1" ht="27" customHeight="1">
      <c r="A13" s="837" t="s">
        <v>1716</v>
      </c>
      <c r="B13" s="841" t="str">
        <f>IF($A$12&lt;&gt;"",ClaimInfo!$G3,"")</f>
        <v>OUT-PATIENT</v>
      </c>
      <c r="C13" s="596"/>
      <c r="D13" s="596"/>
      <c r="E13" s="847"/>
      <c r="G13" s="60"/>
      <c r="I13" s="475"/>
      <c r="J13" s="598"/>
      <c r="K13" s="599"/>
      <c r="L13" s="599"/>
      <c r="M13" s="600"/>
    </row>
    <row r="14" spans="1:13" s="287" customFormat="1" ht="27" customHeight="1">
      <c r="A14" s="835">
        <f>ClaimInfo!C12</f>
        <v>0</v>
      </c>
      <c r="B14" s="841" t="str">
        <f>IF($A$12&lt;&gt;"",ClaimInfo!$G4,"")</f>
        <v>GROUP DENTAL</v>
      </c>
      <c r="C14" s="596"/>
      <c r="D14" s="596"/>
      <c r="E14" s="847"/>
      <c r="G14" s="60"/>
      <c r="I14" s="475"/>
      <c r="J14" s="598"/>
      <c r="K14" s="599"/>
      <c r="L14" s="599"/>
      <c r="M14" s="600"/>
    </row>
    <row r="15" spans="1:13" s="287" customFormat="1" ht="27" customHeight="1">
      <c r="A15" s="838" t="s">
        <v>1717</v>
      </c>
      <c r="B15" s="841" t="str">
        <f>IF($A$12&lt;&gt;"",ClaimInfo!$G5,"")</f>
        <v>GROUP OPTICAL</v>
      </c>
      <c r="C15" s="596"/>
      <c r="D15" s="596"/>
      <c r="E15" s="847"/>
      <c r="G15" s="60"/>
      <c r="I15" s="475"/>
      <c r="J15" s="598"/>
      <c r="K15" s="599"/>
      <c r="L15" s="599"/>
      <c r="M15" s="600"/>
    </row>
    <row r="16" spans="1:13" s="287" customFormat="1" ht="27" customHeight="1">
      <c r="A16" s="837" t="str">
        <f>IF(ClaimInfo!C9="", "NA", ClaimInfo!C9)</f>
        <v>NA</v>
      </c>
      <c r="B16" s="841" t="str">
        <f>IF($A$12&lt;&gt;"",ClaimInfo!$G6,"")</f>
        <v>MATERNITY BENEFIT</v>
      </c>
      <c r="C16" s="596"/>
      <c r="D16" s="596"/>
      <c r="E16" s="606"/>
      <c r="G16" s="60"/>
      <c r="I16" s="475"/>
      <c r="J16" s="598"/>
      <c r="K16" s="599"/>
      <c r="L16" s="599"/>
      <c r="M16" s="600"/>
    </row>
    <row r="17" spans="1:16" s="287" customFormat="1" ht="27" customHeight="1">
      <c r="A17" s="838"/>
      <c r="B17" s="841" t="str">
        <f>IF($A$12&lt;&gt;"",ClaimInfo!$G7,"")</f>
        <v/>
      </c>
      <c r="C17" s="596"/>
      <c r="D17" s="596"/>
      <c r="E17" s="606"/>
      <c r="G17" s="60"/>
      <c r="I17" s="475"/>
      <c r="J17" s="598"/>
      <c r="K17" s="599"/>
      <c r="L17" s="599"/>
      <c r="M17" s="600"/>
    </row>
    <row r="18" spans="1:16" s="287" customFormat="1" ht="26" customHeight="1">
      <c r="A18" s="607" t="str">
        <f>_xlfn.CONCAT("PY ", RIGHT(A12,4), " Total")</f>
        <v>PY 0 Total</v>
      </c>
      <c r="B18" s="601" t="s">
        <v>1298</v>
      </c>
      <c r="C18" s="602">
        <f>SUM(C12:C17)</f>
        <v>0</v>
      </c>
      <c r="D18" s="602">
        <f>SUM(D12:D17)</f>
        <v>0</v>
      </c>
      <c r="E18" s="476" t="e">
        <f>D18/C18</f>
        <v>#DIV/0!</v>
      </c>
      <c r="G18" s="60"/>
      <c r="I18" s="959" t="str">
        <f>A18</f>
        <v>PY 0 Total</v>
      </c>
      <c r="J18" s="959"/>
      <c r="K18" s="604">
        <f>SUM(K12:K17)</f>
        <v>0</v>
      </c>
      <c r="L18" s="604">
        <f>SUM(L12:L17)</f>
        <v>0</v>
      </c>
      <c r="M18" s="478" t="e">
        <f>L18/K18</f>
        <v>#DIV/0!</v>
      </c>
    </row>
    <row r="19" spans="1:16">
      <c r="A19" s="183" t="str">
        <f>"Remarks: Cells highlighted in red means loss ratio above "&amp;TEXT($C$2,"0.0%")</f>
        <v>Remarks: Cells highlighted in red means loss ratio above 75.0%</v>
      </c>
    </row>
    <row r="23" spans="1:16">
      <c r="A23"/>
      <c r="B23"/>
      <c r="C23"/>
      <c r="D23"/>
      <c r="E23"/>
    </row>
    <row r="24" spans="1:16">
      <c r="A24"/>
      <c r="B24"/>
      <c r="C24"/>
      <c r="D24"/>
      <c r="E24"/>
    </row>
    <row r="25" spans="1:16">
      <c r="A25"/>
      <c r="B25"/>
      <c r="C25"/>
      <c r="D25"/>
      <c r="E25"/>
    </row>
    <row r="26" spans="1:16">
      <c r="A26"/>
      <c r="B26"/>
      <c r="C26"/>
      <c r="D26"/>
      <c r="E26"/>
    </row>
    <row r="27" spans="1:16">
      <c r="A27"/>
      <c r="B27"/>
      <c r="C27"/>
      <c r="D27"/>
      <c r="E27"/>
      <c r="I27"/>
      <c r="J27"/>
      <c r="K27"/>
      <c r="L27"/>
      <c r="M27"/>
      <c r="N27"/>
      <c r="O27"/>
      <c r="P27"/>
    </row>
    <row r="28" spans="1:16">
      <c r="A28"/>
      <c r="B28"/>
      <c r="C28"/>
      <c r="D28"/>
      <c r="E28"/>
      <c r="I28"/>
      <c r="J28"/>
      <c r="K28"/>
      <c r="L28"/>
      <c r="M28"/>
      <c r="N28"/>
      <c r="O28"/>
      <c r="P28"/>
    </row>
    <row r="29" spans="1:16">
      <c r="A29"/>
      <c r="B29"/>
      <c r="C29"/>
      <c r="D29"/>
      <c r="E29"/>
      <c r="I29"/>
      <c r="J29"/>
      <c r="K29"/>
      <c r="L29"/>
      <c r="M29"/>
      <c r="N29"/>
      <c r="O29"/>
      <c r="P29"/>
    </row>
    <row r="30" spans="1:16">
      <c r="A30"/>
      <c r="B30"/>
      <c r="C30"/>
      <c r="D30"/>
      <c r="E30"/>
      <c r="I30"/>
      <c r="J30"/>
      <c r="K30"/>
      <c r="L30"/>
      <c r="M30"/>
      <c r="N30"/>
      <c r="O30"/>
      <c r="P30"/>
    </row>
    <row r="31" spans="1:16">
      <c r="A31"/>
      <c r="B31"/>
      <c r="C31"/>
      <c r="D31"/>
      <c r="E31"/>
      <c r="I31"/>
      <c r="J31"/>
      <c r="K31"/>
      <c r="L31"/>
      <c r="M31"/>
      <c r="N31"/>
      <c r="O31"/>
      <c r="P31"/>
    </row>
    <row r="32" spans="1:16">
      <c r="A32"/>
      <c r="B32"/>
      <c r="C32"/>
      <c r="D32"/>
      <c r="E32"/>
      <c r="I32"/>
      <c r="J32"/>
      <c r="K32"/>
      <c r="L32"/>
      <c r="M32"/>
      <c r="N32"/>
      <c r="O32"/>
      <c r="P32"/>
    </row>
    <row r="33" spans="1:16">
      <c r="A33"/>
      <c r="B33"/>
      <c r="C33"/>
      <c r="D33"/>
      <c r="E33"/>
      <c r="I33"/>
      <c r="J33"/>
      <c r="K33"/>
      <c r="L33"/>
      <c r="M33"/>
      <c r="N33"/>
      <c r="O33"/>
      <c r="P33"/>
    </row>
    <row r="34" spans="1:16">
      <c r="A34"/>
      <c r="B34"/>
      <c r="C34"/>
      <c r="D34"/>
      <c r="E34"/>
      <c r="I34"/>
      <c r="J34"/>
      <c r="K34"/>
      <c r="L34"/>
      <c r="M34"/>
      <c r="N34"/>
      <c r="O34"/>
      <c r="P34"/>
    </row>
    <row r="35" spans="1:16">
      <c r="A35"/>
      <c r="B35"/>
      <c r="C35"/>
      <c r="D35"/>
      <c r="E35"/>
      <c r="I35"/>
      <c r="J35"/>
      <c r="K35"/>
      <c r="L35"/>
      <c r="M35"/>
      <c r="N35"/>
      <c r="O35"/>
      <c r="P35"/>
    </row>
    <row r="36" spans="1:16">
      <c r="A36"/>
      <c r="B36"/>
      <c r="C36"/>
      <c r="D36"/>
      <c r="E36"/>
      <c r="I36"/>
      <c r="J36"/>
      <c r="K36"/>
      <c r="L36"/>
      <c r="M36"/>
      <c r="N36"/>
      <c r="O36"/>
      <c r="P36"/>
    </row>
    <row r="37" spans="1:16">
      <c r="A37"/>
      <c r="B37"/>
      <c r="C37"/>
      <c r="D37"/>
      <c r="E37"/>
      <c r="I37"/>
      <c r="J37"/>
      <c r="K37"/>
      <c r="L37"/>
      <c r="M37"/>
      <c r="N37"/>
      <c r="O37"/>
      <c r="P37"/>
    </row>
    <row r="38" spans="1:16">
      <c r="A38"/>
      <c r="B38"/>
      <c r="C38"/>
      <c r="D38"/>
      <c r="E38"/>
      <c r="I38"/>
      <c r="J38"/>
      <c r="K38"/>
      <c r="L38"/>
      <c r="M38"/>
      <c r="N38"/>
      <c r="O38"/>
      <c r="P38"/>
    </row>
    <row r="39" spans="1:16">
      <c r="A39"/>
      <c r="B39"/>
      <c r="C39"/>
      <c r="D39"/>
      <c r="E39"/>
      <c r="I39"/>
      <c r="J39"/>
      <c r="K39"/>
      <c r="L39"/>
      <c r="M39"/>
      <c r="N39"/>
      <c r="O39"/>
      <c r="P39"/>
    </row>
    <row r="40" spans="1:16">
      <c r="A40"/>
      <c r="B40"/>
      <c r="C40"/>
      <c r="D40"/>
      <c r="E40"/>
      <c r="I40"/>
      <c r="J40"/>
      <c r="K40"/>
      <c r="L40"/>
      <c r="M40"/>
      <c r="N40"/>
      <c r="O40"/>
      <c r="P40"/>
    </row>
    <row r="41" spans="1:16">
      <c r="A41"/>
      <c r="B41"/>
      <c r="C41"/>
      <c r="D41"/>
      <c r="E41"/>
      <c r="I41"/>
      <c r="J41"/>
      <c r="K41"/>
      <c r="L41"/>
      <c r="M41"/>
      <c r="N41"/>
      <c r="O41"/>
      <c r="P41"/>
    </row>
    <row r="42" spans="1:16">
      <c r="A42"/>
      <c r="B42"/>
      <c r="C42"/>
      <c r="D42"/>
      <c r="E42"/>
      <c r="I42"/>
      <c r="J42"/>
      <c r="K42"/>
      <c r="L42"/>
      <c r="M42"/>
      <c r="N42"/>
      <c r="O42"/>
      <c r="P42"/>
    </row>
    <row r="43" spans="1:16">
      <c r="A43"/>
      <c r="B43"/>
      <c r="C43"/>
      <c r="D43"/>
      <c r="E43"/>
      <c r="I43"/>
      <c r="J43"/>
      <c r="K43"/>
      <c r="L43"/>
      <c r="M43"/>
      <c r="N43"/>
      <c r="O43"/>
      <c r="P43"/>
    </row>
    <row r="44" spans="1:16">
      <c r="A44"/>
      <c r="B44"/>
      <c r="C44"/>
      <c r="D44"/>
      <c r="E44"/>
      <c r="I44"/>
      <c r="J44"/>
      <c r="K44"/>
      <c r="L44"/>
      <c r="M44"/>
      <c r="N44"/>
      <c r="O44"/>
      <c r="P44"/>
    </row>
    <row r="45" spans="1:16">
      <c r="A45"/>
      <c r="B45"/>
      <c r="C45"/>
      <c r="D45"/>
      <c r="E45"/>
      <c r="I45"/>
      <c r="J45"/>
      <c r="K45"/>
      <c r="L45"/>
      <c r="M45"/>
      <c r="N45"/>
      <c r="O45"/>
      <c r="P45"/>
    </row>
    <row r="46" spans="1:16">
      <c r="A46"/>
      <c r="B46"/>
      <c r="C46"/>
      <c r="D46"/>
      <c r="E46"/>
      <c r="I46"/>
      <c r="J46"/>
      <c r="K46"/>
      <c r="L46"/>
      <c r="M46"/>
      <c r="N46"/>
      <c r="O46"/>
      <c r="P46"/>
    </row>
    <row r="47" spans="1:16">
      <c r="I47"/>
      <c r="J47"/>
      <c r="K47"/>
      <c r="L47"/>
      <c r="M47"/>
      <c r="N47"/>
      <c r="O47"/>
      <c r="P47"/>
    </row>
  </sheetData>
  <mergeCells count="1">
    <mergeCell ref="I18:J18"/>
  </mergeCells>
  <phoneticPr fontId="91" type="noConversion"/>
  <conditionalFormatting sqref="D32:D37">
    <cfRule type="cellIs" dxfId="76" priority="6" operator="greaterThan">
      <formula>$C$2</formula>
    </cfRule>
  </conditionalFormatting>
  <conditionalFormatting sqref="E5:E11 E16:E18">
    <cfRule type="cellIs" dxfId="75" priority="2" operator="greaterThan">
      <formula>$C$2</formula>
    </cfRule>
  </conditionalFormatting>
  <conditionalFormatting sqref="E12:E15">
    <cfRule type="cellIs" dxfId="74" priority="1" operator="greaterThan">
      <formula>$F$2</formula>
    </cfRule>
  </conditionalFormatting>
  <conditionalFormatting sqref="E23:E26">
    <cfRule type="cellIs" dxfId="73" priority="4" operator="greaterThan">
      <formula>$C$2</formula>
    </cfRule>
  </conditionalFormatting>
  <conditionalFormatting sqref="E28:E31">
    <cfRule type="cellIs" dxfId="72" priority="3" operator="greaterThan">
      <formula>$C$2</formula>
    </cfRule>
  </conditionalFormatting>
  <conditionalFormatting sqref="L32:L37">
    <cfRule type="cellIs" dxfId="71" priority="5" operator="greaterThan">
      <formula>$C$2</formula>
    </cfRule>
  </conditionalFormatting>
  <dataValidations count="1">
    <dataValidation type="list" allowBlank="1" showInputMessage="1" showErrorMessage="1" sqref="C1" xr:uid="{28A434E1-1799-484F-BCAC-B6462FE93FAF}">
      <formula1>"Raw Data, Self-Input"</formula1>
    </dataValidation>
  </dataValidation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8C6B-4C50-4848-BDAF-A5FD98AE81EF}">
  <sheetPr codeName="Sheet30"/>
  <dimension ref="A1:P40"/>
  <sheetViews>
    <sheetView showGridLines="0" zoomScaleNormal="55" workbookViewId="0">
      <selection activeCell="D39" sqref="D39"/>
    </sheetView>
  </sheetViews>
  <sheetFormatPr baseColWidth="10" defaultColWidth="10.83203125" defaultRowHeight="16"/>
  <cols>
    <col min="1" max="1" width="18.33203125" style="183" customWidth="1"/>
    <col min="2" max="8" width="19.33203125" style="183" customWidth="1"/>
    <col min="9" max="9" width="1.6640625" style="60" customWidth="1"/>
    <col min="10" max="10" width="18.33203125" style="183" customWidth="1"/>
    <col min="11" max="16" width="19.33203125" style="183" customWidth="1"/>
    <col min="17" max="16384" width="10.83203125" style="183"/>
  </cols>
  <sheetData>
    <row r="1" spans="1:16" s="58" customFormat="1" ht="26">
      <c r="A1" s="181" t="s">
        <v>1241</v>
      </c>
      <c r="B1" s="181"/>
      <c r="C1" s="198" t="s">
        <v>1286</v>
      </c>
      <c r="I1" s="60"/>
    </row>
    <row r="2" spans="1:16" s="58" customFormat="1" ht="26">
      <c r="A2" s="504" t="s">
        <v>18</v>
      </c>
      <c r="B2" s="505">
        <v>0.8</v>
      </c>
      <c r="C2" s="506"/>
      <c r="I2" s="60"/>
    </row>
    <row r="3" spans="1:16" s="58" customFormat="1" ht="26">
      <c r="A3" s="504" t="s">
        <v>201</v>
      </c>
      <c r="B3" s="505">
        <v>0.85</v>
      </c>
      <c r="C3" s="506"/>
      <c r="I3" s="60"/>
    </row>
    <row r="4" spans="1:16" s="58" customFormat="1" ht="26">
      <c r="A4" s="504" t="s">
        <v>203</v>
      </c>
      <c r="B4" s="505">
        <v>0.7</v>
      </c>
      <c r="C4" s="506"/>
      <c r="I4" s="60"/>
    </row>
    <row r="5" spans="1:16" s="58" customFormat="1" ht="26">
      <c r="A5" s="504" t="s">
        <v>1718</v>
      </c>
      <c r="B5" s="505">
        <v>0</v>
      </c>
      <c r="C5" s="506"/>
      <c r="I5" s="60"/>
    </row>
    <row r="6" spans="1:16">
      <c r="A6" s="185" t="s">
        <v>1719</v>
      </c>
      <c r="F6" s="322"/>
    </row>
    <row r="7" spans="1:16">
      <c r="A7" s="183" t="s">
        <v>1306</v>
      </c>
      <c r="G7" s="556"/>
      <c r="J7" s="64" t="s">
        <v>1288</v>
      </c>
      <c r="K7" s="64"/>
      <c r="L7" s="64"/>
      <c r="M7" s="64"/>
      <c r="N7" s="64"/>
      <c r="O7" s="64"/>
      <c r="P7" s="64"/>
    </row>
    <row r="8" spans="1:16">
      <c r="A8" s="85" t="s">
        <v>1720</v>
      </c>
      <c r="B8" s="185"/>
      <c r="F8" s="185"/>
      <c r="J8" s="85" t="s">
        <v>1720</v>
      </c>
    </row>
    <row r="9" spans="1:16" ht="16" customHeight="1">
      <c r="A9" s="501"/>
      <c r="B9" s="827" t="str">
        <f>IF(ClaimInfo!$C$6&lt;&gt;"",ClaimInfo!$C$6,"0/1/1900")</f>
        <v>0/1/1900</v>
      </c>
      <c r="C9" s="827" t="str">
        <f>IF(ClaimInfo!$C$7&lt;&gt;"",ClaimInfo!$C$7,"0/1/1900")</f>
        <v>0/1/1900</v>
      </c>
      <c r="D9" s="794"/>
      <c r="E9" s="787"/>
      <c r="F9" s="818">
        <f>ClaimInfo!$C$11</f>
        <v>0</v>
      </c>
      <c r="G9" s="818">
        <f>ClaimInfo!$C$12</f>
        <v>0</v>
      </c>
      <c r="H9" s="796"/>
      <c r="J9" s="501"/>
      <c r="K9" s="960" t="e">
        <f>LatestYr</f>
        <v>#REF!</v>
      </c>
      <c r="L9" s="961"/>
      <c r="M9" s="962"/>
      <c r="N9" s="963" t="e">
        <f>LastYr</f>
        <v>#REF!</v>
      </c>
      <c r="O9" s="964"/>
      <c r="P9" s="965"/>
    </row>
    <row r="10" spans="1:16" ht="17">
      <c r="A10" s="496" t="s">
        <v>1721</v>
      </c>
      <c r="B10" s="497" t="s">
        <v>1722</v>
      </c>
      <c r="C10" s="498" t="s">
        <v>1723</v>
      </c>
      <c r="D10" s="499" t="s">
        <v>1199</v>
      </c>
      <c r="E10" s="496" t="s">
        <v>1721</v>
      </c>
      <c r="F10" s="497" t="s">
        <v>1722</v>
      </c>
      <c r="G10" s="498" t="s">
        <v>1723</v>
      </c>
      <c r="H10" s="499" t="s">
        <v>1199</v>
      </c>
      <c r="J10" s="496" t="s">
        <v>136</v>
      </c>
      <c r="K10" s="497" t="s">
        <v>1722</v>
      </c>
      <c r="L10" s="498" t="s">
        <v>1723</v>
      </c>
      <c r="M10" s="499" t="s">
        <v>1199</v>
      </c>
      <c r="N10" s="497" t="s">
        <v>1722</v>
      </c>
      <c r="O10" s="498" t="s">
        <v>1723</v>
      </c>
      <c r="P10" s="499" t="s">
        <v>1199</v>
      </c>
    </row>
    <row r="11" spans="1:16" ht="17">
      <c r="A11" s="842" t="str">
        <f>IF(ClaimInfo!$C$4&lt;&gt;"", ClaimInfo!$C$4, "NA")</f>
        <v>NA</v>
      </c>
      <c r="B11" s="324"/>
      <c r="C11" s="325"/>
      <c r="D11" s="326"/>
      <c r="E11" s="842">
        <f>ClaimInfo!$C$9</f>
        <v>0</v>
      </c>
      <c r="F11" s="324"/>
      <c r="G11" s="325"/>
      <c r="H11" s="326"/>
      <c r="I11" s="354">
        <v>0</v>
      </c>
      <c r="J11" s="355"/>
      <c r="K11" s="768"/>
      <c r="L11" s="768"/>
      <c r="M11" s="326"/>
      <c r="N11" s="777"/>
      <c r="O11" s="777"/>
      <c r="P11" s="326"/>
    </row>
    <row r="13" spans="1:16">
      <c r="A13" s="85" t="s">
        <v>1724</v>
      </c>
      <c r="J13" s="85" t="s">
        <v>1725</v>
      </c>
    </row>
    <row r="14" spans="1:16" ht="16" customHeight="1">
      <c r="A14" s="503"/>
      <c r="B14" s="827" t="str">
        <f>IF(ClaimInfo!$C$6&lt;&gt;"",ClaimInfo!$C$6,"0/1/1900")</f>
        <v>0/1/1900</v>
      </c>
      <c r="C14" s="827" t="str">
        <f>IF(ClaimInfo!$C$7&lt;&gt;"",ClaimInfo!$C$7,"0/1/1900")</f>
        <v>0/1/1900</v>
      </c>
      <c r="D14" s="794"/>
      <c r="E14" s="787"/>
      <c r="F14" s="818">
        <f>ClaimInfo!$C$11</f>
        <v>0</v>
      </c>
      <c r="G14" s="818">
        <f>ClaimInfo!$C$12</f>
        <v>0</v>
      </c>
      <c r="H14" s="796"/>
      <c r="J14" s="503"/>
      <c r="K14" s="963" t="e">
        <f>LatestYr</f>
        <v>#REF!</v>
      </c>
      <c r="L14" s="964"/>
      <c r="M14" s="965"/>
      <c r="N14" s="963" t="e">
        <f>LastYr</f>
        <v>#REF!</v>
      </c>
      <c r="O14" s="964"/>
      <c r="P14" s="965"/>
    </row>
    <row r="15" spans="1:16" ht="17">
      <c r="A15" s="496" t="s">
        <v>1726</v>
      </c>
      <c r="B15" s="497" t="s">
        <v>1722</v>
      </c>
      <c r="C15" s="498" t="s">
        <v>1723</v>
      </c>
      <c r="D15" s="499" t="s">
        <v>1199</v>
      </c>
      <c r="E15" s="788"/>
      <c r="F15" s="497" t="s">
        <v>1727</v>
      </c>
      <c r="G15" s="498" t="s">
        <v>1723</v>
      </c>
      <c r="H15" s="499" t="s">
        <v>1199</v>
      </c>
      <c r="J15" s="496" t="s">
        <v>1679</v>
      </c>
      <c r="K15" s="497" t="s">
        <v>1722</v>
      </c>
      <c r="L15" s="498" t="s">
        <v>1723</v>
      </c>
      <c r="M15" s="499" t="s">
        <v>1199</v>
      </c>
      <c r="N15" s="497" t="s">
        <v>1722</v>
      </c>
      <c r="O15" s="498" t="s">
        <v>1723</v>
      </c>
      <c r="P15" s="499" t="s">
        <v>1199</v>
      </c>
    </row>
    <row r="16" spans="1:16">
      <c r="A16" s="909" t="str">
        <f>ClaimInfo!G2</f>
        <v>IN-PATIENT (HOSPITALIZATION)</v>
      </c>
      <c r="B16" s="684"/>
      <c r="C16" s="329"/>
      <c r="D16" s="330"/>
      <c r="E16" s="789"/>
      <c r="F16" s="328"/>
      <c r="G16" s="329"/>
      <c r="H16" s="330"/>
      <c r="J16" s="327"/>
      <c r="K16" s="769"/>
      <c r="L16" s="769"/>
      <c r="M16" s="330"/>
      <c r="N16"/>
      <c r="O16"/>
      <c r="P16" s="330"/>
    </row>
    <row r="17" spans="1:16">
      <c r="A17" s="910" t="str">
        <f>ClaimInfo!G3</f>
        <v>OUT-PATIENT</v>
      </c>
      <c r="B17" s="684"/>
      <c r="C17" s="329"/>
      <c r="D17" s="330"/>
      <c r="E17" s="790"/>
      <c r="F17" s="332"/>
      <c r="G17" s="333"/>
      <c r="H17" s="330"/>
      <c r="J17" s="331"/>
      <c r="K17" s="769"/>
      <c r="L17" s="769"/>
      <c r="M17" s="334"/>
      <c r="N17"/>
      <c r="O17"/>
      <c r="P17" s="334"/>
    </row>
    <row r="18" spans="1:16">
      <c r="A18" s="910" t="str">
        <f>ClaimInfo!G4</f>
        <v>GROUP DENTAL</v>
      </c>
      <c r="B18" s="684"/>
      <c r="C18" s="329"/>
      <c r="D18" s="330"/>
      <c r="E18" s="790"/>
      <c r="F18" s="332"/>
      <c r="G18" s="333"/>
      <c r="H18" s="330"/>
      <c r="J18" s="331"/>
      <c r="K18" s="769"/>
      <c r="L18" s="769"/>
      <c r="M18" s="334"/>
      <c r="N18"/>
      <c r="O18"/>
      <c r="P18" s="334"/>
    </row>
    <row r="19" spans="1:16" ht="18" customHeight="1">
      <c r="A19" s="910" t="str">
        <f>ClaimInfo!G5</f>
        <v>GROUP OPTICAL</v>
      </c>
      <c r="B19" s="684"/>
      <c r="C19" s="329"/>
      <c r="D19" s="330"/>
      <c r="E19" s="790"/>
      <c r="F19" s="332"/>
      <c r="G19" s="333"/>
      <c r="H19" s="330"/>
      <c r="J19" s="331"/>
      <c r="K19" s="332"/>
      <c r="L19" s="333"/>
      <c r="M19" s="334"/>
      <c r="N19" s="332"/>
      <c r="O19" s="333"/>
      <c r="P19" s="334"/>
    </row>
    <row r="20" spans="1:16" ht="18" customHeight="1">
      <c r="A20" s="910" t="str">
        <f>ClaimInfo!G6</f>
        <v>MATERNITY BENEFIT</v>
      </c>
      <c r="B20" s="687"/>
      <c r="C20" s="333"/>
      <c r="D20" s="334"/>
      <c r="E20" s="790"/>
      <c r="F20" s="332"/>
      <c r="G20" s="333"/>
      <c r="H20" s="334"/>
      <c r="J20" s="331"/>
      <c r="K20" s="332"/>
      <c r="L20" s="333"/>
      <c r="M20" s="334"/>
      <c r="N20" s="332"/>
      <c r="O20" s="333"/>
      <c r="P20" s="334"/>
    </row>
    <row r="21" spans="1:16" ht="18" customHeight="1">
      <c r="A21" s="910" t="str">
        <f>ClaimInfo!G7</f>
        <v/>
      </c>
      <c r="B21" s="687"/>
      <c r="C21" s="333"/>
      <c r="D21" s="334"/>
      <c r="E21" s="790"/>
      <c r="F21" s="332"/>
      <c r="G21" s="333"/>
      <c r="H21" s="334"/>
      <c r="J21" s="331"/>
      <c r="K21" s="332"/>
      <c r="L21" s="333"/>
      <c r="M21" s="334"/>
      <c r="N21" s="332"/>
      <c r="O21" s="333"/>
      <c r="P21" s="334"/>
    </row>
    <row r="22" spans="1:16" ht="18" customHeight="1">
      <c r="A22" s="335" t="s">
        <v>1728</v>
      </c>
      <c r="B22" s="336">
        <f>SUM(B16:B21)</f>
        <v>0</v>
      </c>
      <c r="C22" s="337">
        <f>SUM(C16:C21)</f>
        <v>0</v>
      </c>
      <c r="D22" s="338" t="str">
        <f>IFERROR(C22/B22,"")</f>
        <v/>
      </c>
      <c r="E22" s="791"/>
      <c r="F22" s="336">
        <f>SUM(F16:F21)</f>
        <v>0</v>
      </c>
      <c r="G22" s="337">
        <f>SUM(G16:G21)</f>
        <v>0</v>
      </c>
      <c r="H22" s="338" t="str">
        <f>IFERROR(G22/F22,"")</f>
        <v/>
      </c>
      <c r="J22" s="335" t="s">
        <v>1284</v>
      </c>
      <c r="K22" s="336"/>
      <c r="L22" s="337"/>
      <c r="M22" s="338"/>
      <c r="N22" s="336"/>
      <c r="O22" s="337"/>
      <c r="P22" s="338"/>
    </row>
    <row r="24" spans="1:16">
      <c r="A24" s="85" t="s">
        <v>1729</v>
      </c>
      <c r="J24" s="85" t="s">
        <v>1730</v>
      </c>
    </row>
    <row r="25" spans="1:16" ht="16" customHeight="1">
      <c r="A25" s="503"/>
      <c r="B25" s="827" t="str">
        <f>IF(ClaimInfo!$C$6&lt;&gt;"",ClaimInfo!$C$6,"0/1/1900")</f>
        <v>0/1/1900</v>
      </c>
      <c r="C25" s="827" t="str">
        <f>IF(ClaimInfo!$C$7&lt;&gt;"",ClaimInfo!$C$7,"0/1/1900")</f>
        <v>0/1/1900</v>
      </c>
      <c r="D25" s="794"/>
      <c r="E25" s="787"/>
      <c r="F25" s="818">
        <f>ClaimInfo!$C$11</f>
        <v>0</v>
      </c>
      <c r="G25" s="818">
        <f>ClaimInfo!$C$12</f>
        <v>0</v>
      </c>
      <c r="H25" s="796"/>
      <c r="J25" s="503"/>
      <c r="K25" s="963" t="e">
        <f>LatestYr</f>
        <v>#REF!</v>
      </c>
      <c r="L25" s="964"/>
      <c r="M25" s="965"/>
      <c r="N25" s="963" t="e">
        <f>LastYr</f>
        <v>#REF!</v>
      </c>
      <c r="O25" s="964"/>
      <c r="P25" s="965"/>
    </row>
    <row r="26" spans="1:16" ht="17">
      <c r="A26" s="496" t="s">
        <v>1731</v>
      </c>
      <c r="B26" s="877" t="s">
        <v>1727</v>
      </c>
      <c r="C26" s="878" t="s">
        <v>1732</v>
      </c>
      <c r="D26" s="879" t="s">
        <v>1199</v>
      </c>
      <c r="E26" s="788"/>
      <c r="F26" s="877" t="s">
        <v>1722</v>
      </c>
      <c r="G26" s="878" t="s">
        <v>1723</v>
      </c>
      <c r="H26" s="879" t="s">
        <v>1199</v>
      </c>
      <c r="J26" s="496" t="s">
        <v>1733</v>
      </c>
      <c r="K26" s="497" t="s">
        <v>1722</v>
      </c>
      <c r="L26" s="498" t="s">
        <v>1723</v>
      </c>
      <c r="M26" s="499" t="s">
        <v>1199</v>
      </c>
      <c r="N26" s="497" t="s">
        <v>1722</v>
      </c>
      <c r="O26" s="498" t="s">
        <v>1723</v>
      </c>
      <c r="P26" s="499" t="s">
        <v>1199</v>
      </c>
    </row>
    <row r="27" spans="1:16" ht="17">
      <c r="A27" s="843" t="s">
        <v>1193</v>
      </c>
      <c r="B27" s="880"/>
      <c r="C27" s="881"/>
      <c r="D27" s="882"/>
      <c r="E27" s="789"/>
      <c r="F27" s="904"/>
      <c r="G27" s="881"/>
      <c r="H27" s="903"/>
      <c r="J27" s="327" t="s">
        <v>1193</v>
      </c>
      <c r="K27" s="768"/>
      <c r="L27" s="768"/>
      <c r="M27" s="330"/>
      <c r="N27" s="777"/>
      <c r="O27" s="777"/>
      <c r="P27" s="330"/>
    </row>
    <row r="28" spans="1:16" ht="17">
      <c r="A28" s="844" t="s">
        <v>1734</v>
      </c>
      <c r="B28" s="883"/>
      <c r="C28" s="333"/>
      <c r="D28" s="907"/>
      <c r="E28" s="790"/>
      <c r="F28" s="905"/>
      <c r="G28" s="906"/>
      <c r="H28" s="902"/>
      <c r="J28" s="331" t="s">
        <v>1735</v>
      </c>
      <c r="K28" s="768"/>
      <c r="L28" s="768"/>
      <c r="M28" s="334"/>
      <c r="N28" s="777"/>
      <c r="O28" s="777"/>
      <c r="P28" s="334"/>
    </row>
    <row r="29" spans="1:16" ht="17">
      <c r="A29" s="335" t="s">
        <v>1284</v>
      </c>
      <c r="B29" s="884">
        <f>SUM(B27:B28)</f>
        <v>0</v>
      </c>
      <c r="C29" s="885">
        <f>SUM(C27:C28)</f>
        <v>0</v>
      </c>
      <c r="D29" s="908" t="str">
        <f>IFERROR(C29/B29,"")</f>
        <v/>
      </c>
      <c r="E29" s="792"/>
      <c r="F29" s="900">
        <f>SUM(F27:F28)</f>
        <v>0</v>
      </c>
      <c r="G29" s="901">
        <f>SUM(G27:G28)</f>
        <v>0</v>
      </c>
      <c r="H29" s="886" t="str">
        <f>IFERROR(G29/F29,"")</f>
        <v/>
      </c>
      <c r="J29" s="335" t="s">
        <v>1284</v>
      </c>
      <c r="K29" s="336"/>
      <c r="L29" s="337"/>
      <c r="M29" s="339"/>
      <c r="N29" s="336"/>
      <c r="O29" s="337"/>
      <c r="P29" s="339"/>
    </row>
    <row r="30" spans="1:16">
      <c r="A30" s="183" t="s">
        <v>1736</v>
      </c>
    </row>
    <row r="31" spans="1:16">
      <c r="A31" s="848" t="s">
        <v>1973</v>
      </c>
      <c r="B31" s="849"/>
      <c r="C31" s="849"/>
      <c r="D31" s="849"/>
      <c r="E31" s="849"/>
      <c r="F31" s="849"/>
      <c r="G31" s="849"/>
      <c r="H31" s="849"/>
    </row>
    <row r="32" spans="1:16" ht="17">
      <c r="A32" s="850"/>
      <c r="B32" s="851" t="str">
        <f>B9</f>
        <v>0/1/1900</v>
      </c>
      <c r="C32" s="851" t="str">
        <f>C9</f>
        <v>0/1/1900</v>
      </c>
      <c r="D32" s="852"/>
      <c r="E32" s="853"/>
      <c r="F32" s="854">
        <f>F9</f>
        <v>0</v>
      </c>
      <c r="G32" s="854">
        <f>G9</f>
        <v>0</v>
      </c>
      <c r="H32" s="855"/>
    </row>
    <row r="33" spans="1:8" ht="17">
      <c r="A33" s="856" t="s">
        <v>1974</v>
      </c>
      <c r="B33" s="887" t="s">
        <v>1975</v>
      </c>
      <c r="C33" s="888"/>
      <c r="D33" s="889"/>
      <c r="E33" s="860"/>
      <c r="F33" s="857" t="s">
        <v>1975</v>
      </c>
      <c r="G33" s="858"/>
      <c r="H33" s="859"/>
    </row>
    <row r="34" spans="1:8">
      <c r="A34" s="861" t="str">
        <f>A16</f>
        <v>IN-PATIENT (HOSPITALIZATION)</v>
      </c>
      <c r="B34" s="890"/>
      <c r="C34" s="891"/>
      <c r="D34" s="892"/>
      <c r="E34" s="864"/>
      <c r="F34" s="862"/>
      <c r="G34" s="863"/>
      <c r="H34" s="865"/>
    </row>
    <row r="35" spans="1:8">
      <c r="A35" s="861" t="str">
        <f t="shared" ref="A35:A38" si="0">A17</f>
        <v>OUT-PATIENT</v>
      </c>
      <c r="B35" s="893"/>
      <c r="C35" s="863"/>
      <c r="D35" s="894"/>
      <c r="E35" s="866"/>
      <c r="F35" s="862"/>
      <c r="G35" s="863"/>
      <c r="H35" s="865"/>
    </row>
    <row r="36" spans="1:8">
      <c r="A36" s="861" t="str">
        <f t="shared" si="0"/>
        <v>GROUP DENTAL</v>
      </c>
      <c r="B36" s="893"/>
      <c r="C36" s="863"/>
      <c r="D36" s="894"/>
      <c r="E36" s="866"/>
      <c r="F36" s="862"/>
      <c r="G36" s="863"/>
      <c r="H36" s="865"/>
    </row>
    <row r="37" spans="1:8">
      <c r="A37" s="861" t="str">
        <f t="shared" si="0"/>
        <v>GROUP OPTICAL</v>
      </c>
      <c r="B37" s="893"/>
      <c r="C37" s="863"/>
      <c r="D37" s="894"/>
      <c r="E37" s="866"/>
      <c r="F37" s="862"/>
      <c r="G37" s="863"/>
      <c r="H37" s="865"/>
    </row>
    <row r="38" spans="1:8">
      <c r="A38" s="861" t="str">
        <f t="shared" si="0"/>
        <v>MATERNITY BENEFIT</v>
      </c>
      <c r="B38" s="895"/>
      <c r="C38" s="867"/>
      <c r="D38" s="896"/>
      <c r="E38" s="866"/>
      <c r="F38" s="868"/>
      <c r="G38" s="867"/>
      <c r="H38" s="869"/>
    </row>
    <row r="39" spans="1:8">
      <c r="A39" s="861" t="str">
        <f>[4]ClaimInfo!G7</f>
        <v/>
      </c>
      <c r="B39" s="895"/>
      <c r="C39" s="867"/>
      <c r="D39" s="896"/>
      <c r="E39" s="866"/>
      <c r="F39" s="868"/>
      <c r="G39" s="867"/>
      <c r="H39" s="869"/>
    </row>
    <row r="40" spans="1:8" ht="17">
      <c r="A40" s="870" t="s">
        <v>1976</v>
      </c>
      <c r="B40" s="897">
        <f>SUM(B34:B39)</f>
        <v>0</v>
      </c>
      <c r="C40" s="898"/>
      <c r="D40" s="899"/>
      <c r="E40" s="872"/>
      <c r="F40" s="873">
        <f>SUM(F34:F39)</f>
        <v>0</v>
      </c>
      <c r="G40" s="871"/>
      <c r="H40" s="874"/>
    </row>
  </sheetData>
  <mergeCells count="6">
    <mergeCell ref="K9:M9"/>
    <mergeCell ref="N9:P9"/>
    <mergeCell ref="K14:M14"/>
    <mergeCell ref="N14:P14"/>
    <mergeCell ref="K25:M25"/>
    <mergeCell ref="N25:P25"/>
  </mergeCells>
  <phoneticPr fontId="38" type="noConversion"/>
  <conditionalFormatting sqref="D11 H11 D22:E22 H22 D27:E29 H27:H29">
    <cfRule type="cellIs" dxfId="70" priority="5428" operator="lessThan">
      <formula>$B$2</formula>
    </cfRule>
  </conditionalFormatting>
  <conditionalFormatting sqref="D16:D19">
    <cfRule type="cellIs" dxfId="69" priority="9" operator="lessThan">
      <formula>$B$2</formula>
    </cfRule>
  </conditionalFormatting>
  <conditionalFormatting sqref="D34:D37">
    <cfRule type="cellIs" dxfId="68" priority="3" operator="lessThan">
      <formula>$B$2</formula>
    </cfRule>
  </conditionalFormatting>
  <conditionalFormatting sqref="D40:E40 H40">
    <cfRule type="cellIs" dxfId="67" priority="4" operator="lessThan">
      <formula>$B$2</formula>
    </cfRule>
  </conditionalFormatting>
  <conditionalFormatting sqref="E16">
    <cfRule type="cellIs" dxfId="66" priority="5432" operator="lessThan">
      <formula>$B$3</formula>
    </cfRule>
  </conditionalFormatting>
  <conditionalFormatting sqref="E17 H20:H21">
    <cfRule type="cellIs" dxfId="65" priority="5434" operator="lessThan">
      <formula>$B$4</formula>
    </cfRule>
  </conditionalFormatting>
  <conditionalFormatting sqref="E18:E19 D20:E21">
    <cfRule type="cellIs" dxfId="64" priority="5436" operator="lessThan">
      <formula>$B$5</formula>
    </cfRule>
  </conditionalFormatting>
  <conditionalFormatting sqref="E34">
    <cfRule type="cellIs" dxfId="63" priority="5" operator="lessThan">
      <formula>$B$3</formula>
    </cfRule>
  </conditionalFormatting>
  <conditionalFormatting sqref="E35">
    <cfRule type="cellIs" dxfId="62" priority="6" operator="lessThan">
      <formula>$B$4</formula>
    </cfRule>
  </conditionalFormatting>
  <conditionalFormatting sqref="E36:E37 D38:E39">
    <cfRule type="cellIs" dxfId="61" priority="7" operator="lessThan">
      <formula>$B$5</formula>
    </cfRule>
  </conditionalFormatting>
  <conditionalFormatting sqref="H16:H19">
    <cfRule type="cellIs" dxfId="60" priority="8" operator="lessThan">
      <formula>$B$3</formula>
    </cfRule>
  </conditionalFormatting>
  <conditionalFormatting sqref="H34:H37">
    <cfRule type="cellIs" dxfId="59" priority="1" operator="lessThan">
      <formula>$B$2</formula>
    </cfRule>
  </conditionalFormatting>
  <conditionalFormatting sqref="H38:H39">
    <cfRule type="cellIs" dxfId="58" priority="2" operator="lessThan">
      <formula>$B$5</formula>
    </cfRule>
  </conditionalFormatting>
  <conditionalFormatting sqref="M11 P11 M22 P22 M27:M29 P27:P29">
    <cfRule type="cellIs" dxfId="57" priority="10" operator="lessThan">
      <formula>$B$2</formula>
    </cfRule>
  </conditionalFormatting>
  <conditionalFormatting sqref="M16 P16">
    <cfRule type="cellIs" dxfId="56" priority="11" operator="lessThan">
      <formula>$B$3</formula>
    </cfRule>
  </conditionalFormatting>
  <conditionalFormatting sqref="M17 P17">
    <cfRule type="cellIs" dxfId="55" priority="12" operator="lessThan">
      <formula>$B$4</formula>
    </cfRule>
  </conditionalFormatting>
  <conditionalFormatting sqref="M18:M21 P18:P21">
    <cfRule type="cellIs" dxfId="54" priority="13" operator="lessThan">
      <formula>$B$5</formula>
    </cfRule>
  </conditionalFormatting>
  <dataValidations disablePrompts="1" count="1">
    <dataValidation type="list" allowBlank="1" showInputMessage="1" showErrorMessage="1" sqref="C1 G6" xr:uid="{46B8B5DE-25A5-0740-BA7A-4E906E95C919}">
      <formula1>"Raw Data, Self-Input"</formula1>
    </dataValidation>
  </dataValidation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EF57-366F-3644-ADE8-88FD221FCD96}">
  <sheetPr codeName="Sheet31"/>
  <dimension ref="A1:Q28"/>
  <sheetViews>
    <sheetView showGridLines="0" zoomScale="93" zoomScaleNormal="70" workbookViewId="0">
      <selection activeCell="E27" sqref="E27"/>
    </sheetView>
  </sheetViews>
  <sheetFormatPr baseColWidth="10" defaultColWidth="10.83203125" defaultRowHeight="16"/>
  <cols>
    <col min="1" max="1" width="10.83203125" style="83"/>
    <col min="2" max="2" width="26" style="83" bestFit="1" customWidth="1"/>
    <col min="3" max="8" width="16.33203125" style="83" customWidth="1"/>
    <col min="9" max="9" width="1.6640625" style="285" customWidth="1"/>
    <col min="10" max="10" width="10.83203125" style="83"/>
    <col min="11" max="11" width="23.5" style="83" customWidth="1"/>
    <col min="12" max="17" width="16.33203125" style="83" customWidth="1"/>
    <col min="18" max="16384" width="10.83203125" style="83"/>
  </cols>
  <sheetData>
    <row r="1" spans="1:17" s="286" customFormat="1" ht="26">
      <c r="A1" s="181" t="s">
        <v>1241</v>
      </c>
      <c r="B1" s="181"/>
      <c r="C1" s="198" t="s">
        <v>1286</v>
      </c>
      <c r="D1" s="58"/>
      <c r="E1" s="58"/>
      <c r="F1" s="58"/>
      <c r="G1" s="58"/>
      <c r="H1" s="58"/>
      <c r="I1" s="60"/>
      <c r="J1" s="58"/>
      <c r="K1" s="58"/>
      <c r="L1" s="58"/>
      <c r="M1" s="58"/>
      <c r="N1" s="58"/>
      <c r="O1" s="58"/>
      <c r="P1" s="58"/>
      <c r="Q1" s="58"/>
    </row>
    <row r="2" spans="1:17" s="286" customFormat="1" ht="26">
      <c r="A2" s="181" t="str">
        <f>'P20_Usage Overview'!A2</f>
        <v>Overall</v>
      </c>
      <c r="B2" s="184">
        <f>'P20_Usage Overview'!B2</f>
        <v>0.8</v>
      </c>
      <c r="C2" s="199" t="s">
        <v>1737</v>
      </c>
      <c r="D2" s="58"/>
      <c r="E2" s="58"/>
      <c r="F2" s="58"/>
      <c r="G2" s="58"/>
      <c r="H2" s="58"/>
      <c r="I2" s="60"/>
      <c r="J2" s="58"/>
      <c r="K2" s="58"/>
      <c r="L2" s="58"/>
      <c r="M2" s="58"/>
      <c r="N2" s="58"/>
      <c r="O2" s="58"/>
      <c r="P2" s="58"/>
      <c r="Q2" s="58"/>
    </row>
    <row r="3" spans="1:17">
      <c r="A3" s="183"/>
      <c r="B3" s="185" t="s">
        <v>1738</v>
      </c>
      <c r="C3" s="183"/>
      <c r="D3" s="183"/>
      <c r="E3" s="183"/>
      <c r="F3" s="183"/>
      <c r="G3" s="183"/>
      <c r="H3" s="183"/>
      <c r="I3" s="60"/>
      <c r="J3" s="183"/>
      <c r="K3" s="183"/>
      <c r="L3" s="183"/>
      <c r="M3" s="183"/>
      <c r="N3" s="183"/>
      <c r="O3" s="183"/>
      <c r="P3" s="183"/>
      <c r="Q3" s="183"/>
    </row>
    <row r="4" spans="1:17">
      <c r="A4" s="183" t="s">
        <v>1306</v>
      </c>
      <c r="B4" s="183"/>
      <c r="C4" s="183"/>
      <c r="D4" s="183"/>
      <c r="E4" s="183"/>
      <c r="F4" s="183"/>
      <c r="G4" s="183"/>
      <c r="H4" s="183"/>
      <c r="I4" s="60"/>
      <c r="J4" s="64" t="s">
        <v>1288</v>
      </c>
      <c r="K4" s="64"/>
      <c r="L4" s="64"/>
      <c r="M4" s="64"/>
      <c r="N4" s="64"/>
      <c r="O4" s="64"/>
      <c r="P4" s="64"/>
      <c r="Q4" s="64"/>
    </row>
    <row r="5" spans="1:17" ht="17">
      <c r="A5" s="676" t="s">
        <v>1739</v>
      </c>
      <c r="B5" s="183"/>
      <c r="C5" s="185" t="s">
        <v>1721</v>
      </c>
      <c r="D5" s="323" t="str">
        <f>'P20_Usage Overview'!A11</f>
        <v>NA</v>
      </c>
      <c r="E5" s="183"/>
      <c r="F5" s="185" t="s">
        <v>1721</v>
      </c>
      <c r="G5" s="323">
        <f>ClaimInfo!$C$9</f>
        <v>0</v>
      </c>
      <c r="H5" s="183"/>
      <c r="I5" s="60"/>
      <c r="J5" s="183" t="s">
        <v>1740</v>
      </c>
      <c r="K5" s="183"/>
      <c r="L5" s="183"/>
      <c r="M5" s="183"/>
      <c r="N5" s="183"/>
      <c r="O5" s="183"/>
      <c r="P5" s="183"/>
      <c r="Q5" s="183"/>
    </row>
    <row r="6" spans="1:17" ht="22" customHeight="1">
      <c r="A6" s="677"/>
      <c r="B6" s="507"/>
      <c r="C6" s="827" t="str">
        <f>IF(ClaimInfo!$C$6&lt;&gt;"",ClaimInfo!$C$6,"0/1/1900")</f>
        <v>0/1/1900</v>
      </c>
      <c r="D6" s="827" t="str">
        <f>IF(ClaimInfo!$C$7&lt;&gt;"",ClaimInfo!$C$7,"0/1/1900")</f>
        <v>0/1/1900</v>
      </c>
      <c r="E6" s="797"/>
      <c r="F6" s="818">
        <f>ClaimInfo!$C$11</f>
        <v>0</v>
      </c>
      <c r="G6" s="818">
        <f>ClaimInfo!$C$12</f>
        <v>0</v>
      </c>
      <c r="H6" s="797"/>
      <c r="I6" s="502"/>
      <c r="J6" s="677"/>
      <c r="K6" s="507"/>
      <c r="L6" s="966" t="e">
        <f>LatestYr</f>
        <v>#REF!</v>
      </c>
      <c r="M6" s="967"/>
      <c r="N6" s="968"/>
      <c r="O6" s="966" t="e">
        <f>LastYr</f>
        <v>#REF!</v>
      </c>
      <c r="P6" s="967"/>
      <c r="Q6" s="968"/>
    </row>
    <row r="7" spans="1:17" ht="34">
      <c r="A7" s="678" t="s">
        <v>1741</v>
      </c>
      <c r="B7" s="679" t="s">
        <v>1280</v>
      </c>
      <c r="C7" s="680" t="s">
        <v>1722</v>
      </c>
      <c r="D7" s="681" t="s">
        <v>1723</v>
      </c>
      <c r="E7" s="679" t="s">
        <v>1199</v>
      </c>
      <c r="F7" s="680" t="s">
        <v>1722</v>
      </c>
      <c r="G7" s="681" t="s">
        <v>1723</v>
      </c>
      <c r="H7" s="679" t="s">
        <v>1199</v>
      </c>
      <c r="I7" s="500"/>
      <c r="J7" s="678" t="s">
        <v>1195</v>
      </c>
      <c r="K7" s="679" t="s">
        <v>1280</v>
      </c>
      <c r="L7" s="680" t="s">
        <v>1722</v>
      </c>
      <c r="M7" s="681" t="s">
        <v>1723</v>
      </c>
      <c r="N7" s="679" t="s">
        <v>1199</v>
      </c>
      <c r="O7" s="680" t="s">
        <v>1722</v>
      </c>
      <c r="P7" s="681" t="s">
        <v>1723</v>
      </c>
      <c r="Q7" s="679" t="s">
        <v>1199</v>
      </c>
    </row>
    <row r="8" spans="1:17">
      <c r="A8" s="845" t="str">
        <f>ClaimInfo!I2</f>
        <v/>
      </c>
      <c r="B8" s="683"/>
      <c r="C8" s="684"/>
      <c r="D8" s="329"/>
      <c r="E8" s="330"/>
      <c r="F8" s="684"/>
      <c r="G8" s="329"/>
      <c r="H8" s="330"/>
      <c r="I8" s="60"/>
      <c r="J8" s="682"/>
      <c r="K8" s="683"/>
      <c r="L8" s="770"/>
      <c r="M8" s="770"/>
      <c r="N8" s="330"/>
      <c r="O8" s="778"/>
      <c r="P8" s="778"/>
      <c r="Q8" s="330"/>
    </row>
    <row r="9" spans="1:17" ht="17">
      <c r="A9" s="845" t="str">
        <f>ClaimInfo!I3</f>
        <v/>
      </c>
      <c r="B9" s="686"/>
      <c r="C9" s="687"/>
      <c r="D9" s="333"/>
      <c r="E9" s="334"/>
      <c r="F9" s="687"/>
      <c r="G9" s="333"/>
      <c r="H9" s="334"/>
      <c r="I9" s="60"/>
      <c r="J9" s="685"/>
      <c r="K9" s="686"/>
      <c r="L9" s="770"/>
      <c r="M9" s="770"/>
      <c r="N9" s="334"/>
      <c r="O9" s="778"/>
      <c r="P9" s="778"/>
      <c r="Q9" s="334"/>
    </row>
    <row r="10" spans="1:17" ht="17">
      <c r="A10" s="845" t="str">
        <f>ClaimInfo!I4</f>
        <v/>
      </c>
      <c r="B10" s="686"/>
      <c r="C10" s="687"/>
      <c r="D10" s="333"/>
      <c r="E10" s="334"/>
      <c r="F10" s="687"/>
      <c r="G10" s="333"/>
      <c r="H10" s="334"/>
      <c r="I10" s="60"/>
      <c r="J10" s="685"/>
      <c r="K10" s="686"/>
      <c r="L10" s="770"/>
      <c r="M10" s="770"/>
      <c r="N10" s="334"/>
      <c r="O10" s="778"/>
      <c r="P10" s="778"/>
      <c r="Q10" s="334"/>
    </row>
    <row r="11" spans="1:17" ht="17">
      <c r="A11" s="845" t="str">
        <f>ClaimInfo!I5</f>
        <v/>
      </c>
      <c r="B11" s="686"/>
      <c r="C11" s="687"/>
      <c r="D11" s="333"/>
      <c r="E11" s="334"/>
      <c r="F11" s="687"/>
      <c r="G11" s="333"/>
      <c r="H11" s="334"/>
      <c r="I11" s="60"/>
      <c r="J11" s="685"/>
      <c r="K11" s="686"/>
      <c r="L11" s="770"/>
      <c r="M11" s="770"/>
      <c r="N11" s="334"/>
      <c r="O11" s="778"/>
      <c r="P11" s="778"/>
      <c r="Q11" s="334"/>
    </row>
    <row r="12" spans="1:17" ht="17">
      <c r="A12" s="845" t="str">
        <f>ClaimInfo!I6</f>
        <v/>
      </c>
      <c r="B12" s="686"/>
      <c r="C12" s="687"/>
      <c r="D12" s="333"/>
      <c r="E12" s="334"/>
      <c r="F12" s="687"/>
      <c r="G12" s="333"/>
      <c r="H12" s="334"/>
      <c r="I12" s="60"/>
      <c r="J12" s="685"/>
      <c r="K12" s="686"/>
      <c r="L12" s="770"/>
      <c r="M12" s="770"/>
      <c r="N12" s="334"/>
      <c r="O12" s="778"/>
      <c r="P12" s="778"/>
      <c r="Q12" s="334"/>
    </row>
    <row r="13" spans="1:17" ht="17">
      <c r="A13" s="845" t="str">
        <f>ClaimInfo!I7</f>
        <v/>
      </c>
      <c r="B13" s="686"/>
      <c r="C13" s="687"/>
      <c r="D13" s="333"/>
      <c r="E13" s="334"/>
      <c r="F13" s="687"/>
      <c r="G13" s="333"/>
      <c r="H13" s="334"/>
      <c r="I13" s="60"/>
      <c r="J13" s="685"/>
      <c r="K13" s="686"/>
      <c r="L13" s="687"/>
      <c r="M13" s="333"/>
      <c r="N13" s="334"/>
      <c r="O13" s="687"/>
      <c r="P13" s="333"/>
      <c r="Q13" s="334"/>
    </row>
    <row r="14" spans="1:17" ht="25" customHeight="1">
      <c r="A14" s="845" t="str">
        <f>ClaimInfo!I8</f>
        <v/>
      </c>
      <c r="B14" s="686"/>
      <c r="C14" s="687"/>
      <c r="D14" s="333"/>
      <c r="E14" s="334"/>
      <c r="F14" s="687"/>
      <c r="G14" s="333"/>
      <c r="H14" s="334"/>
      <c r="I14" s="60"/>
      <c r="J14" s="685"/>
      <c r="K14" s="686"/>
      <c r="L14" s="687"/>
      <c r="M14" s="333"/>
      <c r="N14" s="334"/>
      <c r="O14" s="687"/>
      <c r="P14" s="333"/>
      <c r="Q14" s="334"/>
    </row>
    <row r="15" spans="1:17" ht="25" customHeight="1">
      <c r="A15" s="845" t="str">
        <f>ClaimInfo!I9</f>
        <v/>
      </c>
      <c r="B15" s="686"/>
      <c r="C15" s="687"/>
      <c r="D15" s="333"/>
      <c r="E15" s="334"/>
      <c r="F15" s="687"/>
      <c r="G15" s="333"/>
      <c r="H15" s="334"/>
      <c r="I15" s="60"/>
      <c r="J15" s="685"/>
      <c r="K15" s="686"/>
      <c r="L15" s="687"/>
      <c r="M15" s="333"/>
      <c r="N15" s="334"/>
      <c r="O15" s="687"/>
      <c r="P15" s="333"/>
      <c r="Q15" s="334"/>
    </row>
    <row r="16" spans="1:17" ht="25" customHeight="1">
      <c r="A16" s="845" t="str">
        <f>ClaimInfo!I10</f>
        <v/>
      </c>
      <c r="B16" s="686"/>
      <c r="C16" s="687"/>
      <c r="D16" s="333"/>
      <c r="E16" s="334"/>
      <c r="F16" s="687"/>
      <c r="G16" s="333"/>
      <c r="H16" s="334"/>
      <c r="I16" s="60"/>
      <c r="J16" s="685"/>
      <c r="K16" s="686"/>
      <c r="L16" s="687"/>
      <c r="M16" s="333"/>
      <c r="N16" s="334"/>
      <c r="O16" s="687"/>
      <c r="P16" s="333"/>
      <c r="Q16" s="334"/>
    </row>
    <row r="17" spans="1:17" ht="25" customHeight="1">
      <c r="A17" s="845" t="str">
        <f>ClaimInfo!I11</f>
        <v/>
      </c>
      <c r="B17" s="686"/>
      <c r="C17" s="687"/>
      <c r="D17" s="333"/>
      <c r="E17" s="334"/>
      <c r="F17" s="687"/>
      <c r="G17" s="333"/>
      <c r="H17" s="334"/>
      <c r="I17" s="60"/>
      <c r="J17" s="685"/>
      <c r="K17" s="686"/>
      <c r="L17" s="687"/>
      <c r="M17" s="333"/>
      <c r="N17" s="334"/>
      <c r="O17" s="687"/>
      <c r="P17" s="333"/>
      <c r="Q17" s="334"/>
    </row>
    <row r="18" spans="1:17" ht="25" customHeight="1">
      <c r="A18" s="845" t="str">
        <f>ClaimInfo!I12</f>
        <v/>
      </c>
      <c r="B18" s="686"/>
      <c r="C18" s="687"/>
      <c r="D18" s="333"/>
      <c r="E18" s="334"/>
      <c r="F18" s="687"/>
      <c r="G18" s="333"/>
      <c r="H18" s="334"/>
      <c r="I18" s="60"/>
      <c r="J18" s="685"/>
      <c r="K18" s="686"/>
      <c r="L18" s="687"/>
      <c r="M18" s="333"/>
      <c r="N18" s="334"/>
      <c r="O18" s="687"/>
      <c r="P18" s="333"/>
      <c r="Q18" s="334"/>
    </row>
    <row r="19" spans="1:17" ht="25" customHeight="1">
      <c r="A19" s="845" t="str">
        <f>ClaimInfo!I13</f>
        <v/>
      </c>
      <c r="B19" s="686"/>
      <c r="C19" s="687"/>
      <c r="D19" s="333"/>
      <c r="E19" s="334"/>
      <c r="F19" s="687"/>
      <c r="G19" s="333"/>
      <c r="H19" s="334"/>
      <c r="I19" s="60"/>
      <c r="J19" s="685"/>
      <c r="K19" s="686"/>
      <c r="L19" s="687"/>
      <c r="M19" s="333"/>
      <c r="N19" s="334"/>
      <c r="O19" s="687"/>
      <c r="P19" s="333"/>
      <c r="Q19" s="334"/>
    </row>
    <row r="20" spans="1:17" ht="25" customHeight="1">
      <c r="A20" s="845" t="str">
        <f>ClaimInfo!I14</f>
        <v/>
      </c>
      <c r="B20" s="689"/>
      <c r="C20" s="690"/>
      <c r="D20" s="691"/>
      <c r="E20" s="692"/>
      <c r="F20" s="690"/>
      <c r="G20" s="691"/>
      <c r="H20" s="692"/>
      <c r="I20" s="60"/>
      <c r="J20" s="688"/>
      <c r="K20" s="689"/>
      <c r="L20" s="690"/>
      <c r="M20" s="691"/>
      <c r="N20" s="692"/>
      <c r="O20" s="690"/>
      <c r="P20" s="691"/>
      <c r="Q20" s="692"/>
    </row>
    <row r="21" spans="1:17" ht="25" customHeight="1">
      <c r="A21" s="785" t="s">
        <v>1728</v>
      </c>
      <c r="B21" s="694"/>
      <c r="C21" s="695">
        <f>SUM(C8:C20)</f>
        <v>0</v>
      </c>
      <c r="D21" s="696">
        <f>SUM(D8:D20)</f>
        <v>0</v>
      </c>
      <c r="E21" s="697" t="e">
        <f t="shared" ref="E21" si="0">D21/C21</f>
        <v>#DIV/0!</v>
      </c>
      <c r="F21" s="695">
        <f>SUM(F8:F20)</f>
        <v>0</v>
      </c>
      <c r="G21" s="696">
        <f>SUM(G8:G20)</f>
        <v>0</v>
      </c>
      <c r="H21" s="697" t="e">
        <f>G21/F21</f>
        <v>#DIV/0!</v>
      </c>
      <c r="I21" s="60"/>
      <c r="J21" s="693" t="s">
        <v>1742</v>
      </c>
      <c r="K21" s="694"/>
      <c r="L21" s="695"/>
      <c r="M21" s="696"/>
      <c r="N21" s="697"/>
      <c r="O21" s="695"/>
      <c r="P21" s="696"/>
      <c r="Q21" s="697"/>
    </row>
    <row r="22" spans="1:17">
      <c r="A22" s="183" t="s">
        <v>1736</v>
      </c>
      <c r="B22" s="183"/>
      <c r="C22" s="183"/>
      <c r="D22" s="183"/>
      <c r="E22" s="183"/>
      <c r="F22" s="183"/>
      <c r="G22" s="183"/>
      <c r="H22" s="183"/>
      <c r="I22" s="60"/>
      <c r="J22" s="183"/>
      <c r="K22" s="183"/>
      <c r="L22" s="183"/>
      <c r="M22" s="183"/>
      <c r="N22" s="183"/>
      <c r="O22" s="183"/>
      <c r="P22" s="183"/>
      <c r="Q22" s="183"/>
    </row>
    <row r="28" spans="1:17">
      <c r="A28" s="183"/>
      <c r="B28" s="183"/>
      <c r="C28" s="183"/>
      <c r="D28" s="183"/>
      <c r="E28" s="183"/>
      <c r="F28" s="183"/>
      <c r="G28" s="183"/>
      <c r="H28" s="183"/>
      <c r="I28" s="60"/>
      <c r="J28" s="183"/>
      <c r="K28" s="183"/>
      <c r="L28" s="183"/>
      <c r="M28" s="183"/>
      <c r="N28" s="183"/>
      <c r="O28" s="183"/>
      <c r="P28" s="183"/>
      <c r="Q28" s="183"/>
    </row>
  </sheetData>
  <mergeCells count="2">
    <mergeCell ref="L6:N6"/>
    <mergeCell ref="O6:Q6"/>
  </mergeCells>
  <phoneticPr fontId="38" type="noConversion"/>
  <conditionalFormatting sqref="E8:E18 H8:H18 E19:H21">
    <cfRule type="cellIs" dxfId="53" priority="1" operator="lessThan">
      <formula>$B$2</formula>
    </cfRule>
  </conditionalFormatting>
  <conditionalFormatting sqref="N8:Q21">
    <cfRule type="cellIs" dxfId="52" priority="2" operator="lessThan">
      <formula>$B$2</formula>
    </cfRule>
  </conditionalFormatting>
  <dataValidations count="1">
    <dataValidation type="list" allowBlank="1" showInputMessage="1" showErrorMessage="1" sqref="C1" xr:uid="{045351B5-9CDD-0D45-B530-E5FDC8EB4E42}">
      <formula1>"Raw Data, Self-Input"</formula1>
    </dataValidation>
  </dataValidation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0D7E-660D-8F41-9E6C-DD7000420404}">
  <sheetPr codeName="Sheet32"/>
  <dimension ref="A1:Q105"/>
  <sheetViews>
    <sheetView showGridLines="0" topLeftCell="A54" zoomScale="84" zoomScaleNormal="110" workbookViewId="0">
      <selection activeCell="H99" sqref="H99"/>
    </sheetView>
  </sheetViews>
  <sheetFormatPr baseColWidth="10" defaultColWidth="10.83203125" defaultRowHeight="16"/>
  <cols>
    <col min="1" max="1" width="20.33203125" style="183" customWidth="1"/>
    <col min="2" max="2" width="25.83203125" style="183" customWidth="1"/>
    <col min="3" max="8" width="16.1640625" style="182" customWidth="1"/>
    <col min="9" max="9" width="1.6640625" style="60" customWidth="1"/>
    <col min="10" max="10" width="9.33203125" style="183" customWidth="1"/>
    <col min="11" max="11" width="13.33203125" style="183" customWidth="1"/>
    <col min="12" max="14" width="16.1640625" style="182" customWidth="1"/>
    <col min="15" max="16" width="16.1640625" style="780" customWidth="1"/>
    <col min="17" max="17" width="16.1640625" style="182" customWidth="1"/>
    <col min="18" max="16384" width="10.83203125" style="183"/>
  </cols>
  <sheetData>
    <row r="1" spans="1:17" s="58" customFormat="1" ht="26">
      <c r="A1" s="181" t="s">
        <v>1241</v>
      </c>
      <c r="B1" s="181"/>
      <c r="C1" s="67" t="s">
        <v>1286</v>
      </c>
      <c r="D1" s="59"/>
      <c r="E1" s="59"/>
      <c r="I1" s="60"/>
      <c r="O1" s="779"/>
      <c r="P1" s="779"/>
    </row>
    <row r="2" spans="1:17" s="58" customFormat="1" ht="26">
      <c r="A2" s="181" t="str">
        <f>'P20_Usage Overview'!A2</f>
        <v>Overall</v>
      </c>
      <c r="B2" s="184">
        <f>'P20_Usage Overview'!B2</f>
        <v>0.8</v>
      </c>
      <c r="C2" s="68" t="s">
        <v>1737</v>
      </c>
      <c r="D2" s="59"/>
      <c r="E2" s="59"/>
      <c r="I2" s="60"/>
      <c r="O2" s="779"/>
      <c r="P2" s="779"/>
    </row>
    <row r="3" spans="1:17" s="58" customFormat="1" ht="26">
      <c r="A3" s="181" t="str">
        <f>'P20_Usage Overview'!A3</f>
        <v>Hospital</v>
      </c>
      <c r="B3" s="184">
        <f>'P20_Usage Overview'!B3</f>
        <v>0.85</v>
      </c>
      <c r="C3" s="68" t="s">
        <v>1737</v>
      </c>
      <c r="D3" s="59"/>
      <c r="E3" s="59"/>
      <c r="I3" s="60"/>
      <c r="M3" s="352"/>
      <c r="N3" s="353"/>
      <c r="O3" s="779"/>
      <c r="P3" s="779"/>
    </row>
    <row r="4" spans="1:17" s="58" customFormat="1" ht="26">
      <c r="A4" s="181" t="str">
        <f>'P20_Usage Overview'!A4</f>
        <v>Clinical</v>
      </c>
      <c r="B4" s="184">
        <f>'P20_Usage Overview'!B4</f>
        <v>0.7</v>
      </c>
      <c r="C4" s="68" t="s">
        <v>1737</v>
      </c>
      <c r="D4" s="59"/>
      <c r="E4" s="59"/>
      <c r="I4" s="60"/>
      <c r="O4" s="779"/>
      <c r="P4" s="779"/>
    </row>
    <row r="5" spans="1:17" s="58" customFormat="1" ht="26">
      <c r="A5" s="181" t="str">
        <f>'P20_Usage Overview'!A5</f>
        <v>Others</v>
      </c>
      <c r="B5" s="184">
        <f>'P20_Usage Overview'!B5</f>
        <v>0</v>
      </c>
      <c r="C5" s="68" t="s">
        <v>1737</v>
      </c>
      <c r="D5" s="59"/>
      <c r="E5" s="59"/>
      <c r="I5" s="60"/>
      <c r="O5" s="779"/>
      <c r="P5" s="779"/>
    </row>
    <row r="6" spans="1:17">
      <c r="A6" s="183" t="s">
        <v>1743</v>
      </c>
      <c r="B6" s="185" t="s">
        <v>1719</v>
      </c>
    </row>
    <row r="7" spans="1:17">
      <c r="A7" s="185" t="s">
        <v>1744</v>
      </c>
    </row>
    <row r="8" spans="1:17">
      <c r="J8" s="64" t="s">
        <v>1288</v>
      </c>
      <c r="K8" s="64"/>
      <c r="L8" s="64"/>
      <c r="M8" s="64"/>
      <c r="N8" s="64"/>
      <c r="O8" s="781"/>
      <c r="P8" s="781"/>
      <c r="Q8" s="64"/>
    </row>
    <row r="9" spans="1:17">
      <c r="A9" s="185" t="s">
        <v>1745</v>
      </c>
      <c r="J9" s="185" t="s">
        <v>1745</v>
      </c>
    </row>
    <row r="10" spans="1:17">
      <c r="A10" s="85" t="s">
        <v>1746</v>
      </c>
      <c r="J10" s="85" t="s">
        <v>1746</v>
      </c>
    </row>
    <row r="11" spans="1:17" ht="16" customHeight="1">
      <c r="A11" s="509"/>
      <c r="B11" s="508"/>
      <c r="C11" s="185" t="s">
        <v>1721</v>
      </c>
      <c r="D11" s="819" t="str">
        <f>'P20_Usage Overview'!A11</f>
        <v>NA</v>
      </c>
      <c r="E11" s="183"/>
      <c r="F11" s="185" t="s">
        <v>1721</v>
      </c>
      <c r="G11" s="819">
        <f>ClaimInfo!$C$9</f>
        <v>0</v>
      </c>
      <c r="H11" s="817"/>
      <c r="I11" s="502"/>
      <c r="J11" s="509"/>
      <c r="K11" s="508"/>
      <c r="L11" s="973" t="e">
        <f>ContractNo</f>
        <v>#REF!</v>
      </c>
      <c r="M11" s="974"/>
      <c r="N11" s="974"/>
      <c r="O11" s="974"/>
      <c r="P11" s="974"/>
      <c r="Q11" s="975"/>
    </row>
    <row r="12" spans="1:17" ht="16" customHeight="1">
      <c r="A12" s="511"/>
      <c r="B12" s="510"/>
      <c r="C12" s="827" t="str">
        <f>IF(ClaimInfo!$C$6&lt;&gt;"",ClaimInfo!$C$6,"0/1/1900")</f>
        <v>0/1/1900</v>
      </c>
      <c r="D12" s="827" t="str">
        <f>IF(ClaimInfo!$C$7&lt;&gt;"",ClaimInfo!$C$7,"0/1/1900")</f>
        <v>0/1/1900</v>
      </c>
      <c r="E12" s="797"/>
      <c r="F12" s="818">
        <f>ClaimInfo!$C$11</f>
        <v>0</v>
      </c>
      <c r="G12" s="818">
        <f>ClaimInfo!$C$12</f>
        <v>0</v>
      </c>
      <c r="H12" s="798"/>
      <c r="I12" s="502"/>
      <c r="J12" s="511"/>
      <c r="K12" s="510"/>
      <c r="L12" s="969" t="e">
        <f>LatestYr</f>
        <v>#REF!</v>
      </c>
      <c r="M12" s="970"/>
      <c r="N12" s="971"/>
      <c r="O12" s="972" t="e">
        <f>LastYr</f>
        <v>#REF!</v>
      </c>
      <c r="P12" s="970"/>
      <c r="Q12" s="971"/>
    </row>
    <row r="13" spans="1:17" ht="15" customHeight="1">
      <c r="A13" s="512" t="s">
        <v>1741</v>
      </c>
      <c r="B13" s="513" t="s">
        <v>1726</v>
      </c>
      <c r="C13" s="512" t="s">
        <v>1722</v>
      </c>
      <c r="D13" s="514" t="s">
        <v>1723</v>
      </c>
      <c r="E13" s="513" t="s">
        <v>1199</v>
      </c>
      <c r="F13" s="515" t="s">
        <v>1722</v>
      </c>
      <c r="G13" s="514" t="s">
        <v>1723</v>
      </c>
      <c r="H13" s="513" t="s">
        <v>1199</v>
      </c>
      <c r="I13" s="500"/>
      <c r="J13" s="512" t="s">
        <v>1195</v>
      </c>
      <c r="K13" s="513" t="s">
        <v>1679</v>
      </c>
      <c r="L13" s="512" t="s">
        <v>1722</v>
      </c>
      <c r="M13" s="514" t="s">
        <v>1723</v>
      </c>
      <c r="N13" s="513" t="s">
        <v>1199</v>
      </c>
      <c r="O13" s="782" t="s">
        <v>1722</v>
      </c>
      <c r="P13" s="783" t="s">
        <v>1723</v>
      </c>
      <c r="Q13" s="513" t="s">
        <v>1199</v>
      </c>
    </row>
    <row r="14" spans="1:17" ht="17">
      <c r="A14" s="914" t="str">
        <f>ClaimInfo!I2</f>
        <v/>
      </c>
      <c r="B14" s="915" t="str">
        <f>IF(A14&lt;&gt;"", ClaimInfo!G$2, "")</f>
        <v/>
      </c>
      <c r="C14" s="911"/>
      <c r="D14" s="912"/>
      <c r="E14" s="913"/>
      <c r="F14" s="911"/>
      <c r="G14" s="912"/>
      <c r="H14" s="913"/>
      <c r="J14" s="244"/>
      <c r="K14" s="313"/>
      <c r="L14" s="769"/>
      <c r="M14" s="769"/>
      <c r="N14" s="247"/>
      <c r="O14" s="784"/>
      <c r="P14" s="784"/>
      <c r="Q14" s="247"/>
    </row>
    <row r="15" spans="1:17" ht="17">
      <c r="A15" s="230"/>
      <c r="B15" s="313" t="str">
        <f>IF(A14&lt;&gt;"", ClaimInfo!G$3, "")</f>
        <v/>
      </c>
      <c r="C15" s="241"/>
      <c r="D15" s="210"/>
      <c r="E15" s="231"/>
      <c r="F15" s="241"/>
      <c r="G15" s="210"/>
      <c r="H15" s="231"/>
      <c r="J15" s="230"/>
      <c r="K15" s="313"/>
      <c r="L15" s="769"/>
      <c r="M15" s="769"/>
      <c r="N15" s="231"/>
      <c r="O15" s="784"/>
      <c r="P15" s="784"/>
      <c r="Q15" s="231"/>
    </row>
    <row r="16" spans="1:17" ht="17">
      <c r="A16" s="230"/>
      <c r="B16" s="313" t="str">
        <f>IF(A14&lt;&gt;"", ClaimInfo!G$4, "")</f>
        <v/>
      </c>
      <c r="C16" s="241"/>
      <c r="D16" s="219"/>
      <c r="E16" s="231"/>
      <c r="F16" s="241"/>
      <c r="G16" s="219"/>
      <c r="H16" s="231"/>
      <c r="J16" s="230"/>
      <c r="K16" s="313"/>
      <c r="L16" s="241"/>
      <c r="M16" s="210"/>
      <c r="N16" s="231"/>
      <c r="O16" s="238"/>
      <c r="P16" s="210"/>
      <c r="Q16" s="231"/>
    </row>
    <row r="17" spans="1:17" ht="17">
      <c r="A17" s="230"/>
      <c r="B17" s="313" t="str">
        <f>IF(A14&lt;&gt;"", ClaimInfo!G$5, "")</f>
        <v/>
      </c>
      <c r="C17" s="241"/>
      <c r="D17" s="210"/>
      <c r="E17" s="231"/>
      <c r="F17" s="241"/>
      <c r="G17" s="210"/>
      <c r="H17" s="231"/>
      <c r="J17" s="230"/>
      <c r="K17" s="313"/>
      <c r="L17" s="241"/>
      <c r="M17" s="210"/>
      <c r="N17" s="231"/>
      <c r="O17" s="238"/>
      <c r="P17" s="210"/>
      <c r="Q17" s="231"/>
    </row>
    <row r="18" spans="1:17">
      <c r="A18" s="230"/>
      <c r="B18" s="313" t="str">
        <f>IF(A14&lt;&gt;"", ClaimInfo!G$6, "")</f>
        <v/>
      </c>
      <c r="C18" s="241"/>
      <c r="D18" s="210"/>
      <c r="E18" s="231"/>
      <c r="F18" s="241"/>
      <c r="G18" s="219"/>
      <c r="H18" s="231"/>
      <c r="J18" s="230"/>
      <c r="K18" s="313"/>
      <c r="L18" s="241"/>
      <c r="M18" s="210"/>
      <c r="N18" s="231"/>
      <c r="O18" s="238"/>
      <c r="P18" s="219"/>
      <c r="Q18" s="231"/>
    </row>
    <row r="19" spans="1:17" ht="17">
      <c r="A19" s="232" t="str">
        <f>IF(A14&lt;&gt;"",A14,"")</f>
        <v/>
      </c>
      <c r="B19" s="316" t="str">
        <f>IF(A14&lt;&gt;"", "Total", "")</f>
        <v/>
      </c>
      <c r="C19" s="242" t="str">
        <f>IF($A19&lt;&gt;"", SUM(C14:C18), "")</f>
        <v/>
      </c>
      <c r="D19" s="239" t="str">
        <f>IF($A19&lt;&gt;"",SUM(D14:D18),"")</f>
        <v/>
      </c>
      <c r="E19" s="233" t="str">
        <f>IFERROR(D19/C19,"")</f>
        <v/>
      </c>
      <c r="F19" s="242" t="str">
        <f>IF($A19&lt;&gt;"", SUM(F14:F18), "")</f>
        <v/>
      </c>
      <c r="G19" s="211" t="str">
        <f>IF($A19&lt;&gt;"",SUM(G14:G18),"")</f>
        <v/>
      </c>
      <c r="H19" s="233" t="str">
        <f>IFERROR(G19/F19,"")</f>
        <v/>
      </c>
      <c r="J19" s="232"/>
      <c r="K19" s="316"/>
      <c r="L19" s="242"/>
      <c r="M19" s="211"/>
      <c r="N19" s="233"/>
      <c r="O19" s="239"/>
      <c r="P19" s="211"/>
      <c r="Q19" s="233"/>
    </row>
    <row r="20" spans="1:17">
      <c r="A20" s="230"/>
      <c r="B20" s="314"/>
      <c r="C20" s="241"/>
      <c r="D20" s="238"/>
      <c r="E20" s="231"/>
      <c r="F20" s="241"/>
      <c r="G20" s="210"/>
      <c r="H20" s="234"/>
      <c r="J20" s="230"/>
      <c r="K20" s="314"/>
      <c r="L20" s="241"/>
      <c r="M20" s="210"/>
      <c r="N20" s="231"/>
      <c r="O20" s="238"/>
      <c r="P20" s="210"/>
      <c r="Q20" s="234"/>
    </row>
    <row r="21" spans="1:17" ht="17">
      <c r="A21" s="230" t="str">
        <f>ClaimInfo!I3</f>
        <v/>
      </c>
      <c r="B21" s="834" t="str">
        <f>IF(A21&lt;&gt;"", ClaimInfo!G$2, "")</f>
        <v/>
      </c>
      <c r="C21" s="241"/>
      <c r="D21" s="238"/>
      <c r="E21" s="231"/>
      <c r="F21" s="241"/>
      <c r="G21" s="210"/>
      <c r="H21" s="231"/>
      <c r="J21" s="230"/>
      <c r="K21" s="313"/>
      <c r="L21" s="769"/>
      <c r="M21" s="769"/>
      <c r="N21" s="231"/>
      <c r="O21" s="784"/>
      <c r="P21" s="784"/>
      <c r="Q21" s="231"/>
    </row>
    <row r="22" spans="1:17" ht="17">
      <c r="A22" s="230"/>
      <c r="B22" s="313" t="str">
        <f>IF(A21&lt;&gt;"", ClaimInfo!G$3, "")</f>
        <v/>
      </c>
      <c r="C22" s="241"/>
      <c r="D22" s="238"/>
      <c r="E22" s="231"/>
      <c r="F22" s="241"/>
      <c r="G22" s="210"/>
      <c r="H22" s="231"/>
      <c r="J22" s="230"/>
      <c r="K22" s="313"/>
      <c r="L22" s="769"/>
      <c r="M22" s="769"/>
      <c r="N22" s="231"/>
      <c r="O22" s="784"/>
      <c r="P22" s="784"/>
      <c r="Q22" s="231"/>
    </row>
    <row r="23" spans="1:17" ht="17">
      <c r="A23" s="230"/>
      <c r="B23" s="313" t="str">
        <f>IF(A21&lt;&gt;"", ClaimInfo!G$4, "")</f>
        <v/>
      </c>
      <c r="C23" s="241"/>
      <c r="D23" s="917"/>
      <c r="E23" s="231"/>
      <c r="F23" s="241"/>
      <c r="G23" s="219"/>
      <c r="H23" s="231"/>
      <c r="J23" s="230"/>
      <c r="K23" s="313"/>
      <c r="L23" s="769"/>
      <c r="M23" s="769"/>
      <c r="N23" s="231"/>
      <c r="O23" s="784"/>
      <c r="P23" s="784"/>
      <c r="Q23" s="231"/>
    </row>
    <row r="24" spans="1:17" ht="17">
      <c r="A24" s="230"/>
      <c r="B24" s="313" t="str">
        <f>IF(A21&lt;&gt;"", ClaimInfo!G$5, "")</f>
        <v/>
      </c>
      <c r="C24" s="241"/>
      <c r="D24" s="238"/>
      <c r="E24" s="231"/>
      <c r="F24" s="241"/>
      <c r="G24" s="210"/>
      <c r="H24" s="231"/>
      <c r="J24" s="230"/>
      <c r="K24" s="313"/>
      <c r="L24" s="241"/>
      <c r="M24" s="210"/>
      <c r="N24" s="231"/>
      <c r="O24" s="238"/>
      <c r="P24" s="210"/>
      <c r="Q24" s="231"/>
    </row>
    <row r="25" spans="1:17" ht="17">
      <c r="A25" s="230"/>
      <c r="B25" s="313" t="str">
        <f>IF(A21&lt;&gt;"", ClaimInfo!G$6, "")</f>
        <v/>
      </c>
      <c r="C25" s="241"/>
      <c r="D25" s="238"/>
      <c r="E25" s="231"/>
      <c r="F25" s="241"/>
      <c r="G25" s="210"/>
      <c r="H25" s="231"/>
      <c r="J25" s="230"/>
      <c r="K25" s="313"/>
      <c r="L25" s="241"/>
      <c r="M25" s="210"/>
      <c r="N25" s="231"/>
      <c r="O25" s="238"/>
      <c r="P25" s="210"/>
      <c r="Q25" s="231"/>
    </row>
    <row r="26" spans="1:17" ht="17">
      <c r="A26" s="232" t="str">
        <f>IF(A21&lt;&gt;"",A21,"")</f>
        <v/>
      </c>
      <c r="B26" s="316" t="str">
        <f>IF(A21&lt;&gt;"", "Total", "")</f>
        <v/>
      </c>
      <c r="C26" s="242" t="str">
        <f>IF($A26&lt;&gt;"", SUM(C21:C25), "")</f>
        <v/>
      </c>
      <c r="D26" s="239" t="str">
        <f>IF($A26&lt;&gt;"",SUM(D21:D25),"")</f>
        <v/>
      </c>
      <c r="E26" s="233" t="str">
        <f>IFERROR(D26/C26,"")</f>
        <v/>
      </c>
      <c r="F26" s="242" t="str">
        <f>IF($A26&lt;&gt;"", SUM(F21:F25), "")</f>
        <v/>
      </c>
      <c r="G26" s="211" t="str">
        <f>IF($A26&lt;&gt;"",SUM(G21:G25),"")</f>
        <v/>
      </c>
      <c r="H26" s="233" t="str">
        <f>IFERROR(G26/F26,"")</f>
        <v/>
      </c>
      <c r="J26" s="232"/>
      <c r="K26" s="316"/>
      <c r="L26" s="242"/>
      <c r="M26" s="211"/>
      <c r="N26" s="233"/>
      <c r="O26" s="239"/>
      <c r="P26" s="211"/>
      <c r="Q26" s="233"/>
    </row>
    <row r="27" spans="1:17">
      <c r="A27" s="230"/>
      <c r="B27" s="315"/>
      <c r="C27" s="241"/>
      <c r="D27" s="917"/>
      <c r="E27" s="231"/>
      <c r="F27" s="241"/>
      <c r="G27" s="219"/>
      <c r="H27" s="231"/>
      <c r="J27" s="230"/>
      <c r="K27" s="315"/>
      <c r="L27" s="241"/>
      <c r="M27" s="219"/>
      <c r="N27" s="231"/>
      <c r="O27" s="238"/>
      <c r="P27" s="219"/>
      <c r="Q27" s="231"/>
    </row>
    <row r="28" spans="1:17" ht="17">
      <c r="A28" s="230" t="str">
        <f>ClaimInfo!I4</f>
        <v/>
      </c>
      <c r="B28" s="834" t="str">
        <f>IF(A28&lt;&gt;"", ClaimInfo!G$2, "")</f>
        <v/>
      </c>
      <c r="C28" s="241"/>
      <c r="D28" s="238"/>
      <c r="E28" s="231"/>
      <c r="F28" s="241"/>
      <c r="G28" s="210"/>
      <c r="H28" s="231"/>
      <c r="J28" s="230"/>
      <c r="K28" s="313"/>
      <c r="L28" s="769"/>
      <c r="M28" s="769"/>
      <c r="N28" s="231"/>
      <c r="O28" s="784"/>
      <c r="P28" s="784"/>
      <c r="Q28" s="231"/>
    </row>
    <row r="29" spans="1:17" ht="17">
      <c r="A29" s="230"/>
      <c r="B29" s="313" t="str">
        <f>IF(A28&lt;&gt;"", ClaimInfo!G$3, "")</f>
        <v/>
      </c>
      <c r="C29" s="241"/>
      <c r="D29" s="238"/>
      <c r="E29" s="231"/>
      <c r="F29" s="241"/>
      <c r="G29" s="210"/>
      <c r="H29" s="231"/>
      <c r="J29" s="230"/>
      <c r="K29" s="313"/>
      <c r="L29" s="769"/>
      <c r="M29" s="769"/>
      <c r="N29" s="231"/>
      <c r="O29" s="784"/>
      <c r="P29" s="784"/>
      <c r="Q29" s="231"/>
    </row>
    <row r="30" spans="1:17" ht="17">
      <c r="A30" s="230"/>
      <c r="B30" s="313" t="str">
        <f>IF(A28&lt;&gt;"", ClaimInfo!G$4, "")</f>
        <v/>
      </c>
      <c r="C30" s="241"/>
      <c r="D30" s="917"/>
      <c r="E30" s="231"/>
      <c r="F30" s="241"/>
      <c r="G30" s="210"/>
      <c r="H30" s="231"/>
      <c r="J30" s="230"/>
      <c r="K30" s="313"/>
      <c r="L30" s="769"/>
      <c r="M30" s="769"/>
      <c r="N30" s="231"/>
      <c r="O30" s="784"/>
      <c r="P30" s="784"/>
      <c r="Q30" s="231"/>
    </row>
    <row r="31" spans="1:17" ht="17">
      <c r="A31" s="230"/>
      <c r="B31" s="313" t="str">
        <f>IF(A28&lt;&gt;"", ClaimInfo!G$5, "")</f>
        <v/>
      </c>
      <c r="C31" s="241"/>
      <c r="D31" s="238"/>
      <c r="E31" s="231"/>
      <c r="F31" s="241"/>
      <c r="G31" s="210"/>
      <c r="H31" s="231"/>
      <c r="J31" s="230"/>
      <c r="K31" s="313"/>
      <c r="L31" s="241"/>
      <c r="M31" s="210"/>
      <c r="N31" s="231"/>
      <c r="O31" s="238"/>
      <c r="P31" s="210"/>
      <c r="Q31" s="231"/>
    </row>
    <row r="32" spans="1:17" ht="17">
      <c r="A32" s="230"/>
      <c r="B32" s="313" t="str">
        <f>IF(A28&lt;&gt;"", ClaimInfo!G$6, "")</f>
        <v/>
      </c>
      <c r="C32" s="241"/>
      <c r="D32" s="917"/>
      <c r="E32" s="231"/>
      <c r="F32" s="241"/>
      <c r="G32" s="219"/>
      <c r="H32" s="231"/>
      <c r="J32" s="230"/>
      <c r="K32" s="313"/>
      <c r="L32" s="241"/>
      <c r="M32" s="219"/>
      <c r="N32" s="231"/>
      <c r="O32" s="238"/>
      <c r="P32" s="219"/>
      <c r="Q32" s="231"/>
    </row>
    <row r="33" spans="1:17" ht="17">
      <c r="A33" s="232" t="str">
        <f>IF(A28&lt;&gt;"",A28,"")</f>
        <v/>
      </c>
      <c r="B33" s="316" t="str">
        <f>IF(A28&lt;&gt;"", "Total", "")</f>
        <v/>
      </c>
      <c r="C33" s="242" t="str">
        <f>IF($A33&lt;&gt;"", SUM(C28:C32), "")</f>
        <v/>
      </c>
      <c r="D33" s="239" t="str">
        <f>IF($A33&lt;&gt;"",SUM(D28:D32),"")</f>
        <v/>
      </c>
      <c r="E33" s="233" t="str">
        <f>IFERROR(D33/C33,"")</f>
        <v/>
      </c>
      <c r="F33" s="242" t="str">
        <f>IF($A33&lt;&gt;"", SUM(F28:F32), "")</f>
        <v/>
      </c>
      <c r="G33" s="211" t="str">
        <f>IF($A33&lt;&gt;"",SUM(G28:G32),"")</f>
        <v/>
      </c>
      <c r="H33" s="233" t="str">
        <f>IFERROR(G33/F33,"")</f>
        <v/>
      </c>
      <c r="J33" s="232"/>
      <c r="K33" s="316"/>
      <c r="L33" s="242"/>
      <c r="M33" s="211"/>
      <c r="N33" s="233"/>
      <c r="O33" s="239"/>
      <c r="P33" s="211"/>
      <c r="Q33" s="233"/>
    </row>
    <row r="34" spans="1:17">
      <c r="A34" s="230"/>
      <c r="B34" s="314"/>
      <c r="C34" s="241"/>
      <c r="D34" s="238"/>
      <c r="E34" s="234"/>
      <c r="F34" s="241"/>
      <c r="G34" s="210"/>
      <c r="H34" s="234"/>
      <c r="J34" s="230"/>
      <c r="K34" s="314"/>
      <c r="L34" s="241"/>
      <c r="M34" s="210"/>
      <c r="N34" s="234"/>
      <c r="O34" s="238"/>
      <c r="P34" s="210"/>
      <c r="Q34" s="234"/>
    </row>
    <row r="35" spans="1:17" ht="17">
      <c r="A35" s="230" t="str">
        <f>ClaimInfo!I5</f>
        <v/>
      </c>
      <c r="B35" s="834" t="str">
        <f>IF(A35&lt;&gt;"", ClaimInfo!G$2, "")</f>
        <v/>
      </c>
      <c r="C35" s="241"/>
      <c r="D35" s="238"/>
      <c r="E35" s="231"/>
      <c r="F35" s="241"/>
      <c r="G35" s="210"/>
      <c r="H35" s="231"/>
      <c r="J35" s="230"/>
      <c r="K35" s="313"/>
      <c r="L35" s="769"/>
      <c r="M35" s="769"/>
      <c r="N35" s="231"/>
      <c r="O35" s="784"/>
      <c r="P35" s="784"/>
      <c r="Q35" s="231"/>
    </row>
    <row r="36" spans="1:17" ht="17">
      <c r="A36" s="230"/>
      <c r="B36" s="313" t="str">
        <f>IF(A35&lt;&gt;"", ClaimInfo!G$3, "")</f>
        <v/>
      </c>
      <c r="C36" s="241"/>
      <c r="D36" s="238"/>
      <c r="E36" s="231"/>
      <c r="F36" s="241"/>
      <c r="G36" s="210"/>
      <c r="H36" s="231"/>
      <c r="J36" s="230"/>
      <c r="K36" s="313"/>
      <c r="L36" s="769"/>
      <c r="M36" s="769"/>
      <c r="N36" s="231"/>
      <c r="O36" s="784"/>
      <c r="P36" s="784"/>
      <c r="Q36" s="231"/>
    </row>
    <row r="37" spans="1:17" ht="17">
      <c r="A37" s="230"/>
      <c r="B37" s="313" t="str">
        <f>IF(A35&lt;&gt;"", ClaimInfo!G$4, "")</f>
        <v/>
      </c>
      <c r="C37" s="241"/>
      <c r="D37" s="917"/>
      <c r="E37" s="231"/>
      <c r="F37" s="241"/>
      <c r="G37" s="210"/>
      <c r="H37" s="231"/>
      <c r="J37" s="230"/>
      <c r="K37" s="313"/>
      <c r="L37" s="769"/>
      <c r="M37" s="769"/>
      <c r="N37" s="231"/>
      <c r="O37" s="784"/>
      <c r="P37" s="784"/>
      <c r="Q37" s="231"/>
    </row>
    <row r="38" spans="1:17" ht="17">
      <c r="A38" s="230"/>
      <c r="B38" s="313" t="str">
        <f>IF(A35&lt;&gt;"", ClaimInfo!G$5, "")</f>
        <v/>
      </c>
      <c r="C38" s="241"/>
      <c r="D38" s="238"/>
      <c r="E38" s="231"/>
      <c r="F38" s="241"/>
      <c r="G38" s="210"/>
      <c r="H38" s="231"/>
      <c r="J38" s="230"/>
      <c r="K38" s="313"/>
      <c r="L38" s="241"/>
      <c r="M38" s="210"/>
      <c r="N38" s="231"/>
      <c r="O38" s="238"/>
      <c r="P38" s="210"/>
      <c r="Q38" s="231"/>
    </row>
    <row r="39" spans="1:17">
      <c r="A39" s="230"/>
      <c r="B39" s="313" t="str">
        <f>IF(A35&lt;&gt;"", ClaimInfo!G$6, "")</f>
        <v/>
      </c>
      <c r="C39" s="241"/>
      <c r="D39" s="238"/>
      <c r="E39" s="231"/>
      <c r="F39" s="241"/>
      <c r="G39" s="210"/>
      <c r="H39" s="231"/>
      <c r="J39" s="230"/>
      <c r="K39" s="313"/>
      <c r="L39" s="241"/>
      <c r="M39" s="210"/>
      <c r="N39" s="231"/>
      <c r="O39" s="238"/>
      <c r="P39" s="210"/>
      <c r="Q39" s="231"/>
    </row>
    <row r="40" spans="1:17" ht="17">
      <c r="A40" s="235" t="str">
        <f>IF(A35&lt;&gt;"",A35,"")</f>
        <v/>
      </c>
      <c r="B40" s="317" t="str">
        <f>IF(A35&lt;&gt;"", "Total", "")</f>
        <v/>
      </c>
      <c r="C40" s="243" t="str">
        <f>IF($A40&lt;&gt;"", SUM(C35:C39), "")</f>
        <v/>
      </c>
      <c r="D40" s="240" t="str">
        <f>IF($A40&lt;&gt;"",SUM(D35:D39),"")</f>
        <v/>
      </c>
      <c r="E40" s="237" t="str">
        <f>IFERROR(D40/C40,"")</f>
        <v/>
      </c>
      <c r="F40" s="243" t="str">
        <f>IF($A40&lt;&gt;"", SUM(F35:F39), "")</f>
        <v/>
      </c>
      <c r="G40" s="236" t="str">
        <f>IF($A40&lt;&gt;"",SUM(G35:G39),"")</f>
        <v/>
      </c>
      <c r="H40" s="237" t="str">
        <f>IFERROR(G40/F40,"")</f>
        <v/>
      </c>
      <c r="J40" s="235"/>
      <c r="K40" s="317"/>
      <c r="L40" s="243"/>
      <c r="M40" s="236"/>
      <c r="N40" s="237"/>
      <c r="O40" s="240"/>
      <c r="P40" s="236"/>
      <c r="Q40" s="237"/>
    </row>
    <row r="41" spans="1:17">
      <c r="A41" s="183" t="s">
        <v>1736</v>
      </c>
      <c r="B41" s="188"/>
      <c r="C41" s="195"/>
      <c r="D41" s="195"/>
      <c r="E41" s="196"/>
      <c r="F41" s="195"/>
      <c r="G41" s="195"/>
      <c r="H41" s="196"/>
      <c r="K41" s="188"/>
      <c r="L41" s="195"/>
      <c r="M41" s="195"/>
      <c r="N41" s="196"/>
      <c r="O41" s="195"/>
      <c r="P41" s="195"/>
      <c r="Q41" s="196"/>
    </row>
    <row r="42" spans="1:17">
      <c r="A42" s="185" t="s">
        <v>1747</v>
      </c>
      <c r="J42" s="185" t="s">
        <v>1747</v>
      </c>
    </row>
    <row r="43" spans="1:17" ht="16" customHeight="1">
      <c r="A43" s="509"/>
      <c r="B43" s="508"/>
      <c r="C43" s="185" t="s">
        <v>1721</v>
      </c>
      <c r="D43" s="819" t="str">
        <f>D11</f>
        <v>NA</v>
      </c>
      <c r="E43" s="183"/>
      <c r="F43" s="185" t="s">
        <v>1721</v>
      </c>
      <c r="G43" s="819">
        <f>ClaimInfo!$C$9</f>
        <v>0</v>
      </c>
      <c r="H43" s="821"/>
      <c r="I43" s="502"/>
      <c r="J43" s="509"/>
      <c r="K43" s="508"/>
      <c r="L43" s="973" t="e">
        <f>ContractNo</f>
        <v>#REF!</v>
      </c>
      <c r="M43" s="974"/>
      <c r="N43" s="974"/>
      <c r="O43" s="974"/>
      <c r="P43" s="974"/>
      <c r="Q43" s="975"/>
    </row>
    <row r="44" spans="1:17" ht="16" customHeight="1">
      <c r="A44" s="511"/>
      <c r="B44" s="510"/>
      <c r="C44" s="827" t="str">
        <f>IF(ClaimInfo!$C$6&lt;&gt;"",ClaimInfo!$C$6,"0/1/1900")</f>
        <v>0/1/1900</v>
      </c>
      <c r="D44" s="827" t="str">
        <f>IF(ClaimInfo!$C$7&lt;&gt;"",ClaimInfo!$C$7,"0/1/1900")</f>
        <v>0/1/1900</v>
      </c>
      <c r="E44" s="797"/>
      <c r="F44" s="818">
        <f>ClaimInfo!$C$11</f>
        <v>0</v>
      </c>
      <c r="G44" s="818">
        <f>ClaimInfo!$C$12</f>
        <v>0</v>
      </c>
      <c r="H44" s="798"/>
      <c r="I44" s="502"/>
      <c r="J44" s="511"/>
      <c r="K44" s="510"/>
      <c r="L44" s="969" t="e">
        <f t="shared" ref="L44" si="0">L12</f>
        <v>#REF!</v>
      </c>
      <c r="M44" s="970"/>
      <c r="N44" s="971"/>
      <c r="O44" s="972" t="e">
        <f t="shared" ref="O44" si="1">O12</f>
        <v>#REF!</v>
      </c>
      <c r="P44" s="970"/>
      <c r="Q44" s="971"/>
    </row>
    <row r="45" spans="1:17" ht="15" customHeight="1">
      <c r="A45" s="512" t="s">
        <v>1195</v>
      </c>
      <c r="B45" s="513" t="s">
        <v>1679</v>
      </c>
      <c r="C45" s="512" t="s">
        <v>1722</v>
      </c>
      <c r="D45" s="514" t="s">
        <v>1723</v>
      </c>
      <c r="E45" s="513" t="s">
        <v>1199</v>
      </c>
      <c r="F45" s="515" t="s">
        <v>1722</v>
      </c>
      <c r="G45" s="514" t="s">
        <v>1723</v>
      </c>
      <c r="H45" s="513" t="s">
        <v>1199</v>
      </c>
      <c r="I45" s="500"/>
      <c r="J45" s="512" t="s">
        <v>1195</v>
      </c>
      <c r="K45" s="513" t="s">
        <v>1679</v>
      </c>
      <c r="L45" s="512" t="s">
        <v>1722</v>
      </c>
      <c r="M45" s="514" t="s">
        <v>1723</v>
      </c>
      <c r="N45" s="513" t="s">
        <v>1199</v>
      </c>
      <c r="O45" s="782" t="s">
        <v>1722</v>
      </c>
      <c r="P45" s="783" t="s">
        <v>1723</v>
      </c>
      <c r="Q45" s="513" t="s">
        <v>1199</v>
      </c>
    </row>
    <row r="46" spans="1:17" ht="16" customHeight="1">
      <c r="A46" s="914" t="str">
        <f>ClaimInfo!I6</f>
        <v/>
      </c>
      <c r="B46" s="915" t="str">
        <f>IF(A46&lt;&gt;"", ClaimInfo!G$2, "")</f>
        <v/>
      </c>
      <c r="C46" s="911"/>
      <c r="D46" s="912"/>
      <c r="E46" s="913"/>
      <c r="F46" s="911"/>
      <c r="G46" s="912"/>
      <c r="H46" s="913"/>
      <c r="J46" s="244"/>
      <c r="K46" s="313"/>
      <c r="L46" s="769"/>
      <c r="M46" s="769"/>
      <c r="N46" s="247"/>
      <c r="O46" s="784"/>
      <c r="P46" s="784"/>
      <c r="Q46" s="247"/>
    </row>
    <row r="47" spans="1:17" ht="17">
      <c r="A47" s="230"/>
      <c r="B47" s="313" t="str">
        <f>IF(A46&lt;&gt;"", ClaimInfo!G$3, "")</f>
        <v/>
      </c>
      <c r="C47" s="241"/>
      <c r="D47" s="210"/>
      <c r="E47" s="231"/>
      <c r="F47" s="241"/>
      <c r="G47" s="210"/>
      <c r="H47" s="231"/>
      <c r="J47" s="230"/>
      <c r="K47" s="313"/>
      <c r="L47" s="769"/>
      <c r="M47" s="769"/>
      <c r="N47" s="231"/>
      <c r="O47" s="784"/>
      <c r="P47" s="784"/>
      <c r="Q47" s="231"/>
    </row>
    <row r="48" spans="1:17" ht="16" customHeight="1">
      <c r="A48" s="230"/>
      <c r="B48" s="313" t="str">
        <f>IF(A46&lt;&gt;"", ClaimInfo!G$4, "")</f>
        <v/>
      </c>
      <c r="C48" s="241"/>
      <c r="D48" s="210"/>
      <c r="E48" s="231"/>
      <c r="F48" s="241"/>
      <c r="G48" s="210"/>
      <c r="H48" s="231"/>
      <c r="J48" s="230"/>
      <c r="K48" s="313"/>
      <c r="L48" s="769"/>
      <c r="M48" s="769"/>
      <c r="N48" s="231"/>
      <c r="O48" s="784"/>
      <c r="P48" s="784"/>
      <c r="Q48" s="231"/>
    </row>
    <row r="49" spans="1:17" ht="17">
      <c r="A49" s="230"/>
      <c r="B49" s="313" t="str">
        <f>IF(A46&lt;&gt;"", ClaimInfo!G$5, "")</f>
        <v/>
      </c>
      <c r="C49" s="241"/>
      <c r="D49" s="210"/>
      <c r="E49" s="231"/>
      <c r="F49" s="241"/>
      <c r="G49" s="210"/>
      <c r="H49" s="231"/>
      <c r="J49" s="230"/>
      <c r="K49" s="313"/>
      <c r="L49" s="241"/>
      <c r="M49" s="210"/>
      <c r="N49" s="231"/>
      <c r="O49" s="238"/>
      <c r="P49" s="210"/>
      <c r="Q49" s="231"/>
    </row>
    <row r="50" spans="1:17">
      <c r="A50" s="230"/>
      <c r="B50" s="313" t="str">
        <f>IF(A46&lt;&gt;"", ClaimInfo!G$6, "")</f>
        <v/>
      </c>
      <c r="C50" s="241"/>
      <c r="D50" s="210"/>
      <c r="E50" s="231"/>
      <c r="F50" s="238"/>
      <c r="G50" s="219"/>
      <c r="H50" s="231"/>
      <c r="J50" s="230"/>
      <c r="K50" s="313"/>
      <c r="L50" s="241"/>
      <c r="M50" s="210"/>
      <c r="N50" s="231"/>
      <c r="O50" s="238"/>
      <c r="P50" s="219"/>
      <c r="Q50" s="231"/>
    </row>
    <row r="51" spans="1:17" ht="17">
      <c r="A51" s="232" t="str">
        <f>IF(A46&lt;&gt;"",A46,"")</f>
        <v/>
      </c>
      <c r="B51" s="316" t="str">
        <f>IF(A46&lt;&gt;"", "Total", "")</f>
        <v/>
      </c>
      <c r="C51" s="242" t="str">
        <f>IF($A51&lt;&gt;"", SUM(C46:C50), "")</f>
        <v/>
      </c>
      <c r="D51" s="239" t="str">
        <f>IF($A51&lt;&gt;"",SUM(D46:D50),"")</f>
        <v/>
      </c>
      <c r="E51" s="233" t="str">
        <f>IFERROR(D51/C51,"")</f>
        <v/>
      </c>
      <c r="F51" s="239" t="str">
        <f>IF($A51&lt;&gt;"", SUM(F46:F50), "")</f>
        <v/>
      </c>
      <c r="G51" s="211" t="str">
        <f>IF($A51&lt;&gt;"",SUM(G46:G50),"")</f>
        <v/>
      </c>
      <c r="H51" s="233" t="str">
        <f>IFERROR(G51/F51,"")</f>
        <v/>
      </c>
      <c r="J51" s="232"/>
      <c r="K51" s="316"/>
      <c r="L51" s="242"/>
      <c r="M51" s="211"/>
      <c r="N51" s="233"/>
      <c r="O51" s="239"/>
      <c r="P51" s="211"/>
      <c r="Q51" s="233"/>
    </row>
    <row r="52" spans="1:17">
      <c r="A52" s="230"/>
      <c r="B52" s="314"/>
      <c r="C52" s="241"/>
      <c r="D52" s="238"/>
      <c r="E52" s="231"/>
      <c r="F52" s="238"/>
      <c r="G52" s="210"/>
      <c r="H52" s="234"/>
      <c r="J52" s="230"/>
      <c r="K52" s="314"/>
      <c r="L52" s="241"/>
      <c r="M52" s="210"/>
      <c r="N52" s="231"/>
      <c r="O52" s="238"/>
      <c r="P52" s="210"/>
      <c r="Q52" s="234"/>
    </row>
    <row r="53" spans="1:17" ht="17">
      <c r="A53" s="230" t="str">
        <f>ClaimInfo!I7</f>
        <v/>
      </c>
      <c r="B53" s="834" t="str">
        <f>IF(A53&lt;&gt;"", ClaimInfo!G$2, "")</f>
        <v/>
      </c>
      <c r="C53" s="241"/>
      <c r="D53" s="238"/>
      <c r="E53" s="231"/>
      <c r="F53" s="241"/>
      <c r="G53" s="210"/>
      <c r="H53" s="231"/>
      <c r="J53" s="230"/>
      <c r="K53" s="313"/>
      <c r="L53" s="241"/>
      <c r="M53" s="210"/>
      <c r="N53" s="231"/>
      <c r="O53" s="238"/>
      <c r="P53" s="210"/>
      <c r="Q53" s="231"/>
    </row>
    <row r="54" spans="1:17" ht="17">
      <c r="A54" s="230"/>
      <c r="B54" s="313" t="str">
        <f>IF(A53&lt;&gt;"", ClaimInfo!G$3, "")</f>
        <v/>
      </c>
      <c r="C54" s="241"/>
      <c r="D54" s="238"/>
      <c r="E54" s="231"/>
      <c r="F54" s="241"/>
      <c r="G54" s="210"/>
      <c r="H54" s="231"/>
      <c r="J54" s="230"/>
      <c r="K54" s="313"/>
      <c r="L54" s="241"/>
      <c r="M54" s="210"/>
      <c r="N54" s="231"/>
      <c r="O54" s="238"/>
      <c r="P54" s="210"/>
      <c r="Q54" s="231"/>
    </row>
    <row r="55" spans="1:17" ht="17">
      <c r="A55" s="230"/>
      <c r="B55" s="313" t="str">
        <f>IF(A53&lt;&gt;"", ClaimInfo!G$4, "")</f>
        <v/>
      </c>
      <c r="C55" s="241"/>
      <c r="D55" s="917"/>
      <c r="E55" s="231"/>
      <c r="F55" s="241"/>
      <c r="G55" s="210"/>
      <c r="H55" s="231"/>
      <c r="J55" s="230"/>
      <c r="K55" s="313"/>
      <c r="L55" s="241"/>
      <c r="M55" s="219"/>
      <c r="N55" s="231"/>
      <c r="O55" s="238"/>
      <c r="P55" s="219"/>
      <c r="Q55" s="231"/>
    </row>
    <row r="56" spans="1:17" ht="17">
      <c r="A56" s="230"/>
      <c r="B56" s="313" t="str">
        <f>IF(A53&lt;&gt;"", ClaimInfo!G$5, "")</f>
        <v/>
      </c>
      <c r="C56" s="241"/>
      <c r="D56" s="238"/>
      <c r="E56" s="231"/>
      <c r="F56" s="241"/>
      <c r="G56" s="210"/>
      <c r="H56" s="231"/>
      <c r="J56" s="230"/>
      <c r="K56" s="313"/>
      <c r="L56" s="241"/>
      <c r="M56" s="210"/>
      <c r="N56" s="231"/>
      <c r="O56" s="238"/>
      <c r="P56" s="210"/>
      <c r="Q56" s="231"/>
    </row>
    <row r="57" spans="1:17">
      <c r="A57" s="230"/>
      <c r="B57" s="313" t="str">
        <f>IF(A53&lt;&gt;"", ClaimInfo!G$6, "")</f>
        <v/>
      </c>
      <c r="C57" s="241"/>
      <c r="D57" s="238"/>
      <c r="E57" s="231"/>
      <c r="F57" s="241"/>
      <c r="G57" s="210"/>
      <c r="H57" s="231"/>
      <c r="J57" s="230"/>
      <c r="K57" s="313"/>
      <c r="L57" s="241"/>
      <c r="M57" s="210"/>
      <c r="N57" s="231"/>
      <c r="O57" s="238"/>
      <c r="P57" s="210"/>
      <c r="Q57" s="231"/>
    </row>
    <row r="58" spans="1:17" ht="17">
      <c r="A58" s="232" t="str">
        <f>IF(A53&lt;&gt;"",A53,"")</f>
        <v/>
      </c>
      <c r="B58" s="316" t="str">
        <f>IF(A53&lt;&gt;"", "Total", "")</f>
        <v/>
      </c>
      <c r="C58" s="242" t="str">
        <f>IF($A58&lt;&gt;"", SUM(C53:C57), "")</f>
        <v/>
      </c>
      <c r="D58" s="239" t="str">
        <f>IF($A58&lt;&gt;"",SUM(D53:D57),"")</f>
        <v/>
      </c>
      <c r="E58" s="233" t="str">
        <f>IFERROR(D58/C58,"")</f>
        <v/>
      </c>
      <c r="F58" s="239" t="str">
        <f>IF($A58&lt;&gt;"", SUM(F53:F57), "")</f>
        <v/>
      </c>
      <c r="G58" s="211" t="str">
        <f>IF($A58&lt;&gt;"",SUM(G53:G57),"")</f>
        <v/>
      </c>
      <c r="H58" s="233" t="str">
        <f>IFERROR(G58/F58,"")</f>
        <v/>
      </c>
      <c r="J58" s="232"/>
      <c r="K58" s="316"/>
      <c r="L58" s="242"/>
      <c r="M58" s="211"/>
      <c r="N58" s="233"/>
      <c r="O58" s="239"/>
      <c r="P58" s="211"/>
      <c r="Q58" s="233"/>
    </row>
    <row r="59" spans="1:17">
      <c r="A59" s="230"/>
      <c r="B59" s="315"/>
      <c r="C59" s="241"/>
      <c r="D59" s="917"/>
      <c r="E59" s="231"/>
      <c r="F59" s="238"/>
      <c r="G59" s="219"/>
      <c r="H59" s="231"/>
      <c r="J59" s="230"/>
      <c r="K59" s="315"/>
      <c r="L59" s="241"/>
      <c r="M59" s="219"/>
      <c r="N59" s="231"/>
      <c r="O59" s="238"/>
      <c r="P59" s="219"/>
      <c r="Q59" s="231"/>
    </row>
    <row r="60" spans="1:17" ht="17">
      <c r="A60" s="230" t="str">
        <f>ClaimInfo!I8</f>
        <v/>
      </c>
      <c r="B60" s="834" t="str">
        <f>IF(A60&lt;&gt;"", ClaimInfo!G$2, "")</f>
        <v/>
      </c>
      <c r="C60" s="241"/>
      <c r="D60" s="238"/>
      <c r="E60" s="231"/>
      <c r="F60" s="241"/>
      <c r="G60" s="210"/>
      <c r="H60" s="231"/>
      <c r="J60" s="230"/>
      <c r="K60" s="313"/>
      <c r="L60" s="241"/>
      <c r="M60" s="210"/>
      <c r="N60" s="231"/>
      <c r="O60" s="238"/>
      <c r="P60" s="210"/>
      <c r="Q60" s="231"/>
    </row>
    <row r="61" spans="1:17" ht="16" customHeight="1">
      <c r="A61" s="230"/>
      <c r="B61" s="313" t="str">
        <f>IF(A60&lt;&gt;"", ClaimInfo!G$3, "")</f>
        <v/>
      </c>
      <c r="C61" s="241"/>
      <c r="D61" s="238"/>
      <c r="E61" s="231"/>
      <c r="F61" s="241"/>
      <c r="G61" s="210"/>
      <c r="H61" s="231"/>
      <c r="J61" s="230"/>
      <c r="K61" s="313"/>
      <c r="L61" s="241"/>
      <c r="M61" s="210"/>
      <c r="N61" s="231"/>
      <c r="O61" s="238"/>
      <c r="P61" s="210"/>
      <c r="Q61" s="231"/>
    </row>
    <row r="62" spans="1:17" ht="17">
      <c r="A62" s="230"/>
      <c r="B62" s="313" t="str">
        <f>IF(A60&lt;&gt;"", ClaimInfo!G$4, "")</f>
        <v/>
      </c>
      <c r="C62" s="241"/>
      <c r="D62" s="238"/>
      <c r="E62" s="231"/>
      <c r="F62" s="241"/>
      <c r="G62" s="210"/>
      <c r="H62" s="231"/>
      <c r="J62" s="230"/>
      <c r="K62" s="313"/>
      <c r="L62" s="241"/>
      <c r="M62" s="210"/>
      <c r="N62" s="231"/>
      <c r="O62" s="238"/>
      <c r="P62" s="210"/>
      <c r="Q62" s="231"/>
    </row>
    <row r="63" spans="1:17" ht="17">
      <c r="A63" s="230"/>
      <c r="B63" s="313" t="str">
        <f>IF(A60&lt;&gt;"", ClaimInfo!G$5, "")</f>
        <v/>
      </c>
      <c r="C63" s="241"/>
      <c r="D63" s="238"/>
      <c r="E63" s="231"/>
      <c r="F63" s="241"/>
      <c r="G63" s="210"/>
      <c r="H63" s="231"/>
      <c r="J63" s="230"/>
      <c r="K63" s="313"/>
      <c r="L63" s="241"/>
      <c r="M63" s="210"/>
      <c r="N63" s="231"/>
      <c r="O63" s="238"/>
      <c r="P63" s="210"/>
      <c r="Q63" s="231"/>
    </row>
    <row r="64" spans="1:17">
      <c r="A64" s="230"/>
      <c r="B64" s="313" t="str">
        <f>IF(A60&lt;&gt;"", ClaimInfo!G$6, "")</f>
        <v/>
      </c>
      <c r="C64" s="241"/>
      <c r="D64" s="917"/>
      <c r="E64" s="231"/>
      <c r="F64" s="241"/>
      <c r="G64" s="210"/>
      <c r="H64" s="231"/>
      <c r="J64" s="230"/>
      <c r="K64" s="313"/>
      <c r="L64" s="241"/>
      <c r="M64" s="219"/>
      <c r="N64" s="231"/>
      <c r="O64" s="238"/>
      <c r="P64" s="219"/>
      <c r="Q64" s="231"/>
    </row>
    <row r="65" spans="1:17" ht="17">
      <c r="A65" s="232" t="str">
        <f>IF(A60&lt;&gt;"",A60,"")</f>
        <v/>
      </c>
      <c r="B65" s="316" t="str">
        <f>IF(A60&lt;&gt;"", "Total", "")</f>
        <v/>
      </c>
      <c r="C65" s="242" t="str">
        <f>IF($A65&lt;&gt;"", SUM(C60:C64), "")</f>
        <v/>
      </c>
      <c r="D65" s="239" t="str">
        <f>IF($A65&lt;&gt;"",SUM(D60:D64),"")</f>
        <v/>
      </c>
      <c r="E65" s="233" t="str">
        <f>IFERROR(D65/C65,"")</f>
        <v/>
      </c>
      <c r="F65" s="239" t="str">
        <f>IF($A65&lt;&gt;"", SUM(F60:F64), "")</f>
        <v/>
      </c>
      <c r="G65" s="211" t="str">
        <f>IF($A65&lt;&gt;"",SUM(G60:G64),"")</f>
        <v/>
      </c>
      <c r="H65" s="233" t="str">
        <f>IFERROR(G65/F65,"")</f>
        <v/>
      </c>
      <c r="J65" s="232"/>
      <c r="K65" s="316"/>
      <c r="L65" s="242"/>
      <c r="M65" s="211"/>
      <c r="N65" s="233"/>
      <c r="O65" s="239"/>
      <c r="P65" s="211"/>
      <c r="Q65" s="233"/>
    </row>
    <row r="66" spans="1:17">
      <c r="A66" s="230"/>
      <c r="B66" s="314"/>
      <c r="C66" s="241"/>
      <c r="D66" s="238"/>
      <c r="E66" s="234"/>
      <c r="F66" s="238"/>
      <c r="G66" s="210"/>
      <c r="H66" s="234"/>
      <c r="J66" s="230"/>
      <c r="K66" s="314"/>
      <c r="L66" s="241"/>
      <c r="M66" s="210"/>
      <c r="N66" s="234"/>
      <c r="O66" s="238"/>
      <c r="P66" s="210"/>
      <c r="Q66" s="234"/>
    </row>
    <row r="67" spans="1:17" ht="17">
      <c r="A67" s="230" t="str">
        <f>ClaimInfo!I9</f>
        <v/>
      </c>
      <c r="B67" s="313" t="str">
        <f>IF(A67&lt;&gt;"", ClaimInfo!G$2, "")</f>
        <v/>
      </c>
      <c r="C67" s="241"/>
      <c r="D67" s="238"/>
      <c r="E67" s="231"/>
      <c r="F67" s="238"/>
      <c r="G67" s="210"/>
      <c r="H67" s="231"/>
      <c r="J67" s="230"/>
      <c r="K67" s="313"/>
      <c r="L67" s="241"/>
      <c r="M67" s="210"/>
      <c r="N67" s="231"/>
      <c r="O67" s="238"/>
      <c r="P67" s="210"/>
      <c r="Q67" s="231"/>
    </row>
    <row r="68" spans="1:17" ht="17">
      <c r="A68" s="230"/>
      <c r="B68" s="313" t="str">
        <f>IF(A67&lt;&gt;"", ClaimInfo!G$3, "")</f>
        <v/>
      </c>
      <c r="C68" s="241"/>
      <c r="D68" s="238"/>
      <c r="E68" s="231"/>
      <c r="F68" s="238"/>
      <c r="G68" s="210"/>
      <c r="H68" s="231"/>
      <c r="J68" s="230"/>
      <c r="K68" s="313"/>
      <c r="L68" s="241"/>
      <c r="M68" s="210"/>
      <c r="N68" s="231"/>
      <c r="O68" s="238"/>
      <c r="P68" s="210"/>
      <c r="Q68" s="231"/>
    </row>
    <row r="69" spans="1:17" ht="17">
      <c r="A69" s="230"/>
      <c r="B69" s="313" t="str">
        <f>IF(A67&lt;&gt;"", ClaimInfo!G$4, "")</f>
        <v/>
      </c>
      <c r="C69" s="241"/>
      <c r="D69" s="917"/>
      <c r="E69" s="231"/>
      <c r="F69" s="238"/>
      <c r="G69" s="219"/>
      <c r="H69" s="231"/>
      <c r="J69" s="230"/>
      <c r="K69" s="313"/>
      <c r="L69" s="241"/>
      <c r="M69" s="219"/>
      <c r="N69" s="231"/>
      <c r="O69" s="238"/>
      <c r="P69" s="219"/>
      <c r="Q69" s="231"/>
    </row>
    <row r="70" spans="1:17" ht="17">
      <c r="A70" s="230"/>
      <c r="B70" s="313" t="str">
        <f>IF(A67&lt;&gt;"", ClaimInfo!G$5, "")</f>
        <v/>
      </c>
      <c r="C70" s="241"/>
      <c r="D70" s="238"/>
      <c r="E70" s="231"/>
      <c r="F70" s="238"/>
      <c r="G70" s="210"/>
      <c r="H70" s="231"/>
      <c r="J70" s="230"/>
      <c r="K70" s="313"/>
      <c r="L70" s="241"/>
      <c r="M70" s="210"/>
      <c r="N70" s="231"/>
      <c r="O70" s="238"/>
      <c r="P70" s="210"/>
      <c r="Q70" s="231"/>
    </row>
    <row r="71" spans="1:17">
      <c r="A71" s="230"/>
      <c r="B71" s="313" t="str">
        <f>IF(A67&lt;&gt;"", ClaimInfo!G$6, "")</f>
        <v/>
      </c>
      <c r="C71" s="241"/>
      <c r="D71" s="238"/>
      <c r="E71" s="231"/>
      <c r="F71" s="238"/>
      <c r="G71" s="210"/>
      <c r="H71" s="231"/>
      <c r="J71" s="230"/>
      <c r="K71" s="313"/>
      <c r="L71" s="241"/>
      <c r="M71" s="210"/>
      <c r="N71" s="231"/>
      <c r="O71" s="238"/>
      <c r="P71" s="210"/>
      <c r="Q71" s="231"/>
    </row>
    <row r="72" spans="1:17" ht="17">
      <c r="A72" s="235" t="str">
        <f>IF(A67&lt;&gt;"",A67,"0")</f>
        <v>0</v>
      </c>
      <c r="B72" s="317" t="s">
        <v>1284</v>
      </c>
      <c r="C72" s="243">
        <f>IF($A72&lt;&gt;"", SUM(C67:C71), "")</f>
        <v>0</v>
      </c>
      <c r="D72" s="240">
        <f>IF($A72&lt;&gt;"",SUM(D67:D71),"")</f>
        <v>0</v>
      </c>
      <c r="E72" s="237" t="str">
        <f>IFERROR(D72/C72,"")</f>
        <v/>
      </c>
      <c r="F72" s="240">
        <f>IF($A72&lt;&gt;"", SUM(F67:F71), "")</f>
        <v>0</v>
      </c>
      <c r="G72" s="236">
        <f>IF($A72&lt;&gt;"",SUM(G67:G71),"")</f>
        <v>0</v>
      </c>
      <c r="H72" s="237" t="str">
        <f>IFERROR(G72/F72,"")</f>
        <v/>
      </c>
      <c r="J72" s="235"/>
      <c r="K72" s="317"/>
      <c r="L72" s="243"/>
      <c r="M72" s="236"/>
      <c r="N72" s="237"/>
      <c r="O72" s="240"/>
      <c r="P72" s="236"/>
      <c r="Q72" s="237"/>
    </row>
    <row r="73" spans="1:17">
      <c r="A73" s="183" t="s">
        <v>1736</v>
      </c>
      <c r="B73" s="188"/>
      <c r="C73" s="195"/>
      <c r="D73" s="195"/>
      <c r="E73" s="196"/>
      <c r="F73" s="195"/>
      <c r="G73" s="195"/>
      <c r="H73" s="196"/>
      <c r="K73" s="188"/>
      <c r="L73" s="195"/>
      <c r="M73" s="195"/>
      <c r="N73" s="196"/>
      <c r="O73" s="195"/>
      <c r="P73" s="195"/>
      <c r="Q73" s="196"/>
    </row>
    <row r="74" spans="1:17">
      <c r="A74" s="185" t="s">
        <v>1748</v>
      </c>
      <c r="J74" s="185" t="s">
        <v>1748</v>
      </c>
    </row>
    <row r="75" spans="1:17" ht="16" customHeight="1">
      <c r="A75" s="509"/>
      <c r="B75" s="508"/>
      <c r="C75" s="185" t="s">
        <v>1721</v>
      </c>
      <c r="D75" s="819" t="str">
        <f>D43</f>
        <v>NA</v>
      </c>
      <c r="E75" s="183"/>
      <c r="F75" s="185" t="s">
        <v>1721</v>
      </c>
      <c r="G75" s="819">
        <f>ClaimInfo!$C$9</f>
        <v>0</v>
      </c>
      <c r="H75" s="817"/>
      <c r="I75" s="502"/>
      <c r="J75" s="509"/>
      <c r="K75" s="508"/>
      <c r="L75" s="973" t="e">
        <f>ContractNo</f>
        <v>#REF!</v>
      </c>
      <c r="M75" s="974"/>
      <c r="N75" s="974"/>
      <c r="O75" s="974"/>
      <c r="P75" s="974"/>
      <c r="Q75" s="975"/>
    </row>
    <row r="76" spans="1:17" ht="16" customHeight="1">
      <c r="A76" s="511"/>
      <c r="B76" s="510"/>
      <c r="C76" s="827" t="str">
        <f>IF(ClaimInfo!$C$6&lt;&gt;"",ClaimInfo!$C$6,"0/1/1900")</f>
        <v>0/1/1900</v>
      </c>
      <c r="D76" s="827" t="str">
        <f>IF(ClaimInfo!$C$7&lt;&gt;"",ClaimInfo!$C$7,"0/1/1900")</f>
        <v>0/1/1900</v>
      </c>
      <c r="E76" s="797"/>
      <c r="F76" s="818">
        <f>ClaimInfo!$C$11</f>
        <v>0</v>
      </c>
      <c r="G76" s="818">
        <f>ClaimInfo!$C$12</f>
        <v>0</v>
      </c>
      <c r="H76" s="798"/>
      <c r="I76" s="502"/>
      <c r="J76" s="511"/>
      <c r="K76" s="510"/>
      <c r="L76" s="969" t="e">
        <f>L44</f>
        <v>#REF!</v>
      </c>
      <c r="M76" s="970"/>
      <c r="N76" s="971"/>
      <c r="O76" s="972" t="e">
        <f>O44</f>
        <v>#REF!</v>
      </c>
      <c r="P76" s="970"/>
      <c r="Q76" s="971"/>
    </row>
    <row r="77" spans="1:17" ht="15" customHeight="1">
      <c r="A77" s="512" t="s">
        <v>1195</v>
      </c>
      <c r="B77" s="513" t="s">
        <v>1679</v>
      </c>
      <c r="C77" s="512" t="s">
        <v>1722</v>
      </c>
      <c r="D77" s="514" t="s">
        <v>1723</v>
      </c>
      <c r="E77" s="513" t="s">
        <v>1199</v>
      </c>
      <c r="F77" s="515" t="s">
        <v>1722</v>
      </c>
      <c r="G77" s="514" t="s">
        <v>1723</v>
      </c>
      <c r="H77" s="513" t="s">
        <v>1199</v>
      </c>
      <c r="I77" s="500"/>
      <c r="J77" s="512" t="s">
        <v>1195</v>
      </c>
      <c r="K77" s="513" t="s">
        <v>1679</v>
      </c>
      <c r="L77" s="512" t="s">
        <v>1722</v>
      </c>
      <c r="M77" s="514" t="s">
        <v>1723</v>
      </c>
      <c r="N77" s="513" t="s">
        <v>1199</v>
      </c>
      <c r="O77" s="782" t="s">
        <v>1722</v>
      </c>
      <c r="P77" s="783" t="s">
        <v>1723</v>
      </c>
      <c r="Q77" s="513" t="s">
        <v>1199</v>
      </c>
    </row>
    <row r="78" spans="1:17" ht="16" customHeight="1">
      <c r="A78" s="914" t="str">
        <f>ClaimInfo!I10</f>
        <v/>
      </c>
      <c r="B78" s="915" t="str">
        <f>IF(A78&lt;&gt;"", ClaimInfo!G$2, "")</f>
        <v/>
      </c>
      <c r="C78" s="911"/>
      <c r="D78" s="912"/>
      <c r="E78" s="913"/>
      <c r="F78" s="916"/>
      <c r="G78" s="912"/>
      <c r="H78" s="913"/>
      <c r="J78" s="244"/>
      <c r="K78" s="313"/>
      <c r="L78" s="245"/>
      <c r="M78" s="246"/>
      <c r="N78" s="247"/>
      <c r="O78" s="248"/>
      <c r="P78" s="246"/>
      <c r="Q78" s="247"/>
    </row>
    <row r="79" spans="1:17" ht="17">
      <c r="A79" s="230"/>
      <c r="B79" s="313" t="str">
        <f>IF(A78&lt;&gt;"", ClaimInfo!G$3, "")</f>
        <v/>
      </c>
      <c r="C79" s="241"/>
      <c r="D79" s="210"/>
      <c r="E79" s="231"/>
      <c r="F79" s="238"/>
      <c r="G79" s="210"/>
      <c r="H79" s="231"/>
      <c r="J79" s="230"/>
      <c r="K79" s="313"/>
      <c r="L79" s="241"/>
      <c r="M79" s="210"/>
      <c r="N79" s="231"/>
      <c r="O79" s="238"/>
      <c r="P79" s="210"/>
      <c r="Q79" s="231"/>
    </row>
    <row r="80" spans="1:17" ht="17">
      <c r="A80" s="230"/>
      <c r="B80" s="313" t="str">
        <f>IF(A78&lt;&gt;"", ClaimInfo!G$4, "")</f>
        <v/>
      </c>
      <c r="C80" s="241"/>
      <c r="D80" s="210"/>
      <c r="E80" s="231"/>
      <c r="F80" s="238"/>
      <c r="G80" s="210"/>
      <c r="H80" s="231"/>
      <c r="J80" s="230"/>
      <c r="K80" s="313"/>
      <c r="L80" s="241"/>
      <c r="M80" s="210"/>
      <c r="N80" s="231"/>
      <c r="O80" s="238"/>
      <c r="P80" s="210"/>
      <c r="Q80" s="231"/>
    </row>
    <row r="81" spans="1:17" ht="17">
      <c r="A81" s="230"/>
      <c r="B81" s="313" t="str">
        <f>IF(A78&lt;&gt;"", ClaimInfo!G$5, "")</f>
        <v/>
      </c>
      <c r="C81" s="241"/>
      <c r="D81" s="238"/>
      <c r="E81" s="231"/>
      <c r="F81" s="238"/>
      <c r="G81" s="210"/>
      <c r="H81" s="231"/>
      <c r="J81" s="230"/>
      <c r="K81" s="313"/>
      <c r="L81" s="241"/>
      <c r="M81" s="210"/>
      <c r="N81" s="231"/>
      <c r="O81" s="238"/>
      <c r="P81" s="210"/>
      <c r="Q81" s="231"/>
    </row>
    <row r="82" spans="1:17">
      <c r="A82" s="230"/>
      <c r="B82" s="313" t="str">
        <f>IF(A78&lt;&gt;"", ClaimInfo!G$6, "")</f>
        <v/>
      </c>
      <c r="C82" s="241"/>
      <c r="D82" s="238"/>
      <c r="E82" s="231"/>
      <c r="F82" s="238"/>
      <c r="G82" s="219"/>
      <c r="H82" s="231"/>
      <c r="J82" s="230"/>
      <c r="K82" s="313"/>
      <c r="L82" s="241"/>
      <c r="M82" s="210"/>
      <c r="N82" s="231"/>
      <c r="O82" s="238"/>
      <c r="P82" s="219"/>
      <c r="Q82" s="231"/>
    </row>
    <row r="83" spans="1:17" ht="17">
      <c r="A83" s="232" t="str">
        <f>IF(A78&lt;&gt;"",A78,"")</f>
        <v/>
      </c>
      <c r="B83" s="316" t="str">
        <f>IF(A78&lt;&gt;"", "Total", "")</f>
        <v/>
      </c>
      <c r="C83" s="242" t="str">
        <f>IF($A83&lt;&gt;"", SUM(C78:C82), "")</f>
        <v/>
      </c>
      <c r="D83" s="239" t="str">
        <f>IF($A83&lt;&gt;"",SUM(D78:D82),"")</f>
        <v/>
      </c>
      <c r="E83" s="233" t="str">
        <f>IFERROR(D83/C83,"")</f>
        <v/>
      </c>
      <c r="F83" s="239" t="str">
        <f>IF($A83&lt;&gt;"", SUM(F78:F82), "")</f>
        <v/>
      </c>
      <c r="G83" s="211" t="str">
        <f>IF($A83&lt;&gt;"",SUM(G78:G82),"")</f>
        <v/>
      </c>
      <c r="H83" s="233" t="str">
        <f>IFERROR(G83/F83,"")</f>
        <v/>
      </c>
      <c r="J83" s="232"/>
      <c r="K83" s="316"/>
      <c r="L83" s="242"/>
      <c r="M83" s="211"/>
      <c r="N83" s="233"/>
      <c r="O83" s="239"/>
      <c r="P83" s="211"/>
      <c r="Q83" s="233"/>
    </row>
    <row r="84" spans="1:17">
      <c r="A84" s="230"/>
      <c r="B84" s="314"/>
      <c r="C84" s="241"/>
      <c r="D84" s="238"/>
      <c r="E84" s="231"/>
      <c r="F84" s="238"/>
      <c r="G84" s="210"/>
      <c r="H84" s="234"/>
      <c r="J84" s="230"/>
      <c r="K84" s="314"/>
      <c r="L84" s="241"/>
      <c r="M84" s="210"/>
      <c r="N84" s="231"/>
      <c r="O84" s="238"/>
      <c r="P84" s="210"/>
      <c r="Q84" s="234"/>
    </row>
    <row r="85" spans="1:17" ht="16" customHeight="1">
      <c r="A85" s="230" t="str">
        <f>ClaimInfo!I11</f>
        <v/>
      </c>
      <c r="B85" s="834" t="str">
        <f>IF(A85&lt;&gt;"", ClaimInfo!G$2, "")</f>
        <v/>
      </c>
      <c r="C85" s="241"/>
      <c r="D85" s="238"/>
      <c r="E85" s="231"/>
      <c r="F85" s="238"/>
      <c r="G85" s="210"/>
      <c r="H85" s="231"/>
      <c r="J85" s="230"/>
      <c r="K85" s="313"/>
      <c r="L85" s="241"/>
      <c r="M85" s="210"/>
      <c r="N85" s="231"/>
      <c r="O85" s="238"/>
      <c r="P85" s="210"/>
      <c r="Q85" s="231"/>
    </row>
    <row r="86" spans="1:17" ht="17">
      <c r="A86" s="230"/>
      <c r="B86" s="313" t="str">
        <f>IF(A85&lt;&gt;"", ClaimInfo!G$3, "")</f>
        <v/>
      </c>
      <c r="C86" s="241"/>
      <c r="D86" s="238"/>
      <c r="E86" s="231"/>
      <c r="F86" s="238"/>
      <c r="G86" s="210"/>
      <c r="H86" s="231"/>
      <c r="J86" s="230"/>
      <c r="K86" s="313"/>
      <c r="L86" s="241"/>
      <c r="M86" s="210"/>
      <c r="N86" s="231"/>
      <c r="O86" s="238"/>
      <c r="P86" s="210"/>
      <c r="Q86" s="231"/>
    </row>
    <row r="87" spans="1:17" ht="17">
      <c r="A87" s="230"/>
      <c r="B87" s="313" t="str">
        <f>IF(A85&lt;&gt;"", ClaimInfo!G$4, "")</f>
        <v/>
      </c>
      <c r="C87" s="241"/>
      <c r="D87" s="917"/>
      <c r="E87" s="231"/>
      <c r="F87" s="238"/>
      <c r="G87" s="219"/>
      <c r="H87" s="231"/>
      <c r="J87" s="230"/>
      <c r="K87" s="313"/>
      <c r="L87" s="241"/>
      <c r="M87" s="219"/>
      <c r="N87" s="231"/>
      <c r="O87" s="238"/>
      <c r="P87" s="219"/>
      <c r="Q87" s="231"/>
    </row>
    <row r="88" spans="1:17" ht="17">
      <c r="A88" s="230"/>
      <c r="B88" s="313" t="str">
        <f>IF(A85&lt;&gt;"", ClaimInfo!G$5, "")</f>
        <v/>
      </c>
      <c r="C88" s="241"/>
      <c r="D88" s="238"/>
      <c r="E88" s="231"/>
      <c r="F88" s="238"/>
      <c r="G88" s="210"/>
      <c r="H88" s="231"/>
      <c r="J88" s="230"/>
      <c r="K88" s="313"/>
      <c r="L88" s="241"/>
      <c r="M88" s="210"/>
      <c r="N88" s="231"/>
      <c r="O88" s="238"/>
      <c r="P88" s="210"/>
      <c r="Q88" s="231"/>
    </row>
    <row r="89" spans="1:17">
      <c r="A89" s="230"/>
      <c r="B89" s="313" t="str">
        <f>IF(A85&lt;&gt;"", ClaimInfo!G$6, "")</f>
        <v/>
      </c>
      <c r="C89" s="241"/>
      <c r="D89" s="238"/>
      <c r="E89" s="231"/>
      <c r="F89" s="238"/>
      <c r="G89" s="210"/>
      <c r="H89" s="231"/>
      <c r="J89" s="230"/>
      <c r="K89" s="313"/>
      <c r="L89" s="241"/>
      <c r="M89" s="210"/>
      <c r="N89" s="231"/>
      <c r="O89" s="238"/>
      <c r="P89" s="210"/>
      <c r="Q89" s="231"/>
    </row>
    <row r="90" spans="1:17" ht="17">
      <c r="A90" s="232" t="str">
        <f>IF(A85&lt;&gt;"",A85,"")</f>
        <v/>
      </c>
      <c r="B90" s="316" t="str">
        <f>IF(A85&lt;&gt;"", "Total", "")</f>
        <v/>
      </c>
      <c r="C90" s="242" t="str">
        <f>IF($A90&lt;&gt;"", SUM(C85:C89), "")</f>
        <v/>
      </c>
      <c r="D90" s="239" t="str">
        <f>IF($A90&lt;&gt;"",SUM(D85:D89),"")</f>
        <v/>
      </c>
      <c r="E90" s="233" t="str">
        <f>IFERROR(D90/C90,"")</f>
        <v/>
      </c>
      <c r="F90" s="239" t="str">
        <f>IF($A90&lt;&gt;"", SUM(F85:F89), "")</f>
        <v/>
      </c>
      <c r="G90" s="211" t="str">
        <f>IF($A90&lt;&gt;"",SUM(G85:G89),"")</f>
        <v/>
      </c>
      <c r="H90" s="233" t="str">
        <f>IFERROR(G90/F90,"")</f>
        <v/>
      </c>
      <c r="J90" s="232"/>
      <c r="K90" s="316"/>
      <c r="L90" s="242"/>
      <c r="M90" s="211"/>
      <c r="N90" s="233"/>
      <c r="O90" s="239"/>
      <c r="P90" s="211"/>
      <c r="Q90" s="233"/>
    </row>
    <row r="91" spans="1:17">
      <c r="A91" s="230"/>
      <c r="B91" s="315"/>
      <c r="C91" s="241"/>
      <c r="D91" s="917"/>
      <c r="E91" s="231"/>
      <c r="F91" s="238"/>
      <c r="G91" s="219"/>
      <c r="H91" s="231"/>
      <c r="J91" s="230"/>
      <c r="K91" s="315"/>
      <c r="L91" s="241"/>
      <c r="M91" s="219"/>
      <c r="N91" s="231"/>
      <c r="O91" s="238"/>
      <c r="P91" s="219"/>
      <c r="Q91" s="231"/>
    </row>
    <row r="92" spans="1:17" ht="16" customHeight="1">
      <c r="A92" s="230" t="str">
        <f>ClaimInfo!I12</f>
        <v/>
      </c>
      <c r="B92" s="834" t="str">
        <f>IF(A92&lt;&gt;"", ClaimInfo!G$2, "")</f>
        <v/>
      </c>
      <c r="C92" s="241"/>
      <c r="D92" s="238"/>
      <c r="E92" s="231"/>
      <c r="F92" s="238"/>
      <c r="G92" s="210"/>
      <c r="H92" s="231"/>
      <c r="J92" s="230"/>
      <c r="K92" s="313"/>
      <c r="L92" s="241"/>
      <c r="M92" s="210"/>
      <c r="N92" s="231"/>
      <c r="O92" s="238"/>
      <c r="P92" s="210"/>
      <c r="Q92" s="231"/>
    </row>
    <row r="93" spans="1:17" ht="17">
      <c r="A93" s="230"/>
      <c r="B93" s="313" t="str">
        <f>IF(A92&lt;&gt;"", ClaimInfo!G$3, "")</f>
        <v/>
      </c>
      <c r="C93" s="241"/>
      <c r="D93" s="238"/>
      <c r="E93" s="231"/>
      <c r="F93" s="238"/>
      <c r="G93" s="210"/>
      <c r="H93" s="231"/>
      <c r="J93" s="230"/>
      <c r="K93" s="313"/>
      <c r="L93" s="241"/>
      <c r="M93" s="210"/>
      <c r="N93" s="231"/>
      <c r="O93" s="238"/>
      <c r="P93" s="210"/>
      <c r="Q93" s="231"/>
    </row>
    <row r="94" spans="1:17" ht="17">
      <c r="A94" s="230"/>
      <c r="B94" s="313" t="str">
        <f>IF(A92&lt;&gt;"", ClaimInfo!G$4, "")</f>
        <v/>
      </c>
      <c r="C94" s="241"/>
      <c r="D94" s="238"/>
      <c r="E94" s="231"/>
      <c r="F94" s="238"/>
      <c r="G94" s="210"/>
      <c r="H94" s="231"/>
      <c r="J94" s="230"/>
      <c r="K94" s="313"/>
      <c r="L94" s="241"/>
      <c r="M94" s="210"/>
      <c r="N94" s="231"/>
      <c r="O94" s="238"/>
      <c r="P94" s="210"/>
      <c r="Q94" s="231"/>
    </row>
    <row r="95" spans="1:17" ht="17">
      <c r="A95" s="230"/>
      <c r="B95" s="313" t="str">
        <f>IF(A92&lt;&gt;"", ClaimInfo!G$5, "")</f>
        <v/>
      </c>
      <c r="C95" s="241"/>
      <c r="D95" s="238"/>
      <c r="E95" s="231"/>
      <c r="F95" s="238"/>
      <c r="G95" s="210"/>
      <c r="H95" s="231"/>
      <c r="J95" s="230"/>
      <c r="K95" s="313"/>
      <c r="L95" s="241"/>
      <c r="M95" s="210"/>
      <c r="N95" s="231"/>
      <c r="O95" s="238"/>
      <c r="P95" s="210"/>
      <c r="Q95" s="231"/>
    </row>
    <row r="96" spans="1:17">
      <c r="A96" s="230"/>
      <c r="B96" s="313" t="str">
        <f>IF(A92&lt;&gt;"", ClaimInfo!G$6, "")</f>
        <v/>
      </c>
      <c r="C96" s="241"/>
      <c r="D96" s="917"/>
      <c r="E96" s="231"/>
      <c r="F96" s="238"/>
      <c r="G96" s="219"/>
      <c r="H96" s="231"/>
      <c r="J96" s="230"/>
      <c r="K96" s="313"/>
      <c r="L96" s="241"/>
      <c r="M96" s="219"/>
      <c r="N96" s="231"/>
      <c r="O96" s="238"/>
      <c r="P96" s="219"/>
      <c r="Q96" s="231"/>
    </row>
    <row r="97" spans="1:17" ht="17">
      <c r="A97" s="232" t="str">
        <f>IF(A92&lt;&gt;"",A92,"")</f>
        <v/>
      </c>
      <c r="B97" s="316" t="str">
        <f>IF(A92&lt;&gt;"", "Total", "")</f>
        <v/>
      </c>
      <c r="C97" s="242" t="str">
        <f>IF($A97&lt;&gt;"", SUM(C92:C96), "")</f>
        <v/>
      </c>
      <c r="D97" s="239" t="str">
        <f>IF($A97&lt;&gt;"",SUM(D92:D96),"")</f>
        <v/>
      </c>
      <c r="E97" s="233" t="str">
        <f>IFERROR(D97/C97,"")</f>
        <v/>
      </c>
      <c r="F97" s="239" t="str">
        <f>IF($A97&lt;&gt;"", SUM(F92:F96), "")</f>
        <v/>
      </c>
      <c r="G97" s="211" t="str">
        <f>IF($A97&lt;&gt;"",SUM(G92:G96),"")</f>
        <v/>
      </c>
      <c r="H97" s="233" t="str">
        <f>IFERROR(G97/F97,"")</f>
        <v/>
      </c>
      <c r="J97" s="232"/>
      <c r="K97" s="316"/>
      <c r="L97" s="242"/>
      <c r="M97" s="211"/>
      <c r="N97" s="233"/>
      <c r="O97" s="239"/>
      <c r="P97" s="211"/>
      <c r="Q97" s="233"/>
    </row>
    <row r="98" spans="1:17">
      <c r="A98" s="230"/>
      <c r="B98" s="314"/>
      <c r="C98" s="241"/>
      <c r="D98" s="238"/>
      <c r="E98" s="234"/>
      <c r="F98" s="238"/>
      <c r="G98" s="210"/>
      <c r="H98" s="234"/>
      <c r="J98" s="230"/>
      <c r="K98" s="314"/>
      <c r="L98" s="241"/>
      <c r="M98" s="210"/>
      <c r="N98" s="234"/>
      <c r="O98" s="238"/>
      <c r="P98" s="210"/>
      <c r="Q98" s="234"/>
    </row>
    <row r="99" spans="1:17" ht="16" customHeight="1">
      <c r="A99" s="230" t="str">
        <f>ClaimInfo!I13</f>
        <v/>
      </c>
      <c r="B99" s="834" t="str">
        <f>IF(A99&lt;&gt;"", ClaimInfo!G$2, "")</f>
        <v/>
      </c>
      <c r="C99" s="241"/>
      <c r="D99" s="238"/>
      <c r="E99" s="231"/>
      <c r="F99" s="238"/>
      <c r="G99" s="210"/>
      <c r="H99" s="231"/>
      <c r="J99" s="230"/>
      <c r="K99" s="313"/>
      <c r="L99" s="241"/>
      <c r="M99" s="210"/>
      <c r="N99" s="231"/>
      <c r="O99" s="238"/>
      <c r="P99" s="210"/>
      <c r="Q99" s="231"/>
    </row>
    <row r="100" spans="1:17" ht="17">
      <c r="A100" s="230"/>
      <c r="B100" s="313" t="str">
        <f>IF(A99&lt;&gt;"", ClaimInfo!G$3, "")</f>
        <v/>
      </c>
      <c r="C100" s="241"/>
      <c r="D100" s="238"/>
      <c r="E100" s="231"/>
      <c r="F100" s="238"/>
      <c r="G100" s="210"/>
      <c r="H100" s="231"/>
      <c r="J100" s="230"/>
      <c r="K100" s="313"/>
      <c r="L100" s="241"/>
      <c r="M100" s="210"/>
      <c r="N100" s="231"/>
      <c r="O100" s="238"/>
      <c r="P100" s="210"/>
      <c r="Q100" s="231"/>
    </row>
    <row r="101" spans="1:17" ht="17">
      <c r="A101" s="230"/>
      <c r="B101" s="313" t="str">
        <f>IF(A99&lt;&gt;"", ClaimInfo!G$4, "")</f>
        <v/>
      </c>
      <c r="C101" s="241"/>
      <c r="D101" s="917"/>
      <c r="E101" s="231"/>
      <c r="F101" s="238"/>
      <c r="G101" s="219"/>
      <c r="H101" s="231"/>
      <c r="J101" s="230"/>
      <c r="K101" s="313"/>
      <c r="L101" s="241"/>
      <c r="M101" s="219"/>
      <c r="N101" s="231"/>
      <c r="O101" s="238"/>
      <c r="P101" s="219"/>
      <c r="Q101" s="231"/>
    </row>
    <row r="102" spans="1:17" ht="17">
      <c r="A102" s="230"/>
      <c r="B102" s="313" t="str">
        <f>IF(A99&lt;&gt;"", ClaimInfo!G$5, "")</f>
        <v/>
      </c>
      <c r="C102" s="241"/>
      <c r="D102" s="238"/>
      <c r="E102" s="231"/>
      <c r="F102" s="238"/>
      <c r="G102" s="210"/>
      <c r="H102" s="231"/>
      <c r="J102" s="230"/>
      <c r="K102" s="313"/>
      <c r="L102" s="241"/>
      <c r="M102" s="210"/>
      <c r="N102" s="231"/>
      <c r="O102" s="238"/>
      <c r="P102" s="210"/>
      <c r="Q102" s="231"/>
    </row>
    <row r="103" spans="1:17">
      <c r="A103" s="230"/>
      <c r="B103" s="313" t="str">
        <f>IF(A99&lt;&gt;"", ClaimInfo!G$6, "")</f>
        <v/>
      </c>
      <c r="C103" s="241"/>
      <c r="D103" s="238"/>
      <c r="E103" s="231"/>
      <c r="F103" s="238"/>
      <c r="G103" s="210"/>
      <c r="H103" s="231"/>
      <c r="J103" s="230"/>
      <c r="K103" s="313"/>
      <c r="L103" s="241"/>
      <c r="M103" s="210"/>
      <c r="N103" s="231"/>
      <c r="O103" s="238"/>
      <c r="P103" s="210"/>
      <c r="Q103" s="231"/>
    </row>
    <row r="104" spans="1:17" ht="17">
      <c r="A104" s="235" t="str">
        <f>IF(A99&lt;&gt;"",A99,"0")</f>
        <v>0</v>
      </c>
      <c r="B104" s="317" t="s">
        <v>1284</v>
      </c>
      <c r="C104" s="243">
        <f>IF($A104&lt;&gt;"", SUM(C99:C103), "")</f>
        <v>0</v>
      </c>
      <c r="D104" s="240">
        <f>IF($A104&lt;&gt;"",SUM(D99:D103),"")</f>
        <v>0</v>
      </c>
      <c r="E104" s="237" t="str">
        <f>IFERROR(D104/C104,"")</f>
        <v/>
      </c>
      <c r="F104" s="240">
        <f>IF($A104&lt;&gt;"", SUM(F99:F103), "")</f>
        <v>0</v>
      </c>
      <c r="G104" s="236">
        <f>IF($A104&lt;&gt;"",SUM(G99:G103),"")</f>
        <v>0</v>
      </c>
      <c r="H104" s="237" t="str">
        <f>IFERROR(G104/F104,"")</f>
        <v/>
      </c>
      <c r="J104" s="235"/>
      <c r="K104" s="317"/>
      <c r="L104" s="243"/>
      <c r="M104" s="236"/>
      <c r="N104" s="237"/>
      <c r="O104" s="240"/>
      <c r="P104" s="236"/>
      <c r="Q104" s="237"/>
    </row>
    <row r="105" spans="1:17">
      <c r="A105" s="183" t="s">
        <v>1736</v>
      </c>
    </row>
  </sheetData>
  <mergeCells count="9">
    <mergeCell ref="L76:N76"/>
    <mergeCell ref="O76:Q76"/>
    <mergeCell ref="L75:Q75"/>
    <mergeCell ref="L11:Q11"/>
    <mergeCell ref="L12:N12"/>
    <mergeCell ref="O12:Q12"/>
    <mergeCell ref="L43:Q43"/>
    <mergeCell ref="L44:N44"/>
    <mergeCell ref="O44:Q44"/>
  </mergeCells>
  <phoneticPr fontId="38" type="noConversion"/>
  <conditionalFormatting sqref="E14 H14 E21:H22 E28:H29 E35:E36 H35:H36 E46 H46 E53:E54 H53:H54 E60:E62 H60:H62 E67:H68 E78:H78 E85:H86 E92:H93 E99:H100">
    <cfRule type="cellIs" dxfId="51" priority="13" operator="lessThan">
      <formula>$B$3</formula>
    </cfRule>
  </conditionalFormatting>
  <conditionalFormatting sqref="E15:E16 H15:H16 E23:H23 E30:H30 E37 H37 E47:E49 H47:H49 E55 H55 E69:H69 E79:H80 E87:H87 E94:H94 E101:H101">
    <cfRule type="cellIs" dxfId="50" priority="12" operator="lessThan">
      <formula>$B$4</formula>
    </cfRule>
  </conditionalFormatting>
  <conditionalFormatting sqref="E17:H18">
    <cfRule type="cellIs" dxfId="49" priority="1" operator="lessThan">
      <formula>$B$5</formula>
    </cfRule>
  </conditionalFormatting>
  <conditionalFormatting sqref="E19:H19 E26:H26 E33:H33 E40:H40 E51:H51 E58:H58 E65:H65 E72:H72 E83:H83 E90:H90 E97:H97 E104:H104">
    <cfRule type="cellIs" dxfId="48" priority="10" operator="lessThan">
      <formula>$B$2</formula>
    </cfRule>
  </conditionalFormatting>
  <conditionalFormatting sqref="E24:H25 E31:H32 E38 H38 E39:H39 E50:H50 E56:E57 H56:H57 E63:E64 H63:H64 E70:H71 E81:H82 E88:H89 E95:H96 E102:H103">
    <cfRule type="cellIs" dxfId="47" priority="11" operator="lessThan">
      <formula>$B$5</formula>
    </cfRule>
  </conditionalFormatting>
  <conditionalFormatting sqref="F14:G15">
    <cfRule type="cellIs" dxfId="46" priority="3" operator="lessThan">
      <formula>$B$3</formula>
    </cfRule>
  </conditionalFormatting>
  <conditionalFormatting sqref="F16:G16">
    <cfRule type="cellIs" dxfId="45" priority="2" operator="lessThan">
      <formula>$B$4</formula>
    </cfRule>
  </conditionalFormatting>
  <conditionalFormatting sqref="N14:Q14 N21:Q22 N28:Q29 N35:Q36 N46:Q46 N53:Q54 N60:Q62 N67:Q68 N78:Q78 N85:Q86 N92:Q93 N99:Q100">
    <cfRule type="cellIs" dxfId="44" priority="8" operator="lessThan">
      <formula>$B$3</formula>
    </cfRule>
  </conditionalFormatting>
  <conditionalFormatting sqref="N15:Q16 N23 Q23 N30:Q30 N37:Q37 N47:Q49 N55:Q55 N69:Q69 N79:Q80 N87:Q87 N94:Q94 N101:Q101">
    <cfRule type="cellIs" dxfId="43" priority="7" operator="lessThan">
      <formula>$B$4</formula>
    </cfRule>
  </conditionalFormatting>
  <conditionalFormatting sqref="N17:Q18 N24:Q25 N31:Q32 N38:Q39 N50:Q50 N56:Q57 N63:Q64 N70:Q71 N81:Q82 N88:Q89 N95:Q96 N102:Q103">
    <cfRule type="cellIs" dxfId="42" priority="6" operator="lessThan">
      <formula>$B$5</formula>
    </cfRule>
  </conditionalFormatting>
  <conditionalFormatting sqref="N19:Q19 N26:Q26 N33:Q33 N40:Q40 N51:Q51 N58:Q58 N65:Q65 N72:Q72 N83:Q83 N90:Q90 N97:Q97 N104:Q104">
    <cfRule type="cellIs" dxfId="41" priority="5" operator="lessThan">
      <formula>$B$2</formula>
    </cfRule>
  </conditionalFormatting>
  <conditionalFormatting sqref="O23:P23">
    <cfRule type="cellIs" dxfId="40" priority="4" operator="lessThan">
      <formula>$B$3</formula>
    </cfRule>
  </conditionalFormatting>
  <dataValidations disablePrompts="1" count="1">
    <dataValidation type="list" allowBlank="1" showInputMessage="1" showErrorMessage="1" sqref="C1" xr:uid="{82251183-BBE3-3F48-8884-3C39A8F0CC93}">
      <formula1>"Raw Data, Self-Input"</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2585-53E2-5A4C-8FFC-21032035E729}">
  <sheetPr codeName="Sheet34"/>
  <dimension ref="A1:A164"/>
  <sheetViews>
    <sheetView topLeftCell="A116" workbookViewId="0">
      <selection activeCell="M18" sqref="M18"/>
    </sheetView>
  </sheetViews>
  <sheetFormatPr baseColWidth="10" defaultColWidth="10.83203125" defaultRowHeight="16"/>
  <cols>
    <col min="1" max="5" width="10.83203125" style="83"/>
    <col min="6" max="6" width="10.83203125" style="83" customWidth="1"/>
    <col min="7" max="16384" width="10.83203125" style="83"/>
  </cols>
  <sheetData>
    <row r="1" spans="1:1">
      <c r="A1" s="150" t="s">
        <v>1749</v>
      </c>
    </row>
    <row r="2" spans="1:1">
      <c r="A2" s="151"/>
    </row>
    <row r="3" spans="1:1">
      <c r="A3" s="152" t="s">
        <v>1750</v>
      </c>
    </row>
    <row r="4" spans="1:1">
      <c r="A4" s="152" t="s">
        <v>1751</v>
      </c>
    </row>
    <row r="5" spans="1:1">
      <c r="A5" s="152" t="s">
        <v>1752</v>
      </c>
    </row>
    <row r="6" spans="1:1">
      <c r="A6" s="152" t="s">
        <v>1753</v>
      </c>
    </row>
    <row r="7" spans="1:1">
      <c r="A7" s="152" t="s">
        <v>1754</v>
      </c>
    </row>
    <row r="8" spans="1:1">
      <c r="A8" s="152" t="s">
        <v>1755</v>
      </c>
    </row>
    <row r="9" spans="1:1">
      <c r="A9" s="152" t="s">
        <v>1756</v>
      </c>
    </row>
    <row r="10" spans="1:1">
      <c r="A10" s="152" t="s">
        <v>1757</v>
      </c>
    </row>
    <row r="11" spans="1:1">
      <c r="A11" s="152" t="s">
        <v>1758</v>
      </c>
    </row>
    <row r="12" spans="1:1">
      <c r="A12" s="152" t="s">
        <v>1759</v>
      </c>
    </row>
    <row r="13" spans="1:1">
      <c r="A13" s="152" t="s">
        <v>1760</v>
      </c>
    </row>
    <row r="14" spans="1:1">
      <c r="A14" s="152" t="s">
        <v>1761</v>
      </c>
    </row>
    <row r="15" spans="1:1">
      <c r="A15" s="152" t="s">
        <v>1762</v>
      </c>
    </row>
    <row r="16" spans="1:1">
      <c r="A16" s="152" t="s">
        <v>1763</v>
      </c>
    </row>
    <row r="17" spans="1:1">
      <c r="A17" s="152" t="s">
        <v>1764</v>
      </c>
    </row>
    <row r="18" spans="1:1">
      <c r="A18" s="152" t="s">
        <v>1765</v>
      </c>
    </row>
    <row r="19" spans="1:1">
      <c r="A19" s="152" t="s">
        <v>1766</v>
      </c>
    </row>
    <row r="20" spans="1:1">
      <c r="A20" s="152" t="s">
        <v>1767</v>
      </c>
    </row>
    <row r="21" spans="1:1">
      <c r="A21" s="152" t="s">
        <v>1768</v>
      </c>
    </row>
    <row r="22" spans="1:1">
      <c r="A22" s="152" t="s">
        <v>1769</v>
      </c>
    </row>
    <row r="23" spans="1:1">
      <c r="A23" s="152" t="s">
        <v>1770</v>
      </c>
    </row>
    <row r="24" spans="1:1">
      <c r="A24" s="153"/>
    </row>
    <row r="25" spans="1:1" ht="19">
      <c r="A25" s="154" t="s">
        <v>1771</v>
      </c>
    </row>
    <row r="26" spans="1:1">
      <c r="A26" s="155" t="s">
        <v>1772</v>
      </c>
    </row>
    <row r="27" spans="1:1">
      <c r="A27" s="155" t="s">
        <v>1773</v>
      </c>
    </row>
    <row r="28" spans="1:1">
      <c r="A28" s="155" t="s">
        <v>1774</v>
      </c>
    </row>
    <row r="29" spans="1:1">
      <c r="A29" s="155" t="s">
        <v>1775</v>
      </c>
    </row>
    <row r="30" spans="1:1">
      <c r="A30" s="155" t="s">
        <v>1776</v>
      </c>
    </row>
    <row r="31" spans="1:1">
      <c r="A31" s="155" t="s">
        <v>1777</v>
      </c>
    </row>
    <row r="32" spans="1:1">
      <c r="A32" s="155" t="s">
        <v>1778</v>
      </c>
    </row>
    <row r="33" spans="1:1">
      <c r="A33" s="155" t="s">
        <v>1779</v>
      </c>
    </row>
    <row r="34" spans="1:1">
      <c r="A34" s="155" t="s">
        <v>1780</v>
      </c>
    </row>
    <row r="35" spans="1:1">
      <c r="A35" s="155" t="s">
        <v>1781</v>
      </c>
    </row>
    <row r="36" spans="1:1">
      <c r="A36" s="155" t="s">
        <v>1782</v>
      </c>
    </row>
    <row r="37" spans="1:1">
      <c r="A37" s="153"/>
    </row>
    <row r="38" spans="1:1" ht="19">
      <c r="A38" s="154" t="s">
        <v>1783</v>
      </c>
    </row>
    <row r="39" spans="1:1">
      <c r="A39" s="155" t="s">
        <v>1784</v>
      </c>
    </row>
    <row r="40" spans="1:1">
      <c r="A40" s="155" t="s">
        <v>1785</v>
      </c>
    </row>
    <row r="41" spans="1:1">
      <c r="A41" s="155" t="s">
        <v>1786</v>
      </c>
    </row>
    <row r="42" spans="1:1">
      <c r="A42" s="155" t="s">
        <v>1787</v>
      </c>
    </row>
    <row r="43" spans="1:1">
      <c r="A43" s="155" t="s">
        <v>1788</v>
      </c>
    </row>
    <row r="44" spans="1:1">
      <c r="A44" s="155" t="s">
        <v>1789</v>
      </c>
    </row>
    <row r="45" spans="1:1">
      <c r="A45" s="155" t="s">
        <v>1790</v>
      </c>
    </row>
    <row r="46" spans="1:1">
      <c r="A46" s="155" t="s">
        <v>1791</v>
      </c>
    </row>
    <row r="47" spans="1:1">
      <c r="A47" s="155" t="s">
        <v>1792</v>
      </c>
    </row>
    <row r="48" spans="1:1">
      <c r="A48" s="155" t="s">
        <v>1793</v>
      </c>
    </row>
    <row r="49" spans="1:1">
      <c r="A49" s="155" t="s">
        <v>1794</v>
      </c>
    </row>
    <row r="50" spans="1:1">
      <c r="A50" s="155" t="s">
        <v>1795</v>
      </c>
    </row>
    <row r="51" spans="1:1">
      <c r="A51" s="153"/>
    </row>
    <row r="52" spans="1:1" ht="19">
      <c r="A52" s="154" t="s">
        <v>1796</v>
      </c>
    </row>
    <row r="53" spans="1:1">
      <c r="A53" s="155" t="s">
        <v>1797</v>
      </c>
    </row>
    <row r="54" spans="1:1">
      <c r="A54" s="155" t="s">
        <v>1798</v>
      </c>
    </row>
    <row r="55" spans="1:1">
      <c r="A55" s="155" t="s">
        <v>1799</v>
      </c>
    </row>
    <row r="56" spans="1:1">
      <c r="A56" s="155" t="s">
        <v>1800</v>
      </c>
    </row>
    <row r="57" spans="1:1">
      <c r="A57" s="155" t="s">
        <v>1801</v>
      </c>
    </row>
    <row r="58" spans="1:1">
      <c r="A58" s="153"/>
    </row>
    <row r="59" spans="1:1" ht="19">
      <c r="A59" s="154" t="s">
        <v>1802</v>
      </c>
    </row>
    <row r="60" spans="1:1">
      <c r="A60" s="155" t="s">
        <v>1803</v>
      </c>
    </row>
    <row r="61" spans="1:1">
      <c r="A61" s="155" t="s">
        <v>1804</v>
      </c>
    </row>
    <row r="62" spans="1:1">
      <c r="A62" s="155" t="s">
        <v>1805</v>
      </c>
    </row>
    <row r="63" spans="1:1">
      <c r="A63" s="155" t="s">
        <v>1806</v>
      </c>
    </row>
    <row r="64" spans="1:1">
      <c r="A64" s="155" t="s">
        <v>1807</v>
      </c>
    </row>
    <row r="65" spans="1:1">
      <c r="A65" s="155" t="s">
        <v>1808</v>
      </c>
    </row>
    <row r="66" spans="1:1">
      <c r="A66" s="155" t="s">
        <v>1809</v>
      </c>
    </row>
    <row r="67" spans="1:1">
      <c r="A67" s="155" t="s">
        <v>1810</v>
      </c>
    </row>
    <row r="68" spans="1:1">
      <c r="A68" s="155" t="s">
        <v>1811</v>
      </c>
    </row>
    <row r="69" spans="1:1">
      <c r="A69" s="155" t="s">
        <v>1812</v>
      </c>
    </row>
    <row r="70" spans="1:1">
      <c r="A70" s="153"/>
    </row>
    <row r="71" spans="1:1" ht="19">
      <c r="A71" s="154" t="s">
        <v>1813</v>
      </c>
    </row>
    <row r="72" spans="1:1">
      <c r="A72" s="155" t="s">
        <v>1814</v>
      </c>
    </row>
    <row r="73" spans="1:1">
      <c r="A73" s="155" t="s">
        <v>1815</v>
      </c>
    </row>
    <row r="74" spans="1:1">
      <c r="A74" s="155" t="s">
        <v>1816</v>
      </c>
    </row>
    <row r="75" spans="1:1">
      <c r="A75" s="155" t="s">
        <v>1817</v>
      </c>
    </row>
    <row r="76" spans="1:1">
      <c r="A76" s="155" t="s">
        <v>1818</v>
      </c>
    </row>
    <row r="77" spans="1:1">
      <c r="A77" s="155" t="s">
        <v>1819</v>
      </c>
    </row>
    <row r="78" spans="1:1">
      <c r="A78" s="155" t="s">
        <v>1820</v>
      </c>
    </row>
    <row r="79" spans="1:1">
      <c r="A79" s="155" t="s">
        <v>1821</v>
      </c>
    </row>
    <row r="80" spans="1:1">
      <c r="A80" s="155" t="s">
        <v>1822</v>
      </c>
    </row>
    <row r="81" spans="1:1">
      <c r="A81" s="155" t="s">
        <v>1823</v>
      </c>
    </row>
    <row r="82" spans="1:1">
      <c r="A82" s="155" t="s">
        <v>1824</v>
      </c>
    </row>
    <row r="83" spans="1:1">
      <c r="A83" s="153"/>
    </row>
    <row r="84" spans="1:1" ht="19">
      <c r="A84" s="154" t="s">
        <v>1825</v>
      </c>
    </row>
    <row r="85" spans="1:1">
      <c r="A85" s="155" t="s">
        <v>1826</v>
      </c>
    </row>
    <row r="86" spans="1:1">
      <c r="A86" s="155" t="s">
        <v>1827</v>
      </c>
    </row>
    <row r="87" spans="1:1">
      <c r="A87" s="155" t="s">
        <v>1828</v>
      </c>
    </row>
    <row r="88" spans="1:1">
      <c r="A88" s="155" t="s">
        <v>1829</v>
      </c>
    </row>
    <row r="89" spans="1:1">
      <c r="A89" s="155" t="s">
        <v>1830</v>
      </c>
    </row>
    <row r="90" spans="1:1">
      <c r="A90" s="155" t="s">
        <v>1831</v>
      </c>
    </row>
    <row r="91" spans="1:1">
      <c r="A91" s="155" t="s">
        <v>1832</v>
      </c>
    </row>
    <row r="92" spans="1:1">
      <c r="A92" s="155" t="s">
        <v>1833</v>
      </c>
    </row>
    <row r="93" spans="1:1">
      <c r="A93" s="155" t="s">
        <v>1834</v>
      </c>
    </row>
    <row r="94" spans="1:1">
      <c r="A94" s="155" t="s">
        <v>1835</v>
      </c>
    </row>
    <row r="95" spans="1:1">
      <c r="A95" s="153"/>
    </row>
    <row r="96" spans="1:1" ht="19">
      <c r="A96" s="154" t="s">
        <v>1836</v>
      </c>
    </row>
    <row r="97" spans="1:1">
      <c r="A97" s="155" t="s">
        <v>1837</v>
      </c>
    </row>
    <row r="98" spans="1:1">
      <c r="A98" s="155" t="s">
        <v>1838</v>
      </c>
    </row>
    <row r="99" spans="1:1">
      <c r="A99" s="155" t="s">
        <v>1839</v>
      </c>
    </row>
    <row r="100" spans="1:1">
      <c r="A100" s="155" t="s">
        <v>1840</v>
      </c>
    </row>
    <row r="101" spans="1:1">
      <c r="A101" s="155" t="s">
        <v>1841</v>
      </c>
    </row>
    <row r="102" spans="1:1">
      <c r="A102" s="155" t="s">
        <v>1842</v>
      </c>
    </row>
    <row r="103" spans="1:1">
      <c r="A103" s="155" t="s">
        <v>1843</v>
      </c>
    </row>
    <row r="104" spans="1:1">
      <c r="A104" s="155" t="s">
        <v>1844</v>
      </c>
    </row>
    <row r="105" spans="1:1">
      <c r="A105" s="155" t="s">
        <v>1845</v>
      </c>
    </row>
    <row r="106" spans="1:1">
      <c r="A106" s="153"/>
    </row>
    <row r="107" spans="1:1" ht="19">
      <c r="A107" s="154" t="s">
        <v>1846</v>
      </c>
    </row>
    <row r="108" spans="1:1">
      <c r="A108" s="155" t="s">
        <v>1847</v>
      </c>
    </row>
    <row r="109" spans="1:1">
      <c r="A109" s="155" t="s">
        <v>1848</v>
      </c>
    </row>
    <row r="110" spans="1:1">
      <c r="A110" s="155" t="s">
        <v>1849</v>
      </c>
    </row>
    <row r="111" spans="1:1">
      <c r="A111" s="155" t="s">
        <v>1850</v>
      </c>
    </row>
    <row r="112" spans="1:1">
      <c r="A112" s="155" t="s">
        <v>1851</v>
      </c>
    </row>
    <row r="113" spans="1:1">
      <c r="A113" s="155" t="s">
        <v>1852</v>
      </c>
    </row>
    <row r="114" spans="1:1">
      <c r="A114" s="155" t="s">
        <v>1853</v>
      </c>
    </row>
    <row r="115" spans="1:1">
      <c r="A115" s="155" t="s">
        <v>1854</v>
      </c>
    </row>
    <row r="116" spans="1:1">
      <c r="A116" s="155" t="s">
        <v>1855</v>
      </c>
    </row>
    <row r="117" spans="1:1">
      <c r="A117" s="155" t="s">
        <v>1856</v>
      </c>
    </row>
    <row r="118" spans="1:1">
      <c r="A118" s="155" t="s">
        <v>1857</v>
      </c>
    </row>
    <row r="119" spans="1:1">
      <c r="A119" s="155" t="s">
        <v>1858</v>
      </c>
    </row>
    <row r="120" spans="1:1">
      <c r="A120" s="155" t="s">
        <v>1859</v>
      </c>
    </row>
    <row r="121" spans="1:1">
      <c r="A121" s="155" t="s">
        <v>1860</v>
      </c>
    </row>
    <row r="122" spans="1:1">
      <c r="A122" s="155" t="s">
        <v>1861</v>
      </c>
    </row>
    <row r="123" spans="1:1">
      <c r="A123" s="155" t="s">
        <v>1862</v>
      </c>
    </row>
    <row r="124" spans="1:1">
      <c r="A124" s="155" t="s">
        <v>1863</v>
      </c>
    </row>
    <row r="125" spans="1:1">
      <c r="A125" s="155" t="s">
        <v>1864</v>
      </c>
    </row>
    <row r="126" spans="1:1">
      <c r="A126" s="155" t="s">
        <v>1865</v>
      </c>
    </row>
    <row r="127" spans="1:1">
      <c r="A127" s="155" t="s">
        <v>1866</v>
      </c>
    </row>
    <row r="128" spans="1:1">
      <c r="A128" s="153"/>
    </row>
    <row r="129" spans="1:1" ht="19">
      <c r="A129" s="154" t="s">
        <v>1867</v>
      </c>
    </row>
    <row r="130" spans="1:1">
      <c r="A130" s="155" t="s">
        <v>1868</v>
      </c>
    </row>
    <row r="131" spans="1:1">
      <c r="A131" s="155" t="s">
        <v>1869</v>
      </c>
    </row>
    <row r="132" spans="1:1">
      <c r="A132" s="155" t="s">
        <v>1870</v>
      </c>
    </row>
    <row r="133" spans="1:1">
      <c r="A133" s="155" t="s">
        <v>1871</v>
      </c>
    </row>
    <row r="134" spans="1:1">
      <c r="A134" s="155" t="s">
        <v>1872</v>
      </c>
    </row>
    <row r="135" spans="1:1">
      <c r="A135" s="155" t="s">
        <v>1873</v>
      </c>
    </row>
    <row r="136" spans="1:1">
      <c r="A136" s="155" t="s">
        <v>1874</v>
      </c>
    </row>
    <row r="137" spans="1:1">
      <c r="A137" s="155" t="s">
        <v>1875</v>
      </c>
    </row>
    <row r="138" spans="1:1">
      <c r="A138" s="155" t="s">
        <v>1876</v>
      </c>
    </row>
    <row r="139" spans="1:1">
      <c r="A139" s="155" t="s">
        <v>1877</v>
      </c>
    </row>
    <row r="140" spans="1:1">
      <c r="A140" s="155" t="s">
        <v>1878</v>
      </c>
    </row>
    <row r="142" spans="1:1" ht="19">
      <c r="A142" s="154" t="s">
        <v>1879</v>
      </c>
    </row>
    <row r="143" spans="1:1">
      <c r="A143" s="155" t="s">
        <v>1880</v>
      </c>
    </row>
    <row r="144" spans="1:1">
      <c r="A144" s="155" t="s">
        <v>1881</v>
      </c>
    </row>
    <row r="145" spans="1:1">
      <c r="A145" s="155" t="s">
        <v>1882</v>
      </c>
    </row>
    <row r="146" spans="1:1">
      <c r="A146" s="155" t="s">
        <v>1883</v>
      </c>
    </row>
    <row r="147" spans="1:1">
      <c r="A147" s="155" t="s">
        <v>1884</v>
      </c>
    </row>
    <row r="148" spans="1:1">
      <c r="A148" s="155" t="s">
        <v>1885</v>
      </c>
    </row>
    <row r="149" spans="1:1">
      <c r="A149" s="155" t="s">
        <v>1886</v>
      </c>
    </row>
    <row r="150" spans="1:1">
      <c r="A150" s="155" t="s">
        <v>1887</v>
      </c>
    </row>
    <row r="151" spans="1:1">
      <c r="A151" s="155" t="s">
        <v>1888</v>
      </c>
    </row>
    <row r="152" spans="1:1">
      <c r="A152" s="155" t="s">
        <v>1889</v>
      </c>
    </row>
    <row r="153" spans="1:1">
      <c r="A153" s="155" t="s">
        <v>1890</v>
      </c>
    </row>
    <row r="154" spans="1:1">
      <c r="A154" s="155" t="s">
        <v>1891</v>
      </c>
    </row>
    <row r="155" spans="1:1">
      <c r="A155" s="155" t="s">
        <v>1892</v>
      </c>
    </row>
    <row r="156" spans="1:1">
      <c r="A156" s="155" t="s">
        <v>1893</v>
      </c>
    </row>
    <row r="157" spans="1:1">
      <c r="A157" s="155" t="s">
        <v>1894</v>
      </c>
    </row>
    <row r="158" spans="1:1">
      <c r="A158" s="155" t="s">
        <v>1895</v>
      </c>
    </row>
    <row r="159" spans="1:1">
      <c r="A159" s="155" t="s">
        <v>1896</v>
      </c>
    </row>
    <row r="160" spans="1:1">
      <c r="A160" s="155" t="s">
        <v>1897</v>
      </c>
    </row>
    <row r="161" spans="1:1">
      <c r="A161" s="155" t="s">
        <v>1898</v>
      </c>
    </row>
    <row r="162" spans="1:1">
      <c r="A162" s="155" t="s">
        <v>1899</v>
      </c>
    </row>
    <row r="163" spans="1:1">
      <c r="A163" s="155" t="s">
        <v>1900</v>
      </c>
    </row>
    <row r="164" spans="1:1">
      <c r="A164" s="155" t="s">
        <v>1901</v>
      </c>
    </row>
  </sheetData>
  <phoneticPr fontId="38"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849F-3B55-ED47-8BC6-B7CC56766A07}">
  <sheetPr codeName="Sheet35"/>
  <dimension ref="A1:N18"/>
  <sheetViews>
    <sheetView topLeftCell="I1" zoomScale="82" workbookViewId="0">
      <selection activeCell="M18" sqref="M18"/>
    </sheetView>
  </sheetViews>
  <sheetFormatPr baseColWidth="10" defaultColWidth="10.83203125" defaultRowHeight="16"/>
  <cols>
    <col min="1" max="1" width="26.83203125" style="83" bestFit="1" customWidth="1"/>
    <col min="2" max="2" width="11.1640625" style="83" bestFit="1" customWidth="1"/>
    <col min="3" max="3" width="12.83203125" style="83" bestFit="1" customWidth="1"/>
    <col min="4" max="4" width="13.83203125" style="83" bestFit="1" customWidth="1"/>
    <col min="5" max="5" width="33.6640625" style="83" bestFit="1" customWidth="1"/>
    <col min="6" max="6" width="42.83203125" style="83" bestFit="1" customWidth="1"/>
    <col min="7" max="7" width="53.6640625" style="83" bestFit="1" customWidth="1"/>
    <col min="8" max="8" width="14.83203125" style="83" bestFit="1" customWidth="1"/>
    <col min="9" max="9" width="50.1640625" style="83" bestFit="1" customWidth="1"/>
    <col min="10" max="10" width="35.6640625" style="83" bestFit="1" customWidth="1"/>
    <col min="11" max="11" width="42.83203125" style="83" bestFit="1" customWidth="1"/>
    <col min="12" max="12" width="38.83203125" style="83" bestFit="1" customWidth="1"/>
    <col min="13" max="16384" width="10.83203125" style="83"/>
  </cols>
  <sheetData>
    <row r="1" spans="1:14">
      <c r="A1" s="64" t="s">
        <v>1902</v>
      </c>
      <c r="B1" s="183"/>
      <c r="C1" s="183"/>
      <c r="D1" s="183"/>
      <c r="E1" s="183"/>
      <c r="F1" s="183"/>
      <c r="G1" s="183"/>
      <c r="H1" s="183"/>
      <c r="I1" s="183"/>
      <c r="J1" s="183"/>
      <c r="K1" s="183"/>
      <c r="L1" s="183"/>
      <c r="M1" s="183"/>
      <c r="N1" s="183"/>
    </row>
    <row r="2" spans="1:14" ht="100" customHeight="1">
      <c r="A2" s="698" t="s">
        <v>1903</v>
      </c>
      <c r="B2" s="699" t="s">
        <v>1904</v>
      </c>
      <c r="C2" s="165" t="s">
        <v>1905</v>
      </c>
      <c r="D2" s="699" t="s">
        <v>1906</v>
      </c>
      <c r="E2" s="156" t="s">
        <v>1907</v>
      </c>
      <c r="F2" s="161" t="s">
        <v>1908</v>
      </c>
      <c r="G2" s="157" t="s">
        <v>1909</v>
      </c>
      <c r="H2" s="699" t="s">
        <v>1910</v>
      </c>
      <c r="I2" s="158" t="s">
        <v>1911</v>
      </c>
      <c r="J2" s="159" t="s">
        <v>1912</v>
      </c>
      <c r="K2" s="160" t="s">
        <v>1913</v>
      </c>
      <c r="L2" s="166" t="s">
        <v>1914</v>
      </c>
      <c r="M2" s="183"/>
      <c r="N2" s="700"/>
    </row>
    <row r="3" spans="1:14">
      <c r="A3" s="701" t="s">
        <v>1398</v>
      </c>
      <c r="B3" s="183"/>
      <c r="C3" s="167" t="s">
        <v>1417</v>
      </c>
      <c r="D3" s="183"/>
      <c r="E3" s="168" t="s">
        <v>1915</v>
      </c>
      <c r="F3" s="169" t="s">
        <v>1916</v>
      </c>
      <c r="G3" s="170" t="s">
        <v>1917</v>
      </c>
      <c r="H3" s="183"/>
      <c r="I3" s="171" t="s">
        <v>1918</v>
      </c>
      <c r="J3" s="172" t="s">
        <v>1919</v>
      </c>
      <c r="K3" s="173" t="s">
        <v>1556</v>
      </c>
      <c r="L3" s="702" t="s">
        <v>1630</v>
      </c>
      <c r="M3" s="183"/>
      <c r="N3" s="183"/>
    </row>
    <row r="4" spans="1:14">
      <c r="A4" s="701" t="s">
        <v>1502</v>
      </c>
      <c r="B4" s="183"/>
      <c r="C4" s="167" t="s">
        <v>1327</v>
      </c>
      <c r="D4" s="183"/>
      <c r="E4" s="177" t="s">
        <v>1413</v>
      </c>
      <c r="F4" s="169" t="s">
        <v>1598</v>
      </c>
      <c r="G4" s="170" t="s">
        <v>1920</v>
      </c>
      <c r="H4" s="183"/>
      <c r="I4" s="174" t="s">
        <v>1586</v>
      </c>
      <c r="J4" s="172" t="s">
        <v>1921</v>
      </c>
      <c r="K4" s="173" t="s">
        <v>1922</v>
      </c>
      <c r="L4" s="702" t="s">
        <v>1923</v>
      </c>
      <c r="M4" s="183"/>
      <c r="N4" s="183"/>
    </row>
    <row r="5" spans="1:14">
      <c r="A5" s="701" t="s">
        <v>1398</v>
      </c>
      <c r="B5" s="183"/>
      <c r="C5" s="167" t="s">
        <v>1552</v>
      </c>
      <c r="D5" s="183"/>
      <c r="E5" s="183"/>
      <c r="F5" s="169" t="s">
        <v>1476</v>
      </c>
      <c r="G5" s="170" t="s">
        <v>1317</v>
      </c>
      <c r="H5" s="183"/>
      <c r="I5" s="183"/>
      <c r="J5" s="172" t="s">
        <v>1924</v>
      </c>
      <c r="K5" s="173"/>
      <c r="L5" s="702" t="s">
        <v>1925</v>
      </c>
      <c r="M5" s="183"/>
      <c r="N5" s="183"/>
    </row>
    <row r="6" spans="1:14">
      <c r="A6" s="701" t="s">
        <v>1515</v>
      </c>
      <c r="B6" s="183"/>
      <c r="C6" s="167"/>
      <c r="D6" s="183"/>
      <c r="E6" s="183"/>
      <c r="F6" s="169" t="s">
        <v>1628</v>
      </c>
      <c r="G6" s="170" t="s">
        <v>1917</v>
      </c>
      <c r="H6" s="183"/>
      <c r="I6" s="183"/>
      <c r="J6" s="172" t="s">
        <v>1404</v>
      </c>
      <c r="K6" s="183"/>
      <c r="L6" s="701" t="s">
        <v>1529</v>
      </c>
      <c r="M6" s="183"/>
      <c r="N6" s="183"/>
    </row>
    <row r="7" spans="1:14">
      <c r="A7" s="183"/>
      <c r="B7" s="183"/>
      <c r="C7" s="183"/>
      <c r="D7" s="183"/>
      <c r="E7" s="183"/>
      <c r="F7" s="169" t="s">
        <v>1363</v>
      </c>
      <c r="G7" s="170" t="s">
        <v>1488</v>
      </c>
      <c r="H7" s="183"/>
      <c r="I7" s="183"/>
      <c r="J7" s="172" t="s">
        <v>1926</v>
      </c>
      <c r="K7" s="183"/>
      <c r="L7" s="164" t="s">
        <v>1486</v>
      </c>
      <c r="M7" s="183"/>
      <c r="N7" s="183"/>
    </row>
    <row r="8" spans="1:14">
      <c r="A8" s="183"/>
      <c r="B8" s="183"/>
      <c r="C8" s="183"/>
      <c r="D8" s="183"/>
      <c r="E8" s="183"/>
      <c r="F8" s="183"/>
      <c r="G8" s="175" t="s">
        <v>1616</v>
      </c>
      <c r="H8" s="183"/>
      <c r="I8" s="183"/>
      <c r="J8" s="172" t="s">
        <v>1927</v>
      </c>
      <c r="K8" s="183"/>
      <c r="L8" s="164" t="s">
        <v>1375</v>
      </c>
      <c r="M8" s="183"/>
      <c r="N8" s="183"/>
    </row>
    <row r="9" spans="1:14">
      <c r="A9" s="183"/>
      <c r="B9" s="183"/>
      <c r="C9" s="183"/>
      <c r="D9" s="183"/>
      <c r="E9" s="183"/>
      <c r="F9" s="183"/>
      <c r="G9" s="175" t="s">
        <v>1340</v>
      </c>
      <c r="H9" s="183"/>
      <c r="I9" s="183"/>
      <c r="J9" s="176" t="s">
        <v>1541</v>
      </c>
      <c r="K9" s="183"/>
      <c r="L9" s="164" t="s">
        <v>1498</v>
      </c>
      <c r="M9" s="183"/>
      <c r="N9" s="183"/>
    </row>
    <row r="10" spans="1:14">
      <c r="A10" s="183"/>
      <c r="B10" s="183"/>
      <c r="C10" s="183"/>
      <c r="D10" s="183"/>
      <c r="E10" s="183"/>
      <c r="F10" s="183"/>
      <c r="G10" s="175" t="s">
        <v>1467</v>
      </c>
      <c r="H10" s="183"/>
      <c r="I10" s="183"/>
      <c r="J10" s="176" t="s">
        <v>1381</v>
      </c>
      <c r="K10" s="183"/>
      <c r="L10" s="183"/>
      <c r="M10" s="183"/>
      <c r="N10" s="183"/>
    </row>
    <row r="11" spans="1:14">
      <c r="A11" s="183"/>
      <c r="B11" s="183"/>
      <c r="C11" s="183"/>
      <c r="D11" s="183"/>
      <c r="E11" s="183"/>
      <c r="F11" s="183"/>
      <c r="G11" s="175" t="s">
        <v>1351</v>
      </c>
      <c r="H11" s="183"/>
      <c r="I11" s="183"/>
      <c r="J11" s="163" t="s">
        <v>1357</v>
      </c>
      <c r="K11" s="183"/>
      <c r="L11" s="183"/>
      <c r="M11" s="183"/>
      <c r="N11" s="183"/>
    </row>
    <row r="12" spans="1:14">
      <c r="A12" s="183"/>
      <c r="B12" s="183"/>
      <c r="C12" s="183"/>
      <c r="D12" s="183"/>
      <c r="E12" s="183"/>
      <c r="F12" s="183"/>
      <c r="G12" s="175" t="s">
        <v>1345</v>
      </c>
      <c r="H12" s="183"/>
      <c r="I12" s="183"/>
      <c r="J12" s="183"/>
      <c r="K12" s="183"/>
      <c r="L12" s="183"/>
      <c r="M12" s="183"/>
      <c r="N12" s="183"/>
    </row>
    <row r="13" spans="1:14">
      <c r="A13" s="183"/>
      <c r="B13" s="183"/>
      <c r="C13" s="183"/>
      <c r="D13" s="183"/>
      <c r="E13" s="183"/>
      <c r="F13" s="183"/>
      <c r="G13" s="175" t="s">
        <v>1354</v>
      </c>
      <c r="H13" s="183"/>
      <c r="I13" s="183"/>
      <c r="J13" s="183"/>
      <c r="K13" s="183"/>
      <c r="L13" s="183"/>
      <c r="M13" s="183"/>
      <c r="N13" s="183"/>
    </row>
    <row r="14" spans="1:14">
      <c r="A14" s="183"/>
      <c r="B14" s="183"/>
      <c r="C14" s="183"/>
      <c r="D14" s="183"/>
      <c r="E14" s="183"/>
      <c r="F14" s="183"/>
      <c r="G14" s="175" t="s">
        <v>1541</v>
      </c>
      <c r="H14" s="183"/>
      <c r="I14" s="183"/>
      <c r="J14" s="183"/>
      <c r="K14" s="183"/>
      <c r="L14" s="183"/>
      <c r="M14" s="183"/>
      <c r="N14" s="183"/>
    </row>
    <row r="15" spans="1:14">
      <c r="A15" s="183"/>
      <c r="B15" s="183"/>
      <c r="C15" s="183"/>
      <c r="D15" s="183"/>
      <c r="E15" s="183"/>
      <c r="F15" s="183"/>
      <c r="G15" s="175" t="s">
        <v>1616</v>
      </c>
      <c r="H15" s="183"/>
      <c r="I15" s="183"/>
      <c r="J15" s="183"/>
      <c r="K15" s="183"/>
      <c r="L15" s="183"/>
      <c r="M15" s="183"/>
      <c r="N15" s="183"/>
    </row>
    <row r="16" spans="1:14">
      <c r="A16" s="183"/>
      <c r="B16" s="183"/>
      <c r="C16" s="183"/>
      <c r="D16" s="183"/>
      <c r="E16" s="183"/>
      <c r="F16" s="183"/>
      <c r="G16" s="162" t="s">
        <v>1562</v>
      </c>
      <c r="H16" s="183"/>
      <c r="I16" s="183"/>
      <c r="J16" s="183"/>
      <c r="K16" s="183"/>
      <c r="L16" s="183"/>
      <c r="M16" s="183"/>
      <c r="N16" s="183"/>
    </row>
    <row r="17" spans="7:7">
      <c r="G17" s="162" t="s">
        <v>1449</v>
      </c>
    </row>
    <row r="18" spans="7:7">
      <c r="G18" s="162" t="s">
        <v>1490</v>
      </c>
    </row>
  </sheetData>
  <phoneticPr fontId="38"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D6D7-388F-D640-BE64-3C650C209001}">
  <sheetPr codeName="Sheet38"/>
  <dimension ref="A1:AC30"/>
  <sheetViews>
    <sheetView showGridLines="0" topLeftCell="A2" zoomScale="125" zoomScaleNormal="85" workbookViewId="0">
      <selection activeCell="H8" sqref="H8"/>
    </sheetView>
  </sheetViews>
  <sheetFormatPr baseColWidth="10" defaultColWidth="10.83203125" defaultRowHeight="16"/>
  <cols>
    <col min="1" max="1" width="7.83203125" bestFit="1" customWidth="1"/>
    <col min="2" max="2" width="15.83203125" customWidth="1"/>
    <col min="3" max="14" width="10.33203125" customWidth="1"/>
    <col min="15" max="15" width="1.6640625" style="18" customWidth="1"/>
    <col min="16" max="16" width="7.83203125" bestFit="1" customWidth="1"/>
    <col min="17" max="17" width="15.83203125" customWidth="1"/>
    <col min="18" max="29" width="10.33203125" customWidth="1"/>
  </cols>
  <sheetData>
    <row r="1" spans="1:29" s="32" customFormat="1" ht="26">
      <c r="A1" s="28" t="s">
        <v>1241</v>
      </c>
      <c r="B1" s="28"/>
      <c r="C1" s="27" t="s">
        <v>1286</v>
      </c>
      <c r="O1" s="18"/>
    </row>
    <row r="2" spans="1:29" s="32" customFormat="1" ht="26">
      <c r="A2" s="28" t="str">
        <f>'P20_Usage Overview'!A4</f>
        <v>Clinical</v>
      </c>
      <c r="B2" s="57">
        <f>'P20_Usage Overview'!B4</f>
        <v>0.7</v>
      </c>
      <c r="C2" s="24" t="s">
        <v>1737</v>
      </c>
      <c r="O2" s="18"/>
    </row>
    <row r="4" spans="1:29">
      <c r="B4" s="1"/>
    </row>
    <row r="5" spans="1:29">
      <c r="B5" s="1"/>
      <c r="C5" s="61" t="s">
        <v>1721</v>
      </c>
      <c r="I5" s="61" t="s">
        <v>1721</v>
      </c>
      <c r="P5" s="29" t="s">
        <v>1288</v>
      </c>
      <c r="Q5" s="29"/>
      <c r="R5" s="29"/>
      <c r="S5" s="29"/>
      <c r="T5" s="29"/>
      <c r="U5" s="29"/>
      <c r="V5" s="29"/>
      <c r="W5" s="29"/>
      <c r="X5" s="29"/>
      <c r="Y5" s="29"/>
      <c r="Z5" s="29"/>
      <c r="AA5" s="29"/>
      <c r="AB5" s="29"/>
      <c r="AC5" s="29"/>
    </row>
    <row r="6" spans="1:29" ht="16" customHeight="1">
      <c r="A6" s="524"/>
      <c r="B6" s="525"/>
      <c r="C6" s="793" t="e">
        <f>LastYr</f>
        <v>#REF!</v>
      </c>
      <c r="D6" s="795">
        <v>44804</v>
      </c>
      <c r="E6" s="797"/>
      <c r="F6" s="795"/>
      <c r="G6" s="795"/>
      <c r="H6" s="800"/>
      <c r="I6" s="795">
        <v>44805</v>
      </c>
      <c r="J6" s="795">
        <v>45169</v>
      </c>
      <c r="K6" s="799"/>
      <c r="L6" s="799"/>
      <c r="M6" s="799"/>
      <c r="N6" s="800"/>
      <c r="O6" s="526"/>
      <c r="P6" s="524"/>
      <c r="Q6" s="525"/>
      <c r="R6" s="976" t="e">
        <f>LatestYr</f>
        <v>#REF!</v>
      </c>
      <c r="S6" s="977"/>
      <c r="T6" s="977"/>
      <c r="U6" s="977"/>
      <c r="V6" s="977"/>
      <c r="W6" s="978"/>
      <c r="X6" s="976" t="e">
        <f>LastYr</f>
        <v>#REF!</v>
      </c>
      <c r="Y6" s="977"/>
      <c r="Z6" s="977"/>
      <c r="AA6" s="977"/>
      <c r="AB6" s="977"/>
      <c r="AC6" s="978"/>
    </row>
    <row r="7" spans="1:29" ht="30">
      <c r="A7" s="527" t="s">
        <v>1930</v>
      </c>
      <c r="B7" s="528" t="s">
        <v>1928</v>
      </c>
      <c r="C7" s="529" t="s">
        <v>1722</v>
      </c>
      <c r="D7" s="530" t="s">
        <v>1723</v>
      </c>
      <c r="E7" s="530" t="s">
        <v>1199</v>
      </c>
      <c r="F7" s="530" t="s">
        <v>1929</v>
      </c>
      <c r="G7" s="530" t="s">
        <v>1938</v>
      </c>
      <c r="H7" s="528" t="s">
        <v>1939</v>
      </c>
      <c r="I7" s="529" t="s">
        <v>1722</v>
      </c>
      <c r="J7" s="530" t="s">
        <v>1723</v>
      </c>
      <c r="K7" s="530" t="s">
        <v>1199</v>
      </c>
      <c r="L7" s="530" t="s">
        <v>1929</v>
      </c>
      <c r="M7" s="530" t="s">
        <v>1938</v>
      </c>
      <c r="N7" s="528" t="s">
        <v>1939</v>
      </c>
      <c r="O7" s="531"/>
      <c r="P7" s="527" t="s">
        <v>1930</v>
      </c>
      <c r="Q7" s="528" t="s">
        <v>1931</v>
      </c>
      <c r="R7" s="529" t="s">
        <v>1722</v>
      </c>
      <c r="S7" s="530" t="s">
        <v>1723</v>
      </c>
      <c r="T7" s="530" t="s">
        <v>1199</v>
      </c>
      <c r="U7" s="530" t="s">
        <v>1929</v>
      </c>
      <c r="V7" s="530" t="s">
        <v>1938</v>
      </c>
      <c r="W7" s="528" t="s">
        <v>1939</v>
      </c>
      <c r="X7" s="529" t="s">
        <v>1722</v>
      </c>
      <c r="Y7" s="530" t="s">
        <v>1723</v>
      </c>
      <c r="Z7" s="530" t="s">
        <v>1199</v>
      </c>
      <c r="AA7" s="530" t="s">
        <v>1929</v>
      </c>
      <c r="AB7" s="530" t="s">
        <v>1938</v>
      </c>
      <c r="AC7" s="528" t="s">
        <v>1939</v>
      </c>
    </row>
    <row r="8" spans="1:29" ht="45">
      <c r="A8" s="303"/>
      <c r="B8" s="318" t="s">
        <v>1940</v>
      </c>
      <c r="C8" s="270">
        <f>IF($C$1="Raw Data",IF(B8="","",SUMIF('Cal_Claims Experience'!$X$5:$X$550,P24_Usage_Clinical!$B8,'Cal_Claims Experience'!AF$5:AF$550)),P24_Usage_Clinical!X8)</f>
        <v>639178.46000000043</v>
      </c>
      <c r="D8" s="205">
        <f>IF($C$1="Raw Data",IF(B8="","",SUMIF('Cal_Claims Experience'!$X$5:$X$550,P24_Usage_Clinical!$B8,'Cal_Claims Experience'!AG$5:AG$550)),P24_Usage_Clinical!Y8)</f>
        <v>382212.8</v>
      </c>
      <c r="E8" s="206">
        <f t="shared" ref="E8:E24" si="0">D8/C8</f>
        <v>0.59797509446735697</v>
      </c>
      <c r="F8" s="205">
        <f>IF($C$1="Raw Data",IF($B8="","",SUMIF('Cal_Claims Experience'!$X$5:$X$550,P24_Usage_Clinical!B8,'Cal_Claims Experience'!$AD$5:$AD$550)),P24_Usage_Clinical!AA8)</f>
        <v>2109</v>
      </c>
      <c r="G8" s="207">
        <f>IF($C$1="Raw Data",IF($B8="","",IFERROR(C8/$F8,"NA")),AB8)</f>
        <v>303.07181602655305</v>
      </c>
      <c r="H8" s="260">
        <f>IF($C$1="Raw Data",IF($B8="","",IFERROR(D8/$F8,"NA")),AC8)</f>
        <v>181.22939781887149</v>
      </c>
      <c r="I8" s="270">
        <f>IF($C$1="Raw Data",IF(B8="","",SUMIF('Cal_Claims Experience'!$D$5:$D$550,P24_Usage_Clinical!$B8,'Cal_Claims Experience'!L$5:L$550)),P24_Usage_Clinical!R8)</f>
        <v>860411</v>
      </c>
      <c r="J8" s="205">
        <f>IF($C$1="Raw Data",IF(I8="","",SUMIF('Cal_Claims Experience'!$D$5:$D$550,P24_Usage_Clinical!$B8,'Cal_Claims Experience'!M$5:M$550)),P24_Usage_Clinical!S8)</f>
        <v>474401</v>
      </c>
      <c r="K8" s="206">
        <f>J8/I8</f>
        <v>0.55136556831560735</v>
      </c>
      <c r="L8" s="205">
        <f>IF($C$1="Raw Data",IF($B8="","",SUMIF('Cal_Claims Experience'!$D$5:$D$550,P24_Usage_Clinical!B8,'Cal_Claims Experience'!$J$5:$J$550)),P24_Usage_Clinical!U8)</f>
        <v>2515</v>
      </c>
      <c r="M8" s="207">
        <f t="shared" ref="M8:M23" si="1">IF($C$1="Raw Data",IF($B8="","",IFERROR(I8/$L8,"NA")),V8)</f>
        <v>342.11172962226641</v>
      </c>
      <c r="N8" s="260">
        <f t="shared" ref="N8:N23" si="2">IF($C$1="Raw Data",IF($B8="","",IFERROR(J8/$L8,"NA")),W8)</f>
        <v>188.6286282306163</v>
      </c>
      <c r="P8" s="303"/>
      <c r="Q8" s="1" t="s">
        <v>1940</v>
      </c>
      <c r="R8" s="769">
        <v>860411</v>
      </c>
      <c r="S8" s="769">
        <v>474401</v>
      </c>
      <c r="T8" s="206"/>
      <c r="U8">
        <v>2515</v>
      </c>
      <c r="V8" s="207">
        <f>R8/U8</f>
        <v>342.11172962226641</v>
      </c>
      <c r="W8" s="260">
        <f>S8/U8</f>
        <v>188.6286282306163</v>
      </c>
      <c r="X8">
        <v>639178.46000000043</v>
      </c>
      <c r="Y8">
        <v>382212.8</v>
      </c>
      <c r="Z8" s="206"/>
      <c r="AA8">
        <v>2109</v>
      </c>
      <c r="AB8" s="207">
        <f>X8/AA8</f>
        <v>303.07181602655305</v>
      </c>
      <c r="AC8" s="260">
        <f>Y8/AA8</f>
        <v>181.22939781887149</v>
      </c>
    </row>
    <row r="9" spans="1:29" ht="45">
      <c r="A9" s="303"/>
      <c r="B9" s="318" t="s">
        <v>1941</v>
      </c>
      <c r="C9" s="270">
        <f>IF($C$1="Raw Data",IF(B9="","",SUMIF('Cal_Claims Experience'!$X$5:$X$550,P24_Usage_Clinical!$B9,'Cal_Claims Experience'!AF$5:AF$550)),P24_Usage_Clinical!X9)</f>
        <v>209516</v>
      </c>
      <c r="D9" s="205">
        <f>IF($C$1="Raw Data",IF(B9="","",SUMIF('Cal_Claims Experience'!$X$5:$X$550,P24_Usage_Clinical!$B9,'Cal_Claims Experience'!AG$5:AG$550)),P24_Usage_Clinical!Y9)</f>
        <v>124656</v>
      </c>
      <c r="E9" s="206">
        <f t="shared" si="0"/>
        <v>0.59497126711086501</v>
      </c>
      <c r="F9" s="205">
        <f>IF($C$1="Raw Data",IF($B9="","",SUMIF('Cal_Claims Experience'!$X$5:$X$550,P24_Usage_Clinical!B9,'Cal_Claims Experience'!$AD$5:$AD$550)),P24_Usage_Clinical!AA9)</f>
        <v>339</v>
      </c>
      <c r="G9" s="207">
        <f t="shared" ref="G9:G23" si="3">IF($C$1="Raw Data",IF($B9="","",IFERROR(C9/$F9,"NA")),AB9)</f>
        <v>618.04129793510322</v>
      </c>
      <c r="H9" s="260">
        <f t="shared" ref="H9:H23" si="4">IF($C$1="Raw Data",IF($B9="","",IFERROR(D9/$F9,"NA")),AC9)</f>
        <v>367.71681415929203</v>
      </c>
      <c r="I9" s="270">
        <f>IF($C$1="Raw Data",IF(B9="","",SUMIF('Cal_Claims Experience'!$D$5:$D$550,P24_Usage_Clinical!$B9,'Cal_Claims Experience'!L$5:L$550)),P24_Usage_Clinical!R9)</f>
        <v>327771</v>
      </c>
      <c r="J9" s="205">
        <f>IF($C$1="Raw Data",IF(I9="","",SUMIF('Cal_Claims Experience'!$D$5:$D$550,P24_Usage_Clinical!$B9,'Cal_Claims Experience'!M$5:M$550)),P24_Usage_Clinical!S9)</f>
        <v>165901.79999999999</v>
      </c>
      <c r="K9" s="206">
        <f t="shared" ref="K9:K14" si="5">J9/I9</f>
        <v>0.50615155093037512</v>
      </c>
      <c r="L9" s="205">
        <f>IF($C$1="Raw Data",IF($B9="","",SUMIF('Cal_Claims Experience'!$D$5:$D$550,P24_Usage_Clinical!B9,'Cal_Claims Experience'!$J$5:$J$550)),P24_Usage_Clinical!U9)</f>
        <v>417</v>
      </c>
      <c r="M9" s="207">
        <f t="shared" si="1"/>
        <v>786.02158273381292</v>
      </c>
      <c r="N9" s="260">
        <f t="shared" si="2"/>
        <v>397.84604316546762</v>
      </c>
      <c r="P9" s="303"/>
      <c r="Q9" s="1" t="s">
        <v>1941</v>
      </c>
      <c r="R9" s="769">
        <v>327771</v>
      </c>
      <c r="S9" s="769">
        <v>165901.79999999999</v>
      </c>
      <c r="T9" s="206"/>
      <c r="U9">
        <v>417</v>
      </c>
      <c r="V9" s="207">
        <f t="shared" ref="V9:V14" si="6">R9/U9</f>
        <v>786.02158273381292</v>
      </c>
      <c r="W9" s="260">
        <f t="shared" ref="W9:W14" si="7">S9/U9</f>
        <v>397.84604316546762</v>
      </c>
      <c r="X9">
        <v>209516</v>
      </c>
      <c r="Y9">
        <v>124656</v>
      </c>
      <c r="Z9" s="206"/>
      <c r="AA9">
        <v>339</v>
      </c>
      <c r="AB9" s="207">
        <f t="shared" ref="AB9:AB14" si="8">X9/AA9</f>
        <v>618.04129793510322</v>
      </c>
      <c r="AC9" s="260">
        <f t="shared" ref="AC9:AC14" si="9">Y9/AA9</f>
        <v>367.71681415929203</v>
      </c>
    </row>
    <row r="10" spans="1:29" ht="45">
      <c r="A10" s="303"/>
      <c r="B10" s="318" t="s">
        <v>1942</v>
      </c>
      <c r="C10" s="270">
        <f>IF($C$1="Raw Data",IF(B10="","",SUMIF('Cal_Claims Experience'!$X$5:$X$550,P24_Usage_Clinical!$B10,'Cal_Claims Experience'!AF$5:AF$550)),P24_Usage_Clinical!X10)</f>
        <v>557190.49999999988</v>
      </c>
      <c r="D10" s="205">
        <f>IF($C$1="Raw Data",IF(B10="","",SUMIF('Cal_Claims Experience'!$X$5:$X$550,P24_Usage_Clinical!$B10,'Cal_Claims Experience'!AG$5:AG$550)),P24_Usage_Clinical!Y10)</f>
        <v>217100.07999999996</v>
      </c>
      <c r="E10" s="206">
        <f t="shared" si="0"/>
        <v>0.38963349159757749</v>
      </c>
      <c r="F10" s="205">
        <f>IF($C$1="Raw Data",IF($B10="","",SUMIF('Cal_Claims Experience'!$X$5:$X$550,P24_Usage_Clinical!B10,'Cal_Claims Experience'!$AD$5:$AD$550)),P24_Usage_Clinical!AA10)</f>
        <v>1585</v>
      </c>
      <c r="G10" s="207">
        <f t="shared" si="3"/>
        <v>351.53974763406933</v>
      </c>
      <c r="H10" s="260">
        <f t="shared" si="4"/>
        <v>136.97165930599365</v>
      </c>
      <c r="I10" s="270">
        <f>IF($C$1="Raw Data",IF(B10="","",SUMIF('Cal_Claims Experience'!$D$5:$D$550,P24_Usage_Clinical!$B10,'Cal_Claims Experience'!L$5:L$550)),P24_Usage_Clinical!R10)</f>
        <v>644270.69999999995</v>
      </c>
      <c r="J10" s="205">
        <f>IF($C$1="Raw Data",IF(I10="","",SUMIF('Cal_Claims Experience'!$D$5:$D$550,P24_Usage_Clinical!$B10,'Cal_Claims Experience'!M$5:M$550)),P24_Usage_Clinical!S10)</f>
        <v>211360.2</v>
      </c>
      <c r="K10" s="206">
        <f t="shared" si="5"/>
        <v>0.32806117056075967</v>
      </c>
      <c r="L10" s="205">
        <f>IF($C$1="Raw Data",IF($B10="","",SUMIF('Cal_Claims Experience'!$D$5:$D$550,P24_Usage_Clinical!B10,'Cal_Claims Experience'!$J$5:$J$550)),P24_Usage_Clinical!U10)</f>
        <v>1447</v>
      </c>
      <c r="M10" s="207">
        <f t="shared" si="1"/>
        <v>445.24581893572906</v>
      </c>
      <c r="N10" s="260">
        <f t="shared" si="2"/>
        <v>146.06786454733933</v>
      </c>
      <c r="P10" s="303"/>
      <c r="Q10" s="1" t="s">
        <v>1942</v>
      </c>
      <c r="R10" s="769">
        <v>644270.69999999995</v>
      </c>
      <c r="S10" s="769">
        <v>211360.2</v>
      </c>
      <c r="T10" s="206"/>
      <c r="U10">
        <v>1447</v>
      </c>
      <c r="V10" s="207">
        <f t="shared" si="6"/>
        <v>445.24581893572906</v>
      </c>
      <c r="W10" s="260">
        <f t="shared" si="7"/>
        <v>146.06786454733933</v>
      </c>
      <c r="X10">
        <v>557190.49999999988</v>
      </c>
      <c r="Y10">
        <v>217100.07999999996</v>
      </c>
      <c r="Z10" s="206"/>
      <c r="AA10">
        <v>1585</v>
      </c>
      <c r="AB10" s="207">
        <f t="shared" si="8"/>
        <v>351.53974763406933</v>
      </c>
      <c r="AC10" s="260">
        <f t="shared" si="9"/>
        <v>136.97165930599365</v>
      </c>
    </row>
    <row r="11" spans="1:29">
      <c r="A11" s="303"/>
      <c r="B11" s="318" t="s">
        <v>1943</v>
      </c>
      <c r="C11" s="270">
        <f>IF($C$1="Raw Data",IF(B11="","",SUMIF('Cal_Claims Experience'!$X$5:$X$550,P24_Usage_Clinical!$B11,'Cal_Claims Experience'!AF$5:AF$550)),P24_Usage_Clinical!X11)</f>
        <v>2380</v>
      </c>
      <c r="D11" s="205">
        <f>IF($C$1="Raw Data",IF(B11="","",SUMIF('Cal_Claims Experience'!$X$5:$X$550,P24_Usage_Clinical!$B11,'Cal_Claims Experience'!AG$5:AG$550)),P24_Usage_Clinical!Y11)</f>
        <v>480</v>
      </c>
      <c r="E11" s="206">
        <f t="shared" si="0"/>
        <v>0.20168067226890757</v>
      </c>
      <c r="F11" s="205">
        <f>IF($C$1="Raw Data",IF($B11="","",SUMIF('Cal_Claims Experience'!$X$5:$X$550,P24_Usage_Clinical!B11,'Cal_Claims Experience'!$AD$5:$AD$550)),P24_Usage_Clinical!AA11)</f>
        <v>4</v>
      </c>
      <c r="G11" s="207">
        <f t="shared" si="3"/>
        <v>595</v>
      </c>
      <c r="H11" s="260">
        <f t="shared" si="4"/>
        <v>120</v>
      </c>
      <c r="I11" s="270">
        <f>IF($C$1="Raw Data",IF(B11="","",SUMIF('Cal_Claims Experience'!$D$5:$D$550,P24_Usage_Clinical!$B11,'Cal_Claims Experience'!L$5:L$550)),P24_Usage_Clinical!R11)</f>
        <v>45950</v>
      </c>
      <c r="J11" s="205">
        <f>IF($C$1="Raw Data",IF(I11="","",SUMIF('Cal_Claims Experience'!$D$5:$D$550,P24_Usage_Clinical!$B11,'Cal_Claims Experience'!M$5:M$550)),P24_Usage_Clinical!S11)</f>
        <v>8060</v>
      </c>
      <c r="K11" s="206">
        <f t="shared" si="5"/>
        <v>0.17540805223068553</v>
      </c>
      <c r="L11" s="205">
        <f>IF($C$1="Raw Data",IF($B11="","",SUMIF('Cal_Claims Experience'!$D$5:$D$550,P24_Usage_Clinical!B11,'Cal_Claims Experience'!$J$5:$J$550)),P24_Usage_Clinical!U11)</f>
        <v>66</v>
      </c>
      <c r="M11" s="207">
        <f t="shared" si="1"/>
        <v>696.21212121212125</v>
      </c>
      <c r="N11" s="260">
        <f t="shared" si="2"/>
        <v>122.12121212121212</v>
      </c>
      <c r="P11" s="303"/>
      <c r="Q11" s="1" t="s">
        <v>1944</v>
      </c>
      <c r="R11" s="769">
        <v>45950</v>
      </c>
      <c r="S11" s="769">
        <v>8060</v>
      </c>
      <c r="T11" s="206"/>
      <c r="U11">
        <v>66</v>
      </c>
      <c r="V11" s="207">
        <f t="shared" si="6"/>
        <v>696.21212121212125</v>
      </c>
      <c r="W11" s="260">
        <f t="shared" si="7"/>
        <v>122.12121212121212</v>
      </c>
      <c r="X11">
        <v>2380</v>
      </c>
      <c r="Y11">
        <v>480</v>
      </c>
      <c r="Z11" s="206"/>
      <c r="AA11">
        <v>4</v>
      </c>
      <c r="AB11" s="207">
        <f t="shared" si="8"/>
        <v>595</v>
      </c>
      <c r="AC11" s="260">
        <f t="shared" si="9"/>
        <v>120</v>
      </c>
    </row>
    <row r="12" spans="1:29" ht="30">
      <c r="A12" s="303"/>
      <c r="B12" s="318" t="s">
        <v>1945</v>
      </c>
      <c r="C12" s="270">
        <f>IF($C$1="Raw Data",IF(B12="","",SUMIF('Cal_Claims Experience'!$X$5:$X$550,P24_Usage_Clinical!$B12,'Cal_Claims Experience'!AF$5:AF$550)),P24_Usage_Clinical!X12)</f>
        <v>185251.50999999998</v>
      </c>
      <c r="D12" s="205">
        <f>IF($C$1="Raw Data",IF(B12="","",SUMIF('Cal_Claims Experience'!$X$5:$X$550,P24_Usage_Clinical!$B12,'Cal_Claims Experience'!AG$5:AG$550)),P24_Usage_Clinical!Y12)</f>
        <v>92246</v>
      </c>
      <c r="E12" s="206">
        <f t="shared" si="0"/>
        <v>0.49795005719521535</v>
      </c>
      <c r="F12" s="205">
        <f>IF($C$1="Raw Data",IF($B12="","",SUMIF('Cal_Claims Experience'!$X$5:$X$550,P24_Usage_Clinical!B12,'Cal_Claims Experience'!$AD$5:$AD$550)),P24_Usage_Clinical!AA12)</f>
        <v>325</v>
      </c>
      <c r="G12" s="207">
        <f t="shared" si="3"/>
        <v>570.00464615384612</v>
      </c>
      <c r="H12" s="260">
        <f t="shared" si="4"/>
        <v>283.83384615384614</v>
      </c>
      <c r="I12" s="270">
        <f>IF($C$1="Raw Data",IF(B12="","",SUMIF('Cal_Claims Experience'!$D$5:$D$550,P24_Usage_Clinical!$B12,'Cal_Claims Experience'!L$5:L$550)),P24_Usage_Clinical!R12)</f>
        <v>221611.5</v>
      </c>
      <c r="J12" s="205">
        <f>IF($C$1="Raw Data",IF(I12="","",SUMIF('Cal_Claims Experience'!$D$5:$D$550,P24_Usage_Clinical!$B12,'Cal_Claims Experience'!M$5:M$550)),P24_Usage_Clinical!S12)</f>
        <v>115975.5</v>
      </c>
      <c r="K12" s="206">
        <f t="shared" si="5"/>
        <v>0.52332798613790354</v>
      </c>
      <c r="L12" s="205">
        <f>IF($C$1="Raw Data",IF($B12="","",SUMIF('Cal_Claims Experience'!$D$5:$D$550,P24_Usage_Clinical!B12,'Cal_Claims Experience'!$J$5:$J$550)),P24_Usage_Clinical!U12)</f>
        <v>377</v>
      </c>
      <c r="M12" s="207">
        <f t="shared" si="1"/>
        <v>587.82891246684346</v>
      </c>
      <c r="N12" s="260">
        <f t="shared" si="2"/>
        <v>307.62732095490713</v>
      </c>
      <c r="P12" s="303"/>
      <c r="Q12" s="1" t="s">
        <v>1945</v>
      </c>
      <c r="R12" s="769">
        <v>221611.5</v>
      </c>
      <c r="S12" s="769">
        <v>115975.5</v>
      </c>
      <c r="T12" s="206"/>
      <c r="U12">
        <v>377</v>
      </c>
      <c r="V12" s="207">
        <f t="shared" si="6"/>
        <v>587.82891246684346</v>
      </c>
      <c r="W12" s="260">
        <f t="shared" si="7"/>
        <v>307.62732095490713</v>
      </c>
      <c r="X12">
        <v>185251.50999999998</v>
      </c>
      <c r="Y12">
        <v>92246</v>
      </c>
      <c r="Z12" s="206"/>
      <c r="AA12">
        <v>325</v>
      </c>
      <c r="AB12" s="207">
        <f t="shared" si="8"/>
        <v>570.00464615384612</v>
      </c>
      <c r="AC12" s="260">
        <f t="shared" si="9"/>
        <v>283.83384615384614</v>
      </c>
    </row>
    <row r="13" spans="1:29" ht="30">
      <c r="A13" s="303"/>
      <c r="B13" s="318" t="s">
        <v>1946</v>
      </c>
      <c r="C13" s="270">
        <f>IF($C$1="Raw Data",IF(B13="","",SUMIF('Cal_Claims Experience'!$X$5:$X$550,P24_Usage_Clinical!$B13,'Cal_Claims Experience'!AF$5:AF$550)),P24_Usage_Clinical!X13)</f>
        <v>77865</v>
      </c>
      <c r="D13" s="205">
        <f>IF($C$1="Raw Data",IF(B13="","",SUMIF('Cal_Claims Experience'!$X$5:$X$550,P24_Usage_Clinical!$B13,'Cal_Claims Experience'!AG$5:AG$550)),P24_Usage_Clinical!Y13)</f>
        <v>56172</v>
      </c>
      <c r="E13" s="206">
        <f t="shared" si="0"/>
        <v>0.7214024272779811</v>
      </c>
      <c r="F13" s="205">
        <f>IF($C$1="Raw Data",IF($B13="","",SUMIF('Cal_Claims Experience'!$X$5:$X$550,P24_Usage_Clinical!B13,'Cal_Claims Experience'!$AD$5:$AD$550)),P24_Usage_Clinical!AA13)</f>
        <v>240</v>
      </c>
      <c r="G13" s="207">
        <f t="shared" si="3"/>
        <v>324.4375</v>
      </c>
      <c r="H13" s="260">
        <f t="shared" si="4"/>
        <v>234.05</v>
      </c>
      <c r="I13" s="270">
        <f>IF($C$1="Raw Data",IF(B13="","",SUMIF('Cal_Claims Experience'!$D$5:$D$550,P24_Usage_Clinical!$B13,'Cal_Claims Experience'!L$5:L$550)),P24_Usage_Clinical!R13)</f>
        <v>82042</v>
      </c>
      <c r="J13" s="205">
        <f>IF($C$1="Raw Data",IF(I13="","",SUMIF('Cal_Claims Experience'!$D$5:$D$550,P24_Usage_Clinical!$B13,'Cal_Claims Experience'!M$5:M$550)),P24_Usage_Clinical!S13)</f>
        <v>50947</v>
      </c>
      <c r="K13" s="206">
        <f t="shared" si="5"/>
        <v>0.62098681163306602</v>
      </c>
      <c r="L13" s="205">
        <f>IF($C$1="Raw Data",IF($B13="","",SUMIF('Cal_Claims Experience'!$D$5:$D$550,P24_Usage_Clinical!B13,'Cal_Claims Experience'!$J$5:$J$550)),P24_Usage_Clinical!U13)</f>
        <v>203</v>
      </c>
      <c r="M13" s="207">
        <f t="shared" si="1"/>
        <v>404.14778325123154</v>
      </c>
      <c r="N13" s="260">
        <f t="shared" si="2"/>
        <v>250.97044334975371</v>
      </c>
      <c r="P13" s="303"/>
      <c r="Q13" s="1" t="s">
        <v>1946</v>
      </c>
      <c r="R13" s="769">
        <v>82042</v>
      </c>
      <c r="S13" s="769">
        <v>50947</v>
      </c>
      <c r="T13" s="206"/>
      <c r="U13">
        <v>203</v>
      </c>
      <c r="V13" s="207">
        <f t="shared" si="6"/>
        <v>404.14778325123154</v>
      </c>
      <c r="W13" s="260">
        <f t="shared" si="7"/>
        <v>250.97044334975371</v>
      </c>
      <c r="X13">
        <v>77865</v>
      </c>
      <c r="Y13">
        <v>56172</v>
      </c>
      <c r="Z13" s="206"/>
      <c r="AA13">
        <v>240</v>
      </c>
      <c r="AB13" s="207">
        <f t="shared" si="8"/>
        <v>324.4375</v>
      </c>
      <c r="AC13" s="260">
        <f t="shared" si="9"/>
        <v>234.05</v>
      </c>
    </row>
    <row r="14" spans="1:29" ht="30">
      <c r="A14" s="303"/>
      <c r="B14" s="318" t="s">
        <v>1947</v>
      </c>
      <c r="C14" s="270">
        <f>IF($C$1="Raw Data",IF(B14="","",SUMIF('Cal_Claims Experience'!$X$5:$X$550,P24_Usage_Clinical!$B14,'Cal_Claims Experience'!AF$5:AF$550)),P24_Usage_Clinical!X14)</f>
        <v>9760</v>
      </c>
      <c r="D14" s="205">
        <f>IF($C$1="Raw Data",IF(B14="","",SUMIF('Cal_Claims Experience'!$X$5:$X$550,P24_Usage_Clinical!$B14,'Cal_Claims Experience'!AG$5:AG$550)),P24_Usage_Clinical!Y14)</f>
        <v>5890</v>
      </c>
      <c r="E14" s="206">
        <f t="shared" si="0"/>
        <v>0.60348360655737709</v>
      </c>
      <c r="F14" s="205">
        <f>IF($C$1="Raw Data",IF($B14="","",SUMIF('Cal_Claims Experience'!$X$5:$X$550,P24_Usage_Clinical!B14,'Cal_Claims Experience'!$AD$5:$AD$550)),P24_Usage_Clinical!AA14)</f>
        <v>13</v>
      </c>
      <c r="G14" s="207">
        <f t="shared" si="3"/>
        <v>750.76923076923072</v>
      </c>
      <c r="H14" s="260">
        <f t="shared" si="4"/>
        <v>453.07692307692309</v>
      </c>
      <c r="I14" s="270">
        <f>IF($C$1="Raw Data",IF(B14="","",SUMIF('Cal_Claims Experience'!$D$5:$D$550,P24_Usage_Clinical!$B14,'Cal_Claims Experience'!L$5:L$550)),P24_Usage_Clinical!R14)</f>
        <v>26650</v>
      </c>
      <c r="J14" s="205">
        <f>IF($C$1="Raw Data",IF(I14="","",SUMIF('Cal_Claims Experience'!$D$5:$D$550,P24_Usage_Clinical!$B14,'Cal_Claims Experience'!M$5:M$550)),P24_Usage_Clinical!S14)</f>
        <v>8890.82</v>
      </c>
      <c r="K14" s="206">
        <f t="shared" si="5"/>
        <v>0.33361425891181989</v>
      </c>
      <c r="L14" s="205">
        <f>IF($C$1="Raw Data",IF($B14="","",SUMIF('Cal_Claims Experience'!$D$5:$D$550,P24_Usage_Clinical!B14,'Cal_Claims Experience'!$J$5:$J$550)),P24_Usage_Clinical!U14)</f>
        <v>27</v>
      </c>
      <c r="M14" s="207">
        <f t="shared" si="1"/>
        <v>987.03703703703707</v>
      </c>
      <c r="N14" s="260">
        <f t="shared" si="2"/>
        <v>329.28962962962964</v>
      </c>
      <c r="P14" s="303"/>
      <c r="Q14" s="1" t="s">
        <v>1947</v>
      </c>
      <c r="R14" s="769">
        <v>26650</v>
      </c>
      <c r="S14" s="769">
        <v>8890.82</v>
      </c>
      <c r="T14" s="206"/>
      <c r="U14">
        <v>27</v>
      </c>
      <c r="V14" s="207">
        <f t="shared" si="6"/>
        <v>987.03703703703707</v>
      </c>
      <c r="W14" s="260">
        <f t="shared" si="7"/>
        <v>329.28962962962964</v>
      </c>
      <c r="X14">
        <v>9760</v>
      </c>
      <c r="Y14">
        <v>5890</v>
      </c>
      <c r="Z14" s="206"/>
      <c r="AA14">
        <v>13</v>
      </c>
      <c r="AB14" s="207">
        <f t="shared" si="8"/>
        <v>750.76923076923072</v>
      </c>
      <c r="AC14" s="260">
        <f t="shared" si="9"/>
        <v>453.07692307692309</v>
      </c>
    </row>
    <row r="15" spans="1:29" hidden="1">
      <c r="A15" s="303"/>
      <c r="B15" s="318"/>
      <c r="C15" s="270">
        <f>IF($C$1="Raw Data",IF(B15="","",SUMIF('Cal_Claims Experience'!$X$5:$X$550,P24_Usage_Clinical!$B15,'Cal_Claims Experience'!AF$5:AF$550)),P24_Usage_Clinical!X15)</f>
        <v>0</v>
      </c>
      <c r="D15" s="205">
        <f>IF($C$1="Raw Data",IF(B15="","",SUMIF('Cal_Claims Experience'!$X$5:$X$550,P24_Usage_Clinical!$B15,'Cal_Claims Experience'!AG$5:AG$550)),P24_Usage_Clinical!Y15)</f>
        <v>0</v>
      </c>
      <c r="E15" s="206" t="e">
        <f t="shared" si="0"/>
        <v>#DIV/0!</v>
      </c>
      <c r="F15" s="205">
        <f>IF($C$1="Raw Data",IF($B15="","",SUMIF('Cal_Claims Experience'!$X$5:$X$550,P24_Usage_Clinical!B15,'Cal_Claims Experience'!$AD$5:$AD$550)),P24_Usage_Clinical!AA15)</f>
        <v>0</v>
      </c>
      <c r="G15" s="207">
        <f t="shared" si="3"/>
        <v>0</v>
      </c>
      <c r="H15" s="260">
        <f t="shared" si="4"/>
        <v>0</v>
      </c>
      <c r="I15" s="270">
        <f>IF($C$1="Raw Data",IF(B15="","",SUMIF('Cal_Claims Experience'!$D$5:$D$550,P24_Usage_Clinical!$B15,'Cal_Claims Experience'!L$5:L$550)),P24_Usage_Clinical!R15)</f>
        <v>0</v>
      </c>
      <c r="J15" s="205">
        <f>IF($C$1="Raw Data",IF(I15="","",SUMIF('Cal_Claims Experience'!$D$5:$D$550,P24_Usage_Clinical!$B15,'Cal_Claims Experience'!M$5:M$550)),P24_Usage_Clinical!S15)</f>
        <v>0</v>
      </c>
      <c r="K15" s="206">
        <f t="shared" ref="K15:K23" si="10">IF($C$1="Raw Data",IF($B15="","",IFERROR(J15/I15,"NA")),T15)</f>
        <v>0</v>
      </c>
      <c r="L15" s="205">
        <f>IF($C$1="Raw Data",IF($B15="","",SUMIF('Cal_Claims Experience'!$D$5:$D$550,P24_Usage_Clinical!B15,'Cal_Claims Experience'!$J$5:$J$550)),P24_Usage_Clinical!U15)</f>
        <v>0</v>
      </c>
      <c r="M15" s="207">
        <f t="shared" si="1"/>
        <v>0</v>
      </c>
      <c r="N15" s="260">
        <f t="shared" si="2"/>
        <v>0</v>
      </c>
      <c r="P15" s="303"/>
      <c r="Q15" s="318"/>
      <c r="R15" s="270"/>
      <c r="S15" s="205"/>
      <c r="T15" s="206"/>
      <c r="U15" s="205"/>
      <c r="V15" s="207"/>
      <c r="W15" s="260"/>
      <c r="X15" s="270"/>
      <c r="Y15" s="205"/>
      <c r="Z15" s="206"/>
      <c r="AA15" s="205"/>
      <c r="AB15" s="207"/>
      <c r="AC15" s="260"/>
    </row>
    <row r="16" spans="1:29" hidden="1">
      <c r="A16" s="303"/>
      <c r="B16" s="318"/>
      <c r="C16" s="270">
        <f>IF($C$1="Raw Data",IF(B16="","",SUMIF('Cal_Claims Experience'!$X$5:$X$550,P24_Usage_Clinical!$B16,'Cal_Claims Experience'!AF$5:AF$550)),P24_Usage_Clinical!X16)</f>
        <v>0</v>
      </c>
      <c r="D16" s="205">
        <f>IF($C$1="Raw Data",IF(B16="","",SUMIF('Cal_Claims Experience'!$X$5:$X$550,P24_Usage_Clinical!$B16,'Cal_Claims Experience'!AG$5:AG$550)),P24_Usage_Clinical!Y16)</f>
        <v>0</v>
      </c>
      <c r="E16" s="206" t="e">
        <f t="shared" si="0"/>
        <v>#DIV/0!</v>
      </c>
      <c r="F16" s="205">
        <f>IF($C$1="Raw Data",IF($B16="","",SUMIF('Cal_Claims Experience'!$X$5:$X$550,P24_Usage_Clinical!B16,'Cal_Claims Experience'!$AD$5:$AD$550)),P24_Usage_Clinical!AA16)</f>
        <v>0</v>
      </c>
      <c r="G16" s="207">
        <f t="shared" si="3"/>
        <v>0</v>
      </c>
      <c r="H16" s="260">
        <f t="shared" si="4"/>
        <v>0</v>
      </c>
      <c r="I16" s="270">
        <f>IF($C$1="Raw Data",IF(B16="","",SUMIF('Cal_Claims Experience'!$D$5:$D$550,P24_Usage_Clinical!$B16,'Cal_Claims Experience'!L$5:L$550)),P24_Usage_Clinical!R16)</f>
        <v>0</v>
      </c>
      <c r="J16" s="205">
        <f>IF($C$1="Raw Data",IF(I16="","",SUMIF('Cal_Claims Experience'!$D$5:$D$550,P24_Usage_Clinical!$B16,'Cal_Claims Experience'!M$5:M$550)),P24_Usage_Clinical!S16)</f>
        <v>0</v>
      </c>
      <c r="K16" s="206">
        <f t="shared" si="10"/>
        <v>0</v>
      </c>
      <c r="L16" s="205">
        <f>IF($C$1="Raw Data",IF($B16="","",SUMIF('Cal_Claims Experience'!$D$5:$D$550,P24_Usage_Clinical!B16,'Cal_Claims Experience'!$J$5:$J$550)),P24_Usage_Clinical!U16)</f>
        <v>0</v>
      </c>
      <c r="M16" s="207">
        <f t="shared" si="1"/>
        <v>0</v>
      </c>
      <c r="N16" s="260">
        <f t="shared" si="2"/>
        <v>0</v>
      </c>
      <c r="P16" s="303"/>
      <c r="Q16" s="318"/>
      <c r="R16" s="270"/>
      <c r="S16" s="205"/>
      <c r="T16" s="206"/>
      <c r="U16" s="205"/>
      <c r="V16" s="207"/>
      <c r="W16" s="260"/>
      <c r="X16" s="270"/>
      <c r="Y16" s="205"/>
      <c r="Z16" s="206"/>
      <c r="AA16" s="205"/>
      <c r="AB16" s="207"/>
      <c r="AC16" s="260"/>
    </row>
    <row r="17" spans="1:29" hidden="1">
      <c r="A17" s="303"/>
      <c r="B17" s="318"/>
      <c r="C17" s="270">
        <f>IF($C$1="Raw Data",IF(B17="","",SUMIF('Cal_Claims Experience'!$X$5:$X$550,P24_Usage_Clinical!$B17,'Cal_Claims Experience'!AF$5:AF$550)),P24_Usage_Clinical!X17)</f>
        <v>0</v>
      </c>
      <c r="D17" s="205">
        <f>IF($C$1="Raw Data",IF(B17="","",SUMIF('Cal_Claims Experience'!$X$5:$X$550,P24_Usage_Clinical!$B17,'Cal_Claims Experience'!AG$5:AG$550)),P24_Usage_Clinical!Y17)</f>
        <v>0</v>
      </c>
      <c r="E17" s="206" t="e">
        <f t="shared" si="0"/>
        <v>#DIV/0!</v>
      </c>
      <c r="F17" s="205">
        <f>IF($C$1="Raw Data",IF($B17="","",SUMIF('Cal_Claims Experience'!$X$5:$X$550,P24_Usage_Clinical!B17,'Cal_Claims Experience'!$AD$5:$AD$550)),P24_Usage_Clinical!AA17)</f>
        <v>0</v>
      </c>
      <c r="G17" s="207">
        <f t="shared" si="3"/>
        <v>0</v>
      </c>
      <c r="H17" s="260">
        <f t="shared" si="4"/>
        <v>0</v>
      </c>
      <c r="I17" s="270">
        <f>IF($C$1="Raw Data",IF(B17="","",SUMIF('Cal_Claims Experience'!$D$5:$D$550,P24_Usage_Clinical!$B17,'Cal_Claims Experience'!L$5:L$550)),P24_Usage_Clinical!R17)</f>
        <v>0</v>
      </c>
      <c r="J17" s="205">
        <f>IF($C$1="Raw Data",IF(I17="","",SUMIF('Cal_Claims Experience'!$D$5:$D$550,P24_Usage_Clinical!$B17,'Cal_Claims Experience'!M$5:M$550)),P24_Usage_Clinical!S17)</f>
        <v>0</v>
      </c>
      <c r="K17" s="206">
        <f t="shared" si="10"/>
        <v>0</v>
      </c>
      <c r="L17" s="205">
        <f>IF($C$1="Raw Data",IF($B17="","",SUMIF('Cal_Claims Experience'!$D$5:$D$550,P24_Usage_Clinical!B17,'Cal_Claims Experience'!$J$5:$J$550)),P24_Usage_Clinical!U17)</f>
        <v>0</v>
      </c>
      <c r="M17" s="207">
        <f t="shared" si="1"/>
        <v>0</v>
      </c>
      <c r="N17" s="260">
        <f t="shared" si="2"/>
        <v>0</v>
      </c>
      <c r="P17" s="303"/>
      <c r="Q17" s="318"/>
      <c r="R17" s="270"/>
      <c r="S17" s="205"/>
      <c r="T17" s="206"/>
      <c r="U17" s="205"/>
      <c r="V17" s="207"/>
      <c r="W17" s="260"/>
      <c r="X17" s="270"/>
      <c r="Y17" s="205"/>
      <c r="Z17" s="206"/>
      <c r="AA17" s="205"/>
      <c r="AB17" s="207"/>
      <c r="AC17" s="260"/>
    </row>
    <row r="18" spans="1:29">
      <c r="A18" s="303"/>
      <c r="B18" s="318"/>
      <c r="C18" s="270">
        <f>IF($C$1="Raw Data",IF(B18="","",SUMIF('Cal_Claims Experience'!$X$5:$X$550,P24_Usage_Clinical!$B18,'Cal_Claims Experience'!AF$5:AF$550)),P24_Usage_Clinical!X18)</f>
        <v>0</v>
      </c>
      <c r="D18" s="205">
        <f>IF($C$1="Raw Data",IF(B18="","",SUMIF('Cal_Claims Experience'!$X$5:$X$550,P24_Usage_Clinical!$B18,'Cal_Claims Experience'!AG$5:AG$550)),P24_Usage_Clinical!Y18)</f>
        <v>0</v>
      </c>
      <c r="E18" s="206" t="e">
        <f t="shared" si="0"/>
        <v>#DIV/0!</v>
      </c>
      <c r="F18" s="208">
        <f>IF($C$1="Raw Data",IF($B18="","",SUMIF('Cal_Claims Experience'!$X$5:$X$550,P24_Usage_Clinical!B18,'Cal_Claims Experience'!$AD$5:$AD$550)),P24_Usage_Clinical!AA18)</f>
        <v>0</v>
      </c>
      <c r="G18" s="209">
        <f t="shared" si="3"/>
        <v>0</v>
      </c>
      <c r="H18" s="261">
        <f t="shared" si="4"/>
        <v>0</v>
      </c>
      <c r="I18" s="270">
        <f>IF($C$1="Raw Data",IF(B18="","",SUMIF('Cal_Claims Experience'!$D$5:$D$550,P24_Usage_Clinical!$B18,'Cal_Claims Experience'!L$5:L$550)),P24_Usage_Clinical!R18)</f>
        <v>0</v>
      </c>
      <c r="J18" s="205">
        <f>IF($C$1="Raw Data",IF(I18="","",SUMIF('Cal_Claims Experience'!$D$5:$D$550,P24_Usage_Clinical!$B18,'Cal_Claims Experience'!M$5:M$550)),P24_Usage_Clinical!S18)</f>
        <v>0</v>
      </c>
      <c r="K18" s="206">
        <f t="shared" si="10"/>
        <v>0</v>
      </c>
      <c r="L18" s="208">
        <f>IF($C$1="Raw Data",IF($B18="","",SUMIF('Cal_Claims Experience'!$D$5:$D$550,P24_Usage_Clinical!B18,'Cal_Claims Experience'!$J$5:$J$550)),P24_Usage_Clinical!U18)</f>
        <v>0</v>
      </c>
      <c r="M18" s="209">
        <f t="shared" si="1"/>
        <v>0</v>
      </c>
      <c r="N18" s="261">
        <f t="shared" si="2"/>
        <v>0</v>
      </c>
      <c r="P18" s="303"/>
      <c r="Q18" s="318"/>
      <c r="R18" s="270"/>
      <c r="S18" s="205"/>
      <c r="T18" s="206"/>
      <c r="U18" s="208"/>
      <c r="V18" s="209"/>
      <c r="W18" s="261"/>
      <c r="X18" s="270"/>
      <c r="Y18" s="205"/>
      <c r="Z18" s="206"/>
      <c r="AA18" s="208"/>
      <c r="AB18" s="209"/>
      <c r="AC18" s="261"/>
    </row>
    <row r="19" spans="1:29">
      <c r="A19" s="303"/>
      <c r="B19" s="318"/>
      <c r="C19" s="270">
        <f>IF($C$1="Raw Data",IF(B19="","",SUMIF('Cal_Claims Experience'!$X$5:$X$550,P24_Usage_Clinical!$B19,'Cal_Claims Experience'!AF$5:AF$550)),P24_Usage_Clinical!X19)</f>
        <v>0</v>
      </c>
      <c r="D19" s="205">
        <f>IF($C$1="Raw Data",IF(B19="","",SUMIF('Cal_Claims Experience'!$X$5:$X$550,P24_Usage_Clinical!$B19,'Cal_Claims Experience'!AG$5:AG$550)),P24_Usage_Clinical!Y19)</f>
        <v>0</v>
      </c>
      <c r="E19" s="206" t="e">
        <f t="shared" si="0"/>
        <v>#DIV/0!</v>
      </c>
      <c r="F19" s="208">
        <f>IF($C$1="Raw Data",IF($B19="","",SUMIF('Cal_Claims Experience'!$X$5:$X$550,P24_Usage_Clinical!B19,'Cal_Claims Experience'!$AD$5:$AD$550)),P24_Usage_Clinical!AA19)</f>
        <v>0</v>
      </c>
      <c r="G19" s="209">
        <f t="shared" si="3"/>
        <v>0</v>
      </c>
      <c r="H19" s="261">
        <f t="shared" si="4"/>
        <v>0</v>
      </c>
      <c r="I19" s="270">
        <f>IF($C$1="Raw Data",IF(B19="","",SUMIF('Cal_Claims Experience'!$D$5:$D$550,P24_Usage_Clinical!$B19,'Cal_Claims Experience'!L$5:L$550)),P24_Usage_Clinical!R19)</f>
        <v>0</v>
      </c>
      <c r="J19" s="205">
        <f>IF($C$1="Raw Data",IF(I19="","",SUMIF('Cal_Claims Experience'!$D$5:$D$550,P24_Usage_Clinical!$B19,'Cal_Claims Experience'!M$5:M$550)),P24_Usage_Clinical!S19)</f>
        <v>0</v>
      </c>
      <c r="K19" s="206">
        <f t="shared" si="10"/>
        <v>0</v>
      </c>
      <c r="L19" s="208">
        <f>IF($C$1="Raw Data",IF($B19="","",SUMIF('Cal_Claims Experience'!$D$5:$D$550,P24_Usage_Clinical!B19,'Cal_Claims Experience'!$J$5:$J$550)),P24_Usage_Clinical!U19)</f>
        <v>0</v>
      </c>
      <c r="M19" s="209">
        <f t="shared" si="1"/>
        <v>0</v>
      </c>
      <c r="N19" s="261">
        <f t="shared" si="2"/>
        <v>0</v>
      </c>
      <c r="P19" s="303"/>
      <c r="Q19" s="318"/>
      <c r="R19" s="270"/>
      <c r="S19" s="205"/>
      <c r="T19" s="206"/>
      <c r="U19" s="208"/>
      <c r="V19" s="209"/>
      <c r="W19" s="261"/>
      <c r="X19" s="270"/>
      <c r="Y19" s="205"/>
      <c r="Z19" s="206"/>
      <c r="AA19" s="208"/>
      <c r="AB19" s="209"/>
      <c r="AC19" s="261"/>
    </row>
    <row r="20" spans="1:29">
      <c r="A20" s="303"/>
      <c r="B20" s="318"/>
      <c r="C20" s="270">
        <f>IF($C$1="Raw Data",IF(B20="","",SUMIF('Cal_Claims Experience'!$X$5:$X$550,P24_Usage_Clinical!$B20,'Cal_Claims Experience'!AF$5:AF$550)),P24_Usage_Clinical!X20)</f>
        <v>0</v>
      </c>
      <c r="D20" s="205">
        <f>IF($C$1="Raw Data",IF(B20="","",SUMIF('Cal_Claims Experience'!$X$5:$X$550,P24_Usage_Clinical!$B20,'Cal_Claims Experience'!AG$5:AG$550)),P24_Usage_Clinical!Y20)</f>
        <v>0</v>
      </c>
      <c r="E20" s="206" t="e">
        <f t="shared" si="0"/>
        <v>#DIV/0!</v>
      </c>
      <c r="F20" s="208">
        <f>IF($C$1="Raw Data",IF($B20="","",SUMIF('Cal_Claims Experience'!$X$5:$X$550,P24_Usage_Clinical!B20,'Cal_Claims Experience'!$AD$5:$AD$550)),P24_Usage_Clinical!AA20)</f>
        <v>0</v>
      </c>
      <c r="G20" s="209">
        <f t="shared" si="3"/>
        <v>0</v>
      </c>
      <c r="H20" s="261">
        <f t="shared" si="4"/>
        <v>0</v>
      </c>
      <c r="I20" s="270">
        <f>IF($C$1="Raw Data",IF(B20="","",SUMIF('Cal_Claims Experience'!$D$5:$D$550,P24_Usage_Clinical!$B20,'Cal_Claims Experience'!L$5:L$550)),P24_Usage_Clinical!R20)</f>
        <v>0</v>
      </c>
      <c r="J20" s="205">
        <f>IF($C$1="Raw Data",IF(I20="","",SUMIF('Cal_Claims Experience'!$D$5:$D$550,P24_Usage_Clinical!$B20,'Cal_Claims Experience'!M$5:M$550)),P24_Usage_Clinical!S20)</f>
        <v>0</v>
      </c>
      <c r="K20" s="206">
        <f t="shared" si="10"/>
        <v>0</v>
      </c>
      <c r="L20" s="208">
        <f>IF($C$1="Raw Data",IF($B20="","",SUMIF('Cal_Claims Experience'!$D$5:$D$550,P24_Usage_Clinical!B20,'Cal_Claims Experience'!$J$5:$J$550)),P24_Usage_Clinical!U20)</f>
        <v>0</v>
      </c>
      <c r="M20" s="209">
        <f t="shared" si="1"/>
        <v>0</v>
      </c>
      <c r="N20" s="261">
        <f t="shared" si="2"/>
        <v>0</v>
      </c>
      <c r="P20" s="303"/>
      <c r="Q20" s="318"/>
      <c r="R20" s="270"/>
      <c r="S20" s="205"/>
      <c r="T20" s="206"/>
      <c r="U20" s="208"/>
      <c r="V20" s="209"/>
      <c r="W20" s="261"/>
      <c r="X20" s="270"/>
      <c r="Y20" s="205"/>
      <c r="Z20" s="206"/>
      <c r="AA20" s="208"/>
      <c r="AB20" s="209"/>
      <c r="AC20" s="261"/>
    </row>
    <row r="21" spans="1:29">
      <c r="A21" s="303"/>
      <c r="B21" s="318"/>
      <c r="C21" s="270">
        <f>IF($C$1="Raw Data",IF(B21="","",SUMIF('Cal_Claims Experience'!$X$5:$X$550,P24_Usage_Clinical!$B21,'Cal_Claims Experience'!AF$5:AF$550)),P24_Usage_Clinical!X21)</f>
        <v>0</v>
      </c>
      <c r="D21" s="205">
        <f>IF($C$1="Raw Data",IF(B21="","",SUMIF('Cal_Claims Experience'!$X$5:$X$550,P24_Usage_Clinical!$B21,'Cal_Claims Experience'!AG$5:AG$550)),P24_Usage_Clinical!Y21)</f>
        <v>0</v>
      </c>
      <c r="E21" s="206" t="e">
        <f t="shared" si="0"/>
        <v>#DIV/0!</v>
      </c>
      <c r="F21" s="208">
        <f>IF($C$1="Raw Data",IF($B21="","",SUMIF('Cal_Claims Experience'!$X$5:$X$550,P24_Usage_Clinical!B21,'Cal_Claims Experience'!$AD$5:$AD$550)),P24_Usage_Clinical!AA21)</f>
        <v>0</v>
      </c>
      <c r="G21" s="209">
        <f t="shared" si="3"/>
        <v>0</v>
      </c>
      <c r="H21" s="261">
        <f t="shared" si="4"/>
        <v>0</v>
      </c>
      <c r="I21" s="270">
        <f>IF($C$1="Raw Data",IF(B21="","",SUMIF('Cal_Claims Experience'!$D$5:$D$550,P24_Usage_Clinical!$B21,'Cal_Claims Experience'!L$5:L$550)),P24_Usage_Clinical!R21)</f>
        <v>0</v>
      </c>
      <c r="J21" s="205">
        <f>IF($C$1="Raw Data",IF(I21="","",SUMIF('Cal_Claims Experience'!$D$5:$D$550,P24_Usage_Clinical!$B21,'Cal_Claims Experience'!M$5:M$550)),P24_Usage_Clinical!S21)</f>
        <v>0</v>
      </c>
      <c r="K21" s="206">
        <f t="shared" si="10"/>
        <v>0</v>
      </c>
      <c r="L21" s="208">
        <f>IF($C$1="Raw Data",IF($B21="","",SUMIF('Cal_Claims Experience'!$D$5:$D$550,P24_Usage_Clinical!B21,'Cal_Claims Experience'!$J$5:$J$550)),P24_Usage_Clinical!U21)</f>
        <v>0</v>
      </c>
      <c r="M21" s="209">
        <f t="shared" si="1"/>
        <v>0</v>
      </c>
      <c r="N21" s="261">
        <f t="shared" si="2"/>
        <v>0</v>
      </c>
      <c r="P21" s="303"/>
      <c r="Q21" s="318"/>
      <c r="R21" s="270"/>
      <c r="S21" s="205"/>
      <c r="T21" s="206"/>
      <c r="U21" s="208"/>
      <c r="V21" s="209"/>
      <c r="W21" s="261"/>
      <c r="X21" s="270"/>
      <c r="Y21" s="205"/>
      <c r="Z21" s="206"/>
      <c r="AA21" s="208"/>
      <c r="AB21" s="209"/>
      <c r="AC21" s="261"/>
    </row>
    <row r="22" spans="1:29">
      <c r="A22" s="303"/>
      <c r="B22" s="318"/>
      <c r="C22" s="270">
        <f>IF($C$1="Raw Data",IF(B22="","",SUMIF('Cal_Claims Experience'!$X$5:$X$550,P24_Usage_Clinical!$B22,'Cal_Claims Experience'!AF$5:AF$550)),P24_Usage_Clinical!X22)</f>
        <v>0</v>
      </c>
      <c r="D22" s="205">
        <f>IF($C$1="Raw Data",IF(B22="","",SUMIF('Cal_Claims Experience'!$X$5:$X$550,P24_Usage_Clinical!$B22,'Cal_Claims Experience'!AG$5:AG$550)),P24_Usage_Clinical!Y22)</f>
        <v>0</v>
      </c>
      <c r="E22" s="206" t="e">
        <f t="shared" si="0"/>
        <v>#DIV/0!</v>
      </c>
      <c r="F22" s="208">
        <f>IF($C$1="Raw Data",IF($B22="","",SUMIF('Cal_Claims Experience'!$X$5:$X$550,P24_Usage_Clinical!B22,'Cal_Claims Experience'!$AD$5:$AD$550)),P24_Usage_Clinical!AA22)</f>
        <v>0</v>
      </c>
      <c r="G22" s="209">
        <f t="shared" si="3"/>
        <v>0</v>
      </c>
      <c r="H22" s="261">
        <f t="shared" si="4"/>
        <v>0</v>
      </c>
      <c r="I22" s="270">
        <f>IF($C$1="Raw Data",IF(B22="","",SUMIF('Cal_Claims Experience'!$D$5:$D$550,P24_Usage_Clinical!$B22,'Cal_Claims Experience'!L$5:L$550)),P24_Usage_Clinical!R22)</f>
        <v>0</v>
      </c>
      <c r="J22" s="205">
        <f>IF($C$1="Raw Data",IF(I22="","",SUMIF('Cal_Claims Experience'!$D$5:$D$550,P24_Usage_Clinical!$B22,'Cal_Claims Experience'!M$5:M$550)),P24_Usage_Clinical!S22)</f>
        <v>0</v>
      </c>
      <c r="K22" s="206">
        <f t="shared" si="10"/>
        <v>0</v>
      </c>
      <c r="L22" s="208">
        <f>IF($C$1="Raw Data",IF($B22="","",SUMIF('Cal_Claims Experience'!$D$5:$D$550,P24_Usage_Clinical!B22,'Cal_Claims Experience'!$J$5:$J$550)),P24_Usage_Clinical!U22)</f>
        <v>0</v>
      </c>
      <c r="M22" s="209">
        <f t="shared" si="1"/>
        <v>0</v>
      </c>
      <c r="N22" s="261">
        <f t="shared" si="2"/>
        <v>0</v>
      </c>
      <c r="P22" s="303"/>
      <c r="Q22" s="318"/>
      <c r="R22" s="270"/>
      <c r="S22" s="205"/>
      <c r="T22" s="206"/>
      <c r="U22" s="208"/>
      <c r="V22" s="209"/>
      <c r="W22" s="261"/>
      <c r="X22" s="270"/>
      <c r="Y22" s="205"/>
      <c r="Z22" s="206"/>
      <c r="AA22" s="208"/>
      <c r="AB22" s="209"/>
      <c r="AC22" s="261"/>
    </row>
    <row r="23" spans="1:29" hidden="1">
      <c r="A23" s="306"/>
      <c r="B23" s="320"/>
      <c r="C23" s="271">
        <f>IF($C$1="Raw Data",IF(B23="","",SUMIF('Cal_Claims Experience'!$X$5:$X$550,P24_Usage_Clinical!$B23,'Cal_Claims Experience'!AF$5:AF$550)),P24_Usage_Clinical!X23)</f>
        <v>0</v>
      </c>
      <c r="D23" s="265">
        <f>IF($C$1="Raw Data",IF(B23="","",SUMIF('Cal_Claims Experience'!$X$5:$X$550,P24_Usage_Clinical!$B23,'Cal_Claims Experience'!AG$5:AG$550)),P24_Usage_Clinical!Y23)</f>
        <v>0</v>
      </c>
      <c r="E23" s="266" t="e">
        <f t="shared" si="0"/>
        <v>#DIV/0!</v>
      </c>
      <c r="F23" s="267">
        <f>IF($C$1="Raw Data",IF($B23="","",SUMIF('Cal_Claims Experience'!$X$5:$X$550,P24_Usage_Clinical!B23,'Cal_Claims Experience'!$AD$5:$AD$550)),P24_Usage_Clinical!AA23)</f>
        <v>0</v>
      </c>
      <c r="G23" s="268">
        <f t="shared" si="3"/>
        <v>0</v>
      </c>
      <c r="H23" s="269">
        <f t="shared" si="4"/>
        <v>0</v>
      </c>
      <c r="I23" s="271">
        <f>IF($C$1="Raw Data",IF(B23="","",SUMIF('Cal_Claims Experience'!$D$5:$D$550,P24_Usage_Clinical!$B23,'Cal_Claims Experience'!L$5:L$550)),P24_Usage_Clinical!R23)</f>
        <v>0</v>
      </c>
      <c r="J23" s="265">
        <f>IF($C$1="Raw Data",IF(I23="","",SUMIF('Cal_Claims Experience'!$D$5:$D$550,P24_Usage_Clinical!$B23,'Cal_Claims Experience'!M$5:M$550)),P24_Usage_Clinical!S23)</f>
        <v>0</v>
      </c>
      <c r="K23" s="266">
        <f t="shared" si="10"/>
        <v>0</v>
      </c>
      <c r="L23" s="267">
        <f>IF($C$1="Raw Data",IF($B23="","",SUMIF('Cal_Claims Experience'!$D$5:$D$550,P24_Usage_Clinical!B23,'Cal_Claims Experience'!$J$5:$J$550)),P24_Usage_Clinical!U23)</f>
        <v>0</v>
      </c>
      <c r="M23" s="268">
        <f t="shared" si="1"/>
        <v>0</v>
      </c>
      <c r="N23" s="269">
        <f t="shared" si="2"/>
        <v>0</v>
      </c>
      <c r="P23" s="306"/>
      <c r="Q23" s="320"/>
      <c r="R23" s="271"/>
      <c r="S23" s="265"/>
      <c r="T23" s="266"/>
      <c r="U23" s="267"/>
      <c r="V23" s="268"/>
      <c r="W23" s="269"/>
      <c r="X23" s="271"/>
      <c r="Y23" s="265"/>
      <c r="Z23" s="266"/>
      <c r="AA23" s="267"/>
      <c r="AB23" s="268"/>
      <c r="AC23" s="269"/>
    </row>
    <row r="24" spans="1:29">
      <c r="A24" s="307" t="s">
        <v>1728</v>
      </c>
      <c r="B24" s="319"/>
      <c r="C24" s="272">
        <f>SUM(C8:C23)</f>
        <v>1681141.4700000004</v>
      </c>
      <c r="D24" s="262">
        <f>SUM(D8:D23)</f>
        <v>878756.87999999989</v>
      </c>
      <c r="E24" s="263">
        <f t="shared" si="0"/>
        <v>0.52271441498614613</v>
      </c>
      <c r="F24" s="262">
        <f>SUM(F8:F23)</f>
        <v>4615</v>
      </c>
      <c r="G24" s="262">
        <f t="shared" ref="G24" si="11">C24/F24</f>
        <v>364.2776749729145</v>
      </c>
      <c r="H24" s="264">
        <f t="shared" ref="H24" si="12">D24/F24</f>
        <v>190.41319176598049</v>
      </c>
      <c r="I24" s="272">
        <f>SUM(I8:I23)</f>
        <v>2208706.2000000002</v>
      </c>
      <c r="J24" s="262">
        <f>SUM(J8:J23)</f>
        <v>1035536.32</v>
      </c>
      <c r="K24" s="263">
        <f>J24/I24</f>
        <v>0.46884294525002912</v>
      </c>
      <c r="L24" s="262">
        <f>SUM(L8:L23)</f>
        <v>5052</v>
      </c>
      <c r="M24" s="262">
        <f t="shared" ref="M24" si="13">I24/L24</f>
        <v>437.19441805225659</v>
      </c>
      <c r="N24" s="264">
        <f t="shared" ref="N24" si="14">J24/L24</f>
        <v>204.97551860649247</v>
      </c>
      <c r="P24" s="307" t="s">
        <v>1284</v>
      </c>
      <c r="Q24" s="319"/>
      <c r="R24" s="272"/>
      <c r="S24" s="262"/>
      <c r="T24" s="263"/>
      <c r="U24" s="262"/>
      <c r="V24" s="262"/>
      <c r="W24" s="264"/>
      <c r="X24" s="272"/>
      <c r="Y24" s="262"/>
      <c r="Z24" s="263"/>
      <c r="AA24" s="262"/>
      <c r="AB24" s="262"/>
      <c r="AC24" s="264"/>
    </row>
    <row r="25" spans="1:29">
      <c r="A25" t="s">
        <v>1736</v>
      </c>
      <c r="B25" s="1"/>
    </row>
    <row r="26" spans="1:29">
      <c r="B26" s="1"/>
    </row>
    <row r="27" spans="1:29">
      <c r="B27" s="1"/>
    </row>
    <row r="28" spans="1:29">
      <c r="B28" s="1"/>
    </row>
    <row r="29" spans="1:29">
      <c r="B29" s="1"/>
    </row>
    <row r="30" spans="1:29">
      <c r="B30" s="1"/>
    </row>
  </sheetData>
  <mergeCells count="2">
    <mergeCell ref="R6:W6"/>
    <mergeCell ref="X6:AC6"/>
  </mergeCells>
  <phoneticPr fontId="38" type="noConversion"/>
  <conditionalFormatting sqref="E8:E24 K8:K24">
    <cfRule type="cellIs" dxfId="39" priority="3" operator="lessThan">
      <formula>$B$2</formula>
    </cfRule>
  </conditionalFormatting>
  <conditionalFormatting sqref="T8:T24 Z8:Z24">
    <cfRule type="cellIs" dxfId="37" priority="1" operator="lessThan">
      <formula>$B$2</formula>
    </cfRule>
  </conditionalFormatting>
  <dataValidations count="1">
    <dataValidation type="list" allowBlank="1" showInputMessage="1" showErrorMessage="1" sqref="C1" xr:uid="{E9B2B6F4-0B45-A64B-8E6D-6F5BF1FA7CB3}">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1" id="{6C6F8643-6899-574A-94BE-9A34794FFC57}">
            <xm:f>E8&lt;'P20_Usage Overview'!$B$4</xm:f>
            <x14:dxf>
              <font>
                <color rgb="FF9C0006"/>
              </font>
            </x14:dxf>
          </x14:cfRule>
          <xm:sqref>E8:E24 K8:K24</xm:sqref>
        </x14:conditionalFormatting>
        <x14:conditionalFormatting xmlns:xm="http://schemas.microsoft.com/office/excel/2006/main">
          <x14:cfRule type="expression" priority="2" id="{6506728F-E78A-D645-9331-71B578B45C3E}">
            <xm:f>T8&lt;'P20_Usage Overview'!$B$4</xm:f>
            <x14:dxf>
              <font>
                <color rgb="FF9C0006"/>
              </font>
            </x14:dxf>
          </x14:cfRule>
          <xm:sqref>T8:T24 Z8:Z24</xm:sqref>
        </x14:conditionalFormatting>
      </x14:conditionalFormatting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7668-A463-3F41-84A1-A1EB6594E627}">
  <sheetPr codeName="Sheet33">
    <tabColor rgb="FFFFFF00"/>
  </sheetPr>
  <dimension ref="A1:U25"/>
  <sheetViews>
    <sheetView showGridLines="0" topLeftCell="A4" zoomScaleNormal="85" workbookViewId="0">
      <selection activeCell="G4" sqref="G4"/>
    </sheetView>
  </sheetViews>
  <sheetFormatPr baseColWidth="10" defaultColWidth="10.83203125" defaultRowHeight="16"/>
  <cols>
    <col min="1" max="1" width="10.83203125" style="62"/>
    <col min="2" max="2" width="25.6640625" style="62" customWidth="1"/>
    <col min="3" max="4" width="11.33203125" style="61" customWidth="1"/>
    <col min="5" max="5" width="11.33203125" style="204" customWidth="1"/>
    <col min="6" max="6" width="11.33203125" style="804" customWidth="1"/>
    <col min="7" max="8" width="11.33203125" style="61" customWidth="1"/>
    <col min="9" max="9" width="11.33203125" style="204" customWidth="1"/>
    <col min="10" max="10" width="11.33203125" style="813" customWidth="1"/>
    <col min="11" max="11" width="1.6640625" style="60" customWidth="1"/>
    <col min="12" max="12" width="10.83203125" style="61"/>
    <col min="13" max="13" width="25.6640625" style="62" customWidth="1"/>
    <col min="14" max="21" width="11.33203125" style="63" customWidth="1"/>
    <col min="22" max="16384" width="10.83203125" style="63"/>
  </cols>
  <sheetData>
    <row r="1" spans="1:21" s="58" customFormat="1" ht="26">
      <c r="A1" s="200" t="s">
        <v>1241</v>
      </c>
      <c r="B1" s="200"/>
      <c r="C1" s="67" t="s">
        <v>1286</v>
      </c>
      <c r="D1" s="59"/>
      <c r="E1" s="203"/>
      <c r="F1" s="803"/>
      <c r="H1" s="59"/>
      <c r="I1" s="203"/>
      <c r="J1" s="812"/>
      <c r="K1" s="60"/>
    </row>
    <row r="2" spans="1:21" s="58" customFormat="1" ht="26">
      <c r="A2" s="200" t="str">
        <f>'P20_Usage Overview'!A3</f>
        <v>Hospital</v>
      </c>
      <c r="B2" s="201">
        <f>'P20_Usage Overview'!B3</f>
        <v>0.85</v>
      </c>
      <c r="C2" s="68" t="s">
        <v>1737</v>
      </c>
      <c r="D2" s="59"/>
      <c r="E2" s="203"/>
      <c r="F2" s="803"/>
      <c r="H2" s="59"/>
      <c r="I2" s="203"/>
      <c r="J2" s="812"/>
      <c r="K2" s="60"/>
    </row>
    <row r="4" spans="1:21">
      <c r="C4" s="61" t="s">
        <v>1721</v>
      </c>
      <c r="G4" s="61" t="s">
        <v>1721</v>
      </c>
      <c r="L4" s="64" t="s">
        <v>1288</v>
      </c>
      <c r="M4" s="64"/>
      <c r="N4" s="64"/>
      <c r="O4" s="64"/>
      <c r="P4" s="64"/>
      <c r="Q4" s="64"/>
      <c r="R4" s="64"/>
      <c r="S4" s="64"/>
      <c r="T4" s="64"/>
      <c r="U4" s="64"/>
    </row>
    <row r="5" spans="1:21" ht="16" customHeight="1">
      <c r="A5" s="516"/>
      <c r="B5" s="517"/>
      <c r="C5" s="793" t="e">
        <f>LastYr</f>
        <v>#REF!</v>
      </c>
      <c r="D5" s="795">
        <v>44804</v>
      </c>
      <c r="E5" s="797"/>
      <c r="F5" s="805"/>
      <c r="G5" s="795">
        <v>44805</v>
      </c>
      <c r="H5" s="795">
        <v>45169</v>
      </c>
      <c r="I5" s="799"/>
      <c r="J5" s="814"/>
      <c r="K5" s="502"/>
      <c r="L5" s="516"/>
      <c r="M5" s="517"/>
      <c r="N5" s="977" t="e">
        <f>LatestYr</f>
        <v>#REF!</v>
      </c>
      <c r="O5" s="977"/>
      <c r="P5" s="977"/>
      <c r="Q5" s="978"/>
      <c r="R5" s="976" t="e">
        <f>LastYr</f>
        <v>#REF!</v>
      </c>
      <c r="S5" s="977"/>
      <c r="T5" s="977"/>
      <c r="U5" s="978"/>
    </row>
    <row r="6" spans="1:21" ht="30">
      <c r="A6" s="518" t="s">
        <v>1930</v>
      </c>
      <c r="B6" s="519" t="s">
        <v>1928</v>
      </c>
      <c r="C6" s="520" t="s">
        <v>1722</v>
      </c>
      <c r="D6" s="520" t="s">
        <v>1723</v>
      </c>
      <c r="E6" s="521" t="s">
        <v>1199</v>
      </c>
      <c r="F6" s="806" t="s">
        <v>1929</v>
      </c>
      <c r="G6" s="523" t="s">
        <v>1722</v>
      </c>
      <c r="H6" s="520" t="s">
        <v>1723</v>
      </c>
      <c r="I6" s="521" t="s">
        <v>1199</v>
      </c>
      <c r="J6" s="815" t="s">
        <v>1929</v>
      </c>
      <c r="K6" s="500"/>
      <c r="L6" s="518" t="s">
        <v>1930</v>
      </c>
      <c r="M6" s="519" t="s">
        <v>1931</v>
      </c>
      <c r="N6" s="520" t="s">
        <v>1722</v>
      </c>
      <c r="O6" s="520" t="s">
        <v>1723</v>
      </c>
      <c r="P6" s="521" t="s">
        <v>1199</v>
      </c>
      <c r="Q6" s="522" t="s">
        <v>1932</v>
      </c>
      <c r="R6" s="523" t="s">
        <v>1722</v>
      </c>
      <c r="S6" s="520" t="s">
        <v>1723</v>
      </c>
      <c r="T6" s="521" t="s">
        <v>1199</v>
      </c>
      <c r="U6" s="522" t="s">
        <v>1932</v>
      </c>
    </row>
    <row r="7" spans="1:21">
      <c r="A7" s="302">
        <v>0</v>
      </c>
      <c r="B7" s="321" t="s">
        <v>1948</v>
      </c>
      <c r="C7" s="257">
        <v>84867</v>
      </c>
      <c r="D7" s="257">
        <v>21682</v>
      </c>
      <c r="E7" s="258">
        <v>0.25548210729730048</v>
      </c>
      <c r="F7" s="807"/>
      <c r="G7" s="259">
        <v>190033.8</v>
      </c>
      <c r="H7" s="257">
        <v>66712.800000000003</v>
      </c>
      <c r="I7" s="258">
        <v>0.35105754870975586</v>
      </c>
      <c r="J7" s="816"/>
      <c r="L7" s="302"/>
      <c r="M7" s="1" t="s">
        <v>1949</v>
      </c>
      <c r="N7" s="769">
        <v>971978</v>
      </c>
      <c r="O7" s="769">
        <v>299415</v>
      </c>
      <c r="P7" s="258"/>
      <c r="Q7">
        <v>26</v>
      </c>
      <c r="R7">
        <v>545716</v>
      </c>
      <c r="S7">
        <v>106708.45</v>
      </c>
      <c r="T7" s="258"/>
      <c r="U7">
        <v>15</v>
      </c>
    </row>
    <row r="8" spans="1:21" ht="30">
      <c r="A8" s="303">
        <v>0</v>
      </c>
      <c r="B8" s="208" t="s">
        <v>1950</v>
      </c>
      <c r="C8" s="215">
        <v>297125</v>
      </c>
      <c r="D8" s="215">
        <v>195742</v>
      </c>
      <c r="E8" s="216">
        <v>0.65878670593184685</v>
      </c>
      <c r="F8" s="808"/>
      <c r="G8" s="250">
        <v>269758</v>
      </c>
      <c r="H8" s="215">
        <v>194087</v>
      </c>
      <c r="I8" s="258">
        <v>0.71948561303093883</v>
      </c>
      <c r="J8" s="816"/>
      <c r="L8" s="303"/>
      <c r="M8" s="1" t="s">
        <v>1951</v>
      </c>
      <c r="N8" s="769">
        <v>964244</v>
      </c>
      <c r="O8" s="769">
        <v>306147.68</v>
      </c>
      <c r="P8" s="216"/>
      <c r="Q8">
        <v>98</v>
      </c>
      <c r="R8">
        <v>530162</v>
      </c>
      <c r="S8">
        <v>182206.6</v>
      </c>
      <c r="T8" s="216"/>
      <c r="U8">
        <v>65</v>
      </c>
    </row>
    <row r="9" spans="1:21">
      <c r="A9" s="303">
        <v>0</v>
      </c>
      <c r="B9" s="208" t="s">
        <v>1949</v>
      </c>
      <c r="C9" s="215">
        <v>545716</v>
      </c>
      <c r="D9" s="215">
        <v>106708.45</v>
      </c>
      <c r="E9" s="216">
        <v>0.19553843024576886</v>
      </c>
      <c r="F9" s="808"/>
      <c r="G9" s="250">
        <v>971978</v>
      </c>
      <c r="H9" s="215">
        <v>299415</v>
      </c>
      <c r="I9" s="258">
        <v>0.30804709571615818</v>
      </c>
      <c r="J9" s="816"/>
      <c r="L9" s="303"/>
      <c r="M9" s="1" t="s">
        <v>1952</v>
      </c>
      <c r="N9" s="769">
        <v>464100</v>
      </c>
      <c r="O9" s="769">
        <v>67100</v>
      </c>
      <c r="P9" s="216"/>
      <c r="Q9">
        <v>16</v>
      </c>
      <c r="R9">
        <v>124117</v>
      </c>
      <c r="S9">
        <v>19090</v>
      </c>
      <c r="T9" s="216"/>
      <c r="U9">
        <v>6</v>
      </c>
    </row>
    <row r="10" spans="1:21">
      <c r="A10" s="303">
        <v>0</v>
      </c>
      <c r="B10" s="208" t="s">
        <v>1953</v>
      </c>
      <c r="C10" s="215">
        <v>293554</v>
      </c>
      <c r="D10" s="215">
        <v>124530</v>
      </c>
      <c r="E10" s="216">
        <v>0.42421496555999916</v>
      </c>
      <c r="F10" s="808"/>
      <c r="G10" s="250">
        <v>400625</v>
      </c>
      <c r="H10" s="215">
        <v>155696.16999999998</v>
      </c>
      <c r="I10" s="258">
        <v>0.38863318564742588</v>
      </c>
      <c r="J10" s="816"/>
      <c r="L10" s="303"/>
      <c r="M10" s="1" t="s">
        <v>1953</v>
      </c>
      <c r="N10" s="769">
        <v>400625</v>
      </c>
      <c r="O10" s="769">
        <v>155696.16999999998</v>
      </c>
      <c r="P10" s="216"/>
      <c r="Q10">
        <v>71</v>
      </c>
      <c r="R10">
        <v>293554</v>
      </c>
      <c r="S10">
        <v>124530</v>
      </c>
      <c r="T10" s="216"/>
      <c r="U10">
        <v>61</v>
      </c>
    </row>
    <row r="11" spans="1:21" ht="30">
      <c r="A11" s="303">
        <v>0</v>
      </c>
      <c r="B11" s="208" t="s">
        <v>1954</v>
      </c>
      <c r="C11" s="215">
        <v>52087</v>
      </c>
      <c r="D11" s="215">
        <v>27675</v>
      </c>
      <c r="E11" s="216">
        <v>0.53132259488931977</v>
      </c>
      <c r="F11" s="808"/>
      <c r="G11" s="250">
        <v>71921</v>
      </c>
      <c r="H11" s="215">
        <v>44414</v>
      </c>
      <c r="I11" s="258">
        <v>0.6175386882829772</v>
      </c>
      <c r="J11" s="816"/>
      <c r="L11" s="303"/>
      <c r="M11" s="1" t="s">
        <v>1950</v>
      </c>
      <c r="N11" s="769">
        <v>269758</v>
      </c>
      <c r="O11" s="769">
        <v>194087</v>
      </c>
      <c r="P11" s="216"/>
      <c r="Q11">
        <v>29</v>
      </c>
      <c r="R11">
        <v>297125</v>
      </c>
      <c r="S11">
        <v>195742</v>
      </c>
      <c r="T11" s="216"/>
      <c r="U11">
        <v>26</v>
      </c>
    </row>
    <row r="12" spans="1:21">
      <c r="A12" s="303">
        <v>0</v>
      </c>
      <c r="B12" s="208" t="s">
        <v>1955</v>
      </c>
      <c r="C12" s="215">
        <v>78059</v>
      </c>
      <c r="D12" s="215">
        <v>12428.16</v>
      </c>
      <c r="E12" s="216">
        <v>0.15921495279211878</v>
      </c>
      <c r="F12" s="808"/>
      <c r="G12" s="250">
        <v>100070</v>
      </c>
      <c r="H12" s="215">
        <v>21600</v>
      </c>
      <c r="I12" s="258">
        <v>0.21584890576596383</v>
      </c>
      <c r="J12" s="816"/>
      <c r="L12" s="303"/>
      <c r="M12" s="1" t="s">
        <v>1948</v>
      </c>
      <c r="N12" s="769">
        <v>190033.8</v>
      </c>
      <c r="O12" s="769">
        <v>66712.800000000003</v>
      </c>
      <c r="P12" s="216"/>
      <c r="Q12">
        <v>58</v>
      </c>
      <c r="R12">
        <v>84867</v>
      </c>
      <c r="S12">
        <v>21682</v>
      </c>
      <c r="T12" s="216"/>
      <c r="U12">
        <v>46</v>
      </c>
    </row>
    <row r="13" spans="1:21">
      <c r="A13" s="303">
        <v>0</v>
      </c>
      <c r="B13" s="208" t="s">
        <v>1956</v>
      </c>
      <c r="C13" s="215">
        <v>10982</v>
      </c>
      <c r="D13" s="215">
        <v>23700</v>
      </c>
      <c r="E13" s="216">
        <v>2.1580768530322345</v>
      </c>
      <c r="F13" s="808"/>
      <c r="G13" s="250">
        <v>37463</v>
      </c>
      <c r="H13" s="215">
        <v>11070</v>
      </c>
      <c r="I13" s="258">
        <v>0.29549155166430879</v>
      </c>
      <c r="J13" s="816"/>
      <c r="L13" s="303"/>
      <c r="M13" s="1" t="s">
        <v>1957</v>
      </c>
      <c r="N13" s="769">
        <v>155310</v>
      </c>
      <c r="O13" s="769">
        <v>67100</v>
      </c>
      <c r="P13" s="216"/>
      <c r="Q13">
        <v>22</v>
      </c>
      <c r="R13">
        <v>45661</v>
      </c>
      <c r="S13">
        <v>19700</v>
      </c>
      <c r="T13" s="216"/>
      <c r="U13">
        <v>19</v>
      </c>
    </row>
    <row r="14" spans="1:21" ht="30">
      <c r="A14" s="303">
        <v>0</v>
      </c>
      <c r="B14" s="208" t="s">
        <v>1958</v>
      </c>
      <c r="C14" s="215">
        <v>137485</v>
      </c>
      <c r="D14" s="215">
        <v>43825</v>
      </c>
      <c r="E14" s="216">
        <v>0.31876204676873843</v>
      </c>
      <c r="F14" s="808"/>
      <c r="G14" s="250">
        <v>138042</v>
      </c>
      <c r="H14" s="215">
        <v>47032</v>
      </c>
      <c r="I14" s="258">
        <v>0.34070790049405253</v>
      </c>
      <c r="J14" s="816"/>
      <c r="L14" s="303"/>
      <c r="M14" s="1" t="s">
        <v>1958</v>
      </c>
      <c r="N14" s="769">
        <v>138042</v>
      </c>
      <c r="O14" s="769">
        <v>47032</v>
      </c>
      <c r="P14" s="216"/>
      <c r="Q14">
        <v>21</v>
      </c>
      <c r="R14">
        <v>137485</v>
      </c>
      <c r="S14">
        <v>43825</v>
      </c>
      <c r="T14" s="216"/>
      <c r="U14">
        <v>22</v>
      </c>
    </row>
    <row r="15" spans="1:21">
      <c r="A15" s="303">
        <v>0</v>
      </c>
      <c r="B15" s="208" t="s">
        <v>1952</v>
      </c>
      <c r="C15" s="215">
        <v>124117</v>
      </c>
      <c r="D15" s="215">
        <v>19090</v>
      </c>
      <c r="E15" s="216">
        <v>0.15380648903856844</v>
      </c>
      <c r="F15" s="808"/>
      <c r="G15" s="250">
        <v>464100</v>
      </c>
      <c r="H15" s="215">
        <v>67100</v>
      </c>
      <c r="I15" s="258">
        <v>0.14458090928679165</v>
      </c>
      <c r="J15" s="816"/>
      <c r="L15" s="303"/>
      <c r="M15" s="1" t="s">
        <v>1959</v>
      </c>
      <c r="N15" s="769">
        <v>124746</v>
      </c>
      <c r="O15" s="769">
        <v>20365.559999999998</v>
      </c>
      <c r="P15" s="216"/>
      <c r="Q15">
        <v>26</v>
      </c>
      <c r="R15">
        <v>59786</v>
      </c>
      <c r="S15">
        <v>12565.199999999999</v>
      </c>
      <c r="T15" s="216"/>
      <c r="U15">
        <v>17</v>
      </c>
    </row>
    <row r="16" spans="1:21">
      <c r="A16" s="303">
        <v>0</v>
      </c>
      <c r="B16" s="208" t="s">
        <v>1959</v>
      </c>
      <c r="C16" s="215">
        <v>59786</v>
      </c>
      <c r="D16" s="215">
        <v>12565.199999999999</v>
      </c>
      <c r="E16" s="216">
        <v>0.21016960492422973</v>
      </c>
      <c r="F16" s="808"/>
      <c r="G16" s="250">
        <v>124746</v>
      </c>
      <c r="H16" s="215">
        <v>20365.559999999998</v>
      </c>
      <c r="I16" s="258">
        <v>0.16325621663219661</v>
      </c>
      <c r="J16" s="816"/>
      <c r="L16" s="303"/>
      <c r="M16" s="1" t="s">
        <v>1955</v>
      </c>
      <c r="N16" s="769">
        <v>100070</v>
      </c>
      <c r="O16" s="769">
        <v>21600</v>
      </c>
      <c r="P16" s="216"/>
      <c r="Q16">
        <v>5</v>
      </c>
      <c r="R16">
        <v>78059</v>
      </c>
      <c r="S16">
        <v>12428.16</v>
      </c>
      <c r="T16" s="216"/>
      <c r="U16">
        <v>5</v>
      </c>
    </row>
    <row r="17" spans="1:21">
      <c r="A17" s="303">
        <v>0</v>
      </c>
      <c r="B17" s="208" t="s">
        <v>1957</v>
      </c>
      <c r="C17" s="215">
        <v>45661</v>
      </c>
      <c r="D17" s="215">
        <v>19700</v>
      </c>
      <c r="E17" s="216">
        <v>0.43144039771358489</v>
      </c>
      <c r="F17" s="808"/>
      <c r="G17" s="250">
        <v>155310</v>
      </c>
      <c r="H17" s="215">
        <v>67100</v>
      </c>
      <c r="I17" s="258">
        <v>0.43203914751142874</v>
      </c>
      <c r="J17" s="816"/>
      <c r="L17" s="303"/>
      <c r="M17" s="1" t="s">
        <v>1954</v>
      </c>
      <c r="N17" s="769">
        <v>71921</v>
      </c>
      <c r="O17" s="769">
        <v>44414</v>
      </c>
      <c r="P17" s="216"/>
      <c r="Q17">
        <v>21</v>
      </c>
      <c r="R17">
        <v>52087</v>
      </c>
      <c r="S17">
        <v>27675</v>
      </c>
      <c r="T17" s="216"/>
      <c r="U17">
        <v>12</v>
      </c>
    </row>
    <row r="18" spans="1:21">
      <c r="A18" s="303">
        <v>0</v>
      </c>
      <c r="B18" s="208" t="s">
        <v>1951</v>
      </c>
      <c r="C18" s="215">
        <v>530162</v>
      </c>
      <c r="D18" s="215">
        <v>182206.6</v>
      </c>
      <c r="E18" s="216">
        <v>0.34368098807534303</v>
      </c>
      <c r="F18" s="808"/>
      <c r="G18" s="250">
        <v>964244</v>
      </c>
      <c r="H18" s="215">
        <v>306147.68</v>
      </c>
      <c r="I18" s="258">
        <v>0.31750021778719906</v>
      </c>
      <c r="J18" s="816"/>
      <c r="L18" s="303"/>
      <c r="M18" s="1" t="s">
        <v>1960</v>
      </c>
      <c r="N18" s="769">
        <v>38266</v>
      </c>
      <c r="O18" s="769">
        <v>500</v>
      </c>
      <c r="P18" s="216"/>
      <c r="Q18">
        <v>1</v>
      </c>
      <c r="R18">
        <v>325690</v>
      </c>
      <c r="S18">
        <v>2250</v>
      </c>
      <c r="T18" s="216"/>
      <c r="U18">
        <v>5</v>
      </c>
    </row>
    <row r="19" spans="1:21">
      <c r="A19" s="303">
        <v>0</v>
      </c>
      <c r="B19" s="208" t="s">
        <v>1960</v>
      </c>
      <c r="C19" s="215">
        <v>0</v>
      </c>
      <c r="D19" s="215">
        <v>2250</v>
      </c>
      <c r="E19" s="216" t="s">
        <v>1540</v>
      </c>
      <c r="F19" s="808"/>
      <c r="G19" s="250">
        <v>0</v>
      </c>
      <c r="H19" s="215">
        <v>500</v>
      </c>
      <c r="I19" s="258" t="s">
        <v>1540</v>
      </c>
      <c r="J19" s="816"/>
      <c r="L19" s="303"/>
      <c r="M19" s="1" t="s">
        <v>1956</v>
      </c>
      <c r="N19" s="769">
        <v>37463</v>
      </c>
      <c r="O19" s="769">
        <v>11070</v>
      </c>
      <c r="P19" s="216"/>
      <c r="Q19">
        <v>14</v>
      </c>
      <c r="R19">
        <v>10982</v>
      </c>
      <c r="S19">
        <v>23700</v>
      </c>
      <c r="T19" s="216"/>
      <c r="U19">
        <v>25</v>
      </c>
    </row>
    <row r="20" spans="1:21">
      <c r="A20" s="303">
        <v>0</v>
      </c>
      <c r="B20" s="208" t="s">
        <v>1961</v>
      </c>
      <c r="C20" s="215">
        <v>0</v>
      </c>
      <c r="D20" s="215">
        <v>4525.3999999999996</v>
      </c>
      <c r="E20" s="216" t="s">
        <v>1540</v>
      </c>
      <c r="F20" s="808"/>
      <c r="G20" s="250">
        <v>0</v>
      </c>
      <c r="H20" s="215">
        <v>13500</v>
      </c>
      <c r="I20" s="258" t="s">
        <v>1540</v>
      </c>
      <c r="J20" s="816"/>
      <c r="L20" s="303"/>
      <c r="M20" s="1" t="s">
        <v>1961</v>
      </c>
      <c r="N20" s="769">
        <v>7580</v>
      </c>
      <c r="O20" s="769">
        <v>13500</v>
      </c>
      <c r="P20" s="216"/>
      <c r="Q20">
        <v>9</v>
      </c>
      <c r="R20">
        <v>18193</v>
      </c>
      <c r="S20">
        <v>4525.3999999999996</v>
      </c>
      <c r="T20" s="216"/>
      <c r="U20">
        <v>6</v>
      </c>
    </row>
    <row r="21" spans="1:21" s="66" customFormat="1" ht="14">
      <c r="A21" s="304" t="s">
        <v>1728</v>
      </c>
      <c r="B21" s="252" t="s">
        <v>1933</v>
      </c>
      <c r="C21" s="253">
        <v>2259601</v>
      </c>
      <c r="D21" s="253">
        <v>796627.80999999994</v>
      </c>
      <c r="E21" s="254">
        <v>0.35255242407841025</v>
      </c>
      <c r="F21" s="807"/>
      <c r="G21" s="256">
        <v>3888290.8</v>
      </c>
      <c r="H21" s="253">
        <v>1314740.21</v>
      </c>
      <c r="I21" s="254">
        <v>0.33812805616287755</v>
      </c>
      <c r="J21" s="816"/>
      <c r="K21" s="65"/>
      <c r="L21" s="304" t="s">
        <v>1284</v>
      </c>
      <c r="M21" s="252" t="s">
        <v>1933</v>
      </c>
      <c r="N21" s="253"/>
      <c r="O21" s="253"/>
      <c r="P21" s="254"/>
      <c r="Q21" s="255"/>
      <c r="R21" s="256"/>
      <c r="S21" s="253"/>
      <c r="T21" s="254"/>
      <c r="U21" s="255"/>
    </row>
    <row r="22" spans="1:21" s="66" customFormat="1">
      <c r="A22" s="305"/>
      <c r="B22" s="214" t="s">
        <v>1934</v>
      </c>
      <c r="C22" s="217">
        <v>1032732.94</v>
      </c>
      <c r="D22" s="217">
        <v>691605.24000000011</v>
      </c>
      <c r="E22" s="218">
        <v>0.66968449752362902</v>
      </c>
      <c r="F22" s="809"/>
      <c r="G22" s="217">
        <v>2497674</v>
      </c>
      <c r="H22" s="217">
        <v>1530917.5999999996</v>
      </c>
      <c r="I22" s="218">
        <v>0.61293731687962461</v>
      </c>
      <c r="J22" s="816"/>
      <c r="K22" s="65"/>
      <c r="L22" s="305" t="s">
        <v>1935</v>
      </c>
      <c r="M22" s="214" t="s">
        <v>1934</v>
      </c>
      <c r="N22" s="769">
        <v>2497674</v>
      </c>
      <c r="O22" s="769">
        <v>1530917.5999999996</v>
      </c>
      <c r="P22" s="218"/>
      <c r="Q22" s="249"/>
      <c r="R22" s="251"/>
      <c r="S22" s="217"/>
      <c r="T22" s="218"/>
      <c r="U22" s="249"/>
    </row>
    <row r="23" spans="1:21" s="66" customFormat="1" ht="14">
      <c r="A23" s="340" t="s">
        <v>1728</v>
      </c>
      <c r="B23" s="341" t="s">
        <v>1936</v>
      </c>
      <c r="C23" s="342">
        <v>3292333.94</v>
      </c>
      <c r="D23" s="342">
        <v>1488233.05</v>
      </c>
      <c r="E23" s="343">
        <v>0.45202979926149289</v>
      </c>
      <c r="F23" s="810"/>
      <c r="G23" s="345">
        <v>6385964.7999999998</v>
      </c>
      <c r="H23" s="342">
        <v>2845657.8099999996</v>
      </c>
      <c r="I23" s="343">
        <v>0.44561125830195614</v>
      </c>
      <c r="J23" s="816"/>
      <c r="K23" s="65"/>
      <c r="L23" s="340" t="s">
        <v>1284</v>
      </c>
      <c r="M23" s="341" t="s">
        <v>1937</v>
      </c>
      <c r="N23" s="342"/>
      <c r="O23" s="342"/>
      <c r="P23" s="343"/>
      <c r="Q23" s="344"/>
      <c r="R23" s="345"/>
      <c r="S23" s="342"/>
      <c r="T23" s="343"/>
      <c r="U23" s="344"/>
    </row>
    <row r="24" spans="1:21">
      <c r="A24" s="346" t="s">
        <v>1736</v>
      </c>
      <c r="B24" s="347"/>
      <c r="C24" s="348"/>
      <c r="D24" s="348"/>
      <c r="E24" s="349"/>
      <c r="F24" s="811"/>
      <c r="G24" s="348"/>
      <c r="H24" s="348"/>
      <c r="I24" s="349"/>
    </row>
    <row r="25" spans="1:21">
      <c r="D25" s="786"/>
    </row>
  </sheetData>
  <mergeCells count="2">
    <mergeCell ref="N5:Q5"/>
    <mergeCell ref="R5:U5"/>
  </mergeCells>
  <phoneticPr fontId="38" type="noConversion"/>
  <conditionalFormatting sqref="E7:F21 I7:J21 P7:P21 T7:T21">
    <cfRule type="cellIs" dxfId="35" priority="7" operator="lessThan">
      <formula>$B$2</formula>
    </cfRule>
  </conditionalFormatting>
  <conditionalFormatting sqref="E23:F23 I23:J23">
    <cfRule type="cellIs" dxfId="34" priority="9" operator="lessThan">
      <formula>$B$2</formula>
    </cfRule>
  </conditionalFormatting>
  <conditionalFormatting sqref="P23 T23">
    <cfRule type="cellIs" dxfId="32" priority="4" operator="lessThan">
      <formula>$B$2</formula>
    </cfRule>
  </conditionalFormatting>
  <dataValidations count="1">
    <dataValidation type="list" allowBlank="1" showInputMessage="1" showErrorMessage="1" sqref="C1" xr:uid="{8053261F-2671-E242-A4EA-4B900033CF5D}">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2" id="{8838CDC5-B1B5-5744-B081-58D74AB8BDA8}">
            <xm:f>E23&lt;'P20_Usage Overview'!$B$3</xm:f>
            <x14:dxf>
              <font>
                <color rgb="FF9C0006"/>
              </font>
            </x14:dxf>
          </x14:cfRule>
          <xm:sqref>E23:F23 I23:J23</xm:sqref>
        </x14:conditionalFormatting>
        <x14:conditionalFormatting xmlns:xm="http://schemas.microsoft.com/office/excel/2006/main">
          <x14:cfRule type="expression" priority="5" id="{8802A8AD-D702-034E-B011-9F1AE63DE588}">
            <xm:f>P23&lt;'P20_Usage Overview'!$B$3</xm:f>
            <x14:dxf>
              <font>
                <color rgb="FF9C0006"/>
              </font>
            </x14:dxf>
          </x14:cfRule>
          <xm:sqref>P23 T23</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15E11-9D87-6345-A917-F21EC5AACBEA}">
  <sheetPr codeName="Sheet41"/>
  <dimension ref="A1:S220"/>
  <sheetViews>
    <sheetView showGridLines="0" zoomScale="94" zoomScaleNormal="70" workbookViewId="0">
      <selection activeCell="F54" sqref="F54"/>
    </sheetView>
  </sheetViews>
  <sheetFormatPr baseColWidth="10" defaultColWidth="10.83203125" defaultRowHeight="16"/>
  <cols>
    <col min="1" max="1" width="9" style="183" customWidth="1"/>
    <col min="2" max="2" width="18" style="183" customWidth="1"/>
    <col min="3" max="3" width="33" style="182" customWidth="1"/>
    <col min="4" max="9" width="16.1640625" style="182" customWidth="1"/>
    <col min="10" max="10" width="1.6640625" style="60" customWidth="1"/>
    <col min="11" max="11" width="5" style="183" customWidth="1"/>
    <col min="12" max="12" width="22.83203125" style="183" customWidth="1"/>
    <col min="13" max="13" width="13.33203125" style="182" customWidth="1"/>
    <col min="14" max="19" width="16.1640625" style="182" customWidth="1"/>
    <col min="20" max="16384" width="10.83203125" style="183"/>
  </cols>
  <sheetData>
    <row r="1" spans="1:19" ht="26">
      <c r="A1" s="181" t="s">
        <v>1241</v>
      </c>
      <c r="B1" s="181"/>
      <c r="C1" s="67" t="s">
        <v>1242</v>
      </c>
      <c r="D1" s="58"/>
      <c r="E1" s="58"/>
      <c r="F1" s="58"/>
      <c r="H1" s="58"/>
      <c r="I1" s="58"/>
      <c r="M1" s="183"/>
      <c r="N1" s="183"/>
      <c r="O1" s="58"/>
      <c r="P1" s="58"/>
      <c r="Q1" s="58"/>
      <c r="R1" s="58"/>
      <c r="S1" s="58"/>
    </row>
    <row r="2" spans="1:19" s="58" customFormat="1" ht="26">
      <c r="A2" s="181" t="str">
        <f>'P20_Usage Overview'!A2</f>
        <v>Overall</v>
      </c>
      <c r="B2" s="184">
        <f>'P20_Usage Overview'!B2</f>
        <v>0.8</v>
      </c>
      <c r="C2" s="68" t="s">
        <v>1737</v>
      </c>
      <c r="J2" s="60"/>
    </row>
    <row r="3" spans="1:19" s="58" customFormat="1" ht="26">
      <c r="A3" s="181" t="str">
        <f>'P20_Usage Overview'!A3</f>
        <v>Hospital</v>
      </c>
      <c r="B3" s="184">
        <f>'P20_Usage Overview'!B3</f>
        <v>0.85</v>
      </c>
      <c r="C3" s="68" t="s">
        <v>1737</v>
      </c>
      <c r="J3" s="60"/>
    </row>
    <row r="4" spans="1:19" s="58" customFormat="1" ht="26">
      <c r="A4" s="181" t="str">
        <f>'P20_Usage Overview'!A4</f>
        <v>Clinical</v>
      </c>
      <c r="B4" s="184">
        <f>'P20_Usage Overview'!B4</f>
        <v>0.7</v>
      </c>
      <c r="C4" s="68" t="s">
        <v>1737</v>
      </c>
      <c r="J4" s="60"/>
    </row>
    <row r="5" spans="1:19" s="58" customFormat="1" ht="26">
      <c r="A5" s="181" t="str">
        <f>'P20_Usage Overview'!A5</f>
        <v>Others</v>
      </c>
      <c r="B5" s="184">
        <f>'P20_Usage Overview'!B5</f>
        <v>0</v>
      </c>
      <c r="C5" s="68" t="s">
        <v>1737</v>
      </c>
      <c r="J5" s="60"/>
    </row>
    <row r="7" spans="1:19">
      <c r="A7" s="185" t="s">
        <v>1962</v>
      </c>
      <c r="B7" s="185"/>
      <c r="K7" s="185"/>
      <c r="L7" s="185"/>
    </row>
    <row r="8" spans="1:19">
      <c r="K8" s="64" t="s">
        <v>1288</v>
      </c>
      <c r="L8" s="64"/>
      <c r="M8" s="186"/>
      <c r="N8" s="64"/>
      <c r="O8" s="64"/>
      <c r="P8" s="64"/>
      <c r="Q8" s="64"/>
      <c r="R8" s="64"/>
      <c r="S8" s="64"/>
    </row>
    <row r="9" spans="1:19">
      <c r="A9" s="185" t="s">
        <v>1963</v>
      </c>
      <c r="B9" s="185"/>
      <c r="K9" s="185" t="s">
        <v>1963</v>
      </c>
      <c r="L9" s="185"/>
    </row>
    <row r="10" spans="1:19">
      <c r="A10" s="85" t="s">
        <v>1964</v>
      </c>
      <c r="B10" s="85"/>
      <c r="K10" s="85" t="s">
        <v>1964</v>
      </c>
      <c r="L10" s="85"/>
    </row>
    <row r="11" spans="1:19" ht="16" customHeight="1">
      <c r="A11" s="532"/>
      <c r="B11" s="533"/>
      <c r="C11" s="508"/>
      <c r="D11" s="185" t="s">
        <v>1721</v>
      </c>
      <c r="E11" s="819" t="str">
        <f>'P20_Usage Overview'!A11</f>
        <v>NA</v>
      </c>
      <c r="F11" s="820"/>
      <c r="G11" s="185" t="s">
        <v>1721</v>
      </c>
      <c r="H11" s="819">
        <f>ClaimInfo!$C$9</f>
        <v>0</v>
      </c>
      <c r="I11" s="821"/>
      <c r="J11" s="502"/>
      <c r="K11" s="532"/>
      <c r="L11" s="533"/>
      <c r="M11" s="508"/>
      <c r="N11" s="973" t="e">
        <f>ContractNo</f>
        <v>#REF!</v>
      </c>
      <c r="O11" s="974"/>
      <c r="P11" s="974"/>
      <c r="Q11" s="974"/>
      <c r="R11" s="974"/>
      <c r="S11" s="975"/>
    </row>
    <row r="12" spans="1:19" ht="16" customHeight="1">
      <c r="A12" s="534"/>
      <c r="B12" s="535"/>
      <c r="C12" s="510"/>
      <c r="D12" s="827" t="str">
        <f>IF(ClaimInfo!$C$6&lt;&gt;"",ClaimInfo!$C$6,"0/1/1900")</f>
        <v>0/1/1900</v>
      </c>
      <c r="E12" s="827" t="str">
        <f>IF(ClaimInfo!$C$7&lt;&gt;"",ClaimInfo!$C$7,"0/1/1900")</f>
        <v>0/1/1900</v>
      </c>
      <c r="F12" s="801"/>
      <c r="G12" s="818">
        <f>ClaimInfo!$C$11</f>
        <v>0</v>
      </c>
      <c r="H12" s="818">
        <f>ClaimInfo!$C$12</f>
        <v>0</v>
      </c>
      <c r="I12" s="798"/>
      <c r="J12" s="502"/>
      <c r="K12" s="534"/>
      <c r="L12" s="535"/>
      <c r="M12" s="510"/>
      <c r="N12" s="972" t="e">
        <f>LatestYr</f>
        <v>#REF!</v>
      </c>
      <c r="O12" s="970"/>
      <c r="P12" s="979"/>
      <c r="Q12" s="969" t="e">
        <f>LastYr</f>
        <v>#REF!</v>
      </c>
      <c r="R12" s="970"/>
      <c r="S12" s="971"/>
    </row>
    <row r="13" spans="1:19" ht="17" customHeight="1">
      <c r="A13" s="824" t="s">
        <v>1195</v>
      </c>
      <c r="B13" s="825" t="s">
        <v>1733</v>
      </c>
      <c r="C13" s="826" t="s">
        <v>1679</v>
      </c>
      <c r="D13" s="515" t="s">
        <v>1722</v>
      </c>
      <c r="E13" s="514" t="s">
        <v>1723</v>
      </c>
      <c r="F13" s="536" t="s">
        <v>1199</v>
      </c>
      <c r="G13" s="512" t="s">
        <v>1722</v>
      </c>
      <c r="H13" s="514" t="s">
        <v>1723</v>
      </c>
      <c r="I13" s="513" t="s">
        <v>1199</v>
      </c>
      <c r="J13" s="500"/>
      <c r="K13" s="512" t="s">
        <v>1195</v>
      </c>
      <c r="L13" s="514" t="s">
        <v>1733</v>
      </c>
      <c r="M13" s="513" t="s">
        <v>1679</v>
      </c>
      <c r="N13" s="515" t="s">
        <v>1722</v>
      </c>
      <c r="O13" s="514" t="s">
        <v>1723</v>
      </c>
      <c r="P13" s="536" t="s">
        <v>1199</v>
      </c>
      <c r="Q13" s="512" t="s">
        <v>1722</v>
      </c>
      <c r="R13" s="514" t="s">
        <v>1723</v>
      </c>
      <c r="S13" s="513" t="s">
        <v>1199</v>
      </c>
    </row>
    <row r="14" spans="1:19" ht="16" customHeight="1">
      <c r="A14" s="914" t="str">
        <f>IF(C14&lt;&gt;"", ClaimInfo!$I$2, "")</f>
        <v/>
      </c>
      <c r="B14" s="921" t="str">
        <f>IF(C14&lt;&gt;"", "Non-Healthnet", "")</f>
        <v>Non-Healthnet</v>
      </c>
      <c r="C14" s="915" t="str">
        <f>ClaimInfo!G$2</f>
        <v>IN-PATIENT (HOSPITALIZATION)</v>
      </c>
      <c r="D14" s="248"/>
      <c r="E14" s="246"/>
      <c r="F14" s="276"/>
      <c r="G14" s="245"/>
      <c r="H14" s="246"/>
      <c r="I14" s="247"/>
      <c r="K14" s="244"/>
      <c r="L14" s="309"/>
      <c r="M14" s="313"/>
      <c r="N14" s="248"/>
      <c r="O14" s="246"/>
      <c r="P14" s="276"/>
      <c r="Q14" s="245"/>
      <c r="R14" s="246"/>
      <c r="S14" s="247"/>
    </row>
    <row r="15" spans="1:19" ht="17">
      <c r="A15" s="244" t="str">
        <f>IF(C15&lt;&gt;"", ClaimInfo!$I$2, "")</f>
        <v/>
      </c>
      <c r="B15" s="309" t="str">
        <f t="shared" ref="B15:B18" si="0">IF(C15&lt;&gt;"", "Non-Healthnet", "")</f>
        <v>Non-Healthnet</v>
      </c>
      <c r="C15" s="834" t="str">
        <f>ClaimInfo!G$3</f>
        <v>OUT-PATIENT</v>
      </c>
      <c r="D15" s="238"/>
      <c r="E15" s="210"/>
      <c r="F15" s="277"/>
      <c r="G15" s="241"/>
      <c r="H15" s="210"/>
      <c r="I15" s="231"/>
      <c r="K15" s="230"/>
      <c r="L15" s="309"/>
      <c r="M15" s="313"/>
      <c r="N15" s="238"/>
      <c r="O15" s="210"/>
      <c r="P15" s="277"/>
      <c r="Q15" s="241"/>
      <c r="R15" s="210"/>
      <c r="S15" s="231"/>
    </row>
    <row r="16" spans="1:19" ht="17">
      <c r="A16" s="244" t="str">
        <f>IF(C16&lt;&gt;"", ClaimInfo!$I$2, "")</f>
        <v/>
      </c>
      <c r="B16" s="309" t="str">
        <f t="shared" si="0"/>
        <v>Non-Healthnet</v>
      </c>
      <c r="C16" s="834" t="str">
        <f>ClaimInfo!G$4</f>
        <v>GROUP DENTAL</v>
      </c>
      <c r="D16" s="238"/>
      <c r="E16" s="210"/>
      <c r="F16" s="277"/>
      <c r="G16" s="241"/>
      <c r="H16" s="210"/>
      <c r="I16" s="231"/>
      <c r="K16" s="230"/>
      <c r="L16" s="309"/>
      <c r="M16" s="313"/>
      <c r="N16" s="238"/>
      <c r="O16" s="210"/>
      <c r="P16" s="277"/>
      <c r="Q16" s="241"/>
      <c r="R16" s="210"/>
      <c r="S16" s="231"/>
    </row>
    <row r="17" spans="1:19" ht="17">
      <c r="A17" s="244" t="str">
        <f>IF(C17&lt;&gt;"", ClaimInfo!$I$2, "")</f>
        <v/>
      </c>
      <c r="B17" s="309" t="str">
        <f t="shared" si="0"/>
        <v>Non-Healthnet</v>
      </c>
      <c r="C17" s="834" t="str">
        <f>ClaimInfo!G$5</f>
        <v>GROUP OPTICAL</v>
      </c>
      <c r="D17" s="238"/>
      <c r="E17" s="210"/>
      <c r="F17" s="277"/>
      <c r="G17" s="241"/>
      <c r="H17" s="210"/>
      <c r="I17" s="231"/>
      <c r="K17" s="230"/>
      <c r="L17" s="309"/>
      <c r="M17" s="313"/>
      <c r="N17" s="238"/>
      <c r="O17" s="210"/>
      <c r="P17" s="277"/>
      <c r="Q17" s="241"/>
      <c r="R17" s="210"/>
      <c r="S17" s="231"/>
    </row>
    <row r="18" spans="1:19" ht="17">
      <c r="A18" s="244" t="str">
        <f>IF(C18&lt;&gt;"", ClaimInfo!$I$2, "")</f>
        <v/>
      </c>
      <c r="B18" s="309" t="str">
        <f t="shared" si="0"/>
        <v>Non-Healthnet</v>
      </c>
      <c r="C18" s="834" t="str">
        <f>ClaimInfo!G$6</f>
        <v>MATERNITY BENEFIT</v>
      </c>
      <c r="D18" s="238"/>
      <c r="E18" s="210"/>
      <c r="F18" s="277"/>
      <c r="G18" s="241"/>
      <c r="H18" s="210"/>
      <c r="I18" s="231"/>
      <c r="K18" s="230"/>
      <c r="L18" s="309"/>
      <c r="M18" s="313"/>
      <c r="N18" s="238"/>
      <c r="O18" s="210"/>
      <c r="P18" s="277"/>
      <c r="Q18" s="241"/>
      <c r="R18" s="210"/>
      <c r="S18" s="231"/>
    </row>
    <row r="19" spans="1:19" ht="17">
      <c r="A19" s="232" t="str">
        <f>A14</f>
        <v/>
      </c>
      <c r="B19" s="918" t="str">
        <f>B14</f>
        <v>Non-Healthnet</v>
      </c>
      <c r="C19" s="316" t="s">
        <v>1284</v>
      </c>
      <c r="D19" s="239" t="str">
        <f>IF($A19&lt;&gt;"", SUM(D14:D18), "")</f>
        <v/>
      </c>
      <c r="E19" s="239" t="str">
        <f>IF($A19&lt;&gt;"",SUM(E14:E18),"")</f>
        <v/>
      </c>
      <c r="F19" s="233" t="str">
        <f>IFERROR(E19/D19,"")</f>
        <v/>
      </c>
      <c r="G19" s="242" t="str">
        <f>IF($A19&lt;&gt;"", SUM(G14:G18), "")</f>
        <v/>
      </c>
      <c r="H19" s="211" t="str">
        <f>IF($A19&lt;&gt;"",SUM(H14:H18),"")</f>
        <v/>
      </c>
      <c r="I19" s="233" t="str">
        <f>IFERROR(H19/G19,"")</f>
        <v/>
      </c>
      <c r="K19" s="232"/>
      <c r="L19" s="311"/>
      <c r="M19" s="316"/>
      <c r="N19" s="239"/>
      <c r="O19" s="211"/>
      <c r="P19" s="278"/>
      <c r="Q19" s="242"/>
      <c r="R19" s="211"/>
      <c r="S19" s="233"/>
    </row>
    <row r="20" spans="1:19">
      <c r="A20" s="230"/>
      <c r="B20" s="919"/>
      <c r="C20" s="314"/>
      <c r="D20" s="238"/>
      <c r="E20" s="210"/>
      <c r="F20" s="277"/>
      <c r="G20" s="241"/>
      <c r="H20" s="210"/>
      <c r="I20" s="234"/>
      <c r="K20" s="230"/>
      <c r="L20" s="310"/>
      <c r="M20" s="314"/>
      <c r="N20" s="238"/>
      <c r="O20" s="210"/>
      <c r="P20" s="277"/>
      <c r="Q20" s="241"/>
      <c r="R20" s="210"/>
      <c r="S20" s="234"/>
    </row>
    <row r="21" spans="1:19" ht="17">
      <c r="A21" s="244" t="str">
        <f>IF(C21&lt;&gt;"", ClaimInfo!$I$2, "")</f>
        <v/>
      </c>
      <c r="B21" s="920" t="str">
        <f>IF(C21&lt;&gt;"", "Healthnet", "")</f>
        <v>Healthnet</v>
      </c>
      <c r="C21" s="834" t="str">
        <f>ClaimInfo!G$2</f>
        <v>IN-PATIENT (HOSPITALIZATION)</v>
      </c>
      <c r="D21" s="238"/>
      <c r="E21" s="210"/>
      <c r="F21" s="277"/>
      <c r="G21" s="241"/>
      <c r="H21" s="210"/>
      <c r="I21" s="231"/>
      <c r="K21" s="244"/>
      <c r="L21" s="309"/>
      <c r="M21" s="313"/>
      <c r="N21" s="238"/>
      <c r="O21" s="210"/>
      <c r="P21" s="277"/>
      <c r="Q21" s="241"/>
      <c r="R21" s="210"/>
      <c r="S21" s="231"/>
    </row>
    <row r="22" spans="1:19" ht="17">
      <c r="A22" s="244" t="str">
        <f>IF(C22&lt;&gt;"", ClaimInfo!$I$2, "")</f>
        <v/>
      </c>
      <c r="B22" s="920" t="str">
        <f t="shared" ref="B22:B25" si="1">IF(C22&lt;&gt;"", "Healthnet", "")</f>
        <v>Healthnet</v>
      </c>
      <c r="C22" s="834" t="str">
        <f>ClaimInfo!G$3</f>
        <v>OUT-PATIENT</v>
      </c>
      <c r="D22" s="238"/>
      <c r="E22" s="210"/>
      <c r="F22" s="277"/>
      <c r="G22" s="241"/>
      <c r="H22" s="210"/>
      <c r="I22" s="231"/>
      <c r="K22" s="230"/>
      <c r="L22" s="309"/>
      <c r="M22" s="313"/>
      <c r="N22" s="238"/>
      <c r="O22" s="210"/>
      <c r="P22" s="277"/>
      <c r="Q22" s="241"/>
      <c r="R22" s="210"/>
      <c r="S22" s="231"/>
    </row>
    <row r="23" spans="1:19" ht="17">
      <c r="A23" s="244" t="str">
        <f>IF(C23&lt;&gt;"", ClaimInfo!$I$2, "")</f>
        <v/>
      </c>
      <c r="B23" s="920" t="str">
        <f t="shared" si="1"/>
        <v>Healthnet</v>
      </c>
      <c r="C23" s="834" t="str">
        <f>ClaimInfo!G$4</f>
        <v>GROUP DENTAL</v>
      </c>
      <c r="D23" s="238"/>
      <c r="E23" s="210"/>
      <c r="F23" s="277"/>
      <c r="G23" s="241"/>
      <c r="H23" s="210"/>
      <c r="I23" s="231"/>
      <c r="K23" s="230"/>
      <c r="L23" s="309"/>
      <c r="M23" s="313"/>
      <c r="N23" s="238"/>
      <c r="O23" s="210"/>
      <c r="P23" s="277"/>
      <c r="Q23" s="241"/>
      <c r="R23" s="210"/>
      <c r="S23" s="231"/>
    </row>
    <row r="24" spans="1:19" ht="17">
      <c r="A24" s="244" t="str">
        <f>IF(C24&lt;&gt;"", ClaimInfo!$I$2, "")</f>
        <v/>
      </c>
      <c r="B24" s="920" t="str">
        <f t="shared" si="1"/>
        <v>Healthnet</v>
      </c>
      <c r="C24" s="834" t="str">
        <f>ClaimInfo!G$5</f>
        <v>GROUP OPTICAL</v>
      </c>
      <c r="D24" s="238"/>
      <c r="E24" s="210"/>
      <c r="F24" s="277"/>
      <c r="G24" s="241"/>
      <c r="H24" s="210"/>
      <c r="I24" s="231"/>
      <c r="K24" s="230"/>
      <c r="L24" s="309"/>
      <c r="M24" s="313"/>
      <c r="N24" s="238"/>
      <c r="O24" s="210"/>
      <c r="P24" s="277"/>
      <c r="Q24" s="241"/>
      <c r="R24" s="210"/>
      <c r="S24" s="231"/>
    </row>
    <row r="25" spans="1:19" ht="17">
      <c r="A25" s="244" t="str">
        <f>IF(C25&lt;&gt;"", ClaimInfo!$I$2, "")</f>
        <v/>
      </c>
      <c r="B25" s="920" t="str">
        <f t="shared" si="1"/>
        <v>Healthnet</v>
      </c>
      <c r="C25" s="834" t="str">
        <f>ClaimInfo!G$6</f>
        <v>MATERNITY BENEFIT</v>
      </c>
      <c r="D25" s="238"/>
      <c r="E25" s="210"/>
      <c r="F25" s="277"/>
      <c r="G25" s="241"/>
      <c r="H25" s="210"/>
      <c r="I25" s="231"/>
      <c r="K25" s="230"/>
      <c r="L25" s="309"/>
      <c r="M25" s="313"/>
      <c r="N25" s="238"/>
      <c r="O25" s="210"/>
      <c r="P25" s="277"/>
      <c r="Q25" s="241"/>
      <c r="R25" s="210"/>
      <c r="S25" s="231"/>
    </row>
    <row r="26" spans="1:19" ht="17">
      <c r="A26" s="232" t="str">
        <f>A21</f>
        <v/>
      </c>
      <c r="B26" s="918" t="str">
        <f>B21</f>
        <v>Healthnet</v>
      </c>
      <c r="C26" s="316" t="s">
        <v>1284</v>
      </c>
      <c r="D26" s="239" t="str">
        <f>IF($A26&lt;&gt;"", SUM(D21:D25), "")</f>
        <v/>
      </c>
      <c r="E26" s="239" t="str">
        <f>IF($A26&lt;&gt;"",SUM(E21:E25),"")</f>
        <v/>
      </c>
      <c r="F26" s="233" t="str">
        <f>IFERROR(E26/D26,"")</f>
        <v/>
      </c>
      <c r="G26" s="242" t="str">
        <f>IF($A26&lt;&gt;"", SUM(G21:G25), "")</f>
        <v/>
      </c>
      <c r="H26" s="211" t="str">
        <f>IF($A26&lt;&gt;"",SUM(H21:H25),"")</f>
        <v/>
      </c>
      <c r="I26" s="233" t="str">
        <f>IFERROR(H26/G26,"")</f>
        <v/>
      </c>
      <c r="K26" s="232"/>
      <c r="L26" s="311"/>
      <c r="M26" s="316"/>
      <c r="N26" s="239"/>
      <c r="O26" s="211"/>
      <c r="P26" s="278"/>
      <c r="Q26" s="242"/>
      <c r="R26" s="211"/>
      <c r="S26" s="233"/>
    </row>
    <row r="27" spans="1:19">
      <c r="A27" s="230"/>
      <c r="B27" s="919"/>
      <c r="C27" s="314"/>
      <c r="D27" s="275"/>
      <c r="E27" s="212"/>
      <c r="F27" s="279"/>
      <c r="G27" s="281"/>
      <c r="H27" s="212"/>
      <c r="I27" s="273"/>
      <c r="K27" s="230"/>
      <c r="L27" s="310"/>
      <c r="M27" s="314"/>
      <c r="N27" s="275"/>
      <c r="O27" s="212"/>
      <c r="P27" s="279"/>
      <c r="Q27" s="281"/>
      <c r="R27" s="212"/>
      <c r="S27" s="273"/>
    </row>
    <row r="28" spans="1:19" ht="18" customHeight="1">
      <c r="A28" s="244" t="str">
        <f>IF(C28&lt;&gt;"", ClaimInfo!$I$3, "")</f>
        <v/>
      </c>
      <c r="B28" s="920" t="str">
        <f>IF(C28&lt;&gt;"", "Non-Healthnet", "")</f>
        <v>Non-Healthnet</v>
      </c>
      <c r="C28" s="834" t="str">
        <f>ClaimInfo!G$2</f>
        <v>IN-PATIENT (HOSPITALIZATION)</v>
      </c>
      <c r="D28" s="238"/>
      <c r="E28" s="210"/>
      <c r="F28" s="277"/>
      <c r="G28" s="241"/>
      <c r="H28" s="210"/>
      <c r="I28" s="231"/>
      <c r="K28" s="244"/>
      <c r="L28" s="309"/>
      <c r="M28" s="313"/>
      <c r="N28" s="238"/>
      <c r="O28" s="210"/>
      <c r="P28" s="277"/>
      <c r="Q28" s="241"/>
      <c r="R28" s="210"/>
      <c r="S28" s="231"/>
    </row>
    <row r="29" spans="1:19" ht="17" customHeight="1">
      <c r="A29" s="244" t="str">
        <f>IF(C29&lt;&gt;"", ClaimInfo!$I$3, "")</f>
        <v/>
      </c>
      <c r="B29" s="920" t="str">
        <f t="shared" ref="B29:B32" si="2">IF(C29&lt;&gt;"", "Non-Healthnet", "")</f>
        <v>Non-Healthnet</v>
      </c>
      <c r="C29" s="834" t="str">
        <f>ClaimInfo!G$3</f>
        <v>OUT-PATIENT</v>
      </c>
      <c r="D29" s="238"/>
      <c r="E29" s="210"/>
      <c r="F29" s="277"/>
      <c r="G29" s="241"/>
      <c r="H29" s="210"/>
      <c r="I29" s="231"/>
      <c r="K29" s="230"/>
      <c r="L29" s="309"/>
      <c r="M29" s="313"/>
      <c r="N29" s="238"/>
      <c r="O29" s="210"/>
      <c r="P29" s="277"/>
      <c r="Q29" s="241"/>
      <c r="R29" s="210"/>
      <c r="S29" s="231"/>
    </row>
    <row r="30" spans="1:19" ht="17">
      <c r="A30" s="244" t="str">
        <f>IF(C30&lt;&gt;"", ClaimInfo!$I$3, "")</f>
        <v/>
      </c>
      <c r="B30" s="920" t="str">
        <f t="shared" si="2"/>
        <v>Non-Healthnet</v>
      </c>
      <c r="C30" s="834" t="str">
        <f>ClaimInfo!G$4</f>
        <v>GROUP DENTAL</v>
      </c>
      <c r="D30" s="238"/>
      <c r="E30" s="210"/>
      <c r="F30" s="277"/>
      <c r="G30" s="241"/>
      <c r="H30" s="210"/>
      <c r="I30" s="231"/>
      <c r="K30" s="230"/>
      <c r="L30" s="309"/>
      <c r="M30" s="313"/>
      <c r="N30" s="238"/>
      <c r="O30" s="210"/>
      <c r="P30" s="277"/>
      <c r="Q30" s="241"/>
      <c r="R30" s="210"/>
      <c r="S30" s="231"/>
    </row>
    <row r="31" spans="1:19" ht="17" customHeight="1">
      <c r="A31" s="244" t="str">
        <f>IF(C31&lt;&gt;"", ClaimInfo!$I$3, "")</f>
        <v/>
      </c>
      <c r="B31" s="920" t="str">
        <f t="shared" si="2"/>
        <v>Non-Healthnet</v>
      </c>
      <c r="C31" s="834" t="str">
        <f>ClaimInfo!G$5</f>
        <v>GROUP OPTICAL</v>
      </c>
      <c r="D31" s="238"/>
      <c r="E31" s="210"/>
      <c r="F31" s="277"/>
      <c r="G31" s="241"/>
      <c r="H31" s="210"/>
      <c r="I31" s="231"/>
      <c r="K31" s="230"/>
      <c r="L31" s="309"/>
      <c r="M31" s="313"/>
      <c r="N31" s="238"/>
      <c r="O31" s="210"/>
      <c r="P31" s="277"/>
      <c r="Q31" s="241"/>
      <c r="R31" s="210"/>
      <c r="S31" s="231"/>
    </row>
    <row r="32" spans="1:19" ht="17" customHeight="1">
      <c r="A32" s="244" t="str">
        <f>IF(C32&lt;&gt;"", ClaimInfo!$I$2, "")</f>
        <v/>
      </c>
      <c r="B32" s="920" t="str">
        <f t="shared" si="2"/>
        <v>Non-Healthnet</v>
      </c>
      <c r="C32" s="834" t="str">
        <f>ClaimInfo!G$6</f>
        <v>MATERNITY BENEFIT</v>
      </c>
      <c r="D32" s="238"/>
      <c r="E32" s="210"/>
      <c r="F32" s="277"/>
      <c r="G32" s="241"/>
      <c r="H32" s="210"/>
      <c r="I32" s="231"/>
      <c r="K32" s="230"/>
      <c r="L32" s="309"/>
      <c r="M32" s="313"/>
      <c r="N32" s="238"/>
      <c r="O32" s="210"/>
      <c r="P32" s="277"/>
      <c r="Q32" s="241"/>
      <c r="R32" s="210"/>
      <c r="S32" s="231"/>
    </row>
    <row r="33" spans="1:19" ht="17">
      <c r="A33" s="232" t="str">
        <f>A28</f>
        <v/>
      </c>
      <c r="B33" s="918" t="str">
        <f>B28</f>
        <v>Non-Healthnet</v>
      </c>
      <c r="C33" s="316" t="s">
        <v>1284</v>
      </c>
      <c r="D33" s="239" t="str">
        <f>IF($A33&lt;&gt;"", SUM(D28:D32), "")</f>
        <v/>
      </c>
      <c r="E33" s="239" t="str">
        <f>IF($A33&lt;&gt;"",SUM(E28:E32),"")</f>
        <v/>
      </c>
      <c r="F33" s="233" t="str">
        <f>IFERROR(E33/D33,"")</f>
        <v/>
      </c>
      <c r="G33" s="242" t="str">
        <f>IF($A33&lt;&gt;"", SUM(G28:G32), "")</f>
        <v/>
      </c>
      <c r="H33" s="211" t="str">
        <f>IF($A33&lt;&gt;"",SUM(H28:H32),"")</f>
        <v/>
      </c>
      <c r="I33" s="233" t="str">
        <f>IFERROR(H33/G33,"")</f>
        <v/>
      </c>
      <c r="K33" s="232"/>
      <c r="L33" s="311"/>
      <c r="M33" s="316"/>
      <c r="N33" s="239"/>
      <c r="O33" s="211"/>
      <c r="P33" s="278"/>
      <c r="Q33" s="242"/>
      <c r="R33" s="211"/>
      <c r="S33" s="233"/>
    </row>
    <row r="34" spans="1:19">
      <c r="A34" s="230"/>
      <c r="B34" s="919"/>
      <c r="C34" s="314"/>
      <c r="D34" s="238"/>
      <c r="E34" s="210"/>
      <c r="F34" s="277"/>
      <c r="G34" s="241"/>
      <c r="H34" s="210"/>
      <c r="I34" s="234"/>
      <c r="K34" s="230"/>
      <c r="L34" s="310"/>
      <c r="M34" s="314"/>
      <c r="N34" s="238"/>
      <c r="O34" s="210"/>
      <c r="P34" s="277"/>
      <c r="Q34" s="241"/>
      <c r="R34" s="210"/>
      <c r="S34" s="234"/>
    </row>
    <row r="35" spans="1:19" ht="17">
      <c r="A35" s="244" t="str">
        <f>IF(C35&lt;&gt;"", ClaimInfo!$I$3, "")</f>
        <v/>
      </c>
      <c r="B35" s="920" t="str">
        <f>IF(C35&lt;&gt;"", "Healthnet", "")</f>
        <v>Healthnet</v>
      </c>
      <c r="C35" s="834" t="str">
        <f>ClaimInfo!G$2</f>
        <v>IN-PATIENT (HOSPITALIZATION)</v>
      </c>
      <c r="D35" s="238"/>
      <c r="E35" s="210"/>
      <c r="F35" s="277"/>
      <c r="G35" s="241"/>
      <c r="H35" s="210"/>
      <c r="I35" s="231"/>
      <c r="K35" s="244"/>
      <c r="L35" s="309"/>
      <c r="M35" s="313"/>
      <c r="N35" s="238"/>
      <c r="O35" s="210"/>
      <c r="P35" s="277"/>
      <c r="Q35" s="241"/>
      <c r="R35" s="210"/>
      <c r="S35" s="231"/>
    </row>
    <row r="36" spans="1:19" ht="17">
      <c r="A36" s="244" t="str">
        <f>IF(C36&lt;&gt;"", ClaimInfo!$I$3, "")</f>
        <v/>
      </c>
      <c r="B36" s="920" t="str">
        <f t="shared" ref="B36:B39" si="3">IF(C36&lt;&gt;"", "Healthnet", "")</f>
        <v>Healthnet</v>
      </c>
      <c r="C36" s="834" t="str">
        <f>ClaimInfo!G$3</f>
        <v>OUT-PATIENT</v>
      </c>
      <c r="D36" s="238"/>
      <c r="E36" s="210"/>
      <c r="F36" s="277"/>
      <c r="G36" s="241"/>
      <c r="H36" s="210"/>
      <c r="I36" s="231"/>
      <c r="K36" s="230"/>
      <c r="L36" s="309"/>
      <c r="M36" s="313"/>
      <c r="N36" s="238"/>
      <c r="O36" s="210"/>
      <c r="P36" s="277"/>
      <c r="Q36" s="241"/>
      <c r="R36" s="210"/>
      <c r="S36" s="231"/>
    </row>
    <row r="37" spans="1:19" ht="17" customHeight="1">
      <c r="A37" s="244" t="str">
        <f>IF(C37&lt;&gt;"", ClaimInfo!$I$3, "")</f>
        <v/>
      </c>
      <c r="B37" s="920" t="str">
        <f t="shared" si="3"/>
        <v>Healthnet</v>
      </c>
      <c r="C37" s="834" t="str">
        <f>ClaimInfo!G$4</f>
        <v>GROUP DENTAL</v>
      </c>
      <c r="D37" s="238"/>
      <c r="E37" s="210"/>
      <c r="F37" s="277"/>
      <c r="G37" s="241"/>
      <c r="H37" s="210"/>
      <c r="I37" s="231"/>
      <c r="K37" s="230"/>
      <c r="L37" s="309"/>
      <c r="M37" s="313"/>
      <c r="N37" s="238"/>
      <c r="O37" s="210"/>
      <c r="P37" s="277"/>
      <c r="Q37" s="241"/>
      <c r="R37" s="210"/>
      <c r="S37" s="231"/>
    </row>
    <row r="38" spans="1:19" ht="17" customHeight="1">
      <c r="A38" s="244" t="str">
        <f>IF(C38&lt;&gt;"", ClaimInfo!$I$3, "")</f>
        <v/>
      </c>
      <c r="B38" s="920" t="str">
        <f t="shared" si="3"/>
        <v>Healthnet</v>
      </c>
      <c r="C38" s="834" t="str">
        <f>ClaimInfo!G$5</f>
        <v>GROUP OPTICAL</v>
      </c>
      <c r="D38" s="238"/>
      <c r="E38" s="210"/>
      <c r="F38" s="277"/>
      <c r="G38" s="241"/>
      <c r="H38" s="210"/>
      <c r="I38" s="231"/>
      <c r="K38" s="230"/>
      <c r="L38" s="309"/>
      <c r="M38" s="313"/>
      <c r="N38" s="238"/>
      <c r="O38" s="210"/>
      <c r="P38" s="277"/>
      <c r="Q38" s="241"/>
      <c r="R38" s="210"/>
      <c r="S38" s="231"/>
    </row>
    <row r="39" spans="1:19" ht="17" customHeight="1">
      <c r="A39" s="244" t="str">
        <f>IF(C39&lt;&gt;"", ClaimInfo!$I$2, "")</f>
        <v/>
      </c>
      <c r="B39" s="920" t="str">
        <f t="shared" si="3"/>
        <v>Healthnet</v>
      </c>
      <c r="C39" s="834" t="str">
        <f>ClaimInfo!G$6</f>
        <v>MATERNITY BENEFIT</v>
      </c>
      <c r="D39" s="238"/>
      <c r="E39" s="210"/>
      <c r="F39" s="277"/>
      <c r="G39" s="241"/>
      <c r="H39" s="210"/>
      <c r="I39" s="231"/>
      <c r="K39" s="230"/>
      <c r="L39" s="309"/>
      <c r="M39" s="313"/>
      <c r="N39" s="238"/>
      <c r="O39" s="210"/>
      <c r="P39" s="277"/>
      <c r="Q39" s="241"/>
      <c r="R39" s="210"/>
      <c r="S39" s="231"/>
    </row>
    <row r="40" spans="1:19" ht="17">
      <c r="A40" s="232" t="str">
        <f>A35</f>
        <v/>
      </c>
      <c r="B40" s="918" t="str">
        <f>B35</f>
        <v>Healthnet</v>
      </c>
      <c r="C40" s="316" t="s">
        <v>1284</v>
      </c>
      <c r="D40" s="239" t="str">
        <f>IF($A40&lt;&gt;"", SUM(D35:D39), "")</f>
        <v/>
      </c>
      <c r="E40" s="239" t="str">
        <f>IF($A40&lt;&gt;"",SUM(E35:E39),"")</f>
        <v/>
      </c>
      <c r="F40" s="233" t="str">
        <f>IFERROR(E40/D40,"")</f>
        <v/>
      </c>
      <c r="G40" s="242" t="str">
        <f>IF($A40&lt;&gt;"", SUM(G35:G39), "")</f>
        <v/>
      </c>
      <c r="H40" s="211" t="str">
        <f>IF($A40&lt;&gt;"",SUM(H35:H39),"")</f>
        <v/>
      </c>
      <c r="I40" s="233" t="str">
        <f>IFERROR(H40/G40,"")</f>
        <v/>
      </c>
      <c r="K40" s="232"/>
      <c r="L40" s="311"/>
      <c r="M40" s="316"/>
      <c r="N40" s="239"/>
      <c r="O40" s="211"/>
      <c r="P40" s="278"/>
      <c r="Q40" s="242"/>
      <c r="R40" s="211"/>
      <c r="S40" s="233"/>
    </row>
    <row r="41" spans="1:19">
      <c r="A41" s="230"/>
      <c r="B41" s="919"/>
      <c r="C41" s="315"/>
      <c r="D41" s="275"/>
      <c r="E41" s="213"/>
      <c r="F41" s="279"/>
      <c r="G41" s="281"/>
      <c r="H41" s="213"/>
      <c r="I41" s="274"/>
      <c r="K41" s="230"/>
      <c r="L41" s="310"/>
      <c r="M41" s="315"/>
      <c r="N41" s="275"/>
      <c r="O41" s="213"/>
      <c r="P41" s="279"/>
      <c r="Q41" s="281"/>
      <c r="R41" s="213"/>
      <c r="S41" s="274"/>
    </row>
    <row r="42" spans="1:19" ht="17">
      <c r="A42" s="244" t="str">
        <f>IF(C42&lt;&gt;"", ClaimInfo!$I$4, "")</f>
        <v/>
      </c>
      <c r="B42" s="920" t="str">
        <f>IF(C42&lt;&gt;"", "Non-Healthnet", "")</f>
        <v>Non-Healthnet</v>
      </c>
      <c r="C42" s="834" t="str">
        <f>ClaimInfo!G$2</f>
        <v>IN-PATIENT (HOSPITALIZATION)</v>
      </c>
      <c r="D42" s="238"/>
      <c r="E42" s="210"/>
      <c r="F42" s="277"/>
      <c r="G42" s="241"/>
      <c r="H42" s="210"/>
      <c r="I42" s="231"/>
      <c r="K42" s="244"/>
      <c r="L42" s="309"/>
      <c r="M42" s="313"/>
      <c r="N42" s="238"/>
      <c r="O42" s="210"/>
      <c r="P42" s="277"/>
      <c r="Q42" s="241"/>
      <c r="R42" s="210"/>
      <c r="S42" s="231"/>
    </row>
    <row r="43" spans="1:19" ht="17">
      <c r="A43" s="244" t="str">
        <f>IF(C43&lt;&gt;"", ClaimInfo!$I$4, "")</f>
        <v/>
      </c>
      <c r="B43" s="920" t="str">
        <f t="shared" ref="B43:B46" si="4">IF(C43&lt;&gt;"", "Non-Healthnet", "")</f>
        <v>Non-Healthnet</v>
      </c>
      <c r="C43" s="834" t="str">
        <f>ClaimInfo!G$3</f>
        <v>OUT-PATIENT</v>
      </c>
      <c r="D43" s="238"/>
      <c r="E43" s="210"/>
      <c r="F43" s="277"/>
      <c r="G43" s="241"/>
      <c r="H43" s="210"/>
      <c r="I43" s="231"/>
      <c r="K43" s="230"/>
      <c r="L43" s="309"/>
      <c r="M43" s="313"/>
      <c r="N43" s="238"/>
      <c r="O43" s="210"/>
      <c r="P43" s="277"/>
      <c r="Q43" s="241"/>
      <c r="R43" s="210"/>
      <c r="S43" s="231"/>
    </row>
    <row r="44" spans="1:19" ht="17">
      <c r="A44" s="244" t="str">
        <f>IF(C44&lt;&gt;"", ClaimInfo!$I$4, "")</f>
        <v/>
      </c>
      <c r="B44" s="309" t="str">
        <f t="shared" si="4"/>
        <v>Non-Healthnet</v>
      </c>
      <c r="C44" s="834" t="str">
        <f>ClaimInfo!G$4</f>
        <v>GROUP DENTAL</v>
      </c>
      <c r="D44" s="238"/>
      <c r="E44" s="210"/>
      <c r="F44" s="277"/>
      <c r="G44" s="241"/>
      <c r="H44" s="210"/>
      <c r="I44" s="231"/>
      <c r="K44" s="230"/>
      <c r="L44" s="309"/>
      <c r="M44" s="313"/>
      <c r="N44" s="238"/>
      <c r="O44" s="210"/>
      <c r="P44" s="277"/>
      <c r="Q44" s="241"/>
      <c r="R44" s="210"/>
      <c r="S44" s="231"/>
    </row>
    <row r="45" spans="1:19" ht="17">
      <c r="A45" s="230" t="str">
        <f>IF(C45&lt;&gt;"", ClaimInfo!$I$4, "")</f>
        <v/>
      </c>
      <c r="B45" s="920" t="str">
        <f t="shared" si="4"/>
        <v>Non-Healthnet</v>
      </c>
      <c r="C45" s="834" t="str">
        <f>ClaimInfo!G$5</f>
        <v>GROUP OPTICAL</v>
      </c>
      <c r="D45" s="238"/>
      <c r="E45" s="210"/>
      <c r="F45" s="277"/>
      <c r="G45" s="241"/>
      <c r="H45" s="210"/>
      <c r="I45" s="231"/>
      <c r="K45" s="230"/>
      <c r="L45" s="309"/>
      <c r="M45" s="313"/>
      <c r="N45" s="238"/>
      <c r="O45" s="210"/>
      <c r="P45" s="277"/>
      <c r="Q45" s="241"/>
      <c r="R45" s="210"/>
      <c r="S45" s="231"/>
    </row>
    <row r="46" spans="1:19" ht="17">
      <c r="A46" s="244" t="str">
        <f>IF(C46&lt;&gt;"", ClaimInfo!$I$2, "")</f>
        <v/>
      </c>
      <c r="B46" s="920" t="str">
        <f t="shared" si="4"/>
        <v>Non-Healthnet</v>
      </c>
      <c r="C46" s="834" t="str">
        <f>ClaimInfo!G$6</f>
        <v>MATERNITY BENEFIT</v>
      </c>
      <c r="D46" s="238"/>
      <c r="E46" s="210"/>
      <c r="F46" s="277"/>
      <c r="G46" s="241"/>
      <c r="H46" s="210"/>
      <c r="I46" s="231"/>
      <c r="K46" s="230"/>
      <c r="L46" s="309"/>
      <c r="M46" s="313"/>
      <c r="N46" s="238"/>
      <c r="O46" s="210"/>
      <c r="P46" s="277"/>
      <c r="Q46" s="241"/>
      <c r="R46" s="210"/>
      <c r="S46" s="231"/>
    </row>
    <row r="47" spans="1:19" ht="17">
      <c r="A47" s="232" t="str">
        <f>A42</f>
        <v/>
      </c>
      <c r="B47" s="918" t="str">
        <f>B42</f>
        <v>Non-Healthnet</v>
      </c>
      <c r="C47" s="316" t="s">
        <v>1284</v>
      </c>
      <c r="D47" s="239" t="str">
        <f>IF($A47&lt;&gt;"", SUM(D42:D46), "")</f>
        <v/>
      </c>
      <c r="E47" s="239" t="str">
        <f>IF($A47&lt;&gt;"",SUM(E42:E46),"")</f>
        <v/>
      </c>
      <c r="F47" s="233" t="str">
        <f>IFERROR(E47/D47,"")</f>
        <v/>
      </c>
      <c r="G47" s="242" t="str">
        <f>IF($A47&lt;&gt;"", SUM(G42:G46), "")</f>
        <v/>
      </c>
      <c r="H47" s="211" t="str">
        <f>IF($A47&lt;&gt;"",SUM(H42:H46),"")</f>
        <v/>
      </c>
      <c r="I47" s="233" t="str">
        <f>IFERROR(H47/G47,"")</f>
        <v/>
      </c>
      <c r="K47" s="232"/>
      <c r="L47" s="311"/>
      <c r="M47" s="316"/>
      <c r="N47" s="239"/>
      <c r="O47" s="211"/>
      <c r="P47" s="278"/>
      <c r="Q47" s="242"/>
      <c r="R47" s="211"/>
      <c r="S47" s="233"/>
    </row>
    <row r="48" spans="1:19">
      <c r="A48" s="230"/>
      <c r="B48" s="919"/>
      <c r="C48" s="314"/>
      <c r="D48" s="238"/>
      <c r="E48" s="210"/>
      <c r="F48" s="277"/>
      <c r="G48" s="241"/>
      <c r="H48" s="210"/>
      <c r="I48" s="234"/>
      <c r="K48" s="230"/>
      <c r="L48" s="310"/>
      <c r="M48" s="314"/>
      <c r="N48" s="238"/>
      <c r="O48" s="210"/>
      <c r="P48" s="277"/>
      <c r="Q48" s="241"/>
      <c r="R48" s="210"/>
      <c r="S48" s="234"/>
    </row>
    <row r="49" spans="1:19" ht="17">
      <c r="A49" s="244" t="str">
        <f>IF(C49&lt;&gt;"", ClaimInfo!$I$4, "")</f>
        <v/>
      </c>
      <c r="B49" s="920" t="str">
        <f>IF(C49&lt;&gt;"", "Healthnet", "")</f>
        <v>Healthnet</v>
      </c>
      <c r="C49" s="834" t="str">
        <f>ClaimInfo!G$2</f>
        <v>IN-PATIENT (HOSPITALIZATION)</v>
      </c>
      <c r="D49" s="238"/>
      <c r="E49" s="210"/>
      <c r="F49" s="277"/>
      <c r="G49" s="241"/>
      <c r="H49" s="210"/>
      <c r="I49" s="231"/>
      <c r="K49" s="244"/>
      <c r="L49" s="309"/>
      <c r="M49" s="313"/>
      <c r="N49" s="238"/>
      <c r="O49" s="210"/>
      <c r="P49" s="277"/>
      <c r="Q49" s="241"/>
      <c r="R49" s="210"/>
      <c r="S49" s="231"/>
    </row>
    <row r="50" spans="1:19" ht="17">
      <c r="A50" s="244" t="str">
        <f>IF(C50&lt;&gt;"", ClaimInfo!$I$4, "")</f>
        <v/>
      </c>
      <c r="B50" s="920" t="str">
        <f t="shared" ref="B50:B53" si="5">IF(C50&lt;&gt;"", "Healthnet", "")</f>
        <v>Healthnet</v>
      </c>
      <c r="C50" s="834" t="str">
        <f>ClaimInfo!G$3</f>
        <v>OUT-PATIENT</v>
      </c>
      <c r="D50" s="238"/>
      <c r="E50" s="210"/>
      <c r="F50" s="277"/>
      <c r="G50" s="241"/>
      <c r="H50" s="210"/>
      <c r="I50" s="231"/>
      <c r="K50" s="230"/>
      <c r="L50" s="309"/>
      <c r="M50" s="313"/>
      <c r="N50" s="238"/>
      <c r="O50" s="210"/>
      <c r="P50" s="277"/>
      <c r="Q50" s="241"/>
      <c r="R50" s="210"/>
      <c r="S50" s="231"/>
    </row>
    <row r="51" spans="1:19" ht="17">
      <c r="A51" s="244" t="str">
        <f>IF(C51&lt;&gt;"", ClaimInfo!$I$4, "")</f>
        <v/>
      </c>
      <c r="B51" s="920" t="str">
        <f t="shared" si="5"/>
        <v>Healthnet</v>
      </c>
      <c r="C51" s="834" t="str">
        <f>ClaimInfo!G$4</f>
        <v>GROUP DENTAL</v>
      </c>
      <c r="D51" s="238"/>
      <c r="E51" s="210"/>
      <c r="F51" s="277"/>
      <c r="G51" s="241"/>
      <c r="H51" s="210"/>
      <c r="I51" s="231"/>
      <c r="K51" s="230"/>
      <c r="L51" s="309"/>
      <c r="M51" s="313"/>
      <c r="N51" s="238"/>
      <c r="O51" s="210"/>
      <c r="P51" s="277"/>
      <c r="Q51" s="241"/>
      <c r="R51" s="210"/>
      <c r="S51" s="231"/>
    </row>
    <row r="52" spans="1:19" ht="17">
      <c r="A52" s="244" t="str">
        <f>IF(C52&lt;&gt;"", ClaimInfo!$I$4, "")</f>
        <v/>
      </c>
      <c r="B52" s="920" t="str">
        <f t="shared" si="5"/>
        <v>Healthnet</v>
      </c>
      <c r="C52" s="834" t="str">
        <f>ClaimInfo!G$5</f>
        <v>GROUP OPTICAL</v>
      </c>
      <c r="D52" s="238"/>
      <c r="E52" s="210"/>
      <c r="F52" s="277"/>
      <c r="G52" s="241"/>
      <c r="H52" s="210"/>
      <c r="I52" s="231"/>
      <c r="K52" s="230"/>
      <c r="L52" s="309"/>
      <c r="M52" s="313"/>
      <c r="N52" s="238"/>
      <c r="O52" s="210"/>
      <c r="P52" s="277"/>
      <c r="Q52" s="241"/>
      <c r="R52" s="210"/>
      <c r="S52" s="231"/>
    </row>
    <row r="53" spans="1:19" ht="17">
      <c r="A53" s="244" t="str">
        <f>IF(C53&lt;&gt;"", ClaimInfo!$I$2, "")</f>
        <v/>
      </c>
      <c r="B53" s="920" t="str">
        <f t="shared" si="5"/>
        <v>Healthnet</v>
      </c>
      <c r="C53" s="834" t="str">
        <f>ClaimInfo!G$6</f>
        <v>MATERNITY BENEFIT</v>
      </c>
      <c r="D53" s="238"/>
      <c r="E53" s="210"/>
      <c r="F53" s="277"/>
      <c r="G53" s="241"/>
      <c r="H53" s="210"/>
      <c r="I53" s="231"/>
      <c r="K53" s="230"/>
      <c r="L53" s="309"/>
      <c r="M53" s="313"/>
      <c r="N53" s="238"/>
      <c r="O53" s="210"/>
      <c r="P53" s="277"/>
      <c r="Q53" s="241"/>
      <c r="R53" s="210"/>
      <c r="S53" s="231"/>
    </row>
    <row r="54" spans="1:19" ht="17">
      <c r="A54" s="235" t="str">
        <f>A49</f>
        <v/>
      </c>
      <c r="B54" s="922" t="str">
        <f>B49</f>
        <v>Healthnet</v>
      </c>
      <c r="C54" s="317" t="s">
        <v>1284</v>
      </c>
      <c r="D54" s="240" t="str">
        <f>IF($A54&lt;&gt;"", SUM(D49:D53), "")</f>
        <v/>
      </c>
      <c r="E54" s="236" t="str">
        <f>IF($A54&lt;&gt;"",SUM(E49:E53),"")</f>
        <v/>
      </c>
      <c r="F54" s="280" t="str">
        <f>IFERROR(E54/D54,"")</f>
        <v/>
      </c>
      <c r="G54" s="243" t="str">
        <f>IF($A54&lt;&gt;"", SUM(G49:G53), "")</f>
        <v/>
      </c>
      <c r="H54" s="236" t="str">
        <f>IF($A54&lt;&gt;"",SUM(H49:H53),"")</f>
        <v/>
      </c>
      <c r="I54" s="237" t="str">
        <f>IFERROR(H54/G54,"")</f>
        <v/>
      </c>
      <c r="K54" s="235"/>
      <c r="L54" s="312"/>
      <c r="M54" s="317"/>
      <c r="N54" s="240"/>
      <c r="O54" s="236"/>
      <c r="P54" s="280"/>
      <c r="Q54" s="243"/>
      <c r="R54" s="236"/>
      <c r="S54" s="237"/>
    </row>
    <row r="55" spans="1:19">
      <c r="A55" s="194" t="s">
        <v>1736</v>
      </c>
      <c r="B55" s="188"/>
      <c r="C55" s="188"/>
      <c r="D55" s="189"/>
      <c r="E55" s="189"/>
      <c r="F55" s="192"/>
      <c r="G55" s="189"/>
      <c r="H55" s="189"/>
      <c r="I55" s="192"/>
      <c r="K55" s="194"/>
      <c r="L55" s="188"/>
      <c r="M55" s="188"/>
      <c r="N55" s="189"/>
      <c r="O55" s="189"/>
      <c r="P55" s="192"/>
      <c r="Q55" s="189"/>
      <c r="R55" s="189"/>
      <c r="S55" s="192"/>
    </row>
    <row r="56" spans="1:19">
      <c r="A56" s="187"/>
      <c r="B56" s="188"/>
      <c r="C56" s="188"/>
      <c r="D56" s="195"/>
      <c r="E56" s="195"/>
      <c r="F56" s="196"/>
      <c r="G56" s="195"/>
      <c r="H56" s="195"/>
      <c r="I56" s="196"/>
      <c r="K56" s="187"/>
      <c r="L56" s="188"/>
      <c r="M56" s="188"/>
      <c r="N56" s="195"/>
      <c r="O56" s="195"/>
      <c r="P56" s="196"/>
      <c r="Q56" s="195"/>
      <c r="R56" s="195"/>
      <c r="S56" s="196"/>
    </row>
    <row r="57" spans="1:19">
      <c r="A57" s="308" t="s">
        <v>1965</v>
      </c>
      <c r="B57" s="197"/>
      <c r="C57" s="194"/>
      <c r="K57" s="308" t="s">
        <v>1965</v>
      </c>
      <c r="L57" s="197"/>
      <c r="M57" s="194"/>
    </row>
    <row r="58" spans="1:19" ht="16" customHeight="1">
      <c r="A58" s="532"/>
      <c r="B58" s="533"/>
      <c r="C58" s="508"/>
      <c r="D58" s="973">
        <f>$H$11</f>
        <v>0</v>
      </c>
      <c r="E58" s="974"/>
      <c r="F58" s="974"/>
      <c r="G58" s="974"/>
      <c r="H58" s="974"/>
      <c r="I58" s="975"/>
      <c r="J58" s="502"/>
      <c r="K58" s="532"/>
      <c r="L58" s="533"/>
      <c r="M58" s="508"/>
      <c r="N58" s="973" t="e">
        <f>ContractNo</f>
        <v>#REF!</v>
      </c>
      <c r="O58" s="974"/>
      <c r="P58" s="974"/>
      <c r="Q58" s="974"/>
      <c r="R58" s="974"/>
      <c r="S58" s="975"/>
    </row>
    <row r="59" spans="1:19" ht="16" customHeight="1">
      <c r="A59" s="534"/>
      <c r="B59" s="535"/>
      <c r="C59" s="510"/>
      <c r="D59" s="795" t="str">
        <f>$D$12</f>
        <v>0/1/1900</v>
      </c>
      <c r="E59" s="795" t="str">
        <f>$E$12</f>
        <v>0/1/1900</v>
      </c>
      <c r="F59" s="801"/>
      <c r="G59" s="795">
        <f>$G$12</f>
        <v>0</v>
      </c>
      <c r="H59" s="795">
        <f>$H$12</f>
        <v>0</v>
      </c>
      <c r="I59" s="798"/>
      <c r="J59" s="502"/>
      <c r="K59" s="534"/>
      <c r="L59" s="535"/>
      <c r="M59" s="510"/>
      <c r="N59" s="972" t="e">
        <f>N12</f>
        <v>#REF!</v>
      </c>
      <c r="O59" s="970"/>
      <c r="P59" s="979"/>
      <c r="Q59" s="969" t="e">
        <f>Q12</f>
        <v>#REF!</v>
      </c>
      <c r="R59" s="970"/>
      <c r="S59" s="971"/>
    </row>
    <row r="60" spans="1:19" ht="17" customHeight="1">
      <c r="A60" s="512" t="s">
        <v>1195</v>
      </c>
      <c r="B60" s="514" t="str">
        <f>B13</f>
        <v>Network</v>
      </c>
      <c r="C60" s="513" t="s">
        <v>1679</v>
      </c>
      <c r="D60" s="515" t="s">
        <v>1722</v>
      </c>
      <c r="E60" s="514" t="s">
        <v>1723</v>
      </c>
      <c r="F60" s="536" t="s">
        <v>1199</v>
      </c>
      <c r="G60" s="512" t="s">
        <v>1722</v>
      </c>
      <c r="H60" s="514" t="s">
        <v>1723</v>
      </c>
      <c r="I60" s="513" t="s">
        <v>1199</v>
      </c>
      <c r="J60" s="500"/>
      <c r="K60" s="512" t="s">
        <v>1195</v>
      </c>
      <c r="L60" s="514"/>
      <c r="M60" s="513" t="s">
        <v>1679</v>
      </c>
      <c r="N60" s="515" t="s">
        <v>1722</v>
      </c>
      <c r="O60" s="514" t="s">
        <v>1723</v>
      </c>
      <c r="P60" s="536" t="s">
        <v>1199</v>
      </c>
      <c r="Q60" s="512" t="s">
        <v>1722</v>
      </c>
      <c r="R60" s="514" t="s">
        <v>1723</v>
      </c>
      <c r="S60" s="513" t="s">
        <v>1199</v>
      </c>
    </row>
    <row r="61" spans="1:19" ht="17">
      <c r="A61" s="914" t="str">
        <f>IF(C61&lt;&gt;"", ClaimInfo!$I$5, "")</f>
        <v/>
      </c>
      <c r="B61" s="921" t="str">
        <f>IF(C61&lt;&gt;"", "Non-Healthnet", "")</f>
        <v>Non-Healthnet</v>
      </c>
      <c r="C61" s="915" t="str">
        <f>ClaimInfo!G$2</f>
        <v>IN-PATIENT (HOSPITALIZATION)</v>
      </c>
      <c r="D61" s="248"/>
      <c r="E61" s="246"/>
      <c r="F61" s="276"/>
      <c r="G61" s="245"/>
      <c r="H61" s="246"/>
      <c r="I61" s="247"/>
      <c r="K61" s="244"/>
      <c r="L61" s="309"/>
      <c r="M61" s="313"/>
      <c r="N61" s="248"/>
      <c r="O61" s="246"/>
      <c r="P61" s="276"/>
      <c r="Q61" s="245"/>
      <c r="R61" s="246"/>
      <c r="S61" s="247"/>
    </row>
    <row r="62" spans="1:19" ht="17">
      <c r="A62" s="244" t="str">
        <f>IF(C62&lt;&gt;"", ClaimInfo!$I$5, "")</f>
        <v/>
      </c>
      <c r="B62" s="309" t="str">
        <f t="shared" ref="B62:B65" si="6">IF(C62&lt;&gt;"", "Non-Healthnet", "")</f>
        <v>Non-Healthnet</v>
      </c>
      <c r="C62" s="834" t="str">
        <f>ClaimInfo!G$3</f>
        <v>OUT-PATIENT</v>
      </c>
      <c r="D62" s="238"/>
      <c r="E62" s="210"/>
      <c r="F62" s="277"/>
      <c r="G62" s="241"/>
      <c r="H62" s="210"/>
      <c r="I62" s="231"/>
      <c r="K62" s="230"/>
      <c r="L62" s="309"/>
      <c r="M62" s="313"/>
      <c r="N62" s="238"/>
      <c r="O62" s="210"/>
      <c r="P62" s="277"/>
      <c r="Q62" s="241"/>
      <c r="R62" s="210"/>
      <c r="S62" s="231"/>
    </row>
    <row r="63" spans="1:19" ht="17">
      <c r="A63" s="244" t="str">
        <f>IF(C63&lt;&gt;"", ClaimInfo!$I$5, "")</f>
        <v/>
      </c>
      <c r="B63" s="309" t="str">
        <f t="shared" si="6"/>
        <v>Non-Healthnet</v>
      </c>
      <c r="C63" s="834" t="str">
        <f>ClaimInfo!G$4</f>
        <v>GROUP DENTAL</v>
      </c>
      <c r="D63" s="238"/>
      <c r="E63" s="210"/>
      <c r="F63" s="277"/>
      <c r="G63" s="241"/>
      <c r="H63" s="210"/>
      <c r="I63" s="231"/>
      <c r="K63" s="230"/>
      <c r="L63" s="309"/>
      <c r="M63" s="313"/>
      <c r="N63" s="238"/>
      <c r="O63" s="210"/>
      <c r="P63" s="277"/>
      <c r="Q63" s="241"/>
      <c r="R63" s="210"/>
      <c r="S63" s="231"/>
    </row>
    <row r="64" spans="1:19" ht="17">
      <c r="A64" s="244" t="str">
        <f>IF(C64&lt;&gt;"", ClaimInfo!$I$5, "")</f>
        <v/>
      </c>
      <c r="B64" s="309" t="str">
        <f t="shared" si="6"/>
        <v>Non-Healthnet</v>
      </c>
      <c r="C64" s="834" t="str">
        <f>ClaimInfo!G$5</f>
        <v>GROUP OPTICAL</v>
      </c>
      <c r="D64" s="238"/>
      <c r="E64" s="210"/>
      <c r="F64" s="277"/>
      <c r="G64" s="241"/>
      <c r="H64" s="210"/>
      <c r="I64" s="231"/>
      <c r="K64" s="230"/>
      <c r="L64" s="309"/>
      <c r="M64" s="313"/>
      <c r="N64" s="238"/>
      <c r="O64" s="210"/>
      <c r="P64" s="277"/>
      <c r="Q64" s="241"/>
      <c r="R64" s="210"/>
      <c r="S64" s="231"/>
    </row>
    <row r="65" spans="1:19" ht="17">
      <c r="A65" s="230" t="str">
        <f>IF(C65&lt;&gt;"", ClaimInfo!$I$2, "")</f>
        <v/>
      </c>
      <c r="B65" s="920" t="str">
        <f t="shared" si="6"/>
        <v>Non-Healthnet</v>
      </c>
      <c r="C65" s="834" t="str">
        <f>ClaimInfo!G$6</f>
        <v>MATERNITY BENEFIT</v>
      </c>
      <c r="D65" s="238"/>
      <c r="E65" s="210"/>
      <c r="F65" s="277"/>
      <c r="G65" s="241"/>
      <c r="H65" s="210"/>
      <c r="I65" s="231"/>
      <c r="K65" s="230"/>
      <c r="L65" s="309"/>
      <c r="M65" s="313"/>
      <c r="N65" s="238"/>
      <c r="O65" s="210"/>
      <c r="P65" s="277"/>
      <c r="Q65" s="241"/>
      <c r="R65" s="210"/>
      <c r="S65" s="231"/>
    </row>
    <row r="66" spans="1:19" ht="17">
      <c r="A66" s="232" t="str">
        <f>A61</f>
        <v/>
      </c>
      <c r="B66" s="918" t="str">
        <f>B61</f>
        <v>Non-Healthnet</v>
      </c>
      <c r="C66" s="316" t="s">
        <v>1284</v>
      </c>
      <c r="D66" s="239" t="str">
        <f>IF($A66&lt;&gt;"", SUM(D61:D65), "")</f>
        <v/>
      </c>
      <c r="E66" s="239" t="str">
        <f>IF($A66&lt;&gt;"",SUM(E61:E65),"")</f>
        <v/>
      </c>
      <c r="F66" s="233" t="str">
        <f>IFERROR(E66/D66,"")</f>
        <v/>
      </c>
      <c r="G66" s="242" t="str">
        <f>IF($A66&lt;&gt;"", SUM(G61:G65), "")</f>
        <v/>
      </c>
      <c r="H66" s="211" t="str">
        <f>IF($A66&lt;&gt;"",SUM(H61:H65),"")</f>
        <v/>
      </c>
      <c r="I66" s="233" t="str">
        <f>IFERROR(H66/G66,"")</f>
        <v/>
      </c>
      <c r="K66" s="232"/>
      <c r="L66" s="311"/>
      <c r="M66" s="316"/>
      <c r="N66" s="239"/>
      <c r="O66" s="211"/>
      <c r="P66" s="278"/>
      <c r="Q66" s="242"/>
      <c r="R66" s="211"/>
      <c r="S66" s="233"/>
    </row>
    <row r="67" spans="1:19">
      <c r="A67" s="230"/>
      <c r="B67" s="919"/>
      <c r="C67" s="314"/>
      <c r="D67" s="238"/>
      <c r="E67" s="210"/>
      <c r="F67" s="277"/>
      <c r="G67" s="241"/>
      <c r="H67" s="210"/>
      <c r="I67" s="234"/>
      <c r="K67" s="230"/>
      <c r="L67" s="310"/>
      <c r="M67" s="314"/>
      <c r="N67" s="238"/>
      <c r="O67" s="210"/>
      <c r="P67" s="277"/>
      <c r="Q67" s="241"/>
      <c r="R67" s="210"/>
      <c r="S67" s="234"/>
    </row>
    <row r="68" spans="1:19" ht="17">
      <c r="A68" s="244" t="str">
        <f>IF(C68&lt;&gt;"", ClaimInfo!$I$5, "")</f>
        <v/>
      </c>
      <c r="B68" s="920" t="str">
        <f>IF(C68&lt;&gt;"", "Healthnet", "")</f>
        <v>Healthnet</v>
      </c>
      <c r="C68" s="834" t="str">
        <f>ClaimInfo!G$2</f>
        <v>IN-PATIENT (HOSPITALIZATION)</v>
      </c>
      <c r="D68" s="238"/>
      <c r="E68" s="210"/>
      <c r="F68" s="277"/>
      <c r="G68" s="241"/>
      <c r="H68" s="210"/>
      <c r="I68" s="231"/>
      <c r="K68" s="244"/>
      <c r="L68" s="309"/>
      <c r="M68" s="313"/>
      <c r="N68" s="238"/>
      <c r="O68" s="210"/>
      <c r="P68" s="277"/>
      <c r="Q68" s="241"/>
      <c r="R68" s="210"/>
      <c r="S68" s="231"/>
    </row>
    <row r="69" spans="1:19" ht="17">
      <c r="A69" s="244" t="str">
        <f>IF(C69&lt;&gt;"", ClaimInfo!$I$5, "")</f>
        <v/>
      </c>
      <c r="B69" s="920" t="str">
        <f t="shared" ref="B69:B72" si="7">IF(C69&lt;&gt;"", "Healthnet", "")</f>
        <v>Healthnet</v>
      </c>
      <c r="C69" s="834" t="str">
        <f>ClaimInfo!G$3</f>
        <v>OUT-PATIENT</v>
      </c>
      <c r="D69" s="238"/>
      <c r="E69" s="210"/>
      <c r="F69" s="277"/>
      <c r="G69" s="241"/>
      <c r="H69" s="210"/>
      <c r="I69" s="231"/>
      <c r="K69" s="230"/>
      <c r="L69" s="309"/>
      <c r="M69" s="313"/>
      <c r="N69" s="238"/>
      <c r="O69" s="210"/>
      <c r="P69" s="277"/>
      <c r="Q69" s="241"/>
      <c r="R69" s="210"/>
      <c r="S69" s="231"/>
    </row>
    <row r="70" spans="1:19" ht="17">
      <c r="A70" s="244" t="str">
        <f>IF(C70&lt;&gt;"", ClaimInfo!$I$5, "")</f>
        <v/>
      </c>
      <c r="B70" s="920" t="str">
        <f t="shared" si="7"/>
        <v>Healthnet</v>
      </c>
      <c r="C70" s="834" t="str">
        <f>ClaimInfo!G$4</f>
        <v>GROUP DENTAL</v>
      </c>
      <c r="D70" s="238"/>
      <c r="E70" s="210"/>
      <c r="F70" s="277"/>
      <c r="G70" s="241"/>
      <c r="H70" s="210"/>
      <c r="I70" s="231"/>
      <c r="K70" s="230"/>
      <c r="L70" s="309"/>
      <c r="M70" s="313"/>
      <c r="N70" s="238"/>
      <c r="O70" s="210"/>
      <c r="P70" s="277"/>
      <c r="Q70" s="241"/>
      <c r="R70" s="210"/>
      <c r="S70" s="231"/>
    </row>
    <row r="71" spans="1:19" ht="17">
      <c r="A71" s="244" t="str">
        <f>IF(C71&lt;&gt;"", ClaimInfo!$I$5, "")</f>
        <v/>
      </c>
      <c r="B71" s="920" t="str">
        <f t="shared" si="7"/>
        <v>Healthnet</v>
      </c>
      <c r="C71" s="834" t="str">
        <f>ClaimInfo!G$5</f>
        <v>GROUP OPTICAL</v>
      </c>
      <c r="D71" s="238"/>
      <c r="E71" s="210"/>
      <c r="F71" s="277"/>
      <c r="G71" s="241"/>
      <c r="H71" s="210"/>
      <c r="I71" s="231"/>
      <c r="K71" s="230"/>
      <c r="L71" s="309"/>
      <c r="M71" s="313"/>
      <c r="N71" s="238"/>
      <c r="O71" s="210"/>
      <c r="P71" s="277"/>
      <c r="Q71" s="241"/>
      <c r="R71" s="210"/>
      <c r="S71" s="231"/>
    </row>
    <row r="72" spans="1:19" ht="17">
      <c r="A72" s="244" t="str">
        <f>IF(C72&lt;&gt;"", ClaimInfo!$I$2, "")</f>
        <v/>
      </c>
      <c r="B72" s="920" t="str">
        <f t="shared" si="7"/>
        <v>Healthnet</v>
      </c>
      <c r="C72" s="834" t="str">
        <f>ClaimInfo!G$6</f>
        <v>MATERNITY BENEFIT</v>
      </c>
      <c r="D72" s="238"/>
      <c r="E72" s="210"/>
      <c r="F72" s="277"/>
      <c r="G72" s="241"/>
      <c r="H72" s="210"/>
      <c r="I72" s="231"/>
      <c r="K72" s="230"/>
      <c r="L72" s="309"/>
      <c r="M72" s="313"/>
      <c r="N72" s="238"/>
      <c r="O72" s="210"/>
      <c r="P72" s="277"/>
      <c r="Q72" s="241"/>
      <c r="R72" s="210"/>
      <c r="S72" s="231"/>
    </row>
    <row r="73" spans="1:19" ht="17">
      <c r="A73" s="232" t="str">
        <f>A68</f>
        <v/>
      </c>
      <c r="B73" s="918" t="str">
        <f>B68</f>
        <v>Healthnet</v>
      </c>
      <c r="C73" s="316" t="s">
        <v>1284</v>
      </c>
      <c r="D73" s="239" t="str">
        <f>IF($A73&lt;&gt;"", SUM(D68:D72), "")</f>
        <v/>
      </c>
      <c r="E73" s="239" t="str">
        <f>IF($A73&lt;&gt;"",SUM(E68:E72),"")</f>
        <v/>
      </c>
      <c r="F73" s="233" t="str">
        <f>IFERROR(E73/D73,"")</f>
        <v/>
      </c>
      <c r="G73" s="242" t="str">
        <f>IF($A73&lt;&gt;"", SUM(G68:G72), "")</f>
        <v/>
      </c>
      <c r="H73" s="211" t="str">
        <f>IF($A73&lt;&gt;"",SUM(H68:H72),"")</f>
        <v/>
      </c>
      <c r="I73" s="233" t="str">
        <f>IFERROR(H73/G73,"")</f>
        <v/>
      </c>
      <c r="K73" s="232"/>
      <c r="L73" s="311"/>
      <c r="M73" s="316"/>
      <c r="N73" s="239"/>
      <c r="O73" s="211"/>
      <c r="P73" s="278"/>
      <c r="Q73" s="242"/>
      <c r="R73" s="211"/>
      <c r="S73" s="233"/>
    </row>
    <row r="74" spans="1:19">
      <c r="A74" s="230"/>
      <c r="B74" s="919"/>
      <c r="C74" s="314"/>
      <c r="D74" s="275"/>
      <c r="E74" s="212"/>
      <c r="F74" s="279"/>
      <c r="G74" s="281"/>
      <c r="H74" s="212"/>
      <c r="I74" s="273"/>
      <c r="K74" s="230"/>
      <c r="L74" s="310"/>
      <c r="M74" s="314"/>
      <c r="N74" s="275"/>
      <c r="O74" s="212"/>
      <c r="P74" s="279"/>
      <c r="Q74" s="281"/>
      <c r="R74" s="212"/>
      <c r="S74" s="273"/>
    </row>
    <row r="75" spans="1:19" ht="17">
      <c r="A75" s="244" t="str">
        <f>IF(C75&lt;&gt;"", ClaimInfo!$I$6, "")</f>
        <v/>
      </c>
      <c r="B75" s="920" t="str">
        <f>IF(C75&lt;&gt;"", "Non-Healthnet", "")</f>
        <v>Non-Healthnet</v>
      </c>
      <c r="C75" s="834" t="str">
        <f>ClaimInfo!G$2</f>
        <v>IN-PATIENT (HOSPITALIZATION)</v>
      </c>
      <c r="D75" s="238"/>
      <c r="E75" s="210"/>
      <c r="F75" s="277"/>
      <c r="G75" s="241"/>
      <c r="H75" s="210"/>
      <c r="I75" s="231"/>
      <c r="K75" s="244"/>
      <c r="L75" s="309"/>
      <c r="M75" s="313"/>
      <c r="N75" s="238"/>
      <c r="O75" s="210"/>
      <c r="P75" s="277"/>
      <c r="Q75" s="241"/>
      <c r="R75" s="210"/>
      <c r="S75" s="231"/>
    </row>
    <row r="76" spans="1:19" ht="17" customHeight="1">
      <c r="A76" s="244" t="str">
        <f>IF(C76&lt;&gt;"", ClaimInfo!$I$6, "")</f>
        <v/>
      </c>
      <c r="B76" s="920" t="str">
        <f t="shared" ref="B76:B79" si="8">IF(C76&lt;&gt;"", "Non-Healthnet", "")</f>
        <v>Non-Healthnet</v>
      </c>
      <c r="C76" s="834" t="str">
        <f>ClaimInfo!G$3</f>
        <v>OUT-PATIENT</v>
      </c>
      <c r="D76" s="238"/>
      <c r="E76" s="210"/>
      <c r="F76" s="277"/>
      <c r="G76" s="241"/>
      <c r="H76" s="210"/>
      <c r="I76" s="231"/>
      <c r="K76" s="230"/>
      <c r="L76" s="309"/>
      <c r="M76" s="313"/>
      <c r="N76" s="238"/>
      <c r="O76" s="210"/>
      <c r="P76" s="277"/>
      <c r="Q76" s="241"/>
      <c r="R76" s="210"/>
      <c r="S76" s="231"/>
    </row>
    <row r="77" spans="1:19" ht="17">
      <c r="A77" s="244" t="str">
        <f>IF(C77&lt;&gt;"", ClaimInfo!$I$6, "")</f>
        <v/>
      </c>
      <c r="B77" s="920" t="str">
        <f t="shared" si="8"/>
        <v>Non-Healthnet</v>
      </c>
      <c r="C77" s="834" t="str">
        <f>ClaimInfo!G$4</f>
        <v>GROUP DENTAL</v>
      </c>
      <c r="D77" s="238"/>
      <c r="E77" s="210"/>
      <c r="F77" s="277"/>
      <c r="G77" s="241"/>
      <c r="H77" s="210"/>
      <c r="I77" s="231"/>
      <c r="K77" s="230"/>
      <c r="L77" s="309"/>
      <c r="M77" s="313"/>
      <c r="N77" s="238"/>
      <c r="O77" s="210"/>
      <c r="P77" s="277"/>
      <c r="Q77" s="241"/>
      <c r="R77" s="210"/>
      <c r="S77" s="231"/>
    </row>
    <row r="78" spans="1:19" ht="17">
      <c r="A78" s="244" t="str">
        <f>IF(C78&lt;&gt;"", ClaimInfo!$I$6, "")</f>
        <v/>
      </c>
      <c r="B78" s="920" t="str">
        <f t="shared" si="8"/>
        <v>Non-Healthnet</v>
      </c>
      <c r="C78" s="834" t="str">
        <f>ClaimInfo!G$5</f>
        <v>GROUP OPTICAL</v>
      </c>
      <c r="D78" s="238"/>
      <c r="E78" s="210"/>
      <c r="F78" s="277"/>
      <c r="G78" s="241"/>
      <c r="H78" s="210"/>
      <c r="I78" s="231"/>
      <c r="K78" s="230"/>
      <c r="L78" s="309"/>
      <c r="M78" s="313"/>
      <c r="N78" s="238"/>
      <c r="O78" s="210"/>
      <c r="P78" s="277"/>
      <c r="Q78" s="241"/>
      <c r="R78" s="210"/>
      <c r="S78" s="231"/>
    </row>
    <row r="79" spans="1:19" ht="17">
      <c r="A79" s="244" t="str">
        <f>IF(C79&lt;&gt;"", ClaimInfo!$I$2, "")</f>
        <v/>
      </c>
      <c r="B79" s="920" t="str">
        <f t="shared" si="8"/>
        <v>Non-Healthnet</v>
      </c>
      <c r="C79" s="834" t="str">
        <f>ClaimInfo!G$6</f>
        <v>MATERNITY BENEFIT</v>
      </c>
      <c r="D79" s="238"/>
      <c r="E79" s="210"/>
      <c r="F79" s="277"/>
      <c r="G79" s="241"/>
      <c r="H79" s="210"/>
      <c r="I79" s="231"/>
      <c r="K79" s="230"/>
      <c r="L79" s="309"/>
      <c r="M79" s="313"/>
      <c r="N79" s="238"/>
      <c r="O79" s="210"/>
      <c r="P79" s="277"/>
      <c r="Q79" s="241"/>
      <c r="R79" s="210"/>
      <c r="S79" s="231"/>
    </row>
    <row r="80" spans="1:19" ht="17">
      <c r="A80" s="232" t="str">
        <f>A75</f>
        <v/>
      </c>
      <c r="B80" s="918" t="str">
        <f>B75</f>
        <v>Non-Healthnet</v>
      </c>
      <c r="C80" s="316" t="s">
        <v>1284</v>
      </c>
      <c r="D80" s="239" t="str">
        <f>IF($A80&lt;&gt;"", SUM(D75:D79), "")</f>
        <v/>
      </c>
      <c r="E80" s="239" t="str">
        <f>IF($A80&lt;&gt;"",SUM(E75:E79),"")</f>
        <v/>
      </c>
      <c r="F80" s="233" t="str">
        <f>IFERROR(E80/D80,"")</f>
        <v/>
      </c>
      <c r="G80" s="242" t="str">
        <f>IF($A80&lt;&gt;"", SUM(G75:G79), "")</f>
        <v/>
      </c>
      <c r="H80" s="211" t="str">
        <f>IF($A80&lt;&gt;"",SUM(H75:H79),"")</f>
        <v/>
      </c>
      <c r="I80" s="233" t="str">
        <f>IFERROR(H80/G80,"")</f>
        <v/>
      </c>
      <c r="K80" s="232"/>
      <c r="L80" s="311"/>
      <c r="M80" s="316"/>
      <c r="N80" s="239"/>
      <c r="O80" s="211"/>
      <c r="P80" s="278"/>
      <c r="Q80" s="242"/>
      <c r="R80" s="211"/>
      <c r="S80" s="233"/>
    </row>
    <row r="81" spans="1:19">
      <c r="A81" s="230"/>
      <c r="B81" s="919"/>
      <c r="C81" s="314"/>
      <c r="D81" s="238"/>
      <c r="E81" s="210"/>
      <c r="F81" s="277"/>
      <c r="G81" s="241"/>
      <c r="H81" s="210"/>
      <c r="I81" s="234"/>
      <c r="K81" s="230"/>
      <c r="L81" s="310"/>
      <c r="M81" s="314"/>
      <c r="N81" s="238"/>
      <c r="O81" s="210"/>
      <c r="P81" s="277"/>
      <c r="Q81" s="241"/>
      <c r="R81" s="210"/>
      <c r="S81" s="234"/>
    </row>
    <row r="82" spans="1:19" ht="17">
      <c r="A82" s="244" t="str">
        <f>IF(C82&lt;&gt;"", ClaimInfo!$I$6, "")</f>
        <v/>
      </c>
      <c r="B82" s="309" t="str">
        <f>IF(C82&lt;&gt;"", "Healthnet", "")</f>
        <v>Healthnet</v>
      </c>
      <c r="C82" s="834" t="str">
        <f>ClaimInfo!G$2</f>
        <v>IN-PATIENT (HOSPITALIZATION)</v>
      </c>
      <c r="D82" s="238"/>
      <c r="E82" s="210"/>
      <c r="F82" s="277"/>
      <c r="G82" s="241"/>
      <c r="H82" s="210"/>
      <c r="I82" s="231"/>
      <c r="K82" s="244"/>
      <c r="L82" s="309"/>
      <c r="M82" s="313"/>
      <c r="N82" s="238"/>
      <c r="O82" s="210"/>
      <c r="P82" s="277"/>
      <c r="Q82" s="241"/>
      <c r="R82" s="210"/>
      <c r="S82" s="231"/>
    </row>
    <row r="83" spans="1:19" ht="17">
      <c r="A83" s="244" t="str">
        <f>IF(C83&lt;&gt;"", ClaimInfo!$I$6, "")</f>
        <v/>
      </c>
      <c r="B83" s="309" t="str">
        <f t="shared" ref="B83:B86" si="9">IF(C83&lt;&gt;"", "Healthnet", "")</f>
        <v>Healthnet</v>
      </c>
      <c r="C83" s="834" t="str">
        <f>ClaimInfo!G$3</f>
        <v>OUT-PATIENT</v>
      </c>
      <c r="D83" s="238"/>
      <c r="E83" s="210"/>
      <c r="F83" s="277"/>
      <c r="G83" s="241"/>
      <c r="H83" s="210"/>
      <c r="I83" s="231"/>
      <c r="K83" s="230"/>
      <c r="L83" s="309"/>
      <c r="M83" s="313"/>
      <c r="N83" s="238"/>
      <c r="O83" s="210"/>
      <c r="P83" s="277"/>
      <c r="Q83" s="241"/>
      <c r="R83" s="210"/>
      <c r="S83" s="231"/>
    </row>
    <row r="84" spans="1:19" ht="17">
      <c r="A84" s="244" t="str">
        <f>IF(C84&lt;&gt;"", ClaimInfo!$I$6, "")</f>
        <v/>
      </c>
      <c r="B84" s="309" t="str">
        <f t="shared" si="9"/>
        <v>Healthnet</v>
      </c>
      <c r="C84" s="834" t="str">
        <f>ClaimInfo!G$4</f>
        <v>GROUP DENTAL</v>
      </c>
      <c r="D84" s="238"/>
      <c r="E84" s="210"/>
      <c r="F84" s="277"/>
      <c r="G84" s="241"/>
      <c r="H84" s="210"/>
      <c r="I84" s="231"/>
      <c r="K84" s="230"/>
      <c r="L84" s="309"/>
      <c r="M84" s="313"/>
      <c r="N84" s="238"/>
      <c r="O84" s="210"/>
      <c r="P84" s="277"/>
      <c r="Q84" s="241"/>
      <c r="R84" s="210"/>
      <c r="S84" s="231"/>
    </row>
    <row r="85" spans="1:19" ht="17">
      <c r="A85" s="230" t="str">
        <f>IF(C85&lt;&gt;"", ClaimInfo!$I$6, "")</f>
        <v/>
      </c>
      <c r="B85" s="920" t="str">
        <f t="shared" si="9"/>
        <v>Healthnet</v>
      </c>
      <c r="C85" s="834" t="str">
        <f>ClaimInfo!G$5</f>
        <v>GROUP OPTICAL</v>
      </c>
      <c r="D85" s="238"/>
      <c r="E85" s="210"/>
      <c r="F85" s="277"/>
      <c r="G85" s="241"/>
      <c r="H85" s="210"/>
      <c r="I85" s="231"/>
      <c r="K85" s="230"/>
      <c r="L85" s="309"/>
      <c r="M85" s="313"/>
      <c r="N85" s="238"/>
      <c r="O85" s="210"/>
      <c r="P85" s="277"/>
      <c r="Q85" s="241"/>
      <c r="R85" s="210"/>
      <c r="S85" s="231"/>
    </row>
    <row r="86" spans="1:19" ht="17">
      <c r="A86" s="244" t="str">
        <f>IF(C86&lt;&gt;"", ClaimInfo!$I$2, "")</f>
        <v/>
      </c>
      <c r="B86" s="920" t="str">
        <f t="shared" si="9"/>
        <v>Healthnet</v>
      </c>
      <c r="C86" s="834" t="str">
        <f>ClaimInfo!G$6</f>
        <v>MATERNITY BENEFIT</v>
      </c>
      <c r="D86" s="238"/>
      <c r="E86" s="210"/>
      <c r="F86" s="277"/>
      <c r="G86" s="241"/>
      <c r="H86" s="210"/>
      <c r="I86" s="231"/>
      <c r="K86" s="230"/>
      <c r="L86" s="309"/>
      <c r="M86" s="313"/>
      <c r="N86" s="238"/>
      <c r="O86" s="210"/>
      <c r="P86" s="277"/>
      <c r="Q86" s="241"/>
      <c r="R86" s="210"/>
      <c r="S86" s="231"/>
    </row>
    <row r="87" spans="1:19" ht="17">
      <c r="A87" s="232" t="str">
        <f>A82</f>
        <v/>
      </c>
      <c r="B87" s="918" t="str">
        <f>B82</f>
        <v>Healthnet</v>
      </c>
      <c r="C87" s="316" t="s">
        <v>1284</v>
      </c>
      <c r="D87" s="239" t="str">
        <f>IF($A87&lt;&gt;"", SUM(D82:D86), "")</f>
        <v/>
      </c>
      <c r="E87" s="239" t="str">
        <f>IF($A87&lt;&gt;"",SUM(E82:E86),"")</f>
        <v/>
      </c>
      <c r="F87" s="233" t="str">
        <f>IFERROR(E87/D87,"")</f>
        <v/>
      </c>
      <c r="G87" s="242" t="str">
        <f>IF($A87&lt;&gt;"", SUM(G82:G86), "")</f>
        <v/>
      </c>
      <c r="H87" s="211" t="str">
        <f>IF($A87&lt;&gt;"",SUM(H82:H86),"")</f>
        <v/>
      </c>
      <c r="I87" s="233" t="str">
        <f>IFERROR(H87/G87,"")</f>
        <v/>
      </c>
      <c r="K87" s="232"/>
      <c r="L87" s="311"/>
      <c r="M87" s="316"/>
      <c r="N87" s="239"/>
      <c r="O87" s="211"/>
      <c r="P87" s="278"/>
      <c r="Q87" s="242"/>
      <c r="R87" s="211"/>
      <c r="S87" s="233"/>
    </row>
    <row r="88" spans="1:19">
      <c r="A88" s="230"/>
      <c r="B88" s="919"/>
      <c r="C88" s="315"/>
      <c r="D88" s="275"/>
      <c r="E88" s="213"/>
      <c r="F88" s="279"/>
      <c r="G88" s="281"/>
      <c r="H88" s="213"/>
      <c r="I88" s="274"/>
      <c r="K88" s="230"/>
      <c r="L88" s="310"/>
      <c r="M88" s="315"/>
      <c r="N88" s="275"/>
      <c r="O88" s="213"/>
      <c r="P88" s="279"/>
      <c r="Q88" s="281"/>
      <c r="R88" s="213"/>
      <c r="S88" s="274"/>
    </row>
    <row r="89" spans="1:19" ht="17">
      <c r="A89" s="244" t="str">
        <f>IF(C89&lt;&gt;"", ClaimInfo!$I$7, "")</f>
        <v/>
      </c>
      <c r="B89" s="920" t="str">
        <f>IF(C89&lt;&gt;"", "Non-Healthnet", "")</f>
        <v>Non-Healthnet</v>
      </c>
      <c r="C89" s="834" t="str">
        <f>ClaimInfo!G$2</f>
        <v>IN-PATIENT (HOSPITALIZATION)</v>
      </c>
      <c r="D89" s="238"/>
      <c r="E89" s="210"/>
      <c r="F89" s="277"/>
      <c r="G89" s="241"/>
      <c r="H89" s="210"/>
      <c r="I89" s="231"/>
      <c r="K89" s="244"/>
      <c r="L89" s="309"/>
      <c r="M89" s="313"/>
      <c r="N89" s="238"/>
      <c r="O89" s="210"/>
      <c r="P89" s="277"/>
      <c r="Q89" s="241"/>
      <c r="R89" s="210"/>
      <c r="S89" s="231"/>
    </row>
    <row r="90" spans="1:19" ht="17">
      <c r="A90" s="244" t="str">
        <f>IF(C90&lt;&gt;"", ClaimInfo!$I$7, "")</f>
        <v/>
      </c>
      <c r="B90" s="920" t="str">
        <f t="shared" ref="B90:B93" si="10">IF(C90&lt;&gt;"", "Non-Healthnet", "")</f>
        <v>Non-Healthnet</v>
      </c>
      <c r="C90" s="834" t="str">
        <f>ClaimInfo!G$3</f>
        <v>OUT-PATIENT</v>
      </c>
      <c r="D90" s="238"/>
      <c r="E90" s="210"/>
      <c r="F90" s="277"/>
      <c r="G90" s="241"/>
      <c r="H90" s="210"/>
      <c r="I90" s="231"/>
      <c r="K90" s="230"/>
      <c r="L90" s="309"/>
      <c r="M90" s="313"/>
      <c r="N90" s="238"/>
      <c r="O90" s="210"/>
      <c r="P90" s="277"/>
      <c r="Q90" s="241"/>
      <c r="R90" s="210"/>
      <c r="S90" s="231"/>
    </row>
    <row r="91" spans="1:19" ht="17">
      <c r="A91" s="244" t="str">
        <f>IF(C91&lt;&gt;"", ClaimInfo!$I$7, "")</f>
        <v/>
      </c>
      <c r="B91" s="920" t="str">
        <f t="shared" si="10"/>
        <v>Non-Healthnet</v>
      </c>
      <c r="C91" s="834" t="str">
        <f>ClaimInfo!G$4</f>
        <v>GROUP DENTAL</v>
      </c>
      <c r="D91" s="238"/>
      <c r="E91" s="210"/>
      <c r="F91" s="277"/>
      <c r="G91" s="241"/>
      <c r="H91" s="210"/>
      <c r="I91" s="231"/>
      <c r="K91" s="230"/>
      <c r="L91" s="309"/>
      <c r="M91" s="313"/>
      <c r="N91" s="238"/>
      <c r="O91" s="210"/>
      <c r="P91" s="277"/>
      <c r="Q91" s="241"/>
      <c r="R91" s="210"/>
      <c r="S91" s="231"/>
    </row>
    <row r="92" spans="1:19" ht="17">
      <c r="A92" s="244" t="str">
        <f>IF(C92&lt;&gt;"", ClaimInfo!$I$7, "")</f>
        <v/>
      </c>
      <c r="B92" s="920" t="str">
        <f t="shared" si="10"/>
        <v>Non-Healthnet</v>
      </c>
      <c r="C92" s="834" t="str">
        <f>ClaimInfo!G$5</f>
        <v>GROUP OPTICAL</v>
      </c>
      <c r="D92" s="238"/>
      <c r="E92" s="210"/>
      <c r="F92" s="277"/>
      <c r="G92" s="241"/>
      <c r="H92" s="210"/>
      <c r="I92" s="231"/>
      <c r="K92" s="230"/>
      <c r="L92" s="309"/>
      <c r="M92" s="313"/>
      <c r="N92" s="238"/>
      <c r="O92" s="210"/>
      <c r="P92" s="277"/>
      <c r="Q92" s="241"/>
      <c r="R92" s="210"/>
      <c r="S92" s="231"/>
    </row>
    <row r="93" spans="1:19" ht="17">
      <c r="A93" s="244" t="str">
        <f>IF(C93&lt;&gt;"", ClaimInfo!$I$2, "")</f>
        <v/>
      </c>
      <c r="B93" s="920" t="str">
        <f t="shared" si="10"/>
        <v>Non-Healthnet</v>
      </c>
      <c r="C93" s="834" t="str">
        <f>ClaimInfo!G$6</f>
        <v>MATERNITY BENEFIT</v>
      </c>
      <c r="D93" s="238"/>
      <c r="E93" s="210"/>
      <c r="F93" s="277"/>
      <c r="G93" s="241"/>
      <c r="H93" s="210"/>
      <c r="I93" s="231"/>
      <c r="K93" s="230"/>
      <c r="L93" s="309"/>
      <c r="M93" s="313"/>
      <c r="N93" s="238"/>
      <c r="O93" s="210"/>
      <c r="P93" s="277"/>
      <c r="Q93" s="241"/>
      <c r="R93" s="210"/>
      <c r="S93" s="231"/>
    </row>
    <row r="94" spans="1:19" ht="17">
      <c r="A94" s="232" t="str">
        <f>A89</f>
        <v/>
      </c>
      <c r="B94" s="918" t="str">
        <f>B89</f>
        <v>Non-Healthnet</v>
      </c>
      <c r="C94" s="316" t="s">
        <v>1284</v>
      </c>
      <c r="D94" s="239" t="str">
        <f>IF($A94&lt;&gt;"", SUM(D89:D93), "")</f>
        <v/>
      </c>
      <c r="E94" s="239" t="str">
        <f>IF($A94&lt;&gt;"",SUM(E89:E93),"")</f>
        <v/>
      </c>
      <c r="F94" s="233" t="str">
        <f>IFERROR(E94/D94,"")</f>
        <v/>
      </c>
      <c r="G94" s="242" t="str">
        <f>IF($A94&lt;&gt;"", SUM(G89:G93), "")</f>
        <v/>
      </c>
      <c r="H94" s="211" t="str">
        <f>IF($A94&lt;&gt;"",SUM(H89:H93),"")</f>
        <v/>
      </c>
      <c r="I94" s="233" t="str">
        <f>IFERROR(H94/G94,"")</f>
        <v/>
      </c>
      <c r="K94" s="232"/>
      <c r="L94" s="311"/>
      <c r="M94" s="316"/>
      <c r="N94" s="239"/>
      <c r="O94" s="211"/>
      <c r="P94" s="278"/>
      <c r="Q94" s="242"/>
      <c r="R94" s="211"/>
      <c r="S94" s="233"/>
    </row>
    <row r="95" spans="1:19">
      <c r="A95" s="230"/>
      <c r="B95" s="919"/>
      <c r="C95" s="314"/>
      <c r="D95" s="238"/>
      <c r="E95" s="210"/>
      <c r="F95" s="277"/>
      <c r="G95" s="241"/>
      <c r="H95" s="210"/>
      <c r="I95" s="234"/>
      <c r="K95" s="230"/>
      <c r="L95" s="310"/>
      <c r="M95" s="314"/>
      <c r="N95" s="238"/>
      <c r="O95" s="210"/>
      <c r="P95" s="277"/>
      <c r="Q95" s="241"/>
      <c r="R95" s="210"/>
      <c r="S95" s="234"/>
    </row>
    <row r="96" spans="1:19" ht="17">
      <c r="A96" s="244" t="str">
        <f>IF(C96&lt;&gt;"", ClaimInfo!$I$7, "")</f>
        <v/>
      </c>
      <c r="B96" s="920" t="str">
        <f>IF(C96&lt;&gt;"", "Healthnet", "")</f>
        <v>Healthnet</v>
      </c>
      <c r="C96" s="834" t="str">
        <f>ClaimInfo!G$2</f>
        <v>IN-PATIENT (HOSPITALIZATION)</v>
      </c>
      <c r="D96" s="238"/>
      <c r="E96" s="210"/>
      <c r="F96" s="277"/>
      <c r="G96" s="241"/>
      <c r="H96" s="210"/>
      <c r="I96" s="231"/>
      <c r="K96" s="244"/>
      <c r="L96" s="309"/>
      <c r="M96" s="313"/>
      <c r="N96" s="238"/>
      <c r="O96" s="210"/>
      <c r="P96" s="277"/>
      <c r="Q96" s="241"/>
      <c r="R96" s="210"/>
      <c r="S96" s="231"/>
    </row>
    <row r="97" spans="1:19" ht="17">
      <c r="A97" s="244" t="str">
        <f>IF(C97&lt;&gt;"", ClaimInfo!$I$7, "")</f>
        <v/>
      </c>
      <c r="B97" s="920" t="str">
        <f t="shared" ref="B97:B100" si="11">IF(C97&lt;&gt;"", "Healthnet", "")</f>
        <v>Healthnet</v>
      </c>
      <c r="C97" s="834" t="str">
        <f>ClaimInfo!G$3</f>
        <v>OUT-PATIENT</v>
      </c>
      <c r="D97" s="238"/>
      <c r="E97" s="210"/>
      <c r="F97" s="277"/>
      <c r="G97" s="241"/>
      <c r="H97" s="210"/>
      <c r="I97" s="231"/>
      <c r="K97" s="230"/>
      <c r="L97" s="309"/>
      <c r="M97" s="313"/>
      <c r="N97" s="238"/>
      <c r="O97" s="210"/>
      <c r="P97" s="277"/>
      <c r="Q97" s="241"/>
      <c r="R97" s="210"/>
      <c r="S97" s="231"/>
    </row>
    <row r="98" spans="1:19" ht="17">
      <c r="A98" s="244" t="str">
        <f>IF(C98&lt;&gt;"", ClaimInfo!$I$7, "")</f>
        <v/>
      </c>
      <c r="B98" s="920" t="str">
        <f t="shared" si="11"/>
        <v>Healthnet</v>
      </c>
      <c r="C98" s="834" t="str">
        <f>ClaimInfo!G$4</f>
        <v>GROUP DENTAL</v>
      </c>
      <c r="D98" s="238"/>
      <c r="E98" s="210"/>
      <c r="F98" s="277"/>
      <c r="G98" s="241"/>
      <c r="H98" s="210"/>
      <c r="I98" s="231"/>
      <c r="K98" s="230"/>
      <c r="L98" s="309"/>
      <c r="M98" s="313"/>
      <c r="N98" s="238"/>
      <c r="O98" s="210"/>
      <c r="P98" s="277"/>
      <c r="Q98" s="241"/>
      <c r="R98" s="210"/>
      <c r="S98" s="231"/>
    </row>
    <row r="99" spans="1:19" ht="17">
      <c r="A99" s="244" t="str">
        <f>IF(C99&lt;&gt;"", ClaimInfo!$I$7, "")</f>
        <v/>
      </c>
      <c r="B99" s="920" t="str">
        <f t="shared" si="11"/>
        <v>Healthnet</v>
      </c>
      <c r="C99" s="834" t="str">
        <f>ClaimInfo!G$5</f>
        <v>GROUP OPTICAL</v>
      </c>
      <c r="D99" s="238"/>
      <c r="E99" s="210"/>
      <c r="F99" s="277"/>
      <c r="G99" s="241"/>
      <c r="H99" s="210"/>
      <c r="I99" s="231"/>
      <c r="K99" s="230"/>
      <c r="L99" s="309"/>
      <c r="M99" s="313"/>
      <c r="N99" s="238"/>
      <c r="O99" s="210"/>
      <c r="P99" s="277"/>
      <c r="Q99" s="241"/>
      <c r="R99" s="210"/>
      <c r="S99" s="231"/>
    </row>
    <row r="100" spans="1:19" ht="17">
      <c r="A100" s="244" t="str">
        <f>IF(C100&lt;&gt;"", ClaimInfo!$I$2, "")</f>
        <v/>
      </c>
      <c r="B100" s="920" t="str">
        <f t="shared" si="11"/>
        <v>Healthnet</v>
      </c>
      <c r="C100" s="834" t="str">
        <f>ClaimInfo!G$6</f>
        <v>MATERNITY BENEFIT</v>
      </c>
      <c r="D100" s="238"/>
      <c r="E100" s="210"/>
      <c r="F100" s="277"/>
      <c r="G100" s="241"/>
      <c r="H100" s="210"/>
      <c r="I100" s="231"/>
      <c r="K100" s="230"/>
      <c r="L100" s="309"/>
      <c r="M100" s="313"/>
      <c r="N100" s="238"/>
      <c r="O100" s="210"/>
      <c r="P100" s="277"/>
      <c r="Q100" s="241"/>
      <c r="R100" s="210"/>
      <c r="S100" s="231"/>
    </row>
    <row r="101" spans="1:19" ht="17">
      <c r="A101" s="235" t="str">
        <f>A96</f>
        <v/>
      </c>
      <c r="B101" s="922" t="str">
        <f>B96</f>
        <v>Healthnet</v>
      </c>
      <c r="C101" s="317" t="s">
        <v>1284</v>
      </c>
      <c r="D101" s="240" t="str">
        <f>IF($A101&lt;&gt;"", SUM(D96:D100), "")</f>
        <v/>
      </c>
      <c r="E101" s="236" t="str">
        <f>IF($A101&lt;&gt;"",SUM(E96:E100),"")</f>
        <v/>
      </c>
      <c r="F101" s="280" t="str">
        <f>IFERROR(E101/D101,"")</f>
        <v/>
      </c>
      <c r="G101" s="243" t="str">
        <f>IF($A101&lt;&gt;"", SUM(G96:G100), "")</f>
        <v/>
      </c>
      <c r="H101" s="236" t="str">
        <f>IF($A101&lt;&gt;"",SUM(H96:H100),"")</f>
        <v/>
      </c>
      <c r="I101" s="237" t="str">
        <f>IFERROR(H101/G101,"")</f>
        <v/>
      </c>
      <c r="K101" s="235"/>
      <c r="L101" s="312"/>
      <c r="M101" s="317"/>
      <c r="N101" s="240"/>
      <c r="O101" s="236"/>
      <c r="P101" s="280"/>
      <c r="Q101" s="243"/>
      <c r="R101" s="236"/>
      <c r="S101" s="237"/>
    </row>
    <row r="102" spans="1:19">
      <c r="A102" s="194" t="s">
        <v>1736</v>
      </c>
      <c r="B102" s="188"/>
      <c r="C102" s="191"/>
      <c r="D102" s="189"/>
      <c r="E102" s="193"/>
      <c r="F102" s="190"/>
      <c r="G102" s="189"/>
      <c r="H102" s="193"/>
      <c r="I102" s="190"/>
      <c r="K102" s="194"/>
      <c r="L102" s="188"/>
      <c r="M102" s="191"/>
      <c r="N102" s="189"/>
      <c r="O102" s="193"/>
      <c r="P102" s="190"/>
      <c r="Q102" s="189"/>
      <c r="R102" s="193"/>
      <c r="S102" s="190"/>
    </row>
    <row r="103" spans="1:19">
      <c r="A103" s="187"/>
      <c r="B103" s="188"/>
      <c r="C103" s="188"/>
      <c r="D103" s="195"/>
      <c r="E103" s="195"/>
      <c r="F103" s="196"/>
      <c r="G103" s="195"/>
      <c r="H103" s="195"/>
      <c r="I103" s="196"/>
      <c r="K103" s="187"/>
      <c r="L103" s="188"/>
      <c r="M103" s="188"/>
      <c r="N103" s="195"/>
      <c r="O103" s="195"/>
      <c r="P103" s="196"/>
      <c r="Q103" s="195"/>
      <c r="R103" s="195"/>
      <c r="S103" s="196"/>
    </row>
    <row r="104" spans="1:19">
      <c r="A104" s="308" t="s">
        <v>1966</v>
      </c>
      <c r="B104" s="197"/>
      <c r="C104" s="194"/>
      <c r="K104" s="308" t="s">
        <v>1966</v>
      </c>
      <c r="L104" s="197"/>
      <c r="M104" s="194"/>
    </row>
    <row r="105" spans="1:19" ht="16" customHeight="1">
      <c r="A105" s="532"/>
      <c r="B105" s="533"/>
      <c r="C105" s="508"/>
      <c r="D105" s="973">
        <f>$H$11</f>
        <v>0</v>
      </c>
      <c r="E105" s="974"/>
      <c r="F105" s="974"/>
      <c r="G105" s="974"/>
      <c r="H105" s="974"/>
      <c r="I105" s="975"/>
      <c r="J105" s="502"/>
      <c r="K105" s="532"/>
      <c r="L105" s="533"/>
      <c r="M105" s="508"/>
      <c r="N105" s="973" t="e">
        <f>ContractNo</f>
        <v>#REF!</v>
      </c>
      <c r="O105" s="974"/>
      <c r="P105" s="974"/>
      <c r="Q105" s="974"/>
      <c r="R105" s="974"/>
      <c r="S105" s="975"/>
    </row>
    <row r="106" spans="1:19" ht="16" customHeight="1">
      <c r="A106" s="534"/>
      <c r="B106" s="535"/>
      <c r="C106" s="510"/>
      <c r="D106" s="795" t="str">
        <f>$D$12</f>
        <v>0/1/1900</v>
      </c>
      <c r="E106" s="795" t="str">
        <f>$E$12</f>
        <v>0/1/1900</v>
      </c>
      <c r="F106" s="801"/>
      <c r="G106" s="795">
        <f>$G$12</f>
        <v>0</v>
      </c>
      <c r="H106" s="795">
        <f>$H$12</f>
        <v>0</v>
      </c>
      <c r="I106" s="798"/>
      <c r="J106" s="502"/>
      <c r="K106" s="534"/>
      <c r="L106" s="535"/>
      <c r="M106" s="510"/>
      <c r="N106" s="972" t="e">
        <f>N59</f>
        <v>#REF!</v>
      </c>
      <c r="O106" s="970"/>
      <c r="P106" s="979"/>
      <c r="Q106" s="969" t="e">
        <f>Q59</f>
        <v>#REF!</v>
      </c>
      <c r="R106" s="970"/>
      <c r="S106" s="971"/>
    </row>
    <row r="107" spans="1:19" ht="17" customHeight="1">
      <c r="A107" s="512" t="s">
        <v>1195</v>
      </c>
      <c r="B107" s="514" t="str">
        <f>B60</f>
        <v>Network</v>
      </c>
      <c r="C107" s="513" t="s">
        <v>1679</v>
      </c>
      <c r="D107" s="515" t="s">
        <v>1722</v>
      </c>
      <c r="E107" s="514" t="s">
        <v>1723</v>
      </c>
      <c r="F107" s="536" t="s">
        <v>1199</v>
      </c>
      <c r="G107" s="512" t="s">
        <v>1722</v>
      </c>
      <c r="H107" s="514" t="s">
        <v>1723</v>
      </c>
      <c r="I107" s="513" t="s">
        <v>1199</v>
      </c>
      <c r="J107" s="500"/>
      <c r="K107" s="512" t="s">
        <v>1195</v>
      </c>
      <c r="L107" s="514"/>
      <c r="M107" s="513" t="s">
        <v>1679</v>
      </c>
      <c r="N107" s="515" t="s">
        <v>1722</v>
      </c>
      <c r="O107" s="514" t="s">
        <v>1723</v>
      </c>
      <c r="P107" s="536" t="s">
        <v>1199</v>
      </c>
      <c r="Q107" s="512" t="s">
        <v>1722</v>
      </c>
      <c r="R107" s="514" t="s">
        <v>1723</v>
      </c>
      <c r="S107" s="513" t="s">
        <v>1199</v>
      </c>
    </row>
    <row r="108" spans="1:19" ht="17">
      <c r="A108" s="914" t="str">
        <f>IF(C108&lt;&gt;"", ClaimInfo!$I$8, "")</f>
        <v/>
      </c>
      <c r="B108" s="921" t="str">
        <f>IF(C108&lt;&gt;"", "Non-Healthnet", "")</f>
        <v>Non-Healthnet</v>
      </c>
      <c r="C108" s="915" t="str">
        <f>ClaimInfo!G$2</f>
        <v>IN-PATIENT (HOSPITALIZATION)</v>
      </c>
      <c r="D108" s="248"/>
      <c r="E108" s="246"/>
      <c r="F108" s="276"/>
      <c r="G108" s="245"/>
      <c r="H108" s="246"/>
      <c r="I108" s="247"/>
      <c r="K108" s="244"/>
      <c r="L108" s="309"/>
      <c r="M108" s="313"/>
      <c r="N108" s="248"/>
      <c r="O108" s="246"/>
      <c r="P108" s="276"/>
      <c r="Q108" s="245"/>
      <c r="R108" s="246"/>
      <c r="S108" s="247"/>
    </row>
    <row r="109" spans="1:19" ht="17">
      <c r="A109" s="244" t="str">
        <f>IF(C109&lt;&gt;"", ClaimInfo!$I$8, "")</f>
        <v/>
      </c>
      <c r="B109" s="309" t="str">
        <f t="shared" ref="B109:B112" si="12">IF(C109&lt;&gt;"", "Non-Healthnet", "")</f>
        <v>Non-Healthnet</v>
      </c>
      <c r="C109" s="834" t="str">
        <f>ClaimInfo!G$3</f>
        <v>OUT-PATIENT</v>
      </c>
      <c r="D109" s="238"/>
      <c r="E109" s="210"/>
      <c r="F109" s="277"/>
      <c r="G109" s="241"/>
      <c r="H109" s="210"/>
      <c r="I109" s="231"/>
      <c r="K109" s="230"/>
      <c r="L109" s="309"/>
      <c r="M109" s="313"/>
      <c r="N109" s="238"/>
      <c r="O109" s="210"/>
      <c r="P109" s="277"/>
      <c r="Q109" s="241"/>
      <c r="R109" s="210"/>
      <c r="S109" s="231"/>
    </row>
    <row r="110" spans="1:19" ht="17">
      <c r="A110" s="244" t="str">
        <f>IF(C110&lt;&gt;"", ClaimInfo!$I$8, "")</f>
        <v/>
      </c>
      <c r="B110" s="309" t="str">
        <f t="shared" si="12"/>
        <v>Non-Healthnet</v>
      </c>
      <c r="C110" s="834" t="str">
        <f>ClaimInfo!G$4</f>
        <v>GROUP DENTAL</v>
      </c>
      <c r="D110" s="238"/>
      <c r="E110" s="210"/>
      <c r="F110" s="277"/>
      <c r="G110" s="241"/>
      <c r="H110" s="210"/>
      <c r="I110" s="231"/>
      <c r="K110" s="230"/>
      <c r="L110" s="309"/>
      <c r="M110" s="313"/>
      <c r="N110" s="238"/>
      <c r="O110" s="210"/>
      <c r="P110" s="277"/>
      <c r="Q110" s="241"/>
      <c r="R110" s="210"/>
      <c r="S110" s="231"/>
    </row>
    <row r="111" spans="1:19" ht="17">
      <c r="A111" s="244" t="str">
        <f>IF(C111&lt;&gt;"", ClaimInfo!$I$8, "")</f>
        <v/>
      </c>
      <c r="B111" s="309" t="str">
        <f t="shared" si="12"/>
        <v>Non-Healthnet</v>
      </c>
      <c r="C111" s="834" t="str">
        <f>ClaimInfo!G$5</f>
        <v>GROUP OPTICAL</v>
      </c>
      <c r="D111" s="238"/>
      <c r="E111" s="210"/>
      <c r="F111" s="277"/>
      <c r="G111" s="241"/>
      <c r="H111" s="210"/>
      <c r="I111" s="231"/>
      <c r="K111" s="230"/>
      <c r="L111" s="309"/>
      <c r="M111" s="313"/>
      <c r="N111" s="238"/>
      <c r="O111" s="210"/>
      <c r="P111" s="277"/>
      <c r="Q111" s="241"/>
      <c r="R111" s="210"/>
      <c r="S111" s="231"/>
    </row>
    <row r="112" spans="1:19" ht="17">
      <c r="A112" s="230" t="str">
        <f>IF(C112&lt;&gt;"", ClaimInfo!$I$2, "")</f>
        <v/>
      </c>
      <c r="B112" s="920" t="str">
        <f t="shared" si="12"/>
        <v>Non-Healthnet</v>
      </c>
      <c r="C112" s="834" t="str">
        <f>ClaimInfo!G$6</f>
        <v>MATERNITY BENEFIT</v>
      </c>
      <c r="D112" s="238"/>
      <c r="E112" s="210"/>
      <c r="F112" s="277"/>
      <c r="G112" s="241"/>
      <c r="H112" s="210"/>
      <c r="I112" s="231"/>
      <c r="K112" s="230"/>
      <c r="L112" s="309"/>
      <c r="M112" s="313"/>
      <c r="N112" s="238"/>
      <c r="O112" s="210"/>
      <c r="P112" s="277"/>
      <c r="Q112" s="241"/>
      <c r="R112" s="210"/>
      <c r="S112" s="231"/>
    </row>
    <row r="113" spans="1:19" ht="17">
      <c r="A113" s="232" t="str">
        <f>A108</f>
        <v/>
      </c>
      <c r="B113" s="918" t="str">
        <f>B108</f>
        <v>Non-Healthnet</v>
      </c>
      <c r="C113" s="316" t="s">
        <v>1284</v>
      </c>
      <c r="D113" s="239" t="str">
        <f>IF($A113&lt;&gt;"", SUM(D108:D112), "")</f>
        <v/>
      </c>
      <c r="E113" s="239" t="str">
        <f>IF($A113&lt;&gt;"",SUM(E108:E112),"")</f>
        <v/>
      </c>
      <c r="F113" s="233" t="str">
        <f>IFERROR(E113/D113,"")</f>
        <v/>
      </c>
      <c r="G113" s="242" t="str">
        <f>IF($A113&lt;&gt;"", SUM(G108:G112), "")</f>
        <v/>
      </c>
      <c r="H113" s="211" t="str">
        <f>IF($A113&lt;&gt;"",SUM(H108:H112),"")</f>
        <v/>
      </c>
      <c r="I113" s="233" t="str">
        <f>IFERROR(H113/G113,"")</f>
        <v/>
      </c>
      <c r="K113" s="232"/>
      <c r="L113" s="311"/>
      <c r="M113" s="316"/>
      <c r="N113" s="239"/>
      <c r="O113" s="211"/>
      <c r="P113" s="278"/>
      <c r="Q113" s="242"/>
      <c r="R113" s="211"/>
      <c r="S113" s="233"/>
    </row>
    <row r="114" spans="1:19">
      <c r="A114" s="230"/>
      <c r="B114" s="919"/>
      <c r="C114" s="314"/>
      <c r="D114" s="238"/>
      <c r="E114" s="210"/>
      <c r="F114" s="277"/>
      <c r="G114" s="241"/>
      <c r="H114" s="210"/>
      <c r="I114" s="234"/>
      <c r="K114" s="230"/>
      <c r="L114" s="310"/>
      <c r="M114" s="314"/>
      <c r="N114" s="238"/>
      <c r="O114" s="210"/>
      <c r="P114" s="277"/>
      <c r="Q114" s="241"/>
      <c r="R114" s="210"/>
      <c r="S114" s="234"/>
    </row>
    <row r="115" spans="1:19" ht="17">
      <c r="A115" s="244" t="str">
        <f>IF(C115&lt;&gt;"", ClaimInfo!$I$8, "")</f>
        <v/>
      </c>
      <c r="B115" s="920" t="str">
        <f>IF(C115&lt;&gt;"", "Healthnet", "")</f>
        <v>Healthnet</v>
      </c>
      <c r="C115" s="834" t="str">
        <f>ClaimInfo!G$2</f>
        <v>IN-PATIENT (HOSPITALIZATION)</v>
      </c>
      <c r="D115" s="238"/>
      <c r="E115" s="210"/>
      <c r="F115" s="277"/>
      <c r="G115" s="241"/>
      <c r="H115" s="210"/>
      <c r="I115" s="231"/>
      <c r="K115" s="244"/>
      <c r="L115" s="309"/>
      <c r="M115" s="313"/>
      <c r="N115" s="238"/>
      <c r="O115" s="210"/>
      <c r="P115" s="277"/>
      <c r="Q115" s="241"/>
      <c r="R115" s="210"/>
      <c r="S115" s="231"/>
    </row>
    <row r="116" spans="1:19" ht="17">
      <c r="A116" s="244" t="str">
        <f>IF(C116&lt;&gt;"", ClaimInfo!$I$8, "")</f>
        <v/>
      </c>
      <c r="B116" s="920" t="str">
        <f t="shared" ref="B116:B119" si="13">IF(C116&lt;&gt;"", "Healthnet", "")</f>
        <v>Healthnet</v>
      </c>
      <c r="C116" s="834" t="str">
        <f>ClaimInfo!G$3</f>
        <v>OUT-PATIENT</v>
      </c>
      <c r="D116" s="238"/>
      <c r="E116" s="210"/>
      <c r="F116" s="277"/>
      <c r="G116" s="241"/>
      <c r="H116" s="210"/>
      <c r="I116" s="231"/>
      <c r="K116" s="230"/>
      <c r="L116" s="309"/>
      <c r="M116" s="313"/>
      <c r="N116" s="238"/>
      <c r="O116" s="210"/>
      <c r="P116" s="277"/>
      <c r="Q116" s="241"/>
      <c r="R116" s="210"/>
      <c r="S116" s="231"/>
    </row>
    <row r="117" spans="1:19" ht="17">
      <c r="A117" s="244" t="str">
        <f>IF(C117&lt;&gt;"", ClaimInfo!$I$8, "")</f>
        <v/>
      </c>
      <c r="B117" s="920" t="str">
        <f t="shared" si="13"/>
        <v>Healthnet</v>
      </c>
      <c r="C117" s="834" t="str">
        <f>ClaimInfo!G$4</f>
        <v>GROUP DENTAL</v>
      </c>
      <c r="D117" s="238"/>
      <c r="E117" s="210"/>
      <c r="F117" s="277"/>
      <c r="G117" s="241"/>
      <c r="H117" s="210"/>
      <c r="I117" s="231"/>
      <c r="K117" s="230"/>
      <c r="L117" s="309"/>
      <c r="M117" s="313"/>
      <c r="N117" s="238"/>
      <c r="O117" s="210"/>
      <c r="P117" s="277"/>
      <c r="Q117" s="241"/>
      <c r="R117" s="210"/>
      <c r="S117" s="231"/>
    </row>
    <row r="118" spans="1:19" ht="17">
      <c r="A118" s="244" t="str">
        <f>IF(C118&lt;&gt;"", ClaimInfo!$I$8, "")</f>
        <v/>
      </c>
      <c r="B118" s="920" t="str">
        <f t="shared" si="13"/>
        <v>Healthnet</v>
      </c>
      <c r="C118" s="834" t="str">
        <f>ClaimInfo!G$5</f>
        <v>GROUP OPTICAL</v>
      </c>
      <c r="D118" s="238"/>
      <c r="E118" s="210"/>
      <c r="F118" s="277"/>
      <c r="G118" s="241"/>
      <c r="H118" s="210"/>
      <c r="I118" s="231"/>
      <c r="K118" s="230"/>
      <c r="L118" s="309"/>
      <c r="M118" s="313"/>
      <c r="N118" s="238"/>
      <c r="O118" s="210"/>
      <c r="P118" s="277"/>
      <c r="Q118" s="241"/>
      <c r="R118" s="210"/>
      <c r="S118" s="231"/>
    </row>
    <row r="119" spans="1:19" ht="17">
      <c r="A119" s="244" t="str">
        <f>IF(C119&lt;&gt;"", ClaimInfo!$I$2, "")</f>
        <v/>
      </c>
      <c r="B119" s="920" t="str">
        <f t="shared" si="13"/>
        <v>Healthnet</v>
      </c>
      <c r="C119" s="834" t="str">
        <f>ClaimInfo!G$6</f>
        <v>MATERNITY BENEFIT</v>
      </c>
      <c r="D119" s="238"/>
      <c r="E119" s="210"/>
      <c r="F119" s="277"/>
      <c r="G119" s="241"/>
      <c r="H119" s="210"/>
      <c r="I119" s="231"/>
      <c r="K119" s="230"/>
      <c r="L119" s="309"/>
      <c r="M119" s="313"/>
      <c r="N119" s="238"/>
      <c r="O119" s="210"/>
      <c r="P119" s="277"/>
      <c r="Q119" s="241"/>
      <c r="R119" s="210"/>
      <c r="S119" s="231"/>
    </row>
    <row r="120" spans="1:19" ht="17">
      <c r="A120" s="232" t="str">
        <f>A115</f>
        <v/>
      </c>
      <c r="B120" s="918" t="str">
        <f>B115</f>
        <v>Healthnet</v>
      </c>
      <c r="C120" s="316" t="s">
        <v>1284</v>
      </c>
      <c r="D120" s="239" t="str">
        <f>IF($A120&lt;&gt;"", SUM(D115:D119), "")</f>
        <v/>
      </c>
      <c r="E120" s="239" t="str">
        <f>IF($A120&lt;&gt;"",SUM(E115:E119),"")</f>
        <v/>
      </c>
      <c r="F120" s="233" t="str">
        <f>IFERROR(E120/D120,"")</f>
        <v/>
      </c>
      <c r="G120" s="242" t="str">
        <f>IF($A120&lt;&gt;"", SUM(G115:G119), "")</f>
        <v/>
      </c>
      <c r="H120" s="211" t="str">
        <f>IF($A120&lt;&gt;"",SUM(H115:H119),"")</f>
        <v/>
      </c>
      <c r="I120" s="233" t="str">
        <f>IFERROR(H120/G120,"")</f>
        <v/>
      </c>
      <c r="K120" s="232"/>
      <c r="L120" s="311"/>
      <c r="M120" s="316"/>
      <c r="N120" s="239"/>
      <c r="O120" s="211"/>
      <c r="P120" s="278"/>
      <c r="Q120" s="242"/>
      <c r="R120" s="211"/>
      <c r="S120" s="233"/>
    </row>
    <row r="121" spans="1:19">
      <c r="A121" s="230"/>
      <c r="B121" s="919"/>
      <c r="C121" s="314"/>
      <c r="D121" s="275"/>
      <c r="E121" s="212"/>
      <c r="F121" s="279"/>
      <c r="G121" s="281"/>
      <c r="H121" s="212"/>
      <c r="I121" s="273"/>
      <c r="K121" s="230"/>
      <c r="L121" s="310"/>
      <c r="M121" s="314"/>
      <c r="N121" s="275"/>
      <c r="O121" s="212"/>
      <c r="P121" s="279"/>
      <c r="Q121" s="281"/>
      <c r="R121" s="212"/>
      <c r="S121" s="273"/>
    </row>
    <row r="122" spans="1:19" ht="17">
      <c r="A122" s="244" t="str">
        <f>IF(C122&lt;&gt;"", ClaimInfo!$I$9, "")</f>
        <v/>
      </c>
      <c r="B122" s="920" t="str">
        <f>IF(C122&lt;&gt;"", "Non-Healthnet", "")</f>
        <v>Non-Healthnet</v>
      </c>
      <c r="C122" s="834" t="str">
        <f>ClaimInfo!G$2</f>
        <v>IN-PATIENT (HOSPITALIZATION)</v>
      </c>
      <c r="D122" s="238"/>
      <c r="E122" s="210"/>
      <c r="F122" s="277"/>
      <c r="G122" s="241"/>
      <c r="H122" s="210"/>
      <c r="I122" s="231"/>
      <c r="K122" s="244"/>
      <c r="L122" s="309"/>
      <c r="M122" s="313"/>
      <c r="N122" s="238"/>
      <c r="O122" s="210"/>
      <c r="P122" s="277"/>
      <c r="Q122" s="241"/>
      <c r="R122" s="210"/>
      <c r="S122" s="231"/>
    </row>
    <row r="123" spans="1:19" ht="17" customHeight="1">
      <c r="A123" s="244" t="str">
        <f>IF(C123&lt;&gt;"", ClaimInfo!$I$9, "")</f>
        <v/>
      </c>
      <c r="B123" s="920" t="str">
        <f t="shared" ref="B123:B126" si="14">IF(C123&lt;&gt;"", "Non-Healthnet", "")</f>
        <v>Non-Healthnet</v>
      </c>
      <c r="C123" s="834" t="str">
        <f>ClaimInfo!G$3</f>
        <v>OUT-PATIENT</v>
      </c>
      <c r="D123" s="238"/>
      <c r="E123" s="210"/>
      <c r="F123" s="277"/>
      <c r="G123" s="241"/>
      <c r="H123" s="210"/>
      <c r="I123" s="231"/>
      <c r="K123" s="230"/>
      <c r="L123" s="309"/>
      <c r="M123" s="313"/>
      <c r="N123" s="238"/>
      <c r="O123" s="210"/>
      <c r="P123" s="277"/>
      <c r="Q123" s="241"/>
      <c r="R123" s="210"/>
      <c r="S123" s="231"/>
    </row>
    <row r="124" spans="1:19" ht="17">
      <c r="A124" s="244" t="str">
        <f>IF(C124&lt;&gt;"", ClaimInfo!$I$9, "")</f>
        <v/>
      </c>
      <c r="B124" s="920" t="str">
        <f t="shared" si="14"/>
        <v>Non-Healthnet</v>
      </c>
      <c r="C124" s="834" t="str">
        <f>ClaimInfo!G$4</f>
        <v>GROUP DENTAL</v>
      </c>
      <c r="D124" s="238"/>
      <c r="E124" s="210"/>
      <c r="F124" s="277"/>
      <c r="G124" s="241"/>
      <c r="H124" s="210"/>
      <c r="I124" s="231"/>
      <c r="K124" s="230"/>
      <c r="L124" s="309"/>
      <c r="M124" s="313"/>
      <c r="N124" s="238"/>
      <c r="O124" s="210"/>
      <c r="P124" s="277"/>
      <c r="Q124" s="241"/>
      <c r="R124" s="210"/>
      <c r="S124" s="231"/>
    </row>
    <row r="125" spans="1:19" ht="17">
      <c r="A125" s="244" t="str">
        <f>IF(C125&lt;&gt;"", ClaimInfo!$I$9, "")</f>
        <v/>
      </c>
      <c r="B125" s="920" t="str">
        <f t="shared" si="14"/>
        <v>Non-Healthnet</v>
      </c>
      <c r="C125" s="834" t="str">
        <f>ClaimInfo!G$5</f>
        <v>GROUP OPTICAL</v>
      </c>
      <c r="D125" s="238"/>
      <c r="E125" s="210"/>
      <c r="F125" s="277"/>
      <c r="G125" s="241"/>
      <c r="H125" s="210"/>
      <c r="I125" s="231"/>
      <c r="K125" s="230"/>
      <c r="L125" s="309"/>
      <c r="M125" s="313"/>
      <c r="N125" s="238"/>
      <c r="O125" s="210"/>
      <c r="P125" s="277"/>
      <c r="Q125" s="241"/>
      <c r="R125" s="210"/>
      <c r="S125" s="231"/>
    </row>
    <row r="126" spans="1:19" ht="17">
      <c r="A126" s="244" t="str">
        <f>IF(C126&lt;&gt;"", ClaimInfo!$I$2, "")</f>
        <v/>
      </c>
      <c r="B126" s="920" t="str">
        <f t="shared" si="14"/>
        <v>Non-Healthnet</v>
      </c>
      <c r="C126" s="834" t="str">
        <f>ClaimInfo!G$6</f>
        <v>MATERNITY BENEFIT</v>
      </c>
      <c r="D126" s="238"/>
      <c r="E126" s="210"/>
      <c r="F126" s="277"/>
      <c r="G126" s="241"/>
      <c r="H126" s="210"/>
      <c r="I126" s="231"/>
      <c r="K126" s="230"/>
      <c r="L126" s="309"/>
      <c r="M126" s="313"/>
      <c r="N126" s="238"/>
      <c r="O126" s="210"/>
      <c r="P126" s="277"/>
      <c r="Q126" s="241"/>
      <c r="R126" s="210"/>
      <c r="S126" s="231"/>
    </row>
    <row r="127" spans="1:19" ht="17">
      <c r="A127" s="232" t="str">
        <f>A122</f>
        <v/>
      </c>
      <c r="B127" s="918" t="str">
        <f>B122</f>
        <v>Non-Healthnet</v>
      </c>
      <c r="C127" s="316" t="s">
        <v>1284</v>
      </c>
      <c r="D127" s="239" t="str">
        <f>IF($A127&lt;&gt;"", SUM(D122:D126), "")</f>
        <v/>
      </c>
      <c r="E127" s="239" t="str">
        <f>IF($A127&lt;&gt;"",SUM(E122:E126),"")</f>
        <v/>
      </c>
      <c r="F127" s="233" t="str">
        <f>IFERROR(E127/D127,"")</f>
        <v/>
      </c>
      <c r="G127" s="242" t="str">
        <f>IF($A127&lt;&gt;"", SUM(G122:G126), "")</f>
        <v/>
      </c>
      <c r="H127" s="211" t="str">
        <f>IF($A127&lt;&gt;"",SUM(H122:H126),"")</f>
        <v/>
      </c>
      <c r="I127" s="233" t="str">
        <f>IFERROR(H127/G127,"")</f>
        <v/>
      </c>
      <c r="K127" s="232"/>
      <c r="L127" s="311"/>
      <c r="M127" s="316"/>
      <c r="N127" s="239"/>
      <c r="O127" s="211"/>
      <c r="P127" s="278"/>
      <c r="Q127" s="242"/>
      <c r="R127" s="211"/>
      <c r="S127" s="233"/>
    </row>
    <row r="128" spans="1:19">
      <c r="A128" s="230"/>
      <c r="B128" s="919"/>
      <c r="C128" s="314"/>
      <c r="D128" s="238"/>
      <c r="E128" s="210"/>
      <c r="F128" s="277"/>
      <c r="G128" s="241"/>
      <c r="H128" s="210"/>
      <c r="I128" s="234"/>
      <c r="K128" s="230"/>
      <c r="L128" s="310"/>
      <c r="M128" s="314"/>
      <c r="N128" s="238"/>
      <c r="O128" s="210"/>
      <c r="P128" s="277"/>
      <c r="Q128" s="241"/>
      <c r="R128" s="210"/>
      <c r="S128" s="234"/>
    </row>
    <row r="129" spans="1:19" ht="17">
      <c r="A129" s="244" t="str">
        <f>IF(C129&lt;&gt;"", ClaimInfo!$I$9, "")</f>
        <v/>
      </c>
      <c r="B129" s="920" t="str">
        <f>IF(C129&lt;&gt;"", "Healthnet", "")</f>
        <v>Healthnet</v>
      </c>
      <c r="C129" s="834" t="str">
        <f>ClaimInfo!G$2</f>
        <v>IN-PATIENT (HOSPITALIZATION)</v>
      </c>
      <c r="D129" s="238"/>
      <c r="E129" s="210"/>
      <c r="F129" s="277"/>
      <c r="G129" s="241"/>
      <c r="H129" s="210"/>
      <c r="I129" s="231"/>
      <c r="K129" s="244"/>
      <c r="L129" s="309"/>
      <c r="M129" s="313"/>
      <c r="N129" s="238"/>
      <c r="O129" s="210"/>
      <c r="P129" s="277"/>
      <c r="Q129" s="241"/>
      <c r="R129" s="210"/>
      <c r="S129" s="231"/>
    </row>
    <row r="130" spans="1:19" ht="17">
      <c r="A130" s="244" t="str">
        <f>IF(C130&lt;&gt;"", ClaimInfo!$I$9, "")</f>
        <v/>
      </c>
      <c r="B130" s="920" t="str">
        <f t="shared" ref="B130:B133" si="15">IF(C130&lt;&gt;"", "Healthnet", "")</f>
        <v>Healthnet</v>
      </c>
      <c r="C130" s="834" t="str">
        <f>ClaimInfo!G$3</f>
        <v>OUT-PATIENT</v>
      </c>
      <c r="D130" s="238"/>
      <c r="E130" s="210"/>
      <c r="F130" s="277"/>
      <c r="G130" s="241"/>
      <c r="H130" s="210"/>
      <c r="I130" s="231"/>
      <c r="K130" s="230"/>
      <c r="L130" s="309"/>
      <c r="M130" s="313"/>
      <c r="N130" s="238"/>
      <c r="O130" s="210"/>
      <c r="P130" s="277"/>
      <c r="Q130" s="241"/>
      <c r="R130" s="210"/>
      <c r="S130" s="231"/>
    </row>
    <row r="131" spans="1:19" ht="17" customHeight="1">
      <c r="A131" s="244" t="str">
        <f>IF(C131&lt;&gt;"", ClaimInfo!$I$9, "")</f>
        <v/>
      </c>
      <c r="B131" s="920" t="str">
        <f t="shared" si="15"/>
        <v>Healthnet</v>
      </c>
      <c r="C131" s="834" t="str">
        <f>ClaimInfo!G$4</f>
        <v>GROUP DENTAL</v>
      </c>
      <c r="D131" s="238"/>
      <c r="E131" s="210"/>
      <c r="F131" s="277"/>
      <c r="G131" s="241"/>
      <c r="H131" s="210"/>
      <c r="I131" s="231"/>
      <c r="K131" s="230"/>
      <c r="L131" s="309"/>
      <c r="M131" s="313"/>
      <c r="N131" s="238"/>
      <c r="O131" s="210"/>
      <c r="P131" s="277"/>
      <c r="Q131" s="241"/>
      <c r="R131" s="210"/>
      <c r="S131" s="231"/>
    </row>
    <row r="132" spans="1:19" ht="17">
      <c r="A132" s="244" t="str">
        <f>IF(C132&lt;&gt;"", ClaimInfo!$I$9, "")</f>
        <v/>
      </c>
      <c r="B132" s="920" t="str">
        <f t="shared" si="15"/>
        <v>Healthnet</v>
      </c>
      <c r="C132" s="834" t="str">
        <f>ClaimInfo!G$5</f>
        <v>GROUP OPTICAL</v>
      </c>
      <c r="D132" s="238"/>
      <c r="E132" s="210"/>
      <c r="F132" s="277"/>
      <c r="G132" s="241"/>
      <c r="H132" s="210"/>
      <c r="I132" s="231"/>
      <c r="K132" s="230"/>
      <c r="L132" s="309"/>
      <c r="M132" s="313"/>
      <c r="N132" s="238"/>
      <c r="O132" s="210"/>
      <c r="P132" s="277"/>
      <c r="Q132" s="241"/>
      <c r="R132" s="210"/>
      <c r="S132" s="231"/>
    </row>
    <row r="133" spans="1:19" ht="17">
      <c r="A133" s="244" t="str">
        <f>IF(C133&lt;&gt;"", ClaimInfo!$I$2, "")</f>
        <v/>
      </c>
      <c r="B133" s="920" t="str">
        <f t="shared" si="15"/>
        <v>Healthnet</v>
      </c>
      <c r="C133" s="834" t="str">
        <f>ClaimInfo!G$6</f>
        <v>MATERNITY BENEFIT</v>
      </c>
      <c r="D133" s="238"/>
      <c r="E133" s="210"/>
      <c r="F133" s="277"/>
      <c r="G133" s="241"/>
      <c r="H133" s="210"/>
      <c r="I133" s="231"/>
      <c r="K133" s="230"/>
      <c r="L133" s="309"/>
      <c r="M133" s="313"/>
      <c r="N133" s="238"/>
      <c r="O133" s="210"/>
      <c r="P133" s="277"/>
      <c r="Q133" s="241"/>
      <c r="R133" s="210"/>
      <c r="S133" s="231"/>
    </row>
    <row r="134" spans="1:19" ht="17">
      <c r="A134" s="232" t="str">
        <f>A129</f>
        <v/>
      </c>
      <c r="B134" s="918" t="str">
        <f>B129</f>
        <v>Healthnet</v>
      </c>
      <c r="C134" s="316" t="s">
        <v>1284</v>
      </c>
      <c r="D134" s="239" t="str">
        <f>IF($A134&lt;&gt;"", SUM(D129:D133), "")</f>
        <v/>
      </c>
      <c r="E134" s="239" t="str">
        <f>IF($A134&lt;&gt;"",SUM(E129:E133),"")</f>
        <v/>
      </c>
      <c r="F134" s="233" t="str">
        <f>IFERROR(E134/D134,"")</f>
        <v/>
      </c>
      <c r="G134" s="242" t="str">
        <f>IF($A134&lt;&gt;"", SUM(G129:G133), "")</f>
        <v/>
      </c>
      <c r="H134" s="211" t="str">
        <f>IF($A134&lt;&gt;"",SUM(H129:H133),"")</f>
        <v/>
      </c>
      <c r="I134" s="233" t="str">
        <f>IFERROR(H134/G134,"")</f>
        <v/>
      </c>
      <c r="K134" s="232"/>
      <c r="L134" s="311"/>
      <c r="M134" s="316"/>
      <c r="N134" s="239"/>
      <c r="O134" s="211"/>
      <c r="P134" s="278"/>
      <c r="Q134" s="242"/>
      <c r="R134" s="211"/>
      <c r="S134" s="233"/>
    </row>
    <row r="135" spans="1:19">
      <c r="A135" s="230"/>
      <c r="B135" s="919"/>
      <c r="C135" s="315"/>
      <c r="D135" s="275"/>
      <c r="E135" s="213"/>
      <c r="F135" s="279"/>
      <c r="G135" s="281"/>
      <c r="H135" s="213"/>
      <c r="I135" s="274"/>
      <c r="K135" s="230"/>
      <c r="L135" s="310"/>
      <c r="M135" s="315"/>
      <c r="N135" s="275"/>
      <c r="O135" s="213"/>
      <c r="P135" s="279"/>
      <c r="Q135" s="281"/>
      <c r="R135" s="213"/>
      <c r="S135" s="274"/>
    </row>
    <row r="136" spans="1:19" ht="17">
      <c r="A136" s="244" t="str">
        <f>IF(C136&lt;&gt;"", ClaimInfo!$I$10, "")</f>
        <v/>
      </c>
      <c r="B136" s="920" t="str">
        <f>IF(C136&lt;&gt;"", "Non-Healthnet", "")</f>
        <v>Non-Healthnet</v>
      </c>
      <c r="C136" s="834" t="str">
        <f>ClaimInfo!G$2</f>
        <v>IN-PATIENT (HOSPITALIZATION)</v>
      </c>
      <c r="D136" s="238"/>
      <c r="E136" s="210"/>
      <c r="F136" s="277"/>
      <c r="G136" s="241"/>
      <c r="H136" s="210"/>
      <c r="I136" s="231"/>
      <c r="K136" s="244"/>
      <c r="L136" s="309"/>
      <c r="M136" s="313"/>
      <c r="N136" s="238"/>
      <c r="O136" s="210"/>
      <c r="P136" s="277"/>
      <c r="Q136" s="241"/>
      <c r="R136" s="210"/>
      <c r="S136" s="231"/>
    </row>
    <row r="137" spans="1:19" ht="17">
      <c r="A137" s="244" t="str">
        <f>IF(C137&lt;&gt;"", ClaimInfo!$I$10, "")</f>
        <v/>
      </c>
      <c r="B137" s="920" t="str">
        <f t="shared" ref="B137:B140" si="16">IF(C137&lt;&gt;"", "Non-Healthnet", "")</f>
        <v>Non-Healthnet</v>
      </c>
      <c r="C137" s="834" t="str">
        <f>ClaimInfo!G$3</f>
        <v>OUT-PATIENT</v>
      </c>
      <c r="D137" s="238"/>
      <c r="E137" s="210"/>
      <c r="F137" s="277"/>
      <c r="G137" s="241"/>
      <c r="H137" s="210"/>
      <c r="I137" s="231"/>
      <c r="K137" s="230"/>
      <c r="L137" s="309"/>
      <c r="M137" s="313"/>
      <c r="N137" s="238"/>
      <c r="O137" s="210"/>
      <c r="P137" s="277"/>
      <c r="Q137" s="241"/>
      <c r="R137" s="210"/>
      <c r="S137" s="231"/>
    </row>
    <row r="138" spans="1:19" ht="17">
      <c r="A138" s="244" t="str">
        <f>IF(C138&lt;&gt;"", ClaimInfo!$I$10, "")</f>
        <v/>
      </c>
      <c r="B138" s="920" t="str">
        <f t="shared" si="16"/>
        <v>Non-Healthnet</v>
      </c>
      <c r="C138" s="834" t="str">
        <f>ClaimInfo!G$4</f>
        <v>GROUP DENTAL</v>
      </c>
      <c r="D138" s="238"/>
      <c r="E138" s="210"/>
      <c r="F138" s="277"/>
      <c r="G138" s="241"/>
      <c r="H138" s="210"/>
      <c r="I138" s="231"/>
      <c r="K138" s="230"/>
      <c r="L138" s="309"/>
      <c r="M138" s="313"/>
      <c r="N138" s="238"/>
      <c r="O138" s="210"/>
      <c r="P138" s="277"/>
      <c r="Q138" s="241"/>
      <c r="R138" s="210"/>
      <c r="S138" s="231"/>
    </row>
    <row r="139" spans="1:19" ht="17">
      <c r="A139" s="244" t="str">
        <f>IF(C139&lt;&gt;"", ClaimInfo!$I$10, "")</f>
        <v/>
      </c>
      <c r="B139" s="920" t="str">
        <f t="shared" si="16"/>
        <v>Non-Healthnet</v>
      </c>
      <c r="C139" s="834" t="str">
        <f>ClaimInfo!G$5</f>
        <v>GROUP OPTICAL</v>
      </c>
      <c r="D139" s="238"/>
      <c r="E139" s="210"/>
      <c r="F139" s="277"/>
      <c r="G139" s="241"/>
      <c r="H139" s="210"/>
      <c r="I139" s="231"/>
      <c r="K139" s="230"/>
      <c r="L139" s="309"/>
      <c r="M139" s="313"/>
      <c r="N139" s="238"/>
      <c r="O139" s="210"/>
      <c r="P139" s="277"/>
      <c r="Q139" s="241"/>
      <c r="R139" s="210"/>
      <c r="S139" s="231"/>
    </row>
    <row r="140" spans="1:19" ht="17">
      <c r="A140" s="244" t="str">
        <f>IF(C140&lt;&gt;"", ClaimInfo!$I$2, "")</f>
        <v/>
      </c>
      <c r="B140" s="920" t="str">
        <f t="shared" si="16"/>
        <v>Non-Healthnet</v>
      </c>
      <c r="C140" s="834" t="str">
        <f>ClaimInfo!G$6</f>
        <v>MATERNITY BENEFIT</v>
      </c>
      <c r="D140" s="238"/>
      <c r="E140" s="210"/>
      <c r="F140" s="277"/>
      <c r="G140" s="241"/>
      <c r="H140" s="210"/>
      <c r="I140" s="231"/>
      <c r="K140" s="230"/>
      <c r="L140" s="309"/>
      <c r="M140" s="313"/>
      <c r="N140" s="238"/>
      <c r="O140" s="210"/>
      <c r="P140" s="277"/>
      <c r="Q140" s="241"/>
      <c r="R140" s="210"/>
      <c r="S140" s="231"/>
    </row>
    <row r="141" spans="1:19" ht="17">
      <c r="A141" s="232" t="str">
        <f>A136</f>
        <v/>
      </c>
      <c r="B141" s="918" t="str">
        <f>B136</f>
        <v>Non-Healthnet</v>
      </c>
      <c r="C141" s="316" t="s">
        <v>1284</v>
      </c>
      <c r="D141" s="239" t="str">
        <f>IF($A141&lt;&gt;"", SUM(D136:D140), "")</f>
        <v/>
      </c>
      <c r="E141" s="239" t="str">
        <f>IF($A141&lt;&gt;"",SUM(E136:E140),"")</f>
        <v/>
      </c>
      <c r="F141" s="233" t="str">
        <f>IFERROR(E141/D141,"")</f>
        <v/>
      </c>
      <c r="G141" s="242" t="str">
        <f>IF($A141&lt;&gt;"", SUM(G136:G140), "")</f>
        <v/>
      </c>
      <c r="H141" s="211" t="str">
        <f>IF($A141&lt;&gt;"",SUM(H136:H140),"")</f>
        <v/>
      </c>
      <c r="I141" s="233" t="str">
        <f>IFERROR(H141/G141,"")</f>
        <v/>
      </c>
      <c r="K141" s="232"/>
      <c r="L141" s="311"/>
      <c r="M141" s="316"/>
      <c r="N141" s="239"/>
      <c r="O141" s="211"/>
      <c r="P141" s="278"/>
      <c r="Q141" s="242"/>
      <c r="R141" s="211"/>
      <c r="S141" s="233"/>
    </row>
    <row r="142" spans="1:19">
      <c r="A142" s="230"/>
      <c r="B142" s="919"/>
      <c r="C142" s="314"/>
      <c r="D142" s="238"/>
      <c r="E142" s="210"/>
      <c r="F142" s="277"/>
      <c r="G142" s="241"/>
      <c r="H142" s="210"/>
      <c r="I142" s="234"/>
      <c r="K142" s="230"/>
      <c r="L142" s="310"/>
      <c r="M142" s="314"/>
      <c r="N142" s="238"/>
      <c r="O142" s="210"/>
      <c r="P142" s="277"/>
      <c r="Q142" s="241"/>
      <c r="R142" s="210"/>
      <c r="S142" s="234"/>
    </row>
    <row r="143" spans="1:19" ht="17">
      <c r="A143" s="244" t="str">
        <f>IF(C143&lt;&gt;"", ClaimInfo!$I$10, "")</f>
        <v/>
      </c>
      <c r="B143" s="920" t="str">
        <f>IF(C143&lt;&gt;"", "Healthnet", "")</f>
        <v>Healthnet</v>
      </c>
      <c r="C143" s="834" t="str">
        <f>ClaimInfo!G$2</f>
        <v>IN-PATIENT (HOSPITALIZATION)</v>
      </c>
      <c r="D143" s="238"/>
      <c r="E143" s="210"/>
      <c r="F143" s="277"/>
      <c r="G143" s="241"/>
      <c r="H143" s="210"/>
      <c r="I143" s="231"/>
      <c r="K143" s="244"/>
      <c r="L143" s="309"/>
      <c r="M143" s="313"/>
      <c r="N143" s="238"/>
      <c r="O143" s="210"/>
      <c r="P143" s="277"/>
      <c r="Q143" s="241"/>
      <c r="R143" s="210"/>
      <c r="S143" s="231"/>
    </row>
    <row r="144" spans="1:19" ht="17">
      <c r="A144" s="244" t="str">
        <f>IF(C144&lt;&gt;"", ClaimInfo!$I$10, "")</f>
        <v/>
      </c>
      <c r="B144" s="309" t="str">
        <f t="shared" ref="B144:B147" si="17">IF(C144&lt;&gt;"", "Healthnet", "")</f>
        <v>Healthnet</v>
      </c>
      <c r="C144" s="834" t="str">
        <f>ClaimInfo!G$3</f>
        <v>OUT-PATIENT</v>
      </c>
      <c r="D144" s="238"/>
      <c r="E144" s="210"/>
      <c r="F144" s="277"/>
      <c r="G144" s="241"/>
      <c r="H144" s="210"/>
      <c r="I144" s="231"/>
      <c r="K144" s="230"/>
      <c r="L144" s="309"/>
      <c r="M144" s="313"/>
      <c r="N144" s="238"/>
      <c r="O144" s="210"/>
      <c r="P144" s="277"/>
      <c r="Q144" s="241"/>
      <c r="R144" s="210"/>
      <c r="S144" s="231"/>
    </row>
    <row r="145" spans="1:19" ht="17">
      <c r="A145" s="244" t="str">
        <f>IF(C145&lt;&gt;"", ClaimInfo!$I$10, "")</f>
        <v/>
      </c>
      <c r="B145" s="309" t="str">
        <f t="shared" si="17"/>
        <v>Healthnet</v>
      </c>
      <c r="C145" s="834" t="str">
        <f>ClaimInfo!G$4</f>
        <v>GROUP DENTAL</v>
      </c>
      <c r="D145" s="238"/>
      <c r="E145" s="210"/>
      <c r="F145" s="277"/>
      <c r="G145" s="241"/>
      <c r="H145" s="210"/>
      <c r="I145" s="231"/>
      <c r="K145" s="230"/>
      <c r="L145" s="309"/>
      <c r="M145" s="313"/>
      <c r="N145" s="238"/>
      <c r="O145" s="210"/>
      <c r="P145" s="277"/>
      <c r="Q145" s="241"/>
      <c r="R145" s="210"/>
      <c r="S145" s="231"/>
    </row>
    <row r="146" spans="1:19" ht="17">
      <c r="A146" s="244" t="str">
        <f>IF(C146&lt;&gt;"", ClaimInfo!$I$10, "")</f>
        <v/>
      </c>
      <c r="B146" s="309" t="str">
        <f t="shared" si="17"/>
        <v>Healthnet</v>
      </c>
      <c r="C146" s="834" t="str">
        <f>ClaimInfo!G$5</f>
        <v>GROUP OPTICAL</v>
      </c>
      <c r="D146" s="238"/>
      <c r="E146" s="210"/>
      <c r="F146" s="277"/>
      <c r="G146" s="241"/>
      <c r="H146" s="210"/>
      <c r="I146" s="231"/>
      <c r="K146" s="230"/>
      <c r="L146" s="309"/>
      <c r="M146" s="313"/>
      <c r="N146" s="238"/>
      <c r="O146" s="210"/>
      <c r="P146" s="277"/>
      <c r="Q146" s="241"/>
      <c r="R146" s="210"/>
      <c r="S146" s="231"/>
    </row>
    <row r="147" spans="1:19" ht="17">
      <c r="A147" s="230" t="str">
        <f>IF(C147&lt;&gt;"", ClaimInfo!$I$2, "")</f>
        <v/>
      </c>
      <c r="B147" s="920" t="str">
        <f t="shared" si="17"/>
        <v>Healthnet</v>
      </c>
      <c r="C147" s="834" t="str">
        <f>ClaimInfo!G$6</f>
        <v>MATERNITY BENEFIT</v>
      </c>
      <c r="D147" s="238"/>
      <c r="E147" s="210"/>
      <c r="F147" s="277"/>
      <c r="G147" s="241"/>
      <c r="H147" s="210"/>
      <c r="I147" s="231"/>
      <c r="K147" s="230"/>
      <c r="L147" s="309"/>
      <c r="M147" s="313"/>
      <c r="N147" s="238"/>
      <c r="O147" s="210"/>
      <c r="P147" s="277"/>
      <c r="Q147" s="241"/>
      <c r="R147" s="210"/>
      <c r="S147" s="231"/>
    </row>
    <row r="148" spans="1:19" ht="17">
      <c r="A148" s="235" t="str">
        <f>A143</f>
        <v/>
      </c>
      <c r="B148" s="922" t="str">
        <f>B143</f>
        <v>Healthnet</v>
      </c>
      <c r="C148" s="317" t="s">
        <v>1284</v>
      </c>
      <c r="D148" s="240" t="str">
        <f>IF($A148&lt;&gt;"", SUM(D143:D147), "")</f>
        <v/>
      </c>
      <c r="E148" s="236" t="str">
        <f>IF($A148&lt;&gt;"",SUM(E143:E147),"")</f>
        <v/>
      </c>
      <c r="F148" s="280" t="str">
        <f>IFERROR(E148/D148,"")</f>
        <v/>
      </c>
      <c r="G148" s="243" t="str">
        <f>IF($A148&lt;&gt;"", SUM(G143:G147), "")</f>
        <v/>
      </c>
      <c r="H148" s="236" t="str">
        <f>IF($A148&lt;&gt;"",SUM(H143:H147),"")</f>
        <v/>
      </c>
      <c r="I148" s="237" t="str">
        <f>IFERROR(H148/G148,"")</f>
        <v/>
      </c>
      <c r="K148" s="235"/>
      <c r="L148" s="312"/>
      <c r="M148" s="317"/>
      <c r="N148" s="240"/>
      <c r="O148" s="236"/>
      <c r="P148" s="280"/>
      <c r="Q148" s="243"/>
      <c r="R148" s="236"/>
      <c r="S148" s="237"/>
    </row>
    <row r="149" spans="1:19">
      <c r="A149" s="194" t="s">
        <v>1736</v>
      </c>
      <c r="B149" s="188"/>
      <c r="C149" s="188"/>
      <c r="D149" s="189"/>
      <c r="E149" s="189"/>
      <c r="F149" s="190"/>
      <c r="G149" s="189"/>
      <c r="H149" s="189"/>
      <c r="I149" s="190"/>
      <c r="K149" s="194"/>
      <c r="L149" s="188"/>
      <c r="M149" s="188"/>
      <c r="N149" s="189"/>
      <c r="O149" s="189"/>
      <c r="P149" s="190"/>
      <c r="Q149" s="189"/>
      <c r="R149" s="189"/>
      <c r="S149" s="190"/>
    </row>
    <row r="150" spans="1:19">
      <c r="A150" s="187"/>
      <c r="B150" s="188"/>
      <c r="C150" s="188"/>
      <c r="D150" s="189"/>
      <c r="E150" s="189"/>
      <c r="F150" s="190"/>
      <c r="G150" s="189"/>
      <c r="H150" s="189"/>
      <c r="I150" s="190"/>
      <c r="K150" s="187"/>
      <c r="L150" s="188"/>
      <c r="M150" s="188"/>
      <c r="N150" s="189"/>
      <c r="O150" s="189"/>
      <c r="P150" s="190"/>
      <c r="Q150" s="189"/>
      <c r="R150" s="189"/>
      <c r="S150" s="190"/>
    </row>
    <row r="151" spans="1:19">
      <c r="A151" s="308" t="s">
        <v>1967</v>
      </c>
      <c r="B151" s="188"/>
      <c r="C151" s="188"/>
      <c r="D151" s="189"/>
      <c r="E151" s="189"/>
      <c r="F151" s="190"/>
      <c r="G151" s="189"/>
      <c r="H151" s="189"/>
      <c r="I151" s="190"/>
      <c r="K151" s="308" t="s">
        <v>1967</v>
      </c>
      <c r="L151" s="188"/>
      <c r="M151" s="188"/>
      <c r="N151" s="189"/>
      <c r="O151" s="189"/>
      <c r="P151" s="190"/>
      <c r="Q151" s="189"/>
      <c r="R151" s="189"/>
      <c r="S151" s="190"/>
    </row>
    <row r="152" spans="1:19" ht="16" customHeight="1">
      <c r="A152" s="532"/>
      <c r="B152" s="533"/>
      <c r="C152" s="508"/>
      <c r="D152" s="973">
        <f>$H$11</f>
        <v>0</v>
      </c>
      <c r="E152" s="974"/>
      <c r="F152" s="974"/>
      <c r="G152" s="974"/>
      <c r="H152" s="974"/>
      <c r="I152" s="975"/>
      <c r="J152" s="502"/>
      <c r="K152" s="532"/>
      <c r="L152" s="533"/>
      <c r="M152" s="508"/>
      <c r="N152" s="973" t="e">
        <f>ContractNo</f>
        <v>#REF!</v>
      </c>
      <c r="O152" s="974"/>
      <c r="P152" s="974"/>
      <c r="Q152" s="974"/>
      <c r="R152" s="974"/>
      <c r="S152" s="975"/>
    </row>
    <row r="153" spans="1:19" ht="16" customHeight="1">
      <c r="A153" s="534"/>
      <c r="B153" s="535"/>
      <c r="C153" s="510"/>
      <c r="D153" s="795" t="str">
        <f>$D$12</f>
        <v>0/1/1900</v>
      </c>
      <c r="E153" s="795" t="str">
        <f>$E$12</f>
        <v>0/1/1900</v>
      </c>
      <c r="F153" s="801"/>
      <c r="G153" s="795">
        <f>$G$12</f>
        <v>0</v>
      </c>
      <c r="H153" s="795">
        <f>$H$12</f>
        <v>0</v>
      </c>
      <c r="I153" s="798"/>
      <c r="J153" s="502"/>
      <c r="K153" s="534"/>
      <c r="L153" s="535"/>
      <c r="M153" s="510"/>
      <c r="N153" s="972" t="e">
        <f>N106</f>
        <v>#REF!</v>
      </c>
      <c r="O153" s="970"/>
      <c r="P153" s="979"/>
      <c r="Q153" s="969" t="e">
        <f>Q106</f>
        <v>#REF!</v>
      </c>
      <c r="R153" s="970"/>
      <c r="S153" s="971"/>
    </row>
    <row r="154" spans="1:19" ht="17" customHeight="1">
      <c r="A154" s="512" t="s">
        <v>1195</v>
      </c>
      <c r="B154" s="514" t="str">
        <f>B107</f>
        <v>Network</v>
      </c>
      <c r="C154" s="513" t="s">
        <v>1679</v>
      </c>
      <c r="D154" s="515" t="s">
        <v>1722</v>
      </c>
      <c r="E154" s="514" t="s">
        <v>1723</v>
      </c>
      <c r="F154" s="536" t="s">
        <v>1199</v>
      </c>
      <c r="G154" s="512" t="s">
        <v>1722</v>
      </c>
      <c r="H154" s="514" t="s">
        <v>1723</v>
      </c>
      <c r="I154" s="513" t="s">
        <v>1199</v>
      </c>
      <c r="J154" s="500"/>
      <c r="K154" s="512" t="s">
        <v>1195</v>
      </c>
      <c r="L154" s="514"/>
      <c r="M154" s="513" t="s">
        <v>1679</v>
      </c>
      <c r="N154" s="515" t="s">
        <v>1722</v>
      </c>
      <c r="O154" s="514" t="s">
        <v>1723</v>
      </c>
      <c r="P154" s="536" t="s">
        <v>1199</v>
      </c>
      <c r="Q154" s="512" t="s">
        <v>1722</v>
      </c>
      <c r="R154" s="514" t="s">
        <v>1723</v>
      </c>
      <c r="S154" s="513" t="s">
        <v>1199</v>
      </c>
    </row>
    <row r="155" spans="1:19" ht="17">
      <c r="A155" s="914" t="str">
        <f>IF(C155&lt;&gt;"", ClaimInfo!$I$11, "")</f>
        <v/>
      </c>
      <c r="B155" s="921" t="str">
        <f>IF(C155&lt;&gt;"", "Non-Healthnet", "")</f>
        <v>Non-Healthnet</v>
      </c>
      <c r="C155" s="915" t="str">
        <f>ClaimInfo!G$2</f>
        <v>IN-PATIENT (HOSPITALIZATION)</v>
      </c>
      <c r="D155" s="248"/>
      <c r="E155" s="246"/>
      <c r="F155" s="276"/>
      <c r="G155" s="245"/>
      <c r="H155" s="246"/>
      <c r="I155" s="247"/>
      <c r="K155" s="244"/>
      <c r="L155" s="309"/>
      <c r="M155" s="313"/>
      <c r="N155" s="248"/>
      <c r="O155" s="246"/>
      <c r="P155" s="276"/>
      <c r="Q155" s="245"/>
      <c r="R155" s="246"/>
      <c r="S155" s="247"/>
    </row>
    <row r="156" spans="1:19" ht="17">
      <c r="A156" s="244" t="str">
        <f>IF(C156&lt;&gt;"", ClaimInfo!$I$11, "")</f>
        <v/>
      </c>
      <c r="B156" s="309" t="str">
        <f t="shared" ref="B156:B159" si="18">IF(C156&lt;&gt;"", "Non-Healthnet", "")</f>
        <v>Non-Healthnet</v>
      </c>
      <c r="C156" s="834" t="str">
        <f>ClaimInfo!G$3</f>
        <v>OUT-PATIENT</v>
      </c>
      <c r="D156" s="238"/>
      <c r="E156" s="210"/>
      <c r="F156" s="277"/>
      <c r="G156" s="241"/>
      <c r="H156" s="210"/>
      <c r="I156" s="231"/>
      <c r="K156" s="230"/>
      <c r="L156" s="309"/>
      <c r="M156" s="313"/>
      <c r="N156" s="238"/>
      <c r="O156" s="210"/>
      <c r="P156" s="277"/>
      <c r="Q156" s="241"/>
      <c r="R156" s="210"/>
      <c r="S156" s="231"/>
    </row>
    <row r="157" spans="1:19" ht="17">
      <c r="A157" s="244" t="str">
        <f>IF(C157&lt;&gt;"", ClaimInfo!$I$11, "")</f>
        <v/>
      </c>
      <c r="B157" s="309" t="str">
        <f t="shared" si="18"/>
        <v>Non-Healthnet</v>
      </c>
      <c r="C157" s="834" t="str">
        <f>ClaimInfo!G$4</f>
        <v>GROUP DENTAL</v>
      </c>
      <c r="D157" s="238"/>
      <c r="E157" s="210"/>
      <c r="F157" s="277"/>
      <c r="G157" s="241"/>
      <c r="H157" s="210"/>
      <c r="I157" s="231"/>
      <c r="K157" s="230"/>
      <c r="L157" s="309"/>
      <c r="M157" s="313"/>
      <c r="N157" s="238"/>
      <c r="O157" s="210"/>
      <c r="P157" s="277"/>
      <c r="Q157" s="241"/>
      <c r="R157" s="210"/>
      <c r="S157" s="231"/>
    </row>
    <row r="158" spans="1:19" ht="17">
      <c r="A158" s="244" t="str">
        <f>IF(C158&lt;&gt;"", ClaimInfo!$I$11, "")</f>
        <v/>
      </c>
      <c r="B158" s="309" t="str">
        <f t="shared" si="18"/>
        <v>Non-Healthnet</v>
      </c>
      <c r="C158" s="834" t="str">
        <f>ClaimInfo!G$5</f>
        <v>GROUP OPTICAL</v>
      </c>
      <c r="D158" s="238"/>
      <c r="E158" s="210"/>
      <c r="F158" s="277"/>
      <c r="G158" s="241"/>
      <c r="H158" s="210"/>
      <c r="I158" s="231"/>
      <c r="K158" s="230"/>
      <c r="L158" s="309"/>
      <c r="M158" s="313"/>
      <c r="N158" s="238"/>
      <c r="O158" s="210"/>
      <c r="P158" s="277"/>
      <c r="Q158" s="241"/>
      <c r="R158" s="210"/>
      <c r="S158" s="231"/>
    </row>
    <row r="159" spans="1:19" ht="17">
      <c r="A159" s="230" t="str">
        <f>IF(C159&lt;&gt;"", ClaimInfo!$I$2, "")</f>
        <v/>
      </c>
      <c r="B159" s="920" t="str">
        <f t="shared" si="18"/>
        <v>Non-Healthnet</v>
      </c>
      <c r="C159" s="834" t="str">
        <f>ClaimInfo!G$6</f>
        <v>MATERNITY BENEFIT</v>
      </c>
      <c r="D159" s="238"/>
      <c r="E159" s="210"/>
      <c r="F159" s="277"/>
      <c r="G159" s="241"/>
      <c r="H159" s="210"/>
      <c r="I159" s="231"/>
      <c r="K159" s="230"/>
      <c r="L159" s="309"/>
      <c r="M159" s="313"/>
      <c r="N159" s="238"/>
      <c r="O159" s="210"/>
      <c r="P159" s="277"/>
      <c r="Q159" s="241"/>
      <c r="R159" s="210"/>
      <c r="S159" s="231"/>
    </row>
    <row r="160" spans="1:19" ht="17">
      <c r="A160" s="232" t="str">
        <f>A155</f>
        <v/>
      </c>
      <c r="B160" s="918" t="str">
        <f>B155</f>
        <v>Non-Healthnet</v>
      </c>
      <c r="C160" s="316" t="s">
        <v>1284</v>
      </c>
      <c r="D160" s="239" t="str">
        <f>IF($A160&lt;&gt;"", SUM(D155:D159), "")</f>
        <v/>
      </c>
      <c r="E160" s="239" t="str">
        <f>IF($A160&lt;&gt;"",SUM(E155:E159),"")</f>
        <v/>
      </c>
      <c r="F160" s="233" t="str">
        <f>IFERROR(E160/D160,"")</f>
        <v/>
      </c>
      <c r="G160" s="242" t="str">
        <f>IF($A160&lt;&gt;"", SUM(G155:G159), "")</f>
        <v/>
      </c>
      <c r="H160" s="211" t="str">
        <f>IF($A160&lt;&gt;"",SUM(H155:H159),"")</f>
        <v/>
      </c>
      <c r="I160" s="233" t="str">
        <f>IFERROR(H160/G160,"")</f>
        <v/>
      </c>
      <c r="K160" s="232"/>
      <c r="L160" s="311"/>
      <c r="M160" s="316"/>
      <c r="N160" s="239"/>
      <c r="O160" s="211"/>
      <c r="P160" s="278"/>
      <c r="Q160" s="242"/>
      <c r="R160" s="211"/>
      <c r="S160" s="233"/>
    </row>
    <row r="161" spans="1:19">
      <c r="A161" s="230"/>
      <c r="B161" s="919"/>
      <c r="C161" s="314"/>
      <c r="D161" s="238"/>
      <c r="E161" s="210"/>
      <c r="F161" s="277"/>
      <c r="G161" s="241"/>
      <c r="H161" s="210"/>
      <c r="I161" s="234"/>
      <c r="K161" s="230"/>
      <c r="L161" s="310"/>
      <c r="M161" s="314"/>
      <c r="N161" s="238"/>
      <c r="O161" s="210"/>
      <c r="P161" s="277"/>
      <c r="Q161" s="241"/>
      <c r="R161" s="210"/>
      <c r="S161" s="234"/>
    </row>
    <row r="162" spans="1:19" ht="17">
      <c r="A162" s="244" t="str">
        <f>IF(C162&lt;&gt;"", ClaimInfo!$I$11, "")</f>
        <v/>
      </c>
      <c r="B162" s="920" t="str">
        <f>IF(C162&lt;&gt;"", "Healthnet", "")</f>
        <v>Healthnet</v>
      </c>
      <c r="C162" s="834" t="str">
        <f>ClaimInfo!G$2</f>
        <v>IN-PATIENT (HOSPITALIZATION)</v>
      </c>
      <c r="D162" s="238"/>
      <c r="E162" s="210"/>
      <c r="F162" s="277"/>
      <c r="G162" s="241"/>
      <c r="H162" s="210"/>
      <c r="I162" s="231"/>
      <c r="K162" s="244"/>
      <c r="L162" s="309"/>
      <c r="M162" s="313"/>
      <c r="N162" s="238"/>
      <c r="O162" s="210"/>
      <c r="P162" s="277"/>
      <c r="Q162" s="241"/>
      <c r="R162" s="210"/>
      <c r="S162" s="231"/>
    </row>
    <row r="163" spans="1:19" ht="17">
      <c r="A163" s="244" t="str">
        <f>IF(C163&lt;&gt;"", ClaimInfo!$I$11, "")</f>
        <v/>
      </c>
      <c r="B163" s="920" t="str">
        <f t="shared" ref="B163:B166" si="19">IF(C163&lt;&gt;"", "Healthnet", "")</f>
        <v>Healthnet</v>
      </c>
      <c r="C163" s="834" t="str">
        <f>ClaimInfo!G$3</f>
        <v>OUT-PATIENT</v>
      </c>
      <c r="D163" s="238"/>
      <c r="E163" s="210"/>
      <c r="F163" s="277"/>
      <c r="G163" s="241"/>
      <c r="H163" s="210"/>
      <c r="I163" s="231"/>
      <c r="K163" s="230"/>
      <c r="L163" s="309"/>
      <c r="M163" s="313"/>
      <c r="N163" s="238"/>
      <c r="O163" s="210"/>
      <c r="P163" s="277"/>
      <c r="Q163" s="241"/>
      <c r="R163" s="210"/>
      <c r="S163" s="231"/>
    </row>
    <row r="164" spans="1:19" ht="17">
      <c r="A164" s="244" t="str">
        <f>IF(C164&lt;&gt;"", ClaimInfo!$I$11, "")</f>
        <v/>
      </c>
      <c r="B164" s="920" t="str">
        <f t="shared" si="19"/>
        <v>Healthnet</v>
      </c>
      <c r="C164" s="834" t="str">
        <f>ClaimInfo!G$4</f>
        <v>GROUP DENTAL</v>
      </c>
      <c r="D164" s="238"/>
      <c r="E164" s="210"/>
      <c r="F164" s="277"/>
      <c r="G164" s="241"/>
      <c r="H164" s="210"/>
      <c r="I164" s="231"/>
      <c r="K164" s="230"/>
      <c r="L164" s="309"/>
      <c r="M164" s="313"/>
      <c r="N164" s="238"/>
      <c r="O164" s="210"/>
      <c r="P164" s="277"/>
      <c r="Q164" s="241"/>
      <c r="R164" s="210"/>
      <c r="S164" s="231"/>
    </row>
    <row r="165" spans="1:19" ht="17">
      <c r="A165" s="244" t="str">
        <f>IF(C165&lt;&gt;"", ClaimInfo!$I$11, "")</f>
        <v/>
      </c>
      <c r="B165" s="920" t="str">
        <f t="shared" si="19"/>
        <v>Healthnet</v>
      </c>
      <c r="C165" s="834" t="str">
        <f>ClaimInfo!G$5</f>
        <v>GROUP OPTICAL</v>
      </c>
      <c r="D165" s="238"/>
      <c r="E165" s="210"/>
      <c r="F165" s="277"/>
      <c r="G165" s="241"/>
      <c r="H165" s="210"/>
      <c r="I165" s="231"/>
      <c r="K165" s="230"/>
      <c r="L165" s="309"/>
      <c r="M165" s="313"/>
      <c r="N165" s="238"/>
      <c r="O165" s="210"/>
      <c r="P165" s="277"/>
      <c r="Q165" s="241"/>
      <c r="R165" s="210"/>
      <c r="S165" s="231"/>
    </row>
    <row r="166" spans="1:19" ht="17">
      <c r="A166" s="244" t="str">
        <f>IF(C166&lt;&gt;"", ClaimInfo!$I$2, "")</f>
        <v/>
      </c>
      <c r="B166" s="920" t="str">
        <f t="shared" si="19"/>
        <v>Healthnet</v>
      </c>
      <c r="C166" s="834" t="str">
        <f>ClaimInfo!G$6</f>
        <v>MATERNITY BENEFIT</v>
      </c>
      <c r="D166" s="238"/>
      <c r="E166" s="210"/>
      <c r="F166" s="277"/>
      <c r="G166" s="241"/>
      <c r="H166" s="210"/>
      <c r="I166" s="231"/>
      <c r="K166" s="230"/>
      <c r="L166" s="309"/>
      <c r="M166" s="313"/>
      <c r="N166" s="238"/>
      <c r="O166" s="210"/>
      <c r="P166" s="277"/>
      <c r="Q166" s="241"/>
      <c r="R166" s="210"/>
      <c r="S166" s="231"/>
    </row>
    <row r="167" spans="1:19" ht="17">
      <c r="A167" s="232" t="str">
        <f>A162</f>
        <v/>
      </c>
      <c r="B167" s="918" t="str">
        <f>B162</f>
        <v>Healthnet</v>
      </c>
      <c r="C167" s="316" t="s">
        <v>1284</v>
      </c>
      <c r="D167" s="239" t="str">
        <f>IF($A167&lt;&gt;"", SUM(D162:D166), "")</f>
        <v/>
      </c>
      <c r="E167" s="239" t="str">
        <f>IF($A167&lt;&gt;"",SUM(E162:E166),"")</f>
        <v/>
      </c>
      <c r="F167" s="233" t="str">
        <f>IFERROR(E167/D167,"")</f>
        <v/>
      </c>
      <c r="G167" s="242" t="str">
        <f>IF($A167&lt;&gt;"", SUM(G162:G166), "")</f>
        <v/>
      </c>
      <c r="H167" s="211" t="str">
        <f>IF($A167&lt;&gt;"",SUM(H162:H166),"")</f>
        <v/>
      </c>
      <c r="I167" s="233" t="str">
        <f>IFERROR(H167/G167,"")</f>
        <v/>
      </c>
      <c r="K167" s="232"/>
      <c r="L167" s="311"/>
      <c r="M167" s="316"/>
      <c r="N167" s="239"/>
      <c r="O167" s="211"/>
      <c r="P167" s="278"/>
      <c r="Q167" s="242"/>
      <c r="R167" s="211"/>
      <c r="S167" s="233"/>
    </row>
    <row r="168" spans="1:19">
      <c r="A168" s="230"/>
      <c r="B168" s="919"/>
      <c r="C168" s="314"/>
      <c r="D168" s="275"/>
      <c r="E168" s="212"/>
      <c r="F168" s="279"/>
      <c r="G168" s="281"/>
      <c r="H168" s="212"/>
      <c r="I168" s="273"/>
      <c r="K168" s="230"/>
      <c r="L168" s="310"/>
      <c r="M168" s="314"/>
      <c r="N168" s="275"/>
      <c r="O168" s="212"/>
      <c r="P168" s="279"/>
      <c r="Q168" s="281"/>
      <c r="R168" s="212"/>
      <c r="S168" s="273"/>
    </row>
    <row r="169" spans="1:19" ht="17">
      <c r="A169" s="244" t="str">
        <f>IF(C169&lt;&gt;"", ClaimInfo!$I$12, "")</f>
        <v/>
      </c>
      <c r="B169" s="920" t="str">
        <f>IF(C169&lt;&gt;"", "Non-Healthnet", "")</f>
        <v>Non-Healthnet</v>
      </c>
      <c r="C169" s="834" t="str">
        <f>ClaimInfo!G$2</f>
        <v>IN-PATIENT (HOSPITALIZATION)</v>
      </c>
      <c r="D169" s="238"/>
      <c r="E169" s="210"/>
      <c r="F169" s="277"/>
      <c r="G169" s="241"/>
      <c r="H169" s="210"/>
      <c r="I169" s="231"/>
      <c r="K169" s="244"/>
      <c r="L169" s="309"/>
      <c r="M169" s="313"/>
      <c r="N169" s="238"/>
      <c r="O169" s="210"/>
      <c r="P169" s="277"/>
      <c r="Q169" s="241"/>
      <c r="R169" s="210"/>
      <c r="S169" s="231"/>
    </row>
    <row r="170" spans="1:19" ht="17">
      <c r="A170" s="244" t="str">
        <f>IF(C170&lt;&gt;"", ClaimInfo!$I$12, "")</f>
        <v/>
      </c>
      <c r="B170" s="920" t="str">
        <f t="shared" ref="B170:B173" si="20">IF(C170&lt;&gt;"", "Non-Healthnet", "")</f>
        <v>Non-Healthnet</v>
      </c>
      <c r="C170" s="834" t="str">
        <f>ClaimInfo!G$3</f>
        <v>OUT-PATIENT</v>
      </c>
      <c r="D170" s="238"/>
      <c r="E170" s="210"/>
      <c r="F170" s="277"/>
      <c r="G170" s="241"/>
      <c r="H170" s="210"/>
      <c r="I170" s="231"/>
      <c r="K170" s="230"/>
      <c r="L170" s="309"/>
      <c r="M170" s="313"/>
      <c r="N170" s="238"/>
      <c r="O170" s="210"/>
      <c r="P170" s="277"/>
      <c r="Q170" s="241"/>
      <c r="R170" s="210"/>
      <c r="S170" s="231"/>
    </row>
    <row r="171" spans="1:19" ht="17">
      <c r="A171" s="244" t="str">
        <f>IF(C171&lt;&gt;"", ClaimInfo!$I$12, "")</f>
        <v/>
      </c>
      <c r="B171" s="920" t="str">
        <f t="shared" si="20"/>
        <v>Non-Healthnet</v>
      </c>
      <c r="C171" s="834" t="str">
        <f>ClaimInfo!G$4</f>
        <v>GROUP DENTAL</v>
      </c>
      <c r="D171" s="238"/>
      <c r="E171" s="210"/>
      <c r="F171" s="277"/>
      <c r="G171" s="241"/>
      <c r="H171" s="210"/>
      <c r="I171" s="231"/>
      <c r="K171" s="230"/>
      <c r="L171" s="309"/>
      <c r="M171" s="313"/>
      <c r="N171" s="238"/>
      <c r="O171" s="210"/>
      <c r="P171" s="277"/>
      <c r="Q171" s="241"/>
      <c r="R171" s="210"/>
      <c r="S171" s="231"/>
    </row>
    <row r="172" spans="1:19" ht="17">
      <c r="A172" s="244" t="str">
        <f>IF(C172&lt;&gt;"", ClaimInfo!$I$12, "")</f>
        <v/>
      </c>
      <c r="B172" s="920" t="str">
        <f t="shared" si="20"/>
        <v>Non-Healthnet</v>
      </c>
      <c r="C172" s="834" t="str">
        <f>ClaimInfo!G$5</f>
        <v>GROUP OPTICAL</v>
      </c>
      <c r="D172" s="238"/>
      <c r="E172" s="210"/>
      <c r="F172" s="277"/>
      <c r="G172" s="241"/>
      <c r="H172" s="210"/>
      <c r="I172" s="231"/>
      <c r="K172" s="230"/>
      <c r="L172" s="309"/>
      <c r="M172" s="313"/>
      <c r="N172" s="238"/>
      <c r="O172" s="210"/>
      <c r="P172" s="277"/>
      <c r="Q172" s="241"/>
      <c r="R172" s="210"/>
      <c r="S172" s="231"/>
    </row>
    <row r="173" spans="1:19" ht="17">
      <c r="A173" s="244" t="str">
        <f>IF(C173&lt;&gt;"", ClaimInfo!$I$2, "")</f>
        <v/>
      </c>
      <c r="B173" s="920" t="str">
        <f t="shared" si="20"/>
        <v>Non-Healthnet</v>
      </c>
      <c r="C173" s="834" t="str">
        <f>ClaimInfo!G$6</f>
        <v>MATERNITY BENEFIT</v>
      </c>
      <c r="D173" s="238"/>
      <c r="E173" s="210"/>
      <c r="F173" s="277"/>
      <c r="G173" s="241"/>
      <c r="H173" s="210"/>
      <c r="I173" s="231"/>
      <c r="K173" s="230"/>
      <c r="L173" s="309"/>
      <c r="M173" s="313"/>
      <c r="N173" s="238"/>
      <c r="O173" s="210"/>
      <c r="P173" s="277"/>
      <c r="Q173" s="241"/>
      <c r="R173" s="210"/>
      <c r="S173" s="231"/>
    </row>
    <row r="174" spans="1:19" ht="17">
      <c r="A174" s="232" t="str">
        <f>A169</f>
        <v/>
      </c>
      <c r="B174" s="918" t="str">
        <f>B169</f>
        <v>Non-Healthnet</v>
      </c>
      <c r="C174" s="316" t="s">
        <v>1284</v>
      </c>
      <c r="D174" s="239" t="str">
        <f>IF($A174&lt;&gt;"", SUM(D169:D173), "")</f>
        <v/>
      </c>
      <c r="E174" s="239" t="str">
        <f>IF($A174&lt;&gt;"",SUM(E169:E173),"")</f>
        <v/>
      </c>
      <c r="F174" s="233" t="str">
        <f>IFERROR(E174/D174,"")</f>
        <v/>
      </c>
      <c r="G174" s="242" t="str">
        <f>IF($A174&lt;&gt;"", SUM(G169:G173), "")</f>
        <v/>
      </c>
      <c r="H174" s="211" t="str">
        <f>IF($A174&lt;&gt;"",SUM(H169:H173),"")</f>
        <v/>
      </c>
      <c r="I174" s="233" t="str">
        <f>IFERROR(H174/G174,"")</f>
        <v/>
      </c>
      <c r="K174" s="232"/>
      <c r="L174" s="311"/>
      <c r="M174" s="316"/>
      <c r="N174" s="239"/>
      <c r="O174" s="211"/>
      <c r="P174" s="278"/>
      <c r="Q174" s="242"/>
      <c r="R174" s="211"/>
      <c r="S174" s="233"/>
    </row>
    <row r="175" spans="1:19">
      <c r="A175" s="230"/>
      <c r="B175" s="919"/>
      <c r="C175" s="314"/>
      <c r="D175" s="238"/>
      <c r="E175" s="210"/>
      <c r="F175" s="277"/>
      <c r="G175" s="241"/>
      <c r="H175" s="210"/>
      <c r="I175" s="234"/>
      <c r="K175" s="230"/>
      <c r="L175" s="310"/>
      <c r="M175" s="314"/>
      <c r="N175" s="238"/>
      <c r="O175" s="210"/>
      <c r="P175" s="277"/>
      <c r="Q175" s="241"/>
      <c r="R175" s="210"/>
      <c r="S175" s="234"/>
    </row>
    <row r="176" spans="1:19" ht="17">
      <c r="A176" s="244" t="str">
        <f>IF(C176&lt;&gt;"", ClaimInfo!$I$12, "")</f>
        <v/>
      </c>
      <c r="B176" s="920" t="str">
        <f>IF(C176&lt;&gt;"", "Healthnet", "")</f>
        <v>Healthnet</v>
      </c>
      <c r="C176" s="834" t="str">
        <f>ClaimInfo!G$2</f>
        <v>IN-PATIENT (HOSPITALIZATION)</v>
      </c>
      <c r="D176" s="238"/>
      <c r="E176" s="210"/>
      <c r="F176" s="277"/>
      <c r="G176" s="241"/>
      <c r="H176" s="210"/>
      <c r="I176" s="231"/>
      <c r="K176" s="244"/>
      <c r="L176" s="309"/>
      <c r="M176" s="313"/>
      <c r="N176" s="238"/>
      <c r="O176" s="210"/>
      <c r="P176" s="277"/>
      <c r="Q176" s="241"/>
      <c r="R176" s="210"/>
      <c r="S176" s="231"/>
    </row>
    <row r="177" spans="1:19" ht="17">
      <c r="A177" s="244" t="str">
        <f>IF(C177&lt;&gt;"", ClaimInfo!$I$12, "")</f>
        <v/>
      </c>
      <c r="B177" s="920" t="str">
        <f t="shared" ref="B177:B180" si="21">IF(C177&lt;&gt;"", "Healthnet", "")</f>
        <v>Healthnet</v>
      </c>
      <c r="C177" s="834" t="str">
        <f>ClaimInfo!G$3</f>
        <v>OUT-PATIENT</v>
      </c>
      <c r="D177" s="238"/>
      <c r="E177" s="210"/>
      <c r="F177" s="277"/>
      <c r="G177" s="241"/>
      <c r="H177" s="210"/>
      <c r="I177" s="231"/>
      <c r="K177" s="230"/>
      <c r="L177" s="309"/>
      <c r="M177" s="313"/>
      <c r="N177" s="238"/>
      <c r="O177" s="210"/>
      <c r="P177" s="277"/>
      <c r="Q177" s="241"/>
      <c r="R177" s="210"/>
      <c r="S177" s="231"/>
    </row>
    <row r="178" spans="1:19" ht="17" customHeight="1">
      <c r="A178" s="244" t="str">
        <f>IF(C178&lt;&gt;"", ClaimInfo!$I$12, "")</f>
        <v/>
      </c>
      <c r="B178" s="920" t="str">
        <f t="shared" si="21"/>
        <v>Healthnet</v>
      </c>
      <c r="C178" s="834" t="str">
        <f>ClaimInfo!G$4</f>
        <v>GROUP DENTAL</v>
      </c>
      <c r="D178" s="238"/>
      <c r="E178" s="210"/>
      <c r="F178" s="277"/>
      <c r="G178" s="241"/>
      <c r="H178" s="210"/>
      <c r="I178" s="231"/>
      <c r="K178" s="230"/>
      <c r="L178" s="309"/>
      <c r="M178" s="313"/>
      <c r="N178" s="238"/>
      <c r="O178" s="210"/>
      <c r="P178" s="277"/>
      <c r="Q178" s="241"/>
      <c r="R178" s="210"/>
      <c r="S178" s="231"/>
    </row>
    <row r="179" spans="1:19" ht="17">
      <c r="A179" s="244" t="str">
        <f>IF(C179&lt;&gt;"", ClaimInfo!$I$12, "")</f>
        <v/>
      </c>
      <c r="B179" s="920" t="str">
        <f t="shared" si="21"/>
        <v>Healthnet</v>
      </c>
      <c r="C179" s="834" t="str">
        <f>ClaimInfo!G$5</f>
        <v>GROUP OPTICAL</v>
      </c>
      <c r="D179" s="238"/>
      <c r="E179" s="210"/>
      <c r="F179" s="277"/>
      <c r="G179" s="241"/>
      <c r="H179" s="210"/>
      <c r="I179" s="231"/>
      <c r="K179" s="230"/>
      <c r="L179" s="309"/>
      <c r="M179" s="313"/>
      <c r="N179" s="238"/>
      <c r="O179" s="210"/>
      <c r="P179" s="277"/>
      <c r="Q179" s="241"/>
      <c r="R179" s="210"/>
      <c r="S179" s="231"/>
    </row>
    <row r="180" spans="1:19" ht="17">
      <c r="A180" s="244" t="str">
        <f>IF(C180&lt;&gt;"", ClaimInfo!$I$2, "")</f>
        <v/>
      </c>
      <c r="B180" s="920" t="str">
        <f t="shared" si="21"/>
        <v>Healthnet</v>
      </c>
      <c r="C180" s="834" t="str">
        <f>ClaimInfo!G$6</f>
        <v>MATERNITY BENEFIT</v>
      </c>
      <c r="D180" s="238"/>
      <c r="E180" s="210"/>
      <c r="F180" s="277"/>
      <c r="G180" s="241"/>
      <c r="H180" s="210"/>
      <c r="I180" s="231"/>
      <c r="K180" s="230"/>
      <c r="L180" s="309"/>
      <c r="M180" s="313"/>
      <c r="N180" s="238"/>
      <c r="O180" s="210"/>
      <c r="P180" s="277"/>
      <c r="Q180" s="241"/>
      <c r="R180" s="210"/>
      <c r="S180" s="231"/>
    </row>
    <row r="181" spans="1:19" ht="17">
      <c r="A181" s="232" t="str">
        <f>A176</f>
        <v/>
      </c>
      <c r="B181" s="918" t="str">
        <f>B176</f>
        <v>Healthnet</v>
      </c>
      <c r="C181" s="316" t="s">
        <v>1284</v>
      </c>
      <c r="D181" s="239" t="str">
        <f>IF($A181&lt;&gt;"", SUM(D176:D180), "")</f>
        <v/>
      </c>
      <c r="E181" s="239" t="str">
        <f>IF($A181&lt;&gt;"",SUM(E176:E180),"")</f>
        <v/>
      </c>
      <c r="F181" s="233" t="str">
        <f>IFERROR(E181/D181,"")</f>
        <v/>
      </c>
      <c r="G181" s="242" t="str">
        <f>IF($A181&lt;&gt;"", SUM(G176:G180), "")</f>
        <v/>
      </c>
      <c r="H181" s="211" t="str">
        <f>IF($A181&lt;&gt;"",SUM(H176:H180),"")</f>
        <v/>
      </c>
      <c r="I181" s="233" t="str">
        <f>IFERROR(H181/G181,"")</f>
        <v/>
      </c>
      <c r="K181" s="232"/>
      <c r="L181" s="311"/>
      <c r="M181" s="316"/>
      <c r="N181" s="239"/>
      <c r="O181" s="211"/>
      <c r="P181" s="278"/>
      <c r="Q181" s="242"/>
      <c r="R181" s="211"/>
      <c r="S181" s="233"/>
    </row>
    <row r="182" spans="1:19">
      <c r="A182" s="230"/>
      <c r="B182" s="919"/>
      <c r="C182" s="315"/>
      <c r="D182" s="275"/>
      <c r="E182" s="213"/>
      <c r="F182" s="279"/>
      <c r="G182" s="281"/>
      <c r="H182" s="213"/>
      <c r="I182" s="274"/>
      <c r="K182" s="230"/>
      <c r="L182" s="310"/>
      <c r="M182" s="315"/>
      <c r="N182" s="275"/>
      <c r="O182" s="213"/>
      <c r="P182" s="279"/>
      <c r="Q182" s="281"/>
      <c r="R182" s="213"/>
      <c r="S182" s="274"/>
    </row>
    <row r="183" spans="1:19" ht="17">
      <c r="A183" s="244" t="str">
        <f>IF(C183&lt;&gt;"", ClaimInfo!$I$13, "")</f>
        <v/>
      </c>
      <c r="B183" s="920" t="str">
        <f>IF(C183&lt;&gt;"", "Non-Healthnet", "")</f>
        <v>Non-Healthnet</v>
      </c>
      <c r="C183" s="834" t="str">
        <f>ClaimInfo!G$2</f>
        <v>IN-PATIENT (HOSPITALIZATION)</v>
      </c>
      <c r="D183" s="238"/>
      <c r="E183" s="210"/>
      <c r="F183" s="277"/>
      <c r="G183" s="241"/>
      <c r="H183" s="210"/>
      <c r="I183" s="231"/>
      <c r="K183" s="244"/>
      <c r="L183" s="309"/>
      <c r="M183" s="313"/>
      <c r="N183" s="238"/>
      <c r="O183" s="210"/>
      <c r="P183" s="277"/>
      <c r="Q183" s="241"/>
      <c r="R183" s="210"/>
      <c r="S183" s="231"/>
    </row>
    <row r="184" spans="1:19" ht="17">
      <c r="A184" s="244" t="str">
        <f>IF(C184&lt;&gt;"", ClaimInfo!$I$13, "")</f>
        <v/>
      </c>
      <c r="B184" s="920" t="str">
        <f t="shared" ref="B184:B187" si="22">IF(C184&lt;&gt;"", "Non-Healthnet", "")</f>
        <v>Non-Healthnet</v>
      </c>
      <c r="C184" s="834" t="str">
        <f>ClaimInfo!G$3</f>
        <v>OUT-PATIENT</v>
      </c>
      <c r="D184" s="238"/>
      <c r="E184" s="210"/>
      <c r="F184" s="277"/>
      <c r="G184" s="241"/>
      <c r="H184" s="210"/>
      <c r="I184" s="231"/>
      <c r="K184" s="230"/>
      <c r="L184" s="309"/>
      <c r="M184" s="313"/>
      <c r="N184" s="238"/>
      <c r="O184" s="210"/>
      <c r="P184" s="277"/>
      <c r="Q184" s="241"/>
      <c r="R184" s="210"/>
      <c r="S184" s="231"/>
    </row>
    <row r="185" spans="1:19" ht="17">
      <c r="A185" s="244" t="str">
        <f>IF(C185&lt;&gt;"", ClaimInfo!$I$13, "")</f>
        <v/>
      </c>
      <c r="B185" s="920" t="str">
        <f t="shared" si="22"/>
        <v>Non-Healthnet</v>
      </c>
      <c r="C185" s="834" t="str">
        <f>ClaimInfo!G$4</f>
        <v>GROUP DENTAL</v>
      </c>
      <c r="D185" s="238"/>
      <c r="E185" s="210"/>
      <c r="F185" s="277"/>
      <c r="G185" s="241"/>
      <c r="H185" s="210"/>
      <c r="I185" s="231"/>
      <c r="K185" s="230"/>
      <c r="L185" s="309"/>
      <c r="M185" s="313"/>
      <c r="N185" s="238"/>
      <c r="O185" s="210"/>
      <c r="P185" s="277"/>
      <c r="Q185" s="241"/>
      <c r="R185" s="210"/>
      <c r="S185" s="231"/>
    </row>
    <row r="186" spans="1:19" ht="17">
      <c r="A186" s="244" t="str">
        <f>IF(C186&lt;&gt;"", ClaimInfo!$I$13, "")</f>
        <v/>
      </c>
      <c r="B186" s="920" t="str">
        <f t="shared" si="22"/>
        <v>Non-Healthnet</v>
      </c>
      <c r="C186" s="834" t="str">
        <f>ClaimInfo!G$5</f>
        <v>GROUP OPTICAL</v>
      </c>
      <c r="D186" s="238"/>
      <c r="E186" s="210"/>
      <c r="F186" s="277"/>
      <c r="G186" s="241"/>
      <c r="H186" s="210"/>
      <c r="I186" s="231"/>
      <c r="K186" s="230"/>
      <c r="L186" s="309"/>
      <c r="M186" s="313"/>
      <c r="N186" s="238"/>
      <c r="O186" s="210"/>
      <c r="P186" s="277"/>
      <c r="Q186" s="241"/>
      <c r="R186" s="210"/>
      <c r="S186" s="231"/>
    </row>
    <row r="187" spans="1:19" ht="17">
      <c r="A187" s="244" t="str">
        <f>IF(C187&lt;&gt;"", ClaimInfo!$I$2, "")</f>
        <v/>
      </c>
      <c r="B187" s="920" t="str">
        <f t="shared" si="22"/>
        <v>Non-Healthnet</v>
      </c>
      <c r="C187" s="834" t="str">
        <f>ClaimInfo!G$6</f>
        <v>MATERNITY BENEFIT</v>
      </c>
      <c r="D187" s="238"/>
      <c r="E187" s="210"/>
      <c r="F187" s="277"/>
      <c r="G187" s="241"/>
      <c r="H187" s="210"/>
      <c r="I187" s="231"/>
      <c r="K187" s="230"/>
      <c r="L187" s="309"/>
      <c r="M187" s="313"/>
      <c r="N187" s="238"/>
      <c r="O187" s="210"/>
      <c r="P187" s="277"/>
      <c r="Q187" s="241"/>
      <c r="R187" s="210"/>
      <c r="S187" s="231"/>
    </row>
    <row r="188" spans="1:19" ht="17">
      <c r="A188" s="232" t="str">
        <f>A183</f>
        <v/>
      </c>
      <c r="B188" s="918" t="str">
        <f>B183</f>
        <v>Non-Healthnet</v>
      </c>
      <c r="C188" s="316" t="s">
        <v>1284</v>
      </c>
      <c r="D188" s="239" t="str">
        <f>IF($A188&lt;&gt;"", SUM(D183:D187), "")</f>
        <v/>
      </c>
      <c r="E188" s="239" t="str">
        <f>IF($A188&lt;&gt;"",SUM(E183:E187),"")</f>
        <v/>
      </c>
      <c r="F188" s="233" t="str">
        <f>IFERROR(E188/D188,"")</f>
        <v/>
      </c>
      <c r="G188" s="242" t="str">
        <f>IF($A188&lt;&gt;"", SUM(G183:G187), "")</f>
        <v/>
      </c>
      <c r="H188" s="211" t="str">
        <f>IF($A188&lt;&gt;"",SUM(H183:H187),"")</f>
        <v/>
      </c>
      <c r="I188" s="233" t="str">
        <f>IFERROR(H188/G188,"")</f>
        <v/>
      </c>
      <c r="K188" s="232"/>
      <c r="L188" s="311"/>
      <c r="M188" s="316"/>
      <c r="N188" s="239"/>
      <c r="O188" s="211"/>
      <c r="P188" s="278"/>
      <c r="Q188" s="242"/>
      <c r="R188" s="211"/>
      <c r="S188" s="233"/>
    </row>
    <row r="189" spans="1:19">
      <c r="A189" s="230"/>
      <c r="B189" s="919"/>
      <c r="C189" s="314"/>
      <c r="D189" s="238"/>
      <c r="E189" s="210"/>
      <c r="F189" s="277"/>
      <c r="G189" s="241"/>
      <c r="H189" s="210"/>
      <c r="I189" s="234"/>
      <c r="K189" s="230"/>
      <c r="L189" s="310"/>
      <c r="M189" s="314"/>
      <c r="N189" s="238"/>
      <c r="O189" s="210"/>
      <c r="P189" s="277"/>
      <c r="Q189" s="241"/>
      <c r="R189" s="210"/>
      <c r="S189" s="234"/>
    </row>
    <row r="190" spans="1:19" ht="17">
      <c r="A190" s="244" t="str">
        <f>IF(C190&lt;&gt;"", ClaimInfo!$I$13, "")</f>
        <v/>
      </c>
      <c r="B190" s="920" t="str">
        <f>IF(C190&lt;&gt;"", "Healthnet", "")</f>
        <v>Healthnet</v>
      </c>
      <c r="C190" s="834" t="str">
        <f>ClaimInfo!G$2</f>
        <v>IN-PATIENT (HOSPITALIZATION)</v>
      </c>
      <c r="D190" s="238"/>
      <c r="E190" s="210"/>
      <c r="F190" s="277"/>
      <c r="G190" s="241"/>
      <c r="H190" s="210"/>
      <c r="I190" s="231"/>
      <c r="K190" s="244"/>
      <c r="L190" s="309"/>
      <c r="M190" s="313"/>
      <c r="N190" s="238"/>
      <c r="O190" s="210"/>
      <c r="P190" s="277"/>
      <c r="Q190" s="241"/>
      <c r="R190" s="210"/>
      <c r="S190" s="231"/>
    </row>
    <row r="191" spans="1:19" ht="17">
      <c r="A191" s="244" t="str">
        <f>IF(C191&lt;&gt;"", ClaimInfo!$I$13, "")</f>
        <v/>
      </c>
      <c r="B191" s="309" t="str">
        <f t="shared" ref="B191:B194" si="23">IF(C191&lt;&gt;"", "Healthnet", "")</f>
        <v>Healthnet</v>
      </c>
      <c r="C191" s="834" t="str">
        <f>ClaimInfo!G$3</f>
        <v>OUT-PATIENT</v>
      </c>
      <c r="D191" s="238"/>
      <c r="E191" s="210"/>
      <c r="F191" s="277"/>
      <c r="G191" s="241"/>
      <c r="H191" s="210"/>
      <c r="I191" s="231"/>
      <c r="K191" s="230"/>
      <c r="L191" s="309"/>
      <c r="M191" s="313"/>
      <c r="N191" s="238"/>
      <c r="O191" s="210"/>
      <c r="P191" s="277"/>
      <c r="Q191" s="241"/>
      <c r="R191" s="210"/>
      <c r="S191" s="231"/>
    </row>
    <row r="192" spans="1:19" ht="17" customHeight="1">
      <c r="A192" s="244" t="str">
        <f>IF(C192&lt;&gt;"", ClaimInfo!$I$13, "")</f>
        <v/>
      </c>
      <c r="B192" s="309" t="str">
        <f t="shared" si="23"/>
        <v>Healthnet</v>
      </c>
      <c r="C192" s="834" t="str">
        <f>ClaimInfo!G$4</f>
        <v>GROUP DENTAL</v>
      </c>
      <c r="D192" s="238"/>
      <c r="E192" s="210"/>
      <c r="F192" s="277"/>
      <c r="G192" s="241"/>
      <c r="H192" s="210"/>
      <c r="I192" s="231"/>
      <c r="K192" s="230"/>
      <c r="L192" s="309"/>
      <c r="M192" s="313"/>
      <c r="N192" s="238"/>
      <c r="O192" s="210"/>
      <c r="P192" s="277"/>
      <c r="Q192" s="241"/>
      <c r="R192" s="210"/>
      <c r="S192" s="231"/>
    </row>
    <row r="193" spans="1:19" ht="17">
      <c r="A193" s="244" t="str">
        <f>IF(C193&lt;&gt;"", ClaimInfo!$I$13, "")</f>
        <v/>
      </c>
      <c r="B193" s="309" t="str">
        <f t="shared" si="23"/>
        <v>Healthnet</v>
      </c>
      <c r="C193" s="834" t="str">
        <f>ClaimInfo!G$5</f>
        <v>GROUP OPTICAL</v>
      </c>
      <c r="D193" s="238"/>
      <c r="E193" s="210"/>
      <c r="F193" s="277"/>
      <c r="G193" s="241"/>
      <c r="H193" s="210"/>
      <c r="I193" s="231"/>
      <c r="K193" s="230"/>
      <c r="L193" s="309"/>
      <c r="M193" s="313"/>
      <c r="N193" s="238"/>
      <c r="O193" s="210"/>
      <c r="P193" s="277"/>
      <c r="Q193" s="241"/>
      <c r="R193" s="210"/>
      <c r="S193" s="231"/>
    </row>
    <row r="194" spans="1:19" ht="17">
      <c r="A194" s="230" t="str">
        <f>IF(C194&lt;&gt;"", ClaimInfo!$I$2, "")</f>
        <v/>
      </c>
      <c r="B194" s="920" t="str">
        <f t="shared" si="23"/>
        <v>Healthnet</v>
      </c>
      <c r="C194" s="834" t="str">
        <f>ClaimInfo!G$6</f>
        <v>MATERNITY BENEFIT</v>
      </c>
      <c r="D194" s="238"/>
      <c r="E194" s="210"/>
      <c r="F194" s="277"/>
      <c r="G194" s="241"/>
      <c r="H194" s="210"/>
      <c r="I194" s="231"/>
      <c r="K194" s="230"/>
      <c r="L194" s="309"/>
      <c r="M194" s="313"/>
      <c r="N194" s="238"/>
      <c r="O194" s="210"/>
      <c r="P194" s="277"/>
      <c r="Q194" s="241"/>
      <c r="R194" s="210"/>
      <c r="S194" s="231"/>
    </row>
    <row r="195" spans="1:19" ht="17">
      <c r="A195" s="235" t="str">
        <f>A190</f>
        <v/>
      </c>
      <c r="B195" s="922" t="str">
        <f>B190</f>
        <v>Healthnet</v>
      </c>
      <c r="C195" s="317" t="s">
        <v>1284</v>
      </c>
      <c r="D195" s="240" t="str">
        <f>IF($A195&lt;&gt;"", SUM(D190:D194), "")</f>
        <v/>
      </c>
      <c r="E195" s="236" t="str">
        <f>IF($A195&lt;&gt;"",SUM(E190:E194),"")</f>
        <v/>
      </c>
      <c r="F195" s="280" t="str">
        <f>IFERROR(E195/D195,"")</f>
        <v/>
      </c>
      <c r="G195" s="243" t="str">
        <f>IF($A195&lt;&gt;"", SUM(G190:G194), "")</f>
        <v/>
      </c>
      <c r="H195" s="236" t="str">
        <f>IF($A195&lt;&gt;"",SUM(H190:H194),"")</f>
        <v/>
      </c>
      <c r="I195" s="237" t="str">
        <f>IFERROR(H195/G195,"")</f>
        <v/>
      </c>
      <c r="K195" s="235"/>
      <c r="L195" s="312"/>
      <c r="M195" s="317"/>
      <c r="N195" s="240"/>
      <c r="O195" s="236"/>
      <c r="P195" s="280"/>
      <c r="Q195" s="243"/>
      <c r="R195" s="236"/>
      <c r="S195" s="237"/>
    </row>
    <row r="196" spans="1:19">
      <c r="A196" s="194" t="s">
        <v>1736</v>
      </c>
      <c r="B196" s="194"/>
      <c r="C196" s="194"/>
    </row>
    <row r="197" spans="1:19">
      <c r="A197" s="194"/>
      <c r="B197" s="194"/>
      <c r="C197" s="194"/>
    </row>
    <row r="198" spans="1:19">
      <c r="A198" s="194"/>
      <c r="B198" s="194"/>
      <c r="C198" s="194"/>
    </row>
    <row r="199" spans="1:19">
      <c r="A199" s="194"/>
      <c r="B199" s="194"/>
      <c r="C199" s="194"/>
    </row>
    <row r="200" spans="1:19">
      <c r="A200" s="194"/>
      <c r="B200" s="194"/>
      <c r="C200" s="194"/>
    </row>
    <row r="201" spans="1:19">
      <c r="A201" s="194"/>
      <c r="B201" s="194"/>
      <c r="C201" s="194"/>
    </row>
    <row r="202" spans="1:19">
      <c r="A202" s="194"/>
      <c r="B202" s="194"/>
      <c r="C202" s="194"/>
    </row>
    <row r="203" spans="1:19">
      <c r="A203" s="194"/>
      <c r="B203" s="194"/>
      <c r="C203" s="194"/>
    </row>
    <row r="204" spans="1:19">
      <c r="A204" s="194"/>
      <c r="B204" s="194"/>
      <c r="C204" s="194"/>
    </row>
    <row r="205" spans="1:19">
      <c r="A205" s="194"/>
      <c r="B205" s="194"/>
      <c r="C205" s="194"/>
    </row>
    <row r="206" spans="1:19">
      <c r="A206" s="194"/>
      <c r="B206" s="194"/>
      <c r="C206" s="194"/>
    </row>
    <row r="207" spans="1:19">
      <c r="A207" s="194"/>
      <c r="B207" s="194"/>
      <c r="C207" s="194"/>
    </row>
    <row r="208" spans="1:19">
      <c r="A208" s="194"/>
      <c r="B208" s="194"/>
      <c r="C208" s="194"/>
    </row>
    <row r="209" spans="1:3">
      <c r="A209" s="194"/>
      <c r="B209" s="194"/>
      <c r="C209" s="194"/>
    </row>
    <row r="210" spans="1:3">
      <c r="A210" s="194"/>
      <c r="B210" s="194"/>
      <c r="C210" s="194"/>
    </row>
    <row r="211" spans="1:3">
      <c r="A211" s="194"/>
      <c r="B211" s="194"/>
      <c r="C211" s="194"/>
    </row>
    <row r="212" spans="1:3">
      <c r="A212" s="194"/>
      <c r="B212" s="194"/>
      <c r="C212" s="194"/>
    </row>
    <row r="213" spans="1:3">
      <c r="A213" s="194"/>
      <c r="B213" s="194"/>
      <c r="C213" s="194"/>
    </row>
    <row r="214" spans="1:3">
      <c r="A214" s="194"/>
      <c r="B214" s="194"/>
      <c r="C214" s="194"/>
    </row>
    <row r="215" spans="1:3">
      <c r="A215" s="194"/>
      <c r="B215" s="194"/>
      <c r="C215" s="194"/>
    </row>
    <row r="216" spans="1:3">
      <c r="A216" s="194"/>
      <c r="B216" s="194"/>
      <c r="C216" s="194"/>
    </row>
    <row r="217" spans="1:3">
      <c r="A217" s="194"/>
      <c r="B217" s="194"/>
      <c r="C217" s="194"/>
    </row>
    <row r="218" spans="1:3">
      <c r="A218" s="194"/>
      <c r="B218" s="194"/>
      <c r="C218" s="194"/>
    </row>
    <row r="219" spans="1:3">
      <c r="A219" s="194"/>
      <c r="B219" s="194"/>
      <c r="C219" s="194"/>
    </row>
    <row r="220" spans="1:3">
      <c r="A220" s="194"/>
      <c r="B220" s="194"/>
      <c r="C220" s="194"/>
    </row>
  </sheetData>
  <mergeCells count="15">
    <mergeCell ref="N11:S11"/>
    <mergeCell ref="N12:P12"/>
    <mergeCell ref="Q12:S12"/>
    <mergeCell ref="N58:S58"/>
    <mergeCell ref="N59:P59"/>
    <mergeCell ref="Q59:S59"/>
    <mergeCell ref="N153:P153"/>
    <mergeCell ref="Q153:S153"/>
    <mergeCell ref="D152:I152"/>
    <mergeCell ref="D58:I58"/>
    <mergeCell ref="D105:I105"/>
    <mergeCell ref="N105:S105"/>
    <mergeCell ref="N106:P106"/>
    <mergeCell ref="Q106:S106"/>
    <mergeCell ref="N152:S152"/>
  </mergeCells>
  <phoneticPr fontId="38" type="noConversion"/>
  <conditionalFormatting sqref="F14:F15 I14:I15 F21:F23 I21:I23 F28:F29 I28:I29 F35:F37 I35:I37 F42:F43 I42:I43 F49:F51 I49:I51 F61:F62 I61:I62 F68:F70 I68:I70 F75:F76 I75:I76 F82:F84 I82:I84 F89:F90 I89:I90 F96:F98 I96:I98 F108:F109 I108:I109 F115:F117 I115:I117 F122:F123 I122:I123 F129:F131 I129:I131 F136:F137 I136:I137 F143:F145 I143:I145 F155:F156 I155:I156 F162:F164 I162:I164 F169:F170 I169:I170 F176:F178 I176:I178 F183:F184 I183:I184 F190:F192 I190:I192">
    <cfRule type="cellIs" dxfId="30" priority="48" operator="lessThan">
      <formula>$B$3</formula>
    </cfRule>
  </conditionalFormatting>
  <conditionalFormatting sqref="F16 I16 F30 I30 F44 I44 F63 I63 F77 I77 F91 I91 F110 I110 F124 I124 F138 I138 F157 I157 F171 I171 F185 I185">
    <cfRule type="cellIs" dxfId="29" priority="47" operator="lessThan">
      <formula>$B$4</formula>
    </cfRule>
  </conditionalFormatting>
  <conditionalFormatting sqref="F17:F18 I17:I18 F24:F25 I24:I25 F31:F32 I31:I32 F38:F39 I38:I39 F45:F46 I45:I46 F52:F53 I52:I53 F64:F65 I64:I65 F71:F72 I71:I72 F78:F79 I78:I79 F85:F86 I85:I86 F92:F93 I92:I93 F99:F100 I99:I100 F111:F112 I111:I112 F118:F119 I118:I119 F125:F126 I125:I126 F132:F133 I132:I133 F139:F140 I139:I140 F146:F147 I146:I147 F158:F159 I158:I159 F165:F166 I165:I166 F172:F173 I172:I173 F179:F180 I179:I180 F186:F187 I186:I187 F193:F194 I193:I194">
    <cfRule type="cellIs" dxfId="28" priority="46" operator="lessThan">
      <formula>$B$5</formula>
    </cfRule>
  </conditionalFormatting>
  <conditionalFormatting sqref="F54 I54 F101 I101 F148 I148 F195 I195">
    <cfRule type="cellIs" dxfId="27" priority="45" operator="lessThan">
      <formula>$B$2</formula>
    </cfRule>
  </conditionalFormatting>
  <conditionalFormatting sqref="F19:I19">
    <cfRule type="cellIs" dxfId="26" priority="39" operator="lessThan">
      <formula>$B$2</formula>
    </cfRule>
  </conditionalFormatting>
  <conditionalFormatting sqref="F26:I26">
    <cfRule type="cellIs" dxfId="25" priority="37" operator="lessThan">
      <formula>$B$2</formula>
    </cfRule>
  </conditionalFormatting>
  <conditionalFormatting sqref="F33:I33">
    <cfRule type="cellIs" dxfId="24" priority="35" operator="lessThan">
      <formula>$B$2</formula>
    </cfRule>
  </conditionalFormatting>
  <conditionalFormatting sqref="F40:I40">
    <cfRule type="cellIs" dxfId="23" priority="33" operator="lessThan">
      <formula>$B$2</formula>
    </cfRule>
  </conditionalFormatting>
  <conditionalFormatting sqref="F47:I47">
    <cfRule type="cellIs" dxfId="22" priority="31" operator="lessThan">
      <formula>$B$2</formula>
    </cfRule>
  </conditionalFormatting>
  <conditionalFormatting sqref="F66:I66">
    <cfRule type="cellIs" dxfId="21" priority="29" operator="lessThan">
      <formula>$B$2</formula>
    </cfRule>
  </conditionalFormatting>
  <conditionalFormatting sqref="F73:I73">
    <cfRule type="cellIs" dxfId="20" priority="27" operator="lessThan">
      <formula>$B$2</formula>
    </cfRule>
  </conditionalFormatting>
  <conditionalFormatting sqref="F80:I80">
    <cfRule type="cellIs" dxfId="19" priority="25" operator="lessThan">
      <formula>$B$2</formula>
    </cfRule>
  </conditionalFormatting>
  <conditionalFormatting sqref="F87:I87">
    <cfRule type="cellIs" dxfId="18" priority="23" operator="lessThan">
      <formula>$B$2</formula>
    </cfRule>
  </conditionalFormatting>
  <conditionalFormatting sqref="F94:I94">
    <cfRule type="cellIs" dxfId="17" priority="21" operator="lessThan">
      <formula>$B$2</formula>
    </cfRule>
  </conditionalFormatting>
  <conditionalFormatting sqref="F113:I113">
    <cfRule type="cellIs" dxfId="16" priority="19" operator="lessThan">
      <formula>$B$2</formula>
    </cfRule>
  </conditionalFormatting>
  <conditionalFormatting sqref="F120:I120">
    <cfRule type="cellIs" dxfId="15" priority="17" operator="lessThan">
      <formula>$B$2</formula>
    </cfRule>
  </conditionalFormatting>
  <conditionalFormatting sqref="F127:I127">
    <cfRule type="cellIs" dxfId="14" priority="15" operator="lessThan">
      <formula>$B$2</formula>
    </cfRule>
  </conditionalFormatting>
  <conditionalFormatting sqref="F134:I134">
    <cfRule type="cellIs" dxfId="13" priority="13" operator="lessThan">
      <formula>$B$2</formula>
    </cfRule>
  </conditionalFormatting>
  <conditionalFormatting sqref="F141:I141">
    <cfRule type="cellIs" dxfId="12" priority="11" operator="lessThan">
      <formula>$B$2</formula>
    </cfRule>
  </conditionalFormatting>
  <conditionalFormatting sqref="F160:I160">
    <cfRule type="cellIs" dxfId="11" priority="9" operator="lessThan">
      <formula>$B$2</formula>
    </cfRule>
  </conditionalFormatting>
  <conditionalFormatting sqref="F167:I167">
    <cfRule type="cellIs" dxfId="10" priority="7" operator="lessThan">
      <formula>$B$2</formula>
    </cfRule>
  </conditionalFormatting>
  <conditionalFormatting sqref="F174:I174">
    <cfRule type="cellIs" dxfId="9" priority="5" operator="lessThan">
      <formula>$B$2</formula>
    </cfRule>
  </conditionalFormatting>
  <conditionalFormatting sqref="F181:I181">
    <cfRule type="cellIs" dxfId="8" priority="3" operator="lessThan">
      <formula>$B$2</formula>
    </cfRule>
  </conditionalFormatting>
  <conditionalFormatting sqref="F188:I188">
    <cfRule type="cellIs" dxfId="7" priority="1" operator="lessThan">
      <formula>$B$2</formula>
    </cfRule>
  </conditionalFormatting>
  <conditionalFormatting sqref="P14:P15 S14:S15 P21:P23 S21:S23 P28:P29 S28:S29 P35:P37 S35:S37 P42:P43 S42:S43 P49:P51 S49:S51 P61:P62 S61:S62 P68:P70 S68:S70 P75:P76 S75:S76 P82:P84 S82:S84 P89:P90 S89:S90 P96:P98 S96:S98 P108:P109 S108:S109 P115:P117 S115:S117 P122:P123 S122:S123 P129:P131 S129:S131 P136:P137 S136:S137 P143:P145 S143:S145 P155:P156 S155:S156 P162:P164 S162:S164 P169:P170 S169:S170 P176:P178 S176:S178 P183:P184 S183:S184 P190:P192 S190:S192">
    <cfRule type="cellIs" dxfId="6" priority="44" operator="lessThan">
      <formula>$B$3</formula>
    </cfRule>
  </conditionalFormatting>
  <conditionalFormatting sqref="P16 S16 P30 S30 P44 S44 P63 S63 P77 S77 P91 S91 P110 S110 P124 S124 P138 S138 P157 S157 P171 S171 P185 S185">
    <cfRule type="cellIs" dxfId="5" priority="43" operator="lessThan">
      <formula>$B$4</formula>
    </cfRule>
  </conditionalFormatting>
  <conditionalFormatting sqref="P17:P18 S17:S18 P24:P25 S24:S25 P31:P32 S31:S32 P38:P39 S38:S39 P45:P46 S45:S46 P52:P53 S52:S53 P64:P65 S64:S65 P71:P72 S71:S72 P78:P79 S78:S79 P85:P86 S85:S86 P92:P93 S92:S93 P99:P100 S99:S100 P111:P112 S111:S112 P118:P119 S118:S119 P125:P126 S125:S126 P132:P133 S132:S133 P139:P140 S139:S140 P146:P147 S146:S147 P158:P159 S158:S159 P165:P166 S165:S166 P172:P173 S172:S173 P179:P180 S179:S180 P186:P187 S186:S187 P193:P194 S193:S194">
    <cfRule type="cellIs" dxfId="4" priority="42" operator="lessThan">
      <formula>$B$5</formula>
    </cfRule>
  </conditionalFormatting>
  <conditionalFormatting sqref="P19 S19 P26 S26 P33 S33 P40 S40 P47 S47 P54 S54 P66 S66 P73 S73 P80 S80 P87 S87 P94 S94 P101 S101 P113 S113 P120 S120 P127 S127 P134 S134 P141 S141 P148 S148 P160 S160 P167 S167 P174 S174 P181 S181 P188 S188 P195 S195">
    <cfRule type="cellIs" dxfId="3" priority="41" operator="lessThan">
      <formula>$B$2</formula>
    </cfRule>
  </conditionalFormatting>
  <dataValidations disablePrompts="1" count="1">
    <dataValidation type="list" allowBlank="1" showInputMessage="1" showErrorMessage="1" sqref="C1:F1" xr:uid="{0FEBDBEA-D239-854D-8858-CF7C86054131}">
      <formula1>"Raw Data, Self-Input"</formula1>
    </dataValidation>
  </dataValidation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52C1-507F-5040-A9EF-5F11D929D17A}">
  <sheetPr codeName="Sheet42"/>
  <dimension ref="A1:AC48"/>
  <sheetViews>
    <sheetView showGridLines="0" tabSelected="1" zoomScale="120" zoomScaleNormal="120" workbookViewId="0">
      <selection activeCell="F14" sqref="F14"/>
    </sheetView>
  </sheetViews>
  <sheetFormatPr baseColWidth="10" defaultColWidth="10.83203125" defaultRowHeight="16"/>
  <cols>
    <col min="1" max="1" width="7.83203125" style="194" bestFit="1" customWidth="1"/>
    <col min="2" max="2" width="19.6640625" style="194" customWidth="1"/>
    <col min="3" max="7" width="10.33203125" style="183" customWidth="1"/>
    <col min="8" max="8" width="13.33203125" style="183" customWidth="1"/>
    <col min="9" max="14" width="10.33203125" style="183" customWidth="1"/>
    <col min="15" max="15" width="1.6640625" style="60" customWidth="1"/>
    <col min="16" max="16" width="7.83203125" style="183" bestFit="1" customWidth="1"/>
    <col min="17" max="17" width="15.83203125" style="183" customWidth="1"/>
    <col min="18" max="29" width="10.33203125" style="183" customWidth="1"/>
    <col min="30" max="16384" width="10.83203125" style="183"/>
  </cols>
  <sheetData>
    <row r="1" spans="1:29" s="58" customFormat="1" ht="26">
      <c r="A1" s="200" t="s">
        <v>1241</v>
      </c>
      <c r="B1" s="200"/>
      <c r="C1" s="198" t="s">
        <v>1286</v>
      </c>
      <c r="O1" s="60"/>
    </row>
    <row r="2" spans="1:29" s="58" customFormat="1" ht="26">
      <c r="A2" s="200" t="str">
        <f>'P20_Usage Overview'!A4</f>
        <v>Clinical</v>
      </c>
      <c r="B2" s="201">
        <f>'P20_Usage Overview'!B4</f>
        <v>0.7</v>
      </c>
      <c r="C2" s="199" t="s">
        <v>1737</v>
      </c>
      <c r="O2" s="60"/>
    </row>
    <row r="3" spans="1:29">
      <c r="A3" s="194" t="s">
        <v>1968</v>
      </c>
    </row>
    <row r="5" spans="1:29">
      <c r="A5" s="202" t="s">
        <v>1969</v>
      </c>
      <c r="B5" s="194" t="s">
        <v>1970</v>
      </c>
      <c r="C5" s="185" t="s">
        <v>1721</v>
      </c>
      <c r="D5" s="819" t="str">
        <f>'P20_Usage Overview'!A11</f>
        <v>NA</v>
      </c>
      <c r="I5" s="185" t="s">
        <v>1721</v>
      </c>
      <c r="J5" s="819">
        <f>ClaimInfo!$C$9</f>
        <v>0</v>
      </c>
      <c r="P5" s="64" t="s">
        <v>1288</v>
      </c>
      <c r="Q5" s="64"/>
      <c r="R5" s="64"/>
      <c r="S5" s="64"/>
      <c r="T5" s="64"/>
      <c r="U5" s="64"/>
      <c r="V5" s="64"/>
      <c r="W5" s="64"/>
      <c r="X5" s="64"/>
      <c r="Y5" s="64"/>
      <c r="Z5" s="64"/>
      <c r="AA5" s="64"/>
      <c r="AB5" s="64"/>
      <c r="AC5" s="64"/>
    </row>
    <row r="6" spans="1:29" ht="16" customHeight="1">
      <c r="A6" s="537"/>
      <c r="B6" s="538"/>
      <c r="C6" s="827" t="str">
        <f>IF(ClaimInfo!$C$6&lt;&gt;"",ClaimInfo!$C$6,"0/1/1900")</f>
        <v>0/1/1900</v>
      </c>
      <c r="D6" s="827" t="str">
        <f>IF(ClaimInfo!$C$7&lt;&gt;"",ClaimInfo!$C$7,"0/1/1900")</f>
        <v>0/1/1900</v>
      </c>
      <c r="E6" s="801"/>
      <c r="F6" s="795"/>
      <c r="G6" s="795"/>
      <c r="H6" s="802"/>
      <c r="I6" s="818">
        <f>ClaimInfo!$C$11</f>
        <v>0</v>
      </c>
      <c r="J6" s="818">
        <f>ClaimInfo!$C$12</f>
        <v>0</v>
      </c>
      <c r="K6" s="801"/>
      <c r="L6" s="795"/>
      <c r="M6" s="795"/>
      <c r="N6" s="802"/>
      <c r="O6" s="502"/>
      <c r="P6" s="539"/>
      <c r="Q6" s="539"/>
      <c r="R6" s="980" t="e">
        <f>LatestYr</f>
        <v>#REF!</v>
      </c>
      <c r="S6" s="981"/>
      <c r="T6" s="981"/>
      <c r="U6" s="981"/>
      <c r="V6" s="981"/>
      <c r="W6" s="982"/>
      <c r="X6" s="980" t="e">
        <f>LastYr</f>
        <v>#REF!</v>
      </c>
      <c r="Y6" s="981"/>
      <c r="Z6" s="981"/>
      <c r="AA6" s="981"/>
      <c r="AB6" s="981"/>
      <c r="AC6" s="982"/>
    </row>
    <row r="7" spans="1:29" ht="30">
      <c r="A7" s="540" t="s">
        <v>1930</v>
      </c>
      <c r="B7" s="541" t="s">
        <v>1931</v>
      </c>
      <c r="C7" s="542" t="s">
        <v>1722</v>
      </c>
      <c r="D7" s="542" t="s">
        <v>1723</v>
      </c>
      <c r="E7" s="542" t="s">
        <v>1199</v>
      </c>
      <c r="F7" s="542" t="s">
        <v>1929</v>
      </c>
      <c r="G7" s="542" t="s">
        <v>1938</v>
      </c>
      <c r="H7" s="541" t="s">
        <v>1939</v>
      </c>
      <c r="I7" s="542" t="s">
        <v>1722</v>
      </c>
      <c r="J7" s="542" t="s">
        <v>1723</v>
      </c>
      <c r="K7" s="542" t="s">
        <v>1199</v>
      </c>
      <c r="L7" s="542" t="s">
        <v>1929</v>
      </c>
      <c r="M7" s="542" t="s">
        <v>1938</v>
      </c>
      <c r="N7" s="541" t="s">
        <v>1939</v>
      </c>
      <c r="O7" s="500"/>
      <c r="P7" s="543" t="s">
        <v>1930</v>
      </c>
      <c r="Q7" s="543" t="s">
        <v>1931</v>
      </c>
      <c r="R7" s="544" t="s">
        <v>1722</v>
      </c>
      <c r="S7" s="545" t="s">
        <v>1723</v>
      </c>
      <c r="T7" s="545" t="s">
        <v>1199</v>
      </c>
      <c r="U7" s="545" t="s">
        <v>1929</v>
      </c>
      <c r="V7" s="545" t="s">
        <v>1938</v>
      </c>
      <c r="W7" s="546" t="s">
        <v>1939</v>
      </c>
      <c r="X7" s="544" t="s">
        <v>1722</v>
      </c>
      <c r="Y7" s="545" t="s">
        <v>1723</v>
      </c>
      <c r="Z7" s="545" t="s">
        <v>1199</v>
      </c>
      <c r="AA7" s="545" t="s">
        <v>1929</v>
      </c>
      <c r="AB7" s="545" t="s">
        <v>1938</v>
      </c>
      <c r="AC7" s="546" t="s">
        <v>1939</v>
      </c>
    </row>
    <row r="8" spans="1:29">
      <c r="A8" s="303"/>
      <c r="B8" s="318"/>
      <c r="C8" s="270"/>
      <c r="D8" s="205"/>
      <c r="E8" s="206"/>
      <c r="F8" s="208"/>
      <c r="G8" s="209"/>
      <c r="H8" s="261"/>
      <c r="I8" s="270"/>
      <c r="J8" s="205"/>
      <c r="K8" s="206"/>
      <c r="L8" s="205"/>
      <c r="M8" s="207"/>
      <c r="N8" s="260"/>
      <c r="P8" s="34"/>
      <c r="Q8" s="1"/>
      <c r="R8" s="769"/>
      <c r="S8" s="769"/>
      <c r="T8" s="35"/>
      <c r="U8"/>
      <c r="V8" s="771"/>
      <c r="W8" s="772"/>
      <c r="X8"/>
      <c r="Y8"/>
      <c r="Z8" s="35"/>
      <c r="AA8"/>
      <c r="AB8" s="36"/>
      <c r="AC8" s="37"/>
    </row>
    <row r="9" spans="1:29">
      <c r="A9" s="303"/>
      <c r="B9" s="318"/>
      <c r="C9" s="270"/>
      <c r="D9" s="205"/>
      <c r="E9" s="206"/>
      <c r="F9" s="208"/>
      <c r="G9" s="209"/>
      <c r="H9" s="261"/>
      <c r="I9" s="270"/>
      <c r="J9" s="205"/>
      <c r="K9" s="206"/>
      <c r="L9" s="205"/>
      <c r="M9" s="207"/>
      <c r="N9" s="260"/>
      <c r="P9" s="38"/>
      <c r="Q9" s="1"/>
      <c r="R9" s="769"/>
      <c r="S9" s="769"/>
      <c r="T9" s="35"/>
      <c r="U9"/>
      <c r="V9" s="771"/>
      <c r="W9" s="772"/>
      <c r="X9"/>
      <c r="Y9"/>
      <c r="Z9" s="41"/>
      <c r="AA9"/>
      <c r="AB9" s="42"/>
      <c r="AC9" s="43"/>
    </row>
    <row r="10" spans="1:29">
      <c r="A10" s="303"/>
      <c r="B10" s="318"/>
      <c r="C10" s="270"/>
      <c r="D10" s="205"/>
      <c r="E10" s="206"/>
      <c r="F10" s="208"/>
      <c r="G10" s="209"/>
      <c r="H10" s="261"/>
      <c r="I10" s="270"/>
      <c r="J10" s="205"/>
      <c r="K10" s="206"/>
      <c r="L10" s="205"/>
      <c r="M10" s="207"/>
      <c r="N10" s="260"/>
      <c r="P10" s="38"/>
      <c r="Q10" s="1"/>
      <c r="R10" s="769"/>
      <c r="S10" s="769"/>
      <c r="T10" s="35"/>
      <c r="U10"/>
      <c r="V10" s="771"/>
      <c r="W10" s="772"/>
      <c r="X10"/>
      <c r="Y10"/>
      <c r="Z10" s="41"/>
      <c r="AA10"/>
      <c r="AB10" s="42"/>
      <c r="AC10" s="43"/>
    </row>
    <row r="11" spans="1:29" ht="36" customHeight="1">
      <c r="A11" s="303"/>
      <c r="B11" s="318"/>
      <c r="C11" s="270"/>
      <c r="D11" s="205"/>
      <c r="E11" s="206"/>
      <c r="F11" s="208"/>
      <c r="G11" s="209"/>
      <c r="H11" s="261"/>
      <c r="I11" s="270"/>
      <c r="J11" s="205"/>
      <c r="K11" s="206"/>
      <c r="L11" s="205"/>
      <c r="M11" s="207"/>
      <c r="N11" s="260"/>
      <c r="P11" s="38"/>
      <c r="Q11" s="1"/>
      <c r="R11" s="769"/>
      <c r="S11" s="769"/>
      <c r="T11" s="35"/>
      <c r="U11"/>
      <c r="V11" s="771"/>
      <c r="W11" s="772"/>
      <c r="X11"/>
      <c r="Y11"/>
      <c r="Z11" s="41"/>
      <c r="AA11"/>
      <c r="AB11" s="42"/>
      <c r="AC11" s="43"/>
    </row>
    <row r="12" spans="1:29">
      <c r="A12" s="303"/>
      <c r="B12" s="318"/>
      <c r="C12" s="270"/>
      <c r="D12" s="205"/>
      <c r="E12" s="206"/>
      <c r="F12" s="208"/>
      <c r="G12" s="209"/>
      <c r="H12" s="261"/>
      <c r="I12" s="270"/>
      <c r="J12" s="205"/>
      <c r="K12" s="206"/>
      <c r="L12" s="205"/>
      <c r="M12" s="207"/>
      <c r="N12" s="260"/>
      <c r="P12" s="38"/>
      <c r="Q12" s="38"/>
      <c r="R12" s="39"/>
      <c r="S12" s="40"/>
      <c r="T12" s="41"/>
      <c r="U12" s="42"/>
      <c r="V12" s="42"/>
      <c r="W12" s="43"/>
      <c r="X12" s="39"/>
      <c r="Y12" s="40"/>
      <c r="Z12" s="41"/>
      <c r="AA12" s="42"/>
      <c r="AB12" s="42"/>
      <c r="AC12" s="43"/>
    </row>
    <row r="13" spans="1:29">
      <c r="A13" s="303"/>
      <c r="B13" s="318"/>
      <c r="C13" s="270"/>
      <c r="D13" s="205"/>
      <c r="E13" s="206"/>
      <c r="F13" s="208"/>
      <c r="G13" s="209"/>
      <c r="H13" s="261"/>
      <c r="I13" s="270"/>
      <c r="J13" s="205"/>
      <c r="K13" s="206"/>
      <c r="L13" s="205"/>
      <c r="M13" s="207"/>
      <c r="N13" s="260"/>
      <c r="P13" s="38"/>
      <c r="Q13" s="38"/>
      <c r="R13" s="39"/>
      <c r="S13" s="40"/>
      <c r="T13" s="41"/>
      <c r="U13" s="42"/>
      <c r="V13" s="42"/>
      <c r="W13" s="43"/>
      <c r="X13" s="39"/>
      <c r="Y13" s="40"/>
      <c r="Z13" s="41"/>
      <c r="AA13" s="42"/>
      <c r="AB13" s="42"/>
      <c r="AC13" s="43"/>
    </row>
    <row r="14" spans="1:29">
      <c r="A14" s="303"/>
      <c r="B14" s="318"/>
      <c r="C14" s="270"/>
      <c r="D14" s="205"/>
      <c r="E14" s="206"/>
      <c r="F14" s="208"/>
      <c r="G14" s="209"/>
      <c r="H14" s="261"/>
      <c r="I14" s="270"/>
      <c r="J14" s="205"/>
      <c r="K14" s="206"/>
      <c r="L14" s="205"/>
      <c r="M14" s="207"/>
      <c r="N14" s="260"/>
      <c r="P14" s="38"/>
      <c r="Q14" s="38"/>
      <c r="R14" s="39"/>
      <c r="S14" s="40"/>
      <c r="T14" s="41"/>
      <c r="U14" s="42"/>
      <c r="V14" s="42"/>
      <c r="W14" s="43"/>
      <c r="X14" s="39"/>
      <c r="Y14" s="40"/>
      <c r="Z14" s="41"/>
      <c r="AA14" s="42"/>
      <c r="AB14" s="42"/>
      <c r="AC14" s="43"/>
    </row>
    <row r="15" spans="1:29">
      <c r="A15" s="303"/>
      <c r="B15" s="318"/>
      <c r="C15" s="270"/>
      <c r="D15" s="205"/>
      <c r="E15" s="206"/>
      <c r="F15" s="208"/>
      <c r="G15" s="209"/>
      <c r="H15" s="261"/>
      <c r="I15" s="270"/>
      <c r="J15" s="205"/>
      <c r="K15" s="206"/>
      <c r="L15" s="205"/>
      <c r="M15" s="207"/>
      <c r="N15" s="260"/>
      <c r="P15" s="38"/>
      <c r="Q15" s="38"/>
      <c r="R15" s="39"/>
      <c r="S15" s="40"/>
      <c r="T15" s="41"/>
      <c r="U15" s="42"/>
      <c r="V15" s="42"/>
      <c r="W15" s="43"/>
      <c r="X15" s="39"/>
      <c r="Y15" s="40"/>
      <c r="Z15" s="41"/>
      <c r="AA15" s="42"/>
      <c r="AB15" s="42"/>
      <c r="AC15" s="43"/>
    </row>
    <row r="16" spans="1:29">
      <c r="A16" s="303"/>
      <c r="B16" s="318"/>
      <c r="C16" s="270"/>
      <c r="D16" s="205"/>
      <c r="E16" s="206"/>
      <c r="F16" s="208"/>
      <c r="G16" s="209"/>
      <c r="H16" s="261"/>
      <c r="I16" s="270"/>
      <c r="J16" s="205"/>
      <c r="K16" s="206"/>
      <c r="L16" s="205"/>
      <c r="M16" s="207"/>
      <c r="N16" s="260"/>
      <c r="P16" s="38"/>
      <c r="Q16" s="38"/>
      <c r="R16" s="39"/>
      <c r="S16" s="40"/>
      <c r="T16" s="41"/>
      <c r="U16" s="42"/>
      <c r="V16" s="42"/>
      <c r="W16" s="43"/>
      <c r="X16" s="39"/>
      <c r="Y16" s="40"/>
      <c r="Z16" s="41"/>
      <c r="AA16" s="42"/>
      <c r="AB16" s="42"/>
      <c r="AC16" s="43"/>
    </row>
    <row r="17" spans="1:29">
      <c r="A17" s="303"/>
      <c r="B17" s="318"/>
      <c r="C17" s="270"/>
      <c r="D17" s="205"/>
      <c r="E17" s="206"/>
      <c r="F17" s="208"/>
      <c r="G17" s="209"/>
      <c r="H17" s="261"/>
      <c r="I17" s="270"/>
      <c r="J17" s="205"/>
      <c r="K17" s="206"/>
      <c r="L17" s="205"/>
      <c r="M17" s="207"/>
      <c r="N17" s="260"/>
      <c r="P17" s="38"/>
      <c r="Q17" s="38"/>
      <c r="R17" s="39"/>
      <c r="S17" s="40"/>
      <c r="T17" s="41"/>
      <c r="U17" s="42"/>
      <c r="V17" s="42"/>
      <c r="W17" s="43"/>
      <c r="X17" s="39"/>
      <c r="Y17" s="40"/>
      <c r="Z17" s="41"/>
      <c r="AA17" s="42"/>
      <c r="AB17" s="42"/>
      <c r="AC17" s="43"/>
    </row>
    <row r="18" spans="1:29">
      <c r="A18" s="303"/>
      <c r="B18" s="318"/>
      <c r="C18" s="270"/>
      <c r="D18" s="205"/>
      <c r="E18" s="206"/>
      <c r="F18" s="208"/>
      <c r="G18" s="209"/>
      <c r="H18" s="261"/>
      <c r="I18" s="270"/>
      <c r="J18" s="205"/>
      <c r="K18" s="206"/>
      <c r="L18" s="205"/>
      <c r="M18" s="207"/>
      <c r="N18" s="260"/>
      <c r="P18" s="38"/>
      <c r="Q18" s="38"/>
      <c r="R18" s="39"/>
      <c r="S18" s="40"/>
      <c r="T18" s="41"/>
      <c r="U18" s="42"/>
      <c r="V18" s="42"/>
      <c r="W18" s="43"/>
      <c r="X18" s="39"/>
      <c r="Y18" s="40"/>
      <c r="Z18" s="41"/>
      <c r="AA18" s="42"/>
      <c r="AB18" s="42"/>
      <c r="AC18" s="43"/>
    </row>
    <row r="19" spans="1:29">
      <c r="A19" s="303"/>
      <c r="B19" s="318"/>
      <c r="C19" s="270"/>
      <c r="D19" s="205"/>
      <c r="E19" s="206"/>
      <c r="F19" s="208"/>
      <c r="G19" s="209"/>
      <c r="H19" s="261"/>
      <c r="I19" s="270"/>
      <c r="J19" s="205"/>
      <c r="K19" s="206"/>
      <c r="L19" s="205"/>
      <c r="M19" s="207"/>
      <c r="N19" s="260"/>
      <c r="P19" s="38"/>
      <c r="Q19" s="38"/>
      <c r="R19" s="39"/>
      <c r="S19" s="40"/>
      <c r="T19" s="41"/>
      <c r="U19" s="42"/>
      <c r="V19" s="42"/>
      <c r="W19" s="43"/>
      <c r="X19" s="39"/>
      <c r="Y19" s="40"/>
      <c r="Z19" s="41"/>
      <c r="AA19" s="42"/>
      <c r="AB19" s="42"/>
      <c r="AC19" s="43"/>
    </row>
    <row r="20" spans="1:29" ht="32" customHeight="1">
      <c r="A20" s="303"/>
      <c r="B20" s="318"/>
      <c r="C20" s="270"/>
      <c r="D20" s="205"/>
      <c r="E20" s="206"/>
      <c r="F20" s="208"/>
      <c r="G20" s="209"/>
      <c r="H20" s="261"/>
      <c r="I20" s="270"/>
      <c r="J20" s="205"/>
      <c r="K20" s="206"/>
      <c r="L20" s="205"/>
      <c r="M20" s="207"/>
      <c r="N20" s="260"/>
      <c r="P20" s="38"/>
      <c r="Q20" s="38"/>
      <c r="R20" s="39"/>
      <c r="S20" s="40"/>
      <c r="T20" s="41"/>
      <c r="U20" s="42"/>
      <c r="V20" s="42"/>
      <c r="W20" s="43"/>
      <c r="X20" s="39"/>
      <c r="Y20" s="40"/>
      <c r="Z20" s="41"/>
      <c r="AA20" s="42"/>
      <c r="AB20" s="42"/>
      <c r="AC20" s="43"/>
    </row>
    <row r="21" spans="1:29" ht="30" customHeight="1">
      <c r="A21" s="303"/>
      <c r="B21" s="318"/>
      <c r="C21" s="270"/>
      <c r="D21" s="205"/>
      <c r="E21" s="206"/>
      <c r="F21" s="208"/>
      <c r="G21" s="209"/>
      <c r="H21" s="261"/>
      <c r="I21" s="270"/>
      <c r="J21" s="205"/>
      <c r="K21" s="206"/>
      <c r="L21" s="205"/>
      <c r="M21" s="207"/>
      <c r="N21" s="260"/>
      <c r="P21" s="38"/>
      <c r="Q21" s="38"/>
      <c r="R21" s="39"/>
      <c r="S21" s="40"/>
      <c r="T21" s="41"/>
      <c r="U21" s="42"/>
      <c r="V21" s="42"/>
      <c r="W21" s="43"/>
      <c r="X21" s="39"/>
      <c r="Y21" s="40"/>
      <c r="Z21" s="41"/>
      <c r="AA21" s="42"/>
      <c r="AB21" s="42"/>
      <c r="AC21" s="43"/>
    </row>
    <row r="22" spans="1:29" ht="20" customHeight="1">
      <c r="A22" s="303"/>
      <c r="B22" s="318"/>
      <c r="C22" s="270"/>
      <c r="D22" s="205"/>
      <c r="E22" s="206"/>
      <c r="F22" s="208"/>
      <c r="G22" s="209"/>
      <c r="H22" s="261"/>
      <c r="I22" s="270"/>
      <c r="J22" s="205"/>
      <c r="K22" s="206"/>
      <c r="L22" s="205"/>
      <c r="M22" s="207"/>
      <c r="N22" s="260"/>
      <c r="P22" s="38"/>
      <c r="Q22" s="38"/>
      <c r="R22" s="39"/>
      <c r="S22" s="40"/>
      <c r="T22" s="41"/>
      <c r="U22" s="42"/>
      <c r="V22" s="42"/>
      <c r="W22" s="43"/>
      <c r="X22" s="39"/>
      <c r="Y22" s="40"/>
      <c r="Z22" s="41"/>
      <c r="AA22" s="42"/>
      <c r="AB22" s="42"/>
      <c r="AC22" s="43"/>
    </row>
    <row r="23" spans="1:29" ht="29" customHeight="1">
      <c r="A23" s="303"/>
      <c r="B23" s="318"/>
      <c r="C23" s="270"/>
      <c r="D23" s="205"/>
      <c r="E23" s="206"/>
      <c r="F23" s="208"/>
      <c r="G23" s="209"/>
      <c r="H23" s="261"/>
      <c r="I23" s="270"/>
      <c r="J23" s="205"/>
      <c r="K23" s="206"/>
      <c r="L23" s="205"/>
      <c r="M23" s="207"/>
      <c r="N23" s="260"/>
      <c r="P23" s="38"/>
      <c r="Q23" s="38"/>
      <c r="R23" s="39"/>
      <c r="S23" s="40"/>
      <c r="T23" s="41"/>
      <c r="U23" s="42"/>
      <c r="V23" s="42"/>
      <c r="W23" s="43"/>
      <c r="X23" s="39"/>
      <c r="Y23" s="40"/>
      <c r="Z23" s="41"/>
      <c r="AA23" s="42"/>
      <c r="AB23" s="42"/>
      <c r="AC23" s="43"/>
    </row>
    <row r="24" spans="1:29">
      <c r="A24" s="350" t="s">
        <v>1728</v>
      </c>
      <c r="B24" s="351"/>
      <c r="C24" s="282">
        <f>SUM(C8:C23)</f>
        <v>0</v>
      </c>
      <c r="D24" s="282">
        <f>SUM(D8:D23)</f>
        <v>0</v>
      </c>
      <c r="E24" s="283" t="e">
        <f>D24/C24</f>
        <v>#DIV/0!</v>
      </c>
      <c r="F24" s="282">
        <f>SUM(F8:F23)</f>
        <v>0</v>
      </c>
      <c r="G24" s="282" t="e">
        <f t="shared" ref="G24" si="0">C24/F24</f>
        <v>#DIV/0!</v>
      </c>
      <c r="H24" s="284" t="e">
        <f t="shared" ref="H24" si="1">D24/F24</f>
        <v>#DIV/0!</v>
      </c>
      <c r="I24" s="282">
        <f>SUM(I8:I23)</f>
        <v>0</v>
      </c>
      <c r="J24" s="282">
        <f>SUM(J8:J23)</f>
        <v>0</v>
      </c>
      <c r="K24" s="283" t="e">
        <f>J24/I24</f>
        <v>#DIV/0!</v>
      </c>
      <c r="L24" s="282">
        <f>SUM(L8:L23)</f>
        <v>0</v>
      </c>
      <c r="M24" s="282" t="e">
        <f t="shared" ref="M24" si="2">I24/L24</f>
        <v>#DIV/0!</v>
      </c>
      <c r="N24" s="284" t="e">
        <f t="shared" ref="N24" si="3">J24/L24</f>
        <v>#DIV/0!</v>
      </c>
      <c r="P24" s="11" t="s">
        <v>1284</v>
      </c>
      <c r="Q24" s="11"/>
      <c r="R24" s="12"/>
      <c r="S24" s="13"/>
      <c r="T24" s="14"/>
      <c r="U24" s="13"/>
      <c r="V24" s="13"/>
      <c r="W24" s="15"/>
      <c r="X24" s="12"/>
      <c r="Y24" s="13"/>
      <c r="Z24" s="14"/>
      <c r="AA24" s="16"/>
      <c r="AB24" s="13"/>
      <c r="AC24" s="15"/>
    </row>
    <row r="26" spans="1:29">
      <c r="A26" s="202" t="s">
        <v>1971</v>
      </c>
      <c r="B26" s="194" t="s">
        <v>1972</v>
      </c>
    </row>
    <row r="27" spans="1:29" ht="16" customHeight="1">
      <c r="A27" s="537"/>
      <c r="B27" s="538"/>
      <c r="C27" s="795" t="str">
        <f>C6</f>
        <v>0/1/1900</v>
      </c>
      <c r="D27" s="795" t="str">
        <f>D6</f>
        <v>0/1/1900</v>
      </c>
      <c r="E27" s="801"/>
      <c r="F27" s="795"/>
      <c r="G27" s="795"/>
      <c r="H27" s="802"/>
      <c r="I27" s="795">
        <f>I6</f>
        <v>0</v>
      </c>
      <c r="J27" s="795">
        <f>J6</f>
        <v>0</v>
      </c>
      <c r="K27" s="801"/>
      <c r="L27" s="795"/>
      <c r="M27" s="795"/>
      <c r="N27" s="802"/>
      <c r="O27" s="502"/>
      <c r="P27" s="539"/>
      <c r="Q27" s="539"/>
      <c r="R27" s="980" t="e">
        <f>LatestYr</f>
        <v>#REF!</v>
      </c>
      <c r="S27" s="981"/>
      <c r="T27" s="981"/>
      <c r="U27" s="981"/>
      <c r="V27" s="981"/>
      <c r="W27" s="982"/>
      <c r="X27" s="980" t="e">
        <f>LastYr</f>
        <v>#REF!</v>
      </c>
      <c r="Y27" s="981"/>
      <c r="Z27" s="981"/>
      <c r="AA27" s="981"/>
      <c r="AB27" s="981"/>
      <c r="AC27" s="982"/>
    </row>
    <row r="28" spans="1:29" ht="30">
      <c r="A28" s="540" t="s">
        <v>1930</v>
      </c>
      <c r="B28" s="541" t="s">
        <v>1931</v>
      </c>
      <c r="C28" s="542" t="s">
        <v>1722</v>
      </c>
      <c r="D28" s="542" t="s">
        <v>1723</v>
      </c>
      <c r="E28" s="542" t="s">
        <v>1199</v>
      </c>
      <c r="F28" s="542" t="s">
        <v>1929</v>
      </c>
      <c r="G28" s="542" t="s">
        <v>1938</v>
      </c>
      <c r="H28" s="541" t="s">
        <v>1939</v>
      </c>
      <c r="I28" s="542" t="s">
        <v>1722</v>
      </c>
      <c r="J28" s="542" t="s">
        <v>1723</v>
      </c>
      <c r="K28" s="542" t="s">
        <v>1199</v>
      </c>
      <c r="L28" s="542" t="s">
        <v>1929</v>
      </c>
      <c r="M28" s="542" t="s">
        <v>1938</v>
      </c>
      <c r="N28" s="541" t="s">
        <v>1939</v>
      </c>
      <c r="O28" s="500"/>
      <c r="P28" s="543" t="s">
        <v>1930</v>
      </c>
      <c r="Q28" s="543" t="s">
        <v>1931</v>
      </c>
      <c r="R28" s="544" t="s">
        <v>1722</v>
      </c>
      <c r="S28" s="545" t="s">
        <v>1723</v>
      </c>
      <c r="T28" s="545" t="s">
        <v>1199</v>
      </c>
      <c r="U28" s="545" t="s">
        <v>1929</v>
      </c>
      <c r="V28" s="545" t="s">
        <v>1938</v>
      </c>
      <c r="W28" s="546" t="s">
        <v>1939</v>
      </c>
      <c r="X28" s="544" t="s">
        <v>1722</v>
      </c>
      <c r="Y28" s="545" t="s">
        <v>1723</v>
      </c>
      <c r="Z28" s="545" t="s">
        <v>1199</v>
      </c>
      <c r="AA28" s="545" t="s">
        <v>1929</v>
      </c>
      <c r="AB28" s="545" t="s">
        <v>1938</v>
      </c>
      <c r="AC28" s="546" t="s">
        <v>1939</v>
      </c>
    </row>
    <row r="29" spans="1:29">
      <c r="A29" s="875"/>
      <c r="B29" s="876"/>
      <c r="C29" s="270"/>
      <c r="D29" s="205"/>
      <c r="E29" s="206"/>
      <c r="F29" s="208"/>
      <c r="G29" s="209"/>
      <c r="H29" s="261"/>
      <c r="I29" s="270"/>
      <c r="J29" s="205"/>
      <c r="K29" s="206"/>
      <c r="L29" s="205"/>
      <c r="M29" s="207"/>
      <c r="N29" s="260"/>
      <c r="P29" s="34"/>
      <c r="Q29" s="1"/>
      <c r="R29" s="769"/>
      <c r="S29" s="769"/>
      <c r="T29" s="35"/>
      <c r="U29"/>
      <c r="V29" s="771"/>
      <c r="W29" s="772"/>
      <c r="X29"/>
      <c r="Y29"/>
      <c r="Z29" s="35"/>
      <c r="AA29"/>
      <c r="AB29" s="36"/>
      <c r="AC29" s="37"/>
    </row>
    <row r="30" spans="1:29">
      <c r="A30" s="875"/>
      <c r="B30" s="876"/>
      <c r="C30" s="270"/>
      <c r="D30" s="205"/>
      <c r="E30" s="206"/>
      <c r="F30" s="208"/>
      <c r="G30" s="209"/>
      <c r="H30" s="261"/>
      <c r="I30" s="270"/>
      <c r="J30" s="205"/>
      <c r="K30" s="206"/>
      <c r="L30" s="205"/>
      <c r="M30" s="207"/>
      <c r="N30" s="260"/>
      <c r="P30" s="38"/>
      <c r="Q30" s="1"/>
      <c r="R30" s="769"/>
      <c r="S30" s="769"/>
      <c r="T30" s="35"/>
      <c r="U30"/>
      <c r="V30" s="771"/>
      <c r="W30" s="772"/>
      <c r="X30"/>
      <c r="Y30"/>
      <c r="Z30" s="41"/>
      <c r="AA30"/>
      <c r="AB30" s="42"/>
      <c r="AC30" s="43"/>
    </row>
    <row r="31" spans="1:29">
      <c r="A31" s="875"/>
      <c r="B31" s="876"/>
      <c r="C31" s="270"/>
      <c r="D31" s="205"/>
      <c r="E31" s="206"/>
      <c r="F31" s="208"/>
      <c r="G31" s="209"/>
      <c r="H31" s="261"/>
      <c r="I31" s="270"/>
      <c r="J31" s="205"/>
      <c r="K31" s="206"/>
      <c r="L31" s="205"/>
      <c r="M31" s="207"/>
      <c r="N31" s="260"/>
      <c r="P31" s="38"/>
      <c r="Q31" s="1"/>
      <c r="R31" s="769"/>
      <c r="S31" s="769"/>
      <c r="T31" s="35"/>
      <c r="U31"/>
      <c r="V31" s="771"/>
      <c r="W31" s="772"/>
      <c r="X31"/>
      <c r="Y31"/>
      <c r="Z31" s="41"/>
      <c r="AA31"/>
      <c r="AB31" s="42"/>
      <c r="AC31" s="43"/>
    </row>
    <row r="32" spans="1:29">
      <c r="A32" s="875"/>
      <c r="B32" s="876"/>
      <c r="C32" s="270"/>
      <c r="D32" s="205"/>
      <c r="E32" s="206"/>
      <c r="F32" s="208"/>
      <c r="G32" s="209"/>
      <c r="H32" s="261"/>
      <c r="I32" s="270"/>
      <c r="J32" s="205"/>
      <c r="K32" s="206"/>
      <c r="L32" s="205"/>
      <c r="M32" s="207"/>
      <c r="N32" s="260"/>
      <c r="P32" s="38"/>
      <c r="Q32" s="1"/>
      <c r="R32" s="769"/>
      <c r="S32" s="769"/>
      <c r="T32" s="35"/>
      <c r="U32"/>
      <c r="V32" s="771"/>
      <c r="W32" s="772"/>
      <c r="X32"/>
      <c r="Y32"/>
      <c r="Z32" s="41"/>
      <c r="AA32"/>
      <c r="AB32" s="42"/>
      <c r="AC32" s="43"/>
    </row>
    <row r="33" spans="1:29">
      <c r="A33" s="875"/>
      <c r="B33" s="876"/>
      <c r="C33" s="270"/>
      <c r="D33" s="205"/>
      <c r="E33" s="206"/>
      <c r="F33" s="208"/>
      <c r="G33" s="209"/>
      <c r="H33" s="261"/>
      <c r="I33" s="270"/>
      <c r="J33" s="205"/>
      <c r="K33" s="206"/>
      <c r="L33" s="205"/>
      <c r="M33" s="207"/>
      <c r="N33" s="260"/>
      <c r="P33" s="38"/>
      <c r="Q33" s="1"/>
      <c r="R33" s="769"/>
      <c r="S33" s="769"/>
      <c r="T33" s="35"/>
      <c r="U33"/>
      <c r="V33" s="771"/>
      <c r="W33" s="772"/>
      <c r="X33"/>
      <c r="Y33"/>
      <c r="Z33" s="41"/>
      <c r="AA33"/>
      <c r="AB33" s="42"/>
      <c r="AC33" s="43"/>
    </row>
    <row r="34" spans="1:29">
      <c r="A34" s="875"/>
      <c r="B34" s="876"/>
      <c r="C34" s="270"/>
      <c r="D34" s="205"/>
      <c r="E34" s="206"/>
      <c r="F34" s="208"/>
      <c r="G34" s="209"/>
      <c r="H34" s="261"/>
      <c r="I34" s="270"/>
      <c r="J34" s="205"/>
      <c r="K34" s="206"/>
      <c r="L34" s="205"/>
      <c r="M34" s="207"/>
      <c r="N34" s="260"/>
      <c r="P34" s="38"/>
      <c r="Q34" s="1"/>
      <c r="R34" s="769"/>
      <c r="S34" s="769"/>
      <c r="T34" s="35"/>
      <c r="U34"/>
      <c r="V34" s="771"/>
      <c r="W34" s="772"/>
      <c r="X34"/>
      <c r="Y34"/>
      <c r="Z34" s="41"/>
      <c r="AA34"/>
      <c r="AB34" s="42"/>
      <c r="AC34" s="43"/>
    </row>
    <row r="35" spans="1:29">
      <c r="A35" s="875"/>
      <c r="B35" s="876"/>
      <c r="C35" s="270"/>
      <c r="D35" s="205"/>
      <c r="E35" s="206"/>
      <c r="F35" s="208"/>
      <c r="G35" s="209"/>
      <c r="H35" s="261"/>
      <c r="I35" s="270"/>
      <c r="J35" s="205"/>
      <c r="K35" s="206"/>
      <c r="L35" s="205"/>
      <c r="M35" s="207"/>
      <c r="N35" s="260"/>
      <c r="P35" s="38"/>
      <c r="Q35" s="1"/>
      <c r="R35" s="769"/>
      <c r="S35" s="769"/>
      <c r="T35" s="35"/>
      <c r="U35"/>
      <c r="V35" s="771"/>
      <c r="W35" s="772"/>
      <c r="X35"/>
      <c r="Y35"/>
      <c r="Z35" s="41"/>
      <c r="AA35"/>
      <c r="AB35" s="42"/>
      <c r="AC35" s="43"/>
    </row>
    <row r="36" spans="1:29" ht="21" customHeight="1">
      <c r="A36" s="875"/>
      <c r="B36" s="876"/>
      <c r="C36" s="270"/>
      <c r="D36" s="205"/>
      <c r="E36" s="206"/>
      <c r="F36" s="208"/>
      <c r="G36" s="209"/>
      <c r="H36" s="261"/>
      <c r="I36" s="270"/>
      <c r="J36" s="205"/>
      <c r="K36" s="206"/>
      <c r="L36" s="205"/>
      <c r="M36" s="207"/>
      <c r="N36" s="260"/>
      <c r="P36" s="38"/>
      <c r="Q36" s="38"/>
      <c r="R36" s="39"/>
      <c r="S36" s="40"/>
      <c r="T36" s="41"/>
      <c r="U36" s="42"/>
      <c r="V36" s="42"/>
      <c r="W36" s="43"/>
      <c r="X36" s="39"/>
      <c r="Y36" s="40"/>
      <c r="Z36" s="41"/>
      <c r="AA36" s="42"/>
      <c r="AB36" s="42"/>
      <c r="AC36" s="43"/>
    </row>
    <row r="37" spans="1:29" ht="21" customHeight="1">
      <c r="A37" s="875"/>
      <c r="B37" s="876"/>
      <c r="C37" s="270"/>
      <c r="D37" s="205"/>
      <c r="E37" s="206"/>
      <c r="F37" s="208"/>
      <c r="G37" s="209"/>
      <c r="H37" s="261"/>
      <c r="I37" s="270"/>
      <c r="J37" s="205"/>
      <c r="K37" s="206"/>
      <c r="L37" s="205"/>
      <c r="M37" s="207"/>
      <c r="N37" s="260"/>
      <c r="P37" s="38"/>
      <c r="Q37" s="38"/>
      <c r="R37" s="39"/>
      <c r="S37" s="40"/>
      <c r="T37" s="41"/>
      <c r="U37" s="42"/>
      <c r="V37" s="42"/>
      <c r="W37" s="43"/>
      <c r="X37" s="39"/>
      <c r="Y37" s="40"/>
      <c r="Z37" s="41"/>
      <c r="AA37" s="42"/>
      <c r="AB37" s="42"/>
      <c r="AC37" s="43"/>
    </row>
    <row r="38" spans="1:29">
      <c r="A38" s="875"/>
      <c r="B38" s="876"/>
      <c r="C38" s="270"/>
      <c r="D38" s="205"/>
      <c r="E38" s="206"/>
      <c r="F38" s="208"/>
      <c r="G38" s="209"/>
      <c r="H38" s="261"/>
      <c r="I38" s="270"/>
      <c r="J38" s="205"/>
      <c r="K38" s="206"/>
      <c r="L38" s="205"/>
      <c r="M38" s="207"/>
      <c r="N38" s="260"/>
      <c r="P38" s="38"/>
      <c r="Q38" s="38"/>
      <c r="R38" s="39"/>
      <c r="S38" s="40"/>
      <c r="T38" s="41"/>
      <c r="U38" s="42"/>
      <c r="V38" s="42"/>
      <c r="W38" s="43"/>
      <c r="X38" s="39"/>
      <c r="Y38" s="40"/>
      <c r="Z38" s="41"/>
      <c r="AA38" s="42"/>
      <c r="AB38" s="42"/>
      <c r="AC38" s="43"/>
    </row>
    <row r="39" spans="1:29" ht="21" customHeight="1">
      <c r="A39" s="875"/>
      <c r="B39" s="876"/>
      <c r="C39" s="270"/>
      <c r="D39" s="205"/>
      <c r="E39" s="206"/>
      <c r="F39" s="208"/>
      <c r="G39" s="209"/>
      <c r="H39" s="261"/>
      <c r="I39" s="270"/>
      <c r="J39" s="205"/>
      <c r="K39" s="206"/>
      <c r="L39" s="205"/>
      <c r="M39" s="207"/>
      <c r="N39" s="260"/>
      <c r="P39" s="38"/>
      <c r="Q39" s="38"/>
      <c r="R39" s="39"/>
      <c r="S39" s="40"/>
      <c r="T39" s="41"/>
      <c r="U39" s="42"/>
      <c r="V39" s="42"/>
      <c r="W39" s="43"/>
      <c r="X39" s="39"/>
      <c r="Y39" s="40"/>
      <c r="Z39" s="41"/>
      <c r="AA39" s="42"/>
      <c r="AB39" s="42"/>
      <c r="AC39" s="43"/>
    </row>
    <row r="40" spans="1:29" ht="21" customHeight="1">
      <c r="A40" s="875"/>
      <c r="B40" s="876"/>
      <c r="C40" s="270"/>
      <c r="D40" s="205"/>
      <c r="E40" s="206"/>
      <c r="F40" s="208"/>
      <c r="G40" s="209"/>
      <c r="H40" s="261"/>
      <c r="I40" s="270"/>
      <c r="J40" s="205"/>
      <c r="K40" s="206"/>
      <c r="L40" s="205"/>
      <c r="M40" s="207"/>
      <c r="N40" s="260"/>
      <c r="P40" s="38"/>
      <c r="Q40" s="38"/>
      <c r="R40" s="39"/>
      <c r="S40" s="40"/>
      <c r="T40" s="41"/>
      <c r="U40" s="42"/>
      <c r="V40" s="42"/>
      <c r="W40" s="43"/>
      <c r="X40" s="39"/>
      <c r="Y40" s="40"/>
      <c r="Z40" s="41"/>
      <c r="AA40" s="42"/>
      <c r="AB40" s="42"/>
      <c r="AC40" s="43"/>
    </row>
    <row r="41" spans="1:29" ht="21" customHeight="1">
      <c r="A41" s="875"/>
      <c r="B41" s="876"/>
      <c r="C41" s="270"/>
      <c r="D41" s="205"/>
      <c r="E41" s="206"/>
      <c r="F41" s="208"/>
      <c r="G41" s="209"/>
      <c r="H41" s="261"/>
      <c r="I41" s="270"/>
      <c r="J41" s="205"/>
      <c r="K41" s="206"/>
      <c r="L41" s="205"/>
      <c r="M41" s="207"/>
      <c r="N41" s="260"/>
      <c r="P41" s="38"/>
      <c r="Q41" s="38"/>
      <c r="R41" s="39"/>
      <c r="S41" s="40"/>
      <c r="T41" s="41"/>
      <c r="U41" s="42"/>
      <c r="V41" s="42"/>
      <c r="W41" s="43"/>
      <c r="X41" s="39"/>
      <c r="Y41" s="40"/>
      <c r="Z41" s="41"/>
      <c r="AA41" s="42"/>
      <c r="AB41" s="42"/>
      <c r="AC41" s="43"/>
    </row>
    <row r="42" spans="1:29" ht="21" customHeight="1">
      <c r="A42" s="875"/>
      <c r="B42" s="876"/>
      <c r="C42" s="270"/>
      <c r="D42" s="205"/>
      <c r="E42" s="206"/>
      <c r="F42" s="208"/>
      <c r="G42" s="209"/>
      <c r="H42" s="261"/>
      <c r="I42" s="270"/>
      <c r="J42" s="205"/>
      <c r="K42" s="206"/>
      <c r="L42" s="205"/>
      <c r="M42" s="207"/>
      <c r="N42" s="260"/>
      <c r="P42" s="38"/>
      <c r="Q42" s="38"/>
      <c r="R42" s="39"/>
      <c r="S42" s="40"/>
      <c r="T42" s="41"/>
      <c r="U42" s="42"/>
      <c r="V42" s="42"/>
      <c r="W42" s="43"/>
      <c r="X42" s="39"/>
      <c r="Y42" s="40"/>
      <c r="Z42" s="41"/>
      <c r="AA42" s="42"/>
      <c r="AB42" s="42"/>
      <c r="AC42" s="43"/>
    </row>
    <row r="43" spans="1:29" ht="21" customHeight="1">
      <c r="A43" s="875"/>
      <c r="B43" s="876"/>
      <c r="C43" s="270"/>
      <c r="D43" s="205"/>
      <c r="E43" s="206"/>
      <c r="F43" s="208"/>
      <c r="G43" s="209"/>
      <c r="H43" s="261"/>
      <c r="I43" s="270"/>
      <c r="J43" s="205"/>
      <c r="K43" s="206"/>
      <c r="L43" s="205"/>
      <c r="M43" s="207"/>
      <c r="N43" s="260"/>
      <c r="P43" s="38"/>
      <c r="Q43" s="38"/>
      <c r="R43" s="39"/>
      <c r="S43" s="40"/>
      <c r="T43" s="41"/>
      <c r="U43" s="42"/>
      <c r="V43" s="42"/>
      <c r="W43" s="43"/>
      <c r="X43" s="39"/>
      <c r="Y43" s="40"/>
      <c r="Z43" s="41"/>
      <c r="AA43" s="42"/>
      <c r="AB43" s="42"/>
      <c r="AC43" s="43"/>
    </row>
    <row r="44" spans="1:29" ht="21" customHeight="1">
      <c r="A44" s="875"/>
      <c r="B44" s="876"/>
      <c r="C44" s="270"/>
      <c r="D44" s="205"/>
      <c r="E44" s="206"/>
      <c r="F44" s="208"/>
      <c r="G44" s="209"/>
      <c r="H44" s="261"/>
      <c r="I44" s="270"/>
      <c r="J44" s="205"/>
      <c r="K44" s="206"/>
      <c r="L44" s="205"/>
      <c r="M44" s="207"/>
      <c r="N44" s="260"/>
      <c r="P44" s="38"/>
      <c r="Q44" s="38"/>
      <c r="R44" s="39"/>
      <c r="S44" s="40"/>
      <c r="T44" s="41"/>
      <c r="U44" s="42"/>
      <c r="V44" s="42"/>
      <c r="W44" s="43"/>
      <c r="X44" s="39"/>
      <c r="Y44" s="40"/>
      <c r="Z44" s="41"/>
      <c r="AA44" s="42"/>
      <c r="AB44" s="42"/>
      <c r="AC44" s="43"/>
    </row>
    <row r="45" spans="1:29" ht="21" customHeight="1">
      <c r="A45" s="350" t="s">
        <v>1728</v>
      </c>
      <c r="B45" s="351"/>
      <c r="C45" s="282">
        <f>SUM(C29:C44)</f>
        <v>0</v>
      </c>
      <c r="D45" s="282">
        <f>SUM(D29:D44)</f>
        <v>0</v>
      </c>
      <c r="E45" s="283" t="e">
        <f>D45/C45</f>
        <v>#DIV/0!</v>
      </c>
      <c r="F45" s="282">
        <f>SUM(F29:F44)</f>
        <v>0</v>
      </c>
      <c r="G45" s="282" t="e">
        <f t="shared" ref="G45" si="4">C45/F45</f>
        <v>#DIV/0!</v>
      </c>
      <c r="H45" s="284" t="e">
        <f t="shared" ref="H45" si="5">D45/F45</f>
        <v>#DIV/0!</v>
      </c>
      <c r="I45" s="282">
        <f>SUM(I29:I44)</f>
        <v>0</v>
      </c>
      <c r="J45" s="282">
        <f>SUM(J29:J44)</f>
        <v>0</v>
      </c>
      <c r="K45" s="283" t="e">
        <f>J45/I45</f>
        <v>#DIV/0!</v>
      </c>
      <c r="L45" s="282">
        <f>SUM(L29:L44)</f>
        <v>0</v>
      </c>
      <c r="M45" s="282" t="e">
        <f t="shared" ref="M45" si="6">I45/L45</f>
        <v>#DIV/0!</v>
      </c>
      <c r="N45" s="284" t="e">
        <f t="shared" ref="N45" si="7">J45/L45</f>
        <v>#DIV/0!</v>
      </c>
      <c r="P45" s="11" t="s">
        <v>1284</v>
      </c>
      <c r="Q45" s="11"/>
      <c r="R45" s="12"/>
      <c r="S45" s="13"/>
      <c r="T45" s="14"/>
      <c r="U45" s="13"/>
      <c r="V45" s="13"/>
      <c r="W45" s="15"/>
      <c r="X45" s="12"/>
      <c r="Y45" s="13"/>
      <c r="Z45" s="14"/>
      <c r="AA45" s="16"/>
      <c r="AB45" s="13"/>
      <c r="AC45" s="15"/>
    </row>
    <row r="46" spans="1:29">
      <c r="A46" s="194" t="s">
        <v>1736</v>
      </c>
    </row>
    <row r="48" spans="1:29">
      <c r="G48" s="183">
        <f>F29*H29</f>
        <v>0</v>
      </c>
    </row>
  </sheetData>
  <mergeCells count="4">
    <mergeCell ref="R6:W6"/>
    <mergeCell ref="X6:AC6"/>
    <mergeCell ref="R27:W27"/>
    <mergeCell ref="X27:AC27"/>
  </mergeCells>
  <phoneticPr fontId="38" type="noConversion"/>
  <conditionalFormatting sqref="E8:E24 E29:E45 K29:K45">
    <cfRule type="cellIs" dxfId="2" priority="10" operator="lessThan">
      <formula>$B$2</formula>
    </cfRule>
  </conditionalFormatting>
  <conditionalFormatting sqref="K8:K24">
    <cfRule type="cellIs" dxfId="0" priority="1" operator="lessThan">
      <formula>$B$2</formula>
    </cfRule>
  </conditionalFormatting>
  <dataValidations count="1">
    <dataValidation type="list" allowBlank="1" showInputMessage="1" showErrorMessage="1" sqref="C1" xr:uid="{E4DC5AFC-6FC1-9E4B-8A41-B82E7D68FBA0}">
      <formula1>"Raw Data, Self-Input"</formula1>
    </dataValidation>
  </dataValidations>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5436" id="{E6753663-CF70-DB4E-9BCE-50D24F5DD5C9}">
            <xm:f>E8&lt;'P20_Usage Overview'!$B$4</xm:f>
            <x14:dxf>
              <font>
                <color rgb="FF9C0006"/>
              </font>
            </x14:dxf>
          </x14:cfRule>
          <xm:sqref>E8:E24 K20:K24 E29:E45 K29:K45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e7fe3ad-e561-473b-a2c5-3b4f0568f0d0">
      <UserInfo>
        <DisplayName>Crystal Fang</DisplayName>
        <AccountId>14</AccountId>
        <AccountType/>
      </UserInfo>
      <UserInfo>
        <DisplayName>Bryan Mak</DisplayName>
        <AccountId>3154</AccountId>
        <AccountType/>
      </UserInfo>
    </SharedWithUsers>
    <TaxCatchAll xmlns="ae7fe3ad-e561-473b-a2c5-3b4f0568f0d0" xsi:nil="true"/>
    <lcf76f155ced4ddcb4097134ff3c332f xmlns="820629ea-d4aa-4365-8e0d-df1160389a9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906B6B5D94B746BC4B62ADE2CC0140" ma:contentTypeVersion="18" ma:contentTypeDescription="Create a new document." ma:contentTypeScope="" ma:versionID="3f91983cbf18b9725586a4edf899896d">
  <xsd:schema xmlns:xsd="http://www.w3.org/2001/XMLSchema" xmlns:xs="http://www.w3.org/2001/XMLSchema" xmlns:p="http://schemas.microsoft.com/office/2006/metadata/properties" xmlns:ns2="820629ea-d4aa-4365-8e0d-df1160389a99" xmlns:ns3="ae7fe3ad-e561-473b-a2c5-3b4f0568f0d0" targetNamespace="http://schemas.microsoft.com/office/2006/metadata/properties" ma:root="true" ma:fieldsID="2fba0b82c0735cd64c4b6acc59425509" ns2:_="" ns3:_="">
    <xsd:import namespace="820629ea-d4aa-4365-8e0d-df1160389a99"/>
    <xsd:import namespace="ae7fe3ad-e561-473b-a2c5-3b4f0568f0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629ea-d4aa-4365-8e0d-df1160389a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667172d-f395-4048-926d-b0693695d2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7fe3ad-e561-473b-a2c5-3b4f0568f0d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525947c-c3ff-4bd0-b6f1-579cd13d8703}" ma:internalName="TaxCatchAll" ma:showField="CatchAllData" ma:web="ae7fe3ad-e561-473b-a2c5-3b4f0568f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78EB7-0726-49FD-83AC-8197AE6CC3D3}">
  <ds:schemaRefs>
    <ds:schemaRef ds:uri="820629ea-d4aa-4365-8e0d-df1160389a99"/>
    <ds:schemaRef ds:uri="http://purl.org/dc/terms/"/>
    <ds:schemaRef ds:uri="http://schemas.microsoft.com/office/2006/metadata/properties"/>
    <ds:schemaRef ds:uri="http://purl.org/dc/dcmitype/"/>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e7fe3ad-e561-473b-a2c5-3b4f0568f0d0"/>
  </ds:schemaRefs>
</ds:datastoreItem>
</file>

<file path=customXml/itemProps2.xml><?xml version="1.0" encoding="utf-8"?>
<ds:datastoreItem xmlns:ds="http://schemas.openxmlformats.org/officeDocument/2006/customXml" ds:itemID="{C826F623-21A2-4207-95DA-78131D4ECD1A}">
  <ds:schemaRefs>
    <ds:schemaRef ds:uri="http://schemas.microsoft.com/sharepoint/v3/contenttype/forms"/>
  </ds:schemaRefs>
</ds:datastoreItem>
</file>

<file path=customXml/itemProps3.xml><?xml version="1.0" encoding="utf-8"?>
<ds:datastoreItem xmlns:ds="http://schemas.openxmlformats.org/officeDocument/2006/customXml" ds:itemID="{ADDCD849-088C-4001-95EA-318985C50B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629ea-d4aa-4365-8e0d-df1160389a99"/>
    <ds:schemaRef ds:uri="ae7fe3ad-e561-473b-a2c5-3b4f0568f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c4b95b-b891-4b6e-9d9d-6c63eea44338}" enabled="0" method="" siteId="{e0c4b95b-b891-4b6e-9d9d-6c63eea4433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7</vt:i4>
      </vt:variant>
    </vt:vector>
  </HeadingPairs>
  <TitlesOfParts>
    <vt:vector size="39" baseType="lpstr">
      <vt:lpstr>Input_Claims Data</vt:lpstr>
      <vt:lpstr>Input_Loss Ratio</vt:lpstr>
      <vt:lpstr>Input_Top Hos Diag</vt:lpstr>
      <vt:lpstr>Benchmarking_Uni Plan</vt:lpstr>
      <vt:lpstr>Benchmarking_General Staffs</vt:lpstr>
      <vt:lpstr>Benchmarking_Surpervisory</vt:lpstr>
      <vt:lpstr>Benchmarking_Executive</vt:lpstr>
      <vt:lpstr>GL_Benchmarking_Executive</vt:lpstr>
      <vt:lpstr>GL_Benchmarking_Supervisory</vt:lpstr>
      <vt:lpstr>GL_Benchmarking_General</vt:lpstr>
      <vt:lpstr>Cal_LR</vt:lpstr>
      <vt:lpstr>Cal_Top10HosDiag</vt:lpstr>
      <vt:lpstr>Control</vt:lpstr>
      <vt:lpstr>Cal_Claims Experience</vt:lpstr>
      <vt:lpstr>Parameter</vt:lpstr>
      <vt:lpstr>P5_Policy Summary</vt:lpstr>
      <vt:lpstr>P6_Class Description</vt:lpstr>
      <vt:lpstr>P15_LR Summary and Chart</vt:lpstr>
      <vt:lpstr>P17.2_LRbySubgroupbyBen </vt:lpstr>
      <vt:lpstr>P18_TopHosDiag</vt:lpstr>
      <vt:lpstr>Bupa Diagnosis</vt:lpstr>
      <vt:lpstr>ClaimInfo</vt:lpstr>
      <vt:lpstr>P16_LR by Benefits</vt:lpstr>
      <vt:lpstr>P20_Usage Overview</vt:lpstr>
      <vt:lpstr>P21_Usage by Class</vt:lpstr>
      <vt:lpstr>P22_Usage by Class by Ben</vt:lpstr>
      <vt:lpstr>工作表1</vt:lpstr>
      <vt:lpstr>工作表2</vt:lpstr>
      <vt:lpstr>P24_Usage_Clinical</vt:lpstr>
      <vt:lpstr>P23_Usage_Hos</vt:lpstr>
      <vt:lpstr>P25_UsageByplanBynetworkByben</vt:lpstr>
      <vt:lpstr>P26_Usage_Clinical by Network</vt:lpstr>
      <vt:lpstr>Dep_Ratio</vt:lpstr>
      <vt:lpstr>Intercept</vt:lpstr>
      <vt:lpstr>Plan_No</vt:lpstr>
      <vt:lpstr>Prem_EE</vt:lpstr>
      <vt:lpstr>Selected_limit</vt:lpstr>
      <vt:lpstr>Selected_Weighting</vt:lpstr>
      <vt:lpstr>Slope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Bryan Mak</cp:lastModifiedBy>
  <cp:revision/>
  <dcterms:created xsi:type="dcterms:W3CDTF">2021-08-17T03:04:12Z</dcterms:created>
  <dcterms:modified xsi:type="dcterms:W3CDTF">2025-05-28T08:27:10Z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0x01010086906B6B5D94B746BC4B62ADE2CC0140</vt:lpwstr>
  </property>
  <property fmtid="{D5CDD505-2E9C-101B-9397-08002B2CF9AE}" pid="3" name="MediaServiceImageTags">
    <vt:lpwstr/>
  </property>
</Properties>
</file>