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6_ICPM Retry/"/>
    </mc:Choice>
  </mc:AlternateContent>
  <xr:revisionPtr revIDLastSave="0" documentId="13_ncr:1_{80568695-FFA5-804D-BAF4-12C6BE05B971}" xr6:coauthVersionLast="47" xr6:coauthVersionMax="47" xr10:uidLastSave="{00000000-0000-0000-0000-000000000000}"/>
  <bookViews>
    <workbookView xWindow="3200" yWindow="1560" windowWidth="44440" windowHeight="24940" activeTab="2" xr2:uid="{B30E5894-0F4C-904C-8649-6A7C7A125913}"/>
  </bookViews>
  <sheets>
    <sheet name="Logs" sheetId="2" r:id="rId1"/>
    <sheet name="deviation frequency" sheetId="91" r:id="rId2"/>
    <sheet name="V. Model Evaluation" sheetId="60" r:id="rId3"/>
    <sheet name="VI. A. Earliness" sheetId="61" r:id="rId4"/>
    <sheet name="Earliness BPDP" sheetId="58" state="hidden" r:id="rId5"/>
    <sheet name="Earliness MPPN" sheetId="63" state="hidden" r:id="rId6"/>
    <sheet name="12A XGB" sheetId="117" state="hidden" r:id="rId7"/>
    <sheet name="12O XGB" sheetId="118" state="hidden" r:id="rId8"/>
    <sheet name="Dom XGB" sheetId="119" state="hidden" r:id="rId9"/>
    <sheet name="Int XGB" sheetId="120" state="hidden" r:id="rId10"/>
    <sheet name="RfP XGB" sheetId="121" state="hidden" r:id="rId11"/>
    <sheet name="Prep XGB" sheetId="122" state="hidden" r:id="rId12"/>
    <sheet name="Mobis XGB" sheetId="123" state="hidden" r:id="rId13"/>
    <sheet name="12A Suffix" sheetId="110" state="hidden" r:id="rId14"/>
    <sheet name="12O Suffix" sheetId="111" state="hidden" r:id="rId15"/>
    <sheet name="Dom Suffix" sheetId="112" state="hidden" r:id="rId16"/>
    <sheet name="Int Suffix" sheetId="113" state="hidden" r:id="rId17"/>
    <sheet name="RfP Suffix" sheetId="114" state="hidden" r:id="rId18"/>
    <sheet name="Prep Suffix" sheetId="115" state="hidden" r:id="rId19"/>
    <sheet name="Mobis Suffix" sheetId="116" state="hidden" r:id="rId20"/>
    <sheet name="12A CatB" sheetId="67" state="hidden" r:id="rId21"/>
    <sheet name="12O CatB" sheetId="104" state="hidden" r:id="rId22"/>
    <sheet name="Dom CatB" sheetId="105" state="hidden" r:id="rId23"/>
    <sheet name="Int CatB" sheetId="106" state="hidden" r:id="rId24"/>
    <sheet name="RfP CatB" sheetId="107" state="hidden" r:id="rId25"/>
    <sheet name="Prep CatB" sheetId="108" state="hidden" r:id="rId26"/>
    <sheet name="Mobis CatB" sheetId="109" state="hidden" r:id="rId27"/>
    <sheet name="12A Genga" sheetId="80" state="hidden" r:id="rId28"/>
    <sheet name="12A No Imb" sheetId="101" state="hidden" r:id="rId29"/>
    <sheet name="12A SC CIBE" sheetId="79" state="hidden" r:id="rId30"/>
    <sheet name="12A BPDP Git" sheetId="66" state="hidden" r:id="rId31"/>
    <sheet name="12A BPDP" sheetId="6" state="hidden" r:id="rId32"/>
    <sheet name="12A MPPN" sheetId="21" state="hidden" r:id="rId33"/>
    <sheet name="12O No Imb" sheetId="99" state="hidden" r:id="rId34"/>
    <sheet name="12O SC Cibe" sheetId="92" state="hidden" r:id="rId35"/>
    <sheet name="12O Genga" sheetId="81" state="hidden" r:id="rId36"/>
    <sheet name="12O BPDP" sheetId="7" state="hidden" r:id="rId37"/>
    <sheet name="12O MPPN" sheetId="52" state="hidden" r:id="rId38"/>
    <sheet name="Dom No Imb" sheetId="97" state="hidden" r:id="rId39"/>
    <sheet name="Dom SC CIBE" sheetId="93" state="hidden" r:id="rId40"/>
    <sheet name="Dom Genga" sheetId="82" state="hidden" r:id="rId41"/>
    <sheet name="Dom BPDP" sheetId="17" state="hidden" r:id="rId42"/>
    <sheet name="Dom MPPN" sheetId="54" state="hidden" r:id="rId43"/>
    <sheet name="Int No Imb" sheetId="98" state="hidden" r:id="rId44"/>
    <sheet name="Int SC CIBE" sheetId="95" state="hidden" r:id="rId45"/>
    <sheet name="Int Genga" sheetId="86" state="hidden" r:id="rId46"/>
    <sheet name="Int BPDP" sheetId="23" state="hidden" r:id="rId47"/>
    <sheet name="Int MPPN" sheetId="55" state="hidden" r:id="rId48"/>
    <sheet name="RfP Genga" sheetId="83" state="hidden" r:id="rId49"/>
    <sheet name="RfP No Imb" sheetId="96" state="hidden" r:id="rId50"/>
    <sheet name="RfP SC CIBE" sheetId="76" state="hidden" r:id="rId51"/>
    <sheet name="RfP BPDP" sheetId="12" state="hidden" r:id="rId52"/>
    <sheet name="RfP MPPN" sheetId="53" state="hidden" r:id="rId53"/>
    <sheet name="Prep No Imb" sheetId="100" state="hidden" r:id="rId54"/>
    <sheet name="Prep SC CIBE" sheetId="94" state="hidden" r:id="rId55"/>
    <sheet name="Prep Genga" sheetId="84" state="hidden" r:id="rId56"/>
    <sheet name="Prep BPDP" sheetId="11" state="hidden" r:id="rId57"/>
    <sheet name="Prep MPPN" sheetId="56" state="hidden" r:id="rId58"/>
    <sheet name="Mobis Genga" sheetId="85" state="hidden" r:id="rId59"/>
    <sheet name="Mobis No Imb" sheetId="102" state="hidden" r:id="rId60"/>
    <sheet name="Mobis SC CIBE" sheetId="74" state="hidden" r:id="rId61"/>
    <sheet name="Mobis BPDP" sheetId="22" state="hidden" r:id="rId62"/>
    <sheet name="Mobis MPPN" sheetId="64" state="hidden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60" l="1"/>
  <c r="R25" i="60"/>
  <c r="S25" i="60"/>
  <c r="S24" i="60"/>
  <c r="R24" i="60"/>
  <c r="R23" i="60"/>
  <c r="R22" i="60"/>
  <c r="S22" i="60"/>
  <c r="S21" i="60"/>
  <c r="R21" i="60"/>
  <c r="R20" i="60"/>
  <c r="R19" i="60"/>
  <c r="S19" i="60"/>
  <c r="S18" i="60"/>
  <c r="R18" i="60"/>
  <c r="R17" i="60"/>
  <c r="S15" i="60"/>
  <c r="S16" i="60"/>
  <c r="R16" i="60"/>
  <c r="R15" i="60"/>
  <c r="R14" i="60"/>
  <c r="R13" i="60"/>
  <c r="S13" i="60"/>
  <c r="S12" i="60"/>
  <c r="R12" i="60"/>
  <c r="R11" i="60"/>
  <c r="S9" i="60"/>
  <c r="S10" i="60"/>
  <c r="R10" i="60"/>
  <c r="R9" i="60"/>
  <c r="R8" i="60"/>
  <c r="R7" i="60"/>
  <c r="S7" i="60"/>
  <c r="S6" i="60"/>
  <c r="R6" i="60"/>
  <c r="C10" i="123"/>
  <c r="D9" i="123"/>
  <c r="C9" i="123"/>
  <c r="D8" i="123"/>
  <c r="C8" i="123"/>
  <c r="C12" i="122"/>
  <c r="D11" i="122"/>
  <c r="C11" i="122"/>
  <c r="D10" i="122"/>
  <c r="C10" i="122"/>
  <c r="C10" i="121"/>
  <c r="D9" i="121"/>
  <c r="C9" i="121"/>
  <c r="D8" i="121"/>
  <c r="C8" i="121"/>
  <c r="C16" i="120"/>
  <c r="D15" i="120"/>
  <c r="C15" i="120"/>
  <c r="D14" i="120"/>
  <c r="C14" i="120"/>
  <c r="C11" i="119"/>
  <c r="D10" i="119"/>
  <c r="C10" i="119"/>
  <c r="D9" i="119"/>
  <c r="C9" i="119"/>
  <c r="C18" i="118"/>
  <c r="D17" i="118"/>
  <c r="C17" i="118"/>
  <c r="D16" i="118"/>
  <c r="C16" i="118"/>
  <c r="C9" i="117"/>
  <c r="D8" i="117"/>
  <c r="C8" i="117"/>
  <c r="D7" i="117"/>
  <c r="C7" i="117"/>
  <c r="F26" i="60" l="1"/>
  <c r="C10" i="116"/>
  <c r="H26" i="60" s="1"/>
  <c r="D9" i="116"/>
  <c r="I25" i="60" s="1"/>
  <c r="C9" i="116"/>
  <c r="H25" i="60" s="1"/>
  <c r="D8" i="116"/>
  <c r="I24" i="60" s="1"/>
  <c r="C8" i="116"/>
  <c r="H24" i="60" s="1"/>
  <c r="C12" i="115"/>
  <c r="H23" i="60" s="1"/>
  <c r="D11" i="115"/>
  <c r="I22" i="60" s="1"/>
  <c r="C11" i="115"/>
  <c r="H22" i="60" s="1"/>
  <c r="D10" i="115"/>
  <c r="I21" i="60" s="1"/>
  <c r="C10" i="115"/>
  <c r="H21" i="60" s="1"/>
  <c r="C10" i="114"/>
  <c r="H20" i="60" s="1"/>
  <c r="D9" i="114"/>
  <c r="I19" i="60" s="1"/>
  <c r="C9" i="114"/>
  <c r="H19" i="60" s="1"/>
  <c r="D8" i="114"/>
  <c r="I18" i="60" s="1"/>
  <c r="C8" i="114"/>
  <c r="H18" i="60" s="1"/>
  <c r="C16" i="113"/>
  <c r="H17" i="60" s="1"/>
  <c r="F15" i="113"/>
  <c r="E15" i="113"/>
  <c r="D15" i="113"/>
  <c r="I16" i="60" s="1"/>
  <c r="C15" i="113"/>
  <c r="H16" i="60" s="1"/>
  <c r="D14" i="113"/>
  <c r="I15" i="60" s="1"/>
  <c r="C14" i="113"/>
  <c r="H15" i="60" s="1"/>
  <c r="C11" i="112"/>
  <c r="H14" i="60" s="1"/>
  <c r="D10" i="112"/>
  <c r="I13" i="60" s="1"/>
  <c r="C10" i="112"/>
  <c r="H13" i="60" s="1"/>
  <c r="D9" i="112"/>
  <c r="I12" i="60" s="1"/>
  <c r="C9" i="112"/>
  <c r="H12" i="60" s="1"/>
  <c r="C18" i="111"/>
  <c r="H11" i="60" s="1"/>
  <c r="D17" i="111"/>
  <c r="I10" i="60" s="1"/>
  <c r="C17" i="111"/>
  <c r="H10" i="60" s="1"/>
  <c r="D16" i="111"/>
  <c r="I9" i="60" s="1"/>
  <c r="C16" i="111"/>
  <c r="H9" i="60" s="1"/>
  <c r="C9" i="110"/>
  <c r="H8" i="60" s="1"/>
  <c r="D8" i="110"/>
  <c r="I7" i="60" s="1"/>
  <c r="C8" i="110"/>
  <c r="H7" i="60" s="1"/>
  <c r="D7" i="110"/>
  <c r="I6" i="60" s="1"/>
  <c r="C7" i="110"/>
  <c r="H6" i="60" s="1"/>
  <c r="C10" i="109"/>
  <c r="D9" i="109"/>
  <c r="G25" i="60" s="1"/>
  <c r="C9" i="109"/>
  <c r="F25" i="60" s="1"/>
  <c r="D8" i="109"/>
  <c r="G24" i="60" s="1"/>
  <c r="C8" i="109"/>
  <c r="F24" i="60" s="1"/>
  <c r="C12" i="108"/>
  <c r="F23" i="60" s="1"/>
  <c r="D11" i="108"/>
  <c r="G22" i="60" s="1"/>
  <c r="C11" i="108"/>
  <c r="F22" i="60" s="1"/>
  <c r="D10" i="108"/>
  <c r="G21" i="60" s="1"/>
  <c r="C10" i="108"/>
  <c r="F21" i="60" s="1"/>
  <c r="C10" i="107"/>
  <c r="F20" i="60" s="1"/>
  <c r="D9" i="107"/>
  <c r="G19" i="60" s="1"/>
  <c r="C9" i="107"/>
  <c r="F19" i="60" s="1"/>
  <c r="D8" i="107"/>
  <c r="G18" i="60" s="1"/>
  <c r="C8" i="107"/>
  <c r="F18" i="60" s="1"/>
  <c r="C16" i="106"/>
  <c r="F17" i="60" s="1"/>
  <c r="D15" i="106"/>
  <c r="G16" i="60" s="1"/>
  <c r="C15" i="106"/>
  <c r="F16" i="60" s="1"/>
  <c r="D14" i="106"/>
  <c r="G15" i="60" s="1"/>
  <c r="C14" i="106"/>
  <c r="F15" i="60" s="1"/>
  <c r="C11" i="105"/>
  <c r="F14" i="60" s="1"/>
  <c r="D10" i="105"/>
  <c r="G13" i="60" s="1"/>
  <c r="C10" i="105"/>
  <c r="F13" i="60" s="1"/>
  <c r="D9" i="105"/>
  <c r="G12" i="60" s="1"/>
  <c r="C9" i="105"/>
  <c r="F12" i="60" s="1"/>
  <c r="C18" i="104"/>
  <c r="F11" i="60" s="1"/>
  <c r="D17" i="104"/>
  <c r="G10" i="60" s="1"/>
  <c r="C17" i="104"/>
  <c r="F10" i="60" s="1"/>
  <c r="D16" i="104"/>
  <c r="G9" i="60" s="1"/>
  <c r="C16" i="104"/>
  <c r="F9" i="60" s="1"/>
  <c r="C11" i="102" l="1"/>
  <c r="P26" i="60" s="1"/>
  <c r="D10" i="102"/>
  <c r="Q25" i="60" s="1"/>
  <c r="C10" i="102"/>
  <c r="P25" i="60" s="1"/>
  <c r="D9" i="102"/>
  <c r="Q24" i="60" s="1"/>
  <c r="C9" i="102"/>
  <c r="P24" i="60" s="1"/>
  <c r="C9" i="101"/>
  <c r="P8" i="60" s="1"/>
  <c r="D8" i="101"/>
  <c r="Q7" i="60" s="1"/>
  <c r="C8" i="101"/>
  <c r="P7" i="60" s="1"/>
  <c r="D7" i="101"/>
  <c r="Q6" i="60" s="1"/>
  <c r="C7" i="101"/>
  <c r="P6" i="60" s="1"/>
  <c r="P23" i="60"/>
  <c r="C12" i="100"/>
  <c r="D11" i="100"/>
  <c r="Q22" i="60" s="1"/>
  <c r="C11" i="100"/>
  <c r="P22" i="60" s="1"/>
  <c r="D10" i="100"/>
  <c r="Q21" i="60" s="1"/>
  <c r="C10" i="100"/>
  <c r="P21" i="60" s="1"/>
  <c r="C18" i="99"/>
  <c r="P11" i="60" s="1"/>
  <c r="D17" i="99"/>
  <c r="Q10" i="60" s="1"/>
  <c r="C17" i="99"/>
  <c r="P10" i="60" s="1"/>
  <c r="D16" i="99"/>
  <c r="Q9" i="60" s="1"/>
  <c r="C16" i="99"/>
  <c r="P9" i="60" s="1"/>
  <c r="C16" i="98"/>
  <c r="P17" i="60" s="1"/>
  <c r="D15" i="98"/>
  <c r="Q16" i="60" s="1"/>
  <c r="C15" i="98"/>
  <c r="P16" i="60" s="1"/>
  <c r="D14" i="98"/>
  <c r="Q15" i="60" s="1"/>
  <c r="C14" i="98"/>
  <c r="P15" i="60" s="1"/>
  <c r="C14" i="97" l="1"/>
  <c r="P14" i="60" s="1"/>
  <c r="D13" i="97"/>
  <c r="Q13" i="60" s="1"/>
  <c r="C13" i="97"/>
  <c r="P13" i="60" s="1"/>
  <c r="D12" i="97"/>
  <c r="Q12" i="60" s="1"/>
  <c r="C12" i="97"/>
  <c r="P12" i="60" s="1"/>
  <c r="C11" i="96"/>
  <c r="P20" i="60" s="1"/>
  <c r="C10" i="96"/>
  <c r="P19" i="60" s="1"/>
  <c r="C9" i="96"/>
  <c r="P18" i="60" s="1"/>
  <c r="D10" i="96"/>
  <c r="Q19" i="60" s="1"/>
  <c r="D9" i="96"/>
  <c r="Q18" i="60" s="1"/>
  <c r="N15" i="60"/>
  <c r="C16" i="95"/>
  <c r="N17" i="60" s="1"/>
  <c r="D15" i="95"/>
  <c r="O16" i="60" s="1"/>
  <c r="C15" i="95"/>
  <c r="N16" i="60" s="1"/>
  <c r="D14" i="95"/>
  <c r="O15" i="60" s="1"/>
  <c r="C14" i="95"/>
  <c r="C12" i="94"/>
  <c r="N23" i="60" s="1"/>
  <c r="D11" i="94"/>
  <c r="O22" i="60" s="1"/>
  <c r="C11" i="94"/>
  <c r="N22" i="60" s="1"/>
  <c r="D10" i="94"/>
  <c r="O21" i="60" s="1"/>
  <c r="C10" i="94"/>
  <c r="N21" i="60" s="1"/>
  <c r="N12" i="60"/>
  <c r="C8" i="93"/>
  <c r="N14" i="60" s="1"/>
  <c r="D7" i="93"/>
  <c r="O13" i="60" s="1"/>
  <c r="C7" i="93"/>
  <c r="N13" i="60" s="1"/>
  <c r="D6" i="93"/>
  <c r="O12" i="60" s="1"/>
  <c r="C6" i="93"/>
  <c r="C18" i="92" l="1"/>
  <c r="N11" i="60" s="1"/>
  <c r="D17" i="92"/>
  <c r="O10" i="60" s="1"/>
  <c r="C17" i="92"/>
  <c r="N10" i="60" s="1"/>
  <c r="D16" i="92"/>
  <c r="O9" i="60" s="1"/>
  <c r="C16" i="92"/>
  <c r="N9" i="60" s="1"/>
  <c r="M10" i="2" l="1"/>
  <c r="M9" i="2"/>
  <c r="M8" i="2"/>
  <c r="M7" i="2"/>
  <c r="M6" i="2"/>
  <c r="M5" i="2"/>
  <c r="M4" i="2"/>
  <c r="L10" i="2"/>
  <c r="L9" i="2"/>
  <c r="L8" i="2"/>
  <c r="L7" i="2"/>
  <c r="L6" i="2"/>
  <c r="L5" i="2"/>
  <c r="L4" i="2"/>
  <c r="K10" i="2"/>
  <c r="K9" i="2"/>
  <c r="K8" i="2"/>
  <c r="K7" i="2"/>
  <c r="K6" i="2"/>
  <c r="K5" i="2"/>
  <c r="K4" i="2"/>
  <c r="Y35" i="91"/>
  <c r="X35" i="91"/>
  <c r="W35" i="91"/>
  <c r="V35" i="91"/>
  <c r="U35" i="91"/>
  <c r="T35" i="91"/>
  <c r="S35" i="91"/>
  <c r="R35" i="91"/>
  <c r="Q35" i="91"/>
  <c r="P35" i="91"/>
  <c r="O35" i="91"/>
  <c r="N35" i="91"/>
  <c r="M35" i="91"/>
  <c r="L35" i="91"/>
  <c r="K35" i="91"/>
  <c r="J35" i="91"/>
  <c r="I35" i="91"/>
  <c r="H35" i="91"/>
  <c r="G35" i="91"/>
  <c r="F35" i="91"/>
  <c r="E35" i="91"/>
  <c r="D35" i="91"/>
  <c r="C35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AQ25" i="91"/>
  <c r="AP25" i="91"/>
  <c r="AO25" i="91"/>
  <c r="AN25" i="91"/>
  <c r="AM25" i="91"/>
  <c r="AL25" i="91"/>
  <c r="AK25" i="91"/>
  <c r="AJ25" i="91"/>
  <c r="AI25" i="91"/>
  <c r="AH25" i="91"/>
  <c r="AG25" i="91"/>
  <c r="AF25" i="91"/>
  <c r="AE25" i="91"/>
  <c r="AD25" i="91"/>
  <c r="AC25" i="91"/>
  <c r="AB25" i="91"/>
  <c r="AA25" i="91"/>
  <c r="Z25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AV20" i="91"/>
  <c r="AU20" i="91"/>
  <c r="AT20" i="91"/>
  <c r="AS20" i="91"/>
  <c r="AR20" i="91"/>
  <c r="AQ20" i="91"/>
  <c r="AP20" i="91"/>
  <c r="AO20" i="91"/>
  <c r="AN20" i="91"/>
  <c r="AM20" i="91"/>
  <c r="AL20" i="91"/>
  <c r="AK20" i="91"/>
  <c r="AJ20" i="91"/>
  <c r="AI20" i="91"/>
  <c r="AH20" i="91"/>
  <c r="AG20" i="91"/>
  <c r="AF20" i="91"/>
  <c r="AE20" i="91"/>
  <c r="AD20" i="91"/>
  <c r="AC20" i="91"/>
  <c r="AB20" i="91"/>
  <c r="AA20" i="91"/>
  <c r="Z20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J10" i="91"/>
  <c r="I10" i="91"/>
  <c r="H10" i="91"/>
  <c r="G10" i="91"/>
  <c r="F10" i="91"/>
  <c r="E10" i="91"/>
  <c r="D10" i="91"/>
  <c r="C10" i="91"/>
  <c r="E5" i="91"/>
  <c r="D5" i="91"/>
  <c r="C5" i="91"/>
  <c r="C6" i="86" l="1"/>
  <c r="D15" i="60" s="1"/>
  <c r="C8" i="86"/>
  <c r="D17" i="60" s="1"/>
  <c r="F7" i="86"/>
  <c r="E7" i="86"/>
  <c r="D7" i="86"/>
  <c r="E16" i="60" s="1"/>
  <c r="C7" i="86"/>
  <c r="D16" i="60" s="1"/>
  <c r="D6" i="86"/>
  <c r="E15" i="60" s="1"/>
  <c r="C11" i="85"/>
  <c r="D26" i="60" s="1"/>
  <c r="D10" i="85"/>
  <c r="E25" i="60" s="1"/>
  <c r="C10" i="85"/>
  <c r="D25" i="60" s="1"/>
  <c r="D9" i="85"/>
  <c r="E24" i="60" s="1"/>
  <c r="C9" i="85"/>
  <c r="D24" i="60" s="1"/>
  <c r="C8" i="84"/>
  <c r="D23" i="60" s="1"/>
  <c r="D7" i="84"/>
  <c r="E22" i="60" s="1"/>
  <c r="C7" i="84"/>
  <c r="D22" i="60" s="1"/>
  <c r="D6" i="84"/>
  <c r="E21" i="60" s="1"/>
  <c r="C6" i="84"/>
  <c r="D21" i="60" s="1"/>
  <c r="C11" i="83"/>
  <c r="D20" i="60" s="1"/>
  <c r="D10" i="83"/>
  <c r="E19" i="60" s="1"/>
  <c r="C10" i="83"/>
  <c r="D19" i="60" s="1"/>
  <c r="D9" i="83"/>
  <c r="E18" i="60" s="1"/>
  <c r="C9" i="83"/>
  <c r="D18" i="60" s="1"/>
  <c r="C8" i="82"/>
  <c r="D14" i="60" s="1"/>
  <c r="D7" i="82"/>
  <c r="E13" i="60" s="1"/>
  <c r="C7" i="82"/>
  <c r="D13" i="60" s="1"/>
  <c r="D6" i="82"/>
  <c r="E12" i="60" s="1"/>
  <c r="C6" i="82"/>
  <c r="D12" i="60" s="1"/>
  <c r="C8" i="81"/>
  <c r="D11" i="60" s="1"/>
  <c r="C6" i="81"/>
  <c r="D9" i="60" s="1"/>
  <c r="D7" i="81"/>
  <c r="E10" i="60" s="1"/>
  <c r="C7" i="81"/>
  <c r="D10" i="60" s="1"/>
  <c r="D6" i="81"/>
  <c r="E9" i="60" s="1"/>
  <c r="C9" i="80"/>
  <c r="D8" i="60" s="1"/>
  <c r="D8" i="80"/>
  <c r="E7" i="60" s="1"/>
  <c r="C8" i="80"/>
  <c r="D7" i="60" s="1"/>
  <c r="D7" i="80"/>
  <c r="E6" i="60" s="1"/>
  <c r="C7" i="80"/>
  <c r="D6" i="60" s="1"/>
  <c r="O25" i="60"/>
  <c r="C9" i="79"/>
  <c r="N8" i="60" s="1"/>
  <c r="D8" i="79"/>
  <c r="O7" i="60" s="1"/>
  <c r="C8" i="79"/>
  <c r="N7" i="60" s="1"/>
  <c r="D7" i="79"/>
  <c r="O6" i="60" s="1"/>
  <c r="C7" i="79"/>
  <c r="N6" i="60" s="1"/>
  <c r="C11" i="76"/>
  <c r="N20" i="60" s="1"/>
  <c r="D10" i="76"/>
  <c r="O19" i="60" s="1"/>
  <c r="C10" i="76"/>
  <c r="N19" i="60" s="1"/>
  <c r="D9" i="76"/>
  <c r="O18" i="60" s="1"/>
  <c r="C9" i="76"/>
  <c r="N18" i="60" s="1"/>
  <c r="C11" i="74"/>
  <c r="N26" i="60" s="1"/>
  <c r="D10" i="74"/>
  <c r="C10" i="74"/>
  <c r="N25" i="60" s="1"/>
  <c r="D9" i="74"/>
  <c r="O24" i="60" s="1"/>
  <c r="C9" i="74"/>
  <c r="N24" i="60" s="1"/>
  <c r="C9" i="67"/>
  <c r="F8" i="60" s="1"/>
  <c r="C8" i="67"/>
  <c r="F7" i="60" s="1"/>
  <c r="D8" i="67"/>
  <c r="G7" i="60" s="1"/>
  <c r="D7" i="67"/>
  <c r="G6" i="60" s="1"/>
  <c r="C7" i="67"/>
  <c r="F6" i="60" s="1"/>
  <c r="I18" i="66"/>
  <c r="I17" i="66"/>
  <c r="I16" i="66"/>
  <c r="E17" i="66"/>
  <c r="E18" i="66"/>
  <c r="G18" i="66"/>
  <c r="H18" i="66"/>
  <c r="F18" i="66"/>
  <c r="E16" i="66"/>
  <c r="G16" i="66"/>
  <c r="H16" i="66"/>
  <c r="G17" i="66"/>
  <c r="H17" i="66"/>
  <c r="F17" i="66"/>
  <c r="F16" i="66"/>
  <c r="C16" i="66"/>
  <c r="D16" i="66"/>
  <c r="C17" i="66"/>
  <c r="D17" i="66"/>
  <c r="C18" i="66"/>
  <c r="D18" i="66"/>
  <c r="B17" i="66"/>
  <c r="B18" i="66"/>
  <c r="B16" i="66"/>
  <c r="C11" i="66"/>
  <c r="D10" i="66"/>
  <c r="C10" i="66"/>
  <c r="D9" i="66"/>
  <c r="C9" i="66"/>
  <c r="C11" i="64"/>
  <c r="L26" i="60" s="1"/>
  <c r="D10" i="64"/>
  <c r="M25" i="60" s="1"/>
  <c r="C10" i="64"/>
  <c r="L25" i="60" s="1"/>
  <c r="D9" i="64"/>
  <c r="M24" i="60" s="1"/>
  <c r="C9" i="64"/>
  <c r="L24" i="60" s="1"/>
  <c r="H5" i="61"/>
  <c r="I5" i="61" s="1"/>
  <c r="J5" i="61" s="1"/>
  <c r="BL52" i="63"/>
  <c r="BK52" i="63"/>
  <c r="BJ52" i="63"/>
  <c r="BI52" i="63"/>
  <c r="BH52" i="63"/>
  <c r="BG52" i="63"/>
  <c r="BF52" i="63"/>
  <c r="BE52" i="63"/>
  <c r="BD52" i="63"/>
  <c r="BC52" i="63"/>
  <c r="BB52" i="63"/>
  <c r="BA52" i="63"/>
  <c r="AZ52" i="63"/>
  <c r="AY52" i="63"/>
  <c r="AX52" i="63"/>
  <c r="AW52" i="63"/>
  <c r="AV52" i="63"/>
  <c r="AU52" i="63"/>
  <c r="AT52" i="63"/>
  <c r="F49" i="63"/>
  <c r="E49" i="63"/>
  <c r="H10" i="61" s="1"/>
  <c r="I10" i="61" s="1"/>
  <c r="J10" i="61" s="1"/>
  <c r="D49" i="63"/>
  <c r="DI41" i="63"/>
  <c r="DH41" i="63"/>
  <c r="DG41" i="63"/>
  <c r="DF41" i="63"/>
  <c r="DD41" i="63"/>
  <c r="DC41" i="63"/>
  <c r="DB41" i="63"/>
  <c r="DA41" i="63"/>
  <c r="CY41" i="63"/>
  <c r="CX41" i="63"/>
  <c r="CW41" i="63"/>
  <c r="CV41" i="63"/>
  <c r="CU41" i="63"/>
  <c r="CT41" i="63"/>
  <c r="CS41" i="63"/>
  <c r="CR41" i="63"/>
  <c r="CQ41" i="63"/>
  <c r="CP41" i="63"/>
  <c r="CO41" i="63"/>
  <c r="CN41" i="63"/>
  <c r="CM41" i="63"/>
  <c r="CL41" i="63"/>
  <c r="CK41" i="63"/>
  <c r="CJ41" i="63"/>
  <c r="CI41" i="63"/>
  <c r="CH41" i="63"/>
  <c r="CG41" i="63"/>
  <c r="CE41" i="63"/>
  <c r="CD41" i="63"/>
  <c r="CC41" i="63"/>
  <c r="CB41" i="63"/>
  <c r="CA41" i="63"/>
  <c r="D38" i="63" s="1"/>
  <c r="E38" i="63"/>
  <c r="H9" i="61" s="1"/>
  <c r="I9" i="61" s="1"/>
  <c r="J9" i="61" s="1"/>
  <c r="AU35" i="63"/>
  <c r="AT35" i="63"/>
  <c r="AS35" i="63"/>
  <c r="AQ35" i="63"/>
  <c r="AP35" i="63"/>
  <c r="AO35" i="63"/>
  <c r="AN35" i="63"/>
  <c r="AM35" i="63"/>
  <c r="D32" i="63" s="1"/>
  <c r="AL35" i="63"/>
  <c r="AK35" i="63"/>
  <c r="AJ35" i="63"/>
  <c r="AI35" i="63"/>
  <c r="E32" i="63"/>
  <c r="H8" i="61" s="1"/>
  <c r="I8" i="61" s="1"/>
  <c r="J8" i="61" s="1"/>
  <c r="DP29" i="63"/>
  <c r="DO29" i="63"/>
  <c r="DN29" i="63"/>
  <c r="DM29" i="63"/>
  <c r="DL29" i="63"/>
  <c r="DK29" i="63"/>
  <c r="DJ29" i="63"/>
  <c r="DI29" i="63"/>
  <c r="DH29" i="63"/>
  <c r="DG29" i="63"/>
  <c r="DF29" i="63"/>
  <c r="DE29" i="63"/>
  <c r="DD29" i="63"/>
  <c r="DC29" i="63"/>
  <c r="DB29" i="63"/>
  <c r="DA29" i="63"/>
  <c r="CZ29" i="63"/>
  <c r="CY29" i="63"/>
  <c r="CX29" i="63"/>
  <c r="CW29" i="63"/>
  <c r="CV29" i="63"/>
  <c r="CU29" i="63"/>
  <c r="CT29" i="63"/>
  <c r="CS29" i="63"/>
  <c r="CR29" i="63"/>
  <c r="CQ29" i="63"/>
  <c r="CP29" i="63"/>
  <c r="CO29" i="63"/>
  <c r="CN29" i="63"/>
  <c r="CM29" i="63"/>
  <c r="CL29" i="63"/>
  <c r="CK29" i="63"/>
  <c r="CJ29" i="63"/>
  <c r="CI29" i="63"/>
  <c r="D26" i="63" s="1"/>
  <c r="CH29" i="63"/>
  <c r="CG29" i="63"/>
  <c r="CF29" i="63"/>
  <c r="CE29" i="63"/>
  <c r="E26" i="63"/>
  <c r="H7" i="61" s="1"/>
  <c r="I7" i="61" s="1"/>
  <c r="J7" i="61" s="1"/>
  <c r="AN23" i="63"/>
  <c r="AM23" i="63"/>
  <c r="AL23" i="63"/>
  <c r="AK23" i="63"/>
  <c r="AI23" i="63"/>
  <c r="AH23" i="63"/>
  <c r="AG23" i="63"/>
  <c r="AF23" i="63"/>
  <c r="AE23" i="63"/>
  <c r="AD23" i="63"/>
  <c r="D20" i="63" s="1"/>
  <c r="E20" i="63"/>
  <c r="H6" i="61" s="1"/>
  <c r="I6" i="61" s="1"/>
  <c r="J6" i="61" s="1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D14" i="63" s="1"/>
  <c r="AO17" i="63"/>
  <c r="F14" i="63"/>
  <c r="E14" i="63"/>
  <c r="AD11" i="63"/>
  <c r="AC11" i="63"/>
  <c r="AB11" i="63"/>
  <c r="AA11" i="63"/>
  <c r="Z11" i="63"/>
  <c r="Y11" i="63"/>
  <c r="X11" i="63"/>
  <c r="W11" i="63"/>
  <c r="D8" i="63" s="1"/>
  <c r="F8" i="63"/>
  <c r="E8" i="63"/>
  <c r="N5" i="63"/>
  <c r="M5" i="63"/>
  <c r="L5" i="63"/>
  <c r="F2" i="63"/>
  <c r="E2" i="63"/>
  <c r="H4" i="61" s="1"/>
  <c r="I4" i="61" s="1"/>
  <c r="J4" i="61" s="1"/>
  <c r="D2" i="63"/>
  <c r="D38" i="58"/>
  <c r="C9" i="61" s="1"/>
  <c r="D9" i="61" s="1"/>
  <c r="E38" i="58"/>
  <c r="E9" i="61" s="1"/>
  <c r="CB41" i="58"/>
  <c r="CC41" i="58"/>
  <c r="CD41" i="58"/>
  <c r="CE41" i="58"/>
  <c r="CG41" i="58"/>
  <c r="CH41" i="58"/>
  <c r="CI41" i="58"/>
  <c r="CJ41" i="58"/>
  <c r="CK41" i="58"/>
  <c r="CL41" i="58"/>
  <c r="CM41" i="58"/>
  <c r="CN41" i="58"/>
  <c r="CO41" i="58"/>
  <c r="CP41" i="58"/>
  <c r="CQ41" i="58"/>
  <c r="CR41" i="58"/>
  <c r="CS41" i="58"/>
  <c r="CT41" i="58"/>
  <c r="CU41" i="58"/>
  <c r="CV41" i="58"/>
  <c r="CW41" i="58"/>
  <c r="CX41" i="58"/>
  <c r="CY41" i="58"/>
  <c r="DA41" i="58"/>
  <c r="DB41" i="58"/>
  <c r="DC41" i="58"/>
  <c r="DD41" i="58"/>
  <c r="DF41" i="58"/>
  <c r="DG41" i="58"/>
  <c r="DH41" i="58"/>
  <c r="DI41" i="58"/>
  <c r="CA41" i="58"/>
  <c r="N5" i="58"/>
  <c r="M5" i="58"/>
  <c r="L5" i="58"/>
  <c r="E20" i="58"/>
  <c r="E6" i="61" s="1"/>
  <c r="D20" i="58"/>
  <c r="AE23" i="58"/>
  <c r="AF23" i="58"/>
  <c r="AG23" i="58"/>
  <c r="AH23" i="58"/>
  <c r="AI23" i="58"/>
  <c r="AK23" i="58"/>
  <c r="AL23" i="58"/>
  <c r="AM23" i="58"/>
  <c r="AN23" i="58"/>
  <c r="AD23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D14" i="58" s="1"/>
  <c r="D8" i="58"/>
  <c r="C5" i="61" s="1"/>
  <c r="D5" i="61" s="1"/>
  <c r="X11" i="58"/>
  <c r="Y11" i="58"/>
  <c r="Z11" i="58"/>
  <c r="AA11" i="58"/>
  <c r="AB11" i="58"/>
  <c r="AC11" i="58"/>
  <c r="AD11" i="58"/>
  <c r="W11" i="58"/>
  <c r="C10" i="61"/>
  <c r="D10" i="61" s="1"/>
  <c r="C8" i="61"/>
  <c r="D8" i="61" s="1"/>
  <c r="C7" i="61"/>
  <c r="D7" i="61" s="1"/>
  <c r="C6" i="61"/>
  <c r="D6" i="61" s="1"/>
  <c r="F6" i="61" s="1"/>
  <c r="G6" i="61" s="1"/>
  <c r="C4" i="61"/>
  <c r="D4" i="61" s="1"/>
  <c r="D49" i="58"/>
  <c r="AU52" i="58"/>
  <c r="AV52" i="58"/>
  <c r="AW52" i="58"/>
  <c r="AX52" i="58"/>
  <c r="AY52" i="58"/>
  <c r="AZ52" i="58"/>
  <c r="BA52" i="58"/>
  <c r="BB52" i="58"/>
  <c r="BC52" i="58"/>
  <c r="BD52" i="58"/>
  <c r="BE52" i="58"/>
  <c r="BF52" i="58"/>
  <c r="BG52" i="58"/>
  <c r="BH52" i="58"/>
  <c r="BI52" i="58"/>
  <c r="BJ52" i="58"/>
  <c r="BK52" i="58"/>
  <c r="BL52" i="58"/>
  <c r="AT52" i="58"/>
  <c r="D26" i="58"/>
  <c r="CF29" i="58"/>
  <c r="CG29" i="58"/>
  <c r="CH29" i="58"/>
  <c r="CI29" i="58"/>
  <c r="CJ29" i="58"/>
  <c r="CK29" i="58"/>
  <c r="CL29" i="58"/>
  <c r="CM29" i="58"/>
  <c r="CN29" i="58"/>
  <c r="CO29" i="58"/>
  <c r="CP29" i="58"/>
  <c r="CQ29" i="58"/>
  <c r="CR29" i="58"/>
  <c r="CS29" i="58"/>
  <c r="CT29" i="58"/>
  <c r="CU29" i="58"/>
  <c r="CV29" i="58"/>
  <c r="CW29" i="58"/>
  <c r="CX29" i="58"/>
  <c r="CY29" i="58"/>
  <c r="CZ29" i="58"/>
  <c r="DA29" i="58"/>
  <c r="DB29" i="58"/>
  <c r="DC29" i="58"/>
  <c r="DD29" i="58"/>
  <c r="DE29" i="58"/>
  <c r="DF29" i="58"/>
  <c r="DG29" i="58"/>
  <c r="DH29" i="58"/>
  <c r="DI29" i="58"/>
  <c r="DJ29" i="58"/>
  <c r="DK29" i="58"/>
  <c r="DL29" i="58"/>
  <c r="DM29" i="58"/>
  <c r="DN29" i="58"/>
  <c r="DO29" i="58"/>
  <c r="DP29" i="58"/>
  <c r="CE29" i="58"/>
  <c r="E26" i="58"/>
  <c r="E7" i="61" s="1"/>
  <c r="D32" i="58"/>
  <c r="AJ35" i="58"/>
  <c r="AK35" i="58"/>
  <c r="AL35" i="58"/>
  <c r="AM35" i="58"/>
  <c r="AN35" i="58"/>
  <c r="AO35" i="58"/>
  <c r="AP35" i="58"/>
  <c r="AQ35" i="58"/>
  <c r="AS35" i="58"/>
  <c r="AT35" i="58"/>
  <c r="AU35" i="58"/>
  <c r="AI35" i="58"/>
  <c r="E32" i="58"/>
  <c r="E8" i="61" s="1"/>
  <c r="F8" i="61" s="1"/>
  <c r="G8" i="61" s="1"/>
  <c r="D2" i="58"/>
  <c r="M23" i="60"/>
  <c r="K23" i="60"/>
  <c r="M20" i="60"/>
  <c r="K20" i="60"/>
  <c r="M17" i="60"/>
  <c r="K17" i="60"/>
  <c r="M14" i="60"/>
  <c r="K14" i="60"/>
  <c r="M11" i="60"/>
  <c r="K11" i="60"/>
  <c r="K8" i="60"/>
  <c r="E49" i="58"/>
  <c r="F49" i="58"/>
  <c r="F14" i="58"/>
  <c r="E14" i="58"/>
  <c r="F8" i="58"/>
  <c r="E8" i="58"/>
  <c r="F2" i="58"/>
  <c r="E2" i="58"/>
  <c r="F7" i="61" l="1"/>
  <c r="G7" i="61" s="1"/>
  <c r="F9" i="61"/>
  <c r="G9" i="61" s="1"/>
  <c r="E10" i="61"/>
  <c r="F10" i="61" s="1"/>
  <c r="G10" i="61" s="1"/>
  <c r="E5" i="61"/>
  <c r="F5" i="61" s="1"/>
  <c r="G5" i="61" s="1"/>
  <c r="E4" i="61"/>
  <c r="F4" i="61" s="1"/>
  <c r="G4" i="61" s="1"/>
  <c r="C11" i="56"/>
  <c r="L23" i="60" s="1"/>
  <c r="D10" i="56"/>
  <c r="M22" i="60" s="1"/>
  <c r="C10" i="56"/>
  <c r="L22" i="60" s="1"/>
  <c r="D9" i="56"/>
  <c r="C9" i="56"/>
  <c r="C11" i="55"/>
  <c r="L17" i="60" s="1"/>
  <c r="D10" i="55"/>
  <c r="M16" i="60" s="1"/>
  <c r="C10" i="55"/>
  <c r="L16" i="60" s="1"/>
  <c r="D9" i="55"/>
  <c r="C9" i="55"/>
  <c r="C11" i="54"/>
  <c r="L14" i="60" s="1"/>
  <c r="D10" i="54"/>
  <c r="C10" i="54"/>
  <c r="D9" i="54"/>
  <c r="C9" i="54"/>
  <c r="L12" i="60" s="1"/>
  <c r="C11" i="53"/>
  <c r="L20" i="60" s="1"/>
  <c r="D10" i="53"/>
  <c r="M19" i="60" s="1"/>
  <c r="C10" i="53"/>
  <c r="L19" i="60" s="1"/>
  <c r="D9" i="53"/>
  <c r="M18" i="60" s="1"/>
  <c r="C9" i="53"/>
  <c r="L18" i="60" s="1"/>
  <c r="C11" i="52"/>
  <c r="L11" i="60" s="1"/>
  <c r="D10" i="52"/>
  <c r="M10" i="60" s="1"/>
  <c r="C10" i="52"/>
  <c r="L10" i="60" s="1"/>
  <c r="D9" i="52"/>
  <c r="M9" i="60" s="1"/>
  <c r="C9" i="52"/>
  <c r="L9" i="60" s="1"/>
  <c r="C11" i="21"/>
  <c r="L8" i="60" s="1"/>
  <c r="D10" i="21"/>
  <c r="M7" i="60" s="1"/>
  <c r="C10" i="21"/>
  <c r="L7" i="60" s="1"/>
  <c r="D9" i="21"/>
  <c r="M6" i="60" s="1"/>
  <c r="C9" i="21"/>
  <c r="L6" i="60" s="1"/>
  <c r="L21" i="60" l="1"/>
  <c r="M21" i="60"/>
  <c r="L13" i="60"/>
  <c r="M13" i="60"/>
  <c r="M12" i="60"/>
  <c r="L15" i="60"/>
  <c r="M15" i="60"/>
  <c r="C11" i="6"/>
  <c r="C10" i="6"/>
  <c r="D10" i="6"/>
  <c r="D9" i="6"/>
  <c r="C9" i="6"/>
  <c r="C11" i="7"/>
  <c r="C10" i="7"/>
  <c r="D10" i="7"/>
  <c r="D9" i="7"/>
  <c r="C9" i="7"/>
  <c r="C11" i="17"/>
  <c r="C10" i="17"/>
  <c r="J13" i="60" s="1"/>
  <c r="D10" i="17"/>
  <c r="K13" i="60" s="1"/>
  <c r="D9" i="17"/>
  <c r="K12" i="60" s="1"/>
  <c r="C9" i="17"/>
  <c r="J12" i="60" s="1"/>
  <c r="C11" i="23"/>
  <c r="J17" i="60" s="1"/>
  <c r="C10" i="23"/>
  <c r="J16" i="60" s="1"/>
  <c r="D10" i="23"/>
  <c r="K16" i="60" s="1"/>
  <c r="D9" i="23"/>
  <c r="K15" i="60" s="1"/>
  <c r="C9" i="23"/>
  <c r="J15" i="60" s="1"/>
  <c r="C11" i="12"/>
  <c r="J20" i="60" s="1"/>
  <c r="D10" i="12"/>
  <c r="K19" i="60" s="1"/>
  <c r="C10" i="12"/>
  <c r="J19" i="60" s="1"/>
  <c r="D9" i="12"/>
  <c r="K18" i="60" s="1"/>
  <c r="C9" i="12"/>
  <c r="J18" i="60" s="1"/>
  <c r="C11" i="11"/>
  <c r="J23" i="60" s="1"/>
  <c r="C10" i="11"/>
  <c r="J22" i="60" s="1"/>
  <c r="D10" i="11"/>
  <c r="K22" i="60" s="1"/>
  <c r="D9" i="11"/>
  <c r="K21" i="60" s="1"/>
  <c r="C9" i="11"/>
  <c r="J21" i="60" s="1"/>
  <c r="C11" i="22"/>
  <c r="C10" i="22"/>
  <c r="D10" i="22"/>
  <c r="D9" i="22"/>
  <c r="C9" i="22"/>
  <c r="J10" i="60" l="1"/>
  <c r="J11" i="60"/>
  <c r="J9" i="60"/>
  <c r="K9" i="60"/>
  <c r="K10" i="60"/>
  <c r="K24" i="60"/>
  <c r="K25" i="60"/>
  <c r="J25" i="60"/>
  <c r="J24" i="60"/>
  <c r="J26" i="60"/>
  <c r="J6" i="60"/>
  <c r="K6" i="60"/>
  <c r="J7" i="60"/>
  <c r="J8" i="60"/>
  <c r="K7" i="60"/>
  <c r="J14" i="60"/>
</calcChain>
</file>

<file path=xl/sharedStrings.xml><?xml version="1.0" encoding="utf-8"?>
<sst xmlns="http://schemas.openxmlformats.org/spreadsheetml/2006/main" count="4984" uniqueCount="305">
  <si>
    <t>Trace</t>
  </si>
  <si>
    <t>Event Log</t>
  </si>
  <si>
    <t>No. Of Deviations</t>
  </si>
  <si>
    <t>BPIC12</t>
  </si>
  <si>
    <t>A_</t>
  </si>
  <si>
    <t>O_</t>
  </si>
  <si>
    <t>BPIC20</t>
  </si>
  <si>
    <t>Domestic Declarations</t>
  </si>
  <si>
    <t>International Declarations</t>
  </si>
  <si>
    <t>Request for Payment</t>
  </si>
  <si>
    <t>Prepaid Travel Costs</t>
  </si>
  <si>
    <t>MobIS</t>
  </si>
  <si>
    <t>Complete</t>
  </si>
  <si>
    <t>Data</t>
  </si>
  <si>
    <t>BPI 12A</t>
  </si>
  <si>
    <t>Event</t>
  </si>
  <si>
    <t>Precision</t>
  </si>
  <si>
    <t xml:space="preserve">Recall </t>
  </si>
  <si>
    <t>BPI 12O</t>
  </si>
  <si>
    <t>BPDP</t>
  </si>
  <si>
    <t>('&gt;&gt;', 'A_APPROVED')</t>
  </si>
  <si>
    <t>('A_APPROVED', '&gt;&gt;')</t>
  </si>
  <si>
    <t>('&gt;&gt;', 'A_DECLINED')</t>
  </si>
  <si>
    <t>NoDev('&gt;&gt;', 'A_APPROVED')</t>
  </si>
  <si>
    <t>NoDev('A_APPROVED', '&gt;&gt;')</t>
  </si>
  <si>
    <t>NoDev('&gt;&gt;', 'A_DECLINED')</t>
  </si>
  <si>
    <t>Recall</t>
  </si>
  <si>
    <t>Support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</si>
  <si>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</si>
  <si>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</si>
  <si>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</si>
  <si>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</si>
  <si>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</si>
  <si>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</si>
  <si>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('&gt;&gt;', 'O_CANCELLED')</t>
  </si>
  <si>
    <t>NoDev('O_SELECTED', '&gt;&gt;')</t>
  </si>
  <si>
    <t>NoDev('O_CANCELLED', '&gt;&gt;')</t>
  </si>
  <si>
    <t>NoDev('O_CREATED', '&gt;&gt;')</t>
  </si>
  <si>
    <t>NoDev('O_SENT', '&gt;&gt;')</t>
  </si>
  <si>
    <t>NoDev('O_SENT_BACK', '&gt;&gt;')</t>
  </si>
  <si>
    <t>NoDev('&gt;&gt;', 'O_SENT_BACK')</t>
  </si>
  <si>
    <t>NoDev('&gt;&gt;', 'O_CANCELLED')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</si>
  <si>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</si>
  <si>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</si>
  <si>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</si>
  <si>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</si>
  <si>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</si>
  <si>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</si>
  <si>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</si>
  <si>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</si>
  <si>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</si>
  <si>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</si>
  <si>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</si>
  <si>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Dom. Dec.</t>
  </si>
  <si>
    <t>Int. Dec.</t>
  </si>
  <si>
    <t>RfP</t>
  </si>
  <si>
    <t>('&gt;&gt;', 'Permit APPROVED by ADMINISTRATION')</t>
  </si>
  <si>
    <t>('&gt;&gt;', 'Request For Payment APPROVED by ADMINISTRATION')</t>
  </si>
  <si>
    <t>('Request For Payment SUBMITTED by EMPLOYEE', '&gt;&gt;')</t>
  </si>
  <si>
    <t>('&gt;&gt;', 'Permit SUBMITTED by EMPLOYEE')</t>
  </si>
  <si>
    <t>('Request For Payment APPROVED by PRE_APPROVER', '&gt;&gt;')</t>
  </si>
  <si>
    <t>('&gt;&gt;', 'Permit FINAL_APPROVED by SUPERVISOR')</t>
  </si>
  <si>
    <t>('Permit APPROVED by PRE_APPROVER', '&gt;&gt;')</t>
  </si>
  <si>
    <t>('Request For Payment REJECTED by EMPLOYEE', '&gt;&gt;')</t>
  </si>
  <si>
    <t>('Permit REJECTED by EMPLOYEE', '&gt;&gt;')</t>
  </si>
  <si>
    <t>('Permit FINAL_APPROVED by SUPERVISOR', '&gt;&gt;')</t>
  </si>
  <si>
    <t>('Permit APPROVED by BUDGET OWNER', '&gt;&gt;')</t>
  </si>
  <si>
    <t>NoDev('&gt;&gt;', 'Permit APPROVED by ADMINISTRATION')</t>
  </si>
  <si>
    <t>NoDev('&gt;&gt;', 'Request For Payment APPROVED by ADMINISTRATION')</t>
  </si>
  <si>
    <t>NoDev('Request For Payment SUBMITTED by EMPLOYEE', '&gt;&gt;')</t>
  </si>
  <si>
    <t>NoDev('&gt;&gt;', 'Permit SUBMITTED by EMPLOYEE')</t>
  </si>
  <si>
    <t>NoDev('Request For Payment APPROVED by PRE_APPROVER', '&gt;&gt;')</t>
  </si>
  <si>
    <t>NoDev('&gt;&gt;', 'Permit FINAL_APPROVED by SUPERVISOR')</t>
  </si>
  <si>
    <t>NoDev('Permit APPROVED by PRE_APPROVER', '&gt;&gt;')</t>
  </si>
  <si>
    <t>NoDev('Request For Payment REJECTED by EMPLOYEE', '&gt;&gt;')</t>
  </si>
  <si>
    <t>NoDev('Permit REJECTED by EMPLOYEE', '&gt;&gt;')</t>
  </si>
  <si>
    <t>NoDev('Permit FINAL_APPROVED by SUPERVISOR', '&gt;&gt;')</t>
  </si>
  <si>
    <t>NoDev('Permit APPROVED by BUDGET OWNER', '&gt;&gt;')</t>
  </si>
  <si>
    <t>('Request For Payment FINAL_APPROVED by SUPERVISOR', '&gt;&gt;')</t>
  </si>
  <si>
    <t>('Request For Payment REJECTED by MISSING', '&gt;&gt;')</t>
  </si>
  <si>
    <t>('&gt;&gt;', 'Request For Payment REJECTED by ADMINISTRATION')</t>
  </si>
  <si>
    <t>('&gt;&gt;', 'Request For Payment REJECTED by EMPLOYEE')</t>
  </si>
  <si>
    <t>('Request For Payment SAVED by EMPLOYEE', '&gt;&gt;')</t>
  </si>
  <si>
    <t>('&gt;&gt;', 'Request For Payment SUBMITTED by EMPLOYEE')</t>
  </si>
  <si>
    <t>NoDev('Request For Payment FINAL_APPROVED by SUPERVISOR', '&gt;&gt;')</t>
  </si>
  <si>
    <t>NoDev('Request For Payment REJECTED by MISSING', '&gt;&gt;')</t>
  </si>
  <si>
    <t>NoDev('&gt;&gt;', 'Request For Payment REJECTED by ADMINISTRATION')</t>
  </si>
  <si>
    <t>NoDev('&gt;&gt;', 'Request For Payment REJECTED by EMPLOYEE')</t>
  </si>
  <si>
    <t>NoDev('Request For Payment SAVED by EMPLOYEE', '&gt;&gt;')</t>
  </si>
  <si>
    <t>NoDev('&gt;&gt;', 'Request For Payment SUBMITTED by EMPLOYEE')</t>
  </si>
  <si>
    <t>('Permit SUBMITTED by EMPLOYEE', '&gt;&gt;')</t>
  </si>
  <si>
    <t>('Start trip', '&gt;&gt;')</t>
  </si>
  <si>
    <t>('&gt;&gt;', 'Start trip')</t>
  </si>
  <si>
    <t>('&gt;&gt;', 'End trip')</t>
  </si>
  <si>
    <t>('End trip', '&gt;&gt;')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</si>
  <si>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</si>
  <si>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</si>
  <si>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</si>
  <si>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</si>
  <si>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</si>
  <si>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</si>
  <si>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</si>
  <si>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</si>
  <si>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</si>
  <si>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</si>
  <si>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</si>
  <si>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('&gt;&gt;', 'decide on approval requirements')</t>
  </si>
  <si>
    <t>('&gt;&gt;', 'decide on request')</t>
  </si>
  <si>
    <t>('&gt;&gt;', 'check if booking is necessary')</t>
  </si>
  <si>
    <t>('&gt;&gt;', 'check if expense documents exist')</t>
  </si>
  <si>
    <t>('correct travel expense report', '&gt;&gt;')</t>
  </si>
  <si>
    <t>('&gt;&gt;', 'decide on travel expense approval')</t>
  </si>
  <si>
    <t>('send request for travel expense correction', '&gt;&gt;')</t>
  </si>
  <si>
    <t>('decide on request', '&gt;&gt;')</t>
  </si>
  <si>
    <t>('request update of the booking proposal', '&gt;&gt;')</t>
  </si>
  <si>
    <t>('transform price inquiry to travel request', '&gt;&gt;')</t>
  </si>
  <si>
    <t>('&gt;&gt;', 'request update of booking proposal')</t>
  </si>
  <si>
    <t>('&gt;&gt;', 'transform price inquiry into travel request')</t>
  </si>
  <si>
    <t>('decide on approval requirements', '&gt;&gt;')</t>
  </si>
  <si>
    <t>('check if booking is necessary', '&gt;&gt;')</t>
  </si>
  <si>
    <t>('check if expense documents exist', '&gt;&gt;')</t>
  </si>
  <si>
    <t>MPPN</t>
  </si>
  <si>
    <t>ROC_AUC</t>
  </si>
  <si>
    <t>('O_DECLINED', '&gt;&gt;')</t>
  </si>
  <si>
    <t>NoDev('O_DECLINED', '&gt;&gt;')</t>
  </si>
  <si>
    <t>('Request For Payment REJECTED by PRE_APPROVER', '&gt;&gt;')</t>
  </si>
  <si>
    <t>('&gt;&gt;', 'Request Payment')</t>
  </si>
  <si>
    <t>('&gt;&gt;', 'Payment Handled')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</si>
  <si>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</si>
  <si>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</si>
  <si>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</si>
  <si>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</si>
  <si>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</si>
  <si>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</si>
  <si>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Payment', '&gt;&gt;')</t>
  </si>
  <si>
    <t>('Request For Payment APPROVED by ADMINISTRATION', '&gt;&gt;')</t>
  </si>
  <si>
    <t>('Request For Payment FOR_APPROVAL by SUPERVISOR', '&gt;&gt;')</t>
  </si>
  <si>
    <t>('Payment Handled', '&gt;&gt;')</t>
  </si>
  <si>
    <t>NoDev('Request For Payment REJECTED by PRE_APPROVER', '&gt;&gt;')</t>
  </si>
  <si>
    <t>NoDev('&gt;&gt;', 'Request Payment')</t>
  </si>
  <si>
    <t>NoDev('&gt;&gt;', 'Payment Handled')</t>
  </si>
  <si>
    <t>NoDev('&gt;&gt;', 'Request For Payment APPROVED by SUPERVISOR')</t>
  </si>
  <si>
    <t>NoDev('Request For Payment APPROVED by SUPERVISOR', '&gt;&gt;')</t>
  </si>
  <si>
    <t>NoDev('Request For Payment FOR_APPROVAL by ADMINISTRATION', '&gt;&gt;')</t>
  </si>
  <si>
    <t>NoDev('&gt;&gt;', 'Request For Payment REJECTED by SUPERVISOR')</t>
  </si>
  <si>
    <t>NoDev('Request For Payment FINAL_APPROVED by BUDGET OWNER', '&gt;&gt;')</t>
  </si>
  <si>
    <t>NoDev('&gt;&gt;', 'Request For Payment FINAL_APPROVED by SUPERVISOR')</t>
  </si>
  <si>
    <t>NoDev('Request Payment', '&gt;&gt;')</t>
  </si>
  <si>
    <t>NoDev('Request For Payment APPROVED by ADMINISTRATION', '&gt;&gt;')</t>
  </si>
  <si>
    <t>NoDev('Request For Payment FOR_APPROVAL by SUPERVISOR', '&gt;&gt;')</t>
  </si>
  <si>
    <t>NoDev('Payment Handled', '&gt;&gt;')</t>
  </si>
  <si>
    <t>('Permit REJECTED by MISSING', '&gt;&gt;')</t>
  </si>
  <si>
    <t>('&gt;&gt;', 'Permit REJECTED by ADMINISTRATION')</t>
  </si>
  <si>
    <t>('&gt;&gt;', 'Permit REJECTED by EMPLOYEE')</t>
  </si>
  <si>
    <t>('Permit REJECTED by PRE_APPROVER', '&gt;&gt;')</t>
  </si>
  <si>
    <t>('&gt;&gt;', 'Permit FINAL_APPROVED by DIRECTOR')</t>
  </si>
  <si>
    <t>('Permit FINAL_APPROVED by DIRECTOR', '&gt;&gt;')</t>
  </si>
  <si>
    <t>('Permit APPROVED by SUPERVISOR', '&gt;&gt;')</t>
  </si>
  <si>
    <t>('Request For Payment REJECTED by ADMINISTRATION', '&gt;&gt;')</t>
  </si>
  <si>
    <t>('&gt;&gt;', 'Permit APPROVED by SUPERVISOR')</t>
  </si>
  <si>
    <t>('&gt;&gt;', 'Permit REJECTED by DIRECTOR')</t>
  </si>
  <si>
    <t>('&gt;&gt;', 'Permit REJECTED by SUPERVISOR')</t>
  </si>
  <si>
    <t>('&gt;&gt;', 'Permit REJECTED by BUDGET OWNER')</t>
  </si>
  <si>
    <t>('Permit REJECTED by ADMINISTRATION', '&gt;&gt;')</t>
  </si>
  <si>
    <t>('Permit APPROVED by ADMINISTRATION', '&gt;&gt;')</t>
  </si>
  <si>
    <t>('Request For Payment REJECTED by SUPERVISOR', '&gt;&gt;')</t>
  </si>
  <si>
    <t>('Permit REJECTED by SUPERVISOR', '&gt;&gt;')</t>
  </si>
  <si>
    <t>('Permit REJECTED by BUDGET OWNER', '&gt;&gt;')</t>
  </si>
  <si>
    <t>('Request For Payment APPROVED by BUDGET OWNER', '&gt;&gt;')</t>
  </si>
  <si>
    <t>NoDev('Permit REJECTED by MISSING', '&gt;&gt;')</t>
  </si>
  <si>
    <t>NoDev('&gt;&gt;', 'Permit REJECTED by ADMINISTRATION')</t>
  </si>
  <si>
    <t>NoDev('&gt;&gt;', 'Permit REJECTED by EMPLOYEE')</t>
  </si>
  <si>
    <t>NoDev('Permit SUBMITTED by EMPLOYEE', '&gt;&gt;')</t>
  </si>
  <si>
    <t>NoDev('Permit REJECTED by PRE_APPROVER', '&gt;&gt;')</t>
  </si>
  <si>
    <t>NoDev('&gt;&gt;', 'Permit FINAL_APPROVED by DIRECTOR')</t>
  </si>
  <si>
    <t>NoDev('Permit FINAL_APPROVED by DIRECTOR', '&gt;&gt;')</t>
  </si>
  <si>
    <t>NoDev('Permit APPROVED by SUPERVISOR', '&gt;&gt;')</t>
  </si>
  <si>
    <t>NoDev('Request For Payment REJECTED by ADMINISTRATION', '&gt;&gt;')</t>
  </si>
  <si>
    <t>NoDev('&gt;&gt;', 'Permit APPROVED by SUPERVISOR')</t>
  </si>
  <si>
    <t>NoDev('&gt;&gt;', 'Permit REJECTED by DIRECTOR')</t>
  </si>
  <si>
    <t>NoDev('&gt;&gt;', 'Permit REJECTED by SUPERVISOR')</t>
  </si>
  <si>
    <t>NoDev('&gt;&gt;', 'Permit REJECTED by BUDGET OWNER')</t>
  </si>
  <si>
    <t>NoDev('Permit REJECTED by ADMINISTRATION', '&gt;&gt;')</t>
  </si>
  <si>
    <t>NoDev('Permit APPROVED by ADMINISTRATION', '&gt;&gt;')</t>
  </si>
  <si>
    <t>NoDev('Request For Payment REJECTED by SUPERVISOR', '&gt;&gt;')</t>
  </si>
  <si>
    <t>NoDev('Permit REJECTED by SUPERVISOR', '&gt;&gt;')</t>
  </si>
  <si>
    <t>NoDev('Permit REJECTED by BUDGET OWNER', '&gt;&gt;')</t>
  </si>
  <si>
    <t>NoDev('Request For Payment APPROVED by BUDGET OWNER', '&gt;&gt;')</t>
  </si>
  <si>
    <t>('Declaration FOR_APPROVAL by SUPERVISOR', '&gt;&gt;')</t>
  </si>
  <si>
    <t>('&gt;&gt;', 'Declaration FINAL_APPROVED by SUPERVISOR')</t>
  </si>
  <si>
    <t>('Declaration FOR_APPROVAL by PRE_APPROVER', '&gt;&gt;')</t>
  </si>
  <si>
    <t>('Declaration FOR_APPROVAL by ADMINISTRATION', '&gt;&gt;')</t>
  </si>
  <si>
    <t>NoDev('Declaration FOR_APPROVAL by SUPERVISOR', '&gt;&gt;')</t>
  </si>
  <si>
    <t>NoDev('&gt;&gt;', 'Declaration FINAL_APPROVED by SUPERVISOR')</t>
  </si>
  <si>
    <t>NoDev('Declaration FOR_APPROVAL by PRE_APPROVER', '&gt;&gt;')</t>
  </si>
  <si>
    <t>NoDev('Declaration FOR_APPROVAL by ADMINISTRATION', '&gt;&gt;')</t>
  </si>
  <si>
    <t>ROC</t>
  </si>
  <si>
    <t>AUC ROC</t>
  </si>
  <si>
    <t>Prep.</t>
  </si>
  <si>
    <t>('Declaration APPROVED by SUPERVISOR', '&gt;&gt;')</t>
  </si>
  <si>
    <t>('Declaration FINAL_APPROVED by DIRECTOR', '&gt;&gt;')</t>
  </si>
  <si>
    <t>('Declaration REJECTED by SUPERVISOR', '&gt;&gt;')</t>
  </si>
  <si>
    <t>('&gt;&gt;', 'Declaration APPROVED by SUPERVISOR')</t>
  </si>
  <si>
    <t>('Send Reminder', '&gt;&gt;')</t>
  </si>
  <si>
    <t>('Declaration REJECTED by ADMINISTRATION', '&gt;&gt;')</t>
  </si>
  <si>
    <t>NoDev('Start trip', '&gt;&gt;')</t>
  </si>
  <si>
    <t>NoDev('&gt;&gt;', 'Start trip')</t>
  </si>
  <si>
    <t>NoDev('&gt;&gt;', 'End trip')</t>
  </si>
  <si>
    <t>NoDev('End trip', '&gt;&gt;')</t>
  </si>
  <si>
    <t>NoDev('Declaration APPROVED by SUPERVISOR', '&gt;&gt;')</t>
  </si>
  <si>
    <t>NoDev('Declaration FINAL_APPROVED by DIRECTOR', '&gt;&gt;')</t>
  </si>
  <si>
    <t>NoDev('Declaration REJECTED by SUPERVISOR', '&gt;&gt;')</t>
  </si>
  <si>
    <t>NoDev('&gt;&gt;', 'Declaration APPROVED by SUPERVISOR')</t>
  </si>
  <si>
    <t>NoDev('Send Reminder', '&gt;&gt;')</t>
  </si>
  <si>
    <t>NoDev('Declaration REJECTED by ADMINISTRATION', '&gt;&gt;')</t>
  </si>
  <si>
    <t>('&gt;&gt;', 'confirm travel expense report')</t>
  </si>
  <si>
    <t>('&gt;&gt;', 'prepare booking proposal')</t>
  </si>
  <si>
    <t>('correct request', '&gt;&gt;')</t>
  </si>
  <si>
    <t>('forward request to approver', '&gt;&gt;')</t>
  </si>
  <si>
    <t>('send request for correction', '&gt;&gt;')</t>
  </si>
  <si>
    <t>('upload travel expense documents', '&gt;&gt;')</t>
  </si>
  <si>
    <t>('confirm travel expense report', '&gt;&gt;')</t>
  </si>
  <si>
    <t>NoDev('&gt;&gt;', 'decide on approval requirements')</t>
  </si>
  <si>
    <t>NoDev('&gt;&gt;', 'decide on request')</t>
  </si>
  <si>
    <t>NoDev('&gt;&gt;', 'check if booking is necessary')</t>
  </si>
  <si>
    <t>NoDev('&gt;&gt;', 'check if expense documents exist')</t>
  </si>
  <si>
    <t>NoDev('correct travel expense report', '&gt;&gt;')</t>
  </si>
  <si>
    <t>NoDev('&gt;&gt;', 'decide on travel expense approval')</t>
  </si>
  <si>
    <t>NoDev('send request for travel expense correction', '&gt;&gt;')</t>
  </si>
  <si>
    <t>NoDev('&gt;&gt;', 'confirm travel expense report')</t>
  </si>
  <si>
    <t>NoDev('decide on request', '&gt;&gt;')</t>
  </si>
  <si>
    <t>NoDev('request update of the booking proposal', '&gt;&gt;')</t>
  </si>
  <si>
    <t>NoDev('transform price inquiry to travel request', '&gt;&gt;')</t>
  </si>
  <si>
    <t>NoDev('&gt;&gt;', 'request update of booking proposal')</t>
  </si>
  <si>
    <t>NoDev('&gt;&gt;', 'prepare booking proposal')</t>
  </si>
  <si>
    <t>NoDev('&gt;&gt;', 'transform price inquiry into travel request')</t>
  </si>
  <si>
    <t>NoDev('correct request', '&gt;&gt;')</t>
  </si>
  <si>
    <t>NoDev('forward request to approver', '&gt;&gt;')</t>
  </si>
  <si>
    <t>NoDev('send request for correction', '&gt;&gt;')</t>
  </si>
  <si>
    <t>NoDev('decide on approval requirements', '&gt;&gt;')</t>
  </si>
  <si>
    <t>NoDev('check if booking is necessary', '&gt;&gt;')</t>
  </si>
  <si>
    <t>NoDev('check if expense documents exist', '&gt;&gt;')</t>
  </si>
  <si>
    <t>NoDev('upload travel expense documents', '&gt;&gt;')</t>
  </si>
  <si>
    <t>NoDev('confirm travel expense report', '&gt;&gt;')</t>
  </si>
  <si>
    <t>BPIC12A</t>
  </si>
  <si>
    <t>('&gt;&gt;', 'A_CANCELLED')</t>
  </si>
  <si>
    <t>('A_REGISTERED', '&gt;&gt;')</t>
  </si>
  <si>
    <t>('O_ACCEPTED', '&gt;&gt;')</t>
  </si>
  <si>
    <t>('A_ACTIVATED', '&gt;&gt;')</t>
  </si>
  <si>
    <t>('&gt;&gt;', 'O_DECLINED')</t>
  </si>
  <si>
    <t>('A_DECLINED', '&gt;&gt;')</t>
  </si>
  <si>
    <t>('A_CANCELLED', '&gt;&gt;')</t>
  </si>
  <si>
    <t>BPIC12AO</t>
  </si>
  <si>
    <t>BPIC12O</t>
  </si>
  <si>
    <t>Dom</t>
  </si>
  <si>
    <t>Int</t>
  </si>
  <si>
    <t>Prep</t>
  </si>
  <si>
    <t>Mobis</t>
  </si>
  <si>
    <t>('&gt;&gt;', 'book travel')</t>
  </si>
  <si>
    <t>NoDev('&gt;&gt;', 'book travel')</t>
  </si>
  <si>
    <t>Dev</t>
  </si>
  <si>
    <t>No Dev</t>
  </si>
  <si>
    <t>No Deviation in Test Set</t>
  </si>
  <si>
    <t>No Deviation in Training Set</t>
  </si>
  <si>
    <t>Macro</t>
  </si>
  <si>
    <t>Earliness</t>
  </si>
  <si>
    <t>Position</t>
  </si>
  <si>
    <t>Theoretical Optimal Earliness</t>
  </si>
  <si>
    <t>BPIC 12A</t>
  </si>
  <si>
    <t>BPIC 12O</t>
  </si>
  <si>
    <t>Time for Measures</t>
  </si>
  <si>
    <t>Avg. Pred. Pos</t>
  </si>
  <si>
    <t>Avg. Dev. Pos</t>
  </si>
  <si>
    <t>&lt;</t>
  </si>
  <si>
    <t>min</t>
  </si>
  <si>
    <t>avg</t>
  </si>
  <si>
    <t>max</t>
  </si>
  <si>
    <t>Trace Length</t>
  </si>
  <si>
    <t># of Traces</t>
  </si>
  <si>
    <t># of Events</t>
  </si>
  <si>
    <t># of Trace Attr.</t>
  </si>
  <si>
    <t>Average</t>
  </si>
  <si>
    <t>CIBE Multiple Classifier</t>
  </si>
  <si>
    <t>MPPN Multiple Classifier</t>
  </si>
  <si>
    <t>Only one class present in y_true. ROC AUC score is not defined in that case.</t>
  </si>
  <si>
    <t>index 1 is out of bounds for axis 0 with size 1</t>
  </si>
  <si>
    <t>CIBE Single Classifier</t>
  </si>
  <si>
    <t>Genga</t>
  </si>
  <si>
    <t>Training</t>
  </si>
  <si>
    <t>Test</t>
  </si>
  <si>
    <t>12a</t>
  </si>
  <si>
    <t>12o</t>
  </si>
  <si>
    <t>dom</t>
  </si>
  <si>
    <t>int</t>
  </si>
  <si>
    <t>prep</t>
  </si>
  <si>
    <t>rfp</t>
  </si>
  <si>
    <t>mobis</t>
  </si>
  <si>
    <t>Deviating Traces</t>
  </si>
  <si>
    <t>CIBE Multiple No Imbalance</t>
  </si>
  <si>
    <t>CatBoost</t>
  </si>
  <si>
    <t>/Users/zomb-ml-platform-msk/go-agent-21.2.0/pipelines/BuildMaster/catboost.git/catboost/private/libs/target/target_converter.cpp:375: Target contains only one unique value</t>
  </si>
  <si>
    <t>Suffix Prediction</t>
  </si>
  <si>
    <t>BPDP other design choices</t>
  </si>
  <si>
    <t>shown in gitlab only</t>
  </si>
  <si>
    <t>XGBoost (other boosting technique)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</si>
</sst>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4" fillId="0" borderId="0" xfId="1"/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3" fillId="0" borderId="0" xfId="0" applyFont="1"/>
    <xf numFmtId="0" fontId="2" fillId="0" borderId="13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6" fillId="0" borderId="0" xfId="0" applyFon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5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64" fontId="3" fillId="0" borderId="17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0DEA-E284-104E-8A17-2FA9B73EB29A}">
  <dimension ref="B2:R10"/>
  <sheetViews>
    <sheetView topLeftCell="C1" zoomScale="150" workbookViewId="0">
      <selection activeCell="N1" sqref="N1:N1048576"/>
    </sheetView>
  </sheetViews>
  <sheetFormatPr baseColWidth="10" defaultRowHeight="16" x14ac:dyDescent="0.2"/>
  <cols>
    <col min="3" max="3" width="22.6640625" bestFit="1" customWidth="1"/>
    <col min="4" max="5" width="8.1640625" customWidth="1"/>
    <col min="6" max="6" width="10.1640625" customWidth="1"/>
    <col min="7" max="8" width="8.1640625" customWidth="1"/>
    <col min="9" max="9" width="18.6640625" bestFit="1" customWidth="1"/>
    <col min="10" max="10" width="15.5" bestFit="1" customWidth="1"/>
    <col min="11" max="13" width="15.5" customWidth="1"/>
  </cols>
  <sheetData>
    <row r="2" spans="2:18" ht="17" thickBot="1" x14ac:dyDescent="0.25">
      <c r="B2" s="49" t="s">
        <v>1</v>
      </c>
      <c r="C2" s="49"/>
      <c r="D2" s="47" t="s">
        <v>278</v>
      </c>
      <c r="E2" s="47" t="s">
        <v>279</v>
      </c>
      <c r="F2" s="47" t="s">
        <v>280</v>
      </c>
      <c r="G2" s="48" t="s">
        <v>277</v>
      </c>
      <c r="H2" s="48"/>
      <c r="I2" s="48"/>
      <c r="J2" s="48" t="s">
        <v>2</v>
      </c>
      <c r="K2" s="48" t="s">
        <v>297</v>
      </c>
      <c r="L2" s="48"/>
      <c r="M2" s="48"/>
    </row>
    <row r="3" spans="2:18" ht="18" thickTop="1" thickBot="1" x14ac:dyDescent="0.25">
      <c r="B3" s="50"/>
      <c r="C3" s="50"/>
      <c r="D3" s="47"/>
      <c r="E3" s="47"/>
      <c r="F3" s="47"/>
      <c r="G3" s="22" t="s">
        <v>274</v>
      </c>
      <c r="H3" s="22" t="s">
        <v>275</v>
      </c>
      <c r="I3" s="18" t="s">
        <v>276</v>
      </c>
      <c r="J3" s="48"/>
      <c r="K3" s="22" t="s">
        <v>274</v>
      </c>
      <c r="L3" s="22" t="s">
        <v>275</v>
      </c>
      <c r="M3" s="18" t="s">
        <v>276</v>
      </c>
    </row>
    <row r="4" spans="2:18" ht="17" thickTop="1" x14ac:dyDescent="0.2">
      <c r="B4" s="45" t="s">
        <v>3</v>
      </c>
      <c r="C4" t="s">
        <v>4</v>
      </c>
      <c r="D4" s="23">
        <v>13087</v>
      </c>
      <c r="E4" s="23">
        <v>60849</v>
      </c>
      <c r="F4" s="23">
        <v>1</v>
      </c>
      <c r="G4" s="23">
        <v>3</v>
      </c>
      <c r="H4" s="24">
        <v>4.6500000000000004</v>
      </c>
      <c r="I4" s="25">
        <v>8</v>
      </c>
      <c r="J4" s="25">
        <v>3</v>
      </c>
      <c r="K4" s="25">
        <f>+MIN('deviation frequency'!$C$5:$E$5)</f>
        <v>399</v>
      </c>
      <c r="L4" s="35">
        <f>+AVERAGE('deviation frequency'!$C$5:$E$5)</f>
        <v>927</v>
      </c>
      <c r="M4" s="25">
        <f>+MAX('deviation frequency'!$C$5:$E$5)</f>
        <v>1191</v>
      </c>
    </row>
    <row r="5" spans="2:18" x14ac:dyDescent="0.2">
      <c r="B5" s="45"/>
      <c r="C5" t="s">
        <v>5</v>
      </c>
      <c r="D5" s="23">
        <v>5015</v>
      </c>
      <c r="E5" s="23">
        <v>31244</v>
      </c>
      <c r="F5" s="23">
        <v>1</v>
      </c>
      <c r="G5" s="23">
        <v>3</v>
      </c>
      <c r="H5" s="24">
        <v>6.23</v>
      </c>
      <c r="I5" s="25">
        <v>30</v>
      </c>
      <c r="J5" s="25">
        <v>8</v>
      </c>
      <c r="K5" s="25">
        <f>+MIN('deviation frequency'!$C$10:$J$10)</f>
        <v>20</v>
      </c>
      <c r="L5" s="35">
        <f>+AVERAGE('deviation frequency'!$C$10:$J$10)</f>
        <v>984.125</v>
      </c>
      <c r="M5" s="25">
        <f>+MAX('deviation frequency'!$C$10:$J$10)</f>
        <v>1761</v>
      </c>
      <c r="R5" s="46"/>
    </row>
    <row r="6" spans="2:18" x14ac:dyDescent="0.2">
      <c r="B6" s="45" t="s">
        <v>6</v>
      </c>
      <c r="C6" t="s">
        <v>7</v>
      </c>
      <c r="D6" s="23">
        <v>10500</v>
      </c>
      <c r="E6" s="23">
        <v>56437</v>
      </c>
      <c r="F6" s="23">
        <v>4</v>
      </c>
      <c r="G6" s="23">
        <v>1</v>
      </c>
      <c r="H6" s="24">
        <v>5.37</v>
      </c>
      <c r="I6" s="25">
        <v>24</v>
      </c>
      <c r="J6" s="25">
        <v>19</v>
      </c>
      <c r="K6" s="25">
        <f>+MIN('deviation frequency'!$C$15:$U$15)</f>
        <v>1</v>
      </c>
      <c r="L6" s="35">
        <f>+AVERAGE('deviation frequency'!$C$15:$U$15)</f>
        <v>252.05263157894737</v>
      </c>
      <c r="M6" s="25">
        <f>+MAX('deviation frequency'!$C$15:$U$15)</f>
        <v>2154</v>
      </c>
      <c r="R6" s="46"/>
    </row>
    <row r="7" spans="2:18" x14ac:dyDescent="0.2">
      <c r="B7" s="45"/>
      <c r="C7" t="s">
        <v>8</v>
      </c>
      <c r="D7" s="23">
        <v>6449</v>
      </c>
      <c r="E7" s="23">
        <v>72151</v>
      </c>
      <c r="F7" s="23">
        <v>17</v>
      </c>
      <c r="G7" s="23">
        <v>3</v>
      </c>
      <c r="H7" s="24">
        <v>11.19</v>
      </c>
      <c r="I7" s="25">
        <v>27</v>
      </c>
      <c r="J7" s="25">
        <v>46</v>
      </c>
      <c r="K7" s="25">
        <f>+MIN('deviation frequency'!$C$20:$AV$20)</f>
        <v>1</v>
      </c>
      <c r="L7" s="35">
        <f>+AVERAGE('deviation frequency'!$C$20:$AV$20)</f>
        <v>291.6521739130435</v>
      </c>
      <c r="M7" s="25">
        <f>+MAX('deviation frequency'!$C$20:$AV$20)</f>
        <v>1701</v>
      </c>
    </row>
    <row r="8" spans="2:18" x14ac:dyDescent="0.2">
      <c r="B8" s="45"/>
      <c r="C8" t="s">
        <v>9</v>
      </c>
      <c r="D8" s="23">
        <v>6886</v>
      </c>
      <c r="E8" s="23">
        <v>36796</v>
      </c>
      <c r="F8" s="23">
        <v>8</v>
      </c>
      <c r="G8" s="23">
        <v>1</v>
      </c>
      <c r="H8" s="24">
        <v>5.34</v>
      </c>
      <c r="I8" s="25">
        <v>20</v>
      </c>
      <c r="J8" s="25">
        <v>23</v>
      </c>
      <c r="K8" s="25">
        <f>+MIN('deviation frequency'!$C$30:$Y$30)</f>
        <v>1</v>
      </c>
      <c r="L8" s="35">
        <f>+AVERAGE('deviation frequency'!$C$30:$Y$30)</f>
        <v>116</v>
      </c>
      <c r="M8" s="25">
        <f>+MAX('deviation frequency'!$C$30:$Y$30)</f>
        <v>1027</v>
      </c>
    </row>
    <row r="9" spans="2:18" x14ac:dyDescent="0.2">
      <c r="B9" s="45"/>
      <c r="C9" t="s">
        <v>10</v>
      </c>
      <c r="D9" s="23">
        <v>2099</v>
      </c>
      <c r="E9" s="23">
        <v>18246</v>
      </c>
      <c r="F9" s="23">
        <v>16</v>
      </c>
      <c r="G9" s="23">
        <v>1</v>
      </c>
      <c r="H9" s="24">
        <v>8.69</v>
      </c>
      <c r="I9" s="25">
        <v>21</v>
      </c>
      <c r="J9" s="25">
        <v>41</v>
      </c>
      <c r="K9" s="25">
        <f>+MIN('deviation frequency'!$C$25:$AQ$25)</f>
        <v>1</v>
      </c>
      <c r="L9" s="35">
        <f>+AVERAGE('deviation frequency'!$C$25:$AQ$25)</f>
        <v>64.195121951219505</v>
      </c>
      <c r="M9" s="25">
        <f>+MAX('deviation frequency'!$C$25:$AQ$25)</f>
        <v>530</v>
      </c>
    </row>
    <row r="10" spans="2:18" x14ac:dyDescent="0.2">
      <c r="B10" t="s">
        <v>11</v>
      </c>
      <c r="C10" t="s">
        <v>12</v>
      </c>
      <c r="D10" s="23">
        <v>6555</v>
      </c>
      <c r="E10" s="23">
        <v>55809</v>
      </c>
      <c r="F10" s="23">
        <v>1</v>
      </c>
      <c r="G10" s="23">
        <v>11</v>
      </c>
      <c r="H10" s="24">
        <v>16.600000000000001</v>
      </c>
      <c r="I10" s="25">
        <v>49</v>
      </c>
      <c r="J10" s="25">
        <v>43</v>
      </c>
      <c r="K10" s="25">
        <f>+MIN('deviation frequency'!$C$35:$Y$35)</f>
        <v>1</v>
      </c>
      <c r="L10" s="35">
        <f>+AVERAGE('deviation frequency'!$C$35:$Y$35)</f>
        <v>182.04347826086956</v>
      </c>
      <c r="M10" s="25">
        <f>+MAX('deviation frequency'!$C$35:$Y$35)</f>
        <v>1011</v>
      </c>
    </row>
  </sheetData>
  <mergeCells count="10">
    <mergeCell ref="B4:B5"/>
    <mergeCell ref="B6:B9"/>
    <mergeCell ref="R5:R6"/>
    <mergeCell ref="D2:D3"/>
    <mergeCell ref="G2:I2"/>
    <mergeCell ref="J2:J3"/>
    <mergeCell ref="B2:C3"/>
    <mergeCell ref="E2:E3"/>
    <mergeCell ref="F2:F3"/>
    <mergeCell ref="K2:M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BCC5-A758-F24E-818A-7EE6E8BCE5EF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0.97916666666666663</v>
      </c>
      <c r="D2">
        <v>0.26804123711340211</v>
      </c>
      <c r="E2">
        <v>0.65079365079365081</v>
      </c>
      <c r="F2">
        <v>0.49107142857142849</v>
      </c>
      <c r="G2">
        <v>0.89541547277936961</v>
      </c>
      <c r="H2">
        <v>0.79606625258799169</v>
      </c>
      <c r="I2">
        <v>0.81777777777777783</v>
      </c>
      <c r="J2">
        <v>0.74318507890961261</v>
      </c>
      <c r="K2">
        <v>0.72994269340974216</v>
      </c>
      <c r="L2">
        <v>0.82049891540130149</v>
      </c>
      <c r="M2">
        <v>0.71212121212121215</v>
      </c>
      <c r="N2">
        <v>0.15923566878980891</v>
      </c>
      <c r="O2">
        <v>6.0869565217391307E-2</v>
      </c>
      <c r="P2">
        <v>0.33920931028581208</v>
      </c>
      <c r="Q2">
        <v>0.35714285714285721</v>
      </c>
      <c r="R2">
        <v>0.24516129032258061</v>
      </c>
      <c r="S2">
        <v>0.4370860927152318</v>
      </c>
      <c r="T2">
        <v>0.33103448275862069</v>
      </c>
      <c r="U2">
        <v>0.20895522388059701</v>
      </c>
      <c r="V2">
        <v>0.1607142857142857</v>
      </c>
      <c r="W2">
        <v>0.5074626865671642</v>
      </c>
      <c r="X2">
        <v>1</v>
      </c>
      <c r="Y2">
        <v>0.35294117647058831</v>
      </c>
      <c r="AA2">
        <v>0.1875</v>
      </c>
      <c r="AB2">
        <v>0</v>
      </c>
      <c r="AC2">
        <v>0</v>
      </c>
      <c r="AD2">
        <v>0</v>
      </c>
      <c r="AE2">
        <v>0.62874251497005984</v>
      </c>
      <c r="AF2">
        <v>0.1111111111111111</v>
      </c>
      <c r="AG2">
        <v>0</v>
      </c>
      <c r="AJ2">
        <v>4.3478260869565223E-2</v>
      </c>
      <c r="AK2">
        <v>0</v>
      </c>
      <c r="AM2">
        <v>0.21875</v>
      </c>
      <c r="AO2">
        <v>0</v>
      </c>
      <c r="AP2">
        <v>0</v>
      </c>
      <c r="AQ2">
        <v>0</v>
      </c>
      <c r="AV2">
        <v>1</v>
      </c>
      <c r="AW2">
        <v>0.99923047325894576</v>
      </c>
      <c r="AX2">
        <v>0.99397942971820386</v>
      </c>
      <c r="AY2">
        <v>0.99837174348697399</v>
      </c>
      <c r="AZ2">
        <v>0.98935765868491066</v>
      </c>
      <c r="BA2">
        <v>0.99590067379729541</v>
      </c>
      <c r="BB2">
        <v>0.98676732179270255</v>
      </c>
      <c r="BC2">
        <v>0.98440285204991085</v>
      </c>
      <c r="BD2">
        <v>0.98691481366871492</v>
      </c>
      <c r="BE2">
        <v>0.99500420000884215</v>
      </c>
      <c r="BF2">
        <v>0.9833566370483966</v>
      </c>
      <c r="BG2">
        <v>0.99802113595217046</v>
      </c>
      <c r="BH2">
        <v>0.98240580566220836</v>
      </c>
      <c r="BI2">
        <v>0.99460251046025105</v>
      </c>
      <c r="BJ2">
        <v>0.93946731234866832</v>
      </c>
      <c r="BK2">
        <v>0.99773821989528799</v>
      </c>
      <c r="BL2">
        <v>0.99077954735959761</v>
      </c>
      <c r="BM2">
        <v>0.99673147837747234</v>
      </c>
      <c r="BN2">
        <v>0.99639715123586092</v>
      </c>
      <c r="BO2">
        <v>0.99078765545831415</v>
      </c>
      <c r="BP2">
        <v>0.99035518094519226</v>
      </c>
      <c r="BQ2">
        <v>0.99866377150492736</v>
      </c>
      <c r="BR2">
        <v>1</v>
      </c>
      <c r="BS2">
        <v>1</v>
      </c>
      <c r="BT2">
        <v>0.99950031230480951</v>
      </c>
      <c r="BU2">
        <v>0.99899995833159716</v>
      </c>
      <c r="BV2">
        <v>0.99870801033591727</v>
      </c>
      <c r="BW2">
        <v>0.99908295122967905</v>
      </c>
      <c r="BX2">
        <v>0.99945862657727069</v>
      </c>
      <c r="BY2">
        <v>0.99366823213686684</v>
      </c>
      <c r="BZ2">
        <v>0.99954178122136128</v>
      </c>
      <c r="CA2">
        <v>1</v>
      </c>
      <c r="CB2">
        <v>0.99966687486987305</v>
      </c>
      <c r="CC2">
        <v>1</v>
      </c>
      <c r="CD2">
        <v>0.99945815271757255</v>
      </c>
      <c r="CE2">
        <v>0.99662077596996246</v>
      </c>
      <c r="CF2">
        <v>0.99979179679367058</v>
      </c>
      <c r="CG2">
        <v>0.99845724054538632</v>
      </c>
      <c r="CH2">
        <v>1</v>
      </c>
      <c r="CI2">
        <v>0.99916548443628472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0.97138314785373614</v>
      </c>
      <c r="D3">
        <v>0.15294117647058819</v>
      </c>
      <c r="E3">
        <v>0.51249999999999996</v>
      </c>
      <c r="F3">
        <v>0.39568345323741011</v>
      </c>
      <c r="G3">
        <v>0.96637031310398147</v>
      </c>
      <c r="H3">
        <v>0.71601489757914338</v>
      </c>
      <c r="I3">
        <v>0.78632478632478631</v>
      </c>
      <c r="J3">
        <v>0.77777777777777779</v>
      </c>
      <c r="K3">
        <v>0.90017667844522964</v>
      </c>
      <c r="L3">
        <v>0.80393198724760895</v>
      </c>
      <c r="M3">
        <v>0.8</v>
      </c>
      <c r="N3">
        <v>0.10706638115631691</v>
      </c>
      <c r="O3">
        <v>5.1470588235294122E-2</v>
      </c>
      <c r="P3">
        <v>0.64308890330953927</v>
      </c>
      <c r="Q3">
        <v>0.48076923076923078</v>
      </c>
      <c r="R3">
        <v>0.1472868217054264</v>
      </c>
      <c r="S3">
        <v>0.45833333333333331</v>
      </c>
      <c r="T3">
        <v>0.35820895522388058</v>
      </c>
      <c r="U3">
        <v>0.1129032258064516</v>
      </c>
      <c r="V3">
        <v>0.10505836575875491</v>
      </c>
      <c r="W3">
        <v>0.51515151515151514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0.41015625</v>
      </c>
      <c r="AF3">
        <v>8.3333333333333329E-2</v>
      </c>
      <c r="AH3">
        <v>0</v>
      </c>
      <c r="AJ3">
        <v>7.1428571428571425E-2</v>
      </c>
      <c r="AK3">
        <v>0</v>
      </c>
      <c r="AL3">
        <v>0</v>
      </c>
      <c r="AM3">
        <v>0.15909090909090909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0.9994441118617976</v>
      </c>
      <c r="AX3">
        <v>0.99702243656951139</v>
      </c>
      <c r="AY3">
        <v>0.99908084395237096</v>
      </c>
      <c r="AZ3">
        <v>0.99275362318840576</v>
      </c>
      <c r="BA3">
        <v>0.98637296994586521</v>
      </c>
      <c r="BB3">
        <v>0.99141275445708554</v>
      </c>
      <c r="BC3">
        <v>0.98717433078607497</v>
      </c>
      <c r="BD3">
        <v>0.98421725521315517</v>
      </c>
      <c r="BE3">
        <v>0.98352488747104838</v>
      </c>
      <c r="BF3">
        <v>0.98504495549631776</v>
      </c>
      <c r="BG3">
        <v>0.99680403700588727</v>
      </c>
      <c r="BH3">
        <v>0.98878885680312556</v>
      </c>
      <c r="BI3">
        <v>0.99547719753758535</v>
      </c>
      <c r="BJ3">
        <v>0.81555438780872302</v>
      </c>
      <c r="BK3">
        <v>0.9962360419890427</v>
      </c>
      <c r="BL3">
        <v>0.99507513574946327</v>
      </c>
      <c r="BM3">
        <v>0.99643919400108916</v>
      </c>
      <c r="BN3">
        <v>0.99593819354298396</v>
      </c>
      <c r="BO3">
        <v>0.99554003450161987</v>
      </c>
      <c r="BP3">
        <v>0.9940651569997474</v>
      </c>
      <c r="BQ3">
        <v>0.9986220719027934</v>
      </c>
      <c r="BR3">
        <v>1</v>
      </c>
      <c r="BS3">
        <v>0.99862482810351294</v>
      </c>
      <c r="BT3">
        <v>1</v>
      </c>
      <c r="BU3">
        <v>0.99945806236451562</v>
      </c>
      <c r="BV3">
        <v>0.99912441627751836</v>
      </c>
      <c r="BW3">
        <v>0.99895802942524903</v>
      </c>
      <c r="BX3">
        <v>0.99991667361053249</v>
      </c>
      <c r="BY3">
        <v>0.99739046256155561</v>
      </c>
      <c r="BZ3">
        <v>0.99966670832812565</v>
      </c>
      <c r="CA3">
        <v>0.99883406204455549</v>
      </c>
      <c r="CB3">
        <v>1</v>
      </c>
      <c r="CC3">
        <v>1</v>
      </c>
      <c r="CD3">
        <v>0.99908337152618643</v>
      </c>
      <c r="CE3">
        <v>0.99811982953121081</v>
      </c>
      <c r="CF3">
        <v>1</v>
      </c>
      <c r="CG3">
        <v>0.99895707313003212</v>
      </c>
      <c r="CH3">
        <v>1</v>
      </c>
      <c r="CI3">
        <v>0.99795790789747862</v>
      </c>
      <c r="CJ3">
        <v>0.99991671871746823</v>
      </c>
      <c r="CK3">
        <v>0.99945867166354363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1</v>
      </c>
      <c r="C4">
        <v>0.98541362985776693</v>
      </c>
      <c r="D4">
        <v>0.57498180652004982</v>
      </c>
      <c r="E4">
        <v>0.7557904219761854</v>
      </c>
      <c r="F4">
        <v>0.69421853821290791</v>
      </c>
      <c r="G4">
        <v>0.97637164152492339</v>
      </c>
      <c r="H4">
        <v>0.85371382601811441</v>
      </c>
      <c r="I4">
        <v>0.88674955855543058</v>
      </c>
      <c r="J4">
        <v>0.88099751649546654</v>
      </c>
      <c r="K4">
        <v>0.94185078295813895</v>
      </c>
      <c r="L4">
        <v>0.89448847137196341</v>
      </c>
      <c r="M4">
        <v>0.89840201850294366</v>
      </c>
      <c r="N4">
        <v>0.54792761897972131</v>
      </c>
      <c r="O4">
        <v>0.52347389288643975</v>
      </c>
      <c r="P4">
        <v>0.72932164555913115</v>
      </c>
      <c r="Q4">
        <v>0.73850263637913671</v>
      </c>
      <c r="R4">
        <v>0.57118097872744478</v>
      </c>
      <c r="S4">
        <v>0.72738626366721126</v>
      </c>
      <c r="T4">
        <v>0.6770735743834323</v>
      </c>
      <c r="U4">
        <v>0.55422163015403569</v>
      </c>
      <c r="V4">
        <v>0.54956176137925117</v>
      </c>
      <c r="W4">
        <v>0.75688679352715427</v>
      </c>
      <c r="X4">
        <v>1</v>
      </c>
      <c r="Y4">
        <v>0.99931241405175653</v>
      </c>
      <c r="Z4">
        <v>0.5</v>
      </c>
      <c r="AA4">
        <v>0.55528458673781333</v>
      </c>
      <c r="AB4">
        <v>0.49956220813875912</v>
      </c>
      <c r="AC4">
        <v>0.49947901471262451</v>
      </c>
      <c r="AD4">
        <v>0.49995833680526619</v>
      </c>
      <c r="AE4">
        <v>0.70377335628077775</v>
      </c>
      <c r="AF4">
        <v>0.54150002083072957</v>
      </c>
      <c r="AG4" t="s">
        <v>284</v>
      </c>
      <c r="AH4">
        <v>0.5</v>
      </c>
      <c r="AI4" t="s">
        <v>284</v>
      </c>
      <c r="AJ4">
        <v>0.5352559714773788</v>
      </c>
      <c r="AK4">
        <v>0.49905991476560541</v>
      </c>
      <c r="AL4">
        <v>0.5</v>
      </c>
      <c r="AM4">
        <v>0.57902399111047065</v>
      </c>
      <c r="AN4" t="s">
        <v>284</v>
      </c>
      <c r="AO4">
        <v>0.49897895394873931</v>
      </c>
      <c r="AP4" t="s">
        <v>284</v>
      </c>
      <c r="AQ4" t="s">
        <v>284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0.38522905170129274</v>
      </c>
      <c r="D14" s="14">
        <f>+AVERAGE(AV2:CO2)</f>
        <v>0.99499688493694616</v>
      </c>
      <c r="E14" s="14"/>
      <c r="F14" s="14"/>
    </row>
    <row r="15" spans="1:93" x14ac:dyDescent="0.2">
      <c r="B15" s="14" t="s">
        <v>26</v>
      </c>
      <c r="C15" s="14">
        <f>+AVERAGE(B3:AU3)</f>
        <v>0.35603809057204705</v>
      </c>
      <c r="D15" s="14">
        <f>+AVERAGE(AV3:CO3)</f>
        <v>0.99260989765141683</v>
      </c>
      <c r="E15" s="14"/>
      <c r="F15" s="14"/>
    </row>
    <row r="16" spans="1:93" x14ac:dyDescent="0.2">
      <c r="B16" s="14" t="s">
        <v>196</v>
      </c>
      <c r="C16" s="69">
        <f>+AVERAGE(B4:AU4)</f>
        <v>0.67389521406089692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658-C84F-1D48-868C-7FD2CE4E05B7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0.68421052631578949</v>
      </c>
      <c r="C2">
        <v>0.2</v>
      </c>
      <c r="D2">
        <v>0.17241379310344829</v>
      </c>
      <c r="E2">
        <v>0.70175438596491224</v>
      </c>
      <c r="F2">
        <v>0.94989979959919835</v>
      </c>
      <c r="G2">
        <v>0.60535117056856191</v>
      </c>
      <c r="H2">
        <v>0.26666666666666672</v>
      </c>
      <c r="I2">
        <v>0.52325581395348841</v>
      </c>
      <c r="J2">
        <v>0.7</v>
      </c>
      <c r="K2">
        <v>0</v>
      </c>
      <c r="N2">
        <v>1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0.99672480144108733</v>
      </c>
      <c r="Z2">
        <v>0.99778905994104161</v>
      </c>
      <c r="AA2">
        <v>0.99655822338769151</v>
      </c>
      <c r="AB2">
        <v>0.99693226100655008</v>
      </c>
      <c r="AC2">
        <v>0.99914770305974598</v>
      </c>
      <c r="AD2">
        <v>0.98030671247800216</v>
      </c>
      <c r="AE2">
        <v>0.99926332160104769</v>
      </c>
      <c r="AF2">
        <v>0.99670673472748228</v>
      </c>
      <c r="AG2">
        <v>0.99647020193728453</v>
      </c>
      <c r="AH2">
        <v>0.99868777167227096</v>
      </c>
      <c r="AI2">
        <v>0.99918247220405498</v>
      </c>
      <c r="AJ2">
        <v>0.99975474166121647</v>
      </c>
      <c r="AK2">
        <v>1</v>
      </c>
    </row>
    <row r="3" spans="1:47" x14ac:dyDescent="0.2">
      <c r="A3" s="8" t="s">
        <v>26</v>
      </c>
      <c r="B3">
        <v>0.2452830188679245</v>
      </c>
      <c r="C3">
        <v>0.1290322580645161</v>
      </c>
      <c r="D3">
        <v>0.1063829787234043</v>
      </c>
      <c r="E3">
        <v>0.76433121019108285</v>
      </c>
      <c r="F3">
        <v>0.97933884297520657</v>
      </c>
      <c r="G3">
        <v>0.43509615384615391</v>
      </c>
      <c r="H3">
        <v>0.30769230769230771</v>
      </c>
      <c r="I3">
        <v>0.52941176470588236</v>
      </c>
      <c r="J3">
        <v>0.44871794871794868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0.99950734871500124</v>
      </c>
      <c r="Z3">
        <v>0.99868863207933778</v>
      </c>
      <c r="AA3">
        <v>0.99803036520311861</v>
      </c>
      <c r="AB3">
        <v>0.99577639751552793</v>
      </c>
      <c r="AC3">
        <v>0.99787197820905682</v>
      </c>
      <c r="AD3">
        <v>0.99001354096140826</v>
      </c>
      <c r="AE3">
        <v>0.99909976266470246</v>
      </c>
      <c r="AF3">
        <v>0.99662468099119128</v>
      </c>
      <c r="AG3">
        <v>0.99876583840710875</v>
      </c>
      <c r="AH3">
        <v>0.99680746561886047</v>
      </c>
      <c r="AI3">
        <v>1</v>
      </c>
      <c r="AJ3">
        <v>1</v>
      </c>
      <c r="AK3">
        <v>1</v>
      </c>
    </row>
    <row r="4" spans="1:47" x14ac:dyDescent="0.2">
      <c r="A4" s="8" t="s">
        <v>122</v>
      </c>
      <c r="B4">
        <v>0.62239518379146286</v>
      </c>
      <c r="C4">
        <v>0.56386044507192701</v>
      </c>
      <c r="D4">
        <v>0.55220667196326134</v>
      </c>
      <c r="E4">
        <v>0.88005380385330545</v>
      </c>
      <c r="F4">
        <v>0.98860541059213169</v>
      </c>
      <c r="G4">
        <v>0.71255484740378094</v>
      </c>
      <c r="H4">
        <v>0.65339603517850509</v>
      </c>
      <c r="I4">
        <v>0.7630182228485366</v>
      </c>
      <c r="J4">
        <v>0.72374189356252872</v>
      </c>
      <c r="K4">
        <v>0.49840373280943029</v>
      </c>
      <c r="L4">
        <v>0.5</v>
      </c>
      <c r="M4">
        <v>0.5</v>
      </c>
      <c r="N4">
        <v>1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 t="s">
        <v>0</v>
      </c>
      <c r="F6" s="69"/>
    </row>
    <row r="7" spans="1:47" x14ac:dyDescent="0.2">
      <c r="B7" s="14"/>
      <c r="C7" s="14" t="s">
        <v>260</v>
      </c>
      <c r="D7" s="14" t="s">
        <v>261</v>
      </c>
      <c r="E7" s="14" t="s">
        <v>260</v>
      </c>
      <c r="F7" s="14" t="s">
        <v>261</v>
      </c>
    </row>
    <row r="8" spans="1:47" x14ac:dyDescent="0.2">
      <c r="B8" s="14" t="s">
        <v>16</v>
      </c>
      <c r="C8" s="14">
        <f>+AVERAGE(B2:X2)</f>
        <v>0.52759565056109681</v>
      </c>
      <c r="D8" s="14">
        <f>+AVERAGE(Y2:AU2)</f>
        <v>0.99673261577826744</v>
      </c>
      <c r="E8" s="14"/>
      <c r="F8" s="14"/>
    </row>
    <row r="9" spans="1:47" x14ac:dyDescent="0.2">
      <c r="B9" s="14" t="s">
        <v>26</v>
      </c>
      <c r="C9" s="14">
        <f>+AVERAGE(B3:X3)</f>
        <v>0.38040665259880208</v>
      </c>
      <c r="D9" s="14">
        <f>+AVERAGE(Y3:AU3)</f>
        <v>0.99778353925887042</v>
      </c>
      <c r="E9" s="14"/>
      <c r="F9" s="14"/>
    </row>
    <row r="10" spans="1:47" x14ac:dyDescent="0.2">
      <c r="B10" s="14" t="s">
        <v>196</v>
      </c>
      <c r="C10" s="69">
        <f>+AVERAGE(B4:X4)</f>
        <v>0.68909509592883622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FC7E-FDC5-CD4E-9EB1-C7610BF04D76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0.93922651933701662</v>
      </c>
      <c r="C2">
        <v>0</v>
      </c>
      <c r="D2">
        <v>0</v>
      </c>
      <c r="E2">
        <v>0</v>
      </c>
      <c r="F2">
        <v>0.625</v>
      </c>
      <c r="G2">
        <v>0</v>
      </c>
      <c r="H2">
        <v>0.80804387568555758</v>
      </c>
      <c r="I2">
        <v>0.17777777777777781</v>
      </c>
      <c r="J2">
        <v>1</v>
      </c>
      <c r="K2">
        <v>0.4</v>
      </c>
      <c r="L2">
        <v>0.1025641025641026</v>
      </c>
      <c r="M2">
        <v>0.79770992366412219</v>
      </c>
      <c r="N2">
        <v>0.25</v>
      </c>
      <c r="O2">
        <v>0.86486486486486491</v>
      </c>
      <c r="P2">
        <v>0.125</v>
      </c>
      <c r="Q2">
        <v>0.23243243243243239</v>
      </c>
      <c r="S2">
        <v>0.2</v>
      </c>
      <c r="T2">
        <v>1</v>
      </c>
      <c r="U2">
        <v>0.56060606060606055</v>
      </c>
      <c r="V2">
        <v>0</v>
      </c>
      <c r="W2">
        <v>0</v>
      </c>
      <c r="X2">
        <v>0</v>
      </c>
      <c r="Y2">
        <v>0.39130434782608697</v>
      </c>
      <c r="Z2">
        <v>0.3888888888888889</v>
      </c>
      <c r="AA2">
        <v>0</v>
      </c>
      <c r="AB2">
        <v>0.52758620689655178</v>
      </c>
      <c r="AC2">
        <v>0.44339622641509441</v>
      </c>
      <c r="AD2">
        <v>0</v>
      </c>
      <c r="AG2">
        <v>0</v>
      </c>
      <c r="AI2">
        <v>0</v>
      </c>
      <c r="AJ2">
        <v>0</v>
      </c>
      <c r="AK2">
        <v>0</v>
      </c>
      <c r="AL2">
        <v>0.42857142857142849</v>
      </c>
      <c r="AM2">
        <v>0</v>
      </c>
      <c r="AO2">
        <v>0</v>
      </c>
      <c r="AQ2">
        <v>0.99829642248722317</v>
      </c>
      <c r="AR2">
        <v>0.9980142313420487</v>
      </c>
      <c r="AS2">
        <v>0.99834079973452794</v>
      </c>
      <c r="AT2">
        <v>0.99634733521500918</v>
      </c>
      <c r="AU2">
        <v>0.9975144987572494</v>
      </c>
      <c r="AV2">
        <v>0.99767942980275148</v>
      </c>
      <c r="AW2">
        <v>0.99563953488372092</v>
      </c>
      <c r="AX2">
        <v>0.9913419913419913</v>
      </c>
      <c r="AY2">
        <v>0.99884259259259256</v>
      </c>
      <c r="AZ2">
        <v>0.99851018043370299</v>
      </c>
      <c r="BA2">
        <v>0.99484364604125086</v>
      </c>
      <c r="BB2">
        <v>0.99274486094316805</v>
      </c>
      <c r="BC2">
        <v>0.97797208676643688</v>
      </c>
      <c r="BD2">
        <v>0.99866153588756901</v>
      </c>
      <c r="BE2">
        <v>0.99684332945672038</v>
      </c>
      <c r="BF2">
        <v>0.95564161239218448</v>
      </c>
      <c r="BG2">
        <v>0.9988431664187738</v>
      </c>
      <c r="BH2">
        <v>0.99750664893617025</v>
      </c>
      <c r="BI2">
        <v>0.99966925748304947</v>
      </c>
      <c r="BJ2">
        <v>0.99081035923141181</v>
      </c>
      <c r="BK2">
        <v>0.9948658496190792</v>
      </c>
      <c r="BL2">
        <v>0.99354731965585708</v>
      </c>
      <c r="BM2">
        <v>0.99735405986439551</v>
      </c>
      <c r="BN2">
        <v>0.98378468739551994</v>
      </c>
      <c r="BO2">
        <v>0.99316324829081204</v>
      </c>
      <c r="BP2">
        <v>0.99950339347790096</v>
      </c>
      <c r="BQ2">
        <v>0.97326852976913725</v>
      </c>
      <c r="BR2">
        <v>0.98957106812447437</v>
      </c>
      <c r="BS2">
        <v>0.99602056043773834</v>
      </c>
      <c r="BT2">
        <v>1</v>
      </c>
      <c r="BU2">
        <v>0.99834738059824824</v>
      </c>
      <c r="BV2">
        <v>0.99834464492633668</v>
      </c>
      <c r="BW2">
        <v>1</v>
      </c>
      <c r="BX2">
        <v>0.99983451927850409</v>
      </c>
      <c r="BY2">
        <v>0.99867593512082087</v>
      </c>
      <c r="BZ2">
        <v>0.99867461895294896</v>
      </c>
      <c r="CA2">
        <v>0.99834354811992709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0.94444444444444442</v>
      </c>
      <c r="C3">
        <v>0</v>
      </c>
      <c r="D3">
        <v>0</v>
      </c>
      <c r="E3">
        <v>0</v>
      </c>
      <c r="F3">
        <v>0.4</v>
      </c>
      <c r="G3">
        <v>0</v>
      </c>
      <c r="H3">
        <v>0.94849785407725318</v>
      </c>
      <c r="I3">
        <v>0.1333333333333333</v>
      </c>
      <c r="J3">
        <v>0.3</v>
      </c>
      <c r="K3">
        <v>0.30769230769230771</v>
      </c>
      <c r="L3">
        <v>0.1142857142857143</v>
      </c>
      <c r="M3">
        <v>0.83266932270916338</v>
      </c>
      <c r="N3">
        <v>0.16560509554140129</v>
      </c>
      <c r="O3">
        <v>0.88888888888888884</v>
      </c>
      <c r="P3">
        <v>0.17391304347826089</v>
      </c>
      <c r="Q3">
        <v>0.25443786982248517</v>
      </c>
      <c r="R3">
        <v>0</v>
      </c>
      <c r="S3">
        <v>0.31818181818181818</v>
      </c>
      <c r="T3">
        <v>0.66666666666666663</v>
      </c>
      <c r="U3">
        <v>0.40217391304347833</v>
      </c>
      <c r="V3">
        <v>0</v>
      </c>
      <c r="W3">
        <v>0</v>
      </c>
      <c r="X3">
        <v>0</v>
      </c>
      <c r="Y3">
        <v>0.217741935483871</v>
      </c>
      <c r="Z3">
        <v>0.33870967741935482</v>
      </c>
      <c r="AA3">
        <v>0</v>
      </c>
      <c r="AB3">
        <v>0.49837133550488599</v>
      </c>
      <c r="AC3">
        <v>0.43119266055045868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0.375</v>
      </c>
      <c r="AP3">
        <v>0</v>
      </c>
      <c r="AQ3">
        <v>0.99812638392096742</v>
      </c>
      <c r="AR3">
        <v>0.99867527736380191</v>
      </c>
      <c r="AS3">
        <v>0.99602714782320811</v>
      </c>
      <c r="AT3">
        <v>0.99535578039475869</v>
      </c>
      <c r="AU3">
        <v>0.9990043146365748</v>
      </c>
      <c r="AV3">
        <v>0.99701838661586883</v>
      </c>
      <c r="AW3">
        <v>0.98119964189794096</v>
      </c>
      <c r="AX3">
        <v>0.99382406943748958</v>
      </c>
      <c r="AY3">
        <v>1</v>
      </c>
      <c r="AZ3">
        <v>0.99900629347466052</v>
      </c>
      <c r="BA3">
        <v>0.9941821808510638</v>
      </c>
      <c r="BB3">
        <v>0.99086206896551721</v>
      </c>
      <c r="BC3">
        <v>0.98676620291822192</v>
      </c>
      <c r="BD3">
        <v>0.99832747951162404</v>
      </c>
      <c r="BE3">
        <v>0.99535500995355009</v>
      </c>
      <c r="BF3">
        <v>0.95028881498337125</v>
      </c>
      <c r="BG3">
        <v>1</v>
      </c>
      <c r="BH3">
        <v>0.99535578039475869</v>
      </c>
      <c r="BI3">
        <v>1</v>
      </c>
      <c r="BJ3">
        <v>0.99513341164624936</v>
      </c>
      <c r="BK3">
        <v>0.9978405315614618</v>
      </c>
      <c r="BL3">
        <v>0.99883566200931473</v>
      </c>
      <c r="BM3">
        <v>0.9993371996685998</v>
      </c>
      <c r="BN3">
        <v>0.99291378437658173</v>
      </c>
      <c r="BO3">
        <v>0.99448989814660216</v>
      </c>
      <c r="BP3">
        <v>0.99834656084656082</v>
      </c>
      <c r="BQ3">
        <v>0.97614902506963785</v>
      </c>
      <c r="BR3">
        <v>0.99007068327162573</v>
      </c>
      <c r="BS3">
        <v>0.99668159946905588</v>
      </c>
      <c r="BT3">
        <v>1</v>
      </c>
      <c r="BU3">
        <v>1</v>
      </c>
      <c r="BV3">
        <v>0.99834464492633668</v>
      </c>
      <c r="BW3">
        <v>1</v>
      </c>
      <c r="BX3">
        <v>0.99867768595041317</v>
      </c>
      <c r="BY3">
        <v>0.99851067350653644</v>
      </c>
      <c r="BZ3">
        <v>0.99751778917756084</v>
      </c>
      <c r="CA3">
        <v>0.9986743993371997</v>
      </c>
      <c r="CB3">
        <v>0.9988431664187738</v>
      </c>
      <c r="CC3">
        <v>1</v>
      </c>
      <c r="CD3">
        <v>0.99983473805982481</v>
      </c>
      <c r="CE3">
        <v>1</v>
      </c>
    </row>
    <row r="4" spans="1:83" x14ac:dyDescent="0.2">
      <c r="A4" s="8" t="s">
        <v>122</v>
      </c>
      <c r="B4">
        <v>0.97128541418270598</v>
      </c>
      <c r="C4">
        <v>0.49933763868190101</v>
      </c>
      <c r="D4">
        <v>0.49801357391160411</v>
      </c>
      <c r="E4">
        <v>0.49767789019737929</v>
      </c>
      <c r="F4">
        <v>0.69950215731828735</v>
      </c>
      <c r="G4">
        <v>0.49850919330793442</v>
      </c>
      <c r="H4">
        <v>0.96484874798759723</v>
      </c>
      <c r="I4">
        <v>0.56357870138541144</v>
      </c>
      <c r="J4">
        <v>0.65</v>
      </c>
      <c r="K4">
        <v>0.65334930058348417</v>
      </c>
      <c r="L4">
        <v>0.55423394756838906</v>
      </c>
      <c r="M4">
        <v>0.91176569583734013</v>
      </c>
      <c r="N4">
        <v>0.57618564922981164</v>
      </c>
      <c r="O4">
        <v>0.94360818420025638</v>
      </c>
      <c r="P4">
        <v>0.58463402671590547</v>
      </c>
      <c r="Q4">
        <v>0.60236334240292821</v>
      </c>
      <c r="R4">
        <v>0.5</v>
      </c>
      <c r="S4">
        <v>0.65676879928828846</v>
      </c>
      <c r="T4">
        <v>0.83333333333333337</v>
      </c>
      <c r="U4">
        <v>0.69865366234486381</v>
      </c>
      <c r="V4">
        <v>0.49892026578073079</v>
      </c>
      <c r="W4">
        <v>0.49941783100465742</v>
      </c>
      <c r="X4">
        <v>0.49966859983430001</v>
      </c>
      <c r="Y4">
        <v>0.60532785993022631</v>
      </c>
      <c r="Z4">
        <v>0.66659978778297846</v>
      </c>
      <c r="AA4">
        <v>0.49917328042328041</v>
      </c>
      <c r="AB4">
        <v>0.73726018028726192</v>
      </c>
      <c r="AC4">
        <v>0.71063167191104226</v>
      </c>
      <c r="AD4">
        <v>0.49834079973452799</v>
      </c>
      <c r="AE4" t="s">
        <v>284</v>
      </c>
      <c r="AF4">
        <v>0.5</v>
      </c>
      <c r="AG4">
        <v>0.49917232246316828</v>
      </c>
      <c r="AH4" t="s">
        <v>284</v>
      </c>
      <c r="AI4">
        <v>0.49933884297520659</v>
      </c>
      <c r="AJ4">
        <v>0.49925533675326822</v>
      </c>
      <c r="AK4">
        <v>0.49875889458878042</v>
      </c>
      <c r="AL4">
        <v>0.68683719966859991</v>
      </c>
      <c r="AM4" t="s">
        <v>284</v>
      </c>
      <c r="AN4" t="s">
        <v>284</v>
      </c>
      <c r="AO4" t="s">
        <v>284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 t="s">
        <v>260</v>
      </c>
      <c r="F9" s="14" t="s">
        <v>261</v>
      </c>
    </row>
    <row r="10" spans="1:83" x14ac:dyDescent="0.2">
      <c r="B10" s="14" t="s">
        <v>16</v>
      </c>
      <c r="C10" s="14">
        <f>+AVERAGE(B2:AP2)</f>
        <v>0.29322779015799966</v>
      </c>
      <c r="D10" s="14">
        <f>+AVERAGE(AQ2:CE2)</f>
        <v>0.99478954419849253</v>
      </c>
      <c r="E10" s="14"/>
      <c r="F10" s="14"/>
    </row>
    <row r="11" spans="1:83" x14ac:dyDescent="0.2">
      <c r="B11" s="14" t="s">
        <v>26</v>
      </c>
      <c r="C11" s="14">
        <f>+AVERAGE(B3:AP3)</f>
        <v>0.24199460780899409</v>
      </c>
      <c r="D11" s="14">
        <f>+AVERAGE(AQ3:CE3)</f>
        <v>0.99511161674599302</v>
      </c>
      <c r="E11" s="14"/>
      <c r="F11" s="14"/>
    </row>
    <row r="12" spans="1:83" x14ac:dyDescent="0.2">
      <c r="B12" s="14" t="s">
        <v>196</v>
      </c>
      <c r="C12" s="69">
        <f>+AVERAGE(B4:AP4)</f>
        <v>0.61823200365598463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89B6-3285-0640-BCC9-AEED8B995679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0.56311207834602828</v>
      </c>
      <c r="C2">
        <v>0.60116166505324298</v>
      </c>
      <c r="D2">
        <v>0.32124456339913021</v>
      </c>
      <c r="E2">
        <v>0.24144177911044479</v>
      </c>
      <c r="F2">
        <v>0.19866920152091261</v>
      </c>
      <c r="G2">
        <v>0.21332172398781021</v>
      </c>
      <c r="H2">
        <v>0.1135948905109489</v>
      </c>
      <c r="I2">
        <v>0.73170731707317072</v>
      </c>
      <c r="J2">
        <v>0.35294117647058831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3.7037037037037028E-2</v>
      </c>
      <c r="V2">
        <v>0</v>
      </c>
      <c r="Y2">
        <v>0.98730216043810559</v>
      </c>
      <c r="Z2">
        <v>0.98749161022637133</v>
      </c>
      <c r="AA2">
        <v>0.98746438746438747</v>
      </c>
      <c r="AB2">
        <v>0.90069472823865959</v>
      </c>
      <c r="AC2">
        <v>0.96306036328053335</v>
      </c>
      <c r="AD2">
        <v>0.96045302636464913</v>
      </c>
      <c r="AE2">
        <v>0.91170140810428579</v>
      </c>
      <c r="AF2">
        <v>0.99261431519496035</v>
      </c>
      <c r="AG2">
        <v>0.99312189529996175</v>
      </c>
      <c r="AH2">
        <v>0.9934814492911076</v>
      </c>
      <c r="AI2">
        <v>0.99853602993005475</v>
      </c>
      <c r="AJ2">
        <v>0.99929558385261452</v>
      </c>
      <c r="AK2">
        <v>0.99924090440817659</v>
      </c>
      <c r="AL2">
        <v>0.9994577888629832</v>
      </c>
      <c r="AM2">
        <v>1</v>
      </c>
      <c r="AN2">
        <v>0.99896963123644256</v>
      </c>
      <c r="AO2">
        <v>0.99880694143167026</v>
      </c>
      <c r="AP2">
        <v>0.99934924078091103</v>
      </c>
      <c r="AQ2">
        <v>0.99287811242796564</v>
      </c>
      <c r="AR2">
        <v>0.99101991945139867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0.8306581059390048</v>
      </c>
      <c r="C3">
        <v>0.85832757429163786</v>
      </c>
      <c r="D3">
        <v>0.99091847265221877</v>
      </c>
      <c r="E3">
        <v>0.94084712755598832</v>
      </c>
      <c r="F3">
        <v>0.4090019569471624</v>
      </c>
      <c r="G3">
        <v>0.43401240035429578</v>
      </c>
      <c r="H3">
        <v>0.1477744807121662</v>
      </c>
      <c r="I3">
        <v>0.18072289156626509</v>
      </c>
      <c r="J3">
        <v>0.27586206896551718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1.785714285714286E-2</v>
      </c>
      <c r="V3">
        <v>0</v>
      </c>
      <c r="Y3">
        <v>0.95333836945784178</v>
      </c>
      <c r="Z3">
        <v>0.95155221072436502</v>
      </c>
      <c r="AA3">
        <v>0.2546656869948567</v>
      </c>
      <c r="AB3">
        <v>0.15362096605562139</v>
      </c>
      <c r="AC3">
        <v>0.90328686972982275</v>
      </c>
      <c r="AD3">
        <v>0.89570587556273806</v>
      </c>
      <c r="AE3">
        <v>0.88413834227787713</v>
      </c>
      <c r="AF3">
        <v>0.99939854557384222</v>
      </c>
      <c r="AG3">
        <v>0.99518625895738744</v>
      </c>
      <c r="AH3">
        <v>0.99749113716934823</v>
      </c>
      <c r="AI3">
        <v>0.99934881701758194</v>
      </c>
      <c r="AJ3">
        <v>1</v>
      </c>
      <c r="AK3">
        <v>0.99934927606962742</v>
      </c>
      <c r="AL3">
        <v>0.99934941718622938</v>
      </c>
      <c r="AM3">
        <v>1</v>
      </c>
      <c r="AN3">
        <v>0.99918637448470382</v>
      </c>
      <c r="AO3">
        <v>0.99918624206586015</v>
      </c>
      <c r="AP3">
        <v>0.99918668329447491</v>
      </c>
      <c r="AQ3">
        <v>0.99667103252564937</v>
      </c>
      <c r="AR3">
        <v>0.99573467490567069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0.89199823769842324</v>
      </c>
      <c r="C4">
        <v>0.90493989250800144</v>
      </c>
      <c r="D4">
        <v>0.62279207982353768</v>
      </c>
      <c r="E4">
        <v>0.54723404680580479</v>
      </c>
      <c r="F4">
        <v>0.65614441333849272</v>
      </c>
      <c r="G4">
        <v>0.66485913795851692</v>
      </c>
      <c r="H4">
        <v>0.51595641149502169</v>
      </c>
      <c r="I4">
        <v>0.59006071857005371</v>
      </c>
      <c r="J4">
        <v>0.63552416396145239</v>
      </c>
      <c r="K4">
        <v>0.49874556858467411</v>
      </c>
      <c r="L4">
        <v>0.49967440850879091</v>
      </c>
      <c r="M4">
        <v>0.5</v>
      </c>
      <c r="N4">
        <v>0.49967463803481371</v>
      </c>
      <c r="O4">
        <v>0.49967470859311469</v>
      </c>
      <c r="P4" t="s">
        <v>284</v>
      </c>
      <c r="Q4">
        <v>0.49959318724235191</v>
      </c>
      <c r="R4">
        <v>0.49959312103293008</v>
      </c>
      <c r="S4">
        <v>0.49959334164723751</v>
      </c>
      <c r="T4">
        <v>0.49833551626282468</v>
      </c>
      <c r="U4">
        <v>0.5067959088814068</v>
      </c>
      <c r="V4">
        <v>0.49956623109038661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 t="s">
        <v>0</v>
      </c>
      <c r="F6" s="69"/>
    </row>
    <row r="7" spans="1:47" x14ac:dyDescent="0.2">
      <c r="B7" s="14"/>
      <c r="C7" s="14" t="s">
        <v>260</v>
      </c>
      <c r="D7" s="14" t="s">
        <v>261</v>
      </c>
      <c r="E7" s="14" t="s">
        <v>260</v>
      </c>
      <c r="F7" s="14" t="s">
        <v>261</v>
      </c>
    </row>
    <row r="8" spans="1:47" x14ac:dyDescent="0.2">
      <c r="B8" s="14" t="s">
        <v>16</v>
      </c>
      <c r="C8" s="14">
        <f>+AVERAGE(B2:X2)</f>
        <v>0.17759112802680602</v>
      </c>
      <c r="D8" s="14">
        <f>+AVERAGE(Y2:AU2)</f>
        <v>0.9849690739901571</v>
      </c>
      <c r="E8" s="14"/>
      <c r="F8" s="14"/>
    </row>
    <row r="9" spans="1:47" x14ac:dyDescent="0.2">
      <c r="B9" s="14" t="s">
        <v>26</v>
      </c>
      <c r="C9" s="14">
        <f>+AVERAGE(B3:X3)</f>
        <v>0.25429911109206998</v>
      </c>
      <c r="D9" s="14">
        <f>+AVERAGE(Y3:AU3)</f>
        <v>0.91177692428217538</v>
      </c>
      <c r="E9" s="14"/>
      <c r="F9" s="14"/>
    </row>
    <row r="10" spans="1:47" x14ac:dyDescent="0.2">
      <c r="B10" s="14" t="s">
        <v>196</v>
      </c>
      <c r="C10" s="69">
        <f>+AVERAGE(B4:X4)</f>
        <v>0.57653778660189192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F743-9546-9A4B-A019-1C76EAC4C6ED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0.46412037037037029</v>
      </c>
      <c r="C2">
        <v>0.66568047337278102</v>
      </c>
      <c r="D2">
        <v>0</v>
      </c>
      <c r="E2">
        <v>0.91780188145787278</v>
      </c>
      <c r="F2">
        <v>0.88547975374142851</v>
      </c>
      <c r="G2">
        <v>0.97342127282571245</v>
      </c>
    </row>
    <row r="3" spans="1:7" x14ac:dyDescent="0.2">
      <c r="A3" s="8" t="s">
        <v>26</v>
      </c>
      <c r="B3">
        <v>0.20050000000000001</v>
      </c>
      <c r="C3">
        <v>8.9534421010744131E-2</v>
      </c>
      <c r="D3">
        <v>0</v>
      </c>
      <c r="E3">
        <v>0.97472293497843532</v>
      </c>
      <c r="F3">
        <v>0.99365311166030101</v>
      </c>
      <c r="G3">
        <v>1</v>
      </c>
    </row>
    <row r="4" spans="1:7" x14ac:dyDescent="0.2">
      <c r="A4" s="8" t="s">
        <v>122</v>
      </c>
      <c r="B4">
        <v>0.58761146748921766</v>
      </c>
      <c r="C4">
        <v>0.54159376633552248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0.37660028124771711</v>
      </c>
      <c r="D7" s="15">
        <f>+AVERAGE(E2:G2)</f>
        <v>0.92556763600833791</v>
      </c>
      <c r="E7" s="15"/>
      <c r="F7" s="15"/>
    </row>
    <row r="8" spans="1:7" x14ac:dyDescent="0.2">
      <c r="B8" s="15" t="s">
        <v>26</v>
      </c>
      <c r="C8" s="15">
        <f>+AVERAGE(B3:D3)</f>
        <v>9.6678140336914728E-2</v>
      </c>
      <c r="D8" s="15">
        <f>+AVERAGE(E3:G3)</f>
        <v>0.98945868221291222</v>
      </c>
      <c r="E8" s="15"/>
      <c r="F8" s="15"/>
    </row>
    <row r="9" spans="1:7" x14ac:dyDescent="0.2">
      <c r="B9" s="15" t="s">
        <v>196</v>
      </c>
      <c r="C9" s="70">
        <f>+AVERAGE(B4:D4)</f>
        <v>0.54306841127491345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8AA9-A667-304A-A229-4FC0714C79EA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0.1331426755640292</v>
      </c>
      <c r="C2">
        <v>9.4485294117647056E-2</v>
      </c>
      <c r="D2">
        <v>0.21425946343256161</v>
      </c>
      <c r="E2">
        <v>0.27563395810363839</v>
      </c>
      <c r="F2">
        <v>0.39527027027027029</v>
      </c>
      <c r="G2">
        <v>0.51303735024665253</v>
      </c>
      <c r="H2">
        <v>1</v>
      </c>
      <c r="I2">
        <v>0</v>
      </c>
      <c r="J2">
        <v>0.84538653366583538</v>
      </c>
      <c r="K2">
        <v>0.79385219097449311</v>
      </c>
      <c r="L2">
        <v>0.80847723704866559</v>
      </c>
      <c r="M2">
        <v>0.81357927786499218</v>
      </c>
      <c r="N2">
        <v>0.966729565994637</v>
      </c>
      <c r="O2">
        <v>0.84987704001788511</v>
      </c>
      <c r="P2">
        <v>0.99440262497587339</v>
      </c>
      <c r="Q2">
        <v>0.97626628075253252</v>
      </c>
    </row>
    <row r="3" spans="1:17" x14ac:dyDescent="0.2">
      <c r="A3" s="8" t="s">
        <v>26</v>
      </c>
      <c r="B3">
        <v>0.27296416938110751</v>
      </c>
      <c r="C3">
        <v>0.14020731042007639</v>
      </c>
      <c r="D3">
        <v>0.28480703468490481</v>
      </c>
      <c r="E3">
        <v>0.34482758620689657</v>
      </c>
      <c r="F3">
        <v>0.25884955752212391</v>
      </c>
      <c r="G3">
        <v>0.3515210043457267</v>
      </c>
      <c r="H3">
        <v>4.9180327868852458E-2</v>
      </c>
      <c r="I3">
        <v>0</v>
      </c>
      <c r="J3">
        <v>0.69105322763306909</v>
      </c>
      <c r="K3">
        <v>0.71132208157524612</v>
      </c>
      <c r="L3">
        <v>0.74296705938927632</v>
      </c>
      <c r="M3">
        <v>0.75934065934065931</v>
      </c>
      <c r="N3">
        <v>0.98194290325834765</v>
      </c>
      <c r="O3">
        <v>0.91668676151434769</v>
      </c>
      <c r="P3">
        <v>1</v>
      </c>
      <c r="Q3">
        <v>1</v>
      </c>
    </row>
    <row r="4" spans="1:17" x14ac:dyDescent="0.2">
      <c r="A4" s="8" t="s">
        <v>122</v>
      </c>
      <c r="B4">
        <v>0.48200869850708827</v>
      </c>
      <c r="C4">
        <v>0.4257646959976612</v>
      </c>
      <c r="D4">
        <v>0.51388704703709054</v>
      </c>
      <c r="E4">
        <v>0.55208412277377794</v>
      </c>
      <c r="F4">
        <v>0.62039623039023573</v>
      </c>
      <c r="G4">
        <v>0.63410388293003717</v>
      </c>
      <c r="H4">
        <v>0.52459016393442626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0.32822862646684992</v>
      </c>
      <c r="D16" s="14">
        <f>+AVERAGE(J2:Q2)</f>
        <v>0.88107134391186426</v>
      </c>
      <c r="E16" s="14"/>
      <c r="F16" s="14"/>
    </row>
    <row r="17" spans="2:6" x14ac:dyDescent="0.2">
      <c r="B17" s="14" t="s">
        <v>26</v>
      </c>
      <c r="C17" s="14">
        <f>+AVERAGE(B3:I3)</f>
        <v>0.21279462380371103</v>
      </c>
      <c r="D17" s="14">
        <f>+AVERAGE(J3:Q3)</f>
        <v>0.8504140865888683</v>
      </c>
      <c r="E17" s="14"/>
      <c r="F17" s="14"/>
    </row>
    <row r="18" spans="2:6" x14ac:dyDescent="0.2">
      <c r="B18" s="14" t="s">
        <v>196</v>
      </c>
      <c r="C18" s="69">
        <f>+AVERAGE(B4:I4)</f>
        <v>0.53160435519628968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6D16-F271-C044-94D8-0C427C022366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0.38524256013045249</v>
      </c>
      <c r="C2">
        <v>0.2469945355191257</v>
      </c>
      <c r="D2">
        <v>0.2338709677419355</v>
      </c>
      <c r="E2">
        <v>0.21759259259259259</v>
      </c>
      <c r="F2">
        <v>0.33600000000000002</v>
      </c>
      <c r="G2">
        <v>0.15</v>
      </c>
      <c r="H2">
        <v>0</v>
      </c>
      <c r="I2">
        <v>0</v>
      </c>
      <c r="J2">
        <v>0.5</v>
      </c>
      <c r="K2">
        <v>0.10526315789473679</v>
      </c>
      <c r="L2">
        <v>0</v>
      </c>
      <c r="M2">
        <v>0.5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0.99804113614103818</v>
      </c>
      <c r="V2">
        <v>0.9979859013091642</v>
      </c>
      <c r="W2">
        <v>0.99791052772568978</v>
      </c>
      <c r="X2">
        <v>0.9971463953050127</v>
      </c>
      <c r="Y2">
        <v>0.99796399485640808</v>
      </c>
      <c r="Z2">
        <v>0.99983930580106062</v>
      </c>
      <c r="AA2">
        <v>0.95551097474628277</v>
      </c>
      <c r="AB2">
        <v>1</v>
      </c>
      <c r="AC2">
        <v>0.99696598711875228</v>
      </c>
      <c r="AD2">
        <v>0.99600021332195621</v>
      </c>
      <c r="AE2">
        <v>0.99494385012507314</v>
      </c>
      <c r="AF2">
        <v>1</v>
      </c>
      <c r="AG2">
        <v>0.99994676887043543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0.99989354907387695</v>
      </c>
    </row>
    <row r="3" spans="1:39" x14ac:dyDescent="0.2">
      <c r="A3" s="8" t="s">
        <v>26</v>
      </c>
      <c r="B3">
        <v>0.96724667349027638</v>
      </c>
      <c r="C3">
        <v>0.86259541984732824</v>
      </c>
      <c r="D3">
        <v>0.4264705882352941</v>
      </c>
      <c r="E3">
        <v>0.47</v>
      </c>
      <c r="F3">
        <v>0.52500000000000002</v>
      </c>
      <c r="G3">
        <v>0.8571428571428571</v>
      </c>
      <c r="H3">
        <v>0</v>
      </c>
      <c r="I3">
        <v>0</v>
      </c>
      <c r="J3">
        <v>1.7241379310344831E-2</v>
      </c>
      <c r="K3">
        <v>5.0632911392405063E-2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0.33333333333333331</v>
      </c>
      <c r="U3">
        <v>0.91533797439928133</v>
      </c>
      <c r="V3">
        <v>0.96281103254709344</v>
      </c>
      <c r="W3">
        <v>0.99492548474974629</v>
      </c>
      <c r="X3">
        <v>0.99095724757878967</v>
      </c>
      <c r="Y3">
        <v>0.99556363247634827</v>
      </c>
      <c r="Z3">
        <v>0.99456521739130432</v>
      </c>
      <c r="AA3">
        <v>0.8979207097310784</v>
      </c>
      <c r="AB3">
        <v>0.99989355473947528</v>
      </c>
      <c r="AC3">
        <v>0.99994661256740158</v>
      </c>
      <c r="AD3">
        <v>0.99818278995189735</v>
      </c>
      <c r="AE3">
        <v>1</v>
      </c>
      <c r="AF3">
        <v>0.99994677453693848</v>
      </c>
      <c r="AG3">
        <v>0.99984032361081543</v>
      </c>
      <c r="AH3">
        <v>1</v>
      </c>
      <c r="AI3">
        <v>1</v>
      </c>
      <c r="AJ3">
        <v>0.99984033210921286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0.9412923239447788</v>
      </c>
      <c r="C4">
        <v>0.91270322619721089</v>
      </c>
      <c r="D4">
        <v>0.71069803649252017</v>
      </c>
      <c r="E4">
        <v>0.73047862378939477</v>
      </c>
      <c r="F4">
        <v>0.76028181623817404</v>
      </c>
      <c r="G4">
        <v>0.92585403726708071</v>
      </c>
      <c r="H4">
        <v>0.4489603548655392</v>
      </c>
      <c r="I4" t="s">
        <v>284</v>
      </c>
      <c r="J4">
        <v>0.50859399593887322</v>
      </c>
      <c r="K4">
        <v>0.52440785067215123</v>
      </c>
      <c r="L4">
        <v>0.5</v>
      </c>
      <c r="M4">
        <v>0.99997338726846929</v>
      </c>
      <c r="N4">
        <v>0.49992016180540771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0.66666666666666663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0.19341914809888647</v>
      </c>
      <c r="D9" s="14">
        <f>+AVERAGE(U2:AM2)</f>
        <v>0.99642887391551316</v>
      </c>
      <c r="E9" s="14"/>
      <c r="F9" s="14"/>
    </row>
    <row r="10" spans="1:39" x14ac:dyDescent="0.2">
      <c r="B10" s="14" t="s">
        <v>26</v>
      </c>
      <c r="C10" s="14">
        <f>+AVERAGE(B3:T3)</f>
        <v>0.28998227172378099</v>
      </c>
      <c r="D10" s="14">
        <f>+AVERAGE(U3:AM3)</f>
        <v>0.986827983494178</v>
      </c>
      <c r="E10" s="14"/>
      <c r="F10" s="14"/>
    </row>
    <row r="11" spans="1:39" x14ac:dyDescent="0.2">
      <c r="B11" s="14" t="s">
        <v>196</v>
      </c>
      <c r="C11" s="69">
        <f>+AVERAGE(B4:T4)</f>
        <v>0.70229465239586664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2A6A-FB6D-E04D-854E-419F7B845E09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3.6968576709796668E-3</v>
      </c>
      <c r="C2">
        <v>0.13093736864228669</v>
      </c>
      <c r="D2">
        <v>7.7473182359952316E-3</v>
      </c>
      <c r="E2">
        <v>0.12868632707774799</v>
      </c>
      <c r="F2">
        <v>0.22494887525562371</v>
      </c>
      <c r="G2">
        <v>0.65876649609480209</v>
      </c>
      <c r="H2">
        <v>2.8953922789539229E-2</v>
      </c>
      <c r="I2">
        <v>0.35789473684210532</v>
      </c>
      <c r="J2">
        <v>0.34789859906604398</v>
      </c>
      <c r="K2">
        <v>0.53447293447293442</v>
      </c>
      <c r="L2">
        <v>0.1716188524590164</v>
      </c>
      <c r="M2">
        <v>0.11713286713286709</v>
      </c>
      <c r="N2">
        <v>7.5025693730729703E-2</v>
      </c>
      <c r="O2">
        <v>0.12941176470588239</v>
      </c>
      <c r="P2">
        <v>3.8624951718810351E-3</v>
      </c>
      <c r="Q2">
        <v>0.55882352941176472</v>
      </c>
      <c r="R2">
        <v>0.13565891472868219</v>
      </c>
      <c r="S2">
        <v>5.4054054054054057E-2</v>
      </c>
      <c r="T2">
        <v>0</v>
      </c>
      <c r="U2">
        <v>0.1138790035587189</v>
      </c>
      <c r="V2">
        <v>0.17209302325581399</v>
      </c>
      <c r="W2">
        <v>0.15116279069767441</v>
      </c>
      <c r="X2">
        <v>0</v>
      </c>
      <c r="Y2">
        <v>0</v>
      </c>
      <c r="Z2">
        <v>0.13793103448275859</v>
      </c>
      <c r="AA2">
        <v>4.4776119402985072E-2</v>
      </c>
      <c r="AB2">
        <v>0.1111111111111111</v>
      </c>
      <c r="AC2">
        <v>3.7499999999999999E-2</v>
      </c>
      <c r="AD2">
        <v>7.6923076923076927E-2</v>
      </c>
      <c r="AE2">
        <v>9.1806515301085884E-2</v>
      </c>
      <c r="AF2">
        <v>3.03030303030303E-2</v>
      </c>
      <c r="AG2">
        <v>0</v>
      </c>
      <c r="AH2">
        <v>0</v>
      </c>
      <c r="AI2">
        <v>0</v>
      </c>
      <c r="AJ2">
        <v>0.125</v>
      </c>
      <c r="AK2">
        <v>0</v>
      </c>
      <c r="AL2">
        <v>1.104972375690608E-2</v>
      </c>
      <c r="AM2">
        <v>4.4444444444444453E-2</v>
      </c>
      <c r="AN2">
        <v>0</v>
      </c>
      <c r="AO2">
        <v>9.5238095238095233E-2</v>
      </c>
      <c r="AP2">
        <v>0</v>
      </c>
      <c r="AQ2">
        <v>0</v>
      </c>
      <c r="AR2">
        <v>2.525252525252525E-3</v>
      </c>
      <c r="AS2">
        <v>0.125</v>
      </c>
      <c r="AT2">
        <v>0</v>
      </c>
      <c r="AU2">
        <v>0</v>
      </c>
      <c r="AV2">
        <v>0.99965115772031565</v>
      </c>
      <c r="AW2">
        <v>0.99968842498831589</v>
      </c>
      <c r="AX2">
        <v>0.9929713032188745</v>
      </c>
      <c r="AY2">
        <v>0.99864647660942396</v>
      </c>
      <c r="AZ2">
        <v>0.99144853930633325</v>
      </c>
      <c r="BA2">
        <v>0.99305487144123727</v>
      </c>
      <c r="BB2">
        <v>0.9528433399028986</v>
      </c>
      <c r="BC2">
        <v>0.98624783576552066</v>
      </c>
      <c r="BD2">
        <v>0.98624922681638671</v>
      </c>
      <c r="BE2">
        <v>0.99128481581311767</v>
      </c>
      <c r="BF2">
        <v>0.92988260889271634</v>
      </c>
      <c r="BG2">
        <v>0.99847526794923536</v>
      </c>
      <c r="BH2">
        <v>0.98290078986199114</v>
      </c>
      <c r="BI2">
        <v>0.99521912350597608</v>
      </c>
      <c r="BJ2">
        <v>0.85662279473536829</v>
      </c>
      <c r="BK2">
        <v>0.9964555272924398</v>
      </c>
      <c r="BL2">
        <v>0.99199965955998126</v>
      </c>
      <c r="BM2">
        <v>0.99415229104882841</v>
      </c>
      <c r="BN2">
        <v>0.99441922452209408</v>
      </c>
      <c r="BO2">
        <v>0.99215452180957664</v>
      </c>
      <c r="BP2">
        <v>0.99075630252100844</v>
      </c>
      <c r="BQ2">
        <v>0.99778511429646033</v>
      </c>
      <c r="BR2">
        <v>0.99924971864449164</v>
      </c>
      <c r="BS2">
        <v>0.99924956224464268</v>
      </c>
      <c r="BT2">
        <v>0.99966647210873005</v>
      </c>
      <c r="BU2">
        <v>0.99899782862869546</v>
      </c>
      <c r="BV2">
        <v>0.99895663786987188</v>
      </c>
      <c r="BW2">
        <v>0.99920618341341128</v>
      </c>
      <c r="BX2">
        <v>0.9998326219767345</v>
      </c>
      <c r="BY2">
        <v>0.99291365968176681</v>
      </c>
      <c r="BZ2">
        <v>0.99954132265866069</v>
      </c>
      <c r="CA2">
        <v>1</v>
      </c>
      <c r="CB2">
        <v>0.99966656941607968</v>
      </c>
      <c r="CC2">
        <v>1</v>
      </c>
      <c r="CD2">
        <v>0.99954149472718934</v>
      </c>
      <c r="CE2">
        <v>0.99660875026167051</v>
      </c>
      <c r="CF2">
        <v>0.99987412939498199</v>
      </c>
      <c r="CG2">
        <v>0.99840871021775546</v>
      </c>
      <c r="CH2">
        <v>1</v>
      </c>
      <c r="CI2">
        <v>0.99924981245311328</v>
      </c>
      <c r="CJ2">
        <v>1</v>
      </c>
      <c r="CK2">
        <v>1</v>
      </c>
      <c r="CL2">
        <v>0.9997883060248105</v>
      </c>
      <c r="CM2">
        <v>0.99995828988529722</v>
      </c>
      <c r="CN2">
        <v>0.99953561025034832</v>
      </c>
      <c r="CO2">
        <v>0.99945864912134585</v>
      </c>
    </row>
    <row r="3" spans="1:93" x14ac:dyDescent="0.2">
      <c r="A3" s="8" t="s">
        <v>26</v>
      </c>
      <c r="B3">
        <v>0.33333333333333331</v>
      </c>
      <c r="C3">
        <v>0.99046104928457868</v>
      </c>
      <c r="D3">
        <v>7.6470588235294124E-2</v>
      </c>
      <c r="E3">
        <v>0.6</v>
      </c>
      <c r="F3">
        <v>0.52757793764988015</v>
      </c>
      <c r="G3">
        <v>0.94549671434093541</v>
      </c>
      <c r="H3">
        <v>8.6592178770949726E-2</v>
      </c>
      <c r="I3">
        <v>0.83028083028083033</v>
      </c>
      <c r="J3">
        <v>0.78303303303303307</v>
      </c>
      <c r="K3">
        <v>0.82862190812720848</v>
      </c>
      <c r="L3">
        <v>0.17800212539851221</v>
      </c>
      <c r="M3">
        <v>0.85531914893617023</v>
      </c>
      <c r="N3">
        <v>0.15631691648822271</v>
      </c>
      <c r="O3">
        <v>0.16176470588235289</v>
      </c>
      <c r="P3">
        <v>3.2446463335496431E-3</v>
      </c>
      <c r="Q3">
        <v>0.18269230769230771</v>
      </c>
      <c r="R3">
        <v>0.27131782945736432</v>
      </c>
      <c r="S3">
        <v>2.777777777777778E-2</v>
      </c>
      <c r="T3">
        <v>0</v>
      </c>
      <c r="U3">
        <v>0.25806451612903231</v>
      </c>
      <c r="V3">
        <v>0.1439688715953307</v>
      </c>
      <c r="W3">
        <v>0.19696969696969699</v>
      </c>
      <c r="X3">
        <v>0</v>
      </c>
      <c r="Y3">
        <v>0</v>
      </c>
      <c r="Z3">
        <v>0.33333333333333331</v>
      </c>
      <c r="AA3">
        <v>0.1111111111111111</v>
      </c>
      <c r="AB3">
        <v>0.19354838709677419</v>
      </c>
      <c r="AC3">
        <v>0.13636363636363641</v>
      </c>
      <c r="AD3">
        <v>0.69230769230769229</v>
      </c>
      <c r="AE3">
        <v>0.36328125</v>
      </c>
      <c r="AF3">
        <v>8.3333333333333329E-2</v>
      </c>
      <c r="AG3">
        <v>0</v>
      </c>
      <c r="AH3">
        <v>0</v>
      </c>
      <c r="AI3">
        <v>0</v>
      </c>
      <c r="AJ3">
        <v>0.2142857142857143</v>
      </c>
      <c r="AK3">
        <v>0</v>
      </c>
      <c r="AL3">
        <v>0.4</v>
      </c>
      <c r="AM3">
        <v>0.13636363636363641</v>
      </c>
      <c r="AN3">
        <v>0</v>
      </c>
      <c r="AO3">
        <v>0.1</v>
      </c>
      <c r="AP3">
        <v>0</v>
      </c>
      <c r="AQ3">
        <v>0</v>
      </c>
      <c r="AR3">
        <v>0.16666666666666671</v>
      </c>
      <c r="AS3">
        <v>0.83333333333333337</v>
      </c>
      <c r="AT3">
        <v>0</v>
      </c>
      <c r="AU3">
        <v>0</v>
      </c>
      <c r="AV3">
        <v>0.95508894721493143</v>
      </c>
      <c r="AW3">
        <v>0.82318481142563926</v>
      </c>
      <c r="AX3">
        <v>0.93017404067938769</v>
      </c>
      <c r="AY3">
        <v>0.98642155838729895</v>
      </c>
      <c r="AZ3">
        <v>0.96787863378252392</v>
      </c>
      <c r="BA3">
        <v>0.94087175658017552</v>
      </c>
      <c r="BB3">
        <v>0.86404254391700452</v>
      </c>
      <c r="BC3">
        <v>0.89095946731018461</v>
      </c>
      <c r="BD3">
        <v>0.91381210598245377</v>
      </c>
      <c r="BE3">
        <v>0.96429663942664856</v>
      </c>
      <c r="BF3">
        <v>0.92694167080829526</v>
      </c>
      <c r="BG3">
        <v>0.93629100084104289</v>
      </c>
      <c r="BH3">
        <v>0.96178019364701883</v>
      </c>
      <c r="BI3">
        <v>0.9938020855144688</v>
      </c>
      <c r="BJ3">
        <v>0.87679740123250371</v>
      </c>
      <c r="BK3">
        <v>0.99937267366484051</v>
      </c>
      <c r="BL3">
        <v>0.98122658584838152</v>
      </c>
      <c r="BM3">
        <v>0.99706757153030878</v>
      </c>
      <c r="BN3">
        <v>0.99983250282651481</v>
      </c>
      <c r="BO3">
        <v>0.97904657718685573</v>
      </c>
      <c r="BP3">
        <v>0.99250778685074503</v>
      </c>
      <c r="BQ3">
        <v>0.99695185602739156</v>
      </c>
      <c r="BR3">
        <v>0.99899987498437304</v>
      </c>
      <c r="BS3">
        <v>0.99879151560611745</v>
      </c>
      <c r="BT3">
        <v>0.99895846352539264</v>
      </c>
      <c r="BU3">
        <v>0.99733199933299987</v>
      </c>
      <c r="BV3">
        <v>0.99799866577718477</v>
      </c>
      <c r="BW3">
        <v>0.99679073062976697</v>
      </c>
      <c r="BX3">
        <v>0.99550037496875265</v>
      </c>
      <c r="BY3">
        <v>0.96127783155856728</v>
      </c>
      <c r="BZ3">
        <v>0.99866683331250261</v>
      </c>
      <c r="CA3">
        <v>0.99966687486987305</v>
      </c>
      <c r="CB3">
        <v>0.99908360061648682</v>
      </c>
      <c r="CC3">
        <v>0.99937539038101186</v>
      </c>
      <c r="CD3">
        <v>0.99912503645681427</v>
      </c>
      <c r="CE3">
        <v>0.99456839642349792</v>
      </c>
      <c r="CF3">
        <v>0.99254477301124533</v>
      </c>
      <c r="CG3">
        <v>0.99461849735096575</v>
      </c>
      <c r="CH3">
        <v>0.99995835935873412</v>
      </c>
      <c r="CI3">
        <v>0.99920816836841009</v>
      </c>
      <c r="CJ3">
        <v>1</v>
      </c>
      <c r="CK3">
        <v>0.99995835935873412</v>
      </c>
      <c r="CL3">
        <v>0.98354783622808117</v>
      </c>
      <c r="CM3">
        <v>0.99854221333666537</v>
      </c>
      <c r="CN3">
        <v>0.98633561073154474</v>
      </c>
      <c r="CO3">
        <v>0.99995833680526625</v>
      </c>
    </row>
    <row r="4" spans="1:93" x14ac:dyDescent="0.2">
      <c r="A4" s="8" t="s">
        <v>122</v>
      </c>
      <c r="B4">
        <v>0.64421114027413229</v>
      </c>
      <c r="C4">
        <v>0.90682293035510897</v>
      </c>
      <c r="D4">
        <v>0.50332231445734088</v>
      </c>
      <c r="E4">
        <v>0.79321077919364957</v>
      </c>
      <c r="F4">
        <v>0.74772828571620198</v>
      </c>
      <c r="G4">
        <v>0.94318423546055552</v>
      </c>
      <c r="H4">
        <v>0.47531736134397717</v>
      </c>
      <c r="I4">
        <v>0.86062014879550763</v>
      </c>
      <c r="J4">
        <v>0.84842256950774331</v>
      </c>
      <c r="K4">
        <v>0.89645927377692847</v>
      </c>
      <c r="L4">
        <v>0.5524718981034038</v>
      </c>
      <c r="M4">
        <v>0.89580507488860661</v>
      </c>
      <c r="N4">
        <v>0.55904855506762074</v>
      </c>
      <c r="O4">
        <v>0.57778339569841097</v>
      </c>
      <c r="P4">
        <v>0.44002102378302671</v>
      </c>
      <c r="Q4">
        <v>0.59103249067857411</v>
      </c>
      <c r="R4">
        <v>0.62627220765287295</v>
      </c>
      <c r="S4">
        <v>0.51242267465404323</v>
      </c>
      <c r="T4">
        <v>0.49991625141325741</v>
      </c>
      <c r="U4">
        <v>0.61855554665794399</v>
      </c>
      <c r="V4">
        <v>0.56823832922303785</v>
      </c>
      <c r="W4">
        <v>0.59696077649854429</v>
      </c>
      <c r="X4">
        <v>0.49949993749218652</v>
      </c>
      <c r="Y4">
        <v>0.49939575780305873</v>
      </c>
      <c r="Z4">
        <v>0.66614589842936289</v>
      </c>
      <c r="AA4">
        <v>0.55422155522205552</v>
      </c>
      <c r="AB4">
        <v>0.59577352643697956</v>
      </c>
      <c r="AC4">
        <v>0.56657718349670161</v>
      </c>
      <c r="AD4">
        <v>0.84390403363822253</v>
      </c>
      <c r="AE4">
        <v>0.66227954077928364</v>
      </c>
      <c r="AF4">
        <v>0.54100008332291794</v>
      </c>
      <c r="AG4" t="s">
        <v>284</v>
      </c>
      <c r="AH4">
        <v>0.49954180030824341</v>
      </c>
      <c r="AI4" t="s">
        <v>284</v>
      </c>
      <c r="AJ4">
        <v>0.60670537537126423</v>
      </c>
      <c r="AK4">
        <v>0.49728419821174902</v>
      </c>
      <c r="AL4">
        <v>0.69627238650562262</v>
      </c>
      <c r="AM4">
        <v>0.56549106685730099</v>
      </c>
      <c r="AN4" t="s">
        <v>284</v>
      </c>
      <c r="AO4">
        <v>0.54960408418420514</v>
      </c>
      <c r="AP4" t="s">
        <v>284</v>
      </c>
      <c r="AQ4" t="s">
        <v>284</v>
      </c>
      <c r="AR4">
        <v>0.57510725144737396</v>
      </c>
      <c r="AS4">
        <v>0.91593777333499937</v>
      </c>
      <c r="AT4">
        <v>0.49316780536577243</v>
      </c>
      <c r="AU4">
        <v>0.49997916840263312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0.10957249627269322</v>
      </c>
      <c r="D14" s="14">
        <f>+AVERAGE(AV2:CO2)</f>
        <v>0.9911437727512542</v>
      </c>
      <c r="E14" s="14"/>
      <c r="F14" s="14"/>
    </row>
    <row r="15" spans="1:93" x14ac:dyDescent="0.2">
      <c r="B15" s="14" t="s">
        <v>26</v>
      </c>
      <c r="C15" s="14">
        <f>+AVERAGE(B3:AU3)</f>
        <v>0.26524422195459979</v>
      </c>
      <c r="D15" s="14">
        <f>+AVERAGE(AV3:CO3)</f>
        <v>0.97324252507994802</v>
      </c>
      <c r="E15" s="14" t="e">
        <f>+AVERAGE(#REF!)</f>
        <v>#REF!</v>
      </c>
      <c r="F15" s="14" t="e">
        <f>+AVERAGE(#REF!)</f>
        <v>#REF!</v>
      </c>
    </row>
    <row r="16" spans="1:93" x14ac:dyDescent="0.2">
      <c r="B16" s="14" t="s">
        <v>196</v>
      </c>
      <c r="C16" s="69">
        <f>+AVERAGE(B4:AU4)</f>
        <v>0.63379794365391262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5A85-DA36-E947-B574-0416504F3094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0.20183486238532111</v>
      </c>
      <c r="C2">
        <v>0</v>
      </c>
      <c r="D2">
        <v>0.32758620689655171</v>
      </c>
      <c r="E2">
        <v>0.25735294117647062</v>
      </c>
      <c r="F2">
        <v>0.376</v>
      </c>
      <c r="G2">
        <v>0</v>
      </c>
      <c r="H2">
        <v>0.20634920634920631</v>
      </c>
      <c r="I2">
        <v>0.51724137931034486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0.14285714285714279</v>
      </c>
      <c r="R2">
        <v>0.16666666666666671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0.99744287717561664</v>
      </c>
      <c r="Z2">
        <v>0.99745254334785105</v>
      </c>
      <c r="AA2">
        <v>0.99770001642845407</v>
      </c>
      <c r="AB2">
        <v>0.99854551676933612</v>
      </c>
      <c r="AC2">
        <v>0.99872518666909493</v>
      </c>
      <c r="AD2">
        <v>0.96291012838801715</v>
      </c>
      <c r="AE2">
        <v>1</v>
      </c>
      <c r="AF2">
        <v>0.99426370564615263</v>
      </c>
      <c r="AG2">
        <v>0.99362328319162851</v>
      </c>
      <c r="AH2">
        <v>0.99877360804513127</v>
      </c>
      <c r="AI2">
        <v>0.99918220477592412</v>
      </c>
      <c r="AJ2">
        <v>0.99983648107268419</v>
      </c>
      <c r="AK2">
        <v>0.99771092217135382</v>
      </c>
      <c r="AL2">
        <v>1</v>
      </c>
      <c r="AM2">
        <v>1</v>
      </c>
      <c r="AN2">
        <v>0.99959100204498974</v>
      </c>
      <c r="AO2">
        <v>0.9994274496973663</v>
      </c>
      <c r="AP2">
        <v>1</v>
      </c>
      <c r="AQ2">
        <v>1</v>
      </c>
      <c r="AR2">
        <v>1</v>
      </c>
      <c r="AS2">
        <v>0.99967288191036963</v>
      </c>
      <c r="AT2">
        <v>0.99967296214536827</v>
      </c>
      <c r="AU2">
        <v>1</v>
      </c>
    </row>
    <row r="3" spans="1:47" x14ac:dyDescent="0.2">
      <c r="A3" s="8" t="s">
        <v>26</v>
      </c>
      <c r="B3">
        <v>0.41509433962264147</v>
      </c>
      <c r="C3">
        <v>0</v>
      </c>
      <c r="D3">
        <v>0.40425531914893609</v>
      </c>
      <c r="E3">
        <v>0.89171974522292996</v>
      </c>
      <c r="F3">
        <v>0.97107438016528924</v>
      </c>
      <c r="G3">
        <v>0</v>
      </c>
      <c r="H3">
        <v>1</v>
      </c>
      <c r="I3">
        <v>0.1764705882352941</v>
      </c>
      <c r="J3">
        <v>0</v>
      </c>
      <c r="K3">
        <v>6.25E-2</v>
      </c>
      <c r="L3">
        <v>0</v>
      </c>
      <c r="M3">
        <v>0.33333333333333331</v>
      </c>
      <c r="N3">
        <v>0</v>
      </c>
      <c r="O3">
        <v>0</v>
      </c>
      <c r="P3">
        <v>0</v>
      </c>
      <c r="Q3">
        <v>0.16666666666666671</v>
      </c>
      <c r="R3">
        <v>0.125</v>
      </c>
      <c r="S3">
        <v>0</v>
      </c>
      <c r="T3">
        <v>0</v>
      </c>
      <c r="U3">
        <v>0</v>
      </c>
      <c r="V3">
        <v>0</v>
      </c>
      <c r="W3">
        <v>0.2</v>
      </c>
      <c r="X3">
        <v>0</v>
      </c>
      <c r="Y3">
        <v>0.99285655636751791</v>
      </c>
      <c r="Z3">
        <v>0.99483648881239239</v>
      </c>
      <c r="AA3">
        <v>0.99679934345506771</v>
      </c>
      <c r="AB3">
        <v>0.96654244306418224</v>
      </c>
      <c r="AC3">
        <v>0.93360572012257403</v>
      </c>
      <c r="AD3">
        <v>0.91401489505754907</v>
      </c>
      <c r="AE3">
        <v>0.99590801211228419</v>
      </c>
      <c r="AF3">
        <v>0.99884745204577263</v>
      </c>
      <c r="AG3">
        <v>1</v>
      </c>
      <c r="AH3">
        <v>1</v>
      </c>
      <c r="AI3">
        <v>0.99967272132220586</v>
      </c>
      <c r="AJ3">
        <v>1</v>
      </c>
      <c r="AK3">
        <v>1</v>
      </c>
      <c r="AL3">
        <v>1</v>
      </c>
      <c r="AM3">
        <v>1</v>
      </c>
      <c r="AN3">
        <v>0.99950924259774254</v>
      </c>
      <c r="AO3">
        <v>0.99959096858638741</v>
      </c>
      <c r="AP3">
        <v>1</v>
      </c>
      <c r="AQ3">
        <v>0.99836494440810986</v>
      </c>
      <c r="AR3">
        <v>0.99942773054283851</v>
      </c>
      <c r="AS3">
        <v>0.99967288191036963</v>
      </c>
      <c r="AT3">
        <v>1</v>
      </c>
      <c r="AU3">
        <v>0.99975474166121647</v>
      </c>
    </row>
    <row r="4" spans="1:47" x14ac:dyDescent="0.2">
      <c r="A4" s="8" t="s">
        <v>122</v>
      </c>
      <c r="B4">
        <v>0.70397544799507961</v>
      </c>
      <c r="C4">
        <v>0.4974182444061962</v>
      </c>
      <c r="D4">
        <v>0.70052733130200195</v>
      </c>
      <c r="E4">
        <v>0.9291310941435561</v>
      </c>
      <c r="F4">
        <v>0.95234005014393164</v>
      </c>
      <c r="G4">
        <v>0.45700744752877448</v>
      </c>
      <c r="H4">
        <v>0.99795400605614215</v>
      </c>
      <c r="I4">
        <v>0.58765902014053339</v>
      </c>
      <c r="J4">
        <v>0.5</v>
      </c>
      <c r="K4">
        <v>0.53125</v>
      </c>
      <c r="L4">
        <v>0.49983636066110287</v>
      </c>
      <c r="M4">
        <v>0.66666666666666663</v>
      </c>
      <c r="N4">
        <v>0.5</v>
      </c>
      <c r="O4" t="s">
        <v>284</v>
      </c>
      <c r="P4" t="s">
        <v>284</v>
      </c>
      <c r="Q4">
        <v>0.58308795463220464</v>
      </c>
      <c r="R4">
        <v>0.56229548429319365</v>
      </c>
      <c r="S4" t="s">
        <v>284</v>
      </c>
      <c r="T4" t="s">
        <v>284</v>
      </c>
      <c r="U4" t="s">
        <v>284</v>
      </c>
      <c r="V4">
        <v>0.49983644095518481</v>
      </c>
      <c r="W4">
        <v>0.6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0.22590819154963931</v>
      </c>
      <c r="D8" s="14">
        <f>+AVERAGE(Y2:AU2)</f>
        <v>0.99715351171649291</v>
      </c>
      <c r="E8" s="14"/>
      <c r="F8" s="14"/>
    </row>
    <row r="9" spans="1:47" x14ac:dyDescent="0.2">
      <c r="B9" s="14" t="s">
        <v>26</v>
      </c>
      <c r="C9" s="14">
        <f>+AVERAGE(B3:X3)</f>
        <v>0.20635279879978657</v>
      </c>
      <c r="D9" s="14">
        <f>+AVERAGE(Y3:AU3)</f>
        <v>0.99084365835070476</v>
      </c>
      <c r="E9" s="14"/>
      <c r="F9" s="14"/>
    </row>
    <row r="10" spans="1:47" x14ac:dyDescent="0.2">
      <c r="B10" s="14" t="s">
        <v>196</v>
      </c>
      <c r="C10" s="69">
        <f>+AVERAGE(B4:X4)</f>
        <v>0.63346973817203345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235F-A4CA-F34B-BF48-2DD8B8E6CE7D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0.15266485998193319</v>
      </c>
      <c r="C2">
        <v>0</v>
      </c>
      <c r="D2">
        <v>0</v>
      </c>
      <c r="E2">
        <v>1</v>
      </c>
      <c r="F2">
        <v>0.2</v>
      </c>
      <c r="G2">
        <v>0</v>
      </c>
      <c r="H2">
        <v>0.54834605597964381</v>
      </c>
      <c r="I2">
        <v>6.0975609756097563E-3</v>
      </c>
      <c r="J2">
        <v>1.1764705882352939E-2</v>
      </c>
      <c r="K2">
        <v>0</v>
      </c>
      <c r="L2">
        <v>0</v>
      </c>
      <c r="M2">
        <v>0.53266331658291455</v>
      </c>
      <c r="N2">
        <v>9.4159713945172821E-2</v>
      </c>
      <c r="O2">
        <v>0.13383838383838381</v>
      </c>
      <c r="P2">
        <v>0.14285714285714279</v>
      </c>
      <c r="Q2">
        <v>6.2500000000000003E-3</v>
      </c>
      <c r="R2">
        <v>0</v>
      </c>
      <c r="S2">
        <v>4.5454545454545463E-2</v>
      </c>
      <c r="T2">
        <v>9.375E-2</v>
      </c>
      <c r="U2">
        <v>9.6428571428571433E-2</v>
      </c>
      <c r="V2">
        <v>0.63636363636363635</v>
      </c>
      <c r="W2">
        <v>0.13793103448275859</v>
      </c>
      <c r="X2">
        <v>0.1764705882352941</v>
      </c>
      <c r="Y2">
        <v>0.34375</v>
      </c>
      <c r="Z2">
        <v>0.14285714285714279</v>
      </c>
      <c r="AA2">
        <v>7.6923076923076927E-2</v>
      </c>
      <c r="AB2">
        <v>0.40634005763688757</v>
      </c>
      <c r="AC2">
        <v>0.15714285714285711</v>
      </c>
      <c r="AD2">
        <v>5.6074766355140193E-2</v>
      </c>
      <c r="AE2">
        <v>0</v>
      </c>
      <c r="AF2">
        <v>0</v>
      </c>
      <c r="AG2">
        <v>0</v>
      </c>
      <c r="AH2">
        <v>0</v>
      </c>
      <c r="AI2">
        <v>0.04</v>
      </c>
      <c r="AJ2">
        <v>0.25</v>
      </c>
      <c r="AK2">
        <v>0</v>
      </c>
      <c r="AL2">
        <v>0.14285714285714279</v>
      </c>
      <c r="AM2">
        <v>0</v>
      </c>
      <c r="AN2">
        <v>0</v>
      </c>
      <c r="AO2">
        <v>0</v>
      </c>
      <c r="AP2">
        <v>0</v>
      </c>
      <c r="AQ2">
        <v>0.99777508090614886</v>
      </c>
      <c r="AR2">
        <v>0.99799129561432876</v>
      </c>
      <c r="AS2">
        <v>0.99834574028122414</v>
      </c>
      <c r="AT2">
        <v>0.99718822361892157</v>
      </c>
      <c r="AU2">
        <v>0.99668104878858277</v>
      </c>
      <c r="AV2">
        <v>0.99768556786245666</v>
      </c>
      <c r="AW2">
        <v>0.99335232668565998</v>
      </c>
      <c r="AX2">
        <v>0.98997791744521824</v>
      </c>
      <c r="AY2">
        <v>0.99894939590264398</v>
      </c>
      <c r="AZ2">
        <v>0.99784732571617818</v>
      </c>
      <c r="BA2">
        <v>0.99421200595336534</v>
      </c>
      <c r="BB2">
        <v>0.99310100831416948</v>
      </c>
      <c r="BC2">
        <v>0.98503453568687649</v>
      </c>
      <c r="BD2">
        <v>0.99664014146772772</v>
      </c>
      <c r="BE2">
        <v>0.9970079787234043</v>
      </c>
      <c r="BF2">
        <v>0.94137148839644036</v>
      </c>
      <c r="BG2">
        <v>0.9988431664187738</v>
      </c>
      <c r="BH2">
        <v>0.99698138520878754</v>
      </c>
      <c r="BI2">
        <v>1</v>
      </c>
      <c r="BJ2">
        <v>0.98873678738520188</v>
      </c>
      <c r="BK2">
        <v>0.99602649006622512</v>
      </c>
      <c r="BL2">
        <v>0.99482729851493412</v>
      </c>
      <c r="BM2">
        <v>0.99833804221372779</v>
      </c>
      <c r="BN2">
        <v>0.98296308668782362</v>
      </c>
      <c r="BO2">
        <v>0.99099249374478737</v>
      </c>
      <c r="BP2">
        <v>0.99966876449155351</v>
      </c>
      <c r="BQ2">
        <v>0.97089761570827493</v>
      </c>
      <c r="BR2">
        <v>0.98528167822703439</v>
      </c>
      <c r="BS2">
        <v>0.99697173620457602</v>
      </c>
      <c r="BT2">
        <v>1</v>
      </c>
      <c r="BU2">
        <v>0.99834656084656082</v>
      </c>
      <c r="BV2">
        <v>0.99834738059824824</v>
      </c>
      <c r="BW2">
        <v>1</v>
      </c>
      <c r="BX2">
        <v>1</v>
      </c>
      <c r="BY2">
        <v>0.99884240119067302</v>
      </c>
      <c r="BZ2">
        <v>0.99867219917012451</v>
      </c>
      <c r="CA2">
        <v>0.99751819986763735</v>
      </c>
      <c r="CB2">
        <v>1</v>
      </c>
      <c r="CC2">
        <v>1</v>
      </c>
      <c r="CD2">
        <v>1</v>
      </c>
      <c r="CE2">
        <v>0.99900365327133844</v>
      </c>
    </row>
    <row r="3" spans="1:83" x14ac:dyDescent="0.2">
      <c r="A3" s="8" t="s">
        <v>26</v>
      </c>
      <c r="B3">
        <v>0.93888888888888888</v>
      </c>
      <c r="C3">
        <v>0</v>
      </c>
      <c r="D3">
        <v>0</v>
      </c>
      <c r="E3">
        <v>0.22727272727272729</v>
      </c>
      <c r="F3">
        <v>0.2</v>
      </c>
      <c r="G3">
        <v>0</v>
      </c>
      <c r="H3">
        <v>0.92489270386266098</v>
      </c>
      <c r="I3">
        <v>1.666666666666667E-2</v>
      </c>
      <c r="J3">
        <v>0.4</v>
      </c>
      <c r="K3">
        <v>0</v>
      </c>
      <c r="L3">
        <v>0</v>
      </c>
      <c r="M3">
        <v>0.84462151394422313</v>
      </c>
      <c r="N3">
        <v>0.50318471337579618</v>
      </c>
      <c r="O3">
        <v>0.73611111111111116</v>
      </c>
      <c r="P3">
        <v>0.21739130434782611</v>
      </c>
      <c r="Q3">
        <v>5.9171597633136093E-3</v>
      </c>
      <c r="R3">
        <v>0</v>
      </c>
      <c r="S3">
        <v>0.1818181818181818</v>
      </c>
      <c r="T3">
        <v>1</v>
      </c>
      <c r="U3">
        <v>0.29347826086956519</v>
      </c>
      <c r="V3">
        <v>0.22580645161290319</v>
      </c>
      <c r="W3">
        <v>0.20512820512820509</v>
      </c>
      <c r="X3">
        <v>0.375</v>
      </c>
      <c r="Y3">
        <v>0.17741935483870969</v>
      </c>
      <c r="Z3">
        <v>0.1290322580645161</v>
      </c>
      <c r="AA3">
        <v>0.33333333333333331</v>
      </c>
      <c r="AB3">
        <v>0.45928338762214982</v>
      </c>
      <c r="AC3">
        <v>0.20183486238532111</v>
      </c>
      <c r="AD3">
        <v>0.25</v>
      </c>
      <c r="AE3">
        <v>0</v>
      </c>
      <c r="AF3">
        <v>0</v>
      </c>
      <c r="AG3">
        <v>0</v>
      </c>
      <c r="AH3">
        <v>0</v>
      </c>
      <c r="AI3">
        <v>1</v>
      </c>
      <c r="AJ3">
        <v>0.125</v>
      </c>
      <c r="AK3">
        <v>0</v>
      </c>
      <c r="AL3">
        <v>6.25E-2</v>
      </c>
      <c r="AM3">
        <v>0</v>
      </c>
      <c r="AN3">
        <v>0</v>
      </c>
      <c r="AO3">
        <v>0</v>
      </c>
      <c r="AP3">
        <v>0</v>
      </c>
      <c r="AQ3">
        <v>0.84023164707886222</v>
      </c>
      <c r="AR3">
        <v>0.98724954462659376</v>
      </c>
      <c r="AS3">
        <v>0.99900678695580203</v>
      </c>
      <c r="AT3">
        <v>1</v>
      </c>
      <c r="AU3">
        <v>0.99668104878858277</v>
      </c>
      <c r="AV3">
        <v>0.99966870962398546</v>
      </c>
      <c r="AW3">
        <v>0.93643688451208595</v>
      </c>
      <c r="AX3">
        <v>0.97279252211650813</v>
      </c>
      <c r="AY3">
        <v>0.94438006952491305</v>
      </c>
      <c r="AZ3">
        <v>0.99801258694932093</v>
      </c>
      <c r="BA3">
        <v>0.99933510638297873</v>
      </c>
      <c r="BB3">
        <v>0.96793103448275863</v>
      </c>
      <c r="BC3">
        <v>0.87105531048523921</v>
      </c>
      <c r="BD3">
        <v>0.94263254724870382</v>
      </c>
      <c r="BE3">
        <v>0.99502322495023221</v>
      </c>
      <c r="BF3">
        <v>0.94433747593208472</v>
      </c>
      <c r="BG3">
        <v>1</v>
      </c>
      <c r="BH3">
        <v>0.98606734118427597</v>
      </c>
      <c r="BI3">
        <v>0.99040529363110008</v>
      </c>
      <c r="BJ3">
        <v>0.95754321194831349</v>
      </c>
      <c r="BK3">
        <v>0.99933554817275749</v>
      </c>
      <c r="BL3">
        <v>0.9916833000665336</v>
      </c>
      <c r="BM3">
        <v>0.99536039768019879</v>
      </c>
      <c r="BN3">
        <v>0.99291378437658173</v>
      </c>
      <c r="BO3">
        <v>0.99198530639505755</v>
      </c>
      <c r="BP3">
        <v>0.99801587301587302</v>
      </c>
      <c r="BQ3">
        <v>0.96413649025069637</v>
      </c>
      <c r="BR3">
        <v>0.98014136654325146</v>
      </c>
      <c r="BS3">
        <v>0.98324207731873237</v>
      </c>
      <c r="BT3">
        <v>0.99966947611964962</v>
      </c>
      <c r="BU3">
        <v>0.99950339347790096</v>
      </c>
      <c r="BV3">
        <v>1</v>
      </c>
      <c r="BW3">
        <v>1</v>
      </c>
      <c r="BX3">
        <v>0.99603305785123963</v>
      </c>
      <c r="BY3">
        <v>0.99950355783551215</v>
      </c>
      <c r="BZ3">
        <v>0.99569750124110545</v>
      </c>
      <c r="CA3">
        <v>0.99900579950289981</v>
      </c>
      <c r="CB3">
        <v>0.99586845149562053</v>
      </c>
      <c r="CC3">
        <v>0.99801685671789786</v>
      </c>
      <c r="CD3">
        <v>0.99322426045281775</v>
      </c>
      <c r="CE3">
        <v>0.99520264681555004</v>
      </c>
    </row>
    <row r="4" spans="1:83" x14ac:dyDescent="0.2">
      <c r="A4" s="8" t="s">
        <v>122</v>
      </c>
      <c r="B4">
        <v>0.88956026798387555</v>
      </c>
      <c r="C4">
        <v>0.49362477231329688</v>
      </c>
      <c r="D4">
        <v>0.49950339347790101</v>
      </c>
      <c r="E4">
        <v>0.61363636363636365</v>
      </c>
      <c r="F4">
        <v>0.59834052439429142</v>
      </c>
      <c r="G4">
        <v>0.49983435481199268</v>
      </c>
      <c r="H4">
        <v>0.93066479418737347</v>
      </c>
      <c r="I4">
        <v>0.49472959439158742</v>
      </c>
      <c r="J4">
        <v>0.67219003476245653</v>
      </c>
      <c r="K4">
        <v>0.49900629347466052</v>
      </c>
      <c r="L4">
        <v>0.49966755319148942</v>
      </c>
      <c r="M4">
        <v>0.90627627421349088</v>
      </c>
      <c r="N4">
        <v>0.68712001193051775</v>
      </c>
      <c r="O4">
        <v>0.83937182917990749</v>
      </c>
      <c r="P4">
        <v>0.60620726464902919</v>
      </c>
      <c r="Q4">
        <v>0.47512731784769913</v>
      </c>
      <c r="R4">
        <v>0.5</v>
      </c>
      <c r="S4">
        <v>0.58394276150122892</v>
      </c>
      <c r="T4">
        <v>0.99520264681555004</v>
      </c>
      <c r="U4">
        <v>0.62551073640893939</v>
      </c>
      <c r="V4">
        <v>0.61257099989283037</v>
      </c>
      <c r="W4">
        <v>0.59840575259736939</v>
      </c>
      <c r="X4">
        <v>0.6851801988400994</v>
      </c>
      <c r="Y4">
        <v>0.58516656960764568</v>
      </c>
      <c r="Z4">
        <v>0.56050878222978684</v>
      </c>
      <c r="AA4">
        <v>0.66567460317460314</v>
      </c>
      <c r="AB4">
        <v>0.71170993893642309</v>
      </c>
      <c r="AC4">
        <v>0.59098811446428634</v>
      </c>
      <c r="AD4">
        <v>0.61662103865936613</v>
      </c>
      <c r="AE4" t="s">
        <v>284</v>
      </c>
      <c r="AF4">
        <v>0.49975169673895048</v>
      </c>
      <c r="AG4">
        <v>0.5</v>
      </c>
      <c r="AH4" t="s">
        <v>284</v>
      </c>
      <c r="AI4">
        <v>0.99801652892561976</v>
      </c>
      <c r="AJ4">
        <v>0.56225177891775613</v>
      </c>
      <c r="AK4">
        <v>0.49784875062055273</v>
      </c>
      <c r="AL4">
        <v>0.5307528997514499</v>
      </c>
      <c r="AM4" t="s">
        <v>284</v>
      </c>
      <c r="AN4" t="s">
        <v>284</v>
      </c>
      <c r="AO4" t="s">
        <v>284</v>
      </c>
      <c r="AP4">
        <v>0.49760132340777502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0.13734110145805381</v>
      </c>
      <c r="D10" s="14">
        <f>+AVERAGE(AQ2:CE2)</f>
        <v>0.99425414685803959</v>
      </c>
      <c r="E10" s="14"/>
      <c r="F10" s="14"/>
    </row>
    <row r="11" spans="1:83" x14ac:dyDescent="0.2">
      <c r="B11" s="14" t="s">
        <v>26</v>
      </c>
      <c r="C11" s="14">
        <f>+AVERAGE(B3:AP3)</f>
        <v>0.24474588011966095</v>
      </c>
      <c r="D11" s="14">
        <f>+AVERAGE(AQ3:CE3)</f>
        <v>0.98042267053054177</v>
      </c>
      <c r="E11" s="14"/>
      <c r="F11" s="14"/>
    </row>
    <row r="12" spans="1:83" x14ac:dyDescent="0.2">
      <c r="B12" s="14" t="s">
        <v>196</v>
      </c>
      <c r="C12" s="69">
        <f>+AVERAGE(B4:AP4)</f>
        <v>0.62840460460933789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6C3A-9E82-0341-A38D-E43D7F6AF82A}">
  <dimension ref="A2:AV35"/>
  <sheetViews>
    <sheetView workbookViewId="0">
      <selection activeCell="C35" sqref="C35:Y35"/>
    </sheetView>
  </sheetViews>
  <sheetFormatPr baseColWidth="10" defaultRowHeight="16" x14ac:dyDescent="0.2"/>
  <sheetData>
    <row r="2" spans="1:21" x14ac:dyDescent="0.2">
      <c r="A2" t="s">
        <v>290</v>
      </c>
      <c r="B2" s="10"/>
      <c r="C2" s="11" t="s">
        <v>20</v>
      </c>
      <c r="D2" s="12" t="s">
        <v>21</v>
      </c>
      <c r="E2" s="12" t="s">
        <v>22</v>
      </c>
    </row>
    <row r="3" spans="1:21" x14ac:dyDescent="0.2">
      <c r="B3" s="11" t="s">
        <v>288</v>
      </c>
      <c r="C3" s="10">
        <v>791</v>
      </c>
      <c r="D3" s="10">
        <v>791</v>
      </c>
      <c r="E3" s="10">
        <v>281</v>
      </c>
    </row>
    <row r="4" spans="1:21" x14ac:dyDescent="0.2">
      <c r="B4" s="13" t="s">
        <v>289</v>
      </c>
      <c r="C4" s="10">
        <v>400</v>
      </c>
      <c r="D4" s="10">
        <v>400</v>
      </c>
      <c r="E4" s="10">
        <v>118</v>
      </c>
    </row>
    <row r="5" spans="1:21" x14ac:dyDescent="0.2">
      <c r="B5" s="10"/>
      <c r="C5" s="10">
        <f>+SUM(C3:C4)</f>
        <v>1191</v>
      </c>
      <c r="D5" s="10">
        <f t="shared" ref="D5:E5" si="0">+SUM(D3:D4)</f>
        <v>1191</v>
      </c>
      <c r="E5" s="10">
        <f t="shared" si="0"/>
        <v>399</v>
      </c>
    </row>
    <row r="7" spans="1:21" x14ac:dyDescent="0.2">
      <c r="A7" t="s">
        <v>291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123</v>
      </c>
      <c r="J7" s="8" t="s">
        <v>34</v>
      </c>
    </row>
    <row r="8" spans="1:21" x14ac:dyDescent="0.2">
      <c r="B8" s="8" t="s">
        <v>288</v>
      </c>
      <c r="C8">
        <v>980</v>
      </c>
      <c r="D8">
        <v>913</v>
      </c>
      <c r="E8">
        <v>980</v>
      </c>
      <c r="F8">
        <v>980</v>
      </c>
      <c r="G8">
        <v>145</v>
      </c>
      <c r="H8">
        <v>1168</v>
      </c>
      <c r="I8">
        <v>13</v>
      </c>
      <c r="J8">
        <v>169</v>
      </c>
    </row>
    <row r="9" spans="1:21" x14ac:dyDescent="0.2">
      <c r="B9" s="8" t="s">
        <v>289</v>
      </c>
      <c r="C9">
        <v>458</v>
      </c>
      <c r="D9">
        <v>432</v>
      </c>
      <c r="E9">
        <v>458</v>
      </c>
      <c r="F9">
        <v>458</v>
      </c>
      <c r="G9">
        <v>52</v>
      </c>
      <c r="H9">
        <v>593</v>
      </c>
      <c r="I9">
        <v>7</v>
      </c>
      <c r="J9">
        <v>67</v>
      </c>
    </row>
    <row r="10" spans="1:21" x14ac:dyDescent="0.2">
      <c r="C10" s="10">
        <f t="shared" ref="C10:J10" si="1">+SUM(C8:C9)</f>
        <v>1438</v>
      </c>
      <c r="D10" s="10">
        <f t="shared" si="1"/>
        <v>1345</v>
      </c>
      <c r="E10" s="10">
        <f t="shared" si="1"/>
        <v>1438</v>
      </c>
      <c r="F10" s="10">
        <f t="shared" si="1"/>
        <v>1438</v>
      </c>
      <c r="G10" s="10">
        <f t="shared" si="1"/>
        <v>197</v>
      </c>
      <c r="H10" s="10">
        <f t="shared" si="1"/>
        <v>1761</v>
      </c>
      <c r="I10" s="10">
        <f t="shared" si="1"/>
        <v>20</v>
      </c>
      <c r="J10" s="10">
        <f t="shared" si="1"/>
        <v>236</v>
      </c>
    </row>
    <row r="12" spans="1:21" x14ac:dyDescent="0.2">
      <c r="A12" t="s">
        <v>292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  <c r="H12" s="8" t="s">
        <v>47</v>
      </c>
      <c r="I12" s="8" t="s">
        <v>48</v>
      </c>
      <c r="J12" s="8" t="s">
        <v>49</v>
      </c>
      <c r="K12" s="8" t="s">
        <v>50</v>
      </c>
      <c r="L12" s="8" t="s">
        <v>51</v>
      </c>
      <c r="M12" s="8" t="s">
        <v>52</v>
      </c>
      <c r="N12" s="8" t="s">
        <v>188</v>
      </c>
      <c r="O12" s="8" t="s">
        <v>189</v>
      </c>
      <c r="P12" s="8" t="s">
        <v>127</v>
      </c>
      <c r="Q12" s="8" t="s">
        <v>190</v>
      </c>
      <c r="R12" s="8" t="s">
        <v>134</v>
      </c>
      <c r="S12" s="8" t="s">
        <v>137</v>
      </c>
      <c r="T12" s="8" t="s">
        <v>191</v>
      </c>
      <c r="U12" s="8" t="s">
        <v>126</v>
      </c>
    </row>
    <row r="13" spans="1:21" x14ac:dyDescent="0.2">
      <c r="B13" s="8" t="s">
        <v>288</v>
      </c>
      <c r="C13">
        <v>1458</v>
      </c>
      <c r="D13">
        <v>452</v>
      </c>
      <c r="E13">
        <v>58</v>
      </c>
      <c r="F13">
        <v>96</v>
      </c>
      <c r="G13">
        <v>54</v>
      </c>
      <c r="H13">
        <v>63</v>
      </c>
      <c r="I13">
        <v>630</v>
      </c>
      <c r="J13">
        <v>77</v>
      </c>
      <c r="K13">
        <v>77</v>
      </c>
      <c r="L13">
        <v>102</v>
      </c>
      <c r="M13">
        <v>100</v>
      </c>
      <c r="N13">
        <v>0</v>
      </c>
      <c r="O13">
        <v>0</v>
      </c>
      <c r="P13">
        <v>3</v>
      </c>
      <c r="Q13">
        <v>1</v>
      </c>
      <c r="R13">
        <v>1</v>
      </c>
      <c r="S13">
        <v>1</v>
      </c>
      <c r="T13">
        <v>1</v>
      </c>
      <c r="U13">
        <v>6</v>
      </c>
    </row>
    <row r="14" spans="1:21" x14ac:dyDescent="0.2">
      <c r="B14" s="8" t="s">
        <v>289</v>
      </c>
      <c r="C14">
        <v>696</v>
      </c>
      <c r="D14">
        <v>214</v>
      </c>
      <c r="E14">
        <v>29</v>
      </c>
      <c r="F14">
        <v>39</v>
      </c>
      <c r="G14">
        <v>28</v>
      </c>
      <c r="H14">
        <v>18</v>
      </c>
      <c r="I14">
        <v>330</v>
      </c>
      <c r="J14">
        <v>58</v>
      </c>
      <c r="K14">
        <v>58</v>
      </c>
      <c r="L14">
        <v>67</v>
      </c>
      <c r="M14">
        <v>69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</row>
    <row r="15" spans="1:21" x14ac:dyDescent="0.2">
      <c r="C15" s="10">
        <f t="shared" ref="C15:U15" si="2">+SUM(C13:C14)</f>
        <v>2154</v>
      </c>
      <c r="D15" s="10">
        <f t="shared" si="2"/>
        <v>666</v>
      </c>
      <c r="E15" s="10">
        <f t="shared" si="2"/>
        <v>87</v>
      </c>
      <c r="F15" s="10">
        <f t="shared" si="2"/>
        <v>135</v>
      </c>
      <c r="G15" s="10">
        <f t="shared" si="2"/>
        <v>82</v>
      </c>
      <c r="H15" s="10">
        <f t="shared" si="2"/>
        <v>81</v>
      </c>
      <c r="I15" s="10">
        <f t="shared" si="2"/>
        <v>960</v>
      </c>
      <c r="J15" s="10">
        <f t="shared" si="2"/>
        <v>135</v>
      </c>
      <c r="K15" s="10">
        <f t="shared" si="2"/>
        <v>135</v>
      </c>
      <c r="L15" s="10">
        <f t="shared" si="2"/>
        <v>169</v>
      </c>
      <c r="M15" s="10">
        <f t="shared" si="2"/>
        <v>169</v>
      </c>
      <c r="N15" s="10">
        <f t="shared" si="2"/>
        <v>1</v>
      </c>
      <c r="O15" s="10">
        <f t="shared" si="2"/>
        <v>1</v>
      </c>
      <c r="P15" s="10">
        <f t="shared" si="2"/>
        <v>3</v>
      </c>
      <c r="Q15" s="10">
        <f t="shared" si="2"/>
        <v>1</v>
      </c>
      <c r="R15" s="10">
        <f t="shared" si="2"/>
        <v>1</v>
      </c>
      <c r="S15" s="10">
        <f t="shared" si="2"/>
        <v>1</v>
      </c>
      <c r="T15" s="10">
        <f t="shared" si="2"/>
        <v>1</v>
      </c>
      <c r="U15" s="10">
        <f t="shared" si="2"/>
        <v>7</v>
      </c>
    </row>
    <row r="17" spans="1:48" x14ac:dyDescent="0.2">
      <c r="A17" t="s">
        <v>293</v>
      </c>
      <c r="C17" s="8" t="s">
        <v>59</v>
      </c>
      <c r="D17" s="8" t="s">
        <v>56</v>
      </c>
      <c r="E17" s="8" t="s">
        <v>61</v>
      </c>
      <c r="F17" s="8" t="s">
        <v>90</v>
      </c>
      <c r="G17" s="8" t="s">
        <v>65</v>
      </c>
      <c r="H17" s="8" t="s">
        <v>42</v>
      </c>
      <c r="I17" s="8" t="s">
        <v>91</v>
      </c>
      <c r="J17" s="8" t="s">
        <v>92</v>
      </c>
      <c r="K17" s="8" t="s">
        <v>93</v>
      </c>
      <c r="L17" s="8" t="s">
        <v>43</v>
      </c>
      <c r="M17" s="8" t="s">
        <v>94</v>
      </c>
      <c r="N17" s="8" t="s">
        <v>62</v>
      </c>
      <c r="O17" s="8" t="s">
        <v>45</v>
      </c>
      <c r="P17" s="8" t="s">
        <v>47</v>
      </c>
      <c r="Q17" s="8" t="s">
        <v>48</v>
      </c>
      <c r="R17" s="8" t="s">
        <v>49</v>
      </c>
      <c r="S17" s="8" t="s">
        <v>50</v>
      </c>
      <c r="T17" s="8" t="s">
        <v>51</v>
      </c>
      <c r="U17" s="8" t="s">
        <v>52</v>
      </c>
      <c r="V17" s="8" t="s">
        <v>46</v>
      </c>
      <c r="W17" s="8" t="s">
        <v>44</v>
      </c>
      <c r="X17" s="8" t="s">
        <v>151</v>
      </c>
      <c r="Y17" s="8" t="s">
        <v>152</v>
      </c>
      <c r="Z17" s="8" t="s">
        <v>153</v>
      </c>
      <c r="AA17" s="8" t="s">
        <v>155</v>
      </c>
      <c r="AB17" s="8" t="s">
        <v>156</v>
      </c>
      <c r="AC17" s="8" t="s">
        <v>199</v>
      </c>
      <c r="AD17" s="8" t="s">
        <v>200</v>
      </c>
      <c r="AE17" s="8" t="s">
        <v>154</v>
      </c>
      <c r="AF17" s="8" t="s">
        <v>64</v>
      </c>
      <c r="AG17" s="8" t="s">
        <v>157</v>
      </c>
      <c r="AH17" s="8" t="s">
        <v>201</v>
      </c>
      <c r="AI17" s="8" t="s">
        <v>202</v>
      </c>
      <c r="AJ17" s="8" t="s">
        <v>166</v>
      </c>
      <c r="AK17" s="8" t="s">
        <v>203</v>
      </c>
      <c r="AL17" s="8" t="s">
        <v>204</v>
      </c>
      <c r="AM17" s="8" t="s">
        <v>159</v>
      </c>
      <c r="AN17" s="8" t="s">
        <v>66</v>
      </c>
      <c r="AO17" s="8" t="s">
        <v>160</v>
      </c>
      <c r="AP17" s="8" t="s">
        <v>126</v>
      </c>
      <c r="AQ17" s="8" t="s">
        <v>162</v>
      </c>
      <c r="AR17" s="8" t="s">
        <v>161</v>
      </c>
      <c r="AS17" s="8" t="s">
        <v>134</v>
      </c>
      <c r="AT17" s="8" t="s">
        <v>164</v>
      </c>
      <c r="AU17" s="8" t="s">
        <v>137</v>
      </c>
      <c r="AV17" s="8" t="s">
        <v>127</v>
      </c>
    </row>
    <row r="18" spans="1:48" x14ac:dyDescent="0.2">
      <c r="B18" s="8" t="s">
        <v>288</v>
      </c>
      <c r="C18">
        <v>360</v>
      </c>
      <c r="D18">
        <v>1137</v>
      </c>
      <c r="E18">
        <v>488</v>
      </c>
      <c r="F18">
        <v>75</v>
      </c>
      <c r="G18">
        <v>201</v>
      </c>
      <c r="H18">
        <v>855</v>
      </c>
      <c r="I18">
        <v>929</v>
      </c>
      <c r="J18">
        <v>909</v>
      </c>
      <c r="K18">
        <v>783</v>
      </c>
      <c r="L18">
        <v>376</v>
      </c>
      <c r="M18">
        <v>803</v>
      </c>
      <c r="N18">
        <v>359</v>
      </c>
      <c r="O18">
        <v>175</v>
      </c>
      <c r="P18">
        <v>62</v>
      </c>
      <c r="Q18">
        <v>927</v>
      </c>
      <c r="R18">
        <v>52</v>
      </c>
      <c r="S18">
        <v>74</v>
      </c>
      <c r="T18">
        <v>54</v>
      </c>
      <c r="U18">
        <v>48</v>
      </c>
      <c r="V18">
        <v>58</v>
      </c>
      <c r="W18">
        <v>64</v>
      </c>
      <c r="X18">
        <v>30</v>
      </c>
      <c r="Y18">
        <v>11</v>
      </c>
      <c r="Z18">
        <v>20</v>
      </c>
      <c r="AA18">
        <v>6</v>
      </c>
      <c r="AB18">
        <v>13</v>
      </c>
      <c r="AC18">
        <v>7</v>
      </c>
      <c r="AD18">
        <v>6</v>
      </c>
      <c r="AE18">
        <v>15</v>
      </c>
      <c r="AF18">
        <v>137</v>
      </c>
      <c r="AG18">
        <v>6</v>
      </c>
      <c r="AH18">
        <v>2</v>
      </c>
      <c r="AI18">
        <v>1</v>
      </c>
      <c r="AJ18">
        <v>1</v>
      </c>
      <c r="AK18">
        <v>11</v>
      </c>
      <c r="AL18">
        <v>30</v>
      </c>
      <c r="AM18">
        <v>1</v>
      </c>
      <c r="AN18">
        <v>34</v>
      </c>
      <c r="AO18">
        <v>2</v>
      </c>
      <c r="AP18">
        <v>4</v>
      </c>
      <c r="AQ18">
        <v>4</v>
      </c>
      <c r="AR18">
        <v>3</v>
      </c>
      <c r="AS18">
        <v>1</v>
      </c>
      <c r="AT18">
        <v>0</v>
      </c>
      <c r="AU18">
        <v>1</v>
      </c>
      <c r="AV18">
        <v>1</v>
      </c>
    </row>
    <row r="19" spans="1:48" x14ac:dyDescent="0.2">
      <c r="B19" s="8" t="s">
        <v>289</v>
      </c>
      <c r="C19">
        <v>158</v>
      </c>
      <c r="D19">
        <v>564</v>
      </c>
      <c r="E19">
        <v>224</v>
      </c>
      <c r="F19">
        <v>36</v>
      </c>
      <c r="G19">
        <v>96</v>
      </c>
      <c r="H19">
        <v>438</v>
      </c>
      <c r="I19">
        <v>432</v>
      </c>
      <c r="J19">
        <v>427</v>
      </c>
      <c r="K19">
        <v>359</v>
      </c>
      <c r="L19">
        <v>182</v>
      </c>
      <c r="M19">
        <v>364</v>
      </c>
      <c r="N19">
        <v>164</v>
      </c>
      <c r="O19">
        <v>82</v>
      </c>
      <c r="P19">
        <v>20</v>
      </c>
      <c r="Q19">
        <v>398</v>
      </c>
      <c r="R19">
        <v>23</v>
      </c>
      <c r="S19">
        <v>36</v>
      </c>
      <c r="T19">
        <v>22</v>
      </c>
      <c r="U19">
        <v>20</v>
      </c>
      <c r="V19">
        <v>33</v>
      </c>
      <c r="W19">
        <v>34</v>
      </c>
      <c r="X19">
        <v>12</v>
      </c>
      <c r="Y19">
        <v>5</v>
      </c>
      <c r="Z19">
        <v>5</v>
      </c>
      <c r="AA19">
        <v>4</v>
      </c>
      <c r="AB19">
        <v>7</v>
      </c>
      <c r="AC19">
        <v>3</v>
      </c>
      <c r="AD19">
        <v>2</v>
      </c>
      <c r="AE19">
        <v>9</v>
      </c>
      <c r="AF19">
        <v>77</v>
      </c>
      <c r="AG19">
        <v>5</v>
      </c>
      <c r="AH19">
        <v>0</v>
      </c>
      <c r="AI19">
        <v>1</v>
      </c>
      <c r="AJ19">
        <v>0</v>
      </c>
      <c r="AK19">
        <v>3</v>
      </c>
      <c r="AL19">
        <v>15</v>
      </c>
      <c r="AM19">
        <v>2</v>
      </c>
      <c r="AN19">
        <v>13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2</v>
      </c>
      <c r="AU19">
        <v>0</v>
      </c>
      <c r="AV19">
        <v>0</v>
      </c>
    </row>
    <row r="20" spans="1:48" x14ac:dyDescent="0.2">
      <c r="C20" s="10">
        <f t="shared" ref="C20:AV20" si="3">+SUM(C18:C19)</f>
        <v>518</v>
      </c>
      <c r="D20" s="10">
        <f t="shared" si="3"/>
        <v>1701</v>
      </c>
      <c r="E20" s="10">
        <f t="shared" si="3"/>
        <v>712</v>
      </c>
      <c r="F20" s="10">
        <f t="shared" si="3"/>
        <v>111</v>
      </c>
      <c r="G20" s="10">
        <f t="shared" si="3"/>
        <v>297</v>
      </c>
      <c r="H20" s="10">
        <f t="shared" si="3"/>
        <v>1293</v>
      </c>
      <c r="I20" s="10">
        <f t="shared" si="3"/>
        <v>1361</v>
      </c>
      <c r="J20" s="10">
        <f t="shared" si="3"/>
        <v>1336</v>
      </c>
      <c r="K20" s="10">
        <f t="shared" si="3"/>
        <v>1142</v>
      </c>
      <c r="L20" s="10">
        <f t="shared" si="3"/>
        <v>558</v>
      </c>
      <c r="M20" s="10">
        <f t="shared" si="3"/>
        <v>1167</v>
      </c>
      <c r="N20" s="10">
        <f t="shared" si="3"/>
        <v>523</v>
      </c>
      <c r="O20" s="10">
        <f t="shared" si="3"/>
        <v>257</v>
      </c>
      <c r="P20" s="10">
        <f t="shared" si="3"/>
        <v>82</v>
      </c>
      <c r="Q20" s="10">
        <f t="shared" si="3"/>
        <v>1325</v>
      </c>
      <c r="R20" s="10">
        <f t="shared" si="3"/>
        <v>75</v>
      </c>
      <c r="S20" s="10">
        <f t="shared" si="3"/>
        <v>110</v>
      </c>
      <c r="T20" s="10">
        <f t="shared" si="3"/>
        <v>76</v>
      </c>
      <c r="U20" s="10">
        <f t="shared" si="3"/>
        <v>68</v>
      </c>
      <c r="V20" s="10">
        <f t="shared" si="3"/>
        <v>91</v>
      </c>
      <c r="W20" s="10">
        <f t="shared" si="3"/>
        <v>98</v>
      </c>
      <c r="X20" s="10">
        <f t="shared" si="3"/>
        <v>42</v>
      </c>
      <c r="Y20" s="10">
        <f t="shared" si="3"/>
        <v>16</v>
      </c>
      <c r="Z20" s="10">
        <f t="shared" si="3"/>
        <v>25</v>
      </c>
      <c r="AA20" s="10">
        <f t="shared" si="3"/>
        <v>10</v>
      </c>
      <c r="AB20" s="10">
        <f t="shared" si="3"/>
        <v>20</v>
      </c>
      <c r="AC20" s="10">
        <f t="shared" si="3"/>
        <v>10</v>
      </c>
      <c r="AD20" s="10">
        <f t="shared" si="3"/>
        <v>8</v>
      </c>
      <c r="AE20" s="10">
        <f t="shared" si="3"/>
        <v>24</v>
      </c>
      <c r="AF20" s="10">
        <f t="shared" si="3"/>
        <v>214</v>
      </c>
      <c r="AG20" s="10">
        <f t="shared" si="3"/>
        <v>11</v>
      </c>
      <c r="AH20" s="10">
        <f t="shared" si="3"/>
        <v>2</v>
      </c>
      <c r="AI20" s="10">
        <f t="shared" si="3"/>
        <v>2</v>
      </c>
      <c r="AJ20" s="10">
        <f t="shared" si="3"/>
        <v>1</v>
      </c>
      <c r="AK20" s="10">
        <f t="shared" si="3"/>
        <v>14</v>
      </c>
      <c r="AL20" s="10">
        <f t="shared" si="3"/>
        <v>45</v>
      </c>
      <c r="AM20" s="10">
        <f t="shared" si="3"/>
        <v>3</v>
      </c>
      <c r="AN20" s="10">
        <f t="shared" si="3"/>
        <v>47</v>
      </c>
      <c r="AO20" s="10">
        <f t="shared" si="3"/>
        <v>2</v>
      </c>
      <c r="AP20" s="10">
        <f t="shared" si="3"/>
        <v>6</v>
      </c>
      <c r="AQ20" s="10">
        <f t="shared" si="3"/>
        <v>4</v>
      </c>
      <c r="AR20" s="10">
        <f t="shared" si="3"/>
        <v>3</v>
      </c>
      <c r="AS20" s="10">
        <f t="shared" si="3"/>
        <v>2</v>
      </c>
      <c r="AT20" s="10">
        <f t="shared" si="3"/>
        <v>2</v>
      </c>
      <c r="AU20" s="10">
        <f t="shared" si="3"/>
        <v>1</v>
      </c>
      <c r="AV20" s="10">
        <f t="shared" si="3"/>
        <v>1</v>
      </c>
    </row>
    <row r="22" spans="1:48" x14ac:dyDescent="0.2">
      <c r="A22" t="s">
        <v>294</v>
      </c>
      <c r="C22" s="8" t="s">
        <v>56</v>
      </c>
      <c r="D22" s="8" t="s">
        <v>78</v>
      </c>
      <c r="E22" s="8" t="s">
        <v>80</v>
      </c>
      <c r="F22" s="8" t="s">
        <v>79</v>
      </c>
      <c r="G22" s="8" t="s">
        <v>151</v>
      </c>
      <c r="H22" s="8" t="s">
        <v>81</v>
      </c>
      <c r="I22" s="8" t="s">
        <v>57</v>
      </c>
      <c r="J22" s="8" t="s">
        <v>58</v>
      </c>
      <c r="K22" s="8" t="s">
        <v>59</v>
      </c>
      <c r="L22" s="8" t="s">
        <v>152</v>
      </c>
      <c r="M22" s="8" t="s">
        <v>153</v>
      </c>
      <c r="N22" s="8" t="s">
        <v>60</v>
      </c>
      <c r="O22" s="8" t="s">
        <v>61</v>
      </c>
      <c r="P22" s="8" t="s">
        <v>62</v>
      </c>
      <c r="Q22" s="8" t="s">
        <v>125</v>
      </c>
      <c r="R22" s="8" t="s">
        <v>63</v>
      </c>
      <c r="S22" s="8" t="s">
        <v>127</v>
      </c>
      <c r="T22" s="8" t="s">
        <v>90</v>
      </c>
      <c r="U22" s="8" t="s">
        <v>154</v>
      </c>
      <c r="V22" s="8" t="s">
        <v>64</v>
      </c>
      <c r="W22" s="8" t="s">
        <v>82</v>
      </c>
      <c r="X22" s="8" t="s">
        <v>83</v>
      </c>
      <c r="Y22" s="8" t="s">
        <v>155</v>
      </c>
      <c r="Z22" s="8" t="s">
        <v>156</v>
      </c>
      <c r="AA22" s="8" t="s">
        <v>157</v>
      </c>
      <c r="AB22" s="8" t="s">
        <v>126</v>
      </c>
      <c r="AC22" s="8" t="s">
        <v>65</v>
      </c>
      <c r="AD22" s="8" t="s">
        <v>66</v>
      </c>
      <c r="AE22" s="8" t="s">
        <v>158</v>
      </c>
      <c r="AF22" s="8" t="s">
        <v>159</v>
      </c>
      <c r="AG22" s="8" t="s">
        <v>160</v>
      </c>
      <c r="AH22" s="8" t="s">
        <v>161</v>
      </c>
      <c r="AI22" s="8" t="s">
        <v>162</v>
      </c>
      <c r="AJ22" s="8" t="s">
        <v>163</v>
      </c>
      <c r="AK22" s="8" t="s">
        <v>164</v>
      </c>
      <c r="AL22" s="8" t="s">
        <v>135</v>
      </c>
      <c r="AM22" s="8" t="s">
        <v>165</v>
      </c>
      <c r="AN22" s="8" t="s">
        <v>166</v>
      </c>
      <c r="AO22" s="8" t="s">
        <v>167</v>
      </c>
      <c r="AP22" s="8" t="s">
        <v>137</v>
      </c>
      <c r="AQ22" s="8" t="s">
        <v>168</v>
      </c>
    </row>
    <row r="23" spans="1:48" x14ac:dyDescent="0.2">
      <c r="B23" s="8" t="s">
        <v>288</v>
      </c>
      <c r="C23">
        <v>347</v>
      </c>
      <c r="D23">
        <v>3</v>
      </c>
      <c r="E23">
        <v>7</v>
      </c>
      <c r="F23">
        <v>4</v>
      </c>
      <c r="G23">
        <v>14</v>
      </c>
      <c r="H23">
        <v>4</v>
      </c>
      <c r="I23">
        <v>193</v>
      </c>
      <c r="J23">
        <v>32</v>
      </c>
      <c r="K23">
        <v>158</v>
      </c>
      <c r="L23">
        <v>5</v>
      </c>
      <c r="M23">
        <v>13</v>
      </c>
      <c r="N23">
        <v>105</v>
      </c>
      <c r="O23">
        <v>262</v>
      </c>
      <c r="P23">
        <v>106</v>
      </c>
      <c r="Q23">
        <v>13</v>
      </c>
      <c r="R23">
        <v>125</v>
      </c>
      <c r="S23">
        <v>2</v>
      </c>
      <c r="T23">
        <v>17</v>
      </c>
      <c r="U23">
        <v>8</v>
      </c>
      <c r="V23">
        <v>46</v>
      </c>
      <c r="W23">
        <v>13</v>
      </c>
      <c r="X23">
        <v>8</v>
      </c>
      <c r="Y23">
        <v>3</v>
      </c>
      <c r="Z23">
        <v>23</v>
      </c>
      <c r="AA23">
        <v>21</v>
      </c>
      <c r="AB23">
        <v>1</v>
      </c>
      <c r="AC23">
        <v>102</v>
      </c>
      <c r="AD23">
        <v>43</v>
      </c>
      <c r="AE23">
        <v>13</v>
      </c>
      <c r="AF23">
        <v>1</v>
      </c>
      <c r="AG23">
        <v>0</v>
      </c>
      <c r="AH23">
        <v>5</v>
      </c>
      <c r="AI23">
        <v>3</v>
      </c>
      <c r="AJ23">
        <v>1</v>
      </c>
      <c r="AK23">
        <v>2</v>
      </c>
      <c r="AL23">
        <v>2</v>
      </c>
      <c r="AM23">
        <v>2</v>
      </c>
      <c r="AN23">
        <v>2</v>
      </c>
      <c r="AO23">
        <v>1</v>
      </c>
      <c r="AP23">
        <v>1</v>
      </c>
      <c r="AQ23">
        <v>1</v>
      </c>
    </row>
    <row r="24" spans="1:48" x14ac:dyDescent="0.2">
      <c r="B24" s="8" t="s">
        <v>289</v>
      </c>
      <c r="C24">
        <v>183</v>
      </c>
      <c r="D24">
        <v>4</v>
      </c>
      <c r="E24">
        <v>2</v>
      </c>
      <c r="F24">
        <v>5</v>
      </c>
      <c r="G24">
        <v>5</v>
      </c>
      <c r="H24">
        <v>2</v>
      </c>
      <c r="I24">
        <v>102</v>
      </c>
      <c r="J24">
        <v>22</v>
      </c>
      <c r="K24">
        <v>82</v>
      </c>
      <c r="L24">
        <v>7</v>
      </c>
      <c r="M24">
        <v>11</v>
      </c>
      <c r="N24">
        <v>54</v>
      </c>
      <c r="O24">
        <v>134</v>
      </c>
      <c r="P24">
        <v>51</v>
      </c>
      <c r="Q24">
        <v>5</v>
      </c>
      <c r="R24">
        <v>57</v>
      </c>
      <c r="S24">
        <v>1</v>
      </c>
      <c r="T24">
        <v>10</v>
      </c>
      <c r="U24">
        <v>6</v>
      </c>
      <c r="V24">
        <v>30</v>
      </c>
      <c r="W24">
        <v>11</v>
      </c>
      <c r="X24">
        <v>6</v>
      </c>
      <c r="Y24">
        <v>6</v>
      </c>
      <c r="Z24">
        <v>19</v>
      </c>
      <c r="AA24">
        <v>11</v>
      </c>
      <c r="AB24">
        <v>1</v>
      </c>
      <c r="AC24">
        <v>53</v>
      </c>
      <c r="AD24">
        <v>23</v>
      </c>
      <c r="AE24">
        <v>6</v>
      </c>
      <c r="AF24">
        <v>0</v>
      </c>
      <c r="AG24">
        <v>2</v>
      </c>
      <c r="AH24">
        <v>2</v>
      </c>
      <c r="AI24">
        <v>0</v>
      </c>
      <c r="AJ24">
        <v>1</v>
      </c>
      <c r="AK24">
        <v>1</v>
      </c>
      <c r="AL24">
        <v>2</v>
      </c>
      <c r="AM24">
        <v>2</v>
      </c>
      <c r="AN24">
        <v>0</v>
      </c>
      <c r="AO24">
        <v>0</v>
      </c>
      <c r="AP24">
        <v>0</v>
      </c>
      <c r="AQ24">
        <v>1</v>
      </c>
    </row>
    <row r="25" spans="1:48" x14ac:dyDescent="0.2">
      <c r="C25" s="10">
        <f t="shared" ref="C25:AQ25" si="4">+SUM(C23:C24)</f>
        <v>530</v>
      </c>
      <c r="D25" s="10">
        <f t="shared" si="4"/>
        <v>7</v>
      </c>
      <c r="E25" s="10">
        <f t="shared" si="4"/>
        <v>9</v>
      </c>
      <c r="F25" s="10">
        <f t="shared" si="4"/>
        <v>9</v>
      </c>
      <c r="G25" s="10">
        <f t="shared" si="4"/>
        <v>19</v>
      </c>
      <c r="H25" s="10">
        <f t="shared" si="4"/>
        <v>6</v>
      </c>
      <c r="I25" s="10">
        <f t="shared" si="4"/>
        <v>295</v>
      </c>
      <c r="J25" s="10">
        <f t="shared" si="4"/>
        <v>54</v>
      </c>
      <c r="K25" s="10">
        <f t="shared" si="4"/>
        <v>240</v>
      </c>
      <c r="L25" s="10">
        <f t="shared" si="4"/>
        <v>12</v>
      </c>
      <c r="M25" s="10">
        <f t="shared" si="4"/>
        <v>24</v>
      </c>
      <c r="N25" s="10">
        <f t="shared" si="4"/>
        <v>159</v>
      </c>
      <c r="O25" s="10">
        <f t="shared" si="4"/>
        <v>396</v>
      </c>
      <c r="P25" s="10">
        <f t="shared" si="4"/>
        <v>157</v>
      </c>
      <c r="Q25" s="10">
        <f t="shared" si="4"/>
        <v>18</v>
      </c>
      <c r="R25" s="10">
        <f t="shared" si="4"/>
        <v>182</v>
      </c>
      <c r="S25" s="10">
        <f t="shared" si="4"/>
        <v>3</v>
      </c>
      <c r="T25" s="10">
        <f t="shared" si="4"/>
        <v>27</v>
      </c>
      <c r="U25" s="10">
        <f t="shared" si="4"/>
        <v>14</v>
      </c>
      <c r="V25" s="10">
        <f t="shared" si="4"/>
        <v>76</v>
      </c>
      <c r="W25" s="10">
        <f t="shared" si="4"/>
        <v>24</v>
      </c>
      <c r="X25" s="10">
        <f t="shared" si="4"/>
        <v>14</v>
      </c>
      <c r="Y25" s="10">
        <f t="shared" si="4"/>
        <v>9</v>
      </c>
      <c r="Z25" s="10">
        <f t="shared" si="4"/>
        <v>42</v>
      </c>
      <c r="AA25" s="10">
        <f t="shared" si="4"/>
        <v>32</v>
      </c>
      <c r="AB25" s="10">
        <f t="shared" si="4"/>
        <v>2</v>
      </c>
      <c r="AC25" s="10">
        <f t="shared" si="4"/>
        <v>155</v>
      </c>
      <c r="AD25" s="10">
        <f t="shared" si="4"/>
        <v>66</v>
      </c>
      <c r="AE25" s="10">
        <f t="shared" si="4"/>
        <v>19</v>
      </c>
      <c r="AF25" s="10">
        <f t="shared" si="4"/>
        <v>1</v>
      </c>
      <c r="AG25" s="10">
        <f t="shared" si="4"/>
        <v>2</v>
      </c>
      <c r="AH25" s="10">
        <f t="shared" si="4"/>
        <v>7</v>
      </c>
      <c r="AI25" s="10">
        <f t="shared" si="4"/>
        <v>3</v>
      </c>
      <c r="AJ25" s="10">
        <f t="shared" si="4"/>
        <v>2</v>
      </c>
      <c r="AK25" s="10">
        <f t="shared" si="4"/>
        <v>3</v>
      </c>
      <c r="AL25" s="10">
        <f t="shared" si="4"/>
        <v>4</v>
      </c>
      <c r="AM25" s="10">
        <f t="shared" si="4"/>
        <v>4</v>
      </c>
      <c r="AN25" s="10">
        <f t="shared" si="4"/>
        <v>2</v>
      </c>
      <c r="AO25" s="10">
        <f t="shared" si="4"/>
        <v>1</v>
      </c>
      <c r="AP25" s="10">
        <f t="shared" si="4"/>
        <v>1</v>
      </c>
      <c r="AQ25" s="10">
        <f t="shared" si="4"/>
        <v>2</v>
      </c>
    </row>
    <row r="27" spans="1:48" x14ac:dyDescent="0.2">
      <c r="A27" t="s">
        <v>295</v>
      </c>
      <c r="B27" s="10"/>
      <c r="C27" s="11" t="s">
        <v>58</v>
      </c>
      <c r="D27" s="12" t="s">
        <v>78</v>
      </c>
      <c r="E27" s="12" t="s">
        <v>79</v>
      </c>
      <c r="F27" s="12" t="s">
        <v>60</v>
      </c>
      <c r="G27" s="12" t="s">
        <v>57</v>
      </c>
      <c r="H27" s="12" t="s">
        <v>63</v>
      </c>
      <c r="I27" s="12" t="s">
        <v>125</v>
      </c>
      <c r="J27" s="12" t="s">
        <v>80</v>
      </c>
      <c r="K27" s="12" t="s">
        <v>81</v>
      </c>
      <c r="L27" s="12" t="s">
        <v>126</v>
      </c>
      <c r="M27" s="12" t="s">
        <v>127</v>
      </c>
      <c r="N27" s="12" t="s">
        <v>82</v>
      </c>
      <c r="O27" s="12" t="s">
        <v>83</v>
      </c>
      <c r="P27" s="12" t="s">
        <v>128</v>
      </c>
      <c r="Q27" s="12" t="s">
        <v>129</v>
      </c>
      <c r="R27" s="12" t="s">
        <v>130</v>
      </c>
      <c r="S27" s="12" t="s">
        <v>131</v>
      </c>
      <c r="T27" s="12" t="s">
        <v>132</v>
      </c>
      <c r="U27" s="12" t="s">
        <v>133</v>
      </c>
      <c r="V27" s="12" t="s">
        <v>134</v>
      </c>
      <c r="W27" s="12" t="s">
        <v>135</v>
      </c>
      <c r="X27" s="12" t="s">
        <v>136</v>
      </c>
      <c r="Y27" s="12" t="s">
        <v>137</v>
      </c>
    </row>
    <row r="28" spans="1:48" x14ac:dyDescent="0.2">
      <c r="B28" s="11" t="s">
        <v>288</v>
      </c>
      <c r="C28" s="10">
        <v>39</v>
      </c>
      <c r="D28" s="10">
        <v>50</v>
      </c>
      <c r="E28" s="10">
        <v>44</v>
      </c>
      <c r="F28" s="10">
        <v>273</v>
      </c>
      <c r="G28" s="10">
        <v>678</v>
      </c>
      <c r="H28" s="10">
        <v>386</v>
      </c>
      <c r="I28" s="10">
        <v>36</v>
      </c>
      <c r="J28" s="10">
        <v>92</v>
      </c>
      <c r="K28" s="10">
        <v>77</v>
      </c>
      <c r="L28" s="10">
        <v>5</v>
      </c>
      <c r="M28" s="10">
        <v>2</v>
      </c>
      <c r="N28" s="10">
        <v>45</v>
      </c>
      <c r="O28" s="10">
        <v>44</v>
      </c>
      <c r="P28" s="10">
        <v>1</v>
      </c>
      <c r="Q28" s="10">
        <v>1</v>
      </c>
      <c r="R28" s="10">
        <v>0</v>
      </c>
      <c r="S28" s="10">
        <v>0</v>
      </c>
      <c r="T28" s="10">
        <v>1</v>
      </c>
      <c r="U28" s="10">
        <v>1</v>
      </c>
      <c r="V28" s="10">
        <v>1</v>
      </c>
      <c r="W28" s="10">
        <v>0</v>
      </c>
      <c r="X28" s="10">
        <v>0</v>
      </c>
      <c r="Y28" s="10">
        <v>1</v>
      </c>
    </row>
    <row r="29" spans="1:48" x14ac:dyDescent="0.2">
      <c r="B29" s="13" t="s">
        <v>289</v>
      </c>
      <c r="C29" s="10">
        <v>20</v>
      </c>
      <c r="D29" s="10">
        <v>21</v>
      </c>
      <c r="E29" s="10">
        <v>19</v>
      </c>
      <c r="F29" s="10">
        <v>133</v>
      </c>
      <c r="G29" s="10">
        <v>349</v>
      </c>
      <c r="H29" s="10">
        <v>181</v>
      </c>
      <c r="I29" s="10">
        <v>13</v>
      </c>
      <c r="J29" s="10">
        <v>47</v>
      </c>
      <c r="K29" s="10">
        <v>42</v>
      </c>
      <c r="L29" s="10">
        <v>3</v>
      </c>
      <c r="M29" s="10">
        <v>2</v>
      </c>
      <c r="N29" s="10">
        <v>29</v>
      </c>
      <c r="O29" s="10">
        <v>28</v>
      </c>
      <c r="P29" s="10">
        <v>0</v>
      </c>
      <c r="Q29" s="10">
        <v>0</v>
      </c>
      <c r="R29" s="10">
        <v>1</v>
      </c>
      <c r="S29" s="10">
        <v>1</v>
      </c>
      <c r="T29" s="10">
        <v>0</v>
      </c>
      <c r="U29" s="10">
        <v>0</v>
      </c>
      <c r="V29" s="10">
        <v>0</v>
      </c>
      <c r="W29" s="10">
        <v>1</v>
      </c>
      <c r="X29" s="10">
        <v>1</v>
      </c>
      <c r="Y29" s="10">
        <v>0</v>
      </c>
    </row>
    <row r="30" spans="1:48" x14ac:dyDescent="0.2">
      <c r="C30" s="10">
        <f t="shared" ref="C30:Y30" si="5">+SUM(C28:C29)</f>
        <v>59</v>
      </c>
      <c r="D30" s="10">
        <f t="shared" si="5"/>
        <v>71</v>
      </c>
      <c r="E30" s="10">
        <f t="shared" si="5"/>
        <v>63</v>
      </c>
      <c r="F30" s="10">
        <f t="shared" si="5"/>
        <v>406</v>
      </c>
      <c r="G30" s="10">
        <f t="shared" si="5"/>
        <v>1027</v>
      </c>
      <c r="H30" s="10">
        <f t="shared" si="5"/>
        <v>567</v>
      </c>
      <c r="I30" s="10">
        <f t="shared" si="5"/>
        <v>49</v>
      </c>
      <c r="J30" s="10">
        <f t="shared" si="5"/>
        <v>139</v>
      </c>
      <c r="K30" s="10">
        <f t="shared" si="5"/>
        <v>119</v>
      </c>
      <c r="L30" s="10">
        <f t="shared" si="5"/>
        <v>8</v>
      </c>
      <c r="M30" s="10">
        <f t="shared" si="5"/>
        <v>4</v>
      </c>
      <c r="N30" s="10">
        <f t="shared" si="5"/>
        <v>74</v>
      </c>
      <c r="O30" s="10">
        <f t="shared" si="5"/>
        <v>72</v>
      </c>
      <c r="P30" s="10">
        <f t="shared" si="5"/>
        <v>1</v>
      </c>
      <c r="Q30" s="10">
        <f t="shared" si="5"/>
        <v>1</v>
      </c>
      <c r="R30" s="10">
        <f t="shared" si="5"/>
        <v>1</v>
      </c>
      <c r="S30" s="10">
        <f t="shared" si="5"/>
        <v>1</v>
      </c>
      <c r="T30" s="10">
        <f t="shared" si="5"/>
        <v>1</v>
      </c>
      <c r="U30" s="10">
        <f t="shared" si="5"/>
        <v>1</v>
      </c>
      <c r="V30" s="10">
        <f t="shared" si="5"/>
        <v>1</v>
      </c>
      <c r="W30" s="10">
        <f t="shared" si="5"/>
        <v>1</v>
      </c>
      <c r="X30" s="10">
        <f t="shared" si="5"/>
        <v>1</v>
      </c>
      <c r="Y30" s="10">
        <f t="shared" si="5"/>
        <v>1</v>
      </c>
    </row>
    <row r="32" spans="1:48" x14ac:dyDescent="0.2">
      <c r="A32" t="s">
        <v>296</v>
      </c>
      <c r="C32" s="8" t="s">
        <v>115</v>
      </c>
      <c r="D32" s="8" t="s">
        <v>117</v>
      </c>
      <c r="E32" s="8" t="s">
        <v>110</v>
      </c>
      <c r="F32" s="8" t="s">
        <v>111</v>
      </c>
      <c r="G32" s="8" t="s">
        <v>114</v>
      </c>
      <c r="H32" s="8" t="s">
        <v>116</v>
      </c>
      <c r="I32" s="8" t="s">
        <v>112</v>
      </c>
      <c r="J32" s="8" t="s">
        <v>118</v>
      </c>
      <c r="K32" s="8" t="s">
        <v>107</v>
      </c>
      <c r="L32" s="8" t="s">
        <v>113</v>
      </c>
      <c r="M32" s="8" t="s">
        <v>108</v>
      </c>
      <c r="N32" s="8" t="s">
        <v>216</v>
      </c>
      <c r="O32" s="8" t="s">
        <v>106</v>
      </c>
      <c r="P32" s="8" t="s">
        <v>258</v>
      </c>
      <c r="Q32" s="8" t="s">
        <v>119</v>
      </c>
      <c r="R32" s="8" t="s">
        <v>219</v>
      </c>
      <c r="S32" s="8" t="s">
        <v>217</v>
      </c>
      <c r="T32" s="8" t="s">
        <v>218</v>
      </c>
      <c r="U32" s="8" t="s">
        <v>109</v>
      </c>
      <c r="V32" s="8" t="s">
        <v>120</v>
      </c>
      <c r="W32" s="8" t="s">
        <v>220</v>
      </c>
      <c r="X32" s="8" t="s">
        <v>221</v>
      </c>
      <c r="Y32" s="8" t="s">
        <v>215</v>
      </c>
    </row>
    <row r="33" spans="2:25" x14ac:dyDescent="0.2">
      <c r="B33" s="8" t="s">
        <v>288</v>
      </c>
      <c r="C33">
        <v>372</v>
      </c>
      <c r="D33">
        <v>374</v>
      </c>
      <c r="E33">
        <v>652</v>
      </c>
      <c r="F33">
        <v>484</v>
      </c>
      <c r="G33">
        <v>243</v>
      </c>
      <c r="H33">
        <v>243</v>
      </c>
      <c r="I33">
        <v>207</v>
      </c>
      <c r="J33">
        <v>24</v>
      </c>
      <c r="K33">
        <v>17</v>
      </c>
      <c r="L33">
        <v>22</v>
      </c>
      <c r="M33">
        <v>6</v>
      </c>
      <c r="N33">
        <v>0</v>
      </c>
      <c r="O33">
        <v>4</v>
      </c>
      <c r="P33">
        <v>2</v>
      </c>
      <c r="Q33">
        <v>2</v>
      </c>
      <c r="R33">
        <v>3</v>
      </c>
      <c r="S33">
        <v>3</v>
      </c>
      <c r="T33">
        <v>2</v>
      </c>
      <c r="U33">
        <v>39</v>
      </c>
      <c r="V33">
        <v>39</v>
      </c>
      <c r="W33">
        <v>3</v>
      </c>
      <c r="X33">
        <v>1</v>
      </c>
      <c r="Y33">
        <v>1</v>
      </c>
    </row>
    <row r="34" spans="2:25" x14ac:dyDescent="0.2">
      <c r="B34" s="8" t="s">
        <v>289</v>
      </c>
      <c r="C34">
        <v>191</v>
      </c>
      <c r="D34">
        <v>193</v>
      </c>
      <c r="E34">
        <v>359</v>
      </c>
      <c r="F34">
        <v>277</v>
      </c>
      <c r="G34">
        <v>107</v>
      </c>
      <c r="H34">
        <v>107</v>
      </c>
      <c r="I34">
        <v>105</v>
      </c>
      <c r="J34">
        <v>20</v>
      </c>
      <c r="K34">
        <v>17</v>
      </c>
      <c r="L34">
        <v>13</v>
      </c>
      <c r="M34">
        <v>5</v>
      </c>
      <c r="N34">
        <v>1</v>
      </c>
      <c r="O34">
        <v>4</v>
      </c>
      <c r="P34">
        <v>2</v>
      </c>
      <c r="Q34">
        <v>0</v>
      </c>
      <c r="R34">
        <v>3</v>
      </c>
      <c r="S34">
        <v>3</v>
      </c>
      <c r="T34">
        <v>3</v>
      </c>
      <c r="U34">
        <v>16</v>
      </c>
      <c r="V34">
        <v>16</v>
      </c>
      <c r="W34">
        <v>2</v>
      </c>
      <c r="X34">
        <v>0</v>
      </c>
      <c r="Y34">
        <v>0</v>
      </c>
    </row>
    <row r="35" spans="2:25" x14ac:dyDescent="0.2">
      <c r="C35" s="10">
        <f t="shared" ref="C35:Y35" si="6">+SUM(C33:C34)</f>
        <v>563</v>
      </c>
      <c r="D35" s="10">
        <f t="shared" si="6"/>
        <v>567</v>
      </c>
      <c r="E35" s="10">
        <f t="shared" si="6"/>
        <v>1011</v>
      </c>
      <c r="F35" s="10">
        <f t="shared" si="6"/>
        <v>761</v>
      </c>
      <c r="G35" s="10">
        <f t="shared" si="6"/>
        <v>350</v>
      </c>
      <c r="H35" s="10">
        <f t="shared" si="6"/>
        <v>350</v>
      </c>
      <c r="I35" s="10">
        <f t="shared" si="6"/>
        <v>312</v>
      </c>
      <c r="J35" s="10">
        <f t="shared" si="6"/>
        <v>44</v>
      </c>
      <c r="K35" s="10">
        <f t="shared" si="6"/>
        <v>34</v>
      </c>
      <c r="L35" s="10">
        <f t="shared" si="6"/>
        <v>35</v>
      </c>
      <c r="M35" s="10">
        <f t="shared" si="6"/>
        <v>11</v>
      </c>
      <c r="N35" s="10">
        <f t="shared" si="6"/>
        <v>1</v>
      </c>
      <c r="O35" s="10">
        <f t="shared" si="6"/>
        <v>8</v>
      </c>
      <c r="P35" s="10">
        <f t="shared" si="6"/>
        <v>4</v>
      </c>
      <c r="Q35" s="10">
        <f t="shared" si="6"/>
        <v>2</v>
      </c>
      <c r="R35" s="10">
        <f t="shared" si="6"/>
        <v>6</v>
      </c>
      <c r="S35" s="10">
        <f t="shared" si="6"/>
        <v>6</v>
      </c>
      <c r="T35" s="10">
        <f t="shared" si="6"/>
        <v>5</v>
      </c>
      <c r="U35" s="10">
        <f t="shared" si="6"/>
        <v>55</v>
      </c>
      <c r="V35" s="10">
        <f t="shared" si="6"/>
        <v>55</v>
      </c>
      <c r="W35" s="10">
        <f t="shared" si="6"/>
        <v>5</v>
      </c>
      <c r="X35" s="10">
        <f t="shared" si="6"/>
        <v>1</v>
      </c>
      <c r="Y35" s="10">
        <f t="shared" si="6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C0F4-211C-154A-B1FC-16021ACA3740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0.28274372130704828</v>
      </c>
      <c r="C2">
        <v>0.33593120128997578</v>
      </c>
      <c r="D2">
        <v>0.29983434566537831</v>
      </c>
      <c r="E2">
        <v>0.37005096040768332</v>
      </c>
      <c r="F2">
        <v>0.12616566099835441</v>
      </c>
      <c r="G2">
        <v>0.1815626756604834</v>
      </c>
      <c r="H2">
        <v>0.18208516886930981</v>
      </c>
      <c r="I2">
        <v>0.16959064327485379</v>
      </c>
      <c r="J2">
        <v>0.2764505119453925</v>
      </c>
      <c r="K2">
        <v>6.8421052631578952E-2</v>
      </c>
      <c r="L2">
        <v>5.7692307692307702E-2</v>
      </c>
      <c r="M2">
        <v>0</v>
      </c>
      <c r="N2">
        <v>5.128205128205128E-2</v>
      </c>
      <c r="O2">
        <v>5.7142857142857141E-2</v>
      </c>
      <c r="P2">
        <v>0</v>
      </c>
      <c r="Q2">
        <v>0</v>
      </c>
      <c r="R2">
        <v>0</v>
      </c>
      <c r="S2">
        <v>3.7735849056603772E-2</v>
      </c>
      <c r="T2">
        <v>9.815950920245399E-2</v>
      </c>
      <c r="U2">
        <v>8.1218274111675121E-2</v>
      </c>
      <c r="V2">
        <v>2.8985507246376808E-2</v>
      </c>
      <c r="W2">
        <v>0</v>
      </c>
      <c r="X2">
        <v>0</v>
      </c>
      <c r="Y2">
        <v>0.98651030368763559</v>
      </c>
      <c r="Z2">
        <v>0.98662956427310977</v>
      </c>
      <c r="AA2">
        <v>0.74657857479943368</v>
      </c>
      <c r="AB2">
        <v>0.801056338028169</v>
      </c>
      <c r="AC2">
        <v>0.95238095238095233</v>
      </c>
      <c r="AD2">
        <v>0.95166706644279209</v>
      </c>
      <c r="AE2">
        <v>0.91593049786462299</v>
      </c>
      <c r="AF2">
        <v>0.99403743167890468</v>
      </c>
      <c r="AG2">
        <v>0.99487941856623718</v>
      </c>
      <c r="AH2">
        <v>0.99414180125923901</v>
      </c>
      <c r="AI2">
        <v>0.99869586480465145</v>
      </c>
      <c r="AJ2">
        <v>0.99929520195174848</v>
      </c>
      <c r="AK2">
        <v>0.99934839270199827</v>
      </c>
      <c r="AL2">
        <v>0.99956568946796964</v>
      </c>
      <c r="AM2">
        <v>1</v>
      </c>
      <c r="AN2">
        <v>0.99896772791481037</v>
      </c>
      <c r="AO2">
        <v>0.99880467264330342</v>
      </c>
      <c r="AP2">
        <v>0.99945658080643407</v>
      </c>
      <c r="AQ2">
        <v>0.99371309862234858</v>
      </c>
      <c r="AR2">
        <v>0.99167488224340017</v>
      </c>
      <c r="AS2">
        <v>0.99945610790819106</v>
      </c>
      <c r="AT2">
        <v>1</v>
      </c>
      <c r="AU2">
        <v>1</v>
      </c>
    </row>
    <row r="3" spans="1:47" x14ac:dyDescent="0.2">
      <c r="A3" s="8" t="s">
        <v>26</v>
      </c>
      <c r="B3">
        <v>0.8402889245585875</v>
      </c>
      <c r="C3">
        <v>0.86385625431928126</v>
      </c>
      <c r="D3">
        <v>0.22414860681114551</v>
      </c>
      <c r="E3">
        <v>0.22979552093476141</v>
      </c>
      <c r="F3">
        <v>0.22504892367906071</v>
      </c>
      <c r="G3">
        <v>0.28609388839681132</v>
      </c>
      <c r="H3">
        <v>0.14718100890207719</v>
      </c>
      <c r="I3">
        <v>0.3493975903614458</v>
      </c>
      <c r="J3">
        <v>0.46551724137931028</v>
      </c>
      <c r="K3">
        <v>0.1083333333333333</v>
      </c>
      <c r="L3">
        <v>0.1111111111111111</v>
      </c>
      <c r="M3">
        <v>0</v>
      </c>
      <c r="N3">
        <v>0.14285714285714279</v>
      </c>
      <c r="O3">
        <v>0.2</v>
      </c>
      <c r="P3">
        <v>0</v>
      </c>
      <c r="Q3">
        <v>0</v>
      </c>
      <c r="R3">
        <v>0</v>
      </c>
      <c r="S3">
        <v>0.16666666666666671</v>
      </c>
      <c r="T3">
        <v>0.12213740458015269</v>
      </c>
      <c r="U3">
        <v>9.5238095238095233E-2</v>
      </c>
      <c r="V3">
        <v>0.16666666666666671</v>
      </c>
      <c r="W3">
        <v>0</v>
      </c>
      <c r="X3">
        <v>0</v>
      </c>
      <c r="Y3">
        <v>0.84566215352431862</v>
      </c>
      <c r="Z3">
        <v>0.85471542803386646</v>
      </c>
      <c r="AA3">
        <v>0.81366642174871417</v>
      </c>
      <c r="AB3">
        <v>0.88799052066634143</v>
      </c>
      <c r="AC3">
        <v>0.90862157976251934</v>
      </c>
      <c r="AD3">
        <v>0.9159644464965947</v>
      </c>
      <c r="AE3">
        <v>0.93357185450208702</v>
      </c>
      <c r="AF3">
        <v>0.98447154027010775</v>
      </c>
      <c r="AG3">
        <v>0.98840326021552427</v>
      </c>
      <c r="AH3">
        <v>0.9903463321516226</v>
      </c>
      <c r="AI3">
        <v>0.99734100282179294</v>
      </c>
      <c r="AJ3">
        <v>0.99945775946209736</v>
      </c>
      <c r="AK3">
        <v>0.99799360121468472</v>
      </c>
      <c r="AL3">
        <v>0.99821089726213064</v>
      </c>
      <c r="AM3">
        <v>0.99978325657003519</v>
      </c>
      <c r="AN3">
        <v>0.99734215665003256</v>
      </c>
      <c r="AO3">
        <v>0.99728747355286718</v>
      </c>
      <c r="AP3">
        <v>0.99723472320121453</v>
      </c>
      <c r="AQ3">
        <v>0.99197773411918799</v>
      </c>
      <c r="AR3">
        <v>0.99010225843495381</v>
      </c>
      <c r="AS3">
        <v>0.99636718538198776</v>
      </c>
      <c r="AT3">
        <v>0.99620698997561641</v>
      </c>
      <c r="AU3">
        <v>0.99582768897317797</v>
      </c>
    </row>
    <row r="4" spans="1:47" x14ac:dyDescent="0.2">
      <c r="A4" s="8" t="s">
        <v>122</v>
      </c>
      <c r="B4">
        <v>0.84297553904145328</v>
      </c>
      <c r="C4">
        <v>0.85928584117657392</v>
      </c>
      <c r="D4">
        <v>0.51890751427992987</v>
      </c>
      <c r="E4">
        <v>0.55889302080055148</v>
      </c>
      <c r="F4">
        <v>0.56683525172078997</v>
      </c>
      <c r="G4">
        <v>0.60102916744670309</v>
      </c>
      <c r="H4">
        <v>0.54037643170208205</v>
      </c>
      <c r="I4">
        <v>0.66693456531577677</v>
      </c>
      <c r="J4">
        <v>0.72696025079741722</v>
      </c>
      <c r="K4">
        <v>0.549339832742478</v>
      </c>
      <c r="L4">
        <v>0.55422605696645211</v>
      </c>
      <c r="M4">
        <v>0.49972887973104868</v>
      </c>
      <c r="N4">
        <v>0.5704253720359137</v>
      </c>
      <c r="O4">
        <v>0.5991054486310653</v>
      </c>
      <c r="P4" t="s">
        <v>284</v>
      </c>
      <c r="Q4">
        <v>0.49867107832501628</v>
      </c>
      <c r="R4">
        <v>0.49864373677643359</v>
      </c>
      <c r="S4">
        <v>0.58195069493394058</v>
      </c>
      <c r="T4">
        <v>0.55705756934967032</v>
      </c>
      <c r="U4">
        <v>0.54267017683652452</v>
      </c>
      <c r="V4">
        <v>0.58151692602432725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0.11761096946888623</v>
      </c>
      <c r="D8" s="14">
        <f>+AVERAGE(Y2:AU2)</f>
        <v>0.96968652904547614</v>
      </c>
      <c r="E8" s="14"/>
      <c r="F8" s="14"/>
    </row>
    <row r="9" spans="1:47" x14ac:dyDescent="0.2">
      <c r="B9" s="14" t="s">
        <v>26</v>
      </c>
      <c r="C9" s="14">
        <f>+AVERAGE(B3:X3)</f>
        <v>0.20627558173024566</v>
      </c>
      <c r="D9" s="14">
        <f>+AVERAGE(Y3:AU3)</f>
        <v>0.95993679413006416</v>
      </c>
      <c r="E9" s="14"/>
      <c r="F9" s="14"/>
    </row>
    <row r="10" spans="1:47" x14ac:dyDescent="0.2">
      <c r="B10" s="14" t="s">
        <v>196</v>
      </c>
      <c r="C10" s="69">
        <f>+AVERAGE(B4:X4)</f>
        <v>0.59577666773170734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B0D-DF48-2046-90C9-D1AA41B248F8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0.15875469198498571</v>
      </c>
      <c r="C2">
        <v>0.19793131150833501</v>
      </c>
      <c r="D2">
        <v>0.15158270173874269</v>
      </c>
      <c r="E2">
        <v>0.95008437694289016</v>
      </c>
      <c r="F2">
        <v>0.94767834733082346</v>
      </c>
      <c r="G2">
        <v>0.98893438087861019</v>
      </c>
    </row>
    <row r="3" spans="1:7" x14ac:dyDescent="0.2">
      <c r="A3" s="8" t="s">
        <v>26</v>
      </c>
      <c r="B3">
        <v>0.71899999999999997</v>
      </c>
      <c r="C3">
        <v>0.78432152805411859</v>
      </c>
      <c r="D3">
        <v>0.62962962962962965</v>
      </c>
      <c r="E3">
        <v>0.58399301195610631</v>
      </c>
      <c r="F3">
        <v>0.55139294540552686</v>
      </c>
      <c r="G3">
        <v>0.9037771148303585</v>
      </c>
    </row>
    <row r="4" spans="1:7" x14ac:dyDescent="0.2">
      <c r="A4" s="8" t="s">
        <v>122</v>
      </c>
      <c r="B4">
        <v>0.65149650597805331</v>
      </c>
      <c r="C4">
        <v>0.66785723672982278</v>
      </c>
      <c r="D4">
        <v>0.76670337222999407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0.16942290174402111</v>
      </c>
      <c r="D7" s="15">
        <f>+AVERAGE(E2:G2)</f>
        <v>0.96223236838410797</v>
      </c>
      <c r="E7" s="15"/>
      <c r="F7" s="15"/>
    </row>
    <row r="8" spans="1:7" x14ac:dyDescent="0.2">
      <c r="B8" s="15" t="s">
        <v>26</v>
      </c>
      <c r="C8" s="15">
        <f>+AVERAGE(B3:D3)</f>
        <v>0.71098371922791603</v>
      </c>
      <c r="D8" s="15">
        <f>+AVERAGE(E3:G3)</f>
        <v>0.67972102406399726</v>
      </c>
      <c r="E8" s="15"/>
      <c r="F8" s="15"/>
    </row>
    <row r="9" spans="1:7" x14ac:dyDescent="0.2">
      <c r="B9" s="15" t="s">
        <v>196</v>
      </c>
      <c r="C9" s="70">
        <f>+AVERAGE(B4:D4)</f>
        <v>0.69535237164595676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10:F10"/>
    <mergeCell ref="C5:D5"/>
    <mergeCell ref="E5:F5"/>
    <mergeCell ref="C9:D9"/>
    <mergeCell ref="E9:F9"/>
  </mergeCell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3703-5D7F-DA40-AF08-5B125566925D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0.26284246575342468</v>
      </c>
      <c r="C2">
        <v>0.28039367039752988</v>
      </c>
      <c r="D2">
        <v>0.31959314775160602</v>
      </c>
      <c r="E2">
        <v>0.31957212100952698</v>
      </c>
      <c r="F2">
        <v>0.1002004008016032</v>
      </c>
      <c r="G2">
        <v>0.35468841001747231</v>
      </c>
      <c r="H2">
        <v>0</v>
      </c>
      <c r="I2">
        <v>0.18404907975460119</v>
      </c>
      <c r="J2">
        <v>0.94607412611979624</v>
      </c>
      <c r="K2">
        <v>0.92668338799922823</v>
      </c>
      <c r="L2">
        <v>0.94622978365889521</v>
      </c>
      <c r="M2">
        <v>0.93998174349612051</v>
      </c>
      <c r="N2">
        <v>0.95925400364889524</v>
      </c>
      <c r="O2">
        <v>0.95320291522823164</v>
      </c>
      <c r="P2">
        <v>0.99411310557807375</v>
      </c>
      <c r="Q2">
        <v>0.9870276948419644</v>
      </c>
    </row>
    <row r="3" spans="1:17" x14ac:dyDescent="0.2">
      <c r="A3" s="8" t="s">
        <v>26</v>
      </c>
      <c r="B3">
        <v>0.8</v>
      </c>
      <c r="C3">
        <v>0.79268957992362243</v>
      </c>
      <c r="D3">
        <v>0.87493893502686859</v>
      </c>
      <c r="E3">
        <v>0.87908045977011495</v>
      </c>
      <c r="F3">
        <v>0.11061946902654871</v>
      </c>
      <c r="G3">
        <v>0.88218252052148716</v>
      </c>
      <c r="H3">
        <v>0</v>
      </c>
      <c r="I3">
        <v>0.48780487804878048</v>
      </c>
      <c r="J3">
        <v>0.60996602491506224</v>
      </c>
      <c r="K3">
        <v>0.56293952180028128</v>
      </c>
      <c r="L3">
        <v>0.54159653762923776</v>
      </c>
      <c r="M3">
        <v>0.50293040293040292</v>
      </c>
      <c r="N3">
        <v>0.95470594169272671</v>
      </c>
      <c r="O3">
        <v>0.59922835784904749</v>
      </c>
      <c r="P3">
        <v>0.99970885093167705</v>
      </c>
      <c r="Q3">
        <v>0.94742563494416443</v>
      </c>
    </row>
    <row r="4" spans="1:17" x14ac:dyDescent="0.2">
      <c r="A4" s="8" t="s">
        <v>122</v>
      </c>
      <c r="B4">
        <v>0.70498301245753114</v>
      </c>
      <c r="C4">
        <v>0.67781455086195186</v>
      </c>
      <c r="D4">
        <v>0.70826773632805318</v>
      </c>
      <c r="E4">
        <v>0.69100543135025894</v>
      </c>
      <c r="F4">
        <v>0.53266270535963778</v>
      </c>
      <c r="G4">
        <v>0.74070543918526721</v>
      </c>
      <c r="H4">
        <v>0.49985442546583853</v>
      </c>
      <c r="I4">
        <v>0.7176152564964724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0.22766741193572057</v>
      </c>
      <c r="D16" s="14">
        <f>+AVERAGE(J2:Q2)</f>
        <v>0.95657084507140078</v>
      </c>
      <c r="E16" s="14"/>
      <c r="F16" s="14"/>
    </row>
    <row r="17" spans="2:6" x14ac:dyDescent="0.2">
      <c r="B17" s="14" t="s">
        <v>26</v>
      </c>
      <c r="C17" s="14">
        <f>+AVERAGE(B3:I3)</f>
        <v>0.6034144802896777</v>
      </c>
      <c r="D17" s="14">
        <f>+AVERAGE(J3:Q3)</f>
        <v>0.71481265908657499</v>
      </c>
      <c r="E17" s="14"/>
      <c r="F17" s="14"/>
    </row>
    <row r="18" spans="2:6" x14ac:dyDescent="0.2">
      <c r="B18" s="14" t="s">
        <v>196</v>
      </c>
      <c r="C18" s="69">
        <f>+AVERAGE(B4:I4)</f>
        <v>0.6591135696881264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CAE-2817-4846-8816-509F6AF050D4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0.9370698131760079</v>
      </c>
      <c r="C2">
        <v>0.37546468401486988</v>
      </c>
      <c r="D2">
        <v>0.25</v>
      </c>
      <c r="E2">
        <v>0.32222222222222219</v>
      </c>
      <c r="F2">
        <v>0.35483870967741937</v>
      </c>
      <c r="G2">
        <v>0</v>
      </c>
      <c r="H2">
        <v>0.3016336056009335</v>
      </c>
      <c r="I2" t="s">
        <v>300</v>
      </c>
      <c r="J2">
        <v>0.96666666666666667</v>
      </c>
      <c r="K2">
        <v>0.89610389610389607</v>
      </c>
      <c r="L2">
        <v>0.84146341463414631</v>
      </c>
      <c r="M2" t="s">
        <v>300</v>
      </c>
      <c r="N2" t="s">
        <v>300</v>
      </c>
      <c r="O2">
        <v>0</v>
      </c>
      <c r="P2">
        <v>0</v>
      </c>
      <c r="Q2" t="s">
        <v>300</v>
      </c>
      <c r="R2" t="s">
        <v>300</v>
      </c>
      <c r="S2">
        <v>0</v>
      </c>
      <c r="U2">
        <v>0.99864956110735992</v>
      </c>
      <c r="V2">
        <v>0.99671250890362173</v>
      </c>
      <c r="W2">
        <v>0.99695918911709791</v>
      </c>
      <c r="X2">
        <v>0.99620300550831598</v>
      </c>
      <c r="Y2">
        <v>0.99632156946369554</v>
      </c>
      <c r="Z2">
        <v>0.99888101454681089</v>
      </c>
      <c r="AA2">
        <v>0.98612005856515372</v>
      </c>
      <c r="AC2">
        <v>1</v>
      </c>
      <c r="AD2">
        <v>0.99946558358272763</v>
      </c>
      <c r="AE2">
        <v>0.9986101459346769</v>
      </c>
      <c r="AH2">
        <v>1</v>
      </c>
      <c r="AI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0.97543500511770731</v>
      </c>
      <c r="C3">
        <v>0.77099236641221369</v>
      </c>
      <c r="D3">
        <v>0.16176470588235289</v>
      </c>
      <c r="E3">
        <v>0.28999999999999998</v>
      </c>
      <c r="F3">
        <v>0.13750000000000001</v>
      </c>
      <c r="G3">
        <v>0</v>
      </c>
      <c r="H3">
        <v>0.68567639257294433</v>
      </c>
      <c r="I3" t="s">
        <v>300</v>
      </c>
      <c r="J3">
        <v>1</v>
      </c>
      <c r="K3">
        <v>0.87341772151898733</v>
      </c>
      <c r="L3">
        <v>0.72631578947368425</v>
      </c>
      <c r="M3" t="s">
        <v>300</v>
      </c>
      <c r="N3" t="s">
        <v>300</v>
      </c>
      <c r="Q3" t="s">
        <v>300</v>
      </c>
      <c r="R3" t="s">
        <v>300</v>
      </c>
      <c r="T3">
        <v>0</v>
      </c>
      <c r="U3">
        <v>0.99640691668538062</v>
      </c>
      <c r="V3">
        <v>0.9818643061477843</v>
      </c>
      <c r="W3">
        <v>0.99823727364991188</v>
      </c>
      <c r="X3">
        <v>0.99673604794264004</v>
      </c>
      <c r="Y3">
        <v>0.99893099577743327</v>
      </c>
      <c r="Z3">
        <v>0.99882779198635974</v>
      </c>
      <c r="AA3">
        <v>0.93362905461602441</v>
      </c>
      <c r="AC3">
        <v>0.99989322513480328</v>
      </c>
      <c r="AD3">
        <v>0.99957242116515232</v>
      </c>
      <c r="AE3">
        <v>0.99930458970792768</v>
      </c>
      <c r="AH3">
        <v>0.9996274415881633</v>
      </c>
      <c r="AI3">
        <v>0.99968066421842572</v>
      </c>
      <c r="AL3">
        <v>0.99952099632763847</v>
      </c>
      <c r="AM3">
        <v>1</v>
      </c>
    </row>
    <row r="4" spans="1:39" x14ac:dyDescent="0.2">
      <c r="A4" s="8" t="s">
        <v>122</v>
      </c>
      <c r="B4">
        <v>0.9859209609015438</v>
      </c>
      <c r="C4">
        <v>0.87642833627999905</v>
      </c>
      <c r="D4">
        <v>0.58000098976613235</v>
      </c>
      <c r="E4">
        <v>0.64336802397131998</v>
      </c>
      <c r="F4">
        <v>0.56821549788871661</v>
      </c>
      <c r="G4">
        <v>0.49941389599317992</v>
      </c>
      <c r="H4">
        <v>0.80965272359448437</v>
      </c>
      <c r="I4" t="s">
        <v>300</v>
      </c>
      <c r="J4">
        <v>0.99994661256740169</v>
      </c>
      <c r="K4">
        <v>0.93649507134207</v>
      </c>
      <c r="L4">
        <v>0.86281018959080613</v>
      </c>
      <c r="M4" t="s">
        <v>300</v>
      </c>
      <c r="N4" t="s">
        <v>300</v>
      </c>
      <c r="O4" t="s">
        <v>284</v>
      </c>
      <c r="P4" t="s">
        <v>284</v>
      </c>
      <c r="Q4" t="s">
        <v>300</v>
      </c>
      <c r="R4" t="s">
        <v>300</v>
      </c>
      <c r="S4" t="s">
        <v>284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0.40349715477662784</v>
      </c>
      <c r="D9" s="14">
        <f>+AVERAGE(U2:AM2)</f>
        <v>0.99769735491704814</v>
      </c>
      <c r="E9" s="14"/>
      <c r="F9" s="14"/>
    </row>
    <row r="10" spans="1:39" x14ac:dyDescent="0.2">
      <c r="B10" s="14" t="s">
        <v>26</v>
      </c>
      <c r="C10" s="14">
        <f>+AVERAGE(B3:T3)</f>
        <v>0.51100927099798998</v>
      </c>
      <c r="D10" s="14">
        <f>+AVERAGE(U3:AM3)</f>
        <v>0.99301655178197457</v>
      </c>
      <c r="E10" s="14"/>
      <c r="F10" s="14"/>
    </row>
    <row r="11" spans="1:39" x14ac:dyDescent="0.2">
      <c r="B11" s="14" t="s">
        <v>196</v>
      </c>
      <c r="C11" s="69">
        <f>+AVERAGE(B4:T4)</f>
        <v>0.75111384562687755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B17-B549-4840-99FC-2A13FD5D9325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0.96540880503144655</v>
      </c>
      <c r="D2">
        <v>0.29166666666666669</v>
      </c>
      <c r="E2">
        <v>0.70175438596491224</v>
      </c>
      <c r="F2">
        <v>0.48655913978494619</v>
      </c>
      <c r="G2">
        <v>0.87396121883656508</v>
      </c>
      <c r="H2">
        <v>0.79807692307692313</v>
      </c>
      <c r="I2">
        <v>0.75028506271379702</v>
      </c>
      <c r="J2">
        <v>0.69756738987508216</v>
      </c>
      <c r="K2">
        <v>0.70288397048960427</v>
      </c>
      <c r="L2">
        <v>0.78208354302969296</v>
      </c>
      <c r="M2">
        <v>0.69047619047619047</v>
      </c>
      <c r="N2">
        <v>0.1598915989159892</v>
      </c>
      <c r="O2">
        <v>0.1326530612244898</v>
      </c>
      <c r="P2">
        <v>0.27599829169335888</v>
      </c>
      <c r="Q2">
        <v>0.36686390532544377</v>
      </c>
      <c r="R2">
        <v>0.31617647058823528</v>
      </c>
      <c r="S2">
        <v>0.56000000000000005</v>
      </c>
      <c r="T2">
        <v>0.35606060606060608</v>
      </c>
      <c r="U2">
        <v>0.27692307692307688</v>
      </c>
      <c r="V2">
        <v>0.14723926380368099</v>
      </c>
      <c r="W2">
        <v>0.6470588235294118</v>
      </c>
      <c r="X2">
        <v>1</v>
      </c>
      <c r="Y2">
        <v>0.32142857142857151</v>
      </c>
      <c r="AA2">
        <v>0.27272727272727271</v>
      </c>
      <c r="AB2">
        <v>0</v>
      </c>
      <c r="AC2">
        <v>0</v>
      </c>
      <c r="AD2">
        <v>0</v>
      </c>
      <c r="AE2">
        <v>0.58235294117647063</v>
      </c>
      <c r="AF2">
        <v>0.1111111111111111</v>
      </c>
      <c r="AG2">
        <v>0</v>
      </c>
      <c r="AH2">
        <v>0</v>
      </c>
      <c r="AI2">
        <v>0</v>
      </c>
      <c r="AJ2">
        <v>0.23809523809523811</v>
      </c>
      <c r="AK2">
        <v>0</v>
      </c>
      <c r="AM2">
        <v>8.5714285714285715E-2</v>
      </c>
      <c r="AN2">
        <v>0</v>
      </c>
      <c r="AO2">
        <v>0</v>
      </c>
      <c r="AP2">
        <v>0</v>
      </c>
      <c r="AQ2">
        <v>0</v>
      </c>
      <c r="AS2" t="s">
        <v>300</v>
      </c>
      <c r="AT2" t="s">
        <v>300</v>
      </c>
      <c r="AU2" t="s">
        <v>300</v>
      </c>
      <c r="AV2">
        <v>1</v>
      </c>
      <c r="AW2">
        <v>0.99935839856281283</v>
      </c>
      <c r="AX2">
        <v>0.99406329696057527</v>
      </c>
      <c r="AY2">
        <v>0.99833041155355207</v>
      </c>
      <c r="AZ2">
        <v>0.99001818720128576</v>
      </c>
      <c r="BA2">
        <v>0.99701803379561693</v>
      </c>
      <c r="BB2">
        <v>0.98583127518523328</v>
      </c>
      <c r="BC2">
        <v>0.98553524100444723</v>
      </c>
      <c r="BD2">
        <v>0.98795234284698141</v>
      </c>
      <c r="BE2">
        <v>0.99627064464571125</v>
      </c>
      <c r="BF2">
        <v>0.98510986017795532</v>
      </c>
      <c r="BG2">
        <v>0.99865098435984989</v>
      </c>
      <c r="BH2">
        <v>0.98274549606698802</v>
      </c>
      <c r="BI2">
        <v>0.99485721453359532</v>
      </c>
      <c r="BJ2">
        <v>0.9660727694723189</v>
      </c>
      <c r="BK2">
        <v>0.99823869831418266</v>
      </c>
      <c r="BL2">
        <v>0.99099627287574854</v>
      </c>
      <c r="BM2">
        <v>0.99748585795097422</v>
      </c>
      <c r="BN2">
        <v>0.99635724155256877</v>
      </c>
      <c r="BO2">
        <v>0.99112413648733511</v>
      </c>
      <c r="BP2">
        <v>0.99023142713399293</v>
      </c>
      <c r="BQ2">
        <v>0.99862293440160244</v>
      </c>
      <c r="BR2">
        <v>1</v>
      </c>
      <c r="BS2">
        <v>1</v>
      </c>
      <c r="BT2">
        <v>0.99950031230480951</v>
      </c>
      <c r="BU2">
        <v>0.99900016663889357</v>
      </c>
      <c r="BV2">
        <v>0.99870881752676077</v>
      </c>
      <c r="BW2">
        <v>0.99908363878707096</v>
      </c>
      <c r="BX2">
        <v>0.99945855893377755</v>
      </c>
      <c r="BY2">
        <v>0.99341581044244076</v>
      </c>
      <c r="BZ2">
        <v>0.99954178122136128</v>
      </c>
      <c r="CA2">
        <v>1</v>
      </c>
      <c r="CB2">
        <v>0.99966687486987305</v>
      </c>
      <c r="CC2">
        <v>1</v>
      </c>
      <c r="CD2">
        <v>0.99962490622655664</v>
      </c>
      <c r="CE2">
        <v>0.99662443740623441</v>
      </c>
      <c r="CF2">
        <v>0.99979179679367058</v>
      </c>
      <c r="CG2">
        <v>0.99829024186822357</v>
      </c>
      <c r="CH2">
        <v>1</v>
      </c>
      <c r="CI2">
        <v>0.99916628454708412</v>
      </c>
      <c r="CJ2">
        <v>1</v>
      </c>
      <c r="CK2">
        <v>1</v>
      </c>
      <c r="CL2">
        <v>0.9997501561524047</v>
      </c>
    </row>
    <row r="3" spans="1:93" x14ac:dyDescent="0.2">
      <c r="A3" s="8" t="s">
        <v>26</v>
      </c>
      <c r="B3">
        <v>1</v>
      </c>
      <c r="C3">
        <v>0.97615262321144669</v>
      </c>
      <c r="D3">
        <v>0.1647058823529412</v>
      </c>
      <c r="E3">
        <v>0.5</v>
      </c>
      <c r="F3">
        <v>0.43405275779376501</v>
      </c>
      <c r="G3">
        <v>0.97564746810977965</v>
      </c>
      <c r="H3">
        <v>0.6955307262569832</v>
      </c>
      <c r="I3">
        <v>0.80341880341880345</v>
      </c>
      <c r="J3">
        <v>0.79654654654654655</v>
      </c>
      <c r="K3">
        <v>0.9257950530035336</v>
      </c>
      <c r="L3">
        <v>0.82571732199787462</v>
      </c>
      <c r="M3">
        <v>0.86382978723404258</v>
      </c>
      <c r="N3">
        <v>0.126338329764454</v>
      </c>
      <c r="O3">
        <v>9.5588235294117641E-2</v>
      </c>
      <c r="P3">
        <v>0.83874107722258273</v>
      </c>
      <c r="Q3">
        <v>0.59615384615384615</v>
      </c>
      <c r="R3">
        <v>0.16666666666666671</v>
      </c>
      <c r="S3">
        <v>0.58333333333333337</v>
      </c>
      <c r="T3">
        <v>0.35074626865671638</v>
      </c>
      <c r="U3">
        <v>0.14516129032258071</v>
      </c>
      <c r="V3">
        <v>9.3385214007782102E-2</v>
      </c>
      <c r="W3">
        <v>0.5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0.38671875</v>
      </c>
      <c r="AF3">
        <v>8.3333333333333329E-2</v>
      </c>
      <c r="AG3">
        <v>0</v>
      </c>
      <c r="AH3">
        <v>0</v>
      </c>
      <c r="AI3">
        <v>0</v>
      </c>
      <c r="AJ3">
        <v>0.35714285714285721</v>
      </c>
      <c r="AK3">
        <v>0</v>
      </c>
      <c r="AL3">
        <v>0</v>
      </c>
      <c r="AM3">
        <v>6.8181818181818177E-2</v>
      </c>
      <c r="AO3">
        <v>0</v>
      </c>
      <c r="AR3">
        <v>0</v>
      </c>
      <c r="AS3" t="s">
        <v>300</v>
      </c>
      <c r="AT3" t="s">
        <v>300</v>
      </c>
      <c r="AU3" t="s">
        <v>300</v>
      </c>
      <c r="AV3">
        <v>1</v>
      </c>
      <c r="AW3">
        <v>0.99905926622765762</v>
      </c>
      <c r="AX3">
        <v>0.99714824910882782</v>
      </c>
      <c r="AY3">
        <v>0.9992897430541049</v>
      </c>
      <c r="AZ3">
        <v>0.99190609373675731</v>
      </c>
      <c r="BA3">
        <v>0.98301288034347578</v>
      </c>
      <c r="BB3">
        <v>0.99176147508826995</v>
      </c>
      <c r="BC3">
        <v>0.98042633060731998</v>
      </c>
      <c r="BD3">
        <v>0.97972049552528329</v>
      </c>
      <c r="BE3">
        <v>0.9806406502643884</v>
      </c>
      <c r="BF3">
        <v>0.98043645235621013</v>
      </c>
      <c r="BG3">
        <v>0.99617325483599661</v>
      </c>
      <c r="BH3">
        <v>0.98683540003397319</v>
      </c>
      <c r="BI3">
        <v>0.99644038695087733</v>
      </c>
      <c r="BJ3">
        <v>0.67606172072803705</v>
      </c>
      <c r="BK3">
        <v>0.9955250721425285</v>
      </c>
      <c r="BL3">
        <v>0.996085364313676</v>
      </c>
      <c r="BM3">
        <v>0.997235138871434</v>
      </c>
      <c r="BN3">
        <v>0.99644068506343952</v>
      </c>
      <c r="BO3">
        <v>0.99604493625615353</v>
      </c>
      <c r="BP3">
        <v>0.99414933916996384</v>
      </c>
      <c r="BQ3">
        <v>0.9992484028560692</v>
      </c>
      <c r="BR3">
        <v>1</v>
      </c>
      <c r="BS3">
        <v>0.99841646872525736</v>
      </c>
      <c r="BT3">
        <v>1</v>
      </c>
      <c r="BU3">
        <v>0.99966649991662493</v>
      </c>
      <c r="BV3">
        <v>0.99974983322214805</v>
      </c>
      <c r="BW3">
        <v>0.99970824823906967</v>
      </c>
      <c r="BX3">
        <v>0.99979168402633112</v>
      </c>
      <c r="BY3">
        <v>0.99701165873984599</v>
      </c>
      <c r="BZ3">
        <v>0.99966670832812565</v>
      </c>
      <c r="CA3">
        <v>0.99916718717468245</v>
      </c>
      <c r="CB3">
        <v>1</v>
      </c>
      <c r="CC3">
        <v>1</v>
      </c>
      <c r="CD3">
        <v>0.99933336110995374</v>
      </c>
      <c r="CE3">
        <v>0.99920615024651127</v>
      </c>
      <c r="CF3">
        <v>1</v>
      </c>
      <c r="CG3">
        <v>0.99866505360644109</v>
      </c>
      <c r="CH3">
        <v>0.99970851551113882</v>
      </c>
      <c r="CI3">
        <v>0.99891644092519272</v>
      </c>
      <c r="CJ3">
        <v>0.99991671871746823</v>
      </c>
      <c r="CK3">
        <v>0.99958359358734128</v>
      </c>
      <c r="CL3">
        <v>1</v>
      </c>
    </row>
    <row r="4" spans="1:93" x14ac:dyDescent="0.2">
      <c r="A4" s="8" t="s">
        <v>122</v>
      </c>
      <c r="B4">
        <v>1</v>
      </c>
      <c r="C4">
        <v>0.98760594471955221</v>
      </c>
      <c r="D4">
        <v>0.58092706573088448</v>
      </c>
      <c r="E4">
        <v>0.7496448715270525</v>
      </c>
      <c r="F4">
        <v>0.71297942576526108</v>
      </c>
      <c r="G4">
        <v>0.97933017422662783</v>
      </c>
      <c r="H4">
        <v>0.84364610067262658</v>
      </c>
      <c r="I4">
        <v>0.89192256701306161</v>
      </c>
      <c r="J4">
        <v>0.88813352103591492</v>
      </c>
      <c r="K4">
        <v>0.95321785163396089</v>
      </c>
      <c r="L4">
        <v>0.90307688717704238</v>
      </c>
      <c r="M4">
        <v>0.93000152103501954</v>
      </c>
      <c r="N4">
        <v>0.55658686489921361</v>
      </c>
      <c r="O4">
        <v>0.54601431112249754</v>
      </c>
      <c r="P4">
        <v>0.75740139897530978</v>
      </c>
      <c r="Q4">
        <v>0.79583945914818732</v>
      </c>
      <c r="R4">
        <v>0.58137601549017126</v>
      </c>
      <c r="S4">
        <v>0.79028423610238341</v>
      </c>
      <c r="T4">
        <v>0.67359347686007798</v>
      </c>
      <c r="U4">
        <v>0.57060311328936708</v>
      </c>
      <c r="V4">
        <v>0.54376727658887303</v>
      </c>
      <c r="W4">
        <v>0.74962420142803454</v>
      </c>
      <c r="X4">
        <v>1</v>
      </c>
      <c r="Y4">
        <v>0.99920823436262873</v>
      </c>
      <c r="Z4">
        <v>0.5</v>
      </c>
      <c r="AA4">
        <v>0.55538880551386804</v>
      </c>
      <c r="AB4">
        <v>0.49987491661107403</v>
      </c>
      <c r="AC4">
        <v>0.49985412411953478</v>
      </c>
      <c r="AD4">
        <v>0.49989584201316561</v>
      </c>
      <c r="AE4">
        <v>0.69186520436992294</v>
      </c>
      <c r="AF4">
        <v>0.54150002083072957</v>
      </c>
      <c r="AG4" t="s">
        <v>284</v>
      </c>
      <c r="AH4">
        <v>0.5</v>
      </c>
      <c r="AI4" t="s">
        <v>284</v>
      </c>
      <c r="AJ4">
        <v>0.67823810912640536</v>
      </c>
      <c r="AK4">
        <v>0.49960307512325558</v>
      </c>
      <c r="AL4">
        <v>0.5</v>
      </c>
      <c r="AM4">
        <v>0.53342343589412966</v>
      </c>
      <c r="AN4" t="s">
        <v>284</v>
      </c>
      <c r="AO4">
        <v>0.49945822046259641</v>
      </c>
      <c r="AP4" t="s">
        <v>284</v>
      </c>
      <c r="AQ4" t="s">
        <v>284</v>
      </c>
      <c r="AR4">
        <v>0.5</v>
      </c>
      <c r="AS4" t="s">
        <v>300</v>
      </c>
      <c r="AT4" t="s">
        <v>300</v>
      </c>
      <c r="AU4" t="s">
        <v>300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0.36477544535657663</v>
      </c>
      <c r="D14" s="14">
        <f>+AVERAGE(AV2:CO2)</f>
        <v>0.9954998722977324</v>
      </c>
      <c r="E14" s="14"/>
      <c r="F14" s="14"/>
    </row>
    <row r="15" spans="1:93" x14ac:dyDescent="0.2">
      <c r="B15" s="14" t="s">
        <v>26</v>
      </c>
      <c r="C15" s="14">
        <f>+AVERAGE(B3:AU3)</f>
        <v>0.38659997752792286</v>
      </c>
      <c r="D15" s="14">
        <f>+AVERAGE(AV3:CO3)</f>
        <v>0.98842208045605995</v>
      </c>
      <c r="E15" s="14"/>
      <c r="F15" s="14"/>
    </row>
    <row r="16" spans="1:93" x14ac:dyDescent="0.2">
      <c r="B16" s="14" t="s">
        <v>196</v>
      </c>
      <c r="C16" s="69">
        <f>+AVERAGE(B4:AU4)</f>
        <v>0.69694437560180056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7797-3D49-0E43-8134-E25709B8B7D4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0.54166666666666663</v>
      </c>
      <c r="C2">
        <v>0.3888888888888889</v>
      </c>
      <c r="D2">
        <v>0.2068965517241379</v>
      </c>
      <c r="E2">
        <v>0.63761467889908252</v>
      </c>
      <c r="F2">
        <v>0.95019920318725104</v>
      </c>
      <c r="G2">
        <v>0.32567567567567568</v>
      </c>
      <c r="H2">
        <v>0.2</v>
      </c>
      <c r="I2">
        <v>0.60563380281690138</v>
      </c>
      <c r="J2">
        <v>0.7</v>
      </c>
      <c r="K2">
        <v>0</v>
      </c>
      <c r="L2">
        <v>0</v>
      </c>
      <c r="N2">
        <v>1</v>
      </c>
      <c r="Q2" t="s">
        <v>300</v>
      </c>
      <c r="R2" t="s">
        <v>300</v>
      </c>
      <c r="S2" t="s">
        <v>300</v>
      </c>
      <c r="T2" t="s">
        <v>300</v>
      </c>
      <c r="V2" t="s">
        <v>300</v>
      </c>
      <c r="W2" t="s">
        <v>300</v>
      </c>
      <c r="Y2">
        <v>0.99672346002621237</v>
      </c>
      <c r="Z2">
        <v>0.99803504175536273</v>
      </c>
      <c r="AA2">
        <v>0.9966401704498894</v>
      </c>
      <c r="AB2">
        <v>0.99850174796071245</v>
      </c>
      <c r="AC2">
        <v>0.99940323955669219</v>
      </c>
      <c r="AD2">
        <v>0.98477201531500169</v>
      </c>
      <c r="AE2">
        <v>0.99909998363606611</v>
      </c>
      <c r="AF2">
        <v>0.99654633664994652</v>
      </c>
      <c r="AG2">
        <v>0.99647020193728453</v>
      </c>
      <c r="AH2">
        <v>0.99869163463897292</v>
      </c>
      <c r="AI2">
        <v>0.99918213789155153</v>
      </c>
      <c r="AJ2">
        <v>0.99975474166121647</v>
      </c>
      <c r="AK2">
        <v>1</v>
      </c>
      <c r="AL2">
        <v>1</v>
      </c>
      <c r="AM2">
        <v>1</v>
      </c>
      <c r="AR2">
        <v>1</v>
      </c>
      <c r="AU2">
        <v>1</v>
      </c>
    </row>
    <row r="3" spans="1:47" x14ac:dyDescent="0.2">
      <c r="A3" s="8" t="s">
        <v>26</v>
      </c>
      <c r="B3">
        <v>0.2452830188679245</v>
      </c>
      <c r="C3">
        <v>0.22580645161290319</v>
      </c>
      <c r="D3">
        <v>0.1276595744680851</v>
      </c>
      <c r="E3">
        <v>0.88535031847133761</v>
      </c>
      <c r="F3">
        <v>0.98553719008264462</v>
      </c>
      <c r="G3">
        <v>0.57932692307692313</v>
      </c>
      <c r="H3">
        <v>0.15384615384615391</v>
      </c>
      <c r="I3">
        <v>0.50588235294117645</v>
      </c>
      <c r="J3">
        <v>0.44871794871794868</v>
      </c>
      <c r="K3">
        <v>0</v>
      </c>
      <c r="L3">
        <v>0</v>
      </c>
      <c r="M3">
        <v>0</v>
      </c>
      <c r="N3">
        <v>1</v>
      </c>
      <c r="Q3" t="s">
        <v>300</v>
      </c>
      <c r="R3" t="s">
        <v>300</v>
      </c>
      <c r="S3" t="s">
        <v>300</v>
      </c>
      <c r="T3" t="s">
        <v>300</v>
      </c>
      <c r="V3" t="s">
        <v>300</v>
      </c>
      <c r="W3" t="s">
        <v>300</v>
      </c>
      <c r="Y3">
        <v>0.99909680597750228</v>
      </c>
      <c r="Z3">
        <v>0.99909843455454472</v>
      </c>
      <c r="AA3">
        <v>0.99811243331965527</v>
      </c>
      <c r="AB3">
        <v>0.99345755693581783</v>
      </c>
      <c r="AC3">
        <v>0.99787197820905682</v>
      </c>
      <c r="AD3">
        <v>0.95776912660798919</v>
      </c>
      <c r="AE3">
        <v>0.99934528193796546</v>
      </c>
      <c r="AF3">
        <v>0.99769490409154526</v>
      </c>
      <c r="AG3">
        <v>0.99876583840710875</v>
      </c>
      <c r="AH3">
        <v>0.99975442043222007</v>
      </c>
      <c r="AI3">
        <v>0.99959090165275732</v>
      </c>
      <c r="AJ3">
        <v>1</v>
      </c>
      <c r="AK3">
        <v>1</v>
      </c>
      <c r="AL3">
        <v>1</v>
      </c>
      <c r="AM3">
        <v>1</v>
      </c>
      <c r="AR3">
        <v>1</v>
      </c>
      <c r="AU3">
        <v>1</v>
      </c>
    </row>
    <row r="4" spans="1:47" x14ac:dyDescent="0.2">
      <c r="A4" s="8" t="s">
        <v>122</v>
      </c>
      <c r="B4">
        <v>0.62218991242271338</v>
      </c>
      <c r="C4">
        <v>0.61245244308372404</v>
      </c>
      <c r="D4">
        <v>0.56288600389387011</v>
      </c>
      <c r="E4">
        <v>0.93940393770357755</v>
      </c>
      <c r="F4">
        <v>0.99170458414585061</v>
      </c>
      <c r="G4">
        <v>0.76854802484245632</v>
      </c>
      <c r="H4">
        <v>0.57659571789205966</v>
      </c>
      <c r="I4">
        <v>0.75178862851636086</v>
      </c>
      <c r="J4">
        <v>0.72374189356252872</v>
      </c>
      <c r="K4">
        <v>0.49987721021610998</v>
      </c>
      <c r="L4">
        <v>0.49979545082637872</v>
      </c>
      <c r="M4">
        <v>0.5</v>
      </c>
      <c r="N4">
        <v>1</v>
      </c>
      <c r="O4" t="s">
        <v>284</v>
      </c>
      <c r="P4" t="s">
        <v>284</v>
      </c>
      <c r="Q4" t="s">
        <v>300</v>
      </c>
      <c r="R4" t="s">
        <v>300</v>
      </c>
      <c r="S4" t="s">
        <v>300</v>
      </c>
      <c r="T4" t="s">
        <v>300</v>
      </c>
      <c r="U4" t="s">
        <v>284</v>
      </c>
      <c r="V4" t="s">
        <v>300</v>
      </c>
      <c r="W4" t="s">
        <v>300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0.46304795565488371</v>
      </c>
      <c r="D8" s="14">
        <f>+AVERAGE(Y2:AU2)</f>
        <v>0.9978718065575829</v>
      </c>
      <c r="E8" s="14"/>
      <c r="F8" s="14"/>
    </row>
    <row r="9" spans="1:47" x14ac:dyDescent="0.2">
      <c r="B9" s="14" t="s">
        <v>26</v>
      </c>
      <c r="C9" s="14">
        <f>+AVERAGE(B3:X3)</f>
        <v>0.39672384092962282</v>
      </c>
      <c r="D9" s="14">
        <f>+AVERAGE(Y3:AU3)</f>
        <v>0.9965033930662448</v>
      </c>
      <c r="E9" s="14"/>
      <c r="F9" s="14"/>
    </row>
    <row r="10" spans="1:47" x14ac:dyDescent="0.2">
      <c r="B10" s="14" t="s">
        <v>196</v>
      </c>
      <c r="C10" s="69">
        <f>+AVERAGE(B4:X4)</f>
        <v>0.69607567746966381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DD48-9C12-0C4B-87FE-6829321F852E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0.92553191489361697</v>
      </c>
      <c r="C2">
        <v>0</v>
      </c>
      <c r="D2">
        <v>0</v>
      </c>
      <c r="E2">
        <v>0</v>
      </c>
      <c r="F2">
        <v>0.32432432432432429</v>
      </c>
      <c r="G2">
        <v>0</v>
      </c>
      <c r="H2">
        <v>0.75173611111111116</v>
      </c>
      <c r="I2">
        <v>0.26</v>
      </c>
      <c r="J2">
        <v>1</v>
      </c>
      <c r="K2">
        <v>0.16666666666666671</v>
      </c>
      <c r="L2">
        <v>0.1025641025641026</v>
      </c>
      <c r="M2">
        <v>0.71159874608150475</v>
      </c>
      <c r="N2">
        <v>0.28846153846153838</v>
      </c>
      <c r="O2">
        <v>0.82666666666666666</v>
      </c>
      <c r="P2">
        <v>0.1964285714285714</v>
      </c>
      <c r="Q2">
        <v>0.24694376528117359</v>
      </c>
      <c r="R2">
        <v>0</v>
      </c>
      <c r="S2">
        <v>0.17948717948717949</v>
      </c>
      <c r="T2">
        <v>1</v>
      </c>
      <c r="U2">
        <v>0.73015873015873012</v>
      </c>
      <c r="V2">
        <v>0</v>
      </c>
      <c r="W2">
        <v>0</v>
      </c>
      <c r="X2">
        <v>0</v>
      </c>
      <c r="Y2">
        <v>0.68965517241379315</v>
      </c>
      <c r="Z2">
        <v>0.45</v>
      </c>
      <c r="AA2">
        <v>0</v>
      </c>
      <c r="AB2">
        <v>0.5714285714285714</v>
      </c>
      <c r="AC2">
        <v>0.50769230769230766</v>
      </c>
      <c r="AD2">
        <v>0.2142857142857143</v>
      </c>
      <c r="AF2" t="s">
        <v>300</v>
      </c>
      <c r="AG2">
        <v>0</v>
      </c>
      <c r="AI2">
        <v>0</v>
      </c>
      <c r="AJ2">
        <v>0</v>
      </c>
      <c r="AK2">
        <v>0</v>
      </c>
      <c r="AL2">
        <v>0.46666666666666667</v>
      </c>
      <c r="AM2">
        <v>0</v>
      </c>
      <c r="AQ2">
        <v>0.99897663312297458</v>
      </c>
      <c r="AR2">
        <v>0.99801093983092992</v>
      </c>
      <c r="AS2">
        <v>0.99833859445090545</v>
      </c>
      <c r="AT2">
        <v>0.99634733521500918</v>
      </c>
      <c r="AU2">
        <v>0.99783837712005319</v>
      </c>
      <c r="AV2">
        <v>0.99767942980275148</v>
      </c>
      <c r="AW2">
        <v>0.99397260273972599</v>
      </c>
      <c r="AX2">
        <v>0.99216797200466589</v>
      </c>
      <c r="AY2">
        <v>0.99900777244914829</v>
      </c>
      <c r="AZ2">
        <v>0.99850671976107519</v>
      </c>
      <c r="BA2">
        <v>0.99484364604125086</v>
      </c>
      <c r="BB2">
        <v>0.99581297976273553</v>
      </c>
      <c r="BC2">
        <v>0.97864469480410288</v>
      </c>
      <c r="BD2">
        <v>0.99832663989290493</v>
      </c>
      <c r="BE2">
        <v>0.99799833194328602</v>
      </c>
      <c r="BF2">
        <v>0.95799361928394189</v>
      </c>
      <c r="BG2">
        <v>0.99884125144843572</v>
      </c>
      <c r="BH2">
        <v>0.99750499001996007</v>
      </c>
      <c r="BI2">
        <v>0.99983460138934832</v>
      </c>
      <c r="BJ2">
        <v>0.9923179692718771</v>
      </c>
      <c r="BK2">
        <v>0.99485135359574817</v>
      </c>
      <c r="BL2">
        <v>0.99354197714853454</v>
      </c>
      <c r="BM2">
        <v>0.99735362222957324</v>
      </c>
      <c r="BN2">
        <v>0.98272999003653272</v>
      </c>
      <c r="BO2">
        <v>0.99121207096667219</v>
      </c>
      <c r="BP2">
        <v>0.99950339347790096</v>
      </c>
      <c r="BQ2">
        <v>0.97718962214870275</v>
      </c>
      <c r="BR2">
        <v>0.9873037086535249</v>
      </c>
      <c r="BS2">
        <v>0.99652145105184697</v>
      </c>
      <c r="BT2">
        <v>1</v>
      </c>
      <c r="BV2">
        <v>0.99834464492633668</v>
      </c>
      <c r="BW2">
        <v>1</v>
      </c>
      <c r="BX2">
        <v>0.99983449189010265</v>
      </c>
      <c r="BY2">
        <v>0.99867593512082087</v>
      </c>
      <c r="BZ2">
        <v>0.99867724867724872</v>
      </c>
      <c r="CA2">
        <v>0.99850894632206755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0.96666666666666667</v>
      </c>
      <c r="C3">
        <v>0</v>
      </c>
      <c r="D3">
        <v>0</v>
      </c>
      <c r="E3">
        <v>0</v>
      </c>
      <c r="F3">
        <v>0.48</v>
      </c>
      <c r="G3">
        <v>0</v>
      </c>
      <c r="H3">
        <v>0.92918454935622319</v>
      </c>
      <c r="I3">
        <v>0.2166666666666667</v>
      </c>
      <c r="J3">
        <v>0.4</v>
      </c>
      <c r="K3">
        <v>0.30769230769230771</v>
      </c>
      <c r="L3">
        <v>0.1142857142857143</v>
      </c>
      <c r="M3">
        <v>0.90438247011952189</v>
      </c>
      <c r="N3">
        <v>0.19108280254777071</v>
      </c>
      <c r="O3">
        <v>0.86111111111111116</v>
      </c>
      <c r="P3">
        <v>0.47826086956521741</v>
      </c>
      <c r="Q3">
        <v>0.29881656804733731</v>
      </c>
      <c r="R3">
        <v>0</v>
      </c>
      <c r="S3">
        <v>0.31818181818181818</v>
      </c>
      <c r="T3">
        <v>0.83333333333333337</v>
      </c>
      <c r="U3">
        <v>0.5</v>
      </c>
      <c r="V3">
        <v>0</v>
      </c>
      <c r="W3">
        <v>0</v>
      </c>
      <c r="X3">
        <v>0</v>
      </c>
      <c r="Y3">
        <v>0.16129032258064521</v>
      </c>
      <c r="Z3">
        <v>0.14516129032258071</v>
      </c>
      <c r="AA3">
        <v>0</v>
      </c>
      <c r="AB3">
        <v>0.57328990228013033</v>
      </c>
      <c r="AC3">
        <v>0.30275229357798172</v>
      </c>
      <c r="AD3">
        <v>0.125</v>
      </c>
      <c r="AF3" t="s">
        <v>300</v>
      </c>
      <c r="AG3">
        <v>0</v>
      </c>
      <c r="AI3">
        <v>0</v>
      </c>
      <c r="AJ3">
        <v>0</v>
      </c>
      <c r="AK3">
        <v>0</v>
      </c>
      <c r="AL3">
        <v>0.4375</v>
      </c>
      <c r="AP3">
        <v>0</v>
      </c>
      <c r="AQ3">
        <v>0.997615397717595</v>
      </c>
      <c r="AR3">
        <v>0.99701937406855434</v>
      </c>
      <c r="AS3">
        <v>0.99470286376427741</v>
      </c>
      <c r="AT3">
        <v>0.99535578039475869</v>
      </c>
      <c r="AU3">
        <v>0.99585131098572854</v>
      </c>
      <c r="AV3">
        <v>0.99701838661586883</v>
      </c>
      <c r="AW3">
        <v>0.97439570277529097</v>
      </c>
      <c r="AX3">
        <v>0.99382406943748958</v>
      </c>
      <c r="AY3">
        <v>1</v>
      </c>
      <c r="AZ3">
        <v>0.99668764491553496</v>
      </c>
      <c r="BA3">
        <v>0.9941821808510638</v>
      </c>
      <c r="BB3">
        <v>0.98413793103448277</v>
      </c>
      <c r="BC3">
        <v>0.98744485917882596</v>
      </c>
      <c r="BD3">
        <v>0.99782572336511122</v>
      </c>
      <c r="BE3">
        <v>0.99253483742534843</v>
      </c>
      <c r="BF3">
        <v>0.94608786977069836</v>
      </c>
      <c r="BG3">
        <v>0.99834546657842493</v>
      </c>
      <c r="BH3">
        <v>0.99469232045115274</v>
      </c>
      <c r="BI3">
        <v>1</v>
      </c>
      <c r="BJ3">
        <v>0.99714717234435313</v>
      </c>
      <c r="BK3">
        <v>0.99501661129568109</v>
      </c>
      <c r="BL3">
        <v>0.99800399201596801</v>
      </c>
      <c r="BM3">
        <v>0.9991714995857498</v>
      </c>
      <c r="BN3">
        <v>0.99848152522355327</v>
      </c>
      <c r="BO3">
        <v>0.99816329938220072</v>
      </c>
      <c r="BP3">
        <v>0.99834656084656082</v>
      </c>
      <c r="BQ3">
        <v>0.97701949860724235</v>
      </c>
      <c r="BR3">
        <v>0.99461460787613598</v>
      </c>
      <c r="BS3">
        <v>0.9981748797079808</v>
      </c>
      <c r="BT3">
        <v>1</v>
      </c>
      <c r="BV3">
        <v>0.99834464492633668</v>
      </c>
      <c r="BW3">
        <v>1</v>
      </c>
      <c r="BX3">
        <v>0.99851239669421488</v>
      </c>
      <c r="BY3">
        <v>0.99851067350653644</v>
      </c>
      <c r="BZ3">
        <v>0.99950355783551215</v>
      </c>
      <c r="CA3">
        <v>0.9986743993371997</v>
      </c>
      <c r="CB3">
        <v>0.99867790447859861</v>
      </c>
      <c r="CC3">
        <v>1</v>
      </c>
      <c r="CD3">
        <v>1</v>
      </c>
      <c r="CE3">
        <v>1</v>
      </c>
    </row>
    <row r="4" spans="1:83" x14ac:dyDescent="0.2">
      <c r="A4" s="8" t="s">
        <v>122</v>
      </c>
      <c r="B4">
        <v>0.982141032192131</v>
      </c>
      <c r="C4">
        <v>0.49850968703427723</v>
      </c>
      <c r="D4">
        <v>0.49735143188213871</v>
      </c>
      <c r="E4">
        <v>0.49767789019737929</v>
      </c>
      <c r="F4">
        <v>0.73792565549286426</v>
      </c>
      <c r="G4">
        <v>0.49850919330793442</v>
      </c>
      <c r="H4">
        <v>0.95179012606575708</v>
      </c>
      <c r="I4">
        <v>0.60524536805207818</v>
      </c>
      <c r="J4">
        <v>0.7</v>
      </c>
      <c r="K4">
        <v>0.65218997630392139</v>
      </c>
      <c r="L4">
        <v>0.55423394756838906</v>
      </c>
      <c r="M4">
        <v>0.94426020057700244</v>
      </c>
      <c r="N4">
        <v>0.58926383086329825</v>
      </c>
      <c r="O4">
        <v>0.92946841723811113</v>
      </c>
      <c r="P4">
        <v>0.73539785349528297</v>
      </c>
      <c r="Q4">
        <v>0.62245221890901781</v>
      </c>
      <c r="R4">
        <v>0.49917273328921252</v>
      </c>
      <c r="S4">
        <v>0.65643706931648549</v>
      </c>
      <c r="T4">
        <v>0.91666666666666663</v>
      </c>
      <c r="U4">
        <v>0.74857358617217651</v>
      </c>
      <c r="V4">
        <v>0.49750830564784049</v>
      </c>
      <c r="W4">
        <v>0.49900199600798401</v>
      </c>
      <c r="X4">
        <v>0.4995857497928749</v>
      </c>
      <c r="Y4">
        <v>0.57988592390209925</v>
      </c>
      <c r="Z4">
        <v>0.57166229485239073</v>
      </c>
      <c r="AA4">
        <v>0.49917328042328041</v>
      </c>
      <c r="AB4">
        <v>0.77515470044368651</v>
      </c>
      <c r="AC4">
        <v>0.6486834507270588</v>
      </c>
      <c r="AD4">
        <v>0.5615874398539904</v>
      </c>
      <c r="AE4" t="s">
        <v>284</v>
      </c>
      <c r="AF4" t="s">
        <v>300</v>
      </c>
      <c r="AG4">
        <v>0.49917232246316828</v>
      </c>
      <c r="AH4" t="s">
        <v>284</v>
      </c>
      <c r="AI4">
        <v>0.49925619834710738</v>
      </c>
      <c r="AJ4">
        <v>0.49925533675326822</v>
      </c>
      <c r="AK4">
        <v>0.49975177891775607</v>
      </c>
      <c r="AL4">
        <v>0.71808719966859991</v>
      </c>
      <c r="AM4" t="s">
        <v>284</v>
      </c>
      <c r="AN4" t="s">
        <v>284</v>
      </c>
      <c r="AO4" t="s">
        <v>284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0.30315133570320679</v>
      </c>
      <c r="D10" s="14">
        <f>+AVERAGE(AQ2:CE2)</f>
        <v>0.99490554962399114</v>
      </c>
      <c r="E10" s="14"/>
      <c r="F10" s="14"/>
    </row>
    <row r="11" spans="1:83" x14ac:dyDescent="0.2">
      <c r="B11" s="14" t="s">
        <v>26</v>
      </c>
      <c r="C11" s="14">
        <f>+AVERAGE(B3:AP3)</f>
        <v>0.27270453389528654</v>
      </c>
      <c r="D11" s="14">
        <f>+AVERAGE(AQ3:CE3)</f>
        <v>0.99460212357485067</v>
      </c>
      <c r="E11" s="14"/>
      <c r="F11" s="14"/>
    </row>
    <row r="12" spans="1:83" x14ac:dyDescent="0.2">
      <c r="B12" s="14" t="s">
        <v>196</v>
      </c>
      <c r="C12" s="69">
        <f>+AVERAGE(B4:AP4)</f>
        <v>0.63328665321214928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BA2-F487-EE49-848B-A3093C8F1F88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0.51397949673811738</v>
      </c>
      <c r="C2">
        <v>0.54873949579831938</v>
      </c>
      <c r="D2">
        <v>0.31487690391799977</v>
      </c>
      <c r="E2">
        <v>0.24216828824975939</v>
      </c>
      <c r="F2">
        <v>0.19303525365434221</v>
      </c>
      <c r="G2">
        <v>0.22064617809298659</v>
      </c>
      <c r="H2">
        <v>0.1100401606425703</v>
      </c>
      <c r="I2">
        <v>0.47368421052631582</v>
      </c>
      <c r="J2">
        <v>0.20512820512820509</v>
      </c>
      <c r="K2">
        <v>0</v>
      </c>
      <c r="L2">
        <v>0</v>
      </c>
      <c r="M2" t="s">
        <v>300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4.0816326530612242E-2</v>
      </c>
      <c r="V2">
        <v>0</v>
      </c>
      <c r="W2">
        <v>0</v>
      </c>
      <c r="X2">
        <v>0</v>
      </c>
      <c r="Y2">
        <v>0.99123183518302782</v>
      </c>
      <c r="Z2">
        <v>0.99122861586314148</v>
      </c>
      <c r="AA2">
        <v>0.80563872255489022</v>
      </c>
      <c r="AB2">
        <v>0.79751702922434631</v>
      </c>
      <c r="AC2">
        <v>0.96447392894785788</v>
      </c>
      <c r="AD2">
        <v>0.96425205754853305</v>
      </c>
      <c r="AE2">
        <v>0.91161916692765421</v>
      </c>
      <c r="AF2">
        <v>0.99196394635391216</v>
      </c>
      <c r="AG2">
        <v>0.99098609904430934</v>
      </c>
      <c r="AH2">
        <v>0.99348640286598278</v>
      </c>
      <c r="AI2">
        <v>0.99853666467942115</v>
      </c>
      <c r="AJ2">
        <v>0</v>
      </c>
      <c r="AK2">
        <v>0.99924123353747762</v>
      </c>
      <c r="AL2">
        <v>0.99945799457994577</v>
      </c>
      <c r="AM2">
        <v>1</v>
      </c>
      <c r="AN2">
        <v>0.99896963123644256</v>
      </c>
      <c r="AO2">
        <v>0.99880752344300505</v>
      </c>
      <c r="AP2">
        <v>0.99934924078091103</v>
      </c>
      <c r="AQ2">
        <v>0.99288662033014774</v>
      </c>
      <c r="AR2">
        <v>0.99098120178202764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0.8852327447833066</v>
      </c>
      <c r="C3">
        <v>0.90255701451278503</v>
      </c>
      <c r="D3">
        <v>0.67843137254901964</v>
      </c>
      <c r="E3">
        <v>0.55136319376825704</v>
      </c>
      <c r="F3">
        <v>0.43933463796477501</v>
      </c>
      <c r="G3">
        <v>0.49601417183348101</v>
      </c>
      <c r="H3">
        <v>0.1626112759643917</v>
      </c>
      <c r="I3">
        <v>0.108433734939759</v>
      </c>
      <c r="J3">
        <v>4.5977011494252873E-2</v>
      </c>
      <c r="K3">
        <v>0</v>
      </c>
      <c r="L3">
        <v>0</v>
      </c>
      <c r="M3" t="s">
        <v>300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1.1904761904761901E-2</v>
      </c>
      <c r="V3">
        <v>0</v>
      </c>
      <c r="Y3">
        <v>0.93939217851124412</v>
      </c>
      <c r="Z3">
        <v>0.93685324553151461</v>
      </c>
      <c r="AA3">
        <v>0.47450404114621603</v>
      </c>
      <c r="AB3">
        <v>0.50595943402801979</v>
      </c>
      <c r="AC3">
        <v>0.89233063729708029</v>
      </c>
      <c r="AD3">
        <v>0.88583631536419249</v>
      </c>
      <c r="AE3">
        <v>0.86785927251043526</v>
      </c>
      <c r="AF3">
        <v>0.99890644649789495</v>
      </c>
      <c r="AG3">
        <v>0.99830425031453418</v>
      </c>
      <c r="AH3">
        <v>0.99825470411780748</v>
      </c>
      <c r="AI3">
        <v>0.99978293900586068</v>
      </c>
      <c r="AJ3">
        <v>0</v>
      </c>
      <c r="AK3">
        <v>0.99978309202320914</v>
      </c>
      <c r="AL3">
        <v>0.99972892382759559</v>
      </c>
      <c r="AM3">
        <v>1</v>
      </c>
      <c r="AN3">
        <v>0.99918637448470382</v>
      </c>
      <c r="AO3">
        <v>0.99967449682634402</v>
      </c>
      <c r="AP3">
        <v>0.99918668329447491</v>
      </c>
      <c r="AQ3">
        <v>0.99787164374590698</v>
      </c>
      <c r="AR3">
        <v>0.99742986821239132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0.91231246164727542</v>
      </c>
      <c r="C4">
        <v>0.91970513002214982</v>
      </c>
      <c r="D4">
        <v>0.57646770684761783</v>
      </c>
      <c r="E4">
        <v>0.52866131389813842</v>
      </c>
      <c r="F4">
        <v>0.66583263763092759</v>
      </c>
      <c r="G4">
        <v>0.69092524359883656</v>
      </c>
      <c r="H4">
        <v>0.51523527423741344</v>
      </c>
      <c r="I4">
        <v>0.553670090718827</v>
      </c>
      <c r="J4">
        <v>0.52214063090439355</v>
      </c>
      <c r="K4">
        <v>0.49912735205890379</v>
      </c>
      <c r="L4">
        <v>0.49989146950293029</v>
      </c>
      <c r="M4" t="s">
        <v>300</v>
      </c>
      <c r="N4">
        <v>0.49989154601160463</v>
      </c>
      <c r="O4">
        <v>0.4998644619137978</v>
      </c>
      <c r="P4" t="s">
        <v>284</v>
      </c>
      <c r="Q4">
        <v>0.49959318724235191</v>
      </c>
      <c r="R4">
        <v>0.49983724841317201</v>
      </c>
      <c r="S4">
        <v>0.49959334164723751</v>
      </c>
      <c r="T4">
        <v>0.49893582187295349</v>
      </c>
      <c r="U4">
        <v>0.50466731505857665</v>
      </c>
      <c r="V4">
        <v>0.49956623109038661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0.13633878663234422</v>
      </c>
      <c r="D8" s="14">
        <f>+AVERAGE(Y2:AU2)</f>
        <v>0.92956422262484351</v>
      </c>
      <c r="E8" s="14"/>
      <c r="F8" s="14"/>
    </row>
    <row r="9" spans="1:47" x14ac:dyDescent="0.2">
      <c r="B9" s="14" t="s">
        <v>26</v>
      </c>
      <c r="C9" s="14">
        <f>+AVERAGE(B3:X3)</f>
        <v>0.22536104840604154</v>
      </c>
      <c r="D9" s="14">
        <f>+AVERAGE(Y3:AU3)</f>
        <v>0.89066595761634626</v>
      </c>
      <c r="E9" s="14"/>
      <c r="F9" s="14"/>
    </row>
    <row r="10" spans="1:47" x14ac:dyDescent="0.2">
      <c r="B10" s="14" t="s">
        <v>196</v>
      </c>
      <c r="C10" s="69">
        <f>+AVERAGE(B4:X4)</f>
        <v>0.57294307706934178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1C9E-A0E9-3345-8BCB-1BF9189F5068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</v>
      </c>
      <c r="C2">
        <v>0.42725752508361198</v>
      </c>
      <c r="E2">
        <v>0.89540296009622933</v>
      </c>
      <c r="F2">
        <v>0.89529836305632549</v>
      </c>
      <c r="G2">
        <v>0.97342127282571245</v>
      </c>
    </row>
    <row r="3" spans="1:7" x14ac:dyDescent="0.2">
      <c r="A3" s="8" t="s">
        <v>26</v>
      </c>
      <c r="B3">
        <v>0</v>
      </c>
      <c r="C3">
        <v>0.2033426183844011</v>
      </c>
      <c r="D3">
        <v>0</v>
      </c>
      <c r="E3">
        <v>0.93470546486870121</v>
      </c>
      <c r="F3">
        <v>0.96152549988766567</v>
      </c>
      <c r="G3">
        <v>1</v>
      </c>
    </row>
    <row r="4" spans="1:7" x14ac:dyDescent="0.2">
      <c r="A4" s="8" t="s">
        <v>122</v>
      </c>
      <c r="B4">
        <v>0.4673527324343506</v>
      </c>
      <c r="C4">
        <v>0.58243405913603341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0.21362876254180599</v>
      </c>
      <c r="D7" s="15">
        <f>+AVERAGE(E2:G2)</f>
        <v>0.92137419865942238</v>
      </c>
      <c r="E7" s="15"/>
      <c r="F7" s="15"/>
    </row>
    <row r="8" spans="1:7" x14ac:dyDescent="0.2">
      <c r="B8" s="15" t="s">
        <v>26</v>
      </c>
      <c r="C8" s="15">
        <f>+AVERAGE(B3:D3)</f>
        <v>6.778087279480037E-2</v>
      </c>
      <c r="D8" s="15">
        <f>+AVERAGE(E3:G3)</f>
        <v>0.96541032158545559</v>
      </c>
      <c r="E8" s="15"/>
      <c r="F8" s="15"/>
    </row>
    <row r="9" spans="1:7" x14ac:dyDescent="0.2">
      <c r="B9" s="15" t="s">
        <v>196</v>
      </c>
      <c r="C9" s="70">
        <f>+AVERAGE(B4:D4)</f>
        <v>0.51659559719012804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9E51-EC47-464C-8BFF-85282C55CCA6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0.24537037037037041</v>
      </c>
      <c r="C2">
        <v>0.77793296089385477</v>
      </c>
      <c r="D2">
        <v>0.32520325203252032</v>
      </c>
      <c r="E2">
        <v>0.90313914730610423</v>
      </c>
      <c r="F2">
        <v>0.90020917300137748</v>
      </c>
      <c r="G2">
        <v>0.975240170347628</v>
      </c>
    </row>
    <row r="3" spans="1:7" x14ac:dyDescent="0.2">
      <c r="A3" s="8" t="s">
        <v>26</v>
      </c>
      <c r="B3">
        <v>2.6499999999999999E-2</v>
      </c>
      <c r="C3">
        <v>0.2216474333465977</v>
      </c>
      <c r="D3">
        <v>7.407407407407407E-2</v>
      </c>
      <c r="E3">
        <v>0.99110116285417915</v>
      </c>
      <c r="F3">
        <v>0.99106942260166253</v>
      </c>
      <c r="G3">
        <v>0.99580320574404613</v>
      </c>
    </row>
    <row r="4" spans="1:7" x14ac:dyDescent="0.2">
      <c r="A4" s="8" t="s">
        <v>122</v>
      </c>
      <c r="B4">
        <v>0.5088005814270895</v>
      </c>
      <c r="C4">
        <v>0.60635842797413009</v>
      </c>
      <c r="D4">
        <v>0.5349386399090601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0.44950219443224854</v>
      </c>
      <c r="D7" s="15">
        <f>+AVERAGE(E2:G2)</f>
        <v>0.9261961635517032</v>
      </c>
      <c r="E7" s="15"/>
      <c r="F7" s="15"/>
    </row>
    <row r="8" spans="1:7" x14ac:dyDescent="0.2">
      <c r="B8" s="15" t="s">
        <v>26</v>
      </c>
      <c r="C8" s="15">
        <f>+AVERAGE(B3:D3)</f>
        <v>0.10740716914022393</v>
      </c>
      <c r="D8" s="15">
        <f>+AVERAGE(E3:G3)</f>
        <v>0.99265793039996264</v>
      </c>
      <c r="E8" s="15"/>
      <c r="F8" s="15"/>
    </row>
    <row r="9" spans="1:7" x14ac:dyDescent="0.2">
      <c r="B9" s="15" t="s">
        <v>196</v>
      </c>
      <c r="C9" s="70">
        <f>+AVERAGE(B4:D4)</f>
        <v>0.55003254977009319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S26"/>
  <sheetViews>
    <sheetView tabSelected="1" zoomScale="200" zoomScaleNormal="2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N2" sqref="N2:S2"/>
    </sheetView>
  </sheetViews>
  <sheetFormatPr baseColWidth="10" defaultRowHeight="16" x14ac:dyDescent="0.2"/>
  <cols>
    <col min="6" max="9" width="10.83203125" customWidth="1"/>
    <col min="10" max="13" width="13.5" bestFit="1" customWidth="1"/>
    <col min="14" max="15" width="10.83203125" customWidth="1"/>
    <col min="16" max="17" width="13.5" customWidth="1"/>
  </cols>
  <sheetData>
    <row r="2" spans="2:19" ht="17" thickBot="1" x14ac:dyDescent="0.25">
      <c r="N2" s="77" t="s">
        <v>303</v>
      </c>
      <c r="O2" s="77"/>
      <c r="P2" s="77"/>
      <c r="Q2" s="77"/>
      <c r="R2" s="77"/>
      <c r="S2" s="77"/>
    </row>
    <row r="3" spans="2:19" ht="36" customHeight="1" thickBot="1" x14ac:dyDescent="0.25">
      <c r="B3" s="61" t="s">
        <v>13</v>
      </c>
      <c r="C3" s="62"/>
      <c r="D3" s="74"/>
      <c r="E3" s="74"/>
      <c r="F3" s="74"/>
      <c r="G3" s="74"/>
      <c r="H3" s="74"/>
      <c r="I3" s="75"/>
      <c r="J3" s="76" t="s">
        <v>19</v>
      </c>
      <c r="K3" s="74"/>
      <c r="L3" s="74"/>
      <c r="M3" s="75"/>
      <c r="N3" s="76" t="s">
        <v>302</v>
      </c>
      <c r="O3" s="74"/>
      <c r="P3" s="74"/>
      <c r="Q3" s="75"/>
      <c r="R3" s="79" t="s">
        <v>304</v>
      </c>
      <c r="S3" s="80"/>
    </row>
    <row r="4" spans="2:19" ht="36" customHeight="1" x14ac:dyDescent="0.2">
      <c r="B4" s="72"/>
      <c r="C4" s="73"/>
      <c r="D4" s="51" t="s">
        <v>287</v>
      </c>
      <c r="E4" s="52"/>
      <c r="F4" s="51" t="s">
        <v>299</v>
      </c>
      <c r="G4" s="52"/>
      <c r="H4" s="51" t="s">
        <v>301</v>
      </c>
      <c r="I4" s="52"/>
      <c r="J4" s="51" t="s">
        <v>282</v>
      </c>
      <c r="K4" s="52"/>
      <c r="L4" s="51" t="s">
        <v>283</v>
      </c>
      <c r="M4" s="52"/>
      <c r="N4" s="51" t="s">
        <v>286</v>
      </c>
      <c r="O4" s="52"/>
      <c r="P4" s="51" t="s">
        <v>298</v>
      </c>
      <c r="Q4" s="52"/>
      <c r="R4" s="78"/>
      <c r="S4" s="81"/>
    </row>
    <row r="5" spans="2:19" ht="43" customHeight="1" thickBot="1" x14ac:dyDescent="0.25">
      <c r="B5" s="63"/>
      <c r="C5" s="64"/>
      <c r="D5" s="9" t="s">
        <v>260</v>
      </c>
      <c r="E5" s="7" t="s">
        <v>261</v>
      </c>
      <c r="F5" s="9" t="s">
        <v>260</v>
      </c>
      <c r="G5" s="7" t="s">
        <v>261</v>
      </c>
      <c r="H5" s="9" t="s">
        <v>260</v>
      </c>
      <c r="I5" s="7" t="s">
        <v>261</v>
      </c>
      <c r="J5" s="9" t="s">
        <v>260</v>
      </c>
      <c r="K5" s="7" t="s">
        <v>261</v>
      </c>
      <c r="L5" s="6" t="s">
        <v>260</v>
      </c>
      <c r="M5" s="7" t="s">
        <v>261</v>
      </c>
      <c r="N5" s="9" t="s">
        <v>260</v>
      </c>
      <c r="O5" s="7" t="s">
        <v>261</v>
      </c>
      <c r="P5" s="9" t="s">
        <v>260</v>
      </c>
      <c r="Q5" s="7" t="s">
        <v>261</v>
      </c>
      <c r="R5" s="9" t="s">
        <v>260</v>
      </c>
      <c r="S5" s="7" t="s">
        <v>261</v>
      </c>
    </row>
    <row r="6" spans="2:19" ht="17" thickTop="1" x14ac:dyDescent="0.2">
      <c r="B6" s="58" t="s">
        <v>14</v>
      </c>
      <c r="C6" s="2" t="s">
        <v>16</v>
      </c>
      <c r="D6" s="28">
        <f>+'12A Genga'!C7</f>
        <v>0.21362876254180599</v>
      </c>
      <c r="E6" s="26">
        <f>+'12A Genga'!D7</f>
        <v>0.92137419865942238</v>
      </c>
      <c r="F6" s="28">
        <f>+'12A CatB'!C7</f>
        <v>0.16942290174402111</v>
      </c>
      <c r="G6" s="26">
        <f>+'12A CatB'!D7</f>
        <v>0.96223236838410797</v>
      </c>
      <c r="H6" s="42">
        <f>+'12A Suffix'!C7</f>
        <v>0.37660028124771711</v>
      </c>
      <c r="I6" s="42">
        <f>+'12A Suffix'!D7</f>
        <v>0.92556763600833791</v>
      </c>
      <c r="J6" s="28">
        <f>+ROUND('12A BPDP'!C9,4)</f>
        <v>0.16200000000000001</v>
      </c>
      <c r="K6" s="26">
        <f>+ROUND('12A BPDP'!D9,4)</f>
        <v>0.96689999999999998</v>
      </c>
      <c r="L6" s="28">
        <f>+'12A MPPN'!C9</f>
        <v>0.14050302825554026</v>
      </c>
      <c r="M6" s="26">
        <f>+'12A MPPN'!D9</f>
        <v>0.94797560454654484</v>
      </c>
      <c r="N6" s="28">
        <f>+'12A SC CIBE'!C7</f>
        <v>8.7667492169868869E-2</v>
      </c>
      <c r="O6" s="26">
        <f>+'12A SC CIBE'!D7</f>
        <v>0.94100542631127737</v>
      </c>
      <c r="P6" s="36">
        <f>+'12A No Imb'!C7</f>
        <v>0.44950219443224854</v>
      </c>
      <c r="Q6" s="37">
        <f>+'12A No Imb'!D7</f>
        <v>0.9261961635517032</v>
      </c>
      <c r="R6" s="36">
        <f>+'12A XGB'!C7</f>
        <v>0.2005440749407871</v>
      </c>
      <c r="S6" s="37">
        <f>+'12A XGB'!D7</f>
        <v>0.95360572905223062</v>
      </c>
    </row>
    <row r="7" spans="2:19" x14ac:dyDescent="0.2">
      <c r="B7" s="55"/>
      <c r="C7" s="2" t="s">
        <v>17</v>
      </c>
      <c r="D7" s="29">
        <f>+'12A Genga'!C8</f>
        <v>6.778087279480037E-2</v>
      </c>
      <c r="E7" s="27">
        <f>+'12A Genga'!D8</f>
        <v>0.96541032158545559</v>
      </c>
      <c r="F7" s="29">
        <f>+'12A CatB'!C8</f>
        <v>0.71098371922791603</v>
      </c>
      <c r="G7" s="27">
        <f>+'12A CatB'!D8</f>
        <v>0.67972102406399726</v>
      </c>
      <c r="H7" s="43">
        <f>+'12A Suffix'!C8</f>
        <v>9.6678140336914728E-2</v>
      </c>
      <c r="I7" s="43">
        <f>+'12A Suffix'!D8</f>
        <v>0.98945868221291222</v>
      </c>
      <c r="J7" s="29">
        <f>+ROUND('12A BPDP'!C10,4)</f>
        <v>0.80840000000000001</v>
      </c>
      <c r="K7" s="27">
        <f>+ROUND('12A BPDP'!D10,4)</f>
        <v>0.65629999999999999</v>
      </c>
      <c r="L7" s="29">
        <f>+'12A MPPN'!C10</f>
        <v>0.66363094624004548</v>
      </c>
      <c r="M7" s="27">
        <f>+'12A MPPN'!D10</f>
        <v>0.57333949122523176</v>
      </c>
      <c r="N7" s="29">
        <f>+'12A SC CIBE'!C8</f>
        <v>0.92505914921420951</v>
      </c>
      <c r="O7" s="27">
        <f>+'12A SC CIBE'!D8</f>
        <v>0.1185620796833428</v>
      </c>
      <c r="P7" s="38">
        <f>+'12A No Imb'!C8</f>
        <v>0.10740716914022393</v>
      </c>
      <c r="Q7" s="39">
        <f>+'12A No Imb'!D8</f>
        <v>0.99265793039996264</v>
      </c>
      <c r="R7" s="38">
        <f>+'12A XGB'!C8</f>
        <v>0.60010651280010618</v>
      </c>
      <c r="S7" s="39">
        <f>+'12A XGB'!D8</f>
        <v>0.78750531724943118</v>
      </c>
    </row>
    <row r="8" spans="2:19" ht="17" thickBot="1" x14ac:dyDescent="0.25">
      <c r="B8" s="55"/>
      <c r="C8" s="2" t="s">
        <v>197</v>
      </c>
      <c r="D8" s="59">
        <f>+'12A Genga'!C9</f>
        <v>0.51659559719012804</v>
      </c>
      <c r="E8" s="60"/>
      <c r="F8" s="59">
        <f>+'12A CatB'!C9</f>
        <v>0.69535237164595676</v>
      </c>
      <c r="G8" s="60"/>
      <c r="H8" s="53">
        <f>+'12A Suffix'!C9</f>
        <v>0.54306841127491345</v>
      </c>
      <c r="I8" s="54"/>
      <c r="J8" s="59">
        <f>+ROUND('12A BPDP'!C11,4)</f>
        <v>0.73240000000000005</v>
      </c>
      <c r="K8" s="60" t="e">
        <f>+ROUND('12A BPDP'!#REF!,4) &amp;" ("&amp;ROUND('12A BPDP'!D11,4)&amp;")"</f>
        <v>#REF!</v>
      </c>
      <c r="L8" s="59">
        <f>+'12A MPPN'!C11</f>
        <v>0.61848521873263873</v>
      </c>
      <c r="M8" s="60"/>
      <c r="N8" s="59">
        <f>+'12A SC CIBE'!C9</f>
        <v>0.52181061444877619</v>
      </c>
      <c r="O8" s="60"/>
      <c r="P8" s="53">
        <f>+'12A No Imb'!C9</f>
        <v>0.55003254977009319</v>
      </c>
      <c r="Q8" s="54"/>
      <c r="R8" s="53">
        <f>+'12A XGB'!C9</f>
        <v>0.69380591502476863</v>
      </c>
      <c r="S8" s="54"/>
    </row>
    <row r="9" spans="2:19" ht="16" customHeight="1" x14ac:dyDescent="0.2">
      <c r="B9" s="51" t="s">
        <v>18</v>
      </c>
      <c r="C9" s="5" t="s">
        <v>16</v>
      </c>
      <c r="D9" s="31">
        <f>+'12O Genga'!C6</f>
        <v>0.14623302086094106</v>
      </c>
      <c r="E9" s="30">
        <f>+'12O Genga'!D6</f>
        <v>0.86629034160126572</v>
      </c>
      <c r="F9" s="31">
        <f>+'12O CatB'!C16</f>
        <v>0.22766741193572057</v>
      </c>
      <c r="G9" s="30">
        <f>+'12O CatB'!D16</f>
        <v>0.95657084507140078</v>
      </c>
      <c r="H9" s="44">
        <f>+'12O Suffix'!C16</f>
        <v>0.32822862646684992</v>
      </c>
      <c r="I9" s="44">
        <f>+'12O Suffix'!D16</f>
        <v>0.88107134391186426</v>
      </c>
      <c r="J9" s="31">
        <f>+ROUND('12O BPDP'!C9,4)</f>
        <v>0.2019</v>
      </c>
      <c r="K9" s="30">
        <f>+ROUND('12O BPDP'!D9,4)</f>
        <v>0.96250000000000002</v>
      </c>
      <c r="L9" s="31">
        <f>+'12O MPPN'!C9</f>
        <v>0.17982699963338958</v>
      </c>
      <c r="M9" s="30">
        <f>+'12O MPPN'!D9</f>
        <v>0.96521654762785358</v>
      </c>
      <c r="N9" s="31">
        <f>+'12O SC Cibe'!C16</f>
        <v>0.76194877641749714</v>
      </c>
      <c r="O9" s="30">
        <f>+'12O SC Cibe'!D16</f>
        <v>0.88295869115629388</v>
      </c>
      <c r="P9" s="40">
        <f>+'12O No Imb'!C16</f>
        <v>0.76194877641749714</v>
      </c>
      <c r="Q9" s="41">
        <f>+'12O No Imb'!D16</f>
        <v>0.88295869115629388</v>
      </c>
      <c r="R9" s="40">
        <f>+'12O XGB'!C16</f>
        <v>0.23725864136849911</v>
      </c>
      <c r="S9" s="41">
        <f>+'12O XGB'!D16</f>
        <v>0.97606756779707526</v>
      </c>
    </row>
    <row r="10" spans="2:19" ht="16" customHeight="1" x14ac:dyDescent="0.2">
      <c r="B10" s="55"/>
      <c r="C10" s="2" t="s">
        <v>17</v>
      </c>
      <c r="D10" s="29">
        <f>+'12O Genga'!C7</f>
        <v>0.13402993864482823</v>
      </c>
      <c r="E10" s="27">
        <f>+'12O Genga'!D7</f>
        <v>0.84031703028605875</v>
      </c>
      <c r="F10" s="29">
        <f>+'12O CatB'!C17</f>
        <v>0.6034144802896777</v>
      </c>
      <c r="G10" s="27">
        <f>+'12O CatB'!D17</f>
        <v>0.71481265908657499</v>
      </c>
      <c r="H10" s="43">
        <f>+'12O Suffix'!C17</f>
        <v>0.21279462380371103</v>
      </c>
      <c r="I10" s="43">
        <f>+'12O Suffix'!D17</f>
        <v>0.8504140865888683</v>
      </c>
      <c r="J10" s="29">
        <f>+ROUND('12O BPDP'!C10,4)</f>
        <v>0.79810000000000003</v>
      </c>
      <c r="K10" s="27">
        <f>+ROUND('12O BPDP'!D10,4)</f>
        <v>0.53480000000000005</v>
      </c>
      <c r="L10" s="29">
        <f>+'12O MPPN'!C10</f>
        <v>0.80893333263972322</v>
      </c>
      <c r="M10" s="27">
        <f>+'12O MPPN'!D10</f>
        <v>0.45879304190489578</v>
      </c>
      <c r="N10" s="29">
        <f>+'12O SC Cibe'!C17</f>
        <v>0.17060589396961096</v>
      </c>
      <c r="O10" s="27">
        <f>+'12O SC Cibe'!D17</f>
        <v>0.9958924059004215</v>
      </c>
      <c r="P10" s="38">
        <f>+'12O No Imb'!C17</f>
        <v>0.17060589396961096</v>
      </c>
      <c r="Q10" s="39">
        <f>+'12O No Imb'!D17</f>
        <v>0.9958924059004215</v>
      </c>
      <c r="R10" s="38">
        <f>+'12O XGB'!C17</f>
        <v>0.66782944953181633</v>
      </c>
      <c r="S10" s="39">
        <f>+'12O XGB'!D17</f>
        <v>0.66726530273715146</v>
      </c>
    </row>
    <row r="11" spans="2:19" ht="17" customHeight="1" thickBot="1" x14ac:dyDescent="0.25">
      <c r="B11" s="55"/>
      <c r="C11" s="2" t="s">
        <v>197</v>
      </c>
      <c r="D11" s="56">
        <f>+'12O Genga'!C8</f>
        <v>0.48717348446544351</v>
      </c>
      <c r="E11" s="57"/>
      <c r="F11" s="56">
        <f>+'12O CatB'!C18</f>
        <v>0.6591135696881264</v>
      </c>
      <c r="G11" s="57"/>
      <c r="H11" s="53">
        <f>+'12O Suffix'!C18</f>
        <v>0.53160435519628968</v>
      </c>
      <c r="I11" s="54"/>
      <c r="J11" s="56">
        <f>+ROUND('12O BPDP'!C11,4)</f>
        <v>0.66649999999999998</v>
      </c>
      <c r="K11" s="57" t="e">
        <f>+ROUND('12O BPDP'!#REF!,4) &amp;" ("&amp;ROUND('12O BPDP'!D11,4)&amp;")"</f>
        <v>#REF!</v>
      </c>
      <c r="L11" s="56">
        <f>+'12O MPPN'!C11</f>
        <v>0.6338631872723095</v>
      </c>
      <c r="M11" s="57">
        <f>+'12O MPPN'!D11</f>
        <v>0</v>
      </c>
      <c r="N11" s="56">
        <f>+'12O SC Cibe'!C18</f>
        <v>0.5832491499350162</v>
      </c>
      <c r="O11" s="57"/>
      <c r="P11" s="53">
        <f>+'12O No Imb'!C18</f>
        <v>0.5832491499350162</v>
      </c>
      <c r="Q11" s="54"/>
      <c r="R11" s="53">
        <f>+'12O XGB'!C18</f>
        <v>0.66754737613448389</v>
      </c>
      <c r="S11" s="54"/>
    </row>
    <row r="12" spans="2:19" ht="16" customHeight="1" x14ac:dyDescent="0.2">
      <c r="B12" s="51" t="s">
        <v>53</v>
      </c>
      <c r="C12" s="5" t="s">
        <v>16</v>
      </c>
      <c r="D12" s="31">
        <f>+'Dom Genga'!C6</f>
        <v>0.19605677468489038</v>
      </c>
      <c r="E12" s="30">
        <f>+'Dom Genga'!D6</f>
        <v>0.73176237148501244</v>
      </c>
      <c r="F12" s="31">
        <f>+'Dom CatB'!C9</f>
        <v>0.40349715477662784</v>
      </c>
      <c r="G12" s="30">
        <f>+'Dom CatB'!D9</f>
        <v>0.99769735491704814</v>
      </c>
      <c r="H12" s="44">
        <f>+'Dom Suffix'!C9</f>
        <v>0.19341914809888647</v>
      </c>
      <c r="I12" s="44">
        <f>+'Dom Suffix'!D9</f>
        <v>0.99642887391551316</v>
      </c>
      <c r="J12" s="31">
        <f>+ROUND('Dom BPDP'!C9,4)</f>
        <v>0.1401</v>
      </c>
      <c r="K12" s="30">
        <f>+ROUND('Dom BPDP'!D9,4)</f>
        <v>0.99819999999999998</v>
      </c>
      <c r="L12" s="31">
        <f>+'Dom MPPN'!C9</f>
        <v>3.1385029261908941E-2</v>
      </c>
      <c r="M12" s="30">
        <f>+'Dom MPPN'!D9</f>
        <v>0.99803081395993198</v>
      </c>
      <c r="N12" s="31">
        <f>+'Dom SC CIBE'!C6</f>
        <v>0.72581016477595561</v>
      </c>
      <c r="O12" s="30">
        <f>+'Dom SC CIBE'!D6</f>
        <v>0.99343253045497526</v>
      </c>
      <c r="P12" s="40">
        <f>+'Dom No Imb'!C12</f>
        <v>0.63865610567593678</v>
      </c>
      <c r="Q12" s="41">
        <f>+'Dom No Imb'!D12</f>
        <v>0.99593012079975107</v>
      </c>
      <c r="R12" s="40">
        <f>+'Dom XGB'!C9</f>
        <v>0.4381227619184716</v>
      </c>
      <c r="S12" s="41">
        <f>+'Dom XGB'!D9</f>
        <v>0.99791035168170916</v>
      </c>
    </row>
    <row r="13" spans="2:19" ht="16" customHeight="1" x14ac:dyDescent="0.2">
      <c r="B13" s="55"/>
      <c r="C13" s="2" t="s">
        <v>17</v>
      </c>
      <c r="D13" s="29">
        <f>+'Dom Genga'!C7</f>
        <v>0.20397119406174463</v>
      </c>
      <c r="E13" s="27">
        <f>+'Dom Genga'!D7</f>
        <v>0.72048978218305737</v>
      </c>
      <c r="F13" s="29">
        <f>+'Dom CatB'!C10</f>
        <v>0.51100927099798998</v>
      </c>
      <c r="G13" s="27">
        <f>+'Dom CatB'!D10</f>
        <v>0.99301655178197457</v>
      </c>
      <c r="H13" s="43">
        <f>+'Dom Suffix'!C10</f>
        <v>0.28998227172378099</v>
      </c>
      <c r="I13" s="43">
        <f>+'Dom Suffix'!D10</f>
        <v>0.986827983494178</v>
      </c>
      <c r="J13" s="29">
        <f>+ROUND('Dom BPDP'!C10,4)</f>
        <v>0.76190000000000002</v>
      </c>
      <c r="K13" s="27">
        <f>+ROUND('Dom BPDP'!D10,4)</f>
        <v>0.88970000000000005</v>
      </c>
      <c r="L13" s="29">
        <f>+'Dom MPPN'!C10</f>
        <v>0.64594227657851611</v>
      </c>
      <c r="M13" s="27">
        <f>+'Dom MPPN'!D10</f>
        <v>0.78758139588770282</v>
      </c>
      <c r="N13" s="29">
        <f>+'Dom SC CIBE'!C7</f>
        <v>0.15746672863537484</v>
      </c>
      <c r="O13" s="27">
        <f>+'Dom SC CIBE'!D7</f>
        <v>0.99954955014032942</v>
      </c>
      <c r="P13" s="38">
        <f>+'Dom No Imb'!C13</f>
        <v>0.4349184649504243</v>
      </c>
      <c r="Q13" s="39">
        <f>+'Dom No Imb'!D13</f>
        <v>0.99854011689177702</v>
      </c>
      <c r="R13" s="38">
        <f>+'Dom XGB'!C10</f>
        <v>0.42120748932776625</v>
      </c>
      <c r="S13" s="39">
        <f>+'Dom XGB'!D10</f>
        <v>0.99750876704372149</v>
      </c>
    </row>
    <row r="14" spans="2:19" ht="17" customHeight="1" thickBot="1" x14ac:dyDescent="0.25">
      <c r="B14" s="55"/>
      <c r="C14" s="2" t="s">
        <v>197</v>
      </c>
      <c r="D14" s="56">
        <f>+'Dom Genga'!C8</f>
        <v>0.63722482543101744</v>
      </c>
      <c r="E14" s="57"/>
      <c r="F14" s="56">
        <f>+'Dom CatB'!C11</f>
        <v>0.75111384562687755</v>
      </c>
      <c r="G14" s="57"/>
      <c r="H14" s="53">
        <f>+'Dom Suffix'!C11</f>
        <v>0.70229465239586664</v>
      </c>
      <c r="I14" s="54"/>
      <c r="J14" s="56">
        <f>+ROUND('Dom BPDP'!C11,4)</f>
        <v>0.82579999999999998</v>
      </c>
      <c r="K14" s="57">
        <f>+ROUND('Dom BPDP'!D11,4)</f>
        <v>0</v>
      </c>
      <c r="L14" s="56">
        <f>+'Dom MPPN'!C11</f>
        <v>0.71676183623310941</v>
      </c>
      <c r="M14" s="57">
        <f>+'Dom MPPN'!D11</f>
        <v>0</v>
      </c>
      <c r="N14" s="56">
        <f>+'Dom SC CIBE'!C8</f>
        <v>0.57840418942023575</v>
      </c>
      <c r="O14" s="57"/>
      <c r="P14" s="53">
        <f>+'Dom No Imb'!C14</f>
        <v>0.71666293259799962</v>
      </c>
      <c r="Q14" s="54"/>
      <c r="R14" s="53">
        <f>+'Dom XGB'!C11</f>
        <v>0.70882212173333281</v>
      </c>
      <c r="S14" s="54"/>
    </row>
    <row r="15" spans="2:19" ht="16" customHeight="1" x14ac:dyDescent="0.2">
      <c r="B15" s="51" t="s">
        <v>54</v>
      </c>
      <c r="C15" s="5" t="s">
        <v>16</v>
      </c>
      <c r="D15" s="31">
        <f>+'Int Genga'!C6</f>
        <v>0.17379316487332527</v>
      </c>
      <c r="E15" s="30">
        <f>+'Int Genga'!D6</f>
        <v>0.8823322094937559</v>
      </c>
      <c r="F15" s="31">
        <f>+'Int CatB'!C14</f>
        <v>0.36477544535657663</v>
      </c>
      <c r="G15" s="30">
        <f>+'Int CatB'!D14</f>
        <v>0.9954998722977324</v>
      </c>
      <c r="H15" s="44">
        <f>+'Int Suffix'!C14</f>
        <v>0.10957249627269322</v>
      </c>
      <c r="I15" s="44">
        <f>+'Int Suffix'!D14</f>
        <v>0.9911437727512542</v>
      </c>
      <c r="J15" s="31">
        <f>+ROUND('Int BPDP'!C9,4)</f>
        <v>7.1999999999999995E-2</v>
      </c>
      <c r="K15" s="30">
        <f>+ROUND('Int BPDP'!D9,4)</f>
        <v>0.99380000000000002</v>
      </c>
      <c r="L15" s="31">
        <f>+'Int MPPN'!C9</f>
        <v>7.4078828711362302E-2</v>
      </c>
      <c r="M15" s="30">
        <f>+'Int MPPN'!D9</f>
        <v>0.99733936078758112</v>
      </c>
      <c r="N15" s="31">
        <f>+'Int SC CIBE'!C14</f>
        <v>0.3911290322580645</v>
      </c>
      <c r="O15" s="30">
        <f>+'Int SC CIBE'!D14</f>
        <v>0.98491059662395686</v>
      </c>
      <c r="P15" s="40">
        <f>+'Int No Imb'!C14</f>
        <v>0.29681860870939508</v>
      </c>
      <c r="Q15" s="41">
        <f>+'Int No Imb'!D14</f>
        <v>0.98821029337715605</v>
      </c>
      <c r="R15" s="40">
        <f>+'Int XGB'!C14</f>
        <v>0.38522905170129274</v>
      </c>
      <c r="S15" s="41">
        <f>+'Int XGB'!D14</f>
        <v>0.99499688493694616</v>
      </c>
    </row>
    <row r="16" spans="2:19" ht="16" customHeight="1" x14ac:dyDescent="0.2">
      <c r="B16" s="55"/>
      <c r="C16" s="2" t="s">
        <v>17</v>
      </c>
      <c r="D16" s="29">
        <f>+'Int Genga'!C7</f>
        <v>0.16476643707221708</v>
      </c>
      <c r="E16" s="27">
        <f>+'Int Genga'!D7</f>
        <v>0.86841998872170212</v>
      </c>
      <c r="F16" s="29">
        <f>+'Int CatB'!C15</f>
        <v>0.38659997752792286</v>
      </c>
      <c r="G16" s="27">
        <f>+'Int CatB'!D15</f>
        <v>0.98842208045605995</v>
      </c>
      <c r="H16" s="43">
        <f>+'Int Suffix'!C15</f>
        <v>0.26524422195459979</v>
      </c>
      <c r="I16" s="43">
        <f>+'Int Suffix'!D15</f>
        <v>0.97324252507994802</v>
      </c>
      <c r="J16" s="29">
        <f>+ROUND('Int BPDP'!C10,4)</f>
        <v>0.63329999999999997</v>
      </c>
      <c r="K16" s="27">
        <f>+ROUND('Int BPDP'!D10,4)</f>
        <v>0.82230000000000003</v>
      </c>
      <c r="L16" s="29">
        <f>+'Int MPPN'!C10</f>
        <v>0.62388750162144402</v>
      </c>
      <c r="M16" s="27">
        <f>+'Int MPPN'!D10</f>
        <v>0.8456301574998184</v>
      </c>
      <c r="N16" s="29">
        <f>+'Int SC CIBE'!C15</f>
        <v>4.9021313374233196E-4</v>
      </c>
      <c r="O16" s="27">
        <f>+'Int SC CIBE'!D15</f>
        <v>0.9999705407489653</v>
      </c>
      <c r="P16" s="38">
        <f>+'Int No Imb'!C15</f>
        <v>0.24085354587304758</v>
      </c>
      <c r="Q16" s="39">
        <f>+'Int No Imb'!D15</f>
        <v>0.99329966112245638</v>
      </c>
      <c r="R16" s="38">
        <f>+'Int XGB'!C15</f>
        <v>0.35603809057204705</v>
      </c>
      <c r="S16" s="39">
        <f>+'Int XGB'!D15</f>
        <v>0.99260989765141683</v>
      </c>
    </row>
    <row r="17" spans="2:19" ht="17" customHeight="1" thickBot="1" x14ac:dyDescent="0.25">
      <c r="B17" s="55"/>
      <c r="C17" s="2" t="s">
        <v>197</v>
      </c>
      <c r="D17" s="56">
        <f>+'Int Genga'!C8</f>
        <v>0.57959238520146672</v>
      </c>
      <c r="E17" s="57"/>
      <c r="F17" s="56">
        <f>+'Int CatB'!C16</f>
        <v>0.69694437560180056</v>
      </c>
      <c r="G17" s="57"/>
      <c r="H17" s="53">
        <f>+'Int Suffix'!C16</f>
        <v>0.63379794365391262</v>
      </c>
      <c r="I17" s="54"/>
      <c r="J17" s="56">
        <f>+ROUND('Int BPDP'!C11,4)</f>
        <v>0.72699999999999998</v>
      </c>
      <c r="K17" s="57">
        <f>+ROUND('Int BPDP'!D11,4)</f>
        <v>0</v>
      </c>
      <c r="L17" s="56">
        <f>+'Int MPPN'!C11</f>
        <v>0.73475882956063132</v>
      </c>
      <c r="M17" s="57">
        <f>+'Int MPPN'!D11</f>
        <v>0</v>
      </c>
      <c r="N17" s="56">
        <f>+'Int SC CIBE'!C16</f>
        <v>0.50022858064555897</v>
      </c>
      <c r="O17" s="57"/>
      <c r="P17" s="53">
        <f>+'Int No Imb'!C16</f>
        <v>0.61707660349775184</v>
      </c>
      <c r="Q17" s="54"/>
      <c r="R17" s="53">
        <f>+'Int XGB'!C16</f>
        <v>0.67389521406089692</v>
      </c>
      <c r="S17" s="54"/>
    </row>
    <row r="18" spans="2:19" x14ac:dyDescent="0.2">
      <c r="B18" s="51" t="s">
        <v>55</v>
      </c>
      <c r="C18" s="5" t="s">
        <v>16</v>
      </c>
      <c r="D18" s="31">
        <f>+'RfP Genga'!C9</f>
        <v>0.1479735454566167</v>
      </c>
      <c r="E18" s="30">
        <f>+'RfP Genga'!D9</f>
        <v>0.73524819306980593</v>
      </c>
      <c r="F18" s="31">
        <f>+'RfP CatB'!C8</f>
        <v>0.46304795565488371</v>
      </c>
      <c r="G18" s="30">
        <f>+'RfP CatB'!D8</f>
        <v>0.9978718065575829</v>
      </c>
      <c r="H18" s="44">
        <f>+'RfP Suffix'!C8</f>
        <v>0.22590819154963931</v>
      </c>
      <c r="I18" s="44">
        <f>+'RfP Suffix'!D8</f>
        <v>0.99715351171649291</v>
      </c>
      <c r="J18" s="31">
        <f>+ROUND('RfP BPDP'!C9,4)</f>
        <v>4.02E-2</v>
      </c>
      <c r="K18" s="30">
        <f>+ROUND('RfP BPDP'!D9,4)</f>
        <v>0.99790000000000001</v>
      </c>
      <c r="L18" s="31">
        <f>+'RfP MPPN'!C9</f>
        <v>2.9113216780035572E-2</v>
      </c>
      <c r="M18" s="30">
        <f>+'RfP MPPN'!D9</f>
        <v>0.99854781861112119</v>
      </c>
      <c r="N18" s="31">
        <f>+'RfP SC CIBE'!C9</f>
        <v>0.29727913319336785</v>
      </c>
      <c r="O18" s="30">
        <f>+'RfP SC CIBE'!D9</f>
        <v>0.99522841023743513</v>
      </c>
      <c r="P18" s="40">
        <f>+'RfP No Imb'!C9</f>
        <v>0.37460071844543985</v>
      </c>
      <c r="Q18" s="41">
        <f>+'RfP No Imb'!D9</f>
        <v>0.99527456069076914</v>
      </c>
      <c r="R18" s="40">
        <f>+'RfP XGB'!C8</f>
        <v>0.52759565056109681</v>
      </c>
      <c r="S18" s="41">
        <f>+'RfP XGB'!D8</f>
        <v>0.99673261577826744</v>
      </c>
    </row>
    <row r="19" spans="2:19" x14ac:dyDescent="0.2">
      <c r="B19" s="55"/>
      <c r="C19" s="2" t="s">
        <v>17</v>
      </c>
      <c r="D19" s="29">
        <f>+'RfP Genga'!C10</f>
        <v>0.12440606226691005</v>
      </c>
      <c r="E19" s="27">
        <f>+'RfP Genga'!D10</f>
        <v>0.72733368735581538</v>
      </c>
      <c r="F19" s="29">
        <f>+'RfP CatB'!C9</f>
        <v>0.39672384092962282</v>
      </c>
      <c r="G19" s="27">
        <f>+'RfP CatB'!D9</f>
        <v>0.9965033930662448</v>
      </c>
      <c r="H19" s="43">
        <f>+'RfP Suffix'!C9</f>
        <v>0.20635279879978657</v>
      </c>
      <c r="I19" s="43">
        <f>+'RfP Suffix'!D9</f>
        <v>0.99084365835070476</v>
      </c>
      <c r="J19" s="29">
        <f>+ROUND('RfP BPDP'!C10,4)</f>
        <v>0.68879999999999997</v>
      </c>
      <c r="K19" s="27">
        <f>+ROUND('RfP BPDP'!D10,4)</f>
        <v>0.83530000000000004</v>
      </c>
      <c r="L19" s="29">
        <f>+'RfP MPPN'!C10</f>
        <v>0.6486459448461448</v>
      </c>
      <c r="M19" s="27">
        <f>+'RfP MPPN'!D10</f>
        <v>0.81799091954770975</v>
      </c>
      <c r="N19" s="29">
        <f>+'RfP SC CIBE'!C10</f>
        <v>0.10833362340175672</v>
      </c>
      <c r="O19" s="27">
        <f>+'RfP SC CIBE'!D10</f>
        <v>0.99928513321647816</v>
      </c>
      <c r="P19" s="38">
        <f>+'RfP No Imb'!C10</f>
        <v>0.32021212411485833</v>
      </c>
      <c r="Q19" s="39">
        <f>+'RfP No Imb'!D10</f>
        <v>0.99770627570015347</v>
      </c>
      <c r="R19" s="38">
        <f>+'RfP XGB'!C9</f>
        <v>0.38040665259880208</v>
      </c>
      <c r="S19" s="39">
        <f>+'RfP XGB'!D9</f>
        <v>0.99778353925887042</v>
      </c>
    </row>
    <row r="20" spans="2:19" ht="17" thickBot="1" x14ac:dyDescent="0.25">
      <c r="B20" s="55"/>
      <c r="C20" s="2" t="s">
        <v>197</v>
      </c>
      <c r="D20" s="56">
        <f>+'RfP Genga'!C11</f>
        <v>0.57617688945066714</v>
      </c>
      <c r="E20" s="57"/>
      <c r="F20" s="56">
        <f>+'RfP CatB'!C10</f>
        <v>0.69607567746966381</v>
      </c>
      <c r="G20" s="57"/>
      <c r="H20" s="53">
        <f>+'RfP Suffix'!C10</f>
        <v>0.63346973817203345</v>
      </c>
      <c r="I20" s="54"/>
      <c r="J20" s="56">
        <f>+ROUND('RfP BPDP'!C11,4)</f>
        <v>0.76200000000000001</v>
      </c>
      <c r="K20" s="57">
        <f>+ROUND('RfP BPDP'!D11,4)</f>
        <v>0</v>
      </c>
      <c r="L20" s="56">
        <f>+'RfP MPPN'!C11</f>
        <v>0.73331843219692727</v>
      </c>
      <c r="M20" s="57">
        <f>+'RfP MPPN'!D11</f>
        <v>0</v>
      </c>
      <c r="N20" s="56">
        <f>+'RfP SC CIBE'!C11</f>
        <v>0.55368322534731951</v>
      </c>
      <c r="O20" s="57"/>
      <c r="P20" s="53">
        <f>+'RfP No Imb'!C11</f>
        <v>0.65895919990750584</v>
      </c>
      <c r="Q20" s="54"/>
      <c r="R20" s="53">
        <f>+'RfP XGB'!C10</f>
        <v>0.68909509592883622</v>
      </c>
      <c r="S20" s="54"/>
    </row>
    <row r="21" spans="2:19" ht="16" customHeight="1" x14ac:dyDescent="0.2">
      <c r="B21" s="51" t="s">
        <v>198</v>
      </c>
      <c r="C21" s="5" t="s">
        <v>16</v>
      </c>
      <c r="D21" s="31">
        <f>+'Prep Genga'!C6</f>
        <v>0.14751094005382098</v>
      </c>
      <c r="E21" s="30">
        <f>+'Prep Genga'!D6</f>
        <v>0.8704978830128729</v>
      </c>
      <c r="F21" s="31">
        <f>+'Prep CatB'!C10</f>
        <v>0.30315133570320679</v>
      </c>
      <c r="G21" s="30">
        <f>+'Prep CatB'!D10</f>
        <v>0.99490554962399114</v>
      </c>
      <c r="H21" s="44">
        <f>+'Prep Suffix'!C10</f>
        <v>0.13734110145805381</v>
      </c>
      <c r="I21" s="44">
        <f>+'Prep Suffix'!D10</f>
        <v>0.99425414685803959</v>
      </c>
      <c r="J21" s="31">
        <f>+ROUND('Prep BPDP'!C9,4)</f>
        <v>4.5699999999999998E-2</v>
      </c>
      <c r="K21" s="30">
        <f>+ROUND('Prep BPDP'!D9,4)</f>
        <v>0.99690000000000001</v>
      </c>
      <c r="L21" s="31">
        <f>+'Prep MPPN'!C9</f>
        <v>2.6953657601583518E-2</v>
      </c>
      <c r="M21" s="30">
        <f>+'Prep MPPN'!D9</f>
        <v>0.9971150926938368</v>
      </c>
      <c r="N21" s="31">
        <f>+'Prep SC CIBE'!C10</f>
        <v>2.9405779405779403E-2</v>
      </c>
      <c r="O21" s="30">
        <f>+'Prep SC CIBE'!D10</f>
        <v>0.98959446774618764</v>
      </c>
      <c r="P21" s="40">
        <f>+'Prep No Imb'!C10</f>
        <v>0.31440650894056976</v>
      </c>
      <c r="Q21" s="41">
        <f>+'Prep No Imb'!D10</f>
        <v>0.99305900322692331</v>
      </c>
      <c r="R21" s="40">
        <f>+'Prep XGB'!C10</f>
        <v>0.29322779015799966</v>
      </c>
      <c r="S21" s="41">
        <f>+'Prep XGB'!D10</f>
        <v>0.99478954419849253</v>
      </c>
    </row>
    <row r="22" spans="2:19" ht="16" customHeight="1" x14ac:dyDescent="0.2">
      <c r="B22" s="55"/>
      <c r="C22" s="2" t="s">
        <v>17</v>
      </c>
      <c r="D22" s="29">
        <f>+'Prep Genga'!C7</f>
        <v>0.10667490423616588</v>
      </c>
      <c r="E22" s="27">
        <f>+'Prep Genga'!D7</f>
        <v>0.86285780217953223</v>
      </c>
      <c r="F22" s="29">
        <f>+'Prep CatB'!C11</f>
        <v>0.27270453389528654</v>
      </c>
      <c r="G22" s="27">
        <f>+'Prep CatB'!D11</f>
        <v>0.99460212357485067</v>
      </c>
      <c r="H22" s="43">
        <f>+'Prep Suffix'!C11</f>
        <v>0.24474588011966095</v>
      </c>
      <c r="I22" s="43">
        <f>+'Prep Suffix'!D11</f>
        <v>0.98042267053054177</v>
      </c>
      <c r="J22" s="29">
        <f>+ROUND('Prep BPDP'!C10,4)</f>
        <v>0.55659999999999998</v>
      </c>
      <c r="K22" s="27">
        <f>+ROUND('Prep BPDP'!D10,4)</f>
        <v>0.85140000000000005</v>
      </c>
      <c r="L22" s="29">
        <f>+'Prep MPPN'!C10</f>
        <v>0.55112499603351084</v>
      </c>
      <c r="M22" s="27">
        <f>+'Prep MPPN'!D10</f>
        <v>0.76635317185250884</v>
      </c>
      <c r="N22" s="29">
        <f>+'Prep SC CIBE'!C11</f>
        <v>1.2062523908121586E-3</v>
      </c>
      <c r="O22" s="27">
        <f>+'Prep SC CIBE'!D11</f>
        <v>0.99960428621473985</v>
      </c>
      <c r="P22" s="38">
        <f>+'Prep No Imb'!C11</f>
        <v>0.30047363009013672</v>
      </c>
      <c r="Q22" s="39">
        <f>+'Prep No Imb'!D11</f>
        <v>0.99390295926535399</v>
      </c>
      <c r="R22" s="38">
        <f>+'Prep XGB'!C11</f>
        <v>0.24199460780899409</v>
      </c>
      <c r="S22" s="39">
        <f>+'Prep XGB'!D11</f>
        <v>0.99511161674599302</v>
      </c>
    </row>
    <row r="23" spans="2:19" ht="17" customHeight="1" thickBot="1" x14ac:dyDescent="0.25">
      <c r="B23" s="55"/>
      <c r="C23" s="2" t="s">
        <v>197</v>
      </c>
      <c r="D23" s="56">
        <f>+'Prep Genga'!C8</f>
        <v>0.55209501337560585</v>
      </c>
      <c r="E23" s="57"/>
      <c r="F23" s="56">
        <f>+'Prep CatB'!C12</f>
        <v>0.63328665321214928</v>
      </c>
      <c r="G23" s="57"/>
      <c r="H23" s="53">
        <f>+'Prep Suffix'!C12</f>
        <v>0.62840460460933789</v>
      </c>
      <c r="I23" s="54"/>
      <c r="J23" s="56">
        <f>+ROUND('Prep BPDP'!C11,4)</f>
        <v>0.70399999999999996</v>
      </c>
      <c r="K23" s="57">
        <f>+ROUND('Prep BPDP'!D11,4)</f>
        <v>0</v>
      </c>
      <c r="L23" s="56">
        <f>+'Prep MPPN'!C11</f>
        <v>0.65873908394301006</v>
      </c>
      <c r="M23" s="57">
        <f>+'Prep MPPN'!D11</f>
        <v>0</v>
      </c>
      <c r="N23" s="56">
        <f>+'Prep SC CIBE'!C12</f>
        <v>0.50039615161659678</v>
      </c>
      <c r="O23" s="57"/>
      <c r="P23" s="53">
        <f>+'Prep No Imb'!C12</f>
        <v>0.6471882946777453</v>
      </c>
      <c r="Q23" s="54"/>
      <c r="R23" s="53">
        <f>+'Prep XGB'!C12</f>
        <v>0.61823200365598463</v>
      </c>
      <c r="S23" s="54"/>
    </row>
    <row r="24" spans="2:19" ht="16" customHeight="1" x14ac:dyDescent="0.2">
      <c r="B24" s="65" t="s">
        <v>11</v>
      </c>
      <c r="C24" s="5" t="s">
        <v>16</v>
      </c>
      <c r="D24" s="31">
        <f>+'Mobis Genga'!C9</f>
        <v>0.12105923107794769</v>
      </c>
      <c r="E24" s="30">
        <f>+'Mobis Genga'!D9</f>
        <v>0.8355147564667883</v>
      </c>
      <c r="F24" s="31">
        <f>+'Mobis CatB'!C8</f>
        <v>0.13633878663234422</v>
      </c>
      <c r="G24" s="30">
        <f>+'Mobis CatB'!D8</f>
        <v>0.92956422262484351</v>
      </c>
      <c r="H24" s="44">
        <f>+'Mobis Suffix'!C8</f>
        <v>0.11761096946888623</v>
      </c>
      <c r="I24" s="44">
        <f>+'Mobis Suffix'!D8</f>
        <v>0.96968652904547614</v>
      </c>
      <c r="J24" s="31">
        <f>+ROUND('Mobis BPDP'!C9,4)</f>
        <v>9.9299999999999999E-2</v>
      </c>
      <c r="K24" s="30">
        <f>+ROUND('Mobis BPDP'!D9,4)</f>
        <v>0.9748</v>
      </c>
      <c r="L24" s="31">
        <f>+'Mobis MPPN'!C9</f>
        <v>9.5646879013066413E-2</v>
      </c>
      <c r="M24" s="30">
        <f>+'Mobis MPPN'!D9</f>
        <v>0.99713390223597076</v>
      </c>
      <c r="N24" s="31">
        <f>+'Mobis SC CIBE'!C9</f>
        <v>6.1227618653197972E-2</v>
      </c>
      <c r="O24" s="30">
        <f>+'Mobis SC CIBE'!D9</f>
        <v>0.9615351587474289</v>
      </c>
      <c r="P24" s="40">
        <f>+'Mobis No Imb'!C9</f>
        <v>0.21094334915991084</v>
      </c>
      <c r="Q24" s="41">
        <f>+'Mobis No Imb'!D9</f>
        <v>0.95915272392534623</v>
      </c>
      <c r="R24" s="40">
        <f>+'Mobis XGB'!C8</f>
        <v>0.17759112802680602</v>
      </c>
      <c r="S24" s="41">
        <f>+'Mobis XGB'!D8</f>
        <v>0.9849690739901571</v>
      </c>
    </row>
    <row r="25" spans="2:19" x14ac:dyDescent="0.2">
      <c r="B25" s="66"/>
      <c r="C25" s="2" t="s">
        <v>17</v>
      </c>
      <c r="D25" s="29">
        <f>+'Mobis Genga'!C10</f>
        <v>0.12445497596714783</v>
      </c>
      <c r="E25" s="27">
        <f>+'Mobis Genga'!D10</f>
        <v>0.84147962075739502</v>
      </c>
      <c r="F25" s="29">
        <f>+'Mobis CatB'!C9</f>
        <v>0.22536104840604154</v>
      </c>
      <c r="G25" s="27">
        <f>+'Mobis CatB'!D9</f>
        <v>0.89066595761634626</v>
      </c>
      <c r="H25" s="43">
        <f>+'Mobis Suffix'!C9</f>
        <v>0.20627558173024566</v>
      </c>
      <c r="I25" s="43">
        <f>+'Mobis Suffix'!D9</f>
        <v>0.95993679413006416</v>
      </c>
      <c r="J25" s="29">
        <f>+ROUND('Mobis BPDP'!C10,4)</f>
        <v>0.71619999999999995</v>
      </c>
      <c r="K25" s="27">
        <f>+ROUND('Mobis BPDP'!D10,4)</f>
        <v>0.59060000000000001</v>
      </c>
      <c r="L25" s="29">
        <f>+'Mobis MPPN'!C10</f>
        <v>0.5644196896310808</v>
      </c>
      <c r="M25" s="27">
        <f>+'Mobis MPPN'!D10</f>
        <v>0.73912565578933509</v>
      </c>
      <c r="N25" s="29">
        <f>+'Mobis SC CIBE'!C10</f>
        <v>3.4942049732930359E-3</v>
      </c>
      <c r="O25" s="27">
        <f>+'Mobis SC CIBE'!D10</f>
        <v>0.99821955986287569</v>
      </c>
      <c r="P25" s="38">
        <f>+'Mobis No Imb'!C10</f>
        <v>0.10667327853738509</v>
      </c>
      <c r="Q25" s="39">
        <f>+'Mobis No Imb'!D10</f>
        <v>0.96096153186434785</v>
      </c>
      <c r="R25" s="38">
        <f>+'Mobis XGB'!C9</f>
        <v>0.25429911109206998</v>
      </c>
      <c r="S25" s="39">
        <f>+'Mobis XGB'!D9</f>
        <v>0.91177692428217538</v>
      </c>
    </row>
    <row r="26" spans="2:19" ht="17" thickBot="1" x14ac:dyDescent="0.25">
      <c r="B26" s="67"/>
      <c r="C26" s="3" t="s">
        <v>197</v>
      </c>
      <c r="D26" s="56">
        <f>+'Mobis Genga'!C11</f>
        <v>0.54607826991907604</v>
      </c>
      <c r="E26" s="57"/>
      <c r="F26" s="56">
        <f>+'Mobis CatB'!C10</f>
        <v>0.57294307706934178</v>
      </c>
      <c r="G26" s="57"/>
      <c r="H26" s="53">
        <f>+'Mobis Suffix'!C10</f>
        <v>0.59577666773170734</v>
      </c>
      <c r="I26" s="54"/>
      <c r="J26" s="56">
        <f>+ROUND('Mobis BPDP'!C11,4)</f>
        <v>0.65339999999999998</v>
      </c>
      <c r="K26" s="57"/>
      <c r="L26" s="56">
        <f>+'Mobis MPPN'!C11</f>
        <v>0.651772672710208</v>
      </c>
      <c r="M26" s="57"/>
      <c r="N26" s="56">
        <f>+'Mobis SC CIBE'!C11</f>
        <v>0.50073554122573538</v>
      </c>
      <c r="O26" s="57"/>
      <c r="P26" s="53">
        <f>+'Mobis No Imb'!C11</f>
        <v>0.5338174052008664</v>
      </c>
      <c r="Q26" s="54"/>
      <c r="R26" s="53">
        <f>+'Mobis XGB'!C10</f>
        <v>0.57653778660189192</v>
      </c>
      <c r="S26" s="54"/>
    </row>
  </sheetData>
  <mergeCells count="76">
    <mergeCell ref="R17:S17"/>
    <mergeCell ref="R20:S20"/>
    <mergeCell ref="R23:S23"/>
    <mergeCell ref="R26:S26"/>
    <mergeCell ref="N2:S2"/>
    <mergeCell ref="R3:S4"/>
    <mergeCell ref="R8:S8"/>
    <mergeCell ref="R11:S11"/>
    <mergeCell ref="R14:S14"/>
    <mergeCell ref="D4:E4"/>
    <mergeCell ref="D3:I3"/>
    <mergeCell ref="J3:M3"/>
    <mergeCell ref="N3:Q3"/>
    <mergeCell ref="F4:G4"/>
    <mergeCell ref="H4:I4"/>
    <mergeCell ref="N4:O4"/>
    <mergeCell ref="N26:O26"/>
    <mergeCell ref="D8:E8"/>
    <mergeCell ref="D11:E11"/>
    <mergeCell ref="D14:E14"/>
    <mergeCell ref="D17:E17"/>
    <mergeCell ref="D20:E20"/>
    <mergeCell ref="D23:E23"/>
    <mergeCell ref="D26:E26"/>
    <mergeCell ref="N14:O14"/>
    <mergeCell ref="N17:O17"/>
    <mergeCell ref="P4:Q4"/>
    <mergeCell ref="N8:O8"/>
    <mergeCell ref="N11:O11"/>
    <mergeCell ref="L20:M20"/>
    <mergeCell ref="J17:K17"/>
    <mergeCell ref="L17:M17"/>
    <mergeCell ref="P11:Q11"/>
    <mergeCell ref="P8:Q8"/>
    <mergeCell ref="J4:K4"/>
    <mergeCell ref="L4:M4"/>
    <mergeCell ref="F8:G8"/>
    <mergeCell ref="F11:G11"/>
    <mergeCell ref="F14:G14"/>
    <mergeCell ref="F17:G17"/>
    <mergeCell ref="F20:G20"/>
    <mergeCell ref="B18:B20"/>
    <mergeCell ref="J20:K20"/>
    <mergeCell ref="F23:G23"/>
    <mergeCell ref="P20:Q20"/>
    <mergeCell ref="N20:O20"/>
    <mergeCell ref="N23:O23"/>
    <mergeCell ref="L23:M23"/>
    <mergeCell ref="P23:Q23"/>
    <mergeCell ref="B24:B26"/>
    <mergeCell ref="J26:K26"/>
    <mergeCell ref="L26:M26"/>
    <mergeCell ref="F26:G26"/>
    <mergeCell ref="P26:Q26"/>
    <mergeCell ref="B21:B23"/>
    <mergeCell ref="J23:K23"/>
    <mergeCell ref="B12:B14"/>
    <mergeCell ref="J14:K14"/>
    <mergeCell ref="L14:M14"/>
    <mergeCell ref="B15:B17"/>
    <mergeCell ref="P14:Q14"/>
    <mergeCell ref="P17:Q17"/>
    <mergeCell ref="B9:B11"/>
    <mergeCell ref="J11:K11"/>
    <mergeCell ref="L11:M11"/>
    <mergeCell ref="B6:B8"/>
    <mergeCell ref="J8:K8"/>
    <mergeCell ref="L8:M8"/>
    <mergeCell ref="B3:C5"/>
    <mergeCell ref="H8:I8"/>
    <mergeCell ref="H11:I11"/>
    <mergeCell ref="H26:I26"/>
    <mergeCell ref="H20:I20"/>
    <mergeCell ref="H17:I17"/>
    <mergeCell ref="H14:I14"/>
    <mergeCell ref="H23:I23"/>
  </mergeCells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1A4-737F-264D-992B-B909BC91DD4D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9.0344751136237661E-2</v>
      </c>
      <c r="C2">
        <v>0.14478017216476979</v>
      </c>
      <c r="D2">
        <v>2.7877553208599151E-2</v>
      </c>
      <c r="E2">
        <v>0.83736263736263739</v>
      </c>
      <c r="F2">
        <v>0.99767287234042556</v>
      </c>
      <c r="G2">
        <v>0.98798076923076927</v>
      </c>
    </row>
    <row r="3" spans="1:7" x14ac:dyDescent="0.2">
      <c r="A3" s="8" t="s">
        <v>26</v>
      </c>
      <c r="B3">
        <v>0.81499999999999995</v>
      </c>
      <c r="C3">
        <v>0.99721448467966578</v>
      </c>
      <c r="D3">
        <v>0.96296296296296291</v>
      </c>
      <c r="E3">
        <v>0.10400174701097339</v>
      </c>
      <c r="F3">
        <v>0.16855762749943831</v>
      </c>
      <c r="G3">
        <v>8.3126864539616721E-2</v>
      </c>
    </row>
    <row r="4" spans="1:7" x14ac:dyDescent="0.2">
      <c r="A4" s="8" t="s">
        <v>122</v>
      </c>
      <c r="B4">
        <v>0.52181061444877619</v>
      </c>
      <c r="C4">
        <v>0.52181061444877619</v>
      </c>
      <c r="D4">
        <v>0.52181061444877619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8.7667492169868869E-2</v>
      </c>
      <c r="D7" s="15">
        <f>+AVERAGE(E2:G2)</f>
        <v>0.94100542631127737</v>
      </c>
      <c r="E7" s="15"/>
      <c r="F7" s="15"/>
    </row>
    <row r="8" spans="1:7" x14ac:dyDescent="0.2">
      <c r="B8" s="15" t="s">
        <v>26</v>
      </c>
      <c r="C8" s="15">
        <f>+AVERAGE(B3:D3)</f>
        <v>0.92505914921420951</v>
      </c>
      <c r="D8" s="15">
        <f>+AVERAGE(E3:G3)</f>
        <v>0.1185620796833428</v>
      </c>
      <c r="E8" s="15"/>
      <c r="F8" s="15"/>
    </row>
    <row r="9" spans="1:7" x14ac:dyDescent="0.2">
      <c r="B9" s="15" t="s">
        <v>196</v>
      </c>
      <c r="C9" s="70">
        <f>+AVERAGE(B4:D4)</f>
        <v>0.52181061444877619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7CB6-C0C0-B349-905D-E9591878A384}">
  <dimension ref="A1:AK21"/>
  <sheetViews>
    <sheetView zoomScale="180" zoomScaleNormal="180" workbookViewId="0">
      <selection activeCell="A4" sqref="A4:A5"/>
    </sheetView>
  </sheetViews>
  <sheetFormatPr baseColWidth="10" defaultColWidth="8.83203125" defaultRowHeight="16" x14ac:dyDescent="0.2"/>
  <cols>
    <col min="2" max="2" width="9.6640625" bestFit="1" customWidth="1"/>
    <col min="3" max="6" width="10.83203125" bestFit="1" customWidth="1"/>
    <col min="7" max="8" width="9.6640625" bestFit="1" customWidth="1"/>
    <col min="9" max="9" width="10.83203125" bestFit="1" customWidth="1"/>
    <col min="10" max="12" width="10.6640625" bestFit="1" customWidth="1"/>
  </cols>
  <sheetData>
    <row r="1" spans="1:3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/>
      <c r="I1" s="8"/>
      <c r="J1" s="8"/>
      <c r="K1" s="8"/>
      <c r="L1" s="8"/>
      <c r="M1" s="8"/>
    </row>
    <row r="2" spans="1:37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7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7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7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7" x14ac:dyDescent="0.2">
      <c r="B7" s="14"/>
      <c r="C7" s="69" t="s">
        <v>15</v>
      </c>
      <c r="D7" s="69"/>
      <c r="E7" s="69"/>
      <c r="F7" s="69"/>
    </row>
    <row r="8" spans="1:37" x14ac:dyDescent="0.2">
      <c r="B8" s="14"/>
      <c r="C8" s="14" t="s">
        <v>260</v>
      </c>
      <c r="D8" s="14" t="s">
        <v>261</v>
      </c>
      <c r="E8" s="14"/>
      <c r="F8" s="14"/>
    </row>
    <row r="9" spans="1:37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7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7" x14ac:dyDescent="0.2">
      <c r="B11" s="15" t="s">
        <v>196</v>
      </c>
      <c r="C11" s="70">
        <f>+AVERAGE(B5:D5)</f>
        <v>0.73236497785986154</v>
      </c>
      <c r="D11" s="70"/>
      <c r="E11" s="70"/>
      <c r="F11" s="70"/>
      <c r="G11" s="16"/>
    </row>
    <row r="12" spans="1:37" x14ac:dyDescent="0.2">
      <c r="C12" s="71" t="s">
        <v>264</v>
      </c>
      <c r="D12" s="71"/>
      <c r="E12" s="71"/>
      <c r="F12" s="71"/>
    </row>
    <row r="14" spans="1:37" x14ac:dyDescent="0.2">
      <c r="B14" s="71" t="s">
        <v>260</v>
      </c>
      <c r="C14" s="71"/>
      <c r="D14" s="71"/>
      <c r="E14" s="71"/>
      <c r="F14" s="71" t="s">
        <v>261</v>
      </c>
      <c r="G14" s="71"/>
      <c r="H14" s="71"/>
      <c r="I14" s="71"/>
      <c r="AK14" t="s">
        <v>273</v>
      </c>
    </row>
    <row r="15" spans="1:37" x14ac:dyDescent="0.2">
      <c r="B15" s="8" t="s">
        <v>20</v>
      </c>
      <c r="C15" s="8" t="s">
        <v>21</v>
      </c>
      <c r="D15" s="8" t="s">
        <v>22</v>
      </c>
      <c r="E15" s="33" t="s">
        <v>281</v>
      </c>
      <c r="F15" s="8" t="s">
        <v>20</v>
      </c>
      <c r="G15" s="8" t="s">
        <v>21</v>
      </c>
      <c r="H15" s="8" t="s">
        <v>22</v>
      </c>
      <c r="I15" s="33" t="s">
        <v>281</v>
      </c>
    </row>
    <row r="16" spans="1:37" x14ac:dyDescent="0.2">
      <c r="A16" s="8" t="s">
        <v>16</v>
      </c>
      <c r="B16" s="16">
        <f>+B2</f>
        <v>0.15871718925543871</v>
      </c>
      <c r="C16" s="16">
        <f t="shared" ref="C16:D16" si="0">+C2</f>
        <v>0.21663244353182751</v>
      </c>
      <c r="D16" s="16">
        <f t="shared" si="0"/>
        <v>0.1107536764705882</v>
      </c>
      <c r="E16" s="16">
        <f>+AVERAGE(B16:D16)</f>
        <v>0.16203443641928481</v>
      </c>
      <c r="F16" s="16">
        <f>+E2</f>
        <v>0.9576287288618659</v>
      </c>
      <c r="G16" s="16">
        <f t="shared" ref="G16:H16" si="1">+F2</f>
        <v>0.94684442905376154</v>
      </c>
      <c r="H16" s="16">
        <f t="shared" si="1"/>
        <v>0.99636705292828065</v>
      </c>
      <c r="I16" s="16">
        <f>+AVERAGE(F16:H16)</f>
        <v>0.9669467369479694</v>
      </c>
    </row>
    <row r="17" spans="1:17" x14ac:dyDescent="0.2">
      <c r="A17" s="8" t="s">
        <v>26</v>
      </c>
      <c r="B17" s="16">
        <f t="shared" ref="B17:D17" si="2">+B3</f>
        <v>0.77700000000000002</v>
      </c>
      <c r="C17" s="16">
        <f t="shared" si="2"/>
        <v>0.75567051333068047</v>
      </c>
      <c r="D17" s="16">
        <f t="shared" si="2"/>
        <v>0.8925925925925926</v>
      </c>
      <c r="E17" s="16">
        <f t="shared" ref="E17:E18" si="3">+AVERAGE(B17:D17)</f>
        <v>0.80842103530775766</v>
      </c>
      <c r="F17" s="16">
        <f t="shared" ref="F17:H17" si="4">+E3</f>
        <v>0.55030845662499317</v>
      </c>
      <c r="G17" s="16">
        <f t="shared" si="4"/>
        <v>0.61430015726802967</v>
      </c>
      <c r="H17" s="16">
        <f t="shared" si="4"/>
        <v>0.80431814734287299</v>
      </c>
      <c r="I17" s="16">
        <f t="shared" ref="I17:I18" si="5">+AVERAGE(F17:H17)</f>
        <v>0.65630892041196531</v>
      </c>
    </row>
    <row r="18" spans="1:17" x14ac:dyDescent="0.2">
      <c r="A18" s="8" t="s">
        <v>122</v>
      </c>
      <c r="B18" s="16">
        <f>+B5</f>
        <v>0.66365422831249654</v>
      </c>
      <c r="C18" s="16">
        <f>+C5</f>
        <v>0.68498533529935512</v>
      </c>
      <c r="D18" s="16">
        <f>+D5</f>
        <v>0.84845536996773274</v>
      </c>
      <c r="E18" s="16">
        <f t="shared" si="3"/>
        <v>0.73236497785986154</v>
      </c>
      <c r="F18" s="16">
        <f>+B5</f>
        <v>0.66365422831249654</v>
      </c>
      <c r="G18" s="16">
        <f t="shared" ref="G18:H18" si="6">+C5</f>
        <v>0.68498533529935512</v>
      </c>
      <c r="H18" s="16">
        <f t="shared" si="6"/>
        <v>0.84845536996773274</v>
      </c>
      <c r="I18" s="16">
        <f t="shared" si="5"/>
        <v>0.73236497785986154</v>
      </c>
    </row>
    <row r="21" spans="1:17" x14ac:dyDescent="0.2">
      <c r="Q21" s="34"/>
    </row>
  </sheetData>
  <mergeCells count="7">
    <mergeCell ref="B14:E14"/>
    <mergeCell ref="F14:I14"/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AE14"/>
  <sheetViews>
    <sheetView zoomScale="180" zoomScaleNormal="180" workbookViewId="0">
      <selection activeCell="A4" sqref="A4:A5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69" t="s">
        <v>15</v>
      </c>
      <c r="D7" s="69"/>
      <c r="E7" s="69"/>
      <c r="F7" s="69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70">
        <f>+AVERAGE(B5:D5)</f>
        <v>0.73236497785986154</v>
      </c>
      <c r="D11" s="70"/>
      <c r="E11" s="70"/>
      <c r="F11" s="70"/>
      <c r="G11" s="16"/>
    </row>
    <row r="12" spans="1:31" x14ac:dyDescent="0.2">
      <c r="C12" s="71" t="s">
        <v>264</v>
      </c>
      <c r="D12" s="71"/>
      <c r="E12" s="71"/>
      <c r="F12" s="71"/>
    </row>
    <row r="14" spans="1:31" x14ac:dyDescent="0.2">
      <c r="AE14" t="s">
        <v>273</v>
      </c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8CC-319E-A44A-B31C-5446B1A5B10A}">
  <dimension ref="A1:G12"/>
  <sheetViews>
    <sheetView workbookViewId="0">
      <selection activeCell="A4" sqref="A4:A5"/>
    </sheetView>
  </sheetViews>
  <sheetFormatPr baseColWidth="10" defaultColWidth="8.83203125" defaultRowHeight="15" x14ac:dyDescent="0.2"/>
  <cols>
    <col min="1" max="16384" width="8.83203125" style="4"/>
  </cols>
  <sheetData>
    <row r="1" spans="1:7" ht="16" x14ac:dyDescent="0.2">
      <c r="A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ht="16" x14ac:dyDescent="0.2">
      <c r="A2" s="8" t="s">
        <v>16</v>
      </c>
      <c r="B2">
        <v>0.18255972033404541</v>
      </c>
      <c r="C2">
        <v>0.20495915149777841</v>
      </c>
      <c r="D2">
        <v>3.3990212934796982E-2</v>
      </c>
      <c r="E2">
        <v>0.9301160337552743</v>
      </c>
      <c r="F2">
        <v>0.91881559220389808</v>
      </c>
      <c r="G2">
        <v>0.99499518768046202</v>
      </c>
    </row>
    <row r="3" spans="1:7" ht="16" x14ac:dyDescent="0.2">
      <c r="A3" s="8" t="s">
        <v>26</v>
      </c>
      <c r="B3">
        <v>0.47</v>
      </c>
      <c r="C3">
        <v>0.56904098686828497</v>
      </c>
      <c r="D3">
        <v>0.95185185185185184</v>
      </c>
      <c r="E3">
        <v>0.77021346290331383</v>
      </c>
      <c r="F3">
        <v>0.68844079982026507</v>
      </c>
      <c r="G3">
        <v>0.26136421095211609</v>
      </c>
    </row>
    <row r="4" spans="1:7" ht="16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7" ht="16" x14ac:dyDescent="0.2">
      <c r="A5" s="8" t="s">
        <v>122</v>
      </c>
      <c r="B5">
        <v>0.62010673145165696</v>
      </c>
      <c r="C5">
        <v>0.62874089334427496</v>
      </c>
      <c r="D5">
        <v>0.60660803140198405</v>
      </c>
      <c r="E5">
        <v>0</v>
      </c>
      <c r="F5">
        <v>0</v>
      </c>
      <c r="G5">
        <v>0</v>
      </c>
    </row>
    <row r="6" spans="1:7" customFormat="1" ht="16" x14ac:dyDescent="0.2"/>
    <row r="7" spans="1:7" customFormat="1" ht="16" x14ac:dyDescent="0.2">
      <c r="B7" s="14"/>
      <c r="C7" s="69" t="s">
        <v>15</v>
      </c>
      <c r="D7" s="69"/>
      <c r="E7" s="69"/>
      <c r="F7" s="69"/>
    </row>
    <row r="8" spans="1:7" customFormat="1" ht="16" x14ac:dyDescent="0.2">
      <c r="B8" s="14"/>
      <c r="C8" s="14" t="s">
        <v>260</v>
      </c>
      <c r="D8" s="14" t="s">
        <v>261</v>
      </c>
      <c r="E8" s="14"/>
      <c r="F8" s="14"/>
    </row>
    <row r="9" spans="1:7" customFormat="1" ht="16" x14ac:dyDescent="0.2">
      <c r="B9" s="15" t="s">
        <v>16</v>
      </c>
      <c r="C9" s="15">
        <f>+AVERAGE(B2:D2)</f>
        <v>0.14050302825554026</v>
      </c>
      <c r="D9" s="15">
        <f>+AVERAGE(E2:G2)</f>
        <v>0.94797560454654484</v>
      </c>
      <c r="E9" s="15"/>
      <c r="F9" s="15"/>
      <c r="G9" s="16"/>
    </row>
    <row r="10" spans="1:7" customFormat="1" ht="16" x14ac:dyDescent="0.2">
      <c r="B10" s="15" t="s">
        <v>26</v>
      </c>
      <c r="C10" s="15">
        <f>+AVERAGE(B3:D3)</f>
        <v>0.66363094624004548</v>
      </c>
      <c r="D10" s="15">
        <f>+AVERAGE(E3:G3)</f>
        <v>0.57333949122523176</v>
      </c>
      <c r="E10" s="15"/>
      <c r="F10" s="15"/>
      <c r="G10" s="16"/>
    </row>
    <row r="11" spans="1:7" customFormat="1" ht="16" x14ac:dyDescent="0.2">
      <c r="B11" s="15" t="s">
        <v>196</v>
      </c>
      <c r="C11" s="70">
        <f>+AVERAGE(B5:D5)</f>
        <v>0.61848521873263873</v>
      </c>
      <c r="D11" s="70"/>
      <c r="E11" s="70"/>
      <c r="F11" s="70"/>
      <c r="G11" s="16"/>
    </row>
    <row r="12" spans="1:7" customFormat="1" ht="16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FB96-AC2D-3B4E-B7FD-937B37A7F876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69">
        <f>+AVERAGE(B4:I4)</f>
        <v>0.5832491499350162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4B15-24E4-1A49-8ED3-767D008AF4AA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69">
        <f>+AVERAGE(B4:I4)</f>
        <v>0.5832491499350162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7CAE-B5D2-CA42-90D0-1DA8709DB594}">
  <dimension ref="A1:Q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</v>
      </c>
      <c r="C2">
        <v>0.13386927647675639</v>
      </c>
      <c r="D2">
        <v>0.19254445964432279</v>
      </c>
      <c r="E2">
        <v>0.25136798905608748</v>
      </c>
      <c r="F2">
        <v>0.42084942084942079</v>
      </c>
      <c r="G2">
        <v>2.5000000000000001E-2</v>
      </c>
      <c r="H2">
        <v>0</v>
      </c>
      <c r="J2">
        <v>0.79371052277919629</v>
      </c>
      <c r="K2">
        <v>0.80676972281449888</v>
      </c>
      <c r="L2">
        <v>0.80056444026340545</v>
      </c>
      <c r="M2">
        <v>0.80647762397527212</v>
      </c>
      <c r="N2">
        <v>0.96605976647536118</v>
      </c>
      <c r="O2">
        <v>0.78636127017178548</v>
      </c>
      <c r="P2">
        <v>0.99411310557807375</v>
      </c>
      <c r="Q2">
        <v>0.97626628075253252</v>
      </c>
    </row>
    <row r="3" spans="1:17" x14ac:dyDescent="0.2">
      <c r="A3" s="8" t="s">
        <v>26</v>
      </c>
      <c r="B3">
        <v>0</v>
      </c>
      <c r="C3">
        <v>0.2089470812875068</v>
      </c>
      <c r="D3">
        <v>0.27503663898387892</v>
      </c>
      <c r="E3">
        <v>0.33793103448275857</v>
      </c>
      <c r="F3">
        <v>0.24115044247787609</v>
      </c>
      <c r="G3">
        <v>9.1743119266055051E-3</v>
      </c>
      <c r="H3">
        <v>0</v>
      </c>
      <c r="I3">
        <v>0</v>
      </c>
      <c r="J3">
        <v>0.66885617214043036</v>
      </c>
      <c r="K3">
        <v>0.70956399437412099</v>
      </c>
      <c r="L3">
        <v>0.7161577302236114</v>
      </c>
      <c r="M3">
        <v>0.73272283272283267</v>
      </c>
      <c r="N3">
        <v>0.98486835468576617</v>
      </c>
      <c r="O3">
        <v>0.91065830721003138</v>
      </c>
      <c r="P3">
        <v>0.99970885093167705</v>
      </c>
      <c r="Q3">
        <v>1</v>
      </c>
    </row>
    <row r="4" spans="1:17" x14ac:dyDescent="0.2">
      <c r="A4" s="8" t="s">
        <v>122</v>
      </c>
      <c r="B4">
        <v>0.33442808607021518</v>
      </c>
      <c r="C4">
        <v>0.45925553783081391</v>
      </c>
      <c r="D4">
        <v>0.49559718460374508</v>
      </c>
      <c r="E4">
        <v>0.53532693360279571</v>
      </c>
      <c r="F4">
        <v>0.61300939858182113</v>
      </c>
      <c r="G4">
        <v>0.45991630956831842</v>
      </c>
      <c r="H4">
        <v>0.49985442546583853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s="14"/>
      <c r="C5" s="14" t="s">
        <v>260</v>
      </c>
      <c r="D5" s="14" t="s">
        <v>261</v>
      </c>
      <c r="E5" s="14"/>
      <c r="F5" s="14"/>
    </row>
    <row r="6" spans="1:17" x14ac:dyDescent="0.2">
      <c r="B6" s="14" t="s">
        <v>16</v>
      </c>
      <c r="C6" s="14">
        <f>+AVERAGE(B2:I2)</f>
        <v>0.14623302086094106</v>
      </c>
      <c r="D6" s="14">
        <f>+AVERAGE(J2:Q2)</f>
        <v>0.86629034160126572</v>
      </c>
      <c r="E6" s="14"/>
      <c r="F6" s="14"/>
    </row>
    <row r="7" spans="1:17" x14ac:dyDescent="0.2">
      <c r="B7" s="14" t="s">
        <v>26</v>
      </c>
      <c r="C7" s="14">
        <f>+AVERAGE(B3:I3)</f>
        <v>0.13402993864482823</v>
      </c>
      <c r="D7" s="14">
        <f>+AVERAGE(J3:Q3)</f>
        <v>0.84031703028605875</v>
      </c>
      <c r="E7" s="14"/>
      <c r="F7" s="14"/>
    </row>
    <row r="8" spans="1:17" x14ac:dyDescent="0.2">
      <c r="B8" s="14" t="s">
        <v>196</v>
      </c>
      <c r="C8" s="69">
        <f>+AVERAGE(B4:I4)</f>
        <v>0.48717348446544351</v>
      </c>
      <c r="D8" s="69"/>
      <c r="E8" s="69"/>
      <c r="F8" s="69"/>
    </row>
    <row r="9" spans="1:17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Q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69" t="s">
        <v>15</v>
      </c>
      <c r="D7" s="69"/>
      <c r="E7" s="69"/>
      <c r="F7" s="69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69">
        <f>+AVERAGE(B5:I5)</f>
        <v>0.66647565665322606</v>
      </c>
      <c r="D11" s="69"/>
      <c r="E11" s="69"/>
      <c r="F11" s="69"/>
    </row>
    <row r="12" spans="1:17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52AF-E385-C74B-A454-886674730A1A}">
  <dimension ref="A1:Q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0.23157024793388431</v>
      </c>
      <c r="C2">
        <v>0.2363145172757003</v>
      </c>
      <c r="D2">
        <v>0.27526788300028959</v>
      </c>
      <c r="E2">
        <v>0.27578103400608239</v>
      </c>
      <c r="F2">
        <v>4.6293744833287409E-2</v>
      </c>
      <c r="G2">
        <v>0.32916592248615822</v>
      </c>
      <c r="H2">
        <v>1.058901389808074E-2</v>
      </c>
      <c r="I2">
        <v>3.3633633633633628E-2</v>
      </c>
      <c r="J2">
        <v>0.96894553881807644</v>
      </c>
      <c r="K2">
        <v>0.94867947178871548</v>
      </c>
      <c r="L2">
        <v>0.95779126915293433</v>
      </c>
      <c r="M2">
        <v>0.94251038007026511</v>
      </c>
      <c r="N2">
        <v>0.96266495011264885</v>
      </c>
      <c r="O2">
        <v>0.95216114141838015</v>
      </c>
      <c r="P2">
        <v>0.99491755138920257</v>
      </c>
      <c r="Q2">
        <v>0.99406207827260462</v>
      </c>
    </row>
    <row r="3" spans="1:17" x14ac:dyDescent="0.2">
      <c r="A3" s="8" t="s">
        <v>26</v>
      </c>
      <c r="B3">
        <v>0.91270358306188926</v>
      </c>
      <c r="C3">
        <v>0.90671031096563015</v>
      </c>
      <c r="D3">
        <v>0.92867611138251094</v>
      </c>
      <c r="E3">
        <v>0.91724137931034477</v>
      </c>
      <c r="F3">
        <v>0.74336283185840712</v>
      </c>
      <c r="G3">
        <v>0.88990825688073394</v>
      </c>
      <c r="H3">
        <v>0.26229508196721307</v>
      </c>
      <c r="I3">
        <v>0.91056910569105687</v>
      </c>
      <c r="J3">
        <v>0.47349943374858439</v>
      </c>
      <c r="K3">
        <v>0.3704875761837787</v>
      </c>
      <c r="L3">
        <v>0.39829285886030302</v>
      </c>
      <c r="M3">
        <v>0.36031746031746031</v>
      </c>
      <c r="N3">
        <v>0.30172500756582271</v>
      </c>
      <c r="O3">
        <v>0.547142512659754</v>
      </c>
      <c r="P3">
        <v>0.8549107142857143</v>
      </c>
      <c r="Q3">
        <v>0.36396877161774882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0.69310150840523688</v>
      </c>
      <c r="C5">
        <v>0.63859894357470437</v>
      </c>
      <c r="D5">
        <v>0.66348448512140701</v>
      </c>
      <c r="E5">
        <v>0.63877941981390263</v>
      </c>
      <c r="F5">
        <v>0.522543919712115</v>
      </c>
      <c r="G5">
        <v>0.71852538477024397</v>
      </c>
      <c r="H5">
        <v>0.55860289812646369</v>
      </c>
      <c r="I5">
        <v>0.63726893865440271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69" t="s">
        <v>15</v>
      </c>
      <c r="D7" s="69"/>
      <c r="E7" s="69"/>
      <c r="F7" s="69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0.17982699963338958</v>
      </c>
      <c r="D9" s="14">
        <f>+AVERAGE(J2:Q2)</f>
        <v>0.96521654762785358</v>
      </c>
      <c r="E9" s="14"/>
      <c r="F9" s="14"/>
    </row>
    <row r="10" spans="1:17" x14ac:dyDescent="0.2">
      <c r="B10" s="14" t="s">
        <v>26</v>
      </c>
      <c r="C10" s="14">
        <f>+AVERAGE(B3:I3)</f>
        <v>0.80893333263972322</v>
      </c>
      <c r="D10" s="14">
        <f>+AVERAGE(J3:Q3)</f>
        <v>0.45879304190489578</v>
      </c>
      <c r="E10" s="14"/>
      <c r="F10" s="14"/>
    </row>
    <row r="11" spans="1:17" x14ac:dyDescent="0.2">
      <c r="B11" s="14" t="s">
        <v>196</v>
      </c>
      <c r="C11" s="69">
        <f>+AVERAGE(B5:I5)</f>
        <v>0.6338631872723095</v>
      </c>
      <c r="D11" s="69"/>
      <c r="E11" s="69"/>
      <c r="F11" s="69"/>
    </row>
    <row r="12" spans="1:17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D4A6-4127-0B43-B454-7E6B7AC357A0}">
  <dimension ref="A1:AM15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0.95573440643863183</v>
      </c>
      <c r="C2">
        <v>0.38823529411764712</v>
      </c>
      <c r="D2">
        <v>0</v>
      </c>
      <c r="E2">
        <v>0.6607142857142857</v>
      </c>
      <c r="F2">
        <v>0.8214285714285714</v>
      </c>
      <c r="H2">
        <v>0.79381443298969068</v>
      </c>
      <c r="J2">
        <v>0.95081967213114749</v>
      </c>
      <c r="K2">
        <v>0.921875</v>
      </c>
      <c r="L2">
        <v>0.89393939393939392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0.99848271986513071</v>
      </c>
      <c r="V2">
        <v>0.99120535232545592</v>
      </c>
      <c r="W2">
        <v>0.99638066851181606</v>
      </c>
      <c r="X2">
        <v>0.99663695083542414</v>
      </c>
      <c r="Y2">
        <v>0.99696178242097966</v>
      </c>
      <c r="Z2">
        <v>0.9988823247644899</v>
      </c>
      <c r="AA2">
        <v>0.97576218683767191</v>
      </c>
      <c r="AB2">
        <v>1</v>
      </c>
      <c r="AC2">
        <v>1</v>
      </c>
      <c r="AD2">
        <v>0.99893190921228303</v>
      </c>
      <c r="AE2">
        <v>0.99807723121294667</v>
      </c>
      <c r="AM2">
        <v>0.99984032361081543</v>
      </c>
    </row>
    <row r="3" spans="1:39" x14ac:dyDescent="0.2">
      <c r="A3" s="8" t="s">
        <v>26</v>
      </c>
      <c r="B3">
        <v>0.97236438075742071</v>
      </c>
      <c r="C3">
        <v>0.37786259541984729</v>
      </c>
      <c r="D3">
        <v>0</v>
      </c>
      <c r="E3">
        <v>0.37</v>
      </c>
      <c r="F3">
        <v>0.28749999999999998</v>
      </c>
      <c r="G3">
        <v>0</v>
      </c>
      <c r="H3">
        <v>0.40848806366047752</v>
      </c>
      <c r="J3">
        <v>1</v>
      </c>
      <c r="K3">
        <v>0.74683544303797467</v>
      </c>
      <c r="L3">
        <v>0.62105263157894741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0.99752975522119924</v>
      </c>
      <c r="V3">
        <v>0.99157985642575697</v>
      </c>
      <c r="W3">
        <v>0.99994658404999737</v>
      </c>
      <c r="X3">
        <v>0.9989833591952485</v>
      </c>
      <c r="Y3">
        <v>0.99973274894435837</v>
      </c>
      <c r="Z3">
        <v>1</v>
      </c>
      <c r="AA3">
        <v>0.99556418075963404</v>
      </c>
      <c r="AB3">
        <v>1</v>
      </c>
      <c r="AC3">
        <v>0.99983983770220486</v>
      </c>
      <c r="AD3">
        <v>0.99973276322822024</v>
      </c>
      <c r="AE3">
        <v>0.99962554830426875</v>
      </c>
      <c r="AM3">
        <v>0.99994676887043543</v>
      </c>
    </row>
    <row r="4" spans="1:39" x14ac:dyDescent="0.2">
      <c r="A4" s="8" t="s">
        <v>122</v>
      </c>
      <c r="B4">
        <v>0.98494706798931009</v>
      </c>
      <c r="C4">
        <v>0.68472122592280216</v>
      </c>
      <c r="D4">
        <v>0.49997329202499868</v>
      </c>
      <c r="E4">
        <v>0.68449167959762436</v>
      </c>
      <c r="F4">
        <v>0.64361637447217923</v>
      </c>
      <c r="G4">
        <v>0.5</v>
      </c>
      <c r="H4">
        <v>0.70202612221005567</v>
      </c>
      <c r="I4" t="s">
        <v>284</v>
      </c>
      <c r="J4">
        <v>0.99991991885110254</v>
      </c>
      <c r="K4">
        <v>0.87328410313309746</v>
      </c>
      <c r="L4">
        <v>0.81033908994160797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0.49997338443521783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11" spans="1:39" x14ac:dyDescent="0.2">
      <c r="B11" s="14"/>
      <c r="C11" s="14" t="s">
        <v>260</v>
      </c>
      <c r="D11" s="14" t="s">
        <v>261</v>
      </c>
      <c r="E11" s="14"/>
      <c r="F11" s="14"/>
    </row>
    <row r="12" spans="1:39" x14ac:dyDescent="0.2">
      <c r="B12" s="14" t="s">
        <v>16</v>
      </c>
      <c r="C12" s="14">
        <f>+AVERAGE(B2:T2)</f>
        <v>0.63865610567593678</v>
      </c>
      <c r="D12" s="14">
        <f>+AVERAGE(U2:AM2)</f>
        <v>0.99593012079975107</v>
      </c>
      <c r="E12" s="14"/>
      <c r="F12" s="14"/>
    </row>
    <row r="13" spans="1:39" x14ac:dyDescent="0.2">
      <c r="B13" s="14" t="s">
        <v>26</v>
      </c>
      <c r="C13" s="14">
        <f>+AVERAGE(B3:T3)</f>
        <v>0.4349184649504243</v>
      </c>
      <c r="D13" s="14">
        <f>+AVERAGE(U3:AM3)</f>
        <v>0.99854011689177702</v>
      </c>
      <c r="E13" s="14"/>
      <c r="F13" s="14"/>
    </row>
    <row r="14" spans="1:39" x14ac:dyDescent="0.2">
      <c r="B14" s="14" t="s">
        <v>196</v>
      </c>
      <c r="C14" s="69">
        <f>+AVERAGE(B4:T4)</f>
        <v>0.71666293259799962</v>
      </c>
      <c r="D14" s="69"/>
      <c r="E14" s="69"/>
      <c r="F14" s="69"/>
    </row>
    <row r="15" spans="1:39" x14ac:dyDescent="0.2">
      <c r="C15" s="71" t="s">
        <v>264</v>
      </c>
      <c r="D15" s="71"/>
      <c r="E15" s="71"/>
      <c r="F15" s="71"/>
    </row>
  </sheetData>
  <mergeCells count="3">
    <mergeCell ref="C14:D14"/>
    <mergeCell ref="E14:F14"/>
    <mergeCell ref="C15:F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85DA-BEF5-624B-8349-4FA44ADD396B}">
  <dimension ref="B2:J10"/>
  <sheetViews>
    <sheetView zoomScale="143" zoomScaleNormal="143" workbookViewId="0">
      <selection activeCell="C35" sqref="C35"/>
    </sheetView>
  </sheetViews>
  <sheetFormatPr baseColWidth="10" defaultRowHeight="16" x14ac:dyDescent="0.2"/>
  <cols>
    <col min="3" max="3" width="25.6640625" bestFit="1" customWidth="1"/>
  </cols>
  <sheetData>
    <row r="2" spans="2:10" x14ac:dyDescent="0.2">
      <c r="B2" s="45" t="s">
        <v>13</v>
      </c>
      <c r="C2" s="45" t="s">
        <v>267</v>
      </c>
      <c r="D2" s="45" t="s">
        <v>272</v>
      </c>
      <c r="E2" s="68" t="s">
        <v>19</v>
      </c>
      <c r="F2" s="68"/>
      <c r="G2" s="68"/>
      <c r="H2" s="68" t="s">
        <v>121</v>
      </c>
      <c r="I2" s="68"/>
      <c r="J2" s="68"/>
    </row>
    <row r="3" spans="2:10" x14ac:dyDescent="0.2">
      <c r="B3" s="45"/>
      <c r="C3" s="45"/>
      <c r="D3" s="45"/>
      <c r="E3" s="1" t="s">
        <v>265</v>
      </c>
      <c r="F3" s="21" t="s">
        <v>271</v>
      </c>
      <c r="G3" s="21" t="s">
        <v>270</v>
      </c>
      <c r="H3" s="1" t="s">
        <v>265</v>
      </c>
      <c r="I3" s="21" t="s">
        <v>271</v>
      </c>
      <c r="J3" s="21" t="s">
        <v>270</v>
      </c>
    </row>
    <row r="4" spans="2:10" x14ac:dyDescent="0.2">
      <c r="B4" t="s">
        <v>268</v>
      </c>
      <c r="C4" s="19">
        <f>+'Earliness BPDP'!D2</f>
        <v>0.16110448532605992</v>
      </c>
      <c r="D4" s="20">
        <f t="shared" ref="D4:D10" si="0">1/C4</f>
        <v>6.2071518243337334</v>
      </c>
      <c r="E4" s="19">
        <f>+'Earliness BPDP'!E2</f>
        <v>0.25042388888888917</v>
      </c>
      <c r="F4" s="20">
        <f t="shared" ref="F4:F10" si="1">+E4*D4</f>
        <v>1.5544190987734166</v>
      </c>
      <c r="G4" s="20">
        <f t="shared" ref="G4:G10" si="2">+D4-F4</f>
        <v>4.652732725560317</v>
      </c>
      <c r="H4" s="19">
        <f>+'Earliness MPPN'!E2</f>
        <v>0.45495712267958055</v>
      </c>
      <c r="I4" s="20">
        <f>+H4*D4</f>
        <v>2.8239879340341845</v>
      </c>
      <c r="J4" s="20">
        <f>+D4-I4</f>
        <v>3.3831638902995489</v>
      </c>
    </row>
    <row r="5" spans="2:10" x14ac:dyDescent="0.2">
      <c r="B5" t="s">
        <v>269</v>
      </c>
      <c r="C5" s="19">
        <f>+'Earliness BPDP'!D8</f>
        <v>0.17787203961183295</v>
      </c>
      <c r="D5" s="20">
        <f t="shared" si="0"/>
        <v>5.6220190772101253</v>
      </c>
      <c r="E5" s="19">
        <f>+'Earliness BPDP'!E8</f>
        <v>0.36050393883224602</v>
      </c>
      <c r="F5" s="20">
        <f t="shared" si="1"/>
        <v>2.0267600215242791</v>
      </c>
      <c r="G5" s="20">
        <f t="shared" si="2"/>
        <v>3.5952590556858461</v>
      </c>
      <c r="H5" s="19">
        <f>+'Earliness MPPN'!E8</f>
        <v>0.44046883996774722</v>
      </c>
      <c r="I5" s="20">
        <f t="shared" ref="I5:I10" si="3">+H5*D5</f>
        <v>2.4763242212152887</v>
      </c>
      <c r="J5" s="20">
        <f t="shared" ref="J5:J10" si="4">+D5-I5</f>
        <v>3.1456948559948366</v>
      </c>
    </row>
    <row r="6" spans="2:10" x14ac:dyDescent="0.2">
      <c r="B6" t="s">
        <v>53</v>
      </c>
      <c r="C6" s="19">
        <f>+'Earliness BPDP'!D20</f>
        <v>0.375182394470846</v>
      </c>
      <c r="D6" s="20">
        <f t="shared" si="0"/>
        <v>2.6653702698667172</v>
      </c>
      <c r="E6" s="19">
        <f>+'Earliness BPDP'!E20</f>
        <v>0.4601119090909091</v>
      </c>
      <c r="F6" s="20">
        <f t="shared" si="1"/>
        <v>1.2263686033025269</v>
      </c>
      <c r="G6" s="20">
        <f t="shared" si="2"/>
        <v>1.4390016665641903</v>
      </c>
      <c r="H6" s="19">
        <f>+'Earliness MPPN'!E20</f>
        <v>0.55028271240538185</v>
      </c>
      <c r="I6" s="20">
        <f t="shared" si="3"/>
        <v>1.4667071816669217</v>
      </c>
      <c r="J6" s="20">
        <f t="shared" si="4"/>
        <v>1.1986630881997955</v>
      </c>
    </row>
    <row r="7" spans="2:10" x14ac:dyDescent="0.2">
      <c r="B7" t="s">
        <v>54</v>
      </c>
      <c r="C7" s="19">
        <f>+'Earliness BPDP'!D26</f>
        <v>0.19286455924371837</v>
      </c>
      <c r="D7" s="20">
        <f t="shared" si="0"/>
        <v>5.1849857948049634</v>
      </c>
      <c r="E7" s="19">
        <f>+'Earliness BPDP'!E26</f>
        <v>0.3488589495847309</v>
      </c>
      <c r="F7" s="20">
        <f t="shared" si="1"/>
        <v>1.8088286979874106</v>
      </c>
      <c r="G7" s="20">
        <f t="shared" si="2"/>
        <v>3.3761570968175527</v>
      </c>
      <c r="H7" s="19">
        <f>+'Earliness MPPN'!E26</f>
        <v>0.45875309374999995</v>
      </c>
      <c r="I7" s="20">
        <f t="shared" si="3"/>
        <v>2.3786282744165792</v>
      </c>
      <c r="J7" s="20">
        <f t="shared" si="4"/>
        <v>2.8063575203883842</v>
      </c>
    </row>
    <row r="8" spans="2:10" x14ac:dyDescent="0.2">
      <c r="B8" t="s">
        <v>55</v>
      </c>
      <c r="C8" s="19">
        <f>+'Earliness BPDP'!D32</f>
        <v>0.35131760883340063</v>
      </c>
      <c r="D8" s="20">
        <f t="shared" si="0"/>
        <v>2.8464272067678023</v>
      </c>
      <c r="E8" s="19">
        <f>+'Earliness BPDP'!E32</f>
        <v>0.46405827022045848</v>
      </c>
      <c r="F8" s="20">
        <f t="shared" si="1"/>
        <v>1.3209080858811175</v>
      </c>
      <c r="G8" s="20">
        <f t="shared" si="2"/>
        <v>1.5255191208866847</v>
      </c>
      <c r="H8" s="19">
        <f>+'Earliness MPPN'!E32</f>
        <v>0.45137197977981514</v>
      </c>
      <c r="I8" s="20">
        <f t="shared" si="3"/>
        <v>1.2847974836179121</v>
      </c>
      <c r="J8" s="20">
        <f t="shared" si="4"/>
        <v>1.5616297231498901</v>
      </c>
    </row>
    <row r="9" spans="2:10" x14ac:dyDescent="0.2">
      <c r="B9" t="s">
        <v>198</v>
      </c>
      <c r="C9" s="19">
        <f>+'Earliness BPDP'!D38</f>
        <v>0.21528105666761943</v>
      </c>
      <c r="D9" s="20">
        <f t="shared" si="0"/>
        <v>4.6450905410778329</v>
      </c>
      <c r="E9" s="19">
        <f>+'Earliness BPDP'!E38</f>
        <v>0.37253382162700838</v>
      </c>
      <c r="F9" s="20">
        <f t="shared" si="1"/>
        <v>1.7304533310711931</v>
      </c>
      <c r="G9" s="20">
        <f t="shared" si="2"/>
        <v>2.9146372100066396</v>
      </c>
      <c r="H9" s="19">
        <f>+'Earliness MPPN'!E38</f>
        <v>0.55466539180577978</v>
      </c>
      <c r="I9" s="20">
        <f t="shared" si="3"/>
        <v>2.576470964940258</v>
      </c>
      <c r="J9" s="20">
        <f t="shared" si="4"/>
        <v>2.068619576137575</v>
      </c>
    </row>
    <row r="10" spans="2:10" x14ac:dyDescent="0.2">
      <c r="B10" t="s">
        <v>11</v>
      </c>
      <c r="C10" s="19">
        <f>+'Earliness BPDP'!D49</f>
        <v>0.1189244210755348</v>
      </c>
      <c r="D10" s="20">
        <f t="shared" si="0"/>
        <v>8.4087018541368419</v>
      </c>
      <c r="E10" s="19">
        <f>+'Earliness BPDP'!E49</f>
        <v>0.36269042000337143</v>
      </c>
      <c r="F10" s="20">
        <f t="shared" si="1"/>
        <v>3.0497556071600194</v>
      </c>
      <c r="G10" s="20">
        <f t="shared" si="2"/>
        <v>5.3589462469768225</v>
      </c>
      <c r="H10" s="19">
        <f>+'Earliness MPPN'!E49</f>
        <v>0.45362946656295899</v>
      </c>
      <c r="I10" s="20">
        <f t="shared" si="3"/>
        <v>3.81443493657906</v>
      </c>
      <c r="J10" s="20">
        <f t="shared" si="4"/>
        <v>4.5942669175577819</v>
      </c>
    </row>
  </sheetData>
  <mergeCells count="5">
    <mergeCell ref="E2:G2"/>
    <mergeCell ref="H2:J2"/>
    <mergeCell ref="B2:B3"/>
    <mergeCell ref="C2:C3"/>
    <mergeCell ref="D2:D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1D6-D81B-7447-8513-92E18DFAC75D}">
  <dimension ref="A1:AM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J2">
        <v>0.95833333333333337</v>
      </c>
      <c r="K2">
        <v>0.94339622641509435</v>
      </c>
      <c r="L2">
        <v>0.27570093457943923</v>
      </c>
      <c r="U2">
        <v>0.94800149023364733</v>
      </c>
      <c r="V2">
        <v>0.98605567087125445</v>
      </c>
      <c r="W2">
        <v>0.99638086114215763</v>
      </c>
      <c r="X2">
        <v>0.99467773697376127</v>
      </c>
      <c r="Y2">
        <v>0.99574218957900895</v>
      </c>
      <c r="Z2">
        <v>0.9988823247644899</v>
      </c>
      <c r="AA2">
        <v>0.95987013678215982</v>
      </c>
      <c r="AB2">
        <v>1</v>
      </c>
      <c r="AC2">
        <v>0.99935969265247315</v>
      </c>
      <c r="AD2">
        <v>0.99845217762596072</v>
      </c>
      <c r="AE2">
        <v>0.99806191117092868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0.7931034482758621</v>
      </c>
      <c r="K3">
        <v>0.63291139240506333</v>
      </c>
      <c r="L3">
        <v>0.62105263157894741</v>
      </c>
      <c r="M3">
        <v>0</v>
      </c>
      <c r="N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0.99989322513480328</v>
      </c>
      <c r="AD3">
        <v>0.99983965793693208</v>
      </c>
      <c r="AE3">
        <v>0.99170856959452236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 t="s">
        <v>284</v>
      </c>
      <c r="J4">
        <v>0.89649833670533263</v>
      </c>
      <c r="K4">
        <v>0.81637552517099765</v>
      </c>
      <c r="L4">
        <v>0.806380600586735</v>
      </c>
      <c r="M4">
        <v>0.5</v>
      </c>
      <c r="N4">
        <v>0.5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0.72581016477595561</v>
      </c>
      <c r="D6" s="14">
        <f>+AVERAGE(U2:AM2)</f>
        <v>0.99343253045497526</v>
      </c>
      <c r="E6" s="14"/>
      <c r="F6" s="14"/>
    </row>
    <row r="7" spans="1:39" x14ac:dyDescent="0.2">
      <c r="B7" s="14" t="s">
        <v>26</v>
      </c>
      <c r="C7" s="14">
        <f>+AVERAGE(B3:T3)</f>
        <v>0.15746672863537484</v>
      </c>
      <c r="D7" s="14">
        <f>+AVERAGE(U3:AM3)</f>
        <v>0.99954955014032942</v>
      </c>
      <c r="E7" s="14"/>
      <c r="F7" s="14"/>
    </row>
    <row r="8" spans="1:39" x14ac:dyDescent="0.2">
      <c r="B8" s="14" t="s">
        <v>196</v>
      </c>
      <c r="C8" s="69">
        <f>+AVERAGE(B4:T4)</f>
        <v>0.57840418942023575</v>
      </c>
      <c r="D8" s="69"/>
      <c r="E8" s="69"/>
      <c r="F8" s="69"/>
    </row>
    <row r="9" spans="1:39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F88C-C3DE-C243-B3CD-98BA83D1F531}">
  <dimension ref="A1:AM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0.1106995884773663</v>
      </c>
      <c r="C2">
        <v>3.9149888143176742E-2</v>
      </c>
      <c r="D2">
        <v>0</v>
      </c>
      <c r="E2">
        <v>0.20224719101123589</v>
      </c>
      <c r="F2">
        <v>0.27450980392156871</v>
      </c>
      <c r="G2">
        <v>0</v>
      </c>
      <c r="H2">
        <v>0.1329550060802594</v>
      </c>
      <c r="I2">
        <v>0</v>
      </c>
      <c r="J2">
        <v>1</v>
      </c>
      <c r="K2">
        <v>0.98275862068965514</v>
      </c>
      <c r="L2">
        <v>0.98275862068965514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0.95672107097010817</v>
      </c>
      <c r="V2">
        <v>0.98731489242805248</v>
      </c>
      <c r="W2">
        <v>0.99636246924146787</v>
      </c>
      <c r="X2">
        <v>0.99656117349954332</v>
      </c>
      <c r="Y2">
        <v>0.99721731685128701</v>
      </c>
      <c r="Z2">
        <v>0.99887724550898205</v>
      </c>
      <c r="AA2">
        <v>0.97390025732140673</v>
      </c>
      <c r="AB2">
        <v>1</v>
      </c>
      <c r="AC2">
        <v>1</v>
      </c>
      <c r="AD2">
        <v>0.99882547648283593</v>
      </c>
      <c r="AE2">
        <v>0.99797127756126203</v>
      </c>
      <c r="AF2">
        <v>0.99994677736973758</v>
      </c>
      <c r="AG2">
        <v>0.99994677736973758</v>
      </c>
      <c r="AH2">
        <v>0</v>
      </c>
      <c r="AI2">
        <v>0</v>
      </c>
      <c r="AJ2">
        <v>0</v>
      </c>
      <c r="AK2">
        <v>0</v>
      </c>
      <c r="AL2">
        <v>0</v>
      </c>
      <c r="AM2">
        <v>0.99984032361081543</v>
      </c>
    </row>
    <row r="3" spans="1:39" x14ac:dyDescent="0.2">
      <c r="A3" s="8" t="s">
        <v>26</v>
      </c>
      <c r="B3">
        <v>0.27533265097236442</v>
      </c>
      <c r="C3">
        <v>0.13358778625954201</v>
      </c>
      <c r="D3">
        <v>0</v>
      </c>
      <c r="E3">
        <v>0.36</v>
      </c>
      <c r="F3">
        <v>0.35</v>
      </c>
      <c r="G3">
        <v>0</v>
      </c>
      <c r="H3">
        <v>0.43501326259946949</v>
      </c>
      <c r="I3">
        <v>0</v>
      </c>
      <c r="J3">
        <v>1</v>
      </c>
      <c r="K3">
        <v>0.72151898734177211</v>
      </c>
      <c r="L3">
        <v>0.6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0.87867729620480572</v>
      </c>
      <c r="V3">
        <v>0.95363523506234149</v>
      </c>
      <c r="W3">
        <v>0.99492548474974629</v>
      </c>
      <c r="X3">
        <v>0.99240194766975232</v>
      </c>
      <c r="Y3">
        <v>0.99604468437650329</v>
      </c>
      <c r="Z3">
        <v>0.99547101449275366</v>
      </c>
      <c r="AA3">
        <v>0.8813972830607153</v>
      </c>
      <c r="AB3">
        <v>0.99691308744478158</v>
      </c>
      <c r="AC3">
        <v>1</v>
      </c>
      <c r="AD3">
        <v>0.99994655264564403</v>
      </c>
      <c r="AE3">
        <v>0.99994650690060982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0.99994676887043543</v>
      </c>
    </row>
    <row r="4" spans="1:39" x14ac:dyDescent="0.2">
      <c r="A4" s="8" t="s">
        <v>122</v>
      </c>
      <c r="B4">
        <v>0.57700497358858505</v>
      </c>
      <c r="C4">
        <v>0.54361151066094182</v>
      </c>
      <c r="D4">
        <v>0.49746274237487309</v>
      </c>
      <c r="E4">
        <v>0.6762009738348761</v>
      </c>
      <c r="F4">
        <v>0.67302234218825163</v>
      </c>
      <c r="G4">
        <v>0.49773550724637677</v>
      </c>
      <c r="H4">
        <v>0.65820527283009234</v>
      </c>
      <c r="I4" t="s">
        <v>284</v>
      </c>
      <c r="J4">
        <v>1</v>
      </c>
      <c r="K4">
        <v>0.86073276999370796</v>
      </c>
      <c r="L4">
        <v>0.7999732534503049</v>
      </c>
      <c r="M4">
        <v>0.5</v>
      </c>
      <c r="N4">
        <v>0.5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0.49997338443521772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285</v>
      </c>
      <c r="AI4" t="s">
        <v>285</v>
      </c>
      <c r="AJ4" t="s">
        <v>285</v>
      </c>
      <c r="AK4" t="s">
        <v>285</v>
      </c>
      <c r="AL4" t="s">
        <v>285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0.19605677468489038</v>
      </c>
      <c r="D6" s="14">
        <f>+AVERAGE(U2:AM2)</f>
        <v>0.73176237148501244</v>
      </c>
      <c r="E6" s="14"/>
      <c r="F6" s="14"/>
    </row>
    <row r="7" spans="1:39" x14ac:dyDescent="0.2">
      <c r="B7" s="14" t="s">
        <v>26</v>
      </c>
      <c r="C7" s="14">
        <f>+AVERAGE(B3:T3)</f>
        <v>0.20397119406174463</v>
      </c>
      <c r="D7" s="14">
        <f>+AVERAGE(U3:AM3)</f>
        <v>0.72048978218305737</v>
      </c>
      <c r="E7" s="14"/>
      <c r="F7" s="14"/>
    </row>
    <row r="8" spans="1:39" x14ac:dyDescent="0.2">
      <c r="B8" s="14" t="s">
        <v>196</v>
      </c>
      <c r="C8" s="69">
        <f>+AVERAGE(B4:T4)</f>
        <v>0.63722482543101744</v>
      </c>
      <c r="D8" s="69"/>
      <c r="E8" s="69"/>
      <c r="F8" s="69"/>
    </row>
    <row r="9" spans="1:39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69" t="s">
        <v>15</v>
      </c>
      <c r="D7" s="69"/>
      <c r="E7" s="69"/>
      <c r="F7" s="69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69">
        <f>+AVERAGE(B5:T5)</f>
        <v>0.82582434964183804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D80E-ECB0-6B48-8458-88C5F3CB8CAE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0.11991593522067</v>
      </c>
      <c r="C2">
        <v>4.7646830027226757E-2</v>
      </c>
      <c r="D2">
        <v>1.087378640776699E-2</v>
      </c>
      <c r="E2">
        <v>1.0050251256281411E-2</v>
      </c>
      <c r="F2">
        <v>1.1499059167886259E-2</v>
      </c>
      <c r="G2">
        <v>0</v>
      </c>
      <c r="H2">
        <v>9.5476646530131132E-2</v>
      </c>
      <c r="I2" t="s">
        <v>263</v>
      </c>
      <c r="J2">
        <v>1.657142857142857E-2</v>
      </c>
      <c r="K2">
        <v>1.525569402664375E-2</v>
      </c>
      <c r="L2">
        <v>1.7945690672963401E-2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0.99934579439252336</v>
      </c>
      <c r="V2">
        <v>0.99875430497545248</v>
      </c>
      <c r="W2">
        <v>0.9975329961761441</v>
      </c>
      <c r="X2">
        <v>0.99647447668013223</v>
      </c>
      <c r="Y2">
        <v>0.99821505069256034</v>
      </c>
      <c r="Z2">
        <v>0.99888226527570789</v>
      </c>
      <c r="AA2">
        <v>0.99116813864355946</v>
      </c>
      <c r="AC2">
        <v>1</v>
      </c>
      <c r="AD2">
        <v>0.99943402900601341</v>
      </c>
      <c r="AE2">
        <v>0.99869451697127942</v>
      </c>
      <c r="AM2">
        <v>0.99983738074588036</v>
      </c>
    </row>
    <row r="3" spans="1:39" x14ac:dyDescent="0.2">
      <c r="A3" s="8" t="s">
        <v>26</v>
      </c>
      <c r="B3">
        <v>0.99283520982599793</v>
      </c>
      <c r="C3">
        <v>0.93511450381679384</v>
      </c>
      <c r="D3">
        <v>0.41176470588235292</v>
      </c>
      <c r="E3">
        <v>0.52</v>
      </c>
      <c r="F3">
        <v>0.6875</v>
      </c>
      <c r="G3">
        <v>0</v>
      </c>
      <c r="H3">
        <v>0.85941644562334218</v>
      </c>
      <c r="I3" t="s">
        <v>263</v>
      </c>
      <c r="J3">
        <v>1</v>
      </c>
      <c r="K3">
        <v>0.89873417721518989</v>
      </c>
      <c r="L3">
        <v>0.8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0.6003256231753874</v>
      </c>
      <c r="V3">
        <v>0.73568305715982085</v>
      </c>
      <c r="W3">
        <v>0.8639495753431975</v>
      </c>
      <c r="X3">
        <v>0.72593504200331749</v>
      </c>
      <c r="Y3">
        <v>0.747287401785237</v>
      </c>
      <c r="Z3">
        <v>0.99994671781756184</v>
      </c>
      <c r="AA3">
        <v>0.65960632104241756</v>
      </c>
      <c r="AC3">
        <v>0.816240456996423</v>
      </c>
      <c r="AD3">
        <v>0.7550507749866382</v>
      </c>
      <c r="AE3">
        <v>0.77752219963624691</v>
      </c>
      <c r="AM3">
        <v>0.9818481848184818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0.79658041650069267</v>
      </c>
      <c r="C5">
        <v>0.83539878048830729</v>
      </c>
      <c r="D5">
        <v>0.63785714061277521</v>
      </c>
      <c r="E5">
        <v>0.62296752100165886</v>
      </c>
      <c r="F5">
        <v>0.71739370089261856</v>
      </c>
      <c r="G5">
        <v>0.49997335890878092</v>
      </c>
      <c r="H5">
        <v>0.75951138333287993</v>
      </c>
      <c r="I5" t="s">
        <v>263</v>
      </c>
      <c r="J5">
        <v>0.90812022849821161</v>
      </c>
      <c r="K5">
        <v>0.8268924761009141</v>
      </c>
      <c r="L5">
        <v>0.78876109981812348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0.4909240924092409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69" t="s">
        <v>15</v>
      </c>
      <c r="D7" s="69"/>
      <c r="E7" s="69"/>
      <c r="F7" s="69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3.1385029261908941E-2</v>
      </c>
      <c r="D9" s="14">
        <f>+AVERAGE(U2:AM2)</f>
        <v>0.99803081395993198</v>
      </c>
      <c r="E9" s="14"/>
      <c r="F9" s="14"/>
    </row>
    <row r="10" spans="1:39" x14ac:dyDescent="0.2">
      <c r="B10" s="14" t="s">
        <v>26</v>
      </c>
      <c r="C10" s="14">
        <f>+AVERAGE(B3:T3)</f>
        <v>0.64594227657851611</v>
      </c>
      <c r="D10" s="14">
        <f>+AVERAGE(U3:AM3)</f>
        <v>0.78758139588770282</v>
      </c>
      <c r="E10" s="14"/>
      <c r="F10" s="14"/>
    </row>
    <row r="11" spans="1:39" x14ac:dyDescent="0.2">
      <c r="B11" s="14" t="s">
        <v>196</v>
      </c>
      <c r="C11" s="69">
        <f>+AVERAGE(B5:T5)</f>
        <v>0.71676183623310941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00D7-5621-4849-9B19-2425834060BE}">
  <dimension ref="A1:CO17"/>
  <sheetViews>
    <sheetView topLeftCell="BG1"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0.8</v>
      </c>
      <c r="C2">
        <v>0.7527733755942948</v>
      </c>
      <c r="D2">
        <v>6.25E-2</v>
      </c>
      <c r="E2">
        <v>0.30769230769230771</v>
      </c>
      <c r="F2">
        <v>0.32467532467532467</v>
      </c>
      <c r="G2">
        <v>0.86688931297709926</v>
      </c>
      <c r="H2">
        <v>0.76638176638176636</v>
      </c>
      <c r="I2">
        <v>0.70893970893970892</v>
      </c>
      <c r="J2">
        <v>0.71164021164021163</v>
      </c>
      <c r="K2">
        <v>0.6725067385444744</v>
      </c>
      <c r="L2">
        <v>0.69178082191780821</v>
      </c>
      <c r="M2">
        <v>0.51094890510948909</v>
      </c>
      <c r="N2">
        <v>0.14563106796116501</v>
      </c>
      <c r="O2">
        <v>7.1428571428571425E-2</v>
      </c>
      <c r="P2">
        <v>0.28675730110775433</v>
      </c>
      <c r="Q2">
        <v>0.1333333333333333</v>
      </c>
      <c r="R2">
        <v>0.24060150375939851</v>
      </c>
      <c r="S2">
        <v>0.34693877551020408</v>
      </c>
      <c r="T2">
        <v>0.32407407407407413</v>
      </c>
      <c r="U2">
        <v>0.20338983050847459</v>
      </c>
      <c r="V2">
        <v>0.1</v>
      </c>
      <c r="W2">
        <v>0.47761194029850751</v>
      </c>
      <c r="X2">
        <v>0.47222222222222221</v>
      </c>
      <c r="Y2">
        <v>0.45</v>
      </c>
      <c r="AA2">
        <v>0</v>
      </c>
      <c r="AB2">
        <v>0</v>
      </c>
      <c r="AC2">
        <v>0</v>
      </c>
      <c r="AD2">
        <v>0</v>
      </c>
      <c r="AE2">
        <v>0.5</v>
      </c>
      <c r="AF2">
        <v>0</v>
      </c>
      <c r="AG2" t="s">
        <v>262</v>
      </c>
      <c r="AH2">
        <v>0</v>
      </c>
      <c r="AI2" t="s">
        <v>262</v>
      </c>
      <c r="AJ2">
        <v>5.3571428571428568E-2</v>
      </c>
      <c r="AK2">
        <v>0</v>
      </c>
      <c r="AL2">
        <v>0</v>
      </c>
      <c r="AM2">
        <v>0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263</v>
      </c>
      <c r="AU2" t="s">
        <v>263</v>
      </c>
      <c r="AV2">
        <v>1</v>
      </c>
      <c r="AW2">
        <v>0.99341430037632572</v>
      </c>
      <c r="AX2">
        <v>0.99295803991832998</v>
      </c>
      <c r="AY2">
        <v>0.9973292158744731</v>
      </c>
      <c r="AZ2">
        <v>0.98362436293758881</v>
      </c>
      <c r="BA2">
        <v>0.96487066015785394</v>
      </c>
      <c r="BB2">
        <v>0.97700853600995152</v>
      </c>
      <c r="BC2">
        <v>0.94488824679187555</v>
      </c>
      <c r="BD2">
        <v>0.95502813385793461</v>
      </c>
      <c r="BE2">
        <v>0.97280109998710951</v>
      </c>
      <c r="BF2">
        <v>0.9613389492352028</v>
      </c>
      <c r="BG2">
        <v>0.99599848363590415</v>
      </c>
      <c r="BH2">
        <v>0.9810973569755771</v>
      </c>
      <c r="BI2">
        <v>0.99460634694986827</v>
      </c>
      <c r="BJ2">
        <v>0.90305842438756678</v>
      </c>
      <c r="BK2">
        <v>0.99599248591108325</v>
      </c>
      <c r="BL2">
        <v>0.9905368059626497</v>
      </c>
      <c r="BM2">
        <v>0.99540076096500396</v>
      </c>
      <c r="BN2">
        <v>0.99585895344459785</v>
      </c>
      <c r="BO2">
        <v>0.99014860577725827</v>
      </c>
      <c r="BP2">
        <v>0.9896717541292076</v>
      </c>
      <c r="BQ2">
        <v>0.99858025722398536</v>
      </c>
      <c r="BR2">
        <v>0.99995829684307103</v>
      </c>
      <c r="BS2">
        <v>1</v>
      </c>
      <c r="BT2">
        <v>0.99950031230480951</v>
      </c>
      <c r="BU2">
        <v>0.99887471867966993</v>
      </c>
      <c r="BV2">
        <v>0.99870827951164631</v>
      </c>
      <c r="BW2">
        <v>0.99908348608565234</v>
      </c>
      <c r="BX2">
        <v>0.99945767802761676</v>
      </c>
      <c r="BY2">
        <v>0.9899929116457491</v>
      </c>
      <c r="BZ2">
        <v>0.99949962471853893</v>
      </c>
      <c r="CB2">
        <v>0.9996667916198092</v>
      </c>
      <c r="CD2">
        <v>0.99954088234066529</v>
      </c>
      <c r="CE2">
        <v>0.99662049399198926</v>
      </c>
      <c r="CF2">
        <v>0.99979171873698247</v>
      </c>
      <c r="CG2">
        <v>0.99816704853155591</v>
      </c>
      <c r="CI2">
        <v>0.99916708312510416</v>
      </c>
      <c r="CL2">
        <v>0.99975004165972337</v>
      </c>
    </row>
    <row r="3" spans="1:93" x14ac:dyDescent="0.2">
      <c r="A3" s="8" t="s">
        <v>26</v>
      </c>
      <c r="B3">
        <v>1</v>
      </c>
      <c r="C3">
        <v>0.75516693163751991</v>
      </c>
      <c r="D3">
        <v>5.8823529411764714E-3</v>
      </c>
      <c r="E3">
        <v>0.2</v>
      </c>
      <c r="F3">
        <v>5.9952038369304558E-2</v>
      </c>
      <c r="G3">
        <v>0.70235794356397374</v>
      </c>
      <c r="H3">
        <v>0.5009310986964618</v>
      </c>
      <c r="I3">
        <v>0.20818070818070819</v>
      </c>
      <c r="J3">
        <v>0.20195195195195201</v>
      </c>
      <c r="K3">
        <v>0.44081272084805662</v>
      </c>
      <c r="L3">
        <v>0.53666312433581298</v>
      </c>
      <c r="M3">
        <v>0.5957446808510638</v>
      </c>
      <c r="N3">
        <v>3.2119914346895068E-2</v>
      </c>
      <c r="O3">
        <v>5.1470588235294122E-2</v>
      </c>
      <c r="P3">
        <v>0.36956521739130432</v>
      </c>
      <c r="Q3">
        <v>7.6923076923076927E-2</v>
      </c>
      <c r="R3">
        <v>0.124031007751938</v>
      </c>
      <c r="S3">
        <v>0.2361111111111111</v>
      </c>
      <c r="T3">
        <v>0.26119402985074619</v>
      </c>
      <c r="U3">
        <v>4.8387096774193547E-2</v>
      </c>
      <c r="V3">
        <v>3.8910505836575883E-2</v>
      </c>
      <c r="W3">
        <v>0.48484848484848492</v>
      </c>
      <c r="X3">
        <v>0.94444444444444442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6.25E-2</v>
      </c>
      <c r="AF3">
        <v>0</v>
      </c>
      <c r="AG3" t="s">
        <v>262</v>
      </c>
      <c r="AH3">
        <v>0</v>
      </c>
      <c r="AI3" t="s">
        <v>262</v>
      </c>
      <c r="AJ3">
        <v>0.2142857142857143</v>
      </c>
      <c r="AK3">
        <v>0</v>
      </c>
      <c r="AL3">
        <v>0</v>
      </c>
      <c r="AM3">
        <v>0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263</v>
      </c>
      <c r="AU3" t="s">
        <v>263</v>
      </c>
      <c r="AV3">
        <v>0.99987501562304715</v>
      </c>
      <c r="AW3">
        <v>0.99332934234157189</v>
      </c>
      <c r="AX3">
        <v>0.99937093730341786</v>
      </c>
      <c r="AY3">
        <v>0.99849592646751617</v>
      </c>
      <c r="AZ3">
        <v>0.99779642342571406</v>
      </c>
      <c r="BA3">
        <v>0.98697965279074107</v>
      </c>
      <c r="BB3">
        <v>0.99285122706072093</v>
      </c>
      <c r="BC3">
        <v>0.99374357599320728</v>
      </c>
      <c r="BD3">
        <v>0.99519463915707795</v>
      </c>
      <c r="BE3">
        <v>0.98938076301184286</v>
      </c>
      <c r="BF3">
        <v>0.97966836849952554</v>
      </c>
      <c r="BG3">
        <v>0.99436501261564336</v>
      </c>
      <c r="BH3">
        <v>0.99626295226770856</v>
      </c>
      <c r="BI3">
        <v>0.9961891201474099</v>
      </c>
      <c r="BJ3">
        <v>0.86466345005493717</v>
      </c>
      <c r="BK3">
        <v>0.99782526870478028</v>
      </c>
      <c r="BL3">
        <v>0.99574862145893839</v>
      </c>
      <c r="BM3">
        <v>0.99731892254199661</v>
      </c>
      <c r="BN3">
        <v>0.9969431765838952</v>
      </c>
      <c r="BO3">
        <v>0.99802246812807671</v>
      </c>
      <c r="BP3">
        <v>0.9962118023402643</v>
      </c>
      <c r="BQ3">
        <v>0.99853856110902339</v>
      </c>
      <c r="BR3">
        <v>0.99920823436262862</v>
      </c>
      <c r="BS3">
        <v>0.99908321873567529</v>
      </c>
      <c r="BT3">
        <v>1</v>
      </c>
      <c r="BU3">
        <v>0.99912456228114055</v>
      </c>
      <c r="BV3">
        <v>0.99933288859239489</v>
      </c>
      <c r="BW3">
        <v>0.99954153294710957</v>
      </c>
      <c r="BX3">
        <v>0.99816681943171404</v>
      </c>
      <c r="BY3">
        <v>0.9993265709836272</v>
      </c>
      <c r="BZ3">
        <v>0.99862517185351829</v>
      </c>
      <c r="CB3">
        <v>0.99975007289540552</v>
      </c>
      <c r="CD3">
        <v>0.99779175867672176</v>
      </c>
      <c r="CE3">
        <v>0.99803626639926468</v>
      </c>
      <c r="CF3">
        <v>0.99962515618492298</v>
      </c>
      <c r="CG3">
        <v>0.99958282925201281</v>
      </c>
      <c r="CI3">
        <v>0.99987497395290681</v>
      </c>
      <c r="CL3">
        <v>0.99954183847723765</v>
      </c>
    </row>
    <row r="4" spans="1:93" x14ac:dyDescent="0.2">
      <c r="A4" s="8" t="s">
        <v>122</v>
      </c>
      <c r="B4">
        <v>0.99993750781152346</v>
      </c>
      <c r="C4">
        <v>0.87424813698954595</v>
      </c>
      <c r="D4">
        <v>0.50262664512229727</v>
      </c>
      <c r="E4">
        <v>0.59924796323375806</v>
      </c>
      <c r="F4">
        <v>0.52887423089750929</v>
      </c>
      <c r="G4">
        <v>0.84466879817735752</v>
      </c>
      <c r="H4">
        <v>0.74689116287859136</v>
      </c>
      <c r="I4">
        <v>0.60096214208695775</v>
      </c>
      <c r="J4">
        <v>0.59857329555451477</v>
      </c>
      <c r="K4">
        <v>0.71509674192994954</v>
      </c>
      <c r="L4">
        <v>0.75816574641766921</v>
      </c>
      <c r="M4">
        <v>0.79505484673335358</v>
      </c>
      <c r="N4">
        <v>0.51419143330730177</v>
      </c>
      <c r="O4">
        <v>0.5238298541913522</v>
      </c>
      <c r="P4">
        <v>0.61711433372312063</v>
      </c>
      <c r="Q4">
        <v>0.53737417281392852</v>
      </c>
      <c r="R4">
        <v>0.55988981460543819</v>
      </c>
      <c r="S4">
        <v>0.61671501682655383</v>
      </c>
      <c r="T4">
        <v>0.62906860321732072</v>
      </c>
      <c r="U4">
        <v>0.52320478245113511</v>
      </c>
      <c r="V4">
        <v>0.51756115408842007</v>
      </c>
      <c r="W4">
        <v>0.74169352297875413</v>
      </c>
      <c r="X4">
        <v>0.97182633940353635</v>
      </c>
      <c r="Y4">
        <v>0.99954160936783754</v>
      </c>
      <c r="Z4">
        <v>0.5</v>
      </c>
      <c r="AA4">
        <v>0.49956228114057027</v>
      </c>
      <c r="AB4">
        <v>0.49966644429619739</v>
      </c>
      <c r="AC4">
        <v>0.49977076647355478</v>
      </c>
      <c r="AD4">
        <v>0.49908340971585702</v>
      </c>
      <c r="AE4">
        <v>0.5309132854918136</v>
      </c>
      <c r="AF4">
        <v>0.49931258592675909</v>
      </c>
      <c r="AG4" t="s">
        <v>262</v>
      </c>
      <c r="AH4">
        <v>0.49987503644770281</v>
      </c>
      <c r="AI4" t="s">
        <v>262</v>
      </c>
      <c r="AJ4">
        <v>0.60603873648121787</v>
      </c>
      <c r="AK4">
        <v>0.49901813319963229</v>
      </c>
      <c r="AL4">
        <v>0.49981257809246138</v>
      </c>
      <c r="AM4">
        <v>0.4997914146260064</v>
      </c>
      <c r="AN4" t="s">
        <v>262</v>
      </c>
      <c r="AO4">
        <v>0.4999374869764534</v>
      </c>
      <c r="AP4" t="s">
        <v>262</v>
      </c>
      <c r="AQ4" t="s">
        <v>262</v>
      </c>
      <c r="AR4">
        <v>0.49977091923861883</v>
      </c>
      <c r="AS4" t="s">
        <v>263</v>
      </c>
      <c r="AT4" t="s">
        <v>263</v>
      </c>
      <c r="AU4" t="s">
        <v>263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0.29681860870939508</v>
      </c>
      <c r="D14" s="14">
        <f>+AVERAGE(AV2:CO2)</f>
        <v>0.98821029337715605</v>
      </c>
      <c r="E14" s="14"/>
      <c r="F14" s="14"/>
    </row>
    <row r="15" spans="1:93" x14ac:dyDescent="0.2">
      <c r="B15" s="14" t="s">
        <v>26</v>
      </c>
      <c r="C15" s="14">
        <f>+AVERAGE(B3:AU3)</f>
        <v>0.24085354587304758</v>
      </c>
      <c r="D15" s="14">
        <f>+AVERAGE(AV3:CO3)</f>
        <v>0.99329966112245638</v>
      </c>
      <c r="E15" s="14"/>
      <c r="F15" s="14"/>
    </row>
    <row r="16" spans="1:93" x14ac:dyDescent="0.2">
      <c r="B16" s="14" t="s">
        <v>196</v>
      </c>
      <c r="C16" s="69">
        <f>+AVERAGE(B4:AU4)</f>
        <v>0.61707660349775184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D8-DA47-6C49-AE95-A48BA8694489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G2">
        <v>0</v>
      </c>
      <c r="J2">
        <v>1</v>
      </c>
      <c r="L2">
        <v>0.56451612903225812</v>
      </c>
      <c r="S2">
        <v>0</v>
      </c>
      <c r="AV2">
        <v>0.99950031230480951</v>
      </c>
      <c r="AW2">
        <v>0.97380803664376436</v>
      </c>
      <c r="AX2">
        <v>0.99292109098480119</v>
      </c>
      <c r="AY2">
        <v>0.99666874869873001</v>
      </c>
      <c r="AZ2">
        <v>0.98263585259212993</v>
      </c>
      <c r="BA2">
        <v>0.89226668887685834</v>
      </c>
      <c r="BB2">
        <v>0.95527795128044968</v>
      </c>
      <c r="BC2">
        <v>0.93179262960649589</v>
      </c>
      <c r="BD2">
        <v>0.94461333444384288</v>
      </c>
      <c r="BE2">
        <v>0.9528627940870289</v>
      </c>
      <c r="BF2">
        <v>0.92289066087755189</v>
      </c>
      <c r="BG2">
        <v>0.99021444930251923</v>
      </c>
      <c r="BH2">
        <v>0.98055382052883611</v>
      </c>
      <c r="BI2">
        <v>0.99433687278784089</v>
      </c>
      <c r="BJ2">
        <v>0.87166354361857168</v>
      </c>
      <c r="BK2">
        <v>0.99566937330834893</v>
      </c>
      <c r="BL2">
        <v>0.98925671455340414</v>
      </c>
      <c r="BM2">
        <v>0.99400349795952359</v>
      </c>
      <c r="BN2">
        <v>0.99442015407037265</v>
      </c>
      <c r="BO2">
        <v>0.98967312096606286</v>
      </c>
      <c r="BP2">
        <v>0.98929835519467002</v>
      </c>
      <c r="BQ2">
        <v>0.99725171767645227</v>
      </c>
      <c r="BR2">
        <v>0.99925046845721421</v>
      </c>
      <c r="BS2">
        <v>0.99925046845721421</v>
      </c>
      <c r="BT2">
        <v>0.99950031230480951</v>
      </c>
      <c r="BU2">
        <v>0.99887570268582138</v>
      </c>
      <c r="BV2">
        <v>0.99870914012075784</v>
      </c>
      <c r="BW2">
        <v>0.99908390589215079</v>
      </c>
      <c r="BX2">
        <v>0.99945867166354363</v>
      </c>
      <c r="BY2">
        <v>0.9893399958359359</v>
      </c>
      <c r="BZ2">
        <v>0.99950031230480951</v>
      </c>
      <c r="CA2">
        <v>1</v>
      </c>
      <c r="CB2">
        <v>0.99966687486987305</v>
      </c>
      <c r="CC2">
        <v>1</v>
      </c>
      <c r="CD2">
        <v>0.99941703102227775</v>
      </c>
      <c r="CE2">
        <v>0.99662710805746413</v>
      </c>
      <c r="CF2">
        <v>0.99979179679367058</v>
      </c>
      <c r="CG2">
        <v>0.99816781178430147</v>
      </c>
      <c r="CH2">
        <v>1</v>
      </c>
      <c r="CI2">
        <v>0.99916718717468245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1.5015015015015011E-3</v>
      </c>
      <c r="K3">
        <v>0</v>
      </c>
      <c r="L3">
        <v>1.859723698193411E-2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J3">
        <v>0</v>
      </c>
      <c r="AK3">
        <v>0</v>
      </c>
      <c r="AL3">
        <v>0</v>
      </c>
      <c r="AM3">
        <v>0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0.99990666417771146</v>
      </c>
      <c r="BB3">
        <v>1</v>
      </c>
      <c r="BC3">
        <v>1</v>
      </c>
      <c r="BD3">
        <v>1</v>
      </c>
      <c r="BE3">
        <v>1</v>
      </c>
      <c r="BF3">
        <v>0.99878010210997159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0.99995810816471875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0.49995333208885567</v>
      </c>
      <c r="H4">
        <v>0.5</v>
      </c>
      <c r="I4">
        <v>0.5</v>
      </c>
      <c r="J4">
        <v>0.50075075075075071</v>
      </c>
      <c r="K4">
        <v>0.5</v>
      </c>
      <c r="L4">
        <v>0.50868866954595282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0.49997905408235938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 t="s">
        <v>284</v>
      </c>
      <c r="AH4">
        <v>0.5</v>
      </c>
      <c r="AI4" t="s">
        <v>284</v>
      </c>
      <c r="AJ4">
        <v>0.5</v>
      </c>
      <c r="AK4">
        <v>0.5</v>
      </c>
      <c r="AL4">
        <v>0.5</v>
      </c>
      <c r="AM4">
        <v>0.5</v>
      </c>
      <c r="AN4" t="s">
        <v>284</v>
      </c>
      <c r="AO4">
        <v>0.5</v>
      </c>
      <c r="AP4" t="s">
        <v>284</v>
      </c>
      <c r="AQ4" t="s">
        <v>284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0.3911290322580645</v>
      </c>
      <c r="D14" s="14">
        <f>+AVERAGE(AV2:CO2)</f>
        <v>0.98491059662395686</v>
      </c>
      <c r="E14" s="14"/>
      <c r="F14" s="14"/>
    </row>
    <row r="15" spans="1:93" x14ac:dyDescent="0.2">
      <c r="B15" s="14" t="s">
        <v>26</v>
      </c>
      <c r="C15" s="14">
        <f>+AVERAGE(B3:AU3)</f>
        <v>4.9021313374233196E-4</v>
      </c>
      <c r="D15" s="14">
        <f>+AVERAGE(AV3:CO3)</f>
        <v>0.9999705407489653</v>
      </c>
      <c r="E15" s="14"/>
      <c r="F15" s="14"/>
    </row>
    <row r="16" spans="1:93" x14ac:dyDescent="0.2">
      <c r="B16" s="14" t="s">
        <v>196</v>
      </c>
      <c r="C16" s="69">
        <f>+AVERAGE(B4:AU4)</f>
        <v>0.50022858064555897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382-9F85-C340-B6B3-ED35D916D2D0}">
  <dimension ref="A1:CO9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1.1764705882352939E-2</v>
      </c>
      <c r="C2">
        <v>4.4131679389312978E-2</v>
      </c>
      <c r="D2">
        <v>0</v>
      </c>
      <c r="E2">
        <v>0.05</v>
      </c>
      <c r="F2">
        <v>0.17449664429530201</v>
      </c>
      <c r="G2">
        <v>0.55652698221284291</v>
      </c>
      <c r="H2">
        <v>0.18524292023902311</v>
      </c>
      <c r="I2">
        <v>0.32287581699346413</v>
      </c>
      <c r="J2">
        <v>0.29475766567754702</v>
      </c>
      <c r="K2">
        <v>0.48070841239721701</v>
      </c>
      <c r="L2">
        <v>0.43940886699507392</v>
      </c>
      <c r="M2">
        <v>1.822004204625088E-2</v>
      </c>
      <c r="N2">
        <v>6.5868263473053898E-2</v>
      </c>
      <c r="O2">
        <v>0</v>
      </c>
      <c r="P2">
        <v>0.13926499032882009</v>
      </c>
      <c r="Q2">
        <v>0</v>
      </c>
      <c r="R2">
        <v>0.39823008849557517</v>
      </c>
      <c r="S2">
        <v>1</v>
      </c>
      <c r="T2">
        <v>1</v>
      </c>
      <c r="U2">
        <v>0.18965517241379309</v>
      </c>
      <c r="V2">
        <v>0</v>
      </c>
      <c r="W2">
        <v>0</v>
      </c>
      <c r="X2">
        <v>1</v>
      </c>
      <c r="Y2">
        <v>1</v>
      </c>
      <c r="Z2">
        <v>0</v>
      </c>
      <c r="AA2">
        <v>0.5</v>
      </c>
      <c r="AB2">
        <v>0</v>
      </c>
      <c r="AC2">
        <v>0</v>
      </c>
      <c r="AD2">
        <v>0</v>
      </c>
      <c r="AE2">
        <v>0.12333333333333329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0.97760177571507845</v>
      </c>
      <c r="AX2">
        <v>0.99248120300751874</v>
      </c>
      <c r="AY2">
        <v>0.99702118732955736</v>
      </c>
      <c r="AZ2">
        <v>0.98663478372261837</v>
      </c>
      <c r="BA2">
        <v>0.9641994395593777</v>
      </c>
      <c r="BB2">
        <v>0.98209858177129827</v>
      </c>
      <c r="BC2">
        <v>0.9800396235760277</v>
      </c>
      <c r="BD2">
        <v>0.97912496425507578</v>
      </c>
      <c r="BE2">
        <v>0.98341802621021668</v>
      </c>
      <c r="BF2">
        <v>0.97405817835002384</v>
      </c>
      <c r="BG2">
        <v>0.9907472994510359</v>
      </c>
      <c r="BH2">
        <v>0.98120856382754107</v>
      </c>
      <c r="BI2">
        <v>0.99431461895405715</v>
      </c>
      <c r="BJ2">
        <v>0.87298180121325242</v>
      </c>
      <c r="BK2">
        <v>0.995665402409036</v>
      </c>
      <c r="BL2">
        <v>0.99108861183164587</v>
      </c>
      <c r="BM2">
        <v>0.99470789232436041</v>
      </c>
      <c r="BN2">
        <v>0.99512459371614304</v>
      </c>
      <c r="BO2">
        <v>0.99054353738650158</v>
      </c>
      <c r="BP2">
        <v>0.98924641198376506</v>
      </c>
      <c r="BQ2">
        <v>0.99725011457855928</v>
      </c>
      <c r="BR2">
        <v>0.9995001874297138</v>
      </c>
      <c r="BS2">
        <v>0.9994169339052934</v>
      </c>
      <c r="BT2">
        <v>0.99950031230480951</v>
      </c>
      <c r="BU2">
        <v>0.99900037485942772</v>
      </c>
      <c r="BV2">
        <v>0.99870914012075784</v>
      </c>
      <c r="BW2">
        <v>0.99908390589215079</v>
      </c>
      <c r="BX2">
        <v>0.99945781373816578</v>
      </c>
      <c r="BY2">
        <v>0.99222720478325854</v>
      </c>
      <c r="BZ2">
        <v>0.99950031230480951</v>
      </c>
      <c r="CA2">
        <v>0</v>
      </c>
      <c r="CB2">
        <v>0.99966687486987305</v>
      </c>
      <c r="CC2">
        <v>0</v>
      </c>
      <c r="CD2">
        <v>0.99941700674606482</v>
      </c>
      <c r="CE2">
        <v>0.99662373390021253</v>
      </c>
      <c r="CF2">
        <v>0.99979179679367058</v>
      </c>
      <c r="CG2">
        <v>0.99816130380275803</v>
      </c>
      <c r="CH2">
        <v>0</v>
      </c>
      <c r="CI2">
        <v>0.99916718717468245</v>
      </c>
      <c r="CJ2">
        <v>0</v>
      </c>
      <c r="CK2">
        <v>0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0.29411764705882348</v>
      </c>
      <c r="D3">
        <v>0</v>
      </c>
      <c r="E3">
        <v>0.1125</v>
      </c>
      <c r="F3">
        <v>0.24940047961630701</v>
      </c>
      <c r="G3">
        <v>0.71356783919597988</v>
      </c>
      <c r="H3">
        <v>0.66387337057728124</v>
      </c>
      <c r="I3">
        <v>0.75396825396825395</v>
      </c>
      <c r="J3">
        <v>0.6711711711711712</v>
      </c>
      <c r="K3">
        <v>0.67137809187279152</v>
      </c>
      <c r="L3">
        <v>0.71094580233793836</v>
      </c>
      <c r="M3">
        <v>0.1106382978723404</v>
      </c>
      <c r="N3">
        <v>4.7109207708779452E-2</v>
      </c>
      <c r="O3">
        <v>0</v>
      </c>
      <c r="P3">
        <v>0.11680726800778719</v>
      </c>
      <c r="Q3">
        <v>0</v>
      </c>
      <c r="R3">
        <v>0.1744186046511628</v>
      </c>
      <c r="S3">
        <v>0.11805555555555559</v>
      </c>
      <c r="T3">
        <v>0.12686567164179111</v>
      </c>
      <c r="U3">
        <v>8.8709677419354843E-2</v>
      </c>
      <c r="V3">
        <v>0</v>
      </c>
      <c r="W3">
        <v>0</v>
      </c>
      <c r="X3">
        <v>0.33333333333333331</v>
      </c>
      <c r="Y3">
        <v>0.22222222222222221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0.2890625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0.95800524934383202</v>
      </c>
      <c r="AW3">
        <v>0.8286581715556316</v>
      </c>
      <c r="AX3">
        <v>0.94107779408681069</v>
      </c>
      <c r="AY3">
        <v>0.99285565072070192</v>
      </c>
      <c r="AZ3">
        <v>0.97915077548944829</v>
      </c>
      <c r="BA3">
        <v>0.93135150270673883</v>
      </c>
      <c r="BB3">
        <v>0.86330151257573773</v>
      </c>
      <c r="BC3">
        <v>0.88425615587433526</v>
      </c>
      <c r="BD3">
        <v>0.90570030419256708</v>
      </c>
      <c r="BE3">
        <v>0.96412183717169953</v>
      </c>
      <c r="BF3">
        <v>0.92287534450820041</v>
      </c>
      <c r="BG3">
        <v>0.94108494533221199</v>
      </c>
      <c r="BH3">
        <v>0.98675046713096659</v>
      </c>
      <c r="BI3">
        <v>0.99606348674567613</v>
      </c>
      <c r="BJ3">
        <v>0.89370849854297041</v>
      </c>
      <c r="BK3">
        <v>0.99907992137509938</v>
      </c>
      <c r="BL3">
        <v>0.99713768573473083</v>
      </c>
      <c r="BM3">
        <v>1</v>
      </c>
      <c r="BN3">
        <v>1</v>
      </c>
      <c r="BO3">
        <v>0.99604493625615353</v>
      </c>
      <c r="BP3">
        <v>0.99511743412745179</v>
      </c>
      <c r="BQ3">
        <v>0.99941542444360931</v>
      </c>
      <c r="BR3">
        <v>1</v>
      </c>
      <c r="BS3">
        <v>1</v>
      </c>
      <c r="BT3">
        <v>1</v>
      </c>
      <c r="BU3">
        <v>0.99987493746873435</v>
      </c>
      <c r="BV3">
        <v>1</v>
      </c>
      <c r="BW3">
        <v>1</v>
      </c>
      <c r="BX3">
        <v>0.99841679860011667</v>
      </c>
      <c r="BY3">
        <v>0.97786102108674611</v>
      </c>
      <c r="BZ3">
        <v>1</v>
      </c>
      <c r="CA3">
        <v>0</v>
      </c>
      <c r="CB3">
        <v>1</v>
      </c>
      <c r="CC3">
        <v>0</v>
      </c>
      <c r="CD3">
        <v>0.99995833506937215</v>
      </c>
      <c r="CE3">
        <v>0.99899724241664578</v>
      </c>
      <c r="CF3">
        <v>1</v>
      </c>
      <c r="CG3">
        <v>0.99645404864210918</v>
      </c>
      <c r="CH3">
        <v>0</v>
      </c>
      <c r="CI3">
        <v>1</v>
      </c>
      <c r="CJ3">
        <v>0</v>
      </c>
      <c r="CK3">
        <v>0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0.97900262467191601</v>
      </c>
      <c r="C4">
        <v>0.56138790930722759</v>
      </c>
      <c r="D4">
        <v>0.47053889704340529</v>
      </c>
      <c r="E4">
        <v>0.55267782536035104</v>
      </c>
      <c r="F4">
        <v>0.61427562755287757</v>
      </c>
      <c r="G4">
        <v>0.8224596709513593</v>
      </c>
      <c r="H4">
        <v>0.76358744157650948</v>
      </c>
      <c r="I4">
        <v>0.81911220492129466</v>
      </c>
      <c r="J4">
        <v>0.78843573768186903</v>
      </c>
      <c r="K4">
        <v>0.81774996452224546</v>
      </c>
      <c r="L4">
        <v>0.8169105734230695</v>
      </c>
      <c r="M4">
        <v>0.52586162160227612</v>
      </c>
      <c r="N4">
        <v>0.51692983741987297</v>
      </c>
      <c r="O4">
        <v>0.49803174337283812</v>
      </c>
      <c r="P4">
        <v>0.50525788327537879</v>
      </c>
      <c r="Q4">
        <v>0.49953996068754969</v>
      </c>
      <c r="R4">
        <v>0.5857781451929468</v>
      </c>
      <c r="S4">
        <v>0.55902777777777779</v>
      </c>
      <c r="T4">
        <v>0.56343283582089554</v>
      </c>
      <c r="U4">
        <v>0.54237730683775409</v>
      </c>
      <c r="V4">
        <v>0.4975587170637259</v>
      </c>
      <c r="W4">
        <v>0.49970771222180471</v>
      </c>
      <c r="X4">
        <v>0.66666666666666663</v>
      </c>
      <c r="Y4">
        <v>0.61111111111111116</v>
      </c>
      <c r="Z4">
        <v>0.5</v>
      </c>
      <c r="AA4">
        <v>0.55549302428992275</v>
      </c>
      <c r="AB4">
        <v>0.5</v>
      </c>
      <c r="AC4">
        <v>0.5</v>
      </c>
      <c r="AD4">
        <v>0.49920839930005828</v>
      </c>
      <c r="AE4">
        <v>0.633461760543373</v>
      </c>
      <c r="AF4">
        <v>0.5</v>
      </c>
      <c r="AG4" t="s">
        <v>284</v>
      </c>
      <c r="AH4">
        <v>0.5</v>
      </c>
      <c r="AI4" t="s">
        <v>284</v>
      </c>
      <c r="AJ4">
        <v>0.49997916753468608</v>
      </c>
      <c r="AK4">
        <v>0.49949862120832289</v>
      </c>
      <c r="AL4">
        <v>0.5</v>
      </c>
      <c r="AM4">
        <v>0.49822702432105459</v>
      </c>
      <c r="AN4" t="s">
        <v>284</v>
      </c>
      <c r="AO4">
        <v>0.5</v>
      </c>
      <c r="AP4" t="s">
        <v>284</v>
      </c>
      <c r="AQ4" t="s">
        <v>284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t="s">
        <v>285</v>
      </c>
      <c r="CB4">
        <v>0</v>
      </c>
      <c r="CC4" t="s">
        <v>285</v>
      </c>
      <c r="CD4">
        <v>0</v>
      </c>
      <c r="CE4">
        <v>0</v>
      </c>
      <c r="CF4">
        <v>0</v>
      </c>
      <c r="CG4">
        <v>0</v>
      </c>
      <c r="CH4" t="s">
        <v>285</v>
      </c>
      <c r="CI4">
        <v>0</v>
      </c>
      <c r="CJ4" t="s">
        <v>285</v>
      </c>
      <c r="CK4" t="s">
        <v>285</v>
      </c>
      <c r="CL4">
        <v>0</v>
      </c>
      <c r="CM4">
        <v>0</v>
      </c>
      <c r="CN4">
        <v>0</v>
      </c>
      <c r="CO4">
        <v>0</v>
      </c>
    </row>
    <row r="5" spans="1:93" x14ac:dyDescent="0.2">
      <c r="B5" s="14"/>
      <c r="C5" s="14" t="s">
        <v>260</v>
      </c>
      <c r="D5" s="14" t="s">
        <v>261</v>
      </c>
      <c r="E5" s="14" t="s">
        <v>260</v>
      </c>
      <c r="F5" s="14" t="s">
        <v>261</v>
      </c>
    </row>
    <row r="6" spans="1:93" x14ac:dyDescent="0.2">
      <c r="B6" s="14" t="s">
        <v>16</v>
      </c>
      <c r="C6" s="14">
        <f>+AVERAGE(B2:AU2)</f>
        <v>0.17379316487332527</v>
      </c>
      <c r="D6" s="14">
        <f>+AVERAGE(AV2:CO2)</f>
        <v>0.8823322094937559</v>
      </c>
      <c r="E6" s="14"/>
      <c r="F6" s="14"/>
    </row>
    <row r="7" spans="1:93" x14ac:dyDescent="0.2">
      <c r="B7" s="14" t="s">
        <v>26</v>
      </c>
      <c r="C7" s="14">
        <f>+AVERAGE(B3:AU3)</f>
        <v>0.16476643707221708</v>
      </c>
      <c r="D7" s="14">
        <f>+AVERAGE(AV3:CO3)</f>
        <v>0.86841998872170212</v>
      </c>
      <c r="E7" s="14" t="e">
        <f>+AVERAGE(#REF!)</f>
        <v>#REF!</v>
      </c>
      <c r="F7" s="14" t="e">
        <f>+AVERAGE(#REF!)</f>
        <v>#REF!</v>
      </c>
    </row>
    <row r="8" spans="1:93" x14ac:dyDescent="0.2">
      <c r="B8" s="14" t="s">
        <v>196</v>
      </c>
      <c r="C8" s="69">
        <f>+AVERAGE(B4:AU4)</f>
        <v>0.57959238520146672</v>
      </c>
      <c r="D8" s="69"/>
      <c r="E8" s="69"/>
      <c r="F8" s="69"/>
    </row>
    <row r="9" spans="1:93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CO12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69" t="s">
        <v>15</v>
      </c>
      <c r="D7" s="69"/>
      <c r="E7" s="69"/>
      <c r="F7" s="69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69">
        <f>+AVERAGE(B5:AU5)</f>
        <v>0.72701827024598376</v>
      </c>
      <c r="D11" s="69"/>
      <c r="E11" s="69"/>
      <c r="F11" s="69"/>
    </row>
    <row r="12" spans="1:93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B9CB-913B-D04E-A53F-A52C16707C2A}">
  <dimension ref="A1:CO12"/>
  <sheetViews>
    <sheetView topLeftCell="BG1"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0.14285714285714279</v>
      </c>
      <c r="C2">
        <v>0.22871714397803061</v>
      </c>
      <c r="D2">
        <v>3.7861915367483297E-2</v>
      </c>
      <c r="E2">
        <v>2.2231543624161069E-2</v>
      </c>
      <c r="F2">
        <v>6.3497631994386947E-2</v>
      </c>
      <c r="G2">
        <v>0.2379047619047619</v>
      </c>
      <c r="H2">
        <v>0.27121137812653262</v>
      </c>
      <c r="I2">
        <v>0.24083089905874719</v>
      </c>
      <c r="J2">
        <v>0.21522261222981709</v>
      </c>
      <c r="K2">
        <v>0.14861321926314339</v>
      </c>
      <c r="L2">
        <v>0.22784999252950841</v>
      </c>
      <c r="M2">
        <v>7.9752066115702486E-2</v>
      </c>
      <c r="N2">
        <v>4.8734770384254923E-2</v>
      </c>
      <c r="O2">
        <v>2.5490638393864201E-2</v>
      </c>
      <c r="P2">
        <v>0.20715842767737849</v>
      </c>
      <c r="Q2">
        <v>1.6E-2</v>
      </c>
      <c r="R2">
        <v>2.0319027725028489E-2</v>
      </c>
      <c r="S2">
        <v>2.4001613553852361E-2</v>
      </c>
      <c r="T2">
        <v>1.8686187632440759E-2</v>
      </c>
      <c r="U2">
        <v>4.4159544159544158E-2</v>
      </c>
      <c r="V2">
        <v>3.8443795171459329E-2</v>
      </c>
      <c r="W2">
        <v>1.428996725215838E-2</v>
      </c>
      <c r="X2">
        <v>0.14285714285714279</v>
      </c>
      <c r="Y2">
        <v>5.5736182071528103E-3</v>
      </c>
      <c r="Z2">
        <v>0</v>
      </c>
      <c r="AA2">
        <v>8.6455331412103754E-3</v>
      </c>
      <c r="AB2">
        <v>2.575107296137339E-2</v>
      </c>
      <c r="AC2">
        <v>3.1531531531531529E-2</v>
      </c>
      <c r="AD2">
        <v>0.16666666666666671</v>
      </c>
      <c r="AE2">
        <v>3.9193517995100811E-2</v>
      </c>
      <c r="AF2">
        <v>0</v>
      </c>
      <c r="AG2" t="s">
        <v>262</v>
      </c>
      <c r="AH2">
        <v>0</v>
      </c>
      <c r="AI2" t="s">
        <v>262</v>
      </c>
      <c r="AJ2">
        <v>1.8945374171139881E-3</v>
      </c>
      <c r="AK2">
        <v>1.007407407407407E-2</v>
      </c>
      <c r="AL2">
        <v>0</v>
      </c>
      <c r="AM2">
        <v>8.9735171810024078E-3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262</v>
      </c>
      <c r="AU2" t="s">
        <v>262</v>
      </c>
      <c r="AV2">
        <v>0.99957636094047875</v>
      </c>
      <c r="AW2">
        <v>0.99876601803512099</v>
      </c>
      <c r="AX2">
        <v>0.99750927915608523</v>
      </c>
      <c r="AY2">
        <v>0.9987285142453497</v>
      </c>
      <c r="AZ2">
        <v>0.99693046098894966</v>
      </c>
      <c r="BA2">
        <v>0.99992377467794802</v>
      </c>
      <c r="BB2">
        <v>0.9762279888785913</v>
      </c>
      <c r="BC2">
        <v>0.99335510110557368</v>
      </c>
      <c r="BD2">
        <v>0.99252993518620236</v>
      </c>
      <c r="BE2">
        <v>0.99920596139750795</v>
      </c>
      <c r="BF2">
        <v>0.98008980267044787</v>
      </c>
      <c r="BG2">
        <v>0.99834897872541162</v>
      </c>
      <c r="BH2">
        <v>0.99535603715170273</v>
      </c>
      <c r="BI2">
        <v>0.99942666527676427</v>
      </c>
      <c r="BJ2">
        <v>0.99052989997871888</v>
      </c>
      <c r="BK2">
        <v>0.99881042500270356</v>
      </c>
      <c r="BL2">
        <v>0.99816611904943842</v>
      </c>
      <c r="BM2">
        <v>0.99866030759337654</v>
      </c>
      <c r="BN2">
        <v>0.99799218580421101</v>
      </c>
      <c r="BO2">
        <v>0.99877038225073511</v>
      </c>
      <c r="BP2">
        <v>0.9999415751343772</v>
      </c>
      <c r="BQ2">
        <v>0.99955577492596248</v>
      </c>
      <c r="BR2">
        <v>0.99970265907739364</v>
      </c>
      <c r="BS2">
        <v>0.99972048821391968</v>
      </c>
      <c r="BT2">
        <v>0.99949031600407745</v>
      </c>
      <c r="BU2">
        <v>0.99920276375232531</v>
      </c>
      <c r="BV2">
        <v>0.99893098434961092</v>
      </c>
      <c r="BW2">
        <v>0.99935889216566232</v>
      </c>
      <c r="BX2">
        <v>0.99949180536145343</v>
      </c>
      <c r="BY2">
        <v>0.99781564001747491</v>
      </c>
      <c r="BZ2">
        <v>0.99949092143220775</v>
      </c>
      <c r="CB2">
        <v>0.99966093074510465</v>
      </c>
      <c r="CD2">
        <v>0.99988429273936941</v>
      </c>
      <c r="CE2">
        <v>0.99922935562273996</v>
      </c>
      <c r="CF2">
        <v>0.99978827016726657</v>
      </c>
      <c r="CG2">
        <v>0.99984251968503934</v>
      </c>
      <c r="CI2">
        <v>0.99913837670170602</v>
      </c>
      <c r="CL2">
        <v>0.99974594571706821</v>
      </c>
    </row>
    <row r="3" spans="1:93" x14ac:dyDescent="0.2">
      <c r="A3" s="8" t="s">
        <v>26</v>
      </c>
      <c r="B3">
        <v>0.16666666666666671</v>
      </c>
      <c r="C3">
        <v>0.95730706075533667</v>
      </c>
      <c r="D3">
        <v>0.7</v>
      </c>
      <c r="E3">
        <v>0.66249999999999998</v>
      </c>
      <c r="F3">
        <v>0.86810551558753002</v>
      </c>
      <c r="G3">
        <v>0.99959983993597434</v>
      </c>
      <c r="H3">
        <v>0.51876172607879922</v>
      </c>
      <c r="I3">
        <v>0.92749999999999999</v>
      </c>
      <c r="J3">
        <v>0.89546502690238283</v>
      </c>
      <c r="K3">
        <v>0.98807339449541287</v>
      </c>
      <c r="L3">
        <v>0.81901181525241673</v>
      </c>
      <c r="M3">
        <v>0.84649122807017541</v>
      </c>
      <c r="N3">
        <v>0.82915717539863321</v>
      </c>
      <c r="O3">
        <v>0.91129032258064513</v>
      </c>
      <c r="P3">
        <v>0.97067545304777592</v>
      </c>
      <c r="Q3">
        <v>0.78846153846153844</v>
      </c>
      <c r="R3">
        <v>0.89915966386554624</v>
      </c>
      <c r="S3">
        <v>0.82638888888888884</v>
      </c>
      <c r="T3">
        <v>0.72388059701492535</v>
      </c>
      <c r="U3">
        <v>0.90416666666666667</v>
      </c>
      <c r="V3">
        <v>0.99601593625498008</v>
      </c>
      <c r="W3">
        <v>0.84210526315789469</v>
      </c>
      <c r="X3">
        <v>0.61111111111111116</v>
      </c>
      <c r="Y3">
        <v>0.66666666666666663</v>
      </c>
      <c r="Z3">
        <v>0</v>
      </c>
      <c r="AA3">
        <v>0.33333333333333331</v>
      </c>
      <c r="AB3">
        <v>0.19354838709677419</v>
      </c>
      <c r="AC3">
        <v>0.31818181818181818</v>
      </c>
      <c r="AD3">
        <v>7.6923076923076927E-2</v>
      </c>
      <c r="AE3">
        <v>0.83870967741935487</v>
      </c>
      <c r="AF3">
        <v>0</v>
      </c>
      <c r="AG3" t="s">
        <v>262</v>
      </c>
      <c r="AH3">
        <v>0</v>
      </c>
      <c r="AI3" t="s">
        <v>262</v>
      </c>
      <c r="AJ3">
        <v>0.8571428571428571</v>
      </c>
      <c r="AK3">
        <v>0.83950617283950613</v>
      </c>
      <c r="AL3">
        <v>0</v>
      </c>
      <c r="AM3">
        <v>0.93181818181818177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262</v>
      </c>
      <c r="AU3" t="s">
        <v>262</v>
      </c>
      <c r="AV3">
        <v>0.99949167619773793</v>
      </c>
      <c r="AW3">
        <v>0.91455888744024338</v>
      </c>
      <c r="AX3">
        <v>0.87103927672821868</v>
      </c>
      <c r="AY3">
        <v>0.90097285356217338</v>
      </c>
      <c r="AZ3">
        <v>0.76989052667873459</v>
      </c>
      <c r="BA3">
        <v>0.62111742424242422</v>
      </c>
      <c r="BB3">
        <v>0.93411076131778481</v>
      </c>
      <c r="BC3">
        <v>0.78754711839774738</v>
      </c>
      <c r="BD3">
        <v>0.80966036383188456</v>
      </c>
      <c r="BE3">
        <v>0.72613076479204586</v>
      </c>
      <c r="BF3">
        <v>0.76246725191892262</v>
      </c>
      <c r="BG3">
        <v>0.90479244153734339</v>
      </c>
      <c r="BH3">
        <v>0.69348576358930114</v>
      </c>
      <c r="BI3">
        <v>0.81613109172164289</v>
      </c>
      <c r="BJ3">
        <v>0.45224446171783911</v>
      </c>
      <c r="BK3">
        <v>0.78554114395066976</v>
      </c>
      <c r="BL3">
        <v>0.55870150977289257</v>
      </c>
      <c r="BM3">
        <v>0.79386581469648565</v>
      </c>
      <c r="BN3">
        <v>0.78309559293165854</v>
      </c>
      <c r="BO3">
        <v>0.79909320330210876</v>
      </c>
      <c r="BP3">
        <v>0.73241184525847314</v>
      </c>
      <c r="BQ3">
        <v>0.85947712418300659</v>
      </c>
      <c r="BR3">
        <v>0.99720350832591842</v>
      </c>
      <c r="BS3">
        <v>0.90928350493623156</v>
      </c>
      <c r="BT3">
        <v>0.99682297623586225</v>
      </c>
      <c r="BU3">
        <v>0.95625635808748732</v>
      </c>
      <c r="BV3">
        <v>0.99037646260810586</v>
      </c>
      <c r="BW3">
        <v>0.99088867228885025</v>
      </c>
      <c r="BX3">
        <v>0.9997881894433619</v>
      </c>
      <c r="BY3">
        <v>0.7818236275726328</v>
      </c>
      <c r="BZ3">
        <v>0.99800906510780696</v>
      </c>
      <c r="CB3">
        <v>0.99894117148786588</v>
      </c>
      <c r="CD3">
        <v>0.73217538657064185</v>
      </c>
      <c r="CE3">
        <v>0.71611861670490273</v>
      </c>
      <c r="CF3">
        <v>0.99983060896078602</v>
      </c>
      <c r="CG3">
        <v>0.80793213149522802</v>
      </c>
      <c r="CI3">
        <v>0.98275350650451287</v>
      </c>
      <c r="CL3">
        <v>0.99991530089357561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0.58307917143220234</v>
      </c>
      <c r="C5">
        <v>0.93593297409779008</v>
      </c>
      <c r="D5">
        <v>0.78551963836410932</v>
      </c>
      <c r="E5">
        <v>0.78173642678108668</v>
      </c>
      <c r="F5">
        <v>0.81899802113313225</v>
      </c>
      <c r="G5">
        <v>0.81035863208919934</v>
      </c>
      <c r="H5">
        <v>0.72643624369829218</v>
      </c>
      <c r="I5">
        <v>0.85752355919887369</v>
      </c>
      <c r="J5">
        <v>0.85256269536713369</v>
      </c>
      <c r="K5">
        <v>0.85710207964372942</v>
      </c>
      <c r="L5">
        <v>0.79073953358566973</v>
      </c>
      <c r="M5">
        <v>0.87564183480375923</v>
      </c>
      <c r="N5">
        <v>0.76132146949396717</v>
      </c>
      <c r="O5">
        <v>0.86371070715114406</v>
      </c>
      <c r="P5">
        <v>0.71145995738280765</v>
      </c>
      <c r="Q5">
        <v>0.78700134120610421</v>
      </c>
      <c r="R5">
        <v>0.72893058681921929</v>
      </c>
      <c r="S5">
        <v>0.81012735179268724</v>
      </c>
      <c r="T5">
        <v>0.75348809497329194</v>
      </c>
      <c r="U5">
        <v>0.85162993498438777</v>
      </c>
      <c r="V5">
        <v>0.86421389075672661</v>
      </c>
      <c r="W5">
        <v>0.85079119367045064</v>
      </c>
      <c r="X5">
        <v>0.80415730971851485</v>
      </c>
      <c r="Y5">
        <v>0.78797508580144904</v>
      </c>
      <c r="Z5">
        <v>0.49841148811793112</v>
      </c>
      <c r="AA5">
        <v>0.64479484571041024</v>
      </c>
      <c r="AB5">
        <v>0.59196242485244011</v>
      </c>
      <c r="AC5">
        <v>0.65453524523533424</v>
      </c>
      <c r="AD5">
        <v>0.53835563318321933</v>
      </c>
      <c r="AE5">
        <v>0.81026665249599383</v>
      </c>
      <c r="AF5">
        <v>0.49900453255390348</v>
      </c>
      <c r="AG5" t="s">
        <v>262</v>
      </c>
      <c r="AH5">
        <v>0.49947058574393288</v>
      </c>
      <c r="AI5" t="s">
        <v>262</v>
      </c>
      <c r="AJ5">
        <v>0.79465912185674947</v>
      </c>
      <c r="AK5">
        <v>0.77781239477220443</v>
      </c>
      <c r="AL5">
        <v>0.49991530448039301</v>
      </c>
      <c r="AM5">
        <v>0.86987515665670523</v>
      </c>
      <c r="AN5" t="s">
        <v>262</v>
      </c>
      <c r="AO5">
        <v>0.49137675325225649</v>
      </c>
      <c r="AP5" t="s">
        <v>262</v>
      </c>
      <c r="AQ5" t="s">
        <v>262</v>
      </c>
      <c r="AR5">
        <v>0.49995765044678769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69" t="s">
        <v>15</v>
      </c>
      <c r="D7" s="69"/>
      <c r="E7" s="69"/>
      <c r="F7" s="69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7.4078828711362302E-2</v>
      </c>
      <c r="D9" s="14">
        <f>+AVERAGE(AV2:CO2)</f>
        <v>0.99733936078758112</v>
      </c>
      <c r="E9" s="14"/>
      <c r="F9" s="14"/>
    </row>
    <row r="10" spans="1:93" x14ac:dyDescent="0.2">
      <c r="B10" s="14" t="s">
        <v>26</v>
      </c>
      <c r="C10" s="14">
        <f>+AVERAGE(B3:AU3)</f>
        <v>0.62388750162144402</v>
      </c>
      <c r="D10" s="14">
        <f>+AVERAGE(AV3:CO3)</f>
        <v>0.8456301574998184</v>
      </c>
      <c r="E10" s="14"/>
      <c r="F10" s="14"/>
    </row>
    <row r="11" spans="1:93" x14ac:dyDescent="0.2">
      <c r="B11" s="14" t="s">
        <v>196</v>
      </c>
      <c r="C11" s="69">
        <f>+AVERAGE(B5:AU5)</f>
        <v>0.73475882956063132</v>
      </c>
      <c r="D11" s="69"/>
      <c r="E11" s="69"/>
      <c r="F11" s="69"/>
    </row>
    <row r="12" spans="1:93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5A2E-B6E1-4949-953E-476402D192BB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0.16666666666666671</v>
      </c>
      <c r="C2">
        <v>0</v>
      </c>
      <c r="D2">
        <v>0</v>
      </c>
      <c r="E2">
        <v>3.3271719038817003E-2</v>
      </c>
      <c r="F2">
        <v>0.1074651353568499</v>
      </c>
      <c r="G2">
        <v>0.1136801541425819</v>
      </c>
      <c r="H2">
        <v>0</v>
      </c>
      <c r="I2">
        <v>0.76744186046511631</v>
      </c>
      <c r="J2">
        <v>0.91891891891891897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0.9966282894736842</v>
      </c>
      <c r="Z2">
        <v>0.99745839140772319</v>
      </c>
      <c r="AA2">
        <v>0.99614659342461265</v>
      </c>
      <c r="AB2">
        <v>0.98811051235993497</v>
      </c>
      <c r="AC2">
        <v>0.96794697176064648</v>
      </c>
      <c r="AD2">
        <v>0.97761124121779863</v>
      </c>
      <c r="AE2">
        <v>0.99893232588699077</v>
      </c>
      <c r="AF2">
        <v>0.99573385839691531</v>
      </c>
      <c r="AG2">
        <v>0.99639196391963925</v>
      </c>
      <c r="AH2">
        <v>0.99869195552648793</v>
      </c>
      <c r="AI2">
        <v>0.99918247220405498</v>
      </c>
      <c r="AJ2">
        <v>0.99975417895771879</v>
      </c>
      <c r="AK2">
        <v>1</v>
      </c>
      <c r="AL2">
        <v>0</v>
      </c>
      <c r="AM2">
        <v>0</v>
      </c>
      <c r="AN2">
        <v>0.99950948332243295</v>
      </c>
      <c r="AO2">
        <v>0.99934597776324396</v>
      </c>
      <c r="AP2">
        <v>0</v>
      </c>
      <c r="AQ2">
        <v>0</v>
      </c>
      <c r="AR2">
        <v>0</v>
      </c>
      <c r="AS2">
        <v>0.99967298888162193</v>
      </c>
      <c r="AT2">
        <v>0.99959123610202749</v>
      </c>
      <c r="AU2">
        <v>0</v>
      </c>
    </row>
    <row r="3" spans="1:47" x14ac:dyDescent="0.2">
      <c r="A3" s="8" t="s">
        <v>26</v>
      </c>
      <c r="B3">
        <v>0.22641509433962259</v>
      </c>
      <c r="C3">
        <v>0</v>
      </c>
      <c r="D3">
        <v>0</v>
      </c>
      <c r="E3">
        <v>0.11464968152866239</v>
      </c>
      <c r="F3">
        <v>0.27066115702479338</v>
      </c>
      <c r="G3">
        <v>0.42548076923076922</v>
      </c>
      <c r="H3">
        <v>0</v>
      </c>
      <c r="I3">
        <v>0.38823529411764712</v>
      </c>
      <c r="J3">
        <v>0.4358974358974359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0.99507348715001231</v>
      </c>
      <c r="Z3">
        <v>0.99713138267355139</v>
      </c>
      <c r="AA3">
        <v>0.99712761592121457</v>
      </c>
      <c r="AB3">
        <v>0.95668737060041409</v>
      </c>
      <c r="AC3">
        <v>0.90738849165815461</v>
      </c>
      <c r="AD3">
        <v>0.88320920785375767</v>
      </c>
      <c r="AE3">
        <v>0.9954169735657582</v>
      </c>
      <c r="AF3">
        <v>0.99917675146126617</v>
      </c>
      <c r="AG3">
        <v>0.99975316768142175</v>
      </c>
      <c r="AH3">
        <v>1</v>
      </c>
      <c r="AI3">
        <v>1</v>
      </c>
      <c r="AJ3">
        <v>0.99771036061820262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</row>
    <row r="4" spans="1:47" x14ac:dyDescent="0.2">
      <c r="A4" s="8" t="s">
        <v>122</v>
      </c>
      <c r="B4">
        <v>0.6107442907448174</v>
      </c>
      <c r="C4">
        <v>0.4985656913367757</v>
      </c>
      <c r="D4">
        <v>0.49856380796060729</v>
      </c>
      <c r="E4">
        <v>0.5356685260645383</v>
      </c>
      <c r="F4">
        <v>0.58902482434147396</v>
      </c>
      <c r="G4">
        <v>0.65434498854226342</v>
      </c>
      <c r="H4">
        <v>0.4977084867828791</v>
      </c>
      <c r="I4">
        <v>0.69370602278945659</v>
      </c>
      <c r="J4">
        <v>0.71782530178942883</v>
      </c>
      <c r="K4">
        <v>0.5</v>
      </c>
      <c r="L4">
        <v>0.5</v>
      </c>
      <c r="M4">
        <v>0.49885518030910131</v>
      </c>
      <c r="N4">
        <v>1</v>
      </c>
      <c r="O4" t="s">
        <v>284</v>
      </c>
      <c r="P4" t="s">
        <v>284</v>
      </c>
      <c r="Q4">
        <v>0.5</v>
      </c>
      <c r="R4">
        <v>0.5</v>
      </c>
      <c r="S4" t="s">
        <v>284</v>
      </c>
      <c r="T4" t="s">
        <v>284</v>
      </c>
      <c r="U4" t="s">
        <v>284</v>
      </c>
      <c r="V4">
        <v>0.5</v>
      </c>
      <c r="W4">
        <v>0.5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285</v>
      </c>
      <c r="AM4" t="s">
        <v>285</v>
      </c>
      <c r="AN4">
        <v>0</v>
      </c>
      <c r="AO4">
        <v>0</v>
      </c>
      <c r="AP4" t="s">
        <v>285</v>
      </c>
      <c r="AQ4" t="s">
        <v>285</v>
      </c>
      <c r="AR4" t="s">
        <v>285</v>
      </c>
      <c r="AS4">
        <v>0</v>
      </c>
      <c r="AT4">
        <v>0</v>
      </c>
      <c r="AU4" t="s">
        <v>285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0.1479735454566167</v>
      </c>
      <c r="D9" s="14">
        <f>+AVERAGE(Y2:AU2)</f>
        <v>0.73524819306980593</v>
      </c>
      <c r="E9" s="14"/>
      <c r="F9" s="14"/>
    </row>
    <row r="10" spans="1:47" x14ac:dyDescent="0.2">
      <c r="B10" s="14" t="s">
        <v>26</v>
      </c>
      <c r="C10" s="14">
        <f>+AVERAGE(B3:X3)</f>
        <v>0.12440606226691005</v>
      </c>
      <c r="D10" s="14">
        <f>+AVERAGE(Y3:AU3)</f>
        <v>0.72733368735581538</v>
      </c>
      <c r="E10" s="14"/>
      <c r="F10" s="14"/>
    </row>
    <row r="11" spans="1:47" x14ac:dyDescent="0.2">
      <c r="B11" s="14" t="s">
        <v>196</v>
      </c>
      <c r="C11" s="69">
        <f>+AVERAGE(B4:X4)</f>
        <v>0.57617688945066714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4746-A883-BF45-A497-75209A2209B0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0.25042388888888917</v>
      </c>
      <c r="F2">
        <f>+AVERAGE(H5:J5)</f>
        <v>6.2862570621468921</v>
      </c>
    </row>
    <row r="4" spans="2:57" x14ac:dyDescent="0.2">
      <c r="B4" t="s">
        <v>265</v>
      </c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0.23041666666666741</v>
      </c>
      <c r="D5">
        <v>0.317054</v>
      </c>
      <c r="E5" s="10">
        <v>0.20380100000000001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0.36050393883224602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0.33072417465388743</v>
      </c>
      <c r="D11">
        <v>0.35140440720049709</v>
      </c>
      <c r="E11">
        <v>0.4827044025157225</v>
      </c>
      <c r="F11">
        <v>0.45565862708719851</v>
      </c>
      <c r="G11">
        <v>0.53327424719887961</v>
      </c>
      <c r="H11">
        <v>0.27689045576944382</v>
      </c>
      <c r="I11">
        <v>0.15384615384615391</v>
      </c>
      <c r="J11">
        <v>0.29952904238618522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0.4601119090909091</v>
      </c>
    </row>
    <row r="22" spans="2:120" x14ac:dyDescent="0.2">
      <c r="B22" s="10"/>
      <c r="C22" s="11" t="s">
        <v>42</v>
      </c>
      <c r="D22" s="12" t="s">
        <v>43</v>
      </c>
      <c r="E22" s="12" t="s">
        <v>44</v>
      </c>
      <c r="F22" s="12" t="s">
        <v>45</v>
      </c>
      <c r="G22" s="12" t="s">
        <v>46</v>
      </c>
      <c r="H22" s="12" t="s">
        <v>47</v>
      </c>
      <c r="I22" s="12" t="s">
        <v>48</v>
      </c>
      <c r="J22" s="12" t="s">
        <v>49</v>
      </c>
      <c r="K22" s="12" t="s">
        <v>50</v>
      </c>
      <c r="L22" s="12" t="s">
        <v>51</v>
      </c>
      <c r="M22" s="12" t="s">
        <v>52</v>
      </c>
      <c r="N22" s="12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11">
        <v>0</v>
      </c>
      <c r="C23" s="10">
        <v>0.450378</v>
      </c>
      <c r="D23" s="10">
        <v>0.48220099999999999</v>
      </c>
      <c r="E23" s="10">
        <v>0.412879</v>
      </c>
      <c r="F23" s="10">
        <v>0.42096800000000001</v>
      </c>
      <c r="G23" s="10">
        <v>0.62266699999999997</v>
      </c>
      <c r="H23" s="10">
        <v>0.5</v>
      </c>
      <c r="I23" s="10">
        <v>0.42139900000000002</v>
      </c>
      <c r="J23" s="10"/>
      <c r="K23" s="10">
        <v>0.5</v>
      </c>
      <c r="L23" s="10">
        <v>0.49731199999999998</v>
      </c>
      <c r="M23" s="10">
        <v>0.50342699999999996</v>
      </c>
      <c r="N23" s="10">
        <v>0.25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0.3488589495847309</v>
      </c>
    </row>
    <row r="28" spans="2:120" x14ac:dyDescent="0.2">
      <c r="C28" s="8" t="s">
        <v>59</v>
      </c>
      <c r="D28" s="8" t="s">
        <v>56</v>
      </c>
      <c r="E28" s="8" t="s">
        <v>61</v>
      </c>
      <c r="F28" s="8" t="s">
        <v>90</v>
      </c>
      <c r="G28" s="8" t="s">
        <v>65</v>
      </c>
      <c r="H28" s="8" t="s">
        <v>42</v>
      </c>
      <c r="I28" s="8" t="s">
        <v>91</v>
      </c>
      <c r="J28" s="8" t="s">
        <v>92</v>
      </c>
      <c r="K28" s="8" t="s">
        <v>93</v>
      </c>
      <c r="L28" s="8" t="s">
        <v>43</v>
      </c>
      <c r="M28" s="8" t="s">
        <v>94</v>
      </c>
      <c r="N28" s="8" t="s">
        <v>62</v>
      </c>
      <c r="O28" s="8" t="s">
        <v>45</v>
      </c>
      <c r="P28" s="8" t="s">
        <v>47</v>
      </c>
      <c r="Q28" s="8" t="s">
        <v>48</v>
      </c>
      <c r="R28" s="8" t="s">
        <v>49</v>
      </c>
      <c r="S28" s="8" t="s">
        <v>50</v>
      </c>
      <c r="T28" s="8" t="s">
        <v>51</v>
      </c>
      <c r="U28" s="8" t="s">
        <v>52</v>
      </c>
      <c r="V28" s="8" t="s">
        <v>46</v>
      </c>
      <c r="W28" s="8" t="s">
        <v>44</v>
      </c>
      <c r="X28" s="8" t="s">
        <v>151</v>
      </c>
      <c r="Y28" s="8" t="s">
        <v>152</v>
      </c>
      <c r="Z28" s="8" t="s">
        <v>153</v>
      </c>
      <c r="AA28" s="8" t="s">
        <v>155</v>
      </c>
      <c r="AB28" s="8" t="s">
        <v>156</v>
      </c>
      <c r="AC28" s="8" t="s">
        <v>199</v>
      </c>
      <c r="AD28" s="8" t="s">
        <v>200</v>
      </c>
      <c r="AE28" s="8" t="s">
        <v>154</v>
      </c>
      <c r="AF28" s="8" t="s">
        <v>64</v>
      </c>
      <c r="AG28" s="8" t="s">
        <v>157</v>
      </c>
      <c r="AH28" s="8" t="s">
        <v>202</v>
      </c>
      <c r="AI28" s="8" t="s">
        <v>203</v>
      </c>
      <c r="AJ28" s="8" t="s">
        <v>204</v>
      </c>
      <c r="AK28" s="8" t="s">
        <v>159</v>
      </c>
      <c r="AL28" s="8" t="s">
        <v>66</v>
      </c>
      <c r="AM28" s="8" t="s">
        <v>126</v>
      </c>
      <c r="AN28" s="8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8">
        <v>0</v>
      </c>
      <c r="C29">
        <v>0.25</v>
      </c>
      <c r="D29">
        <v>0.43480639730639781</v>
      </c>
      <c r="E29">
        <v>0.29849624060150381</v>
      </c>
      <c r="F29">
        <v>0.48888888888888882</v>
      </c>
      <c r="G29">
        <v>0.2497723132969033</v>
      </c>
      <c r="H29">
        <v>0.20256035799815189</v>
      </c>
      <c r="I29">
        <v>0.22080477739160401</v>
      </c>
      <c r="J29">
        <v>0.17723498115833899</v>
      </c>
      <c r="K29">
        <v>0.1890793234543236</v>
      </c>
      <c r="L29">
        <v>0.19844913096446831</v>
      </c>
      <c r="M29">
        <v>0.31219252246735368</v>
      </c>
      <c r="N29">
        <v>0.49044642857142873</v>
      </c>
      <c r="O29">
        <v>0.26158600052042658</v>
      </c>
      <c r="P29">
        <v>0.6</v>
      </c>
      <c r="Q29">
        <v>0.14528380202983429</v>
      </c>
      <c r="R29">
        <v>0.1650510204081633</v>
      </c>
      <c r="S29">
        <v>0.33985260770975062</v>
      </c>
      <c r="T29">
        <v>0.37390873015873022</v>
      </c>
      <c r="U29">
        <v>0.41829573934837089</v>
      </c>
      <c r="V29">
        <v>0.36076038159371498</v>
      </c>
      <c r="W29">
        <v>0.30281493868450388</v>
      </c>
      <c r="X29">
        <v>0.40490620490620483</v>
      </c>
      <c r="Y29">
        <v>0.25</v>
      </c>
      <c r="Z29">
        <v>0.22857142857142859</v>
      </c>
      <c r="AA29">
        <v>0.625</v>
      </c>
      <c r="AB29">
        <v>0.6333333333333333</v>
      </c>
      <c r="AC29">
        <v>0.5625</v>
      </c>
      <c r="AD29">
        <v>0.66666666666666663</v>
      </c>
      <c r="AE29">
        <v>0.375</v>
      </c>
      <c r="AF29">
        <v>0.31096059113300489</v>
      </c>
      <c r="AG29">
        <v>0.67500000000000004</v>
      </c>
      <c r="AH29">
        <v>0.111111</v>
      </c>
      <c r="AI29">
        <v>0.18333333333333329</v>
      </c>
      <c r="AJ29">
        <v>0.49567099567099571</v>
      </c>
      <c r="AK29">
        <v>0.2857142857142857</v>
      </c>
      <c r="AL29">
        <v>0.30625000000000002</v>
      </c>
      <c r="AM29">
        <v>9.0909090909090912E-2</v>
      </c>
      <c r="AN29">
        <v>0.5714285714285714</v>
      </c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0.46405827022045848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12" t="s">
        <v>126</v>
      </c>
      <c r="M34" s="12" t="s">
        <v>127</v>
      </c>
      <c r="N34" s="12" t="s">
        <v>82</v>
      </c>
      <c r="O34" s="12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0.6791666666666667</v>
      </c>
      <c r="D35">
        <v>0.44117647058823523</v>
      </c>
      <c r="E35">
        <v>0.49999999999999989</v>
      </c>
      <c r="F35">
        <v>0.48196721311475421</v>
      </c>
      <c r="G35">
        <v>0.44110127826941958</v>
      </c>
      <c r="H35">
        <v>0.38666666666666721</v>
      </c>
      <c r="I35">
        <v>0.5</v>
      </c>
      <c r="J35">
        <v>0.46553030303030302</v>
      </c>
      <c r="K35">
        <v>0.46452991452991449</v>
      </c>
      <c r="L35" s="10">
        <v>0.42261900000000002</v>
      </c>
      <c r="M35" s="10">
        <v>0.75</v>
      </c>
      <c r="N35" s="10">
        <v>0</v>
      </c>
      <c r="O35" s="10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0.37253382162700838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0.42161716171617158</v>
      </c>
      <c r="D41">
        <v>0.66666666666666674</v>
      </c>
      <c r="F41">
        <v>0.76190476190476197</v>
      </c>
      <c r="G41">
        <v>0.18214285714285711</v>
      </c>
      <c r="H41">
        <v>0</v>
      </c>
      <c r="I41">
        <v>0.2161188467889498</v>
      </c>
      <c r="J41">
        <v>0.49955357142857137</v>
      </c>
      <c r="K41">
        <v>0.58333333333333337</v>
      </c>
      <c r="L41">
        <v>0.5</v>
      </c>
      <c r="M41">
        <v>0.54761904761904767</v>
      </c>
      <c r="N41">
        <v>0.30003811701924887</v>
      </c>
      <c r="O41">
        <v>0.34728682170542657</v>
      </c>
      <c r="P41">
        <v>0.49652777777777768</v>
      </c>
      <c r="Q41">
        <v>0.185</v>
      </c>
      <c r="R41">
        <v>0.30404511163439718</v>
      </c>
      <c r="S41">
        <v>0.625</v>
      </c>
      <c r="T41">
        <v>0.75</v>
      </c>
      <c r="U41">
        <v>0.5</v>
      </c>
      <c r="V41">
        <v>0.53725749559082892</v>
      </c>
      <c r="W41">
        <v>0.2673611111111111</v>
      </c>
      <c r="X41">
        <v>0.59333333333333338</v>
      </c>
      <c r="Y41">
        <v>0.25</v>
      </c>
      <c r="Z41">
        <v>0.24013708513708509</v>
      </c>
      <c r="AA41">
        <v>0.46461038961038958</v>
      </c>
      <c r="AB41">
        <v>0</v>
      </c>
      <c r="AC41">
        <v>0.26629807390676952</v>
      </c>
      <c r="AD41">
        <v>0.29074074074074091</v>
      </c>
      <c r="AE41">
        <v>0.4375</v>
      </c>
      <c r="AF41">
        <v>0.66666666666666674</v>
      </c>
      <c r="AG41">
        <v>0</v>
      </c>
      <c r="AI41">
        <v>0.16666666666666671</v>
      </c>
      <c r="AJ41">
        <v>8.3333333333333329E-2</v>
      </c>
      <c r="AK41">
        <v>0.14285714285714279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0.36269042000337143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0.29360784717927563</v>
      </c>
      <c r="D52">
        <v>0.25748778804249761</v>
      </c>
      <c r="E52">
        <v>7.5867785897741902E-2</v>
      </c>
      <c r="F52">
        <v>7.8493868442369025E-2</v>
      </c>
      <c r="G52">
        <v>0.15441257530502361</v>
      </c>
      <c r="H52">
        <v>0.17875199894383359</v>
      </c>
      <c r="I52">
        <v>0.24495426265107589</v>
      </c>
      <c r="J52">
        <v>0.69736842105263153</v>
      </c>
      <c r="K52">
        <v>0.4064573197700132</v>
      </c>
      <c r="L52">
        <v>0.71451048951048945</v>
      </c>
      <c r="M52">
        <v>0.198435</v>
      </c>
      <c r="N52">
        <v>0.28067799999999998</v>
      </c>
      <c r="O52">
        <v>0.24784999999999999</v>
      </c>
      <c r="P52">
        <v>0.36845</v>
      </c>
      <c r="Q52">
        <v>0.69784570000000001</v>
      </c>
      <c r="R52">
        <v>0.31675999999999999</v>
      </c>
      <c r="S52">
        <v>0.77622655122655138</v>
      </c>
      <c r="T52">
        <v>0.35483667204255442</v>
      </c>
      <c r="U52">
        <v>0.54812369999999999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4DB-F4B9-C849-AACB-6146C477AC6C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0.38095238095238088</v>
      </c>
      <c r="C2">
        <v>0.1818181818181818</v>
      </c>
      <c r="D2">
        <v>0.25</v>
      </c>
      <c r="E2">
        <v>0.61904761904761907</v>
      </c>
      <c r="F2">
        <v>0.84356435643564354</v>
      </c>
      <c r="G2">
        <v>0.44036697247706419</v>
      </c>
      <c r="H2">
        <v>0.4</v>
      </c>
      <c r="I2">
        <v>0.56944444444444442</v>
      </c>
      <c r="J2">
        <v>0.46666666666666667</v>
      </c>
      <c r="K2">
        <v>0</v>
      </c>
      <c r="L2">
        <v>0</v>
      </c>
      <c r="M2">
        <v>0</v>
      </c>
      <c r="N2">
        <v>0.71794871794871795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0.99631479813283108</v>
      </c>
      <c r="Z2">
        <v>0.99795065169276165</v>
      </c>
      <c r="AA2">
        <v>0.9970462750246144</v>
      </c>
      <c r="AB2">
        <v>0.99241362249525855</v>
      </c>
      <c r="AC2">
        <v>0.9950541485460902</v>
      </c>
      <c r="AD2">
        <v>0.96964447743957771</v>
      </c>
      <c r="AE2">
        <v>0.99910035168070666</v>
      </c>
      <c r="AF2">
        <v>0.99638157894736845</v>
      </c>
      <c r="AG2">
        <v>0.99703508482951742</v>
      </c>
      <c r="AH2">
        <v>0.99869152764147862</v>
      </c>
      <c r="AI2">
        <v>0.99918207099623757</v>
      </c>
      <c r="AJ2">
        <v>0.99975470155355683</v>
      </c>
      <c r="AK2">
        <v>1</v>
      </c>
    </row>
    <row r="3" spans="1:47" x14ac:dyDescent="0.2">
      <c r="A3" s="8" t="s">
        <v>26</v>
      </c>
      <c r="B3">
        <v>0.15094339622641509</v>
      </c>
      <c r="C3">
        <v>0.19354838709677419</v>
      </c>
      <c r="D3">
        <v>0.23404255319148939</v>
      </c>
      <c r="E3">
        <v>0.4140127388535032</v>
      </c>
      <c r="F3">
        <v>0.8801652892561983</v>
      </c>
      <c r="G3">
        <v>0.1153846153846154</v>
      </c>
      <c r="H3">
        <v>0.15384615384615391</v>
      </c>
      <c r="I3">
        <v>0.4823529411764706</v>
      </c>
      <c r="J3">
        <v>0.53846153846153844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0.99893258888250269</v>
      </c>
      <c r="Z3">
        <v>0.9977870666338825</v>
      </c>
      <c r="AA3">
        <v>0.99729175215428811</v>
      </c>
      <c r="AB3">
        <v>0.99668737060041412</v>
      </c>
      <c r="AC3">
        <v>0.99327545114061966</v>
      </c>
      <c r="AD3">
        <v>0.99483750846310093</v>
      </c>
      <c r="AE3">
        <v>0.999754480726737</v>
      </c>
      <c r="AF3">
        <v>0.99744792952992511</v>
      </c>
      <c r="AG3">
        <v>0.99605068290274812</v>
      </c>
      <c r="AH3">
        <v>0.99967256057629339</v>
      </c>
      <c r="AI3">
        <v>0.99950908198330879</v>
      </c>
      <c r="AJ3">
        <v>0.99983645432987167</v>
      </c>
      <c r="AK3">
        <v>0.99909865617830218</v>
      </c>
    </row>
    <row r="4" spans="1:47" x14ac:dyDescent="0.2">
      <c r="A4" s="8" t="s">
        <v>122</v>
      </c>
      <c r="B4">
        <v>0.57493799255445888</v>
      </c>
      <c r="C4">
        <v>0.59566772686532843</v>
      </c>
      <c r="D4">
        <v>0.61566715267288874</v>
      </c>
      <c r="E4">
        <v>0.70535005472695855</v>
      </c>
      <c r="F4">
        <v>0.93672037019840892</v>
      </c>
      <c r="G4">
        <v>0.55511106192385817</v>
      </c>
      <c r="H4">
        <v>0.57680031728644543</v>
      </c>
      <c r="I4">
        <v>0.73990043535319783</v>
      </c>
      <c r="J4">
        <v>0.76725611068214328</v>
      </c>
      <c r="K4">
        <v>0.49983628028814669</v>
      </c>
      <c r="L4">
        <v>0.49975454099165439</v>
      </c>
      <c r="M4">
        <v>0.49991822716493578</v>
      </c>
      <c r="N4">
        <v>0.99954932808915109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69" t="s">
        <v>15</v>
      </c>
      <c r="D7" s="69"/>
      <c r="E7" s="69" t="s">
        <v>0</v>
      </c>
      <c r="F7" s="69"/>
    </row>
    <row r="8" spans="1:47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47" x14ac:dyDescent="0.2">
      <c r="B9" s="14" t="s">
        <v>16</v>
      </c>
      <c r="C9" s="14">
        <f>+AVERAGE(B2:X2)</f>
        <v>0.37460071844543985</v>
      </c>
      <c r="D9" s="14">
        <f>+AVERAGE(Y2:AU2)</f>
        <v>0.99527456069076914</v>
      </c>
      <c r="E9" s="14"/>
      <c r="F9" s="14"/>
    </row>
    <row r="10" spans="1:47" x14ac:dyDescent="0.2">
      <c r="B10" s="14" t="s">
        <v>26</v>
      </c>
      <c r="C10" s="14">
        <f>+AVERAGE(B3:X3)</f>
        <v>0.32021212411485833</v>
      </c>
      <c r="D10" s="14">
        <f>+AVERAGE(Y3:AU3)</f>
        <v>0.99770627570015347</v>
      </c>
      <c r="E10" s="14"/>
      <c r="F10" s="14"/>
    </row>
    <row r="11" spans="1:47" x14ac:dyDescent="0.2">
      <c r="B11" s="14" t="s">
        <v>196</v>
      </c>
      <c r="C11" s="69">
        <f>+AVERAGE(B4:X4)</f>
        <v>0.65895919990750584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9BF8-2E15-9444-AEE5-B2A51909E7B7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</v>
      </c>
      <c r="C2">
        <v>0</v>
      </c>
      <c r="D2">
        <v>4.1095890410958902E-2</v>
      </c>
      <c r="E2">
        <v>0</v>
      </c>
      <c r="F2">
        <v>7.1428571428571425E-2</v>
      </c>
      <c r="G2">
        <v>0.17391304347826089</v>
      </c>
      <c r="I2">
        <v>0.76086956521739135</v>
      </c>
      <c r="J2">
        <v>0.66666666666666663</v>
      </c>
      <c r="N2">
        <v>0.96153846153846156</v>
      </c>
      <c r="Y2">
        <v>0.99566178276172546</v>
      </c>
      <c r="Z2">
        <v>0.99745984922976072</v>
      </c>
      <c r="AA2">
        <v>0.99638128135537463</v>
      </c>
      <c r="AB2">
        <v>0.98713958060288332</v>
      </c>
      <c r="AC2">
        <v>0.96046816172859717</v>
      </c>
      <c r="AD2">
        <v>0.96625440248996641</v>
      </c>
      <c r="AE2">
        <v>0.99893721386527146</v>
      </c>
      <c r="AF2">
        <v>0.99589693090431641</v>
      </c>
      <c r="AG2">
        <v>0.99655115782558712</v>
      </c>
      <c r="AH2">
        <v>0.99869195552648793</v>
      </c>
      <c r="AI2">
        <v>0.99918247220405498</v>
      </c>
      <c r="AJ2">
        <v>0.99975474166121647</v>
      </c>
      <c r="AK2">
        <v>0.99975421923644114</v>
      </c>
      <c r="AL2">
        <v>1</v>
      </c>
      <c r="AM2">
        <v>1</v>
      </c>
      <c r="AN2">
        <v>0.99950948332243295</v>
      </c>
      <c r="AO2">
        <v>0.99934597776324396</v>
      </c>
      <c r="AP2">
        <v>1</v>
      </c>
      <c r="AQ2">
        <v>1</v>
      </c>
      <c r="AR2">
        <v>1</v>
      </c>
      <c r="AS2">
        <v>0.99967298888162193</v>
      </c>
      <c r="AT2">
        <v>0.99959123610202749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6.3829787234042548E-2</v>
      </c>
      <c r="E3">
        <v>0</v>
      </c>
      <c r="F3">
        <v>2.0661157024793389E-3</v>
      </c>
      <c r="G3">
        <v>9.6153846153846159E-3</v>
      </c>
      <c r="H3">
        <v>0</v>
      </c>
      <c r="I3">
        <v>0.41176470588235292</v>
      </c>
      <c r="J3">
        <v>0.46153846153846162</v>
      </c>
      <c r="K3">
        <v>0</v>
      </c>
      <c r="L3">
        <v>0</v>
      </c>
      <c r="M3">
        <v>0</v>
      </c>
      <c r="N3">
        <v>0.8928571428571429</v>
      </c>
      <c r="Q3">
        <v>0</v>
      </c>
      <c r="R3">
        <v>0</v>
      </c>
      <c r="V3">
        <v>0</v>
      </c>
      <c r="W3">
        <v>0</v>
      </c>
      <c r="Y3">
        <v>0.99876837178750311</v>
      </c>
      <c r="Z3">
        <v>0.99770510613884111</v>
      </c>
      <c r="AA3">
        <v>0.99425523184242925</v>
      </c>
      <c r="AB3">
        <v>0.99801242236024845</v>
      </c>
      <c r="AC3">
        <v>0.99889342866870956</v>
      </c>
      <c r="AD3">
        <v>0.99839201083276907</v>
      </c>
      <c r="AE3">
        <v>1</v>
      </c>
      <c r="AF3">
        <v>0.99909442660739278</v>
      </c>
      <c r="AG3">
        <v>0.9985190060885305</v>
      </c>
      <c r="AH3">
        <v>1</v>
      </c>
      <c r="AI3">
        <v>1</v>
      </c>
      <c r="AJ3">
        <v>1</v>
      </c>
      <c r="AK3">
        <v>0.99991805965257297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</row>
    <row r="4" spans="1:47" x14ac:dyDescent="0.2">
      <c r="A4" s="8" t="s">
        <v>122</v>
      </c>
      <c r="B4">
        <v>0.49938418589375161</v>
      </c>
      <c r="C4">
        <v>0.49885255306942061</v>
      </c>
      <c r="D4">
        <v>0.52904250953823595</v>
      </c>
      <c r="E4">
        <v>0.49900621118012423</v>
      </c>
      <c r="F4">
        <v>0.50047977218559447</v>
      </c>
      <c r="G4">
        <v>0.50400369772407683</v>
      </c>
      <c r="H4">
        <v>0.5</v>
      </c>
      <c r="I4">
        <v>0.70542956624487285</v>
      </c>
      <c r="J4">
        <v>0.73002873381349609</v>
      </c>
      <c r="K4">
        <v>0.5</v>
      </c>
      <c r="L4">
        <v>0.5</v>
      </c>
      <c r="M4">
        <v>0.5</v>
      </c>
      <c r="N4">
        <v>0.94638760125485788</v>
      </c>
      <c r="O4" t="s">
        <v>284</v>
      </c>
      <c r="P4" t="s">
        <v>284</v>
      </c>
      <c r="Q4">
        <v>0.5</v>
      </c>
      <c r="R4">
        <v>0.5</v>
      </c>
      <c r="S4" t="s">
        <v>284</v>
      </c>
      <c r="T4" t="s">
        <v>284</v>
      </c>
      <c r="U4" t="s">
        <v>284</v>
      </c>
      <c r="V4">
        <v>0.5</v>
      </c>
      <c r="W4">
        <v>0.5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0.29727913319336785</v>
      </c>
      <c r="D9" s="14">
        <f>+AVERAGE(Y2:AU2)</f>
        <v>0.99522841023743513</v>
      </c>
      <c r="E9" s="14"/>
      <c r="F9" s="14"/>
    </row>
    <row r="10" spans="1:47" x14ac:dyDescent="0.2">
      <c r="B10" s="14" t="s">
        <v>26</v>
      </c>
      <c r="C10" s="14">
        <f>+AVERAGE(B3:X3)</f>
        <v>0.10833362340175672</v>
      </c>
      <c r="D10" s="14">
        <f>+AVERAGE(Y3:AU3)</f>
        <v>0.99928513321647816</v>
      </c>
      <c r="E10" s="14"/>
      <c r="F10" s="14"/>
    </row>
    <row r="11" spans="1:47" x14ac:dyDescent="0.2">
      <c r="B11" s="14" t="s">
        <v>196</v>
      </c>
      <c r="C11" s="69">
        <f>+AVERAGE(B4:X4)</f>
        <v>0.55368322534731951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69">
        <f>+AVERAGE(B5:X5)</f>
        <v>0.76203617736613516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33A2-F3E2-0742-8EA8-234425BD4267}">
  <dimension ref="A1:AU12"/>
  <sheetViews>
    <sheetView zoomScaleNormal="21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1.0674931129476581E-2</v>
      </c>
      <c r="C2">
        <v>9.9484156226971251E-3</v>
      </c>
      <c r="D2">
        <v>1.3104524180967241E-2</v>
      </c>
      <c r="E2">
        <v>5.2346570397111908E-2</v>
      </c>
      <c r="F2">
        <v>0.1016840758900021</v>
      </c>
      <c r="G2">
        <v>7.9264138087667496E-2</v>
      </c>
      <c r="I2">
        <v>2.7345102111457249E-2</v>
      </c>
      <c r="J2">
        <v>2.062780269058296E-2</v>
      </c>
      <c r="K2">
        <v>1.6574585635359119E-2</v>
      </c>
      <c r="L2">
        <v>0</v>
      </c>
      <c r="M2">
        <v>5.7142857142857143E-3</v>
      </c>
      <c r="N2">
        <v>1.2074169900819319E-2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0.99764150943396224</v>
      </c>
      <c r="Z2">
        <v>0.99957974364362256</v>
      </c>
      <c r="AA2">
        <v>0.99944610612606621</v>
      </c>
      <c r="AB2">
        <v>0.99873176918199114</v>
      </c>
      <c r="AC2">
        <v>0.99907174114838881</v>
      </c>
      <c r="AD2">
        <v>0.991442074338996</v>
      </c>
      <c r="AE2">
        <v>0.99893721386527146</v>
      </c>
      <c r="AF2">
        <v>0.9993578079845874</v>
      </c>
      <c r="AG2">
        <v>0.99898728479801957</v>
      </c>
      <c r="AH2">
        <v>0.99892125134843579</v>
      </c>
      <c r="AI2">
        <v>0.99917101881787285</v>
      </c>
      <c r="AJ2">
        <v>0.99983412125736082</v>
      </c>
      <c r="AK2">
        <v>1</v>
      </c>
    </row>
    <row r="3" spans="1:47" x14ac:dyDescent="0.2">
      <c r="A3" s="8" t="s">
        <v>26</v>
      </c>
      <c r="B3">
        <v>0.58490566037735847</v>
      </c>
      <c r="C3">
        <v>0.87096774193548387</v>
      </c>
      <c r="D3">
        <v>0.8936170212765957</v>
      </c>
      <c r="E3">
        <v>0.92356687898089174</v>
      </c>
      <c r="F3">
        <v>0.98553719008264462</v>
      </c>
      <c r="G3">
        <v>0.83894230769230771</v>
      </c>
      <c r="H3">
        <v>0</v>
      </c>
      <c r="I3">
        <v>0.92941176470588238</v>
      </c>
      <c r="J3">
        <v>0.88461538461538458</v>
      </c>
      <c r="K3">
        <v>0.1875</v>
      </c>
      <c r="L3">
        <v>0</v>
      </c>
      <c r="M3">
        <v>0.33333333333333331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0.76410214303308976</v>
      </c>
      <c r="Z3">
        <v>0.77977214982378495</v>
      </c>
      <c r="AA3">
        <v>0.74041854739433732</v>
      </c>
      <c r="AB3">
        <v>0.78260869565217395</v>
      </c>
      <c r="AC3">
        <v>0.64130064691862443</v>
      </c>
      <c r="AD3">
        <v>0.65690589031821256</v>
      </c>
      <c r="AE3">
        <v>1</v>
      </c>
      <c r="AF3">
        <v>0.76866716061578988</v>
      </c>
      <c r="AG3">
        <v>0.73045910811255554</v>
      </c>
      <c r="AH3">
        <v>0.98542894564505568</v>
      </c>
      <c r="AI3">
        <v>0.98617247586319756</v>
      </c>
      <c r="AJ3">
        <v>0.98577152669883061</v>
      </c>
      <c r="AK3">
        <v>0.8122746640445756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12222</v>
      </c>
      <c r="AJ4">
        <v>12229</v>
      </c>
      <c r="AK4">
        <v>12204</v>
      </c>
    </row>
    <row r="5" spans="1:47" x14ac:dyDescent="0.2">
      <c r="A5" s="8" t="s">
        <v>122</v>
      </c>
      <c r="B5">
        <v>0.67450390170522423</v>
      </c>
      <c r="C5">
        <v>0.8253699458796343</v>
      </c>
      <c r="D5">
        <v>0.81701778433546668</v>
      </c>
      <c r="E5">
        <v>0.85308778731653279</v>
      </c>
      <c r="F5">
        <v>0.81341891850063452</v>
      </c>
      <c r="G5">
        <v>0.74792409900526025</v>
      </c>
      <c r="H5">
        <v>0.5</v>
      </c>
      <c r="I5">
        <v>0.84903946266083619</v>
      </c>
      <c r="J5">
        <v>0.80753724636396995</v>
      </c>
      <c r="K5">
        <v>0.58646447282252789</v>
      </c>
      <c r="L5">
        <v>0.49308623793159873</v>
      </c>
      <c r="M5">
        <v>0.65955243001608199</v>
      </c>
      <c r="N5">
        <v>0.90613733202228797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2.9113216780035572E-2</v>
      </c>
      <c r="D9" s="14">
        <f>+AVERAGE(Y2:AU2)</f>
        <v>0.99854781861112119</v>
      </c>
      <c r="E9" s="14"/>
      <c r="F9" s="14"/>
    </row>
    <row r="10" spans="1:47" x14ac:dyDescent="0.2">
      <c r="B10" s="14" t="s">
        <v>26</v>
      </c>
      <c r="C10" s="14">
        <f>+AVERAGE(B3:X3)</f>
        <v>0.6486459448461448</v>
      </c>
      <c r="D10" s="14">
        <f>+AVERAGE(Y3:AU3)</f>
        <v>0.81799091954770975</v>
      </c>
      <c r="E10" s="14"/>
      <c r="F10" s="14"/>
    </row>
    <row r="11" spans="1:47" x14ac:dyDescent="0.2">
      <c r="B11" s="14" t="s">
        <v>196</v>
      </c>
      <c r="C11" s="69">
        <f>+AVERAGE(B5:X5)</f>
        <v>0.73331843219692727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0F9C-CE8E-0848-A99B-07FE4C8D184B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0.65400843881856541</v>
      </c>
      <c r="C2">
        <v>0</v>
      </c>
      <c r="D2">
        <v>0</v>
      </c>
      <c r="E2">
        <v>0</v>
      </c>
      <c r="F2">
        <v>0.30769230769230771</v>
      </c>
      <c r="G2">
        <v>0</v>
      </c>
      <c r="H2">
        <v>0.79022403258655805</v>
      </c>
      <c r="I2">
        <v>0.26415094339622641</v>
      </c>
      <c r="J2">
        <v>1</v>
      </c>
      <c r="K2">
        <v>1</v>
      </c>
      <c r="L2">
        <v>0.2105263157894737</v>
      </c>
      <c r="M2">
        <v>0.73745173745173742</v>
      </c>
      <c r="N2">
        <v>0.30769230769230771</v>
      </c>
      <c r="O2">
        <v>0.58653846153846156</v>
      </c>
      <c r="P2">
        <v>0.22</v>
      </c>
      <c r="Q2">
        <v>0.21245421245421239</v>
      </c>
      <c r="R2">
        <v>0</v>
      </c>
      <c r="S2">
        <v>0.23333333333333331</v>
      </c>
      <c r="T2">
        <v>0.625</v>
      </c>
      <c r="U2">
        <v>0.56164383561643838</v>
      </c>
      <c r="V2">
        <v>0</v>
      </c>
      <c r="W2">
        <v>0</v>
      </c>
      <c r="X2">
        <v>0</v>
      </c>
      <c r="Y2">
        <v>0.3</v>
      </c>
      <c r="Z2">
        <v>0.37037037037037029</v>
      </c>
      <c r="AA2">
        <v>0</v>
      </c>
      <c r="AB2">
        <v>0.40609137055837558</v>
      </c>
      <c r="AC2">
        <v>0.34693877551020408</v>
      </c>
      <c r="AD2">
        <v>3.8461538461538457E-2</v>
      </c>
      <c r="AE2" t="s">
        <v>262</v>
      </c>
      <c r="AF2" t="s">
        <v>263</v>
      </c>
      <c r="AG2">
        <v>9.0909090909090912E-2</v>
      </c>
      <c r="AH2" t="s">
        <v>262</v>
      </c>
      <c r="AI2">
        <v>0</v>
      </c>
      <c r="AJ2">
        <v>0</v>
      </c>
      <c r="AK2">
        <v>0.5</v>
      </c>
      <c r="AL2">
        <v>0.40740740740740738</v>
      </c>
      <c r="AM2" t="s">
        <v>262</v>
      </c>
      <c r="AN2" t="s">
        <v>262</v>
      </c>
      <c r="AO2" t="s">
        <v>262</v>
      </c>
      <c r="AP2">
        <v>0.83333333333333337</v>
      </c>
      <c r="AQ2">
        <v>0.99570003439972476</v>
      </c>
      <c r="AR2">
        <v>0.99801192842942343</v>
      </c>
      <c r="AS2">
        <v>0.99834107498341074</v>
      </c>
      <c r="AT2">
        <v>0.99634186897239774</v>
      </c>
      <c r="AU2">
        <v>0.99783765801729873</v>
      </c>
      <c r="AV2">
        <v>0.99767480484969273</v>
      </c>
      <c r="AW2">
        <v>0.98597122302158269</v>
      </c>
      <c r="AX2">
        <v>0.99233077692564187</v>
      </c>
      <c r="AY2">
        <v>0.99900777244914829</v>
      </c>
      <c r="AZ2">
        <v>0.99851165867372249</v>
      </c>
      <c r="BA2">
        <v>0.99550972892067191</v>
      </c>
      <c r="BB2">
        <v>0.98964088397790051</v>
      </c>
      <c r="BC2">
        <v>0.97711326428332779</v>
      </c>
      <c r="BD2">
        <v>0.99815032789641833</v>
      </c>
      <c r="BE2">
        <v>0.99800033327778703</v>
      </c>
      <c r="BF2">
        <v>0.95154032537210109</v>
      </c>
      <c r="BG2">
        <v>0.99884144323071833</v>
      </c>
      <c r="BH2">
        <v>0.99750871948181363</v>
      </c>
      <c r="BI2">
        <v>0.99983451927850409</v>
      </c>
      <c r="BJ2">
        <v>0.99146871863499497</v>
      </c>
      <c r="BK2">
        <v>0.99486074270557034</v>
      </c>
      <c r="BL2">
        <v>0.99353126554984239</v>
      </c>
      <c r="BM2">
        <v>0.99735055472760392</v>
      </c>
      <c r="BN2">
        <v>0.98277879953185088</v>
      </c>
      <c r="BO2">
        <v>0.99136786188579018</v>
      </c>
      <c r="BP2">
        <v>0.99950347567030784</v>
      </c>
      <c r="BQ2">
        <v>0.96122309531943972</v>
      </c>
      <c r="BR2">
        <v>0.98740131026373257</v>
      </c>
      <c r="BS2">
        <v>0.99618257261410792</v>
      </c>
      <c r="BV2">
        <v>0.99850993377483444</v>
      </c>
      <c r="BX2">
        <v>0.99983432736911859</v>
      </c>
      <c r="BY2">
        <v>0.99867615422803246</v>
      </c>
      <c r="BZ2">
        <v>0.99950339347790096</v>
      </c>
      <c r="CA2">
        <v>0.99916998671978752</v>
      </c>
      <c r="CE2">
        <v>0.99983457402812237</v>
      </c>
    </row>
    <row r="3" spans="1:83" x14ac:dyDescent="0.2">
      <c r="A3" s="8" t="s">
        <v>26</v>
      </c>
      <c r="B3">
        <v>0.86111111111111116</v>
      </c>
      <c r="C3">
        <v>0</v>
      </c>
      <c r="D3">
        <v>0</v>
      </c>
      <c r="E3">
        <v>0</v>
      </c>
      <c r="F3">
        <v>0.48</v>
      </c>
      <c r="G3">
        <v>0</v>
      </c>
      <c r="H3">
        <v>0.83261802575107291</v>
      </c>
      <c r="I3">
        <v>0.23333333333333331</v>
      </c>
      <c r="J3">
        <v>0.4</v>
      </c>
      <c r="K3">
        <v>0.30769230769230771</v>
      </c>
      <c r="L3">
        <v>0.22857142857142859</v>
      </c>
      <c r="M3">
        <v>0.76095617529880477</v>
      </c>
      <c r="N3">
        <v>0.12738853503184711</v>
      </c>
      <c r="O3">
        <v>0.84722222222222221</v>
      </c>
      <c r="P3">
        <v>0.47826086956521741</v>
      </c>
      <c r="Q3">
        <v>0.17159763313609469</v>
      </c>
      <c r="R3">
        <v>0</v>
      </c>
      <c r="S3">
        <v>0.31818181818181818</v>
      </c>
      <c r="T3">
        <v>0.83333333333333337</v>
      </c>
      <c r="U3">
        <v>0.44565217391304351</v>
      </c>
      <c r="V3">
        <v>0</v>
      </c>
      <c r="W3">
        <v>0</v>
      </c>
      <c r="X3">
        <v>0</v>
      </c>
      <c r="Y3">
        <v>0.16935483870967741</v>
      </c>
      <c r="Z3">
        <v>0.16129032258064521</v>
      </c>
      <c r="AA3">
        <v>0</v>
      </c>
      <c r="AB3">
        <v>0.26058631921824099</v>
      </c>
      <c r="AC3">
        <v>0.31192660550458717</v>
      </c>
      <c r="AD3">
        <v>4.1666666666666657E-2</v>
      </c>
      <c r="AE3" t="s">
        <v>262</v>
      </c>
      <c r="AF3" t="s">
        <v>263</v>
      </c>
      <c r="AG3">
        <v>0.1</v>
      </c>
      <c r="AH3" t="s">
        <v>262</v>
      </c>
      <c r="AI3">
        <v>0</v>
      </c>
      <c r="AJ3">
        <v>0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0.83333333333333337</v>
      </c>
      <c r="AQ3">
        <v>0.98603304377448475</v>
      </c>
      <c r="AR3">
        <v>0.99751614505712871</v>
      </c>
      <c r="AS3">
        <v>0.99619268333057442</v>
      </c>
      <c r="AT3">
        <v>0.99386299552164536</v>
      </c>
      <c r="AU3">
        <v>0.99551941586458681</v>
      </c>
      <c r="AV3">
        <v>0.99503064435978139</v>
      </c>
      <c r="AW3">
        <v>0.98155774395702777</v>
      </c>
      <c r="AX3">
        <v>0.99349023535302949</v>
      </c>
      <c r="AY3">
        <v>1</v>
      </c>
      <c r="AZ3">
        <v>1</v>
      </c>
      <c r="BA3">
        <v>0.99501329787234039</v>
      </c>
      <c r="BB3">
        <v>0.98827586206896556</v>
      </c>
      <c r="BC3">
        <v>0.99236511706820496</v>
      </c>
      <c r="BD3">
        <v>0.99280816189998322</v>
      </c>
      <c r="BE3">
        <v>0.99353019243530194</v>
      </c>
      <c r="BF3">
        <v>0.96236653246980575</v>
      </c>
      <c r="BG3">
        <v>0.99851091992058238</v>
      </c>
      <c r="BH3">
        <v>0.99618510532426607</v>
      </c>
      <c r="BI3">
        <v>0.99950372208436722</v>
      </c>
      <c r="BJ3">
        <v>0.9946299714717235</v>
      </c>
      <c r="BK3">
        <v>0.99684385382059804</v>
      </c>
      <c r="BL3">
        <v>0.9963406520292748</v>
      </c>
      <c r="BM3">
        <v>0.9980115990057995</v>
      </c>
      <c r="BN3">
        <v>0.99173274843934534</v>
      </c>
      <c r="BO3">
        <v>0.9971614626815829</v>
      </c>
      <c r="BP3">
        <v>0.99851190476190477</v>
      </c>
      <c r="BQ3">
        <v>0.97963091922005574</v>
      </c>
      <c r="BR3">
        <v>0.98922921575227196</v>
      </c>
      <c r="BS3">
        <v>0.99585199933631985</v>
      </c>
      <c r="BV3">
        <v>0.99834464492633668</v>
      </c>
      <c r="BX3">
        <v>0.99752066115702476</v>
      </c>
      <c r="BY3">
        <v>0.99867615422803246</v>
      </c>
      <c r="BZ3">
        <v>0.99917259639252032</v>
      </c>
      <c r="CA3">
        <v>0.9973487986743993</v>
      </c>
      <c r="CE3">
        <v>0.99983457402812237</v>
      </c>
    </row>
    <row r="4" spans="1:83" x14ac:dyDescent="0.2">
      <c r="A4" s="8" t="s">
        <v>122</v>
      </c>
      <c r="B4">
        <v>0.92357207744279801</v>
      </c>
      <c r="C4">
        <v>0.4987580725285643</v>
      </c>
      <c r="D4">
        <v>0.49809634166528721</v>
      </c>
      <c r="E4">
        <v>0.49693149776082268</v>
      </c>
      <c r="F4">
        <v>0.7377597079322934</v>
      </c>
      <c r="G4">
        <v>0.49751532217989058</v>
      </c>
      <c r="H4">
        <v>0.90708788485405023</v>
      </c>
      <c r="I4">
        <v>0.61341178434318133</v>
      </c>
      <c r="J4">
        <v>0.7</v>
      </c>
      <c r="K4">
        <v>0.65384615384615385</v>
      </c>
      <c r="L4">
        <v>0.61179236322188446</v>
      </c>
      <c r="M4">
        <v>0.87461601868388517</v>
      </c>
      <c r="N4">
        <v>0.55987682605002598</v>
      </c>
      <c r="O4">
        <v>0.92001519206110283</v>
      </c>
      <c r="P4">
        <v>0.73589553100025973</v>
      </c>
      <c r="Q4">
        <v>0.56698208280295026</v>
      </c>
      <c r="R4">
        <v>0.49925545996029119</v>
      </c>
      <c r="S4">
        <v>0.6571834617530421</v>
      </c>
      <c r="T4">
        <v>0.91641852770885024</v>
      </c>
      <c r="U4">
        <v>0.72014107269238348</v>
      </c>
      <c r="V4">
        <v>0.49842192691029902</v>
      </c>
      <c r="W4">
        <v>0.4981703260146374</v>
      </c>
      <c r="X4">
        <v>0.49900579950289969</v>
      </c>
      <c r="Y4">
        <v>0.58054379357451136</v>
      </c>
      <c r="Z4">
        <v>0.57922589263111413</v>
      </c>
      <c r="AA4">
        <v>0.49925595238095227</v>
      </c>
      <c r="AB4">
        <v>0.6201086192191485</v>
      </c>
      <c r="AC4">
        <v>0.65057791062842951</v>
      </c>
      <c r="AD4">
        <v>0.51875933300149324</v>
      </c>
      <c r="AE4" t="s">
        <v>262</v>
      </c>
      <c r="AF4" t="s">
        <v>263</v>
      </c>
      <c r="AG4">
        <v>0.54917232246316827</v>
      </c>
      <c r="AH4" t="s">
        <v>262</v>
      </c>
      <c r="AI4">
        <v>0.49876033057851238</v>
      </c>
      <c r="AJ4">
        <v>0.49933807711401618</v>
      </c>
      <c r="AK4">
        <v>0.81208629819626033</v>
      </c>
      <c r="AL4">
        <v>0.84242439933719948</v>
      </c>
      <c r="AM4" t="s">
        <v>262</v>
      </c>
      <c r="AN4" t="s">
        <v>262</v>
      </c>
      <c r="AO4" t="s">
        <v>262</v>
      </c>
      <c r="AP4">
        <v>0.91658395368072787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V4">
        <v>0</v>
      </c>
      <c r="BX4">
        <v>0</v>
      </c>
      <c r="BY4">
        <v>0</v>
      </c>
      <c r="BZ4">
        <v>0</v>
      </c>
      <c r="CA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0.31440650894056976</v>
      </c>
      <c r="D10" s="14">
        <f>+AVERAGE(AQ2:CE2)</f>
        <v>0.99305900322692331</v>
      </c>
      <c r="E10" s="14"/>
      <c r="F10" s="14"/>
    </row>
    <row r="11" spans="1:83" x14ac:dyDescent="0.2">
      <c r="B11" s="14" t="s">
        <v>26</v>
      </c>
      <c r="C11" s="14">
        <f>+AVERAGE(B3:AP3)</f>
        <v>0.30047363009013672</v>
      </c>
      <c r="D11" s="14">
        <f>+AVERAGE(AQ3:CE3)</f>
        <v>0.99390295926535399</v>
      </c>
      <c r="E11" s="14"/>
      <c r="F11" s="14"/>
    </row>
    <row r="12" spans="1:83" x14ac:dyDescent="0.2">
      <c r="B12" s="14" t="s">
        <v>196</v>
      </c>
      <c r="C12" s="69">
        <f>+AVERAGE(B4:AP4)</f>
        <v>0.6471882946777453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96CB-F67C-8E44-876B-F7CE5A265538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0.1111111111111111</v>
      </c>
      <c r="I2">
        <v>0</v>
      </c>
      <c r="J2">
        <v>0</v>
      </c>
      <c r="K2">
        <v>0</v>
      </c>
      <c r="L2">
        <v>0</v>
      </c>
      <c r="M2">
        <v>0.16666666666666671</v>
      </c>
      <c r="N2">
        <v>0</v>
      </c>
      <c r="O2">
        <v>0</v>
      </c>
      <c r="P2">
        <v>0</v>
      </c>
      <c r="Q2">
        <v>0.25</v>
      </c>
      <c r="R2">
        <v>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0.33333333333333331</v>
      </c>
      <c r="AC2">
        <v>0.2857142857142857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0.97022332506203479</v>
      </c>
      <c r="AR2">
        <v>0.9980162010249628</v>
      </c>
      <c r="AS2">
        <v>0.99834683418746906</v>
      </c>
      <c r="AT2">
        <v>0.99636303521243186</v>
      </c>
      <c r="AU2">
        <v>0.99586708546867253</v>
      </c>
      <c r="AV2">
        <v>0.99768556786245666</v>
      </c>
      <c r="AW2">
        <v>0.92303872889771599</v>
      </c>
      <c r="AX2">
        <v>0.99008100512481401</v>
      </c>
      <c r="AY2">
        <v>0.99834683418746906</v>
      </c>
      <c r="AZ2">
        <v>0.99785123966942146</v>
      </c>
      <c r="BA2">
        <v>0.99421391965614148</v>
      </c>
      <c r="BB2">
        <v>0.95864350703060386</v>
      </c>
      <c r="BC2">
        <v>0.97404958677685949</v>
      </c>
      <c r="BD2">
        <v>0.98809523809523814</v>
      </c>
      <c r="BE2">
        <v>0.99619834710743804</v>
      </c>
      <c r="BF2">
        <v>0.94439847757736228</v>
      </c>
      <c r="BG2">
        <v>0.99884278393122827</v>
      </c>
      <c r="BH2">
        <v>0.99636363636363634</v>
      </c>
      <c r="BI2">
        <v>0.99900810051248146</v>
      </c>
      <c r="BJ2">
        <v>0.98479590150388363</v>
      </c>
      <c r="BK2">
        <v>0.99487518598115388</v>
      </c>
      <c r="BL2">
        <v>0.99355265333112908</v>
      </c>
      <c r="BM2">
        <v>0.99735537190082646</v>
      </c>
      <c r="BN2">
        <v>0.97950413223140498</v>
      </c>
      <c r="BO2">
        <v>0.98975037196230786</v>
      </c>
      <c r="BP2">
        <v>0.99950405025624067</v>
      </c>
      <c r="BQ2">
        <v>0.94982613015399897</v>
      </c>
      <c r="BR2">
        <v>0.98229649238914629</v>
      </c>
      <c r="BS2">
        <v>0.9960324020499256</v>
      </c>
      <c r="BT2">
        <v>1</v>
      </c>
      <c r="BU2">
        <v>0.99834683418746906</v>
      </c>
      <c r="BV2">
        <v>0.99834710743801658</v>
      </c>
      <c r="BW2">
        <v>1</v>
      </c>
      <c r="BX2">
        <v>0.99983468341874693</v>
      </c>
      <c r="BY2">
        <v>0.99867790447859861</v>
      </c>
      <c r="BZ2">
        <v>0.9986774673499752</v>
      </c>
      <c r="CA2">
        <v>0.9973549346999504</v>
      </c>
      <c r="CB2">
        <v>1</v>
      </c>
      <c r="CC2">
        <v>1</v>
      </c>
      <c r="CD2">
        <v>1</v>
      </c>
      <c r="CE2">
        <v>0.99900810051248146</v>
      </c>
    </row>
    <row r="3" spans="1:8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2.1459227467811159E-3</v>
      </c>
      <c r="I3">
        <v>0</v>
      </c>
      <c r="J3">
        <v>0</v>
      </c>
      <c r="K3">
        <v>0</v>
      </c>
      <c r="L3">
        <v>0</v>
      </c>
      <c r="M3">
        <v>3.9840637450199202E-3</v>
      </c>
      <c r="N3">
        <v>0</v>
      </c>
      <c r="O3">
        <v>0</v>
      </c>
      <c r="P3">
        <v>0</v>
      </c>
      <c r="Q3">
        <v>5.9171597633136093E-3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1.3029315960912049E-2</v>
      </c>
      <c r="AC3">
        <v>1.834862385321101E-2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P3">
        <v>0</v>
      </c>
      <c r="AQ3">
        <v>0.99897802759325494</v>
      </c>
      <c r="AR3">
        <v>0.99966881934095053</v>
      </c>
      <c r="AS3">
        <v>0.99966892898526738</v>
      </c>
      <c r="AT3">
        <v>0.99966827002819703</v>
      </c>
      <c r="AU3">
        <v>0.99966810487885827</v>
      </c>
      <c r="AV3">
        <v>0.99966870962398546</v>
      </c>
      <c r="AW3">
        <v>0.99856759176365262</v>
      </c>
      <c r="AX3">
        <v>0.99966616591554003</v>
      </c>
      <c r="AY3">
        <v>0.99966892898526738</v>
      </c>
      <c r="AZ3">
        <v>0.9998343822457767</v>
      </c>
      <c r="BA3">
        <v>0.99966755319148937</v>
      </c>
      <c r="BB3">
        <v>0.99913793103448278</v>
      </c>
      <c r="BC3">
        <v>0.99983033593484905</v>
      </c>
      <c r="BD3">
        <v>0.99949824385348718</v>
      </c>
      <c r="BE3">
        <v>0.99983410749834112</v>
      </c>
      <c r="BF3">
        <v>0.99894976369683175</v>
      </c>
      <c r="BG3">
        <v>0.99966909331568499</v>
      </c>
      <c r="BH3">
        <v>0.99983413501409857</v>
      </c>
      <c r="BI3">
        <v>0.99966914805624485</v>
      </c>
      <c r="BJ3">
        <v>1</v>
      </c>
      <c r="BK3">
        <v>0.99966777408637875</v>
      </c>
      <c r="BL3">
        <v>0.99966733200266134</v>
      </c>
      <c r="BM3">
        <v>0.99983429991715</v>
      </c>
      <c r="BN3">
        <v>0.99983128058039483</v>
      </c>
      <c r="BO3">
        <v>0.99966605443312739</v>
      </c>
      <c r="BP3">
        <v>0.99966931216931221</v>
      </c>
      <c r="BQ3">
        <v>0.99860724233983289</v>
      </c>
      <c r="BR3">
        <v>0.99915853248064623</v>
      </c>
      <c r="BS3">
        <v>0.99966815994690561</v>
      </c>
      <c r="BT3">
        <v>0.99966947611964962</v>
      </c>
      <c r="BU3">
        <v>0.99966892898526738</v>
      </c>
      <c r="BV3">
        <v>0.99983446449263369</v>
      </c>
      <c r="BW3">
        <v>0.99983473805982481</v>
      </c>
      <c r="BX3">
        <v>0.99966942148760329</v>
      </c>
      <c r="BY3">
        <v>1</v>
      </c>
      <c r="BZ3">
        <v>0.99966903855700806</v>
      </c>
      <c r="CA3">
        <v>0.9996685998342999</v>
      </c>
      <c r="CB3">
        <v>0.99966947611964962</v>
      </c>
      <c r="CC3">
        <v>0.99983473805982481</v>
      </c>
      <c r="CD3">
        <v>0.99966947611964962</v>
      </c>
      <c r="CE3">
        <v>0.99966914805624485</v>
      </c>
    </row>
    <row r="4" spans="1:83" x14ac:dyDescent="0.2">
      <c r="A4" s="8" t="s">
        <v>122</v>
      </c>
      <c r="B4">
        <v>0.49948901379662752</v>
      </c>
      <c r="C4">
        <v>0.49983440967047532</v>
      </c>
      <c r="D4">
        <v>0.49983446449263369</v>
      </c>
      <c r="E4">
        <v>0.49983413501409851</v>
      </c>
      <c r="F4">
        <v>0.49983405243942908</v>
      </c>
      <c r="G4">
        <v>0.49983435481199268</v>
      </c>
      <c r="H4">
        <v>0.50035675725521678</v>
      </c>
      <c r="I4">
        <v>0.49983308295777001</v>
      </c>
      <c r="J4">
        <v>0.49983446449263369</v>
      </c>
      <c r="K4">
        <v>0.49991719112288829</v>
      </c>
      <c r="L4">
        <v>0.49983377659574468</v>
      </c>
      <c r="M4">
        <v>0.50156099738975135</v>
      </c>
      <c r="N4">
        <v>0.49991516796742452</v>
      </c>
      <c r="O4">
        <v>0.49974912192674359</v>
      </c>
      <c r="P4">
        <v>0.49991705374917061</v>
      </c>
      <c r="Q4">
        <v>0.50243346173007275</v>
      </c>
      <c r="R4">
        <v>0.49983454665784249</v>
      </c>
      <c r="S4">
        <v>0.49991706750704928</v>
      </c>
      <c r="T4">
        <v>0.49983457402812242</v>
      </c>
      <c r="U4">
        <v>0.5</v>
      </c>
      <c r="V4">
        <v>0.49983388704318937</v>
      </c>
      <c r="W4">
        <v>0.49983366600133072</v>
      </c>
      <c r="X4">
        <v>0.499917149958575</v>
      </c>
      <c r="Y4">
        <v>0.49991564029019742</v>
      </c>
      <c r="Z4">
        <v>0.4998330272165637</v>
      </c>
      <c r="AA4">
        <v>0.4998346560846561</v>
      </c>
      <c r="AB4">
        <v>0.50581827915037247</v>
      </c>
      <c r="AC4">
        <v>0.50875357816692857</v>
      </c>
      <c r="AD4">
        <v>0.49983407997345281</v>
      </c>
      <c r="AE4" t="s">
        <v>284</v>
      </c>
      <c r="AF4">
        <v>0.49983446449263369</v>
      </c>
      <c r="AG4">
        <v>0.49991723224631679</v>
      </c>
      <c r="AH4" t="s">
        <v>284</v>
      </c>
      <c r="AI4">
        <v>0.49983471074380159</v>
      </c>
      <c r="AJ4">
        <v>0.5</v>
      </c>
      <c r="AK4">
        <v>0.49983451927850397</v>
      </c>
      <c r="AL4">
        <v>0.49983429991714989</v>
      </c>
      <c r="AM4" t="s">
        <v>284</v>
      </c>
      <c r="AN4" t="s">
        <v>284</v>
      </c>
      <c r="AO4" t="s">
        <v>284</v>
      </c>
      <c r="AP4">
        <v>0.49983457402812242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2.9405779405779403E-2</v>
      </c>
      <c r="D10" s="14">
        <f>+AVERAGE(AQ2:CE2)</f>
        <v>0.98959446774618764</v>
      </c>
      <c r="E10" s="14"/>
      <c r="F10" s="14"/>
    </row>
    <row r="11" spans="1:83" x14ac:dyDescent="0.2">
      <c r="B11" s="14" t="s">
        <v>26</v>
      </c>
      <c r="C11" s="14">
        <f>+AVERAGE(B3:AP3)</f>
        <v>1.2062523908121586E-3</v>
      </c>
      <c r="D11" s="14">
        <f>+AVERAGE(AQ3:CE3)</f>
        <v>0.99960428621473985</v>
      </c>
      <c r="E11" s="14"/>
      <c r="F11" s="14"/>
    </row>
    <row r="12" spans="1:83" x14ac:dyDescent="0.2">
      <c r="B12" s="14" t="s">
        <v>196</v>
      </c>
      <c r="C12" s="69">
        <f>+AVERAGE(B4:AP4)</f>
        <v>0.50039615161659678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A058-6BF6-644D-80F9-C21EFBC68295}">
  <dimension ref="A1:CE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7.1935157041540021E-2</v>
      </c>
      <c r="F2">
        <v>0</v>
      </c>
      <c r="H2">
        <v>0.53410981697171378</v>
      </c>
      <c r="I2">
        <v>0</v>
      </c>
      <c r="J2">
        <v>2.0671834625322998E-2</v>
      </c>
      <c r="K2">
        <v>1</v>
      </c>
      <c r="L2">
        <v>1</v>
      </c>
      <c r="M2">
        <v>0.4691011235955056</v>
      </c>
      <c r="N2">
        <v>4.3923865300146414E-3</v>
      </c>
      <c r="O2">
        <v>5.1724137931034482E-2</v>
      </c>
      <c r="P2">
        <v>0</v>
      </c>
      <c r="Q2">
        <v>0.14052287581699349</v>
      </c>
      <c r="S2">
        <v>5.5555555555555552E-2</v>
      </c>
      <c r="T2">
        <v>0</v>
      </c>
      <c r="U2">
        <v>0.15032679738562091</v>
      </c>
      <c r="V2">
        <v>0</v>
      </c>
      <c r="W2">
        <v>0.5</v>
      </c>
      <c r="Y2">
        <v>0.52631578947368418</v>
      </c>
      <c r="Z2">
        <v>0</v>
      </c>
      <c r="AB2">
        <v>0.43389830508474581</v>
      </c>
      <c r="AC2">
        <v>5.6818181818181823E-2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0.97847551342812011</v>
      </c>
      <c r="AR2">
        <v>0.99801685671789786</v>
      </c>
      <c r="AS2">
        <v>0.99834738059824824</v>
      </c>
      <c r="AT2">
        <v>0.9963642373161461</v>
      </c>
      <c r="AU2">
        <v>0.99586571853811812</v>
      </c>
      <c r="AV2">
        <v>0.99768633283754748</v>
      </c>
      <c r="AW2">
        <v>0.97339449541284406</v>
      </c>
      <c r="AX2">
        <v>0.98999165971643033</v>
      </c>
      <c r="AY2">
        <v>0.99964689265536721</v>
      </c>
      <c r="AZ2">
        <v>0.99851165867372249</v>
      </c>
      <c r="BA2">
        <v>0.99487349098726641</v>
      </c>
      <c r="BB2">
        <v>0.9852502194907814</v>
      </c>
      <c r="BC2">
        <v>0.97131147540983609</v>
      </c>
      <c r="BD2">
        <v>0.99053129931614936</v>
      </c>
      <c r="BE2">
        <v>0.99618130499750956</v>
      </c>
      <c r="BF2">
        <v>0.94865100087032206</v>
      </c>
      <c r="BG2">
        <v>0.9988431664187738</v>
      </c>
      <c r="BH2">
        <v>0.99683174920793727</v>
      </c>
      <c r="BI2">
        <v>0.99900016663889357</v>
      </c>
      <c r="BJ2">
        <v>0.98830111902339779</v>
      </c>
      <c r="BK2">
        <v>0.99487349098726641</v>
      </c>
      <c r="BL2">
        <v>0.99404466501240696</v>
      </c>
      <c r="BM2">
        <v>0.99735580895719711</v>
      </c>
      <c r="BN2">
        <v>0.9811007957559682</v>
      </c>
      <c r="BO2">
        <v>0.98972659486329739</v>
      </c>
      <c r="BP2">
        <v>0.99950421417947444</v>
      </c>
      <c r="BQ2">
        <v>0.9689020152883947</v>
      </c>
      <c r="BR2">
        <v>0.98255911453966127</v>
      </c>
      <c r="BS2">
        <v>0.99602122015915118</v>
      </c>
      <c r="BT2">
        <v>0</v>
      </c>
      <c r="BU2">
        <v>0.99834738059824824</v>
      </c>
      <c r="BV2">
        <v>0.99834738059824824</v>
      </c>
      <c r="BW2">
        <v>0</v>
      </c>
      <c r="BX2">
        <v>0.99983473805982481</v>
      </c>
      <c r="BY2">
        <v>0.99867790447859861</v>
      </c>
      <c r="BZ2">
        <v>0.99867790447859861</v>
      </c>
      <c r="CA2">
        <v>0.99735580895719711</v>
      </c>
      <c r="CB2">
        <v>0</v>
      </c>
      <c r="CC2">
        <v>0</v>
      </c>
      <c r="CD2">
        <v>0</v>
      </c>
      <c r="CE2">
        <v>0.99900842835894899</v>
      </c>
    </row>
    <row r="3" spans="1:83" x14ac:dyDescent="0.2">
      <c r="A3" s="8" t="s">
        <v>26</v>
      </c>
      <c r="B3">
        <v>0.39444444444444438</v>
      </c>
      <c r="C3">
        <v>0</v>
      </c>
      <c r="D3">
        <v>0</v>
      </c>
      <c r="E3">
        <v>0</v>
      </c>
      <c r="F3">
        <v>0</v>
      </c>
      <c r="G3">
        <v>0</v>
      </c>
      <c r="H3">
        <v>0.68884120171673824</v>
      </c>
      <c r="I3">
        <v>0</v>
      </c>
      <c r="J3">
        <v>0.8</v>
      </c>
      <c r="K3">
        <v>0.30769230769230771</v>
      </c>
      <c r="L3">
        <v>0.1142857142857143</v>
      </c>
      <c r="M3">
        <v>0.66533864541832666</v>
      </c>
      <c r="N3">
        <v>1.9108280254777069E-2</v>
      </c>
      <c r="O3">
        <v>0.25</v>
      </c>
      <c r="P3">
        <v>0</v>
      </c>
      <c r="Q3">
        <v>0.12721893491124259</v>
      </c>
      <c r="R3">
        <v>0</v>
      </c>
      <c r="S3">
        <v>0.13636363636363641</v>
      </c>
      <c r="T3">
        <v>0</v>
      </c>
      <c r="U3">
        <v>0.25</v>
      </c>
      <c r="V3">
        <v>0</v>
      </c>
      <c r="W3">
        <v>7.6923076923076927E-2</v>
      </c>
      <c r="X3">
        <v>0</v>
      </c>
      <c r="Y3">
        <v>8.0645161290322578E-2</v>
      </c>
      <c r="Z3">
        <v>0</v>
      </c>
      <c r="AA3">
        <v>0</v>
      </c>
      <c r="AB3">
        <v>0.41693811074918569</v>
      </c>
      <c r="AC3">
        <v>4.5871559633027532E-2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0.84397887923692727</v>
      </c>
      <c r="AR3">
        <v>1</v>
      </c>
      <c r="AS3">
        <v>1</v>
      </c>
      <c r="AT3">
        <v>1</v>
      </c>
      <c r="AU3">
        <v>0.99933620975771653</v>
      </c>
      <c r="AV3">
        <v>1</v>
      </c>
      <c r="AW3">
        <v>0.9498657117278424</v>
      </c>
      <c r="AX3">
        <v>0.99065264563511934</v>
      </c>
      <c r="AY3">
        <v>0.93726204270816094</v>
      </c>
      <c r="AZ3">
        <v>1</v>
      </c>
      <c r="BA3">
        <v>1</v>
      </c>
      <c r="BB3">
        <v>0.96741379310344833</v>
      </c>
      <c r="BC3">
        <v>0.8846284356973193</v>
      </c>
      <c r="BD3">
        <v>0.94480682388359261</v>
      </c>
      <c r="BE3">
        <v>0.99535500995355009</v>
      </c>
      <c r="BF3">
        <v>0.95396464204445997</v>
      </c>
      <c r="BG3">
        <v>1</v>
      </c>
      <c r="BH3">
        <v>0.99154088571902477</v>
      </c>
      <c r="BI3">
        <v>0.99172870140612079</v>
      </c>
      <c r="BJ3">
        <v>0.97818425910387652</v>
      </c>
      <c r="BK3">
        <v>0.99933554817275749</v>
      </c>
      <c r="BL3">
        <v>0.99950099800399206</v>
      </c>
      <c r="BM3">
        <v>1</v>
      </c>
      <c r="BN3">
        <v>0.99848152522355327</v>
      </c>
      <c r="BO3">
        <v>0.99732843546501915</v>
      </c>
      <c r="BP3">
        <v>1</v>
      </c>
      <c r="BQ3">
        <v>0.97092618384401119</v>
      </c>
      <c r="BR3">
        <v>0.98603163917872771</v>
      </c>
      <c r="BS3">
        <v>0.99684751949560313</v>
      </c>
      <c r="BT3">
        <v>0</v>
      </c>
      <c r="BU3">
        <v>1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1</v>
      </c>
    </row>
    <row r="4" spans="1:83" x14ac:dyDescent="0.2">
      <c r="A4" s="8" t="s">
        <v>122</v>
      </c>
      <c r="B4">
        <v>0.61921166184068588</v>
      </c>
      <c r="C4">
        <v>0.5</v>
      </c>
      <c r="D4">
        <v>0.5</v>
      </c>
      <c r="E4">
        <v>0.5</v>
      </c>
      <c r="F4">
        <v>0.49966810487885832</v>
      </c>
      <c r="G4">
        <v>0.5</v>
      </c>
      <c r="H4">
        <v>0.81935345672229032</v>
      </c>
      <c r="I4">
        <v>0.49532632281755973</v>
      </c>
      <c r="J4">
        <v>0.86863102135408043</v>
      </c>
      <c r="K4">
        <v>0.65384615384615385</v>
      </c>
      <c r="L4">
        <v>0.55714285714285716</v>
      </c>
      <c r="M4">
        <v>0.81637621926088744</v>
      </c>
      <c r="N4">
        <v>0.45186835797604818</v>
      </c>
      <c r="O4">
        <v>0.59740341194179636</v>
      </c>
      <c r="P4">
        <v>0.49767750497677499</v>
      </c>
      <c r="Q4">
        <v>0.54059178847785128</v>
      </c>
      <c r="R4">
        <v>0.5</v>
      </c>
      <c r="S4">
        <v>0.56395226104133056</v>
      </c>
      <c r="T4">
        <v>0.4958643507030604</v>
      </c>
      <c r="U4">
        <v>0.61409212955193826</v>
      </c>
      <c r="V4">
        <v>0.49966777408637869</v>
      </c>
      <c r="W4">
        <v>0.53821203746353441</v>
      </c>
      <c r="X4">
        <v>0.5</v>
      </c>
      <c r="Y4">
        <v>0.53956334325693789</v>
      </c>
      <c r="Z4">
        <v>0.49866421773250957</v>
      </c>
      <c r="AA4">
        <v>0.5</v>
      </c>
      <c r="AB4">
        <v>0.69393214729659836</v>
      </c>
      <c r="AC4">
        <v>0.51595159940587754</v>
      </c>
      <c r="AD4">
        <v>0.49842375974780162</v>
      </c>
      <c r="AE4" t="s">
        <v>284</v>
      </c>
      <c r="AF4">
        <v>0.5</v>
      </c>
      <c r="AG4">
        <v>0.5</v>
      </c>
      <c r="AH4" t="s">
        <v>284</v>
      </c>
      <c r="AI4">
        <v>0.5</v>
      </c>
      <c r="AJ4">
        <v>0.5</v>
      </c>
      <c r="AK4">
        <v>0.5</v>
      </c>
      <c r="AL4">
        <v>0.5</v>
      </c>
      <c r="AM4" t="s">
        <v>284</v>
      </c>
      <c r="AN4" t="s">
        <v>284</v>
      </c>
      <c r="AO4" t="s">
        <v>284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285</v>
      </c>
      <c r="BU4">
        <v>0</v>
      </c>
      <c r="BV4">
        <v>0</v>
      </c>
      <c r="BW4" t="s">
        <v>285</v>
      </c>
      <c r="BX4">
        <v>0</v>
      </c>
      <c r="BY4">
        <v>0</v>
      </c>
      <c r="BZ4">
        <v>0</v>
      </c>
      <c r="CA4">
        <v>0</v>
      </c>
      <c r="CB4" t="s">
        <v>285</v>
      </c>
      <c r="CC4" t="s">
        <v>285</v>
      </c>
      <c r="CD4" t="s">
        <v>285</v>
      </c>
      <c r="CE4">
        <v>0</v>
      </c>
    </row>
    <row r="5" spans="1:83" x14ac:dyDescent="0.2">
      <c r="B5" s="14"/>
      <c r="C5" s="14" t="s">
        <v>260</v>
      </c>
      <c r="D5" s="14" t="s">
        <v>261</v>
      </c>
      <c r="E5" s="14"/>
      <c r="F5" s="14"/>
    </row>
    <row r="6" spans="1:83" x14ac:dyDescent="0.2">
      <c r="B6" s="14" t="s">
        <v>16</v>
      </c>
      <c r="C6" s="14">
        <f>+AVERAGE(B2:AP2)</f>
        <v>0.14751094005382098</v>
      </c>
      <c r="D6" s="14">
        <f>+AVERAGE(AQ2:CE2)</f>
        <v>0.8704978830128729</v>
      </c>
      <c r="E6" s="14"/>
      <c r="F6" s="14"/>
    </row>
    <row r="7" spans="1:83" x14ac:dyDescent="0.2">
      <c r="B7" s="14" t="s">
        <v>26</v>
      </c>
      <c r="C7" s="14">
        <f>+AVERAGE(B3:AP3)</f>
        <v>0.10667490423616588</v>
      </c>
      <c r="D7" s="14">
        <f>+AVERAGE(AQ3:CE3)</f>
        <v>0.86285780217953223</v>
      </c>
      <c r="E7" s="14"/>
      <c r="F7" s="14"/>
    </row>
    <row r="8" spans="1:83" x14ac:dyDescent="0.2">
      <c r="B8" s="14" t="s">
        <v>196</v>
      </c>
      <c r="C8" s="69">
        <f>+AVERAGE(B4:AP4)</f>
        <v>0.55209501337560585</v>
      </c>
      <c r="D8" s="69"/>
      <c r="E8" s="69"/>
      <c r="F8" s="69"/>
    </row>
    <row r="9" spans="1:83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CE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69" t="s">
        <v>15</v>
      </c>
      <c r="D7" s="69"/>
      <c r="E7" s="69"/>
      <c r="F7" s="69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69">
        <f>+AVERAGE(B5:AP5)</f>
        <v>0.70398771930633741</v>
      </c>
      <c r="D11" s="69"/>
      <c r="E11" s="69"/>
      <c r="F11" s="69"/>
    </row>
    <row r="12" spans="1:83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D1CF-6E41-5441-942E-8F2375566C74}">
  <dimension ref="A1:CE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9.5890410958904104E-2</v>
      </c>
      <c r="C2">
        <v>5.2219321148825066E-3</v>
      </c>
      <c r="D2">
        <v>3.8888888888888892E-3</v>
      </c>
      <c r="E2">
        <v>8.9086859688195987E-3</v>
      </c>
      <c r="F2">
        <v>1.0395010395010401E-2</v>
      </c>
      <c r="G2">
        <v>8.771929824561403E-3</v>
      </c>
      <c r="H2">
        <v>0.13020396758871189</v>
      </c>
      <c r="I2">
        <v>3.2776349614395878E-2</v>
      </c>
      <c r="J2">
        <v>6.41025641025641E-3</v>
      </c>
      <c r="K2">
        <v>7.3059360730593596E-3</v>
      </c>
      <c r="L2">
        <v>8.0428954423592495E-3</v>
      </c>
      <c r="M2">
        <v>9.8941368078175898E-2</v>
      </c>
      <c r="N2">
        <v>8.3974358974358967E-2</v>
      </c>
      <c r="O2">
        <v>4.5245901639344263E-2</v>
      </c>
      <c r="P2">
        <v>1.3941698352344741E-2</v>
      </c>
      <c r="Q2">
        <v>8.4210526315789472E-2</v>
      </c>
      <c r="R2">
        <v>0</v>
      </c>
      <c r="S2">
        <v>1.01010101010101E-2</v>
      </c>
      <c r="T2">
        <v>0</v>
      </c>
      <c r="U2">
        <v>3.7197231833910042E-2</v>
      </c>
      <c r="V2">
        <v>4.9782202862476664E-3</v>
      </c>
      <c r="W2">
        <v>1.4999999999999999E-2</v>
      </c>
      <c r="X2">
        <v>2.0533880903490761E-3</v>
      </c>
      <c r="Y2">
        <v>5.0174216027874557E-2</v>
      </c>
      <c r="Z2">
        <v>1.9986675549633581E-2</v>
      </c>
      <c r="AA2">
        <v>9.5419847328244271E-4</v>
      </c>
      <c r="AB2">
        <v>9.5463777928232907E-2</v>
      </c>
      <c r="AC2">
        <v>3.5752592062924561E-2</v>
      </c>
      <c r="AD2">
        <v>7.4779061862678452E-3</v>
      </c>
      <c r="AE2" t="s">
        <v>262</v>
      </c>
      <c r="AF2" t="s">
        <v>263</v>
      </c>
      <c r="AG2">
        <v>0</v>
      </c>
      <c r="AH2" t="s">
        <v>262</v>
      </c>
      <c r="AI2">
        <v>7.3529411764705881E-4</v>
      </c>
      <c r="AJ2">
        <v>1.8832391713747649E-3</v>
      </c>
      <c r="AK2">
        <v>5.0420168067226894E-3</v>
      </c>
      <c r="AL2">
        <v>1.244813278008299E-2</v>
      </c>
      <c r="AM2" t="s">
        <v>262</v>
      </c>
      <c r="AN2" t="s">
        <v>262</v>
      </c>
      <c r="AO2" t="s">
        <v>262</v>
      </c>
      <c r="AP2">
        <v>0</v>
      </c>
      <c r="AQ2">
        <v>0.99565416285452879</v>
      </c>
      <c r="AR2">
        <v>0.99848628192999056</v>
      </c>
      <c r="AS2">
        <v>0.99929428369795348</v>
      </c>
      <c r="AT2">
        <v>0.99787414965986398</v>
      </c>
      <c r="AU2">
        <v>0.99705246610336018</v>
      </c>
      <c r="AV2">
        <v>0.99835796387520526</v>
      </c>
      <c r="AW2">
        <v>1</v>
      </c>
      <c r="AX2">
        <v>0.9979977753058954</v>
      </c>
      <c r="AY2">
        <v>0.99958359358734128</v>
      </c>
      <c r="AZ2">
        <v>0.99899112187247785</v>
      </c>
      <c r="BA2">
        <v>0.99522216913521266</v>
      </c>
      <c r="BB2">
        <v>0.99777468706536854</v>
      </c>
      <c r="BC2">
        <v>0.99421064350924071</v>
      </c>
      <c r="BD2">
        <v>0.99933716305788778</v>
      </c>
      <c r="BE2">
        <v>0.99977643639615466</v>
      </c>
      <c r="BF2">
        <v>0.99536178107606677</v>
      </c>
      <c r="BG2">
        <v>0.99877857267492587</v>
      </c>
      <c r="BH2">
        <v>0.9977831519548569</v>
      </c>
      <c r="BI2">
        <v>0.99889155736190649</v>
      </c>
      <c r="BJ2">
        <v>0.98998978549540351</v>
      </c>
      <c r="BK2">
        <v>0.99482448244824484</v>
      </c>
      <c r="BL2">
        <v>0.99524846565036629</v>
      </c>
      <c r="BM2">
        <v>0.99730409777138751</v>
      </c>
      <c r="BN2">
        <v>0.98873483535528595</v>
      </c>
      <c r="BO2">
        <v>0.99296703296703293</v>
      </c>
      <c r="BP2">
        <v>0.99960023985608637</v>
      </c>
      <c r="BQ2">
        <v>0.99192767194058762</v>
      </c>
      <c r="BR2">
        <v>0.99723417332513831</v>
      </c>
      <c r="BS2">
        <v>0.99716157205240175</v>
      </c>
      <c r="BV2">
        <v>0.9980055843637814</v>
      </c>
      <c r="BX2">
        <v>1</v>
      </c>
      <c r="BY2">
        <v>0.99887842081650968</v>
      </c>
      <c r="BZ2">
        <v>0.99908357771260992</v>
      </c>
      <c r="CA2">
        <v>0.99868618618618621</v>
      </c>
      <c r="CE2">
        <v>0.99895415722503056</v>
      </c>
    </row>
    <row r="3" spans="1:83" x14ac:dyDescent="0.2">
      <c r="A3" s="8" t="s">
        <v>26</v>
      </c>
      <c r="B3">
        <v>0.89444444444444449</v>
      </c>
      <c r="C3">
        <v>0.33333333333333331</v>
      </c>
      <c r="D3">
        <v>0.7</v>
      </c>
      <c r="E3">
        <v>0.54545454545454541</v>
      </c>
      <c r="F3">
        <v>0.4</v>
      </c>
      <c r="G3">
        <v>0.35714285714285721</v>
      </c>
      <c r="H3">
        <v>1</v>
      </c>
      <c r="I3">
        <v>0.85</v>
      </c>
      <c r="J3">
        <v>0.8</v>
      </c>
      <c r="K3">
        <v>0.61538461538461542</v>
      </c>
      <c r="L3">
        <v>0.42857142857142849</v>
      </c>
      <c r="M3">
        <v>0.96812749003984067</v>
      </c>
      <c r="N3">
        <v>0.83439490445859876</v>
      </c>
      <c r="O3">
        <v>0.95833333333333337</v>
      </c>
      <c r="P3">
        <v>0.95652173913043481</v>
      </c>
      <c r="Q3">
        <v>0.97041420118343191</v>
      </c>
      <c r="R3">
        <v>0</v>
      </c>
      <c r="S3">
        <v>0.5</v>
      </c>
      <c r="T3">
        <v>0</v>
      </c>
      <c r="U3">
        <v>0.46739130434782611</v>
      </c>
      <c r="V3">
        <v>0.25806451612903231</v>
      </c>
      <c r="W3">
        <v>0.38461538461538458</v>
      </c>
      <c r="X3">
        <v>6.25E-2</v>
      </c>
      <c r="Y3">
        <v>0.58064516129032262</v>
      </c>
      <c r="Z3">
        <v>0.4838709677419355</v>
      </c>
      <c r="AA3">
        <v>0.33333333333333331</v>
      </c>
      <c r="AB3">
        <v>0.91856677524429964</v>
      </c>
      <c r="AC3">
        <v>0.91743119266055051</v>
      </c>
      <c r="AD3">
        <v>0.45833333333333331</v>
      </c>
      <c r="AE3" t="s">
        <v>262</v>
      </c>
      <c r="AF3" t="s">
        <v>263</v>
      </c>
      <c r="AG3">
        <v>0</v>
      </c>
      <c r="AH3" t="s">
        <v>262</v>
      </c>
      <c r="AI3">
        <v>1</v>
      </c>
      <c r="AJ3">
        <v>0.375</v>
      </c>
      <c r="AK3">
        <v>0.375</v>
      </c>
      <c r="AL3">
        <v>0.5625</v>
      </c>
      <c r="AM3" t="s">
        <v>262</v>
      </c>
      <c r="AN3" t="s">
        <v>262</v>
      </c>
      <c r="AO3" t="s">
        <v>262</v>
      </c>
      <c r="AP3">
        <v>0</v>
      </c>
      <c r="AQ3">
        <v>0.74144098109351042</v>
      </c>
      <c r="AR3">
        <v>0.8738201689021361</v>
      </c>
      <c r="AS3">
        <v>0.7031948352921702</v>
      </c>
      <c r="AT3">
        <v>0.77857024382152928</v>
      </c>
      <c r="AU3">
        <v>0.8420179223365416</v>
      </c>
      <c r="AV3">
        <v>0.90641046877588205</v>
      </c>
      <c r="AW3">
        <v>0.44261414503133389</v>
      </c>
      <c r="AX3">
        <v>0.74878985144383237</v>
      </c>
      <c r="AY3">
        <v>0.79473597086575065</v>
      </c>
      <c r="AZ3">
        <v>0.81997350115932433</v>
      </c>
      <c r="BA3">
        <v>0.69248670212765961</v>
      </c>
      <c r="BB3">
        <v>0.61844827586206896</v>
      </c>
      <c r="BC3">
        <v>0.75755005089921956</v>
      </c>
      <c r="BD3">
        <v>0.75648101689245695</v>
      </c>
      <c r="BE3">
        <v>0.74187126741871268</v>
      </c>
      <c r="BF3">
        <v>0.37563451776649748</v>
      </c>
      <c r="BG3">
        <v>0.94705493050959633</v>
      </c>
      <c r="BH3">
        <v>0.82119754519820864</v>
      </c>
      <c r="BI3">
        <v>0.89445822994210089</v>
      </c>
      <c r="BJ3">
        <v>0.81322369525088101</v>
      </c>
      <c r="BK3">
        <v>0.73438538205980064</v>
      </c>
      <c r="BL3">
        <v>0.83616101131071185</v>
      </c>
      <c r="BM3">
        <v>0.91946975973487988</v>
      </c>
      <c r="BN3">
        <v>0.77003543107811712</v>
      </c>
      <c r="BO3">
        <v>0.75438303556520292</v>
      </c>
      <c r="BP3">
        <v>0.82688492063492058</v>
      </c>
      <c r="BQ3">
        <v>0.5348189415041783</v>
      </c>
      <c r="BR3">
        <v>0.54611242006058569</v>
      </c>
      <c r="BS3">
        <v>0.75775676124108182</v>
      </c>
      <c r="BV3">
        <v>0.8283396788611157</v>
      </c>
      <c r="BX3">
        <v>0.77537190082644625</v>
      </c>
      <c r="BY3">
        <v>0.73688565282144625</v>
      </c>
      <c r="BZ3">
        <v>0.90203541287440014</v>
      </c>
      <c r="CA3">
        <v>0.88169014084507047</v>
      </c>
      <c r="CE3">
        <v>0.94805624483043838</v>
      </c>
    </row>
    <row r="4" spans="1:83" x14ac:dyDescent="0.2">
      <c r="A4" s="8" t="s">
        <v>27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5871</v>
      </c>
      <c r="AR4">
        <v>6039</v>
      </c>
      <c r="AS4">
        <v>6041</v>
      </c>
      <c r="AT4">
        <v>6029</v>
      </c>
      <c r="AU4">
        <v>6026</v>
      </c>
      <c r="AV4">
        <v>6037</v>
      </c>
      <c r="AW4">
        <v>5585</v>
      </c>
      <c r="AX4">
        <v>5991</v>
      </c>
      <c r="AY4">
        <v>6041</v>
      </c>
      <c r="AZ4">
        <v>6038</v>
      </c>
      <c r="BA4">
        <v>6016</v>
      </c>
      <c r="BB4">
        <v>5800</v>
      </c>
      <c r="BC4">
        <v>5894</v>
      </c>
      <c r="BD4">
        <v>5979</v>
      </c>
      <c r="BE4">
        <v>6028</v>
      </c>
      <c r="BF4">
        <v>5713</v>
      </c>
      <c r="BG4">
        <v>6044</v>
      </c>
      <c r="BH4">
        <v>6029</v>
      </c>
      <c r="BI4">
        <v>6045</v>
      </c>
      <c r="BJ4">
        <v>5959</v>
      </c>
      <c r="BK4">
        <v>6020</v>
      </c>
      <c r="BL4">
        <v>6012</v>
      </c>
      <c r="BM4">
        <v>6035</v>
      </c>
      <c r="BN4">
        <v>5927</v>
      </c>
      <c r="BO4">
        <v>5989</v>
      </c>
      <c r="BP4">
        <v>6048</v>
      </c>
      <c r="BQ4">
        <v>5744</v>
      </c>
      <c r="BR4">
        <v>5942</v>
      </c>
      <c r="BS4">
        <v>6027</v>
      </c>
      <c r="BV4">
        <v>6041</v>
      </c>
      <c r="BX4">
        <v>6050</v>
      </c>
      <c r="BY4">
        <v>6043</v>
      </c>
      <c r="BZ4">
        <v>6043</v>
      </c>
      <c r="CA4">
        <v>6035</v>
      </c>
      <c r="CE4">
        <v>6045</v>
      </c>
    </row>
    <row r="5" spans="1:83" x14ac:dyDescent="0.2">
      <c r="A5" s="8" t="s">
        <v>122</v>
      </c>
      <c r="B5">
        <v>0.81794271276897734</v>
      </c>
      <c r="C5">
        <v>0.60357675111773479</v>
      </c>
      <c r="D5">
        <v>0.70159741764608519</v>
      </c>
      <c r="E5">
        <v>0.6620123946380374</v>
      </c>
      <c r="F5">
        <v>0.62100896116827065</v>
      </c>
      <c r="G5">
        <v>0.63177666295936952</v>
      </c>
      <c r="H5">
        <v>0.72130707251566706</v>
      </c>
      <c r="I5">
        <v>0.79939492572191628</v>
      </c>
      <c r="J5">
        <v>0.79736798543287535</v>
      </c>
      <c r="K5">
        <v>0.71767905827196998</v>
      </c>
      <c r="L5">
        <v>0.56052906534954416</v>
      </c>
      <c r="M5">
        <v>0.79328788295095498</v>
      </c>
      <c r="N5">
        <v>0.79597247767890922</v>
      </c>
      <c r="O5">
        <v>0.85740717511289521</v>
      </c>
      <c r="P5">
        <v>0.84919650327457386</v>
      </c>
      <c r="Q5">
        <v>0.67302435947496475</v>
      </c>
      <c r="R5">
        <v>0.47352746525479811</v>
      </c>
      <c r="S5">
        <v>0.66059877259910427</v>
      </c>
      <c r="T5">
        <v>0.4472291149710505</v>
      </c>
      <c r="U5">
        <v>0.64030749979935353</v>
      </c>
      <c r="V5">
        <v>0.49622494909441639</v>
      </c>
      <c r="W5">
        <v>0.61038819796304822</v>
      </c>
      <c r="X5">
        <v>0.49098487986743983</v>
      </c>
      <c r="Y5">
        <v>0.67534029618421987</v>
      </c>
      <c r="Z5">
        <v>0.61912700165356926</v>
      </c>
      <c r="AA5">
        <v>0.58010912698412698</v>
      </c>
      <c r="AB5">
        <v>0.72669285837423891</v>
      </c>
      <c r="AC5">
        <v>0.73177180636056816</v>
      </c>
      <c r="AD5">
        <v>0.60804504728720765</v>
      </c>
      <c r="AE5" t="s">
        <v>262</v>
      </c>
      <c r="AF5" t="s">
        <v>263</v>
      </c>
      <c r="AG5">
        <v>0.41416983943055791</v>
      </c>
      <c r="AH5" t="s">
        <v>262</v>
      </c>
      <c r="AI5">
        <v>0.88768595041322318</v>
      </c>
      <c r="AJ5">
        <v>0.55594282641072312</v>
      </c>
      <c r="AK5">
        <v>0.63851770643720007</v>
      </c>
      <c r="AL5">
        <v>0.7220950704225354</v>
      </c>
      <c r="AM5" t="s">
        <v>262</v>
      </c>
      <c r="AN5" t="s">
        <v>262</v>
      </c>
      <c r="AO5" t="s">
        <v>262</v>
      </c>
      <c r="AP5">
        <v>0.47402812241521919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69" t="s">
        <v>15</v>
      </c>
      <c r="D7" s="69"/>
      <c r="E7" s="69"/>
      <c r="F7" s="69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2.6953657601583518E-2</v>
      </c>
      <c r="D9" s="14">
        <f>+AVERAGE(AQ2:CE2)</f>
        <v>0.9971150926938368</v>
      </c>
      <c r="E9" s="14"/>
      <c r="F9" s="14"/>
    </row>
    <row r="10" spans="1:83" x14ac:dyDescent="0.2">
      <c r="B10" s="14" t="s">
        <v>26</v>
      </c>
      <c r="C10" s="14">
        <f>+AVERAGE(B3:AP3)</f>
        <v>0.55112499603351084</v>
      </c>
      <c r="D10" s="14">
        <f>+AVERAGE(AQ3:CE3)</f>
        <v>0.76635317185250884</v>
      </c>
      <c r="E10" s="14"/>
      <c r="F10" s="14"/>
    </row>
    <row r="11" spans="1:83" x14ac:dyDescent="0.2">
      <c r="B11" s="14" t="s">
        <v>196</v>
      </c>
      <c r="C11" s="69">
        <f>+AVERAGE(B5:AP5)</f>
        <v>0.65873908394301006</v>
      </c>
      <c r="D11" s="69"/>
      <c r="E11" s="69"/>
      <c r="F11" s="69"/>
    </row>
    <row r="12" spans="1:83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07D-16C6-DF49-A7A8-A22178A79ECA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0.27356983061681051</v>
      </c>
      <c r="C2">
        <v>0.33620965164589328</v>
      </c>
      <c r="D2">
        <v>0.16261682242990649</v>
      </c>
      <c r="E2">
        <v>0.33554216867469883</v>
      </c>
      <c r="F2">
        <v>7.3475385745775168E-2</v>
      </c>
      <c r="G2">
        <v>0.14695077149155031</v>
      </c>
      <c r="H2">
        <v>0</v>
      </c>
      <c r="I2">
        <v>0.22388059701492541</v>
      </c>
      <c r="J2">
        <v>0.39393939393939392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0.47499999999999998</v>
      </c>
      <c r="V2">
        <v>0</v>
      </c>
      <c r="Y2">
        <v>0.97455304710948709</v>
      </c>
      <c r="Z2">
        <v>0.97422680412371132</v>
      </c>
      <c r="AA2">
        <v>0.7243640821330064</v>
      </c>
      <c r="AB2">
        <v>0.78856802619827326</v>
      </c>
      <c r="AC2">
        <v>0.94606294606294605</v>
      </c>
      <c r="AD2">
        <v>0.94565344565344567</v>
      </c>
      <c r="AE2">
        <v>0.9061908473443937</v>
      </c>
      <c r="AF2">
        <v>0.99257682440914796</v>
      </c>
      <c r="AG2">
        <v>0.99334170168640501</v>
      </c>
      <c r="AH2">
        <v>0.99349769710105662</v>
      </c>
      <c r="AI2">
        <v>0.99853666467942115</v>
      </c>
      <c r="AJ2">
        <v>0.99929558385261452</v>
      </c>
      <c r="AK2">
        <v>0.99924090440817659</v>
      </c>
      <c r="AL2">
        <v>0.99945814142508804</v>
      </c>
      <c r="AM2">
        <v>0</v>
      </c>
      <c r="AN2">
        <v>0.99897035712350291</v>
      </c>
      <c r="AO2">
        <v>0.9988077819324771</v>
      </c>
      <c r="AP2">
        <v>0.9993497697101057</v>
      </c>
      <c r="AQ2">
        <v>0.99288623404833021</v>
      </c>
      <c r="AR2">
        <v>0.99190877002443656</v>
      </c>
      <c r="AS2">
        <v>0.9993497697101057</v>
      </c>
      <c r="AT2">
        <v>0</v>
      </c>
      <c r="AU2">
        <v>0</v>
      </c>
    </row>
    <row r="3" spans="1:47" x14ac:dyDescent="0.2">
      <c r="A3" s="8" t="s">
        <v>26</v>
      </c>
      <c r="B3">
        <v>0.6869983948635634</v>
      </c>
      <c r="C3">
        <v>0.72702142363510713</v>
      </c>
      <c r="D3">
        <v>7.1826625386996898E-2</v>
      </c>
      <c r="E3">
        <v>0.13558909444985401</v>
      </c>
      <c r="F3">
        <v>9.7847358121330719E-2</v>
      </c>
      <c r="G3">
        <v>0.17714791851195749</v>
      </c>
      <c r="H3">
        <v>0</v>
      </c>
      <c r="I3">
        <v>0.18072289156626509</v>
      </c>
      <c r="J3">
        <v>0.2988505747126437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0.1130952380952381</v>
      </c>
      <c r="V3">
        <v>0</v>
      </c>
      <c r="Y3">
        <v>0.86791794990993087</v>
      </c>
      <c r="Z3">
        <v>0.87788099717779866</v>
      </c>
      <c r="AA3">
        <v>0.86833210874357092</v>
      </c>
      <c r="AB3">
        <v>0.9231198159894054</v>
      </c>
      <c r="AC3">
        <v>0.92766592095451161</v>
      </c>
      <c r="AD3">
        <v>0.93299088075724346</v>
      </c>
      <c r="AE3">
        <v>0.97060226595110322</v>
      </c>
      <c r="AF3">
        <v>0.99431352178905352</v>
      </c>
      <c r="AG3">
        <v>0.99562387177944311</v>
      </c>
      <c r="AH3">
        <v>1</v>
      </c>
      <c r="AI3">
        <v>0.99978293900586068</v>
      </c>
      <c r="AJ3">
        <v>1</v>
      </c>
      <c r="AK3">
        <v>0.99934927606962742</v>
      </c>
      <c r="AL3">
        <v>1</v>
      </c>
      <c r="AM3">
        <v>0</v>
      </c>
      <c r="AN3">
        <v>0.99989151659796049</v>
      </c>
      <c r="AO3">
        <v>0.99989149894211471</v>
      </c>
      <c r="AP3">
        <v>1</v>
      </c>
      <c r="AQ3">
        <v>0.99781707050862256</v>
      </c>
      <c r="AR3">
        <v>0.99885164324383446</v>
      </c>
      <c r="AS3">
        <v>1</v>
      </c>
      <c r="AT3">
        <v>0</v>
      </c>
      <c r="AU3">
        <v>0</v>
      </c>
    </row>
    <row r="4" spans="1:47" x14ac:dyDescent="0.2">
      <c r="A4" s="8" t="s">
        <v>122</v>
      </c>
      <c r="B4">
        <v>0.77745817238674719</v>
      </c>
      <c r="C4">
        <v>0.80245121040645295</v>
      </c>
      <c r="D4">
        <v>0.47007936706528392</v>
      </c>
      <c r="E4">
        <v>0.52935445521962965</v>
      </c>
      <c r="F4">
        <v>0.51275663953792106</v>
      </c>
      <c r="G4">
        <v>0.55506939963460056</v>
      </c>
      <c r="H4">
        <v>0.48530113297555161</v>
      </c>
      <c r="I4">
        <v>0.5875182066776593</v>
      </c>
      <c r="J4">
        <v>0.64723722324604349</v>
      </c>
      <c r="K4">
        <v>0.5</v>
      </c>
      <c r="L4">
        <v>0.49989146950293029</v>
      </c>
      <c r="M4">
        <v>0.5</v>
      </c>
      <c r="N4">
        <v>0.49967463803481371</v>
      </c>
      <c r="O4">
        <v>0.5</v>
      </c>
      <c r="P4" t="s">
        <v>284</v>
      </c>
      <c r="Q4">
        <v>0.49994575829898019</v>
      </c>
      <c r="R4">
        <v>0.49994574947105741</v>
      </c>
      <c r="S4">
        <v>0.5</v>
      </c>
      <c r="T4">
        <v>0.49890853525431128</v>
      </c>
      <c r="U4">
        <v>0.55597344066953636</v>
      </c>
      <c r="V4">
        <v>0.5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285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285</v>
      </c>
      <c r="AU4" t="s">
        <v>285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0.12105923107794769</v>
      </c>
      <c r="D9" s="14">
        <f>+AVERAGE(Y2:AU2)</f>
        <v>0.8355147564667883</v>
      </c>
      <c r="E9" s="14"/>
      <c r="F9" s="14"/>
    </row>
    <row r="10" spans="1:47" x14ac:dyDescent="0.2">
      <c r="B10" s="14" t="s">
        <v>26</v>
      </c>
      <c r="C10" s="14">
        <f>+AVERAGE(B3:X3)</f>
        <v>0.12445497596714783</v>
      </c>
      <c r="D10" s="14">
        <f>+AVERAGE(Y3:AU3)</f>
        <v>0.84147962075739502</v>
      </c>
      <c r="E10" s="14"/>
      <c r="F10" s="14"/>
    </row>
    <row r="11" spans="1:47" x14ac:dyDescent="0.2">
      <c r="B11" s="14" t="s">
        <v>196</v>
      </c>
      <c r="C11" s="69">
        <f>+AVERAGE(B4:X4)</f>
        <v>0.54607826991907604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622-A575-AC4A-89A2-3E94F18D14A4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0.45495712267958055</v>
      </c>
      <c r="F2">
        <f>+AVERAGE(H5:J5)</f>
        <v>6.2862570621468921</v>
      </c>
    </row>
    <row r="4" spans="2:57" x14ac:dyDescent="0.2"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0.60999999999999854</v>
      </c>
      <c r="D5">
        <v>0.51080357142857324</v>
      </c>
      <c r="E5">
        <v>0.24406779661016981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0.44046883996774722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0.2362370723945913</v>
      </c>
      <c r="D11">
        <v>0.52956483571607593</v>
      </c>
      <c r="E11">
        <v>0.37861711848918622</v>
      </c>
      <c r="F11">
        <v>0.48115290892476442</v>
      </c>
      <c r="G11">
        <v>0.59877391562685678</v>
      </c>
      <c r="H11">
        <v>0.35205644586894569</v>
      </c>
      <c r="I11">
        <v>0.6904151404151404</v>
      </c>
      <c r="J11">
        <v>0.25693328230641649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0.55028271240538185</v>
      </c>
    </row>
    <row r="22" spans="2:120" x14ac:dyDescent="0.2">
      <c r="C22" s="8" t="s">
        <v>42</v>
      </c>
      <c r="D22" s="8" t="s">
        <v>43</v>
      </c>
      <c r="E22" s="8" t="s">
        <v>44</v>
      </c>
      <c r="F22" s="8" t="s">
        <v>45</v>
      </c>
      <c r="G22" s="8" t="s">
        <v>46</v>
      </c>
      <c r="H22" s="8" t="s">
        <v>47</v>
      </c>
      <c r="I22" s="8" t="s">
        <v>48</v>
      </c>
      <c r="J22" s="8" t="s">
        <v>49</v>
      </c>
      <c r="K22" s="8" t="s">
        <v>50</v>
      </c>
      <c r="L22" s="8" t="s">
        <v>51</v>
      </c>
      <c r="M22" s="8" t="s">
        <v>52</v>
      </c>
      <c r="N22" s="8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8">
        <v>0</v>
      </c>
      <c r="C23">
        <v>0.45926153986498802</v>
      </c>
      <c r="D23">
        <v>0.51647196261682238</v>
      </c>
      <c r="E23">
        <v>0.63756613756613745</v>
      </c>
      <c r="F23">
        <v>0.90053763440860224</v>
      </c>
      <c r="G23">
        <v>0.68333333333333346</v>
      </c>
      <c r="I23">
        <v>0.31833333333333252</v>
      </c>
      <c r="K23">
        <v>0.5</v>
      </c>
      <c r="L23">
        <v>0.47313432835820879</v>
      </c>
      <c r="M23">
        <v>0.46390614216701181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0.45875309374999995</v>
      </c>
    </row>
    <row r="28" spans="2:120" x14ac:dyDescent="0.2">
      <c r="B28" s="10"/>
      <c r="C28" s="11" t="s">
        <v>59</v>
      </c>
      <c r="D28" s="12" t="s">
        <v>56</v>
      </c>
      <c r="E28" s="12" t="s">
        <v>61</v>
      </c>
      <c r="F28" s="12" t="s">
        <v>90</v>
      </c>
      <c r="G28" s="12" t="s">
        <v>65</v>
      </c>
      <c r="H28" s="12" t="s">
        <v>42</v>
      </c>
      <c r="I28" s="12" t="s">
        <v>91</v>
      </c>
      <c r="J28" s="12" t="s">
        <v>92</v>
      </c>
      <c r="K28" s="12" t="s">
        <v>93</v>
      </c>
      <c r="L28" s="12" t="s">
        <v>43</v>
      </c>
      <c r="M28" s="12" t="s">
        <v>94</v>
      </c>
      <c r="N28" s="12" t="s">
        <v>62</v>
      </c>
      <c r="O28" s="12" t="s">
        <v>45</v>
      </c>
      <c r="P28" s="12" t="s">
        <v>47</v>
      </c>
      <c r="Q28" s="12" t="s">
        <v>48</v>
      </c>
      <c r="R28" s="12" t="s">
        <v>49</v>
      </c>
      <c r="S28" s="12" t="s">
        <v>50</v>
      </c>
      <c r="T28" s="12" t="s">
        <v>51</v>
      </c>
      <c r="U28" s="12" t="s">
        <v>52</v>
      </c>
      <c r="V28" s="12" t="s">
        <v>46</v>
      </c>
      <c r="W28" s="12" t="s">
        <v>44</v>
      </c>
      <c r="X28" s="12" t="s">
        <v>151</v>
      </c>
      <c r="Y28" s="12" t="s">
        <v>152</v>
      </c>
      <c r="Z28" s="12" t="s">
        <v>153</v>
      </c>
      <c r="AA28" s="12" t="s">
        <v>155</v>
      </c>
      <c r="AB28" s="12" t="s">
        <v>156</v>
      </c>
      <c r="AC28" s="12" t="s">
        <v>199</v>
      </c>
      <c r="AD28" s="12" t="s">
        <v>200</v>
      </c>
      <c r="AE28" s="12" t="s">
        <v>154</v>
      </c>
      <c r="AF28" s="12" t="s">
        <v>64</v>
      </c>
      <c r="AG28" s="12" t="s">
        <v>157</v>
      </c>
      <c r="AH28" s="12" t="s">
        <v>202</v>
      </c>
      <c r="AI28" s="12" t="s">
        <v>203</v>
      </c>
      <c r="AJ28" s="12" t="s">
        <v>204</v>
      </c>
      <c r="AK28" s="12" t="s">
        <v>159</v>
      </c>
      <c r="AL28" s="12" t="s">
        <v>66</v>
      </c>
      <c r="AM28" s="12" t="s">
        <v>126</v>
      </c>
      <c r="AN28" s="12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11">
        <v>0</v>
      </c>
      <c r="C29" s="10">
        <v>0.5</v>
      </c>
      <c r="D29" s="10">
        <v>0.44333299999999998</v>
      </c>
      <c r="E29" s="10">
        <v>0.304898</v>
      </c>
      <c r="F29" s="10">
        <v>0.41666700000000001</v>
      </c>
      <c r="G29" s="10">
        <v>0.34398099999999998</v>
      </c>
      <c r="H29" s="10">
        <v>0.28567199999999998</v>
      </c>
      <c r="I29" s="10">
        <v>0.48278799999999999</v>
      </c>
      <c r="J29" s="10">
        <v>0.32080500000000001</v>
      </c>
      <c r="K29" s="10">
        <v>0.309423</v>
      </c>
      <c r="L29" s="10">
        <v>0.345082</v>
      </c>
      <c r="M29" s="10">
        <v>0.52032299999999998</v>
      </c>
      <c r="N29" s="10">
        <v>0.49423600000000001</v>
      </c>
      <c r="O29" s="10">
        <v>0.57480200000000004</v>
      </c>
      <c r="P29" s="10">
        <v>0.76779200000000003</v>
      </c>
      <c r="Q29" s="10">
        <v>0.22622400000000001</v>
      </c>
      <c r="R29" s="10">
        <v>0.28784500000000002</v>
      </c>
      <c r="S29" s="10">
        <v>0.34773100000000001</v>
      </c>
      <c r="T29" s="10">
        <v>0.253247</v>
      </c>
      <c r="U29" s="10">
        <v>0.30444399999999999</v>
      </c>
      <c r="V29" s="10">
        <v>0.469719</v>
      </c>
      <c r="W29" s="10">
        <v>0.947712</v>
      </c>
      <c r="X29" s="10">
        <v>0.363757</v>
      </c>
      <c r="Y29" s="10">
        <v>0.44642900000000002</v>
      </c>
      <c r="Z29" s="10">
        <v>0.45714300000000002</v>
      </c>
      <c r="AA29" s="10"/>
      <c r="AB29" s="10">
        <v>0.87896799999999997</v>
      </c>
      <c r="AC29" s="10">
        <v>0.34375</v>
      </c>
      <c r="AD29" s="10">
        <v>0.34444399999999997</v>
      </c>
      <c r="AE29" s="10">
        <v>0.5</v>
      </c>
      <c r="AF29" s="10">
        <v>0.37724200000000002</v>
      </c>
      <c r="AG29" s="10"/>
      <c r="AH29" s="10"/>
      <c r="AI29" s="10">
        <v>1</v>
      </c>
      <c r="AJ29" s="10">
        <v>0.69087299999999996</v>
      </c>
      <c r="AK29" s="10"/>
      <c r="AL29" s="10">
        <v>0.33076899999999998</v>
      </c>
      <c r="AM29" s="10"/>
      <c r="AN29" s="10"/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0.45137197977981514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8" t="s">
        <v>126</v>
      </c>
      <c r="M34" s="8" t="s">
        <v>127</v>
      </c>
      <c r="N34" s="8" t="s">
        <v>82</v>
      </c>
      <c r="O34" s="8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0.33666666666666673</v>
      </c>
      <c r="D35">
        <v>0.42063492063492058</v>
      </c>
      <c r="E35">
        <v>0.29385964912280688</v>
      </c>
      <c r="F35">
        <v>0.51127819548872178</v>
      </c>
      <c r="G35">
        <v>0.44613180515759321</v>
      </c>
      <c r="H35">
        <v>0.31049723756906139</v>
      </c>
      <c r="J35">
        <v>0.40673758865248222</v>
      </c>
      <c r="K35">
        <v>0.41785714285714282</v>
      </c>
      <c r="L35">
        <v>0.5714285714285714</v>
      </c>
      <c r="N35">
        <v>0.75</v>
      </c>
      <c r="O35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0.55466539180577978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0.41822429906542058</v>
      </c>
      <c r="E41">
        <v>0.33333333333333331</v>
      </c>
      <c r="F41">
        <v>0.8571428571428571</v>
      </c>
      <c r="G41">
        <v>0.44642857142857151</v>
      </c>
      <c r="H41">
        <v>0.75</v>
      </c>
      <c r="I41">
        <v>0.28127953201482631</v>
      </c>
      <c r="J41">
        <v>0.37702380952380948</v>
      </c>
      <c r="M41">
        <v>0.61111111111111105</v>
      </c>
      <c r="N41">
        <v>0.2963337074448183</v>
      </c>
      <c r="O41">
        <v>0.34295790416480082</v>
      </c>
      <c r="P41">
        <v>0.48888888888888882</v>
      </c>
      <c r="Q41">
        <v>0.55999999999999994</v>
      </c>
      <c r="R41">
        <v>0.81247295589400859</v>
      </c>
      <c r="T41">
        <v>0.8</v>
      </c>
      <c r="U41">
        <v>0</v>
      </c>
      <c r="V41">
        <v>0.30051587301587301</v>
      </c>
      <c r="W41">
        <v>0.75</v>
      </c>
      <c r="X41">
        <v>0.73809523809523814</v>
      </c>
      <c r="Z41">
        <v>0.6357560568086883</v>
      </c>
      <c r="AA41">
        <v>0.53474025974025974</v>
      </c>
      <c r="AC41">
        <v>0.33416646246834902</v>
      </c>
      <c r="AD41">
        <v>0.44565217391304351</v>
      </c>
      <c r="AE41">
        <v>0.48</v>
      </c>
      <c r="AF41">
        <v>0.83333333333333337</v>
      </c>
      <c r="AH41">
        <v>0.88888888888888884</v>
      </c>
      <c r="AI41">
        <v>0.83333333333333337</v>
      </c>
      <c r="AJ41">
        <v>0.66666666666666663</v>
      </c>
      <c r="AK41">
        <v>0.7142857142857143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0.45362946656295899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0.50167720586568809</v>
      </c>
      <c r="D52">
        <v>0.2145250868201192</v>
      </c>
      <c r="E52">
        <v>0.41489006439398779</v>
      </c>
      <c r="F52">
        <v>0.20926726925877301</v>
      </c>
      <c r="G52">
        <v>0.69244569598084493</v>
      </c>
      <c r="H52">
        <v>0.76389835570233999</v>
      </c>
      <c r="I52">
        <v>0.90516083170644301</v>
      </c>
      <c r="J52">
        <v>0.59539969834087481</v>
      </c>
      <c r="K52">
        <v>0.39433878814683759</v>
      </c>
      <c r="L52">
        <v>0.56090618782926471</v>
      </c>
      <c r="M52">
        <v>0.2857142857142857</v>
      </c>
      <c r="N52">
        <v>0.66666666666666663</v>
      </c>
      <c r="O52">
        <v>0</v>
      </c>
      <c r="P52">
        <v>0.66666666666666663</v>
      </c>
      <c r="Q52">
        <v>0.7142857142857143</v>
      </c>
      <c r="R52">
        <v>0</v>
      </c>
      <c r="S52">
        <v>0.52604166666666652</v>
      </c>
      <c r="T52">
        <v>0.50707568065104824</v>
      </c>
      <c r="U52">
        <v>0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F471-507E-7844-9B61-C0349193D23A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0.90243902439024393</v>
      </c>
      <c r="C2">
        <v>0.91400709219858156</v>
      </c>
      <c r="D2">
        <v>0.31156651615144149</v>
      </c>
      <c r="E2">
        <v>0.23401852270160381</v>
      </c>
      <c r="F2">
        <v>0.13893967093235829</v>
      </c>
      <c r="G2">
        <v>9.6456692913385822E-2</v>
      </c>
      <c r="H2">
        <v>9.9441340782122911E-2</v>
      </c>
      <c r="I2">
        <v>0</v>
      </c>
      <c r="J2">
        <v>0.2</v>
      </c>
      <c r="K2">
        <v>0</v>
      </c>
      <c r="M2" t="s">
        <v>263</v>
      </c>
      <c r="P2" t="s">
        <v>262</v>
      </c>
      <c r="S2">
        <v>0</v>
      </c>
      <c r="T2">
        <v>0</v>
      </c>
      <c r="U2">
        <v>5.6338028169014093E-2</v>
      </c>
      <c r="V2">
        <v>0</v>
      </c>
      <c r="W2" t="s">
        <v>262</v>
      </c>
      <c r="X2" t="s">
        <v>262</v>
      </c>
      <c r="Y2">
        <v>0.95731503180448607</v>
      </c>
      <c r="Z2">
        <v>0.97599122756391754</v>
      </c>
      <c r="AA2">
        <v>0.75970701740568636</v>
      </c>
      <c r="AB2">
        <v>0.78100940975192468</v>
      </c>
      <c r="AC2">
        <v>0.94717444717444721</v>
      </c>
      <c r="AD2">
        <v>0.93982281161196857</v>
      </c>
      <c r="AE2">
        <v>0.91008243500317054</v>
      </c>
      <c r="AF2">
        <v>0.99100368523737259</v>
      </c>
      <c r="AG2">
        <v>0.99062330623306238</v>
      </c>
      <c r="AH2">
        <v>0.99348675640468953</v>
      </c>
      <c r="AI2">
        <v>0.99853698184773776</v>
      </c>
      <c r="AK2">
        <v>0.99924139799512324</v>
      </c>
      <c r="AL2">
        <v>0.99945814142508804</v>
      </c>
      <c r="AN2">
        <v>0.99897046870766726</v>
      </c>
      <c r="AO2">
        <v>0.99880791113519374</v>
      </c>
      <c r="AP2">
        <v>0.99934945245581697</v>
      </c>
      <c r="AQ2">
        <v>0.99289240952742663</v>
      </c>
      <c r="AR2">
        <v>0.99107919930374233</v>
      </c>
      <c r="AS2">
        <v>0.99934966399306313</v>
      </c>
    </row>
    <row r="3" spans="1:47" x14ac:dyDescent="0.2">
      <c r="A3" s="8" t="s">
        <v>26</v>
      </c>
      <c r="B3">
        <v>0.38603531300160521</v>
      </c>
      <c r="C3">
        <v>0.71250863856254321</v>
      </c>
      <c r="D3">
        <v>0.37027863777089781</v>
      </c>
      <c r="E3">
        <v>0.25219084712755602</v>
      </c>
      <c r="F3">
        <v>7.4363992172211346E-2</v>
      </c>
      <c r="G3">
        <v>4.3401240035429577E-2</v>
      </c>
      <c r="H3">
        <v>0.15845697329376851</v>
      </c>
      <c r="I3">
        <v>0</v>
      </c>
      <c r="J3">
        <v>5.7471264367816091E-3</v>
      </c>
      <c r="K3">
        <v>0</v>
      </c>
      <c r="L3">
        <v>0</v>
      </c>
      <c r="M3" t="s">
        <v>263</v>
      </c>
      <c r="N3">
        <v>0</v>
      </c>
      <c r="O3">
        <v>0</v>
      </c>
      <c r="P3" t="s">
        <v>262</v>
      </c>
      <c r="Q3">
        <v>0</v>
      </c>
      <c r="R3">
        <v>0</v>
      </c>
      <c r="S3">
        <v>0</v>
      </c>
      <c r="T3">
        <v>0</v>
      </c>
      <c r="U3">
        <v>2.3809523809523812E-2</v>
      </c>
      <c r="V3">
        <v>0</v>
      </c>
      <c r="W3" t="s">
        <v>262</v>
      </c>
      <c r="X3" t="s">
        <v>262</v>
      </c>
      <c r="Y3">
        <v>0.99697832529490382</v>
      </c>
      <c r="Z3">
        <v>0.99429680150517408</v>
      </c>
      <c r="AA3">
        <v>0.70874357090374729</v>
      </c>
      <c r="AB3">
        <v>0.76364396737994</v>
      </c>
      <c r="AC3">
        <v>0.97298227499569778</v>
      </c>
      <c r="AD3">
        <v>0.97350802262495673</v>
      </c>
      <c r="AE3">
        <v>0.85581395348837208</v>
      </c>
      <c r="AF3">
        <v>0.99983596697468424</v>
      </c>
      <c r="AG3">
        <v>0.99978119358897211</v>
      </c>
      <c r="AH3">
        <v>0.99830924461412596</v>
      </c>
      <c r="AI3">
        <v>1</v>
      </c>
      <c r="AK3">
        <v>1</v>
      </c>
      <c r="AL3">
        <v>1</v>
      </c>
      <c r="AN3">
        <v>1</v>
      </c>
      <c r="AO3">
        <v>1</v>
      </c>
      <c r="AP3">
        <v>0.99951200997668488</v>
      </c>
      <c r="AQ3">
        <v>0.99869024230517356</v>
      </c>
      <c r="AR3">
        <v>0.99633619511128124</v>
      </c>
      <c r="AS3">
        <v>0.99983733665889496</v>
      </c>
    </row>
    <row r="4" spans="1:47" x14ac:dyDescent="0.2">
      <c r="A4" s="8" t="s">
        <v>122</v>
      </c>
      <c r="B4">
        <v>0.69150681914825451</v>
      </c>
      <c r="C4">
        <v>0.85340272003385853</v>
      </c>
      <c r="D4">
        <v>0.53951110433732263</v>
      </c>
      <c r="E4">
        <v>0.50791740725374812</v>
      </c>
      <c r="F4">
        <v>0.52367313358395451</v>
      </c>
      <c r="G4">
        <v>0.5084546313301932</v>
      </c>
      <c r="H4">
        <v>0.5071354633910703</v>
      </c>
      <c r="I4">
        <v>0.49991798348734212</v>
      </c>
      <c r="J4">
        <v>0.50276416001287683</v>
      </c>
      <c r="K4">
        <v>0.49915462230706298</v>
      </c>
      <c r="L4">
        <v>0.5</v>
      </c>
      <c r="M4" t="s">
        <v>263</v>
      </c>
      <c r="N4">
        <v>0.5</v>
      </c>
      <c r="O4">
        <v>0.5</v>
      </c>
      <c r="P4" t="s">
        <v>262</v>
      </c>
      <c r="Q4">
        <v>0.5</v>
      </c>
      <c r="R4">
        <v>0.5</v>
      </c>
      <c r="S4">
        <v>0.49975600498834238</v>
      </c>
      <c r="T4">
        <v>0.49934512115258678</v>
      </c>
      <c r="U4">
        <v>0.51007285946040248</v>
      </c>
      <c r="V4">
        <v>0.49991866832944748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0.21094334915991084</v>
      </c>
      <c r="D9" s="14">
        <f>+AVERAGE(Y2:AU2)</f>
        <v>0.95915272392534623</v>
      </c>
      <c r="E9" s="14"/>
      <c r="F9" s="14"/>
    </row>
    <row r="10" spans="1:47" x14ac:dyDescent="0.2">
      <c r="B10" s="14" t="s">
        <v>26</v>
      </c>
      <c r="C10" s="14">
        <f>+AVERAGE(B3:X3)</f>
        <v>0.10667327853738509</v>
      </c>
      <c r="D10" s="14">
        <f>+AVERAGE(Y3:AU3)</f>
        <v>0.96096153186434785</v>
      </c>
      <c r="E10" s="14"/>
      <c r="F10" s="14"/>
    </row>
    <row r="11" spans="1:47" x14ac:dyDescent="0.2">
      <c r="B11" s="14" t="s">
        <v>196</v>
      </c>
      <c r="C11" s="69">
        <f>+AVERAGE(B4:X4)</f>
        <v>0.5338174052008664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1140-5F13-9C45-8735-62BF3E50E711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</v>
      </c>
      <c r="C2">
        <v>0</v>
      </c>
      <c r="D2">
        <v>0.36681222707423577</v>
      </c>
      <c r="E2">
        <v>0</v>
      </c>
      <c r="F2">
        <v>0.25</v>
      </c>
      <c r="G2">
        <v>0</v>
      </c>
      <c r="H2">
        <v>0.12475633528265111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0.33333333333333331</v>
      </c>
      <c r="U2">
        <v>0.33333333333333331</v>
      </c>
      <c r="V2">
        <v>0</v>
      </c>
      <c r="W2">
        <v>0</v>
      </c>
      <c r="X2">
        <v>0</v>
      </c>
      <c r="Y2">
        <v>0.93247344461305004</v>
      </c>
      <c r="Z2">
        <v>0.92157181571815716</v>
      </c>
      <c r="AA2">
        <v>0.73877976517063537</v>
      </c>
      <c r="AB2">
        <v>0.77736830695859527</v>
      </c>
      <c r="AC2">
        <v>0.94466424584033382</v>
      </c>
      <c r="AD2">
        <v>0.93881422068068499</v>
      </c>
      <c r="AE2">
        <v>0.909653327388251</v>
      </c>
      <c r="AF2">
        <v>0.99100368523737259</v>
      </c>
      <c r="AG2">
        <v>0.99057012789941468</v>
      </c>
      <c r="AH2">
        <v>0.99349663993063086</v>
      </c>
      <c r="AI2">
        <v>0.99853674398439196</v>
      </c>
      <c r="AJ2">
        <v>0.99929546932581836</v>
      </c>
      <c r="AK2">
        <v>0.9992412746585736</v>
      </c>
      <c r="AL2">
        <v>0.99945805332755255</v>
      </c>
      <c r="AM2">
        <v>1</v>
      </c>
      <c r="AN2">
        <v>0.99897030132234987</v>
      </c>
      <c r="AO2">
        <v>0.99880771732061568</v>
      </c>
      <c r="AP2">
        <v>0.99934966399306313</v>
      </c>
      <c r="AQ2">
        <v>0.99295469325818342</v>
      </c>
      <c r="AR2">
        <v>0.99094949057012793</v>
      </c>
      <c r="AS2">
        <v>0.99934966399306313</v>
      </c>
      <c r="AT2">
        <v>1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1.7337461300309599E-2</v>
      </c>
      <c r="E3">
        <v>0</v>
      </c>
      <c r="F3">
        <v>9.7847358121330719E-4</v>
      </c>
      <c r="G3">
        <v>0</v>
      </c>
      <c r="H3">
        <v>3.7982195845697328E-2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7.6335877862595417E-3</v>
      </c>
      <c r="U3">
        <v>5.9523809523809521E-3</v>
      </c>
      <c r="V3">
        <v>0</v>
      </c>
      <c r="Y3">
        <v>0.99982567261316757</v>
      </c>
      <c r="Z3">
        <v>0.99970602069614301</v>
      </c>
      <c r="AA3">
        <v>0.98934606906686262</v>
      </c>
      <c r="AB3">
        <v>0.99979089705164848</v>
      </c>
      <c r="AC3">
        <v>0.99982791257959047</v>
      </c>
      <c r="AD3">
        <v>0.99982684982107817</v>
      </c>
      <c r="AE3">
        <v>0.97322599880739413</v>
      </c>
      <c r="AF3">
        <v>0.99983596697468424</v>
      </c>
      <c r="AG3">
        <v>0.99983589519172911</v>
      </c>
      <c r="AH3">
        <v>0.99983637851104445</v>
      </c>
      <c r="AI3">
        <v>0.99983720425439548</v>
      </c>
      <c r="AJ3">
        <v>0.99983732783862922</v>
      </c>
      <c r="AK3">
        <v>0.99983731901740691</v>
      </c>
      <c r="AL3">
        <v>0.99983735429655729</v>
      </c>
      <c r="AM3">
        <v>0.99983744242752637</v>
      </c>
      <c r="AN3">
        <v>0.99983727489694074</v>
      </c>
      <c r="AO3">
        <v>0.99983724841317201</v>
      </c>
      <c r="AP3">
        <v>0.99983733665889496</v>
      </c>
      <c r="AQ3">
        <v>0.99989085352543117</v>
      </c>
      <c r="AR3">
        <v>0.99989063268988898</v>
      </c>
      <c r="AS3">
        <v>0.99983733665889496</v>
      </c>
      <c r="AT3">
        <v>0.99983744242752637</v>
      </c>
      <c r="AU3">
        <v>0.99983744242752637</v>
      </c>
    </row>
    <row r="4" spans="1:47" x14ac:dyDescent="0.2">
      <c r="A4" s="8" t="s">
        <v>122</v>
      </c>
      <c r="B4">
        <v>0.49991283630658379</v>
      </c>
      <c r="C4">
        <v>0.4998530103480715</v>
      </c>
      <c r="D4">
        <v>0.50334176518358609</v>
      </c>
      <c r="E4">
        <v>0.49989544852582418</v>
      </c>
      <c r="F4">
        <v>0.50040319308040182</v>
      </c>
      <c r="G4">
        <v>0.49991342491053908</v>
      </c>
      <c r="H4">
        <v>0.50560409732654576</v>
      </c>
      <c r="I4">
        <v>0.49991798348734212</v>
      </c>
      <c r="J4">
        <v>0.49991794759586461</v>
      </c>
      <c r="K4">
        <v>0.49991818925552223</v>
      </c>
      <c r="L4">
        <v>0.49991860212719769</v>
      </c>
      <c r="M4">
        <v>0.49991866391931461</v>
      </c>
      <c r="N4">
        <v>0.49991865950870351</v>
      </c>
      <c r="O4">
        <v>0.49991867714827859</v>
      </c>
      <c r="P4" t="s">
        <v>284</v>
      </c>
      <c r="Q4">
        <v>0.49991863744847043</v>
      </c>
      <c r="R4">
        <v>0.499918624206586</v>
      </c>
      <c r="S4">
        <v>0.49991866832944748</v>
      </c>
      <c r="T4">
        <v>0.50376222065584531</v>
      </c>
      <c r="U4">
        <v>0.5029215068211349</v>
      </c>
      <c r="V4">
        <v>0.49991866832944748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6.1227618653197972E-2</v>
      </c>
      <c r="D9" s="14">
        <f>+AVERAGE(Y2:AU2)</f>
        <v>0.9615351587474289</v>
      </c>
      <c r="E9" s="14"/>
      <c r="F9" s="14"/>
    </row>
    <row r="10" spans="1:47" x14ac:dyDescent="0.2">
      <c r="B10" s="14" t="s">
        <v>26</v>
      </c>
      <c r="C10" s="14">
        <f>+AVERAGE(B3:X3)</f>
        <v>3.4942049732930359E-3</v>
      </c>
      <c r="D10" s="14">
        <f>+AVERAGE(Y3:AU3)</f>
        <v>0.99821955986287569</v>
      </c>
      <c r="E10" s="14"/>
      <c r="F10" s="14"/>
    </row>
    <row r="11" spans="1:47" x14ac:dyDescent="0.2">
      <c r="B11" s="14" t="s">
        <v>196</v>
      </c>
      <c r="C11" s="69">
        <f>+AVERAGE(B4:X4)</f>
        <v>0.50073554122573538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69">
        <f>+AVERAGE(B5:X5)</f>
        <v>0.65341578595805638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C787-3717-2D49-9804-BCA3B6D83B7D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0.25005049484952541</v>
      </c>
      <c r="C2">
        <v>0.33749411210551111</v>
      </c>
      <c r="D2">
        <v>0.32732081101240929</v>
      </c>
      <c r="E2">
        <v>0.25623087013554868</v>
      </c>
      <c r="F2">
        <v>0.1197035206917851</v>
      </c>
      <c r="G2">
        <v>0.13007537077558959</v>
      </c>
      <c r="H2">
        <v>0.1072289941985529</v>
      </c>
      <c r="I2">
        <v>4.3572311495673671E-2</v>
      </c>
      <c r="J2">
        <v>8.2191780821917804E-2</v>
      </c>
      <c r="K2">
        <v>9.782391694949091E-3</v>
      </c>
      <c r="L2">
        <v>3.03030303030303E-2</v>
      </c>
      <c r="M2" t="s">
        <v>263</v>
      </c>
      <c r="N2">
        <v>2.9411764705882349E-2</v>
      </c>
      <c r="O2">
        <v>0</v>
      </c>
      <c r="P2" t="s">
        <v>262</v>
      </c>
      <c r="Q2">
        <v>2.9411764705882349E-2</v>
      </c>
      <c r="R2">
        <v>3.5087719298245612E-2</v>
      </c>
      <c r="S2">
        <v>0</v>
      </c>
      <c r="T2">
        <v>1.4425178493370249E-2</v>
      </c>
      <c r="U2">
        <v>1.5000585960389079E-2</v>
      </c>
      <c r="V2">
        <v>0</v>
      </c>
      <c r="W2" t="s">
        <v>262</v>
      </c>
      <c r="X2" t="s">
        <v>262</v>
      </c>
      <c r="Y2">
        <v>0.99940758293838861</v>
      </c>
      <c r="Z2">
        <v>0.99901470898726163</v>
      </c>
      <c r="AA2">
        <v>0.99514563106796117</v>
      </c>
      <c r="AB2">
        <v>0.99754701553556824</v>
      </c>
      <c r="AC2">
        <v>0.99488416988416983</v>
      </c>
      <c r="AD2">
        <v>0.9942320852478248</v>
      </c>
      <c r="AE2">
        <v>0.98715478484264607</v>
      </c>
      <c r="AF2">
        <v>0.99835731651225446</v>
      </c>
      <c r="AG2">
        <v>0.99785407725321884</v>
      </c>
      <c r="AH2">
        <v>0.99471961921761121</v>
      </c>
      <c r="AI2">
        <v>0.99858864401259362</v>
      </c>
      <c r="AK2">
        <v>0.99929428369795348</v>
      </c>
      <c r="AL2">
        <v>0.99945714130611807</v>
      </c>
      <c r="AN2">
        <v>0.99907543373035301</v>
      </c>
      <c r="AO2">
        <v>0.99891292531796938</v>
      </c>
      <c r="AP2">
        <v>0.99934938191281719</v>
      </c>
      <c r="AQ2">
        <v>0.99723947550034509</v>
      </c>
      <c r="AR2">
        <v>0.99596855472686963</v>
      </c>
      <c r="AS2">
        <v>0.99934131079152488</v>
      </c>
    </row>
    <row r="3" spans="1:47" x14ac:dyDescent="0.2">
      <c r="A3" s="8" t="s">
        <v>26</v>
      </c>
      <c r="B3">
        <v>0.9935794542536116</v>
      </c>
      <c r="C3">
        <v>0.99032480995162409</v>
      </c>
      <c r="D3">
        <v>0.99628482972136223</v>
      </c>
      <c r="E3">
        <v>0.99853943524829603</v>
      </c>
      <c r="F3">
        <v>0.94814090019569475</v>
      </c>
      <c r="G3">
        <v>0.94774136403897258</v>
      </c>
      <c r="H3">
        <v>0.97626112759643913</v>
      </c>
      <c r="I3">
        <v>0.8493975903614458</v>
      </c>
      <c r="J3">
        <v>0.7931034482758621</v>
      </c>
      <c r="K3">
        <v>0.40833333333333333</v>
      </c>
      <c r="L3">
        <v>3.7037037037037028E-2</v>
      </c>
      <c r="M3" t="s">
        <v>263</v>
      </c>
      <c r="N3">
        <v>7.1428571428571425E-2</v>
      </c>
      <c r="O3">
        <v>0</v>
      </c>
      <c r="P3" t="s">
        <v>262</v>
      </c>
      <c r="Q3">
        <v>0.10526315789473679</v>
      </c>
      <c r="R3">
        <v>9.0909090909090912E-2</v>
      </c>
      <c r="S3">
        <v>0</v>
      </c>
      <c r="T3">
        <v>0.75572519083969469</v>
      </c>
      <c r="U3">
        <v>0.76190476190476186</v>
      </c>
      <c r="V3">
        <v>0</v>
      </c>
      <c r="W3" t="s">
        <v>262</v>
      </c>
      <c r="X3" t="s">
        <v>262</v>
      </c>
      <c r="Y3">
        <v>0.78424080423034459</v>
      </c>
      <c r="Z3">
        <v>0.83460724365004701</v>
      </c>
      <c r="AA3">
        <v>0.27112417340191042</v>
      </c>
      <c r="AB3">
        <v>0.1700703979926117</v>
      </c>
      <c r="AC3">
        <v>0.59123501405380596</v>
      </c>
      <c r="AD3">
        <v>0.58697910654507679</v>
      </c>
      <c r="AE3">
        <v>0.18330351818723911</v>
      </c>
      <c r="AF3">
        <v>0.83077259554923721</v>
      </c>
      <c r="AG3">
        <v>0.91570483015152349</v>
      </c>
      <c r="AH3">
        <v>0.7294791382601582</v>
      </c>
      <c r="AI3">
        <v>0.99826351204688513</v>
      </c>
      <c r="AK3">
        <v>0.99821050919147547</v>
      </c>
      <c r="AL3">
        <v>0.99815668202764973</v>
      </c>
      <c r="AN3">
        <v>0.99642004773269688</v>
      </c>
      <c r="AO3">
        <v>0.99701622090815389</v>
      </c>
      <c r="AP3">
        <v>0.99940356774928152</v>
      </c>
      <c r="AQ3">
        <v>0.63086662300807683</v>
      </c>
      <c r="AR3">
        <v>0.54038387925848963</v>
      </c>
      <c r="AS3">
        <v>0.98714959605270292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7" x14ac:dyDescent="0.2">
      <c r="A5" s="8" t="s">
        <v>122</v>
      </c>
      <c r="B5">
        <v>0.8889101292419781</v>
      </c>
      <c r="C5">
        <v>0.91246602680083555</v>
      </c>
      <c r="D5">
        <v>0.63370450156163627</v>
      </c>
      <c r="E5">
        <v>0.58430491662045403</v>
      </c>
      <c r="F5">
        <v>0.76968795712475035</v>
      </c>
      <c r="G5">
        <v>0.76736023529202457</v>
      </c>
      <c r="H5">
        <v>0.57978232289183917</v>
      </c>
      <c r="I5">
        <v>0.84008509295534151</v>
      </c>
      <c r="J5">
        <v>0.85440413921369285</v>
      </c>
      <c r="K5">
        <v>0.56890623579674571</v>
      </c>
      <c r="L5">
        <v>0.51765027454196111</v>
      </c>
      <c r="M5" t="s">
        <v>263</v>
      </c>
      <c r="N5">
        <v>0.53481954031002343</v>
      </c>
      <c r="O5">
        <v>0.49907834101382492</v>
      </c>
      <c r="P5" t="s">
        <v>262</v>
      </c>
      <c r="Q5">
        <v>0.55084160281371675</v>
      </c>
      <c r="R5">
        <v>0.54396265590862236</v>
      </c>
      <c r="S5">
        <v>0.49970178387464081</v>
      </c>
      <c r="T5">
        <v>0.69329590692388576</v>
      </c>
      <c r="U5">
        <v>0.65114432058162575</v>
      </c>
      <c r="V5">
        <v>0.49357479802635151</v>
      </c>
      <c r="W5" t="s">
        <v>262</v>
      </c>
      <c r="X5" t="s">
        <v>262</v>
      </c>
      <c r="Y5">
        <v>17209</v>
      </c>
      <c r="Z5">
        <v>17008</v>
      </c>
      <c r="AA5">
        <v>13610</v>
      </c>
      <c r="AB5">
        <v>14347</v>
      </c>
      <c r="AC5">
        <v>17433</v>
      </c>
      <c r="AD5">
        <v>17326</v>
      </c>
      <c r="AE5">
        <v>16770</v>
      </c>
      <c r="AF5">
        <v>18289</v>
      </c>
      <c r="AG5">
        <v>18281</v>
      </c>
      <c r="AH5">
        <v>18335</v>
      </c>
      <c r="AI5">
        <v>18428</v>
      </c>
      <c r="AK5">
        <v>18441</v>
      </c>
      <c r="AL5">
        <v>18445</v>
      </c>
      <c r="AN5">
        <v>18436</v>
      </c>
      <c r="AO5">
        <v>18433</v>
      </c>
      <c r="AP5">
        <v>18443</v>
      </c>
      <c r="AQ5">
        <v>18324</v>
      </c>
      <c r="AR5">
        <v>18287</v>
      </c>
      <c r="AS5">
        <v>18443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9.5646879013066413E-2</v>
      </c>
      <c r="D9" s="14">
        <f>+AVERAGE(Y2:AU2)</f>
        <v>0.99713390223597076</v>
      </c>
      <c r="E9" s="14"/>
      <c r="F9" s="14"/>
    </row>
    <row r="10" spans="1:47" x14ac:dyDescent="0.2">
      <c r="B10" s="14" t="s">
        <v>26</v>
      </c>
      <c r="C10" s="14">
        <f>+AVERAGE(B3:X3)</f>
        <v>0.5644196896310808</v>
      </c>
      <c r="D10" s="14">
        <f>+AVERAGE(Y3:AU3)</f>
        <v>0.73912565578933509</v>
      </c>
      <c r="E10" s="14"/>
      <c r="F10" s="14"/>
    </row>
    <row r="11" spans="1:47" x14ac:dyDescent="0.2">
      <c r="B11" s="14" t="s">
        <v>196</v>
      </c>
      <c r="C11" s="69">
        <f>+AVERAGE(B5:X5)</f>
        <v>0.651772672710208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F88-4A35-C84E-8380-B25DA4B3A8EE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0.17691154422788599</v>
      </c>
      <c r="C2">
        <v>0.2433097063503544</v>
      </c>
      <c r="D2">
        <v>0.18141097424412089</v>
      </c>
      <c r="E2">
        <v>0.93446974989520748</v>
      </c>
      <c r="F2">
        <v>0.93800358102059089</v>
      </c>
      <c r="G2">
        <v>0.9883438562408936</v>
      </c>
    </row>
    <row r="3" spans="1:7" x14ac:dyDescent="0.2">
      <c r="A3" s="8" t="s">
        <v>26</v>
      </c>
      <c r="B3">
        <v>0.53100000000000003</v>
      </c>
      <c r="C3">
        <v>0.66931953840031833</v>
      </c>
      <c r="D3">
        <v>0.6</v>
      </c>
      <c r="E3">
        <v>0.73025058688649891</v>
      </c>
      <c r="F3">
        <v>0.70618962031004273</v>
      </c>
      <c r="G3">
        <v>0.92607574455175201</v>
      </c>
    </row>
    <row r="4" spans="1:7" x14ac:dyDescent="0.2">
      <c r="A4" s="8" t="s">
        <v>122</v>
      </c>
      <c r="B4">
        <v>0.63062529344324947</v>
      </c>
      <c r="C4">
        <v>0.68775457935518047</v>
      </c>
      <c r="D4">
        <v>0.76303787227587594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 t="s">
        <v>0</v>
      </c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 t="s">
        <v>260</v>
      </c>
      <c r="F6" s="14" t="s">
        <v>261</v>
      </c>
    </row>
    <row r="7" spans="1:7" x14ac:dyDescent="0.2">
      <c r="B7" s="15" t="s">
        <v>16</v>
      </c>
      <c r="C7" s="15">
        <f>+AVERAGE(B2:D2)</f>
        <v>0.2005440749407871</v>
      </c>
      <c r="D7" s="15">
        <f>+AVERAGE(E2:G2)</f>
        <v>0.95360572905223062</v>
      </c>
      <c r="E7" s="15"/>
      <c r="F7" s="15"/>
    </row>
    <row r="8" spans="1:7" x14ac:dyDescent="0.2">
      <c r="B8" s="15" t="s">
        <v>26</v>
      </c>
      <c r="C8" s="15">
        <f>+AVERAGE(B3:D3)</f>
        <v>0.60010651280010618</v>
      </c>
      <c r="D8" s="15">
        <f>+AVERAGE(E3:G3)</f>
        <v>0.78750531724943118</v>
      </c>
      <c r="E8" s="15"/>
      <c r="F8" s="15"/>
    </row>
    <row r="9" spans="1:7" x14ac:dyDescent="0.2">
      <c r="B9" s="15" t="s">
        <v>196</v>
      </c>
      <c r="C9" s="70">
        <f>+AVERAGE(B4:D4)</f>
        <v>0.69380591502476863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8AE1-0A15-0848-B8E4-2896D9CD02B8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0.25520833333333331</v>
      </c>
      <c r="C2">
        <v>0.27820815089255641</v>
      </c>
      <c r="D2">
        <v>0.29215600985935908</v>
      </c>
      <c r="E2">
        <v>0.29784589892294938</v>
      </c>
      <c r="F2">
        <v>0.21070811744386869</v>
      </c>
      <c r="G2">
        <v>0.34772640427970958</v>
      </c>
      <c r="H2">
        <v>0</v>
      </c>
      <c r="I2">
        <v>0.2162162162162162</v>
      </c>
      <c r="J2">
        <v>0.96732812186810979</v>
      </c>
      <c r="K2">
        <v>0.95911452450869661</v>
      </c>
      <c r="L2">
        <v>0.99077277970011535</v>
      </c>
      <c r="M2">
        <v>0.99423631123919309</v>
      </c>
      <c r="N2">
        <v>0.9662783568362967</v>
      </c>
      <c r="O2">
        <v>0.95108166049503018</v>
      </c>
      <c r="P2">
        <v>0.99409544090601099</v>
      </c>
      <c r="Q2">
        <v>0.98563334682314852</v>
      </c>
    </row>
    <row r="3" spans="1:17" x14ac:dyDescent="0.2">
      <c r="A3" s="8" t="s">
        <v>26</v>
      </c>
      <c r="B3">
        <v>0.89381107491856682</v>
      </c>
      <c r="C3">
        <v>0.90125477359519912</v>
      </c>
      <c r="D3">
        <v>0.98436736687835857</v>
      </c>
      <c r="E3">
        <v>0.99172413793103453</v>
      </c>
      <c r="F3">
        <v>0.26991150442477868</v>
      </c>
      <c r="G3">
        <v>0.87880251086431671</v>
      </c>
      <c r="H3">
        <v>0</v>
      </c>
      <c r="I3">
        <v>0.42276422764227639</v>
      </c>
      <c r="J3">
        <v>0.54654586636466596</v>
      </c>
      <c r="K3">
        <v>0.49765588373183312</v>
      </c>
      <c r="L3">
        <v>0.41308006732387592</v>
      </c>
      <c r="M3">
        <v>0.37912087912087911</v>
      </c>
      <c r="N3">
        <v>0.95389892060930093</v>
      </c>
      <c r="O3">
        <v>0.58837714010127806</v>
      </c>
      <c r="P3">
        <v>0.99670031055900621</v>
      </c>
      <c r="Q3">
        <v>0.96274335408637213</v>
      </c>
    </row>
    <row r="4" spans="1:17" x14ac:dyDescent="0.2">
      <c r="A4" s="8" t="s">
        <v>122</v>
      </c>
      <c r="B4">
        <v>0.72017847064161633</v>
      </c>
      <c r="C4">
        <v>0.69945532866351601</v>
      </c>
      <c r="D4">
        <v>0.69872371710111725</v>
      </c>
      <c r="E4">
        <v>0.68542250852595688</v>
      </c>
      <c r="F4">
        <v>0.61190521251703989</v>
      </c>
      <c r="G4">
        <v>0.73358982548279739</v>
      </c>
      <c r="H4">
        <v>0.4983501552795031</v>
      </c>
      <c r="I4">
        <v>0.6927537908643242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 t="s">
        <v>260</v>
      </c>
      <c r="F15" s="14" t="s">
        <v>261</v>
      </c>
    </row>
    <row r="16" spans="1:17" x14ac:dyDescent="0.2">
      <c r="B16" s="14" t="s">
        <v>16</v>
      </c>
      <c r="C16" s="14">
        <f>+AVERAGE(B2:I2)</f>
        <v>0.23725864136849911</v>
      </c>
      <c r="D16" s="14">
        <f>+AVERAGE(J2:Q2)</f>
        <v>0.97606756779707526</v>
      </c>
      <c r="E16" s="14"/>
      <c r="F16" s="14"/>
    </row>
    <row r="17" spans="2:6" x14ac:dyDescent="0.2">
      <c r="B17" s="14" t="s">
        <v>26</v>
      </c>
      <c r="C17" s="14">
        <f>+AVERAGE(B3:I3)</f>
        <v>0.66782944953181633</v>
      </c>
      <c r="D17" s="14">
        <f>+AVERAGE(J3:Q3)</f>
        <v>0.66726530273715146</v>
      </c>
      <c r="E17" s="14"/>
      <c r="F17" s="14"/>
    </row>
    <row r="18" spans="2:6" x14ac:dyDescent="0.2">
      <c r="B18" s="14" t="s">
        <v>196</v>
      </c>
      <c r="C18" s="69">
        <f>+AVERAGE(B4:I4)</f>
        <v>0.66754737613448389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CA1F-C2F2-B049-90C7-62D3F86EB41A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0.95209580838323349</v>
      </c>
      <c r="C2">
        <v>0.39393939393939392</v>
      </c>
      <c r="D2">
        <v>0.19047619047619049</v>
      </c>
      <c r="E2">
        <v>0.5074626865671642</v>
      </c>
      <c r="F2">
        <v>0.55102040816326525</v>
      </c>
      <c r="G2">
        <v>0</v>
      </c>
      <c r="H2">
        <v>0.50183598531211748</v>
      </c>
      <c r="J2">
        <v>0.96666666666666667</v>
      </c>
      <c r="K2">
        <v>0.87654320987654322</v>
      </c>
      <c r="L2">
        <v>0.75555555555555554</v>
      </c>
      <c r="O2">
        <v>0</v>
      </c>
      <c r="S2">
        <v>0</v>
      </c>
      <c r="T2">
        <v>0</v>
      </c>
      <c r="U2">
        <v>0.99870692078484291</v>
      </c>
      <c r="V2">
        <v>0.99354173450558991</v>
      </c>
      <c r="W2">
        <v>0.99679948791806694</v>
      </c>
      <c r="X2">
        <v>0.99647473560517041</v>
      </c>
      <c r="Y2">
        <v>0.99717182497331913</v>
      </c>
      <c r="Z2">
        <v>0.99888071634154141</v>
      </c>
      <c r="AA2">
        <v>0.98085911417760963</v>
      </c>
      <c r="AB2">
        <v>1</v>
      </c>
      <c r="AC2">
        <v>1</v>
      </c>
      <c r="AD2">
        <v>0.99957237545435107</v>
      </c>
      <c r="AE2">
        <v>0.99855607251724687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0.99984014493525875</v>
      </c>
    </row>
    <row r="3" spans="1:39" x14ac:dyDescent="0.2">
      <c r="A3" s="8" t="s">
        <v>26</v>
      </c>
      <c r="B3">
        <v>0.97645854657113618</v>
      </c>
      <c r="C3">
        <v>0.54580152671755722</v>
      </c>
      <c r="D3">
        <v>0.1176470588235294</v>
      </c>
      <c r="E3">
        <v>0.34</v>
      </c>
      <c r="F3">
        <v>0.33750000000000002</v>
      </c>
      <c r="G3">
        <v>0</v>
      </c>
      <c r="H3">
        <v>0.54376657824933683</v>
      </c>
      <c r="J3">
        <v>1</v>
      </c>
      <c r="K3">
        <v>0.89873417721518989</v>
      </c>
      <c r="L3">
        <v>0.71578947368421053</v>
      </c>
      <c r="M3">
        <v>0</v>
      </c>
      <c r="N3">
        <v>0</v>
      </c>
      <c r="T3">
        <v>0</v>
      </c>
      <c r="U3">
        <v>0.99730518751403552</v>
      </c>
      <c r="V3">
        <v>0.98812543854914447</v>
      </c>
      <c r="W3">
        <v>0.99818385769990914</v>
      </c>
      <c r="X3">
        <v>0.99823425544437905</v>
      </c>
      <c r="Y3">
        <v>0.99882409535517669</v>
      </c>
      <c r="Z3">
        <v>0.99856138107416881</v>
      </c>
      <c r="AA3">
        <v>0.97743276961463821</v>
      </c>
      <c r="AB3">
        <v>1</v>
      </c>
      <c r="AC3">
        <v>0.99989322513480328</v>
      </c>
      <c r="AD3">
        <v>0.99946552645644038</v>
      </c>
      <c r="AE3">
        <v>0.99882315181341608</v>
      </c>
      <c r="AF3">
        <v>1</v>
      </c>
      <c r="AG3">
        <v>1</v>
      </c>
      <c r="AH3">
        <v>0.9992548831763266</v>
      </c>
      <c r="AI3">
        <v>1</v>
      </c>
      <c r="AJ3">
        <v>1</v>
      </c>
      <c r="AK3">
        <v>1</v>
      </c>
      <c r="AL3">
        <v>0.99973388684868802</v>
      </c>
      <c r="AM3">
        <v>0.9988289151495795</v>
      </c>
    </row>
    <row r="4" spans="1:39" x14ac:dyDescent="0.2">
      <c r="A4" s="8" t="s">
        <v>122</v>
      </c>
      <c r="B4">
        <v>0.98688186704258585</v>
      </c>
      <c r="C4">
        <v>0.7669634826333509</v>
      </c>
      <c r="D4">
        <v>0.55791545826171929</v>
      </c>
      <c r="E4">
        <v>0.66911712772218945</v>
      </c>
      <c r="F4">
        <v>0.66816204767758824</v>
      </c>
      <c r="G4">
        <v>0.49928069053708429</v>
      </c>
      <c r="H4">
        <v>0.76059967393198735</v>
      </c>
      <c r="I4" t="s">
        <v>284</v>
      </c>
      <c r="J4">
        <v>0.99994661256740169</v>
      </c>
      <c r="K4">
        <v>0.94909985183581536</v>
      </c>
      <c r="L4">
        <v>0.8573063127488133</v>
      </c>
      <c r="M4">
        <v>0.5</v>
      </c>
      <c r="N4">
        <v>0.5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0.49941445757478969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39" x14ac:dyDescent="0.2">
      <c r="B9" s="14" t="s">
        <v>16</v>
      </c>
      <c r="C9" s="14">
        <f>+AVERAGE(B2:T2)</f>
        <v>0.4381227619184716</v>
      </c>
      <c r="D9" s="14">
        <f>+AVERAGE(U2:AM2)</f>
        <v>0.99791035168170916</v>
      </c>
      <c r="E9" s="14"/>
      <c r="F9" s="14"/>
    </row>
    <row r="10" spans="1:39" x14ac:dyDescent="0.2">
      <c r="B10" s="14" t="s">
        <v>26</v>
      </c>
      <c r="C10" s="14">
        <f>+AVERAGE(B3:T3)</f>
        <v>0.42120748932776625</v>
      </c>
      <c r="D10" s="14">
        <f>+AVERAGE(U3:AM3)</f>
        <v>0.99750876704372149</v>
      </c>
      <c r="E10" s="14"/>
      <c r="F10" s="14"/>
    </row>
    <row r="11" spans="1:39" x14ac:dyDescent="0.2">
      <c r="B11" s="14" t="s">
        <v>196</v>
      </c>
      <c r="C11" s="69">
        <f>+AVERAGE(B4:T4)</f>
        <v>0.70882212173333281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Logs</vt:lpstr>
      <vt:lpstr>deviation frequency</vt:lpstr>
      <vt:lpstr>V. Model Evaluation</vt:lpstr>
      <vt:lpstr>VI. A. Earliness</vt:lpstr>
      <vt:lpstr>Earliness BPDP</vt:lpstr>
      <vt:lpstr>Earliness MPPN</vt:lpstr>
      <vt:lpstr>12A XGB</vt:lpstr>
      <vt:lpstr>12O XGB</vt:lpstr>
      <vt:lpstr>Dom XGB</vt:lpstr>
      <vt:lpstr>Int XGB</vt:lpstr>
      <vt:lpstr>RfP XGB</vt:lpstr>
      <vt:lpstr>Prep XGB</vt:lpstr>
      <vt:lpstr>Mobis XGB</vt:lpstr>
      <vt:lpstr>12A Suffix</vt:lpstr>
      <vt:lpstr>12O Suffix</vt:lpstr>
      <vt:lpstr>Dom Suffix</vt:lpstr>
      <vt:lpstr>Int Suffix</vt:lpstr>
      <vt:lpstr>RfP Suffix</vt:lpstr>
      <vt:lpstr>Prep Suffix</vt:lpstr>
      <vt:lpstr>Mobis Suffix</vt:lpstr>
      <vt:lpstr>12A CatB</vt:lpstr>
      <vt:lpstr>12O CatB</vt:lpstr>
      <vt:lpstr>Dom CatB</vt:lpstr>
      <vt:lpstr>Int CatB</vt:lpstr>
      <vt:lpstr>RfP CatB</vt:lpstr>
      <vt:lpstr>Prep CatB</vt:lpstr>
      <vt:lpstr>Mobis CatB</vt:lpstr>
      <vt:lpstr>12A Genga</vt:lpstr>
      <vt:lpstr>12A No Imb</vt:lpstr>
      <vt:lpstr>12A SC CIBE</vt:lpstr>
      <vt:lpstr>12A BPDP Git</vt:lpstr>
      <vt:lpstr>12A BPDP</vt:lpstr>
      <vt:lpstr>12A MPPN</vt:lpstr>
      <vt:lpstr>12O No Imb</vt:lpstr>
      <vt:lpstr>12O SC Cibe</vt:lpstr>
      <vt:lpstr>12O Genga</vt:lpstr>
      <vt:lpstr>12O BPDP</vt:lpstr>
      <vt:lpstr>12O MPPN</vt:lpstr>
      <vt:lpstr>Dom No Imb</vt:lpstr>
      <vt:lpstr>Dom SC CIBE</vt:lpstr>
      <vt:lpstr>Dom Genga</vt:lpstr>
      <vt:lpstr>Dom BPDP</vt:lpstr>
      <vt:lpstr>Dom MPPN</vt:lpstr>
      <vt:lpstr>Int No Imb</vt:lpstr>
      <vt:lpstr>Int SC CIBE</vt:lpstr>
      <vt:lpstr>Int Genga</vt:lpstr>
      <vt:lpstr>Int BPDP</vt:lpstr>
      <vt:lpstr>Int MPPN</vt:lpstr>
      <vt:lpstr>RfP Genga</vt:lpstr>
      <vt:lpstr>RfP No Imb</vt:lpstr>
      <vt:lpstr>RfP SC CIBE</vt:lpstr>
      <vt:lpstr>RfP BPDP</vt:lpstr>
      <vt:lpstr>RfP MPPN</vt:lpstr>
      <vt:lpstr>Prep No Imb</vt:lpstr>
      <vt:lpstr>Prep SC CIBE</vt:lpstr>
      <vt:lpstr>Prep Genga</vt:lpstr>
      <vt:lpstr>Prep BPDP</vt:lpstr>
      <vt:lpstr>Prep MPPN</vt:lpstr>
      <vt:lpstr>Mobis Genga</vt:lpstr>
      <vt:lpstr>Mobis No Imb</vt:lpstr>
      <vt:lpstr>Mobis SC CIBE</vt:lpstr>
      <vt:lpstr>Mobis BPDP</vt:lpstr>
      <vt:lpstr>Mobis MPPN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Michi Gro</cp:lastModifiedBy>
  <dcterms:created xsi:type="dcterms:W3CDTF">2022-12-23T09:32:40Z</dcterms:created>
  <dcterms:modified xsi:type="dcterms:W3CDTF">2023-06-19T14:28:07Z</dcterms:modified>
</cp:coreProperties>
</file>