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yotajp-my.sharepoint.com/personal/1198310_tmc_twfr_toyota_co_jp/Documents/デスクトップ/"/>
    </mc:Choice>
  </mc:AlternateContent>
  <xr:revisionPtr revIDLastSave="374" documentId="8_{692A7E2E-0911-492B-B0A6-858E78C1F7EF}" xr6:coauthVersionLast="47" xr6:coauthVersionMax="47" xr10:uidLastSave="{14B9AB17-EF3B-43AD-9C92-D9234F6D9543}"/>
  <bookViews>
    <workbookView xWindow="-110" yWindow="-110" windowWidth="19420" windowHeight="10420" xr2:uid="{E6115D6B-28C0-429B-9618-4517DF6558F4}"/>
  </bookViews>
  <sheets>
    <sheet name="Sheet1" sheetId="1" r:id="rId1"/>
    <sheet name="20231226" sheetId="2" r:id="rId2"/>
  </sheets>
  <definedNames>
    <definedName name="JR_PAGE_ANCHOR_0_1" localSheetId="1">'20231226'!$A$1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3" i="1" l="1"/>
  <c r="AH33" i="1"/>
  <c r="Z33" i="1"/>
  <c r="W33" i="1"/>
  <c r="N33" i="1"/>
  <c r="F33" i="1"/>
  <c r="B31" i="1"/>
  <c r="D31" i="1" s="1"/>
  <c r="F31" i="1" s="1"/>
  <c r="D33" i="1"/>
  <c r="AS33" i="1" s="1"/>
  <c r="B32" i="1"/>
  <c r="D30" i="1"/>
  <c r="AT30" i="1" s="1"/>
  <c r="D22" i="1"/>
  <c r="J22" i="1" s="1"/>
  <c r="D76" i="1"/>
  <c r="Y76" i="1" s="1"/>
  <c r="D75" i="1"/>
  <c r="J75" i="1" s="1"/>
  <c r="D74" i="1"/>
  <c r="E74" i="1" s="1"/>
  <c r="D64" i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D80" i="1"/>
  <c r="I80" i="1" s="1"/>
  <c r="D79" i="1"/>
  <c r="F79" i="1" s="1"/>
  <c r="D77" i="1"/>
  <c r="AC77" i="1" s="1"/>
  <c r="D71" i="1"/>
  <c r="AH71" i="1" s="1"/>
  <c r="D72" i="1"/>
  <c r="AH72" i="1" s="1"/>
  <c r="D70" i="1"/>
  <c r="AH70" i="1" s="1"/>
  <c r="D69" i="1"/>
  <c r="AH69" i="1" s="1"/>
  <c r="D68" i="1"/>
  <c r="AH68" i="1" s="1"/>
  <c r="B24" i="1"/>
  <c r="B23" i="1"/>
  <c r="B19" i="1"/>
  <c r="D19" i="1" s="1"/>
  <c r="C20" i="1"/>
  <c r="B20" i="1"/>
  <c r="B28" i="1"/>
  <c r="D28" i="1" s="1"/>
  <c r="F28" i="1" s="1"/>
  <c r="B29" i="1"/>
  <c r="A29" i="1"/>
  <c r="B26" i="1"/>
  <c r="D26" i="1" s="1"/>
  <c r="F26" i="1" s="1"/>
  <c r="B25" i="1"/>
  <c r="D25" i="1" s="1"/>
  <c r="F25" i="1" s="1"/>
  <c r="B27" i="1"/>
  <c r="D27" i="1" s="1"/>
  <c r="F27" i="1" s="1"/>
  <c r="D52" i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D65" i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D63" i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D62" i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D66" i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D38" i="1"/>
  <c r="E38" i="1" s="1"/>
  <c r="D37" i="1"/>
  <c r="E37" i="1" s="1"/>
  <c r="D44" i="1"/>
  <c r="E44" i="1" s="1"/>
  <c r="D43" i="1"/>
  <c r="E43" i="1" s="1"/>
  <c r="D15" i="1"/>
  <c r="E15" i="1" s="1"/>
  <c r="E17" i="1"/>
  <c r="E16" i="1"/>
  <c r="E14" i="1"/>
  <c r="D61" i="1"/>
  <c r="E61" i="1" s="1"/>
  <c r="F61" i="1" s="1"/>
  <c r="G61" i="1" s="1"/>
  <c r="H61" i="1" s="1"/>
  <c r="D60" i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D35" i="1"/>
  <c r="E35" i="1" s="1"/>
  <c r="D59" i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D58" i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D57" i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D56" i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D55" i="1"/>
  <c r="E55" i="1" s="1"/>
  <c r="F55" i="1" s="1"/>
  <c r="G55" i="1" s="1"/>
  <c r="H55" i="1" s="1"/>
  <c r="D54" i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D53" i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D51" i="1"/>
  <c r="E51" i="1" s="1"/>
  <c r="D83" i="1"/>
  <c r="E83" i="1" s="1"/>
  <c r="D84" i="1"/>
  <c r="E84" i="1" s="1"/>
  <c r="D85" i="1"/>
  <c r="E85" i="1" s="1"/>
  <c r="D17" i="1"/>
  <c r="D16" i="1"/>
  <c r="D14" i="1"/>
  <c r="D13" i="1"/>
  <c r="D12" i="1"/>
  <c r="D11" i="1"/>
  <c r="D10" i="1"/>
  <c r="D9" i="1"/>
  <c r="E13" i="1"/>
  <c r="E12" i="1"/>
  <c r="E10" i="1"/>
  <c r="E9" i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F6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S14" i="1" s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G33" i="1" l="1"/>
  <c r="AD33" i="1"/>
  <c r="J33" i="1"/>
  <c r="AE33" i="1"/>
  <c r="O33" i="1"/>
  <c r="AL33" i="1"/>
  <c r="R33" i="1"/>
  <c r="AM33" i="1"/>
  <c r="V33" i="1"/>
  <c r="AP33" i="1"/>
  <c r="W30" i="1"/>
  <c r="AM30" i="1"/>
  <c r="X30" i="1"/>
  <c r="AE30" i="1"/>
  <c r="AF30" i="1"/>
  <c r="AN30" i="1"/>
  <c r="O30" i="1"/>
  <c r="P30" i="1"/>
  <c r="H33" i="1"/>
  <c r="P33" i="1"/>
  <c r="X33" i="1"/>
  <c r="AF33" i="1"/>
  <c r="AN33" i="1"/>
  <c r="I33" i="1"/>
  <c r="Q33" i="1"/>
  <c r="Y33" i="1"/>
  <c r="AG33" i="1"/>
  <c r="AO33" i="1"/>
  <c r="K33" i="1"/>
  <c r="S33" i="1"/>
  <c r="AA33" i="1"/>
  <c r="AI33" i="1"/>
  <c r="AQ33" i="1"/>
  <c r="L33" i="1"/>
  <c r="T33" i="1"/>
  <c r="AB33" i="1"/>
  <c r="AJ33" i="1"/>
  <c r="AR33" i="1"/>
  <c r="E33" i="1"/>
  <c r="E2" i="1" s="1"/>
  <c r="M33" i="1"/>
  <c r="U33" i="1"/>
  <c r="AC33" i="1"/>
  <c r="AK33" i="1"/>
  <c r="Q30" i="1"/>
  <c r="Y30" i="1"/>
  <c r="AG30" i="1"/>
  <c r="AO30" i="1"/>
  <c r="R30" i="1"/>
  <c r="Z30" i="1"/>
  <c r="AH30" i="1"/>
  <c r="AP30" i="1"/>
  <c r="K30" i="1"/>
  <c r="S30" i="1"/>
  <c r="AA30" i="1"/>
  <c r="AI30" i="1"/>
  <c r="AQ30" i="1"/>
  <c r="L30" i="1"/>
  <c r="T30" i="1"/>
  <c r="AB30" i="1"/>
  <c r="AJ30" i="1"/>
  <c r="AR30" i="1"/>
  <c r="M30" i="1"/>
  <c r="U30" i="1"/>
  <c r="AC30" i="1"/>
  <c r="AK30" i="1"/>
  <c r="AS30" i="1"/>
  <c r="N30" i="1"/>
  <c r="V30" i="1"/>
  <c r="AD30" i="1"/>
  <c r="AL30" i="1"/>
  <c r="O75" i="1"/>
  <c r="T75" i="1"/>
  <c r="Y75" i="1"/>
  <c r="E76" i="1"/>
  <c r="J76" i="1"/>
  <c r="M74" i="1"/>
  <c r="U74" i="1"/>
  <c r="O76" i="1"/>
  <c r="E75" i="1"/>
  <c r="T76" i="1"/>
  <c r="N77" i="1"/>
  <c r="I77" i="1"/>
  <c r="S77" i="1"/>
  <c r="X77" i="1"/>
  <c r="S71" i="1"/>
  <c r="S72" i="1"/>
  <c r="S69" i="1"/>
  <c r="S68" i="1"/>
  <c r="S70" i="1"/>
  <c r="D20" i="1"/>
  <c r="F19" i="1" s="1"/>
  <c r="U14" i="1"/>
  <c r="F14" i="1"/>
  <c r="N14" i="1"/>
  <c r="V14" i="1"/>
  <c r="AD14" i="1"/>
  <c r="AL14" i="1"/>
  <c r="G14" i="1"/>
  <c r="O14" i="1"/>
  <c r="W14" i="1"/>
  <c r="AE14" i="1"/>
  <c r="AM14" i="1"/>
  <c r="F17" i="1"/>
  <c r="H14" i="1"/>
  <c r="P14" i="1"/>
  <c r="X14" i="1"/>
  <c r="AF14" i="1"/>
  <c r="AN14" i="1"/>
  <c r="G17" i="1"/>
  <c r="AC14" i="1"/>
  <c r="I14" i="1"/>
  <c r="Q14" i="1"/>
  <c r="Y14" i="1"/>
  <c r="AG14" i="1"/>
  <c r="AO14" i="1"/>
  <c r="F16" i="1"/>
  <c r="H17" i="1"/>
  <c r="J14" i="1"/>
  <c r="R14" i="1"/>
  <c r="Z14" i="1"/>
  <c r="AH14" i="1"/>
  <c r="AP14" i="1"/>
  <c r="G16" i="1"/>
  <c r="I17" i="1"/>
  <c r="M14" i="1"/>
  <c r="K14" i="1"/>
  <c r="S14" i="1"/>
  <c r="AA14" i="1"/>
  <c r="AI14" i="1"/>
  <c r="AQ14" i="1"/>
  <c r="H16" i="1"/>
  <c r="J17" i="1"/>
  <c r="AK14" i="1"/>
  <c r="J16" i="1"/>
  <c r="L14" i="1"/>
  <c r="T14" i="1"/>
  <c r="AB14" i="1"/>
  <c r="AJ14" i="1"/>
  <c r="AR14" i="1"/>
  <c r="I16" i="1"/>
  <c r="K17" i="1"/>
  <c r="I55" i="1"/>
  <c r="F51" i="1"/>
  <c r="J83" i="1"/>
  <c r="H85" i="1"/>
  <c r="H84" i="1"/>
  <c r="H83" i="1"/>
  <c r="G85" i="1"/>
  <c r="F85" i="1"/>
  <c r="F84" i="1"/>
  <c r="F83" i="1"/>
  <c r="G83" i="1"/>
  <c r="G84" i="1"/>
  <c r="K84" i="1"/>
  <c r="K83" i="1"/>
  <c r="J84" i="1"/>
  <c r="I85" i="1"/>
  <c r="I84" i="1"/>
  <c r="I83" i="1"/>
  <c r="K12" i="1"/>
  <c r="K10" i="1"/>
  <c r="AC11" i="1"/>
  <c r="U11" i="1"/>
  <c r="L10" i="1"/>
  <c r="W10" i="1"/>
  <c r="AS13" i="1"/>
  <c r="X10" i="1"/>
  <c r="AL9" i="1"/>
  <c r="AJ10" i="1"/>
  <c r="AM10" i="1"/>
  <c r="L17" i="1"/>
  <c r="AL10" i="1"/>
  <c r="O84" i="1"/>
  <c r="P84" i="1"/>
  <c r="N84" i="1"/>
  <c r="L83" i="1"/>
  <c r="N83" i="1"/>
  <c r="O83" i="1"/>
  <c r="L84" i="1"/>
  <c r="M83" i="1"/>
  <c r="P83" i="1"/>
  <c r="M84" i="1"/>
  <c r="AA9" i="1"/>
  <c r="AA10" i="1"/>
  <c r="J9" i="1"/>
  <c r="AP9" i="1"/>
  <c r="O10" i="1"/>
  <c r="AB10" i="1"/>
  <c r="AN10" i="1"/>
  <c r="H9" i="1"/>
  <c r="P10" i="1"/>
  <c r="AD10" i="1"/>
  <c r="AQ10" i="1"/>
  <c r="AM9" i="1"/>
  <c r="N10" i="1"/>
  <c r="G9" i="1"/>
  <c r="F10" i="1"/>
  <c r="S10" i="1"/>
  <c r="AE10" i="1"/>
  <c r="AR10" i="1"/>
  <c r="I13" i="1"/>
  <c r="K16" i="1"/>
  <c r="AS10" i="1"/>
  <c r="N9" i="1"/>
  <c r="G10" i="1"/>
  <c r="T10" i="1"/>
  <c r="AF10" i="1"/>
  <c r="R16" i="1"/>
  <c r="AC9" i="1"/>
  <c r="O9" i="1"/>
  <c r="H10" i="1"/>
  <c r="V10" i="1"/>
  <c r="AI10" i="1"/>
  <c r="M11" i="1"/>
  <c r="S16" i="1"/>
  <c r="L9" i="1"/>
  <c r="R9" i="1"/>
  <c r="AD9" i="1"/>
  <c r="AQ9" i="1"/>
  <c r="K9" i="1"/>
  <c r="S9" i="1"/>
  <c r="AE9" i="1"/>
  <c r="AS9" i="1"/>
  <c r="AH9" i="1"/>
  <c r="W9" i="1"/>
  <c r="AK9" i="1"/>
  <c r="U9" i="1"/>
  <c r="V9" i="1"/>
  <c r="AI9" i="1"/>
  <c r="M9" i="1"/>
  <c r="Z9" i="1"/>
  <c r="AA12" i="1"/>
  <c r="Q13" i="1"/>
  <c r="AG13" i="1"/>
  <c r="AO13" i="1"/>
  <c r="P9" i="1"/>
  <c r="X9" i="1"/>
  <c r="AF9" i="1"/>
  <c r="AN9" i="1"/>
  <c r="AT5" i="1"/>
  <c r="AT14" i="1" s="1"/>
  <c r="I10" i="1"/>
  <c r="Q10" i="1"/>
  <c r="Y10" i="1"/>
  <c r="AG10" i="1"/>
  <c r="AO10" i="1"/>
  <c r="G11" i="1"/>
  <c r="O11" i="1"/>
  <c r="W11" i="1"/>
  <c r="AE11" i="1"/>
  <c r="AM11" i="1"/>
  <c r="M12" i="1"/>
  <c r="U12" i="1"/>
  <c r="AC12" i="1"/>
  <c r="AK12" i="1"/>
  <c r="AS12" i="1"/>
  <c r="K13" i="1"/>
  <c r="S13" i="1"/>
  <c r="AA13" i="1"/>
  <c r="AI13" i="1"/>
  <c r="AQ13" i="1"/>
  <c r="M16" i="1"/>
  <c r="AS11" i="1"/>
  <c r="AI12" i="1"/>
  <c r="Y13" i="1"/>
  <c r="I9" i="1"/>
  <c r="Q9" i="1"/>
  <c r="Y9" i="1"/>
  <c r="AG9" i="1"/>
  <c r="AO9" i="1"/>
  <c r="AT6" i="1"/>
  <c r="J10" i="1"/>
  <c r="R10" i="1"/>
  <c r="Z10" i="1"/>
  <c r="AH10" i="1"/>
  <c r="AP10" i="1"/>
  <c r="H11" i="1"/>
  <c r="P11" i="1"/>
  <c r="X11" i="1"/>
  <c r="AF11" i="1"/>
  <c r="AN11" i="1"/>
  <c r="F12" i="1"/>
  <c r="N12" i="1"/>
  <c r="V12" i="1"/>
  <c r="AD12" i="1"/>
  <c r="AL12" i="1"/>
  <c r="L13" i="1"/>
  <c r="T13" i="1"/>
  <c r="AB13" i="1"/>
  <c r="AJ13" i="1"/>
  <c r="AR13" i="1"/>
  <c r="N16" i="1"/>
  <c r="AK11" i="1"/>
  <c r="S12" i="1"/>
  <c r="AQ12" i="1"/>
  <c r="I11" i="1"/>
  <c r="Q11" i="1"/>
  <c r="Y11" i="1"/>
  <c r="AG11" i="1"/>
  <c r="AO11" i="1"/>
  <c r="G12" i="1"/>
  <c r="O12" i="1"/>
  <c r="W12" i="1"/>
  <c r="AE12" i="1"/>
  <c r="AM12" i="1"/>
  <c r="M13" i="1"/>
  <c r="U13" i="1"/>
  <c r="AC13" i="1"/>
  <c r="AK13" i="1"/>
  <c r="O16" i="1"/>
  <c r="J11" i="1"/>
  <c r="R11" i="1"/>
  <c r="Z11" i="1"/>
  <c r="AH11" i="1"/>
  <c r="AP11" i="1"/>
  <c r="H12" i="1"/>
  <c r="P12" i="1"/>
  <c r="X12" i="1"/>
  <c r="AF12" i="1"/>
  <c r="AN12" i="1"/>
  <c r="F13" i="1"/>
  <c r="N13" i="1"/>
  <c r="V13" i="1"/>
  <c r="AD13" i="1"/>
  <c r="AL13" i="1"/>
  <c r="P16" i="1"/>
  <c r="F9" i="1"/>
  <c r="T9" i="1"/>
  <c r="AB9" i="1"/>
  <c r="AJ9" i="1"/>
  <c r="AR9" i="1"/>
  <c r="M10" i="1"/>
  <c r="U10" i="1"/>
  <c r="AC10" i="1"/>
  <c r="AK10" i="1"/>
  <c r="K11" i="1"/>
  <c r="S11" i="1"/>
  <c r="AA11" i="1"/>
  <c r="AI11" i="1"/>
  <c r="AQ11" i="1"/>
  <c r="I12" i="1"/>
  <c r="Q12" i="1"/>
  <c r="Y12" i="1"/>
  <c r="AG12" i="1"/>
  <c r="AO12" i="1"/>
  <c r="G13" i="1"/>
  <c r="O13" i="1"/>
  <c r="W13" i="1"/>
  <c r="AE13" i="1"/>
  <c r="AM13" i="1"/>
  <c r="Q16" i="1"/>
  <c r="L11" i="1"/>
  <c r="T11" i="1"/>
  <c r="AB11" i="1"/>
  <c r="AJ11" i="1"/>
  <c r="AR11" i="1"/>
  <c r="J12" i="1"/>
  <c r="R12" i="1"/>
  <c r="Z12" i="1"/>
  <c r="AH12" i="1"/>
  <c r="AP12" i="1"/>
  <c r="H13" i="1"/>
  <c r="P13" i="1"/>
  <c r="X13" i="1"/>
  <c r="AF13" i="1"/>
  <c r="AN13" i="1"/>
  <c r="F11" i="1"/>
  <c r="N11" i="1"/>
  <c r="V11" i="1"/>
  <c r="AD11" i="1"/>
  <c r="AL11" i="1"/>
  <c r="L12" i="1"/>
  <c r="T12" i="1"/>
  <c r="AB12" i="1"/>
  <c r="AJ12" i="1"/>
  <c r="AR12" i="1"/>
  <c r="J13" i="1"/>
  <c r="R13" i="1"/>
  <c r="Z13" i="1"/>
  <c r="AH13" i="1"/>
  <c r="AP13" i="1"/>
  <c r="L16" i="1"/>
  <c r="T16" i="1"/>
  <c r="E3" i="1" l="1"/>
  <c r="E4" i="1" s="1"/>
  <c r="F2" i="1" s="1"/>
  <c r="J55" i="1"/>
  <c r="G51" i="1"/>
  <c r="F3" i="1"/>
  <c r="AT11" i="1"/>
  <c r="AT9" i="1"/>
  <c r="AT10" i="1"/>
  <c r="AT13" i="1"/>
  <c r="AT12" i="1"/>
  <c r="H51" i="1" l="1"/>
  <c r="G3" i="1"/>
  <c r="K55" i="1"/>
  <c r="F4" i="1"/>
  <c r="G2" i="1" s="1"/>
  <c r="G4" i="1" l="1"/>
  <c r="H2" i="1" s="1"/>
  <c r="I51" i="1"/>
  <c r="H3" i="1"/>
  <c r="L55" i="1"/>
  <c r="H4" i="1" l="1"/>
  <c r="I2" i="1" s="1"/>
  <c r="J51" i="1"/>
  <c r="I3" i="1"/>
  <c r="M55" i="1"/>
  <c r="I4" i="1" l="1"/>
  <c r="J2" i="1" s="1"/>
  <c r="K51" i="1"/>
  <c r="J3" i="1"/>
  <c r="N55" i="1"/>
  <c r="J4" i="1" l="1"/>
  <c r="K2" i="1" s="1"/>
  <c r="L51" i="1"/>
  <c r="K3" i="1"/>
  <c r="O55" i="1"/>
  <c r="K4" i="1" l="1"/>
  <c r="L2" i="1" s="1"/>
  <c r="M51" i="1"/>
  <c r="L3" i="1"/>
  <c r="P55" i="1"/>
  <c r="L4" i="1" l="1"/>
  <c r="M2" i="1" s="1"/>
  <c r="N51" i="1"/>
  <c r="M3" i="1"/>
  <c r="Q55" i="1"/>
  <c r="M4" i="1" l="1"/>
  <c r="N2" i="1" s="1"/>
  <c r="O51" i="1"/>
  <c r="N3" i="1"/>
  <c r="R55" i="1"/>
  <c r="N4" i="1" l="1"/>
  <c r="O2" i="1" s="1"/>
  <c r="P51" i="1"/>
  <c r="O3" i="1"/>
  <c r="S55" i="1"/>
  <c r="O4" i="1" l="1"/>
  <c r="P2" i="1" s="1"/>
  <c r="Q51" i="1"/>
  <c r="P3" i="1"/>
  <c r="T55" i="1"/>
  <c r="P4" i="1" l="1"/>
  <c r="Q2" i="1" s="1"/>
  <c r="R51" i="1"/>
  <c r="Q3" i="1"/>
  <c r="U55" i="1"/>
  <c r="Q4" i="1" l="1"/>
  <c r="R2" i="1" s="1"/>
  <c r="S51" i="1"/>
  <c r="R3" i="1"/>
  <c r="V55" i="1"/>
  <c r="R4" i="1" l="1"/>
  <c r="S2" i="1" s="1"/>
  <c r="T51" i="1"/>
  <c r="S3" i="1"/>
  <c r="W55" i="1"/>
  <c r="S4" i="1" l="1"/>
  <c r="T2" i="1" s="1"/>
  <c r="U51" i="1"/>
  <c r="T3" i="1"/>
  <c r="X55" i="1"/>
  <c r="T4" i="1" l="1"/>
  <c r="U2" i="1" s="1"/>
  <c r="V51" i="1"/>
  <c r="U3" i="1"/>
  <c r="Y55" i="1"/>
  <c r="U4" i="1" l="1"/>
  <c r="V2" i="1" s="1"/>
  <c r="W51" i="1"/>
  <c r="V3" i="1"/>
  <c r="Z55" i="1"/>
  <c r="V4" i="1" l="1"/>
  <c r="W2" i="1" s="1"/>
  <c r="X51" i="1"/>
  <c r="W3" i="1"/>
  <c r="AA55" i="1"/>
  <c r="W4" i="1" l="1"/>
  <c r="X2" i="1" s="1"/>
  <c r="Y51" i="1"/>
  <c r="X3" i="1"/>
  <c r="AB55" i="1"/>
  <c r="X4" i="1" l="1"/>
  <c r="Y2" i="1" s="1"/>
  <c r="Z51" i="1"/>
  <c r="Y3" i="1"/>
  <c r="AC55" i="1"/>
  <c r="Y4" i="1" l="1"/>
  <c r="Z2" i="1" s="1"/>
  <c r="AA51" i="1"/>
  <c r="Z3" i="1"/>
  <c r="AD55" i="1"/>
  <c r="Z4" i="1" l="1"/>
  <c r="AA2" i="1" s="1"/>
  <c r="AB51" i="1"/>
  <c r="AA3" i="1"/>
  <c r="AE55" i="1"/>
  <c r="AA4" i="1" l="1"/>
  <c r="AB2" i="1" s="1"/>
  <c r="AC51" i="1"/>
  <c r="AB3" i="1"/>
  <c r="AF55" i="1"/>
  <c r="AB4" i="1" l="1"/>
  <c r="AC2" i="1" s="1"/>
  <c r="AD51" i="1"/>
  <c r="AC3" i="1"/>
  <c r="AG55" i="1"/>
  <c r="AC4" i="1" l="1"/>
  <c r="AD2" i="1" s="1"/>
  <c r="AE51" i="1"/>
  <c r="AD3" i="1"/>
  <c r="AH55" i="1"/>
  <c r="AD4" i="1" l="1"/>
  <c r="AE2" i="1" s="1"/>
  <c r="AF51" i="1"/>
  <c r="AE3" i="1"/>
  <c r="AI55" i="1"/>
  <c r="AE4" i="1" l="1"/>
  <c r="AF2" i="1" s="1"/>
  <c r="AG51" i="1"/>
  <c r="AF3" i="1"/>
  <c r="AJ55" i="1"/>
  <c r="AF4" i="1" l="1"/>
  <c r="AG2" i="1" s="1"/>
  <c r="AH51" i="1"/>
  <c r="AG3" i="1"/>
  <c r="AK55" i="1"/>
  <c r="AG4" i="1" l="1"/>
  <c r="AH2" i="1" s="1"/>
  <c r="AI51" i="1"/>
  <c r="AH3" i="1"/>
  <c r="AL55" i="1"/>
  <c r="AH4" i="1" l="1"/>
  <c r="AI2" i="1" s="1"/>
  <c r="AJ51" i="1"/>
  <c r="AI3" i="1"/>
  <c r="AM55" i="1"/>
  <c r="AI4" i="1" l="1"/>
  <c r="AJ2" i="1" s="1"/>
  <c r="AK51" i="1"/>
  <c r="AJ3" i="1"/>
  <c r="AN55" i="1"/>
  <c r="AJ4" i="1" l="1"/>
  <c r="AK2" i="1" s="1"/>
  <c r="AL51" i="1"/>
  <c r="AK3" i="1"/>
  <c r="AO55" i="1"/>
  <c r="AK4" i="1" l="1"/>
  <c r="AL2" i="1" s="1"/>
  <c r="AM51" i="1"/>
  <c r="AL3" i="1"/>
  <c r="AP55" i="1"/>
  <c r="AL4" i="1" l="1"/>
  <c r="AM2" i="1" s="1"/>
  <c r="AN51" i="1"/>
  <c r="AM3" i="1"/>
  <c r="AQ55" i="1"/>
  <c r="AM4" i="1" l="1"/>
  <c r="AN2" i="1" s="1"/>
  <c r="AO51" i="1"/>
  <c r="AN3" i="1"/>
  <c r="AR55" i="1"/>
  <c r="AN4" i="1" l="1"/>
  <c r="AO2" i="1" s="1"/>
  <c r="AP51" i="1"/>
  <c r="AO3" i="1"/>
  <c r="AS55" i="1"/>
  <c r="AO4" i="1" l="1"/>
  <c r="AP2" i="1" s="1"/>
  <c r="AQ51" i="1"/>
  <c r="AP3" i="1"/>
  <c r="AT55" i="1"/>
  <c r="AP4" i="1" l="1"/>
  <c r="AQ2" i="1" s="1"/>
  <c r="AR51" i="1"/>
  <c r="AQ3" i="1"/>
  <c r="AQ4" i="1" l="1"/>
  <c r="AR2" i="1" s="1"/>
  <c r="AS51" i="1"/>
  <c r="AR3" i="1"/>
  <c r="AR4" i="1" l="1"/>
  <c r="AS2" i="1" s="1"/>
  <c r="AT51" i="1"/>
  <c r="AT3" i="1" s="1"/>
  <c r="AS3" i="1"/>
  <c r="AS4" i="1" l="1"/>
  <c r="AT2" i="1" s="1"/>
  <c r="AT4" i="1" s="1"/>
</calcChain>
</file>

<file path=xl/sharedStrings.xml><?xml version="1.0" encoding="utf-8"?>
<sst xmlns="http://schemas.openxmlformats.org/spreadsheetml/2006/main" count="133" uniqueCount="112">
  <si>
    <t>国民年金</t>
    <rPh sb="0" eb="2">
      <t>コクミン</t>
    </rPh>
    <rPh sb="2" eb="4">
      <t>ネンキン</t>
    </rPh>
    <phoneticPr fontId="1"/>
  </si>
  <si>
    <t>厚生年金</t>
    <rPh sb="0" eb="2">
      <t>コウセイ</t>
    </rPh>
    <rPh sb="2" eb="4">
      <t>ネンキン</t>
    </rPh>
    <phoneticPr fontId="1"/>
  </si>
  <si>
    <t>加給年金</t>
    <rPh sb="0" eb="2">
      <t>カキュウ</t>
    </rPh>
    <rPh sb="2" eb="4">
      <t>ネンキン</t>
    </rPh>
    <phoneticPr fontId="1"/>
  </si>
  <si>
    <t>CB年金</t>
    <rPh sb="2" eb="4">
      <t>ネンキン</t>
    </rPh>
    <phoneticPr fontId="1"/>
  </si>
  <si>
    <t>高年齢雇用</t>
    <rPh sb="0" eb="3">
      <t>コウネンレイ</t>
    </rPh>
    <rPh sb="3" eb="5">
      <t>コヨウ</t>
    </rPh>
    <phoneticPr fontId="1"/>
  </si>
  <si>
    <t>再雇用</t>
    <rPh sb="0" eb="3">
      <t>サイコヨウ</t>
    </rPh>
    <phoneticPr fontId="1"/>
  </si>
  <si>
    <t>一時退職金</t>
    <rPh sb="0" eb="2">
      <t>イチジ</t>
    </rPh>
    <rPh sb="2" eb="5">
      <t>タイショクキン</t>
    </rPh>
    <phoneticPr fontId="1"/>
  </si>
  <si>
    <t>DC控除額</t>
    <rPh sb="2" eb="4">
      <t>コウジョ</t>
    </rPh>
    <rPh sb="4" eb="5">
      <t>ガク</t>
    </rPh>
    <phoneticPr fontId="1"/>
  </si>
  <si>
    <t>家賃</t>
    <rPh sb="0" eb="2">
      <t>ヤチン</t>
    </rPh>
    <phoneticPr fontId="1"/>
  </si>
  <si>
    <t>生活費</t>
    <rPh sb="0" eb="3">
      <t>セイカツヒ</t>
    </rPh>
    <phoneticPr fontId="1"/>
  </si>
  <si>
    <t>学費</t>
    <rPh sb="0" eb="2">
      <t>ガクヒ</t>
    </rPh>
    <phoneticPr fontId="1"/>
  </si>
  <si>
    <t>固定資産税</t>
    <rPh sb="0" eb="2">
      <t>コテイ</t>
    </rPh>
    <rPh sb="2" eb="4">
      <t>シサン</t>
    </rPh>
    <rPh sb="4" eb="5">
      <t>ゼイ</t>
    </rPh>
    <phoneticPr fontId="1"/>
  </si>
  <si>
    <t>-</t>
    <phoneticPr fontId="1"/>
  </si>
  <si>
    <t>+</t>
    <phoneticPr fontId="1"/>
  </si>
  <si>
    <t>To</t>
    <phoneticPr fontId="1"/>
  </si>
  <si>
    <t>自動車保険</t>
    <rPh sb="0" eb="5">
      <t>ジドウシャホケン</t>
    </rPh>
    <phoneticPr fontId="1"/>
  </si>
  <si>
    <t>ハッピーライフ</t>
    <phoneticPr fontId="1"/>
  </si>
  <si>
    <t>がん保険</t>
    <rPh sb="2" eb="4">
      <t>ホケン</t>
    </rPh>
    <phoneticPr fontId="1"/>
  </si>
  <si>
    <t>アフラック</t>
    <phoneticPr fontId="1"/>
  </si>
  <si>
    <t>オリックス</t>
    <phoneticPr fontId="1"/>
  </si>
  <si>
    <t>チューリッヒ</t>
    <phoneticPr fontId="1"/>
  </si>
  <si>
    <t>ママコンタクト</t>
    <phoneticPr fontId="1"/>
  </si>
  <si>
    <t>翔太コンタクト</t>
    <rPh sb="0" eb="2">
      <t>ショウタ</t>
    </rPh>
    <phoneticPr fontId="1"/>
  </si>
  <si>
    <t>雇用</t>
    <rPh sb="0" eb="2">
      <t>コヨウ</t>
    </rPh>
    <phoneticPr fontId="1"/>
  </si>
  <si>
    <t>碧海</t>
    <rPh sb="0" eb="2">
      <t>ヘキカイ</t>
    </rPh>
    <phoneticPr fontId="1"/>
  </si>
  <si>
    <t>UFJ</t>
    <phoneticPr fontId="1"/>
  </si>
  <si>
    <t>名古屋</t>
    <rPh sb="0" eb="3">
      <t>ナゴヤ</t>
    </rPh>
    <phoneticPr fontId="1"/>
  </si>
  <si>
    <t>郵貯パパ</t>
    <rPh sb="0" eb="2">
      <t>ユウチョ</t>
    </rPh>
    <phoneticPr fontId="1"/>
  </si>
  <si>
    <t>郵貯ママ</t>
    <rPh sb="0" eb="2">
      <t>ユウチョ</t>
    </rPh>
    <phoneticPr fontId="1"/>
  </si>
  <si>
    <t>確定拠出</t>
    <rPh sb="0" eb="2">
      <t>カクテイ</t>
    </rPh>
    <rPh sb="2" eb="4">
      <t>キョシュツ</t>
    </rPh>
    <phoneticPr fontId="1"/>
  </si>
  <si>
    <t>すまいる</t>
    <phoneticPr fontId="1"/>
  </si>
  <si>
    <t>持株</t>
    <rPh sb="0" eb="2">
      <t>モチカブ</t>
    </rPh>
    <phoneticPr fontId="1"/>
  </si>
  <si>
    <t>野村株</t>
    <rPh sb="0" eb="2">
      <t>ノムラ</t>
    </rPh>
    <rPh sb="2" eb="3">
      <t>カブ</t>
    </rPh>
    <phoneticPr fontId="1"/>
  </si>
  <si>
    <t>旅行</t>
    <rPh sb="0" eb="2">
      <t>リョコウ</t>
    </rPh>
    <phoneticPr fontId="1"/>
  </si>
  <si>
    <t>スマホ</t>
    <phoneticPr fontId="1"/>
  </si>
  <si>
    <t>新聞</t>
    <rPh sb="0" eb="2">
      <t>シンブン</t>
    </rPh>
    <phoneticPr fontId="1"/>
  </si>
  <si>
    <t>ネット</t>
    <phoneticPr fontId="1"/>
  </si>
  <si>
    <t>自動車税</t>
    <rPh sb="0" eb="3">
      <t>ジドウシャ</t>
    </rPh>
    <rPh sb="3" eb="4">
      <t>ゼイ</t>
    </rPh>
    <phoneticPr fontId="1"/>
  </si>
  <si>
    <t>すまいるプラン</t>
  </si>
  <si>
    <t>持家目的残高（円）</t>
  </si>
  <si>
    <t>定年・転籍残高（円）</t>
  </si>
  <si>
    <t>自己都合残高（円）①</t>
  </si>
  <si>
    <t>賞与時積立額（円）</t>
  </si>
  <si>
    <t>積立額累計（円）</t>
  </si>
  <si>
    <t>定年後プラン</t>
  </si>
  <si>
    <t>一般</t>
  </si>
  <si>
    <t>積立残高（円）②</t>
  </si>
  <si>
    <t>個人年金</t>
  </si>
  <si>
    <t>積立残高（円）③</t>
  </si>
  <si>
    <t>従業員持株会</t>
  </si>
  <si>
    <t>持分残高（株）</t>
  </si>
  <si>
    <t>評価額（概算）（円）④</t>
  </si>
  <si>
    <t>前月末時点の株価</t>
  </si>
  <si>
    <t>円</t>
  </si>
  <si>
    <t>投資信託</t>
  </si>
  <si>
    <t>トヨタグループ</t>
  </si>
  <si>
    <t>株式ファンド</t>
  </si>
  <si>
    <t>評価額（概算）（円）⑤</t>
  </si>
  <si>
    <t>世界債券ファンド</t>
  </si>
  <si>
    <t>評価額（概算）（円）⑥</t>
  </si>
  <si>
    <t>財形貯蓄</t>
  </si>
  <si>
    <t>（　）内は非課税限度額</t>
  </si>
  <si>
    <t>一般財形加入先</t>
  </si>
  <si>
    <t>財形年金加入先</t>
  </si>
  <si>
    <t>(</t>
  </si>
  <si>
    <t>万円  )</t>
  </si>
  <si>
    <t>財形住宅加入先</t>
  </si>
  <si>
    <t>社内貯蓄合計（円）</t>
  </si>
  <si>
    <t>（①＋②＋③＋④＋⑤＋⑥）</t>
  </si>
  <si>
    <t>（２）借入（当月末見込み）</t>
  </si>
  <si>
    <t>車両購入資金返済金</t>
  </si>
  <si>
    <t>当月末残高（円）</t>
  </si>
  <si>
    <t>賞与時返済額（円）</t>
  </si>
  <si>
    <t>返済完了時期</t>
  </si>
  <si>
    <t>年</t>
  </si>
  <si>
    <t>月予定</t>
  </si>
  <si>
    <t>トヨタマイホーム融資返済金</t>
  </si>
  <si>
    <t>※表示金額は、一部引出、解約および繰上返済の処理時期等により、最新表示されていない場合もあります。</t>
  </si>
  <si>
    <t>（３）退職金（毎年４月累積、１ポイント（Ｐ）＝１万円）</t>
  </si>
  <si>
    <t>退職金ポイント</t>
  </si>
  <si>
    <t>定年　（　）内は自己都合</t>
  </si>
  <si>
    <t>退職一時金（Ｐ）</t>
  </si>
  <si>
    <t>)</t>
  </si>
  <si>
    <t>内　ＤＣ控除額（円）</t>
  </si>
  <si>
    <t>ＣＢ年金（Ｐ）</t>
  </si>
  <si>
    <t>基礎ポイント（Ｐ）</t>
  </si>
  <si>
    <t>ＤＣ年金  </t>
  </si>
  <si>
    <t>当月末時点</t>
  </si>
  <si>
    <t>ＤＣ会社拠出（円）</t>
  </si>
  <si>
    <t>ＤＣ従業員拠出（円）</t>
  </si>
  <si>
    <t>ＤＣ年金（資産）の評価額は、運用状況によって変わります。</t>
  </si>
  <si>
    <t>確認はこちらから</t>
  </si>
  <si>
    <t>http://nomuradc.jp/</t>
  </si>
  <si>
    <t>PDF</t>
  </si>
  <si>
    <t>定年後プラン一般</t>
    <rPh sb="0" eb="3">
      <t>テイネンゴ</t>
    </rPh>
    <rPh sb="6" eb="8">
      <t>イッパン</t>
    </rPh>
    <phoneticPr fontId="1"/>
  </si>
  <si>
    <t>定年後プラン個人</t>
    <rPh sb="0" eb="3">
      <t>テイネンゴ</t>
    </rPh>
    <rPh sb="6" eb="8">
      <t>コジン</t>
    </rPh>
    <phoneticPr fontId="1"/>
  </si>
  <si>
    <t>学資保険(翔)</t>
    <rPh sb="0" eb="4">
      <t>ガクシホケン</t>
    </rPh>
    <rPh sb="5" eb="6">
      <t>ショウ</t>
    </rPh>
    <phoneticPr fontId="1"/>
  </si>
  <si>
    <t>DC企業</t>
    <rPh sb="2" eb="4">
      <t>キギョウ</t>
    </rPh>
    <phoneticPr fontId="1"/>
  </si>
  <si>
    <t>DC個人</t>
    <rPh sb="2" eb="4">
      <t>コジン</t>
    </rPh>
    <phoneticPr fontId="1"/>
  </si>
  <si>
    <t>外壁</t>
    <rPh sb="0" eb="2">
      <t>ガイヘキ</t>
    </rPh>
    <phoneticPr fontId="1"/>
  </si>
  <si>
    <t>シャッター</t>
    <phoneticPr fontId="1"/>
  </si>
  <si>
    <t>サッシ</t>
    <phoneticPr fontId="1"/>
  </si>
  <si>
    <t>車</t>
    <rPh sb="0" eb="1">
      <t>クルマ</t>
    </rPh>
    <phoneticPr fontId="1"/>
  </si>
  <si>
    <t>風呂</t>
    <rPh sb="0" eb="2">
      <t>フロ</t>
    </rPh>
    <phoneticPr fontId="1"/>
  </si>
  <si>
    <t>ボイラー</t>
    <phoneticPr fontId="1"/>
  </si>
  <si>
    <t>結婚(裕)</t>
    <rPh sb="0" eb="2">
      <t>ケッコン</t>
    </rPh>
    <rPh sb="3" eb="4">
      <t>ユウ</t>
    </rPh>
    <phoneticPr fontId="1"/>
  </si>
  <si>
    <t>結婚(翔)</t>
    <rPh sb="0" eb="2">
      <t>ケッコン</t>
    </rPh>
    <rPh sb="3" eb="4">
      <t>ショウ</t>
    </rPh>
    <phoneticPr fontId="1"/>
  </si>
  <si>
    <t>ガソリン</t>
    <phoneticPr fontId="1"/>
  </si>
  <si>
    <t>パソコン</t>
    <phoneticPr fontId="1"/>
  </si>
  <si>
    <t>スマホ機種</t>
    <rPh sb="3" eb="5">
      <t>キシュ</t>
    </rPh>
    <phoneticPr fontId="1"/>
  </si>
  <si>
    <t>税金</t>
    <rPh sb="0" eb="2">
      <t>ゼイキン</t>
    </rPh>
    <phoneticPr fontId="1"/>
  </si>
  <si>
    <t>配当</t>
    <rPh sb="0" eb="2">
      <t>ハイトウ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</si>
</sst>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_);[Red]\(&quot;¥&quot;#,##0\)"/>
    <numFmt numFmtId="177" formatCode="0_);[Red]\(0\)"/>
    <numFmt numFmtId="178" formatCode="0.0_);[Red]\(0.0\)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Arial"/>
      <family val="2"/>
    </font>
    <font>
      <sz val="10"/>
      <color theme="1"/>
      <name val="游ゴシック"/>
      <family val="2"/>
      <charset val="128"/>
      <scheme val="minor"/>
    </font>
    <font>
      <b/>
      <sz val="10"/>
      <color theme="1"/>
      <name val="ＭＳ ゴシック"/>
      <family val="3"/>
      <charset val="128"/>
    </font>
    <font>
      <u/>
      <sz val="10"/>
      <color theme="1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999FF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5" fillId="3" borderId="0" xfId="0" applyFont="1" applyFill="1">
      <alignment vertical="center"/>
    </xf>
    <xf numFmtId="0" fontId="5" fillId="0" borderId="0" xfId="0" applyFont="1">
      <alignment vertical="center"/>
    </xf>
    <xf numFmtId="0" fontId="4" fillId="3" borderId="5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7" fillId="0" borderId="0" xfId="1" applyFont="1" applyAlignment="1">
      <alignment horizontal="center" vertical="center"/>
    </xf>
    <xf numFmtId="176" fontId="0" fillId="4" borderId="0" xfId="0" applyNumberFormat="1" applyFill="1">
      <alignment vertical="center"/>
    </xf>
    <xf numFmtId="177" fontId="8" fillId="5" borderId="0" xfId="0" applyNumberFormat="1" applyFont="1" applyFill="1">
      <alignment vertical="center"/>
    </xf>
    <xf numFmtId="176" fontId="8" fillId="5" borderId="0" xfId="0" applyNumberFormat="1" applyFont="1" applyFill="1">
      <alignment vertical="center"/>
    </xf>
    <xf numFmtId="176" fontId="0" fillId="6" borderId="0" xfId="0" applyNumberFormat="1" applyFill="1">
      <alignment vertical="center"/>
    </xf>
    <xf numFmtId="176" fontId="0" fillId="8" borderId="0" xfId="0" applyNumberFormat="1" applyFill="1">
      <alignment vertical="center"/>
    </xf>
    <xf numFmtId="0" fontId="5" fillId="4" borderId="0" xfId="0" applyFont="1" applyFill="1">
      <alignment vertical="center"/>
    </xf>
    <xf numFmtId="0" fontId="5" fillId="9" borderId="0" xfId="0" applyFont="1" applyFill="1">
      <alignment vertical="center"/>
    </xf>
    <xf numFmtId="176" fontId="0" fillId="10" borderId="0" xfId="0" applyNumberFormat="1" applyFill="1">
      <alignment vertical="center"/>
    </xf>
    <xf numFmtId="178" fontId="10" fillId="0" borderId="0" xfId="0" applyNumberFormat="1" applyFont="1">
      <alignment vertical="center"/>
    </xf>
    <xf numFmtId="178" fontId="9" fillId="7" borderId="0" xfId="0" applyNumberFormat="1" applyFont="1" applyFill="1">
      <alignment vertical="center"/>
    </xf>
    <xf numFmtId="177" fontId="0" fillId="11" borderId="0" xfId="0" applyNumberFormat="1" applyFill="1">
      <alignment vertical="center"/>
    </xf>
    <xf numFmtId="176" fontId="0" fillId="11" borderId="0" xfId="0" applyNumberFormat="1" applyFill="1">
      <alignment vertical="center"/>
    </xf>
    <xf numFmtId="176" fontId="10" fillId="11" borderId="0" xfId="0" applyNumberFormat="1" applyFont="1" applyFill="1">
      <alignment vertical="center"/>
    </xf>
    <xf numFmtId="178" fontId="0" fillId="11" borderId="0" xfId="0" applyNumberFormat="1" applyFill="1">
      <alignment vertical="center"/>
    </xf>
    <xf numFmtId="0" fontId="4" fillId="0" borderId="0" xfId="0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7" fillId="3" borderId="0" xfId="1" applyFont="1" applyFill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3" fontId="3" fillId="4" borderId="9" xfId="0" applyNumberFormat="1" applyFont="1" applyFill="1" applyBorder="1" applyAlignment="1">
      <alignment horizontal="right" vertical="center" wrapText="1"/>
    </xf>
    <xf numFmtId="3" fontId="3" fillId="4" borderId="10" xfId="0" applyNumberFormat="1" applyFont="1" applyFill="1" applyBorder="1" applyAlignment="1">
      <alignment horizontal="right"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horizontal="right" vertical="center" wrapText="1"/>
    </xf>
    <xf numFmtId="0" fontId="3" fillId="3" borderId="10" xfId="0" applyFont="1" applyFill="1" applyBorder="1" applyAlignment="1">
      <alignment horizontal="right" vertical="center" wrapText="1"/>
    </xf>
    <xf numFmtId="0" fontId="4" fillId="3" borderId="5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vertical="center" wrapText="1"/>
    </xf>
    <xf numFmtId="0" fontId="4" fillId="4" borderId="14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 wrapText="1"/>
    </xf>
    <xf numFmtId="0" fontId="4" fillId="3" borderId="12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3" fillId="4" borderId="4" xfId="0" applyFont="1" applyFill="1" applyBorder="1" applyAlignment="1">
      <alignment horizontal="right"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3" fontId="3" fillId="4" borderId="0" xfId="0" applyNumberFormat="1" applyFont="1" applyFill="1" applyAlignment="1">
      <alignment horizontal="right" vertical="center" wrapText="1"/>
    </xf>
    <xf numFmtId="3" fontId="3" fillId="4" borderId="6" xfId="0" applyNumberFormat="1" applyFont="1" applyFill="1" applyBorder="1" applyAlignment="1">
      <alignment horizontal="right" vertical="center" wrapText="1"/>
    </xf>
    <xf numFmtId="0" fontId="4" fillId="3" borderId="13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3" fontId="3" fillId="4" borderId="3" xfId="0" applyNumberFormat="1" applyFont="1" applyFill="1" applyBorder="1" applyAlignment="1">
      <alignment horizontal="right" vertical="center" wrapText="1"/>
    </xf>
    <xf numFmtId="0" fontId="6" fillId="3" borderId="0" xfId="0" applyFont="1" applyFill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3" fontId="3" fillId="3" borderId="11" xfId="0" applyNumberFormat="1" applyFont="1" applyFill="1" applyBorder="1" applyAlignment="1">
      <alignment horizontal="right" vertical="center" wrapText="1"/>
    </xf>
    <xf numFmtId="3" fontId="3" fillId="3" borderId="12" xfId="0" applyNumberFormat="1" applyFont="1" applyFill="1" applyBorder="1" applyAlignment="1">
      <alignment horizontal="right" vertical="center" wrapText="1"/>
    </xf>
    <xf numFmtId="0" fontId="4" fillId="9" borderId="5" xfId="0" applyFont="1" applyFill="1" applyBorder="1" applyAlignment="1">
      <alignment vertical="center" wrapText="1"/>
    </xf>
    <xf numFmtId="0" fontId="4" fillId="9" borderId="0" xfId="0" applyFont="1" applyFill="1" applyAlignment="1">
      <alignment vertical="center" wrapText="1"/>
    </xf>
    <xf numFmtId="3" fontId="3" fillId="3" borderId="9" xfId="0" applyNumberFormat="1" applyFont="1" applyFill="1" applyBorder="1" applyAlignment="1">
      <alignment horizontal="right" vertical="center" wrapText="1"/>
    </xf>
    <xf numFmtId="3" fontId="3" fillId="3" borderId="10" xfId="0" applyNumberFormat="1" applyFont="1" applyFill="1" applyBorder="1" applyAlignment="1">
      <alignment horizontal="right" vertical="center" wrapText="1"/>
    </xf>
    <xf numFmtId="0" fontId="4" fillId="9" borderId="6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 wrapText="1"/>
    </xf>
    <xf numFmtId="0" fontId="3" fillId="9" borderId="4" xfId="0" applyFont="1" applyFill="1" applyBorder="1" applyAlignment="1">
      <alignment vertical="center" wrapText="1"/>
    </xf>
    <xf numFmtId="0" fontId="3" fillId="9" borderId="8" xfId="0" applyFont="1" applyFill="1" applyBorder="1" applyAlignment="1">
      <alignment vertical="center" wrapText="1"/>
    </xf>
    <xf numFmtId="0" fontId="3" fillId="9" borderId="9" xfId="0" applyFont="1" applyFill="1" applyBorder="1" applyAlignment="1">
      <alignment vertical="center" wrapText="1"/>
    </xf>
    <xf numFmtId="3" fontId="3" fillId="9" borderId="9" xfId="0" applyNumberFormat="1" applyFont="1" applyFill="1" applyBorder="1" applyAlignment="1">
      <alignment horizontal="right" vertical="center" wrapText="1"/>
    </xf>
    <xf numFmtId="3" fontId="3" fillId="9" borderId="10" xfId="0" applyNumberFormat="1" applyFont="1" applyFill="1" applyBorder="1" applyAlignment="1">
      <alignment horizontal="right" vertical="center" wrapText="1"/>
    </xf>
    <xf numFmtId="0" fontId="3" fillId="3" borderId="12" xfId="0" applyFont="1" applyFill="1" applyBorder="1" applyAlignment="1">
      <alignment vertical="center" wrapText="1"/>
    </xf>
    <xf numFmtId="3" fontId="3" fillId="9" borderId="3" xfId="0" applyNumberFormat="1" applyFont="1" applyFill="1" applyBorder="1" applyAlignment="1">
      <alignment horizontal="right" vertical="center" wrapText="1"/>
    </xf>
    <xf numFmtId="3" fontId="3" fillId="9" borderId="4" xfId="0" applyNumberFormat="1" applyFont="1" applyFill="1" applyBorder="1" applyAlignment="1">
      <alignment horizontal="right" vertical="center" wrapText="1"/>
    </xf>
    <xf numFmtId="0" fontId="3" fillId="9" borderId="7" xfId="0" applyFont="1" applyFill="1" applyBorder="1" applyAlignment="1">
      <alignment vertical="center" wrapText="1"/>
    </xf>
    <xf numFmtId="0" fontId="3" fillId="9" borderId="11" xfId="0" applyFont="1" applyFill="1" applyBorder="1" applyAlignment="1">
      <alignment vertical="center" wrapText="1"/>
    </xf>
    <xf numFmtId="3" fontId="3" fillId="9" borderId="11" xfId="0" applyNumberFormat="1" applyFont="1" applyFill="1" applyBorder="1" applyAlignment="1">
      <alignment horizontal="right" vertical="center" wrapText="1"/>
    </xf>
    <xf numFmtId="0" fontId="3" fillId="9" borderId="1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right" vertical="center" wrapText="1"/>
    </xf>
    <xf numFmtId="0" fontId="3" fillId="3" borderId="12" xfId="0" applyFont="1" applyFill="1" applyBorder="1" applyAlignment="1">
      <alignment horizontal="right" vertical="center" wrapText="1"/>
    </xf>
    <xf numFmtId="177" fontId="8" fillId="5" borderId="0" xfId="0" applyNumberFormat="1" applyFont="1" applyFill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0</xdr:row>
      <xdr:rowOff>0</xdr:rowOff>
    </xdr:from>
    <xdr:to>
      <xdr:col>33</xdr:col>
      <xdr:colOff>12700</xdr:colOff>
      <xdr:row>1</xdr:row>
      <xdr:rowOff>88900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9910D96E-DA84-A995-48F2-0BAC690BADFD}"/>
            </a:ext>
          </a:extLst>
        </xdr:cNvPr>
        <xdr:cNvSpPr>
          <a:spLocks noChangeAspect="1" noChangeArrowheads="1"/>
        </xdr:cNvSpPr>
      </xdr:nvSpPr>
      <xdr:spPr bwMode="auto">
        <a:xfrm>
          <a:off x="204724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12700</xdr:colOff>
      <xdr:row>2</xdr:row>
      <xdr:rowOff>88900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CC6AC7D1-6A0F-1B7D-268D-67E4A0E3E5FC}"/>
            </a:ext>
          </a:extLst>
        </xdr:cNvPr>
        <xdr:cNvSpPr>
          <a:spLocks noChangeAspect="1" noChangeArrowheads="1"/>
        </xdr:cNvSpPr>
      </xdr:nvSpPr>
      <xdr:spPr bwMode="auto">
        <a:xfrm>
          <a:off x="0" y="23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6</xdr:col>
      <xdr:colOff>12700</xdr:colOff>
      <xdr:row>2</xdr:row>
      <xdr:rowOff>88900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1ABFD689-BB69-1175-F5A8-83FAA47661F4}"/>
            </a:ext>
          </a:extLst>
        </xdr:cNvPr>
        <xdr:cNvSpPr>
          <a:spLocks noChangeAspect="1" noChangeArrowheads="1"/>
        </xdr:cNvSpPr>
      </xdr:nvSpPr>
      <xdr:spPr bwMode="auto">
        <a:xfrm>
          <a:off x="2641600" y="23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1</xdr:row>
      <xdr:rowOff>0</xdr:rowOff>
    </xdr:from>
    <xdr:to>
      <xdr:col>36</xdr:col>
      <xdr:colOff>158750</xdr:colOff>
      <xdr:row>2</xdr:row>
      <xdr:rowOff>88900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32612978-D3ED-B954-8DB6-E02B56715A88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23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12700</xdr:colOff>
      <xdr:row>3</xdr:row>
      <xdr:rowOff>88900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D420C8BA-B73B-F56B-1357-B6B8E78D4F37}"/>
            </a:ext>
          </a:extLst>
        </xdr:cNvPr>
        <xdr:cNvSpPr>
          <a:spLocks noChangeAspect="1" noChangeArrowheads="1"/>
        </xdr:cNvSpPr>
      </xdr:nvSpPr>
      <xdr:spPr bwMode="auto">
        <a:xfrm>
          <a:off x="0" y="4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2</xdr:row>
      <xdr:rowOff>0</xdr:rowOff>
    </xdr:from>
    <xdr:to>
      <xdr:col>36</xdr:col>
      <xdr:colOff>158750</xdr:colOff>
      <xdr:row>3</xdr:row>
      <xdr:rowOff>88900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A07A6F70-07A0-712E-643E-16ACBF1D72F4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4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2</xdr:col>
      <xdr:colOff>12700</xdr:colOff>
      <xdr:row>4</xdr:row>
      <xdr:rowOff>88900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0DB94FFD-A155-688C-4FA9-BE7F0DB148C3}"/>
            </a:ext>
          </a:extLst>
        </xdr:cNvPr>
        <xdr:cNvSpPr>
          <a:spLocks noChangeAspect="1" noChangeArrowheads="1"/>
        </xdr:cNvSpPr>
      </xdr:nvSpPr>
      <xdr:spPr bwMode="auto">
        <a:xfrm>
          <a:off x="0" y="70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3</xdr:row>
      <xdr:rowOff>0</xdr:rowOff>
    </xdr:from>
    <xdr:to>
      <xdr:col>36</xdr:col>
      <xdr:colOff>158750</xdr:colOff>
      <xdr:row>4</xdr:row>
      <xdr:rowOff>88900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DE876FC7-39B7-5858-368A-CBEBDB7C62B9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70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2</xdr:col>
      <xdr:colOff>12700</xdr:colOff>
      <xdr:row>5</xdr:row>
      <xdr:rowOff>95250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E2F9E16A-E078-6E5F-8188-01EA059D62CE}"/>
            </a:ext>
          </a:extLst>
        </xdr:cNvPr>
        <xdr:cNvSpPr>
          <a:spLocks noChangeAspect="1" noChangeArrowheads="1"/>
        </xdr:cNvSpPr>
      </xdr:nvSpPr>
      <xdr:spPr bwMode="auto">
        <a:xfrm>
          <a:off x="0" y="9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4</xdr:row>
      <xdr:rowOff>0</xdr:rowOff>
    </xdr:from>
    <xdr:to>
      <xdr:col>36</xdr:col>
      <xdr:colOff>158750</xdr:colOff>
      <xdr:row>5</xdr:row>
      <xdr:rowOff>95250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D43B6BD0-20DC-EB7E-0C88-0B3688ECDD5B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9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2</xdr:col>
      <xdr:colOff>12700</xdr:colOff>
      <xdr:row>6</xdr:row>
      <xdr:rowOff>88900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08566AE9-3FF1-6EE9-5BB1-0FBDF8CF1AA6}"/>
            </a:ext>
          </a:extLst>
        </xdr:cNvPr>
        <xdr:cNvSpPr>
          <a:spLocks noChangeAspect="1" noChangeArrowheads="1"/>
        </xdr:cNvSpPr>
      </xdr:nvSpPr>
      <xdr:spPr bwMode="auto">
        <a:xfrm>
          <a:off x="0" y="11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12700</xdr:colOff>
      <xdr:row>6</xdr:row>
      <xdr:rowOff>88900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7A8722A4-E13C-DA33-1C7A-F14FC5447D79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1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</xdr:row>
      <xdr:rowOff>0</xdr:rowOff>
    </xdr:from>
    <xdr:to>
      <xdr:col>18</xdr:col>
      <xdr:colOff>12700</xdr:colOff>
      <xdr:row>6</xdr:row>
      <xdr:rowOff>88900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F77E7FA8-34E2-F6BD-A6C5-9F8FBA6C7C20}"/>
            </a:ext>
          </a:extLst>
        </xdr:cNvPr>
        <xdr:cNvSpPr>
          <a:spLocks noChangeAspect="1" noChangeArrowheads="1"/>
        </xdr:cNvSpPr>
      </xdr:nvSpPr>
      <xdr:spPr bwMode="auto">
        <a:xfrm>
          <a:off x="10566400" y="11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5</xdr:row>
      <xdr:rowOff>0</xdr:rowOff>
    </xdr:from>
    <xdr:to>
      <xdr:col>36</xdr:col>
      <xdr:colOff>158750</xdr:colOff>
      <xdr:row>6</xdr:row>
      <xdr:rowOff>88900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98F1D30D-7E2A-167A-6FC5-9802F0201852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11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2</xdr:col>
      <xdr:colOff>12700</xdr:colOff>
      <xdr:row>7</xdr:row>
      <xdr:rowOff>88900</xdr:rowOff>
    </xdr:to>
    <xdr:sp macro="" textlink="">
      <xdr:nvSpPr>
        <xdr:cNvPr id="1039" name="AutoShape 15">
          <a:extLst>
            <a:ext uri="{FF2B5EF4-FFF2-40B4-BE49-F238E27FC236}">
              <a16:creationId xmlns:a16="http://schemas.microsoft.com/office/drawing/2014/main" id="{F8221F1E-B49C-FD57-6E1E-29CFE74FD1CD}"/>
            </a:ext>
          </a:extLst>
        </xdr:cNvPr>
        <xdr:cNvSpPr>
          <a:spLocks noChangeAspect="1" noChangeArrowheads="1"/>
        </xdr:cNvSpPr>
      </xdr:nvSpPr>
      <xdr:spPr bwMode="auto">
        <a:xfrm>
          <a:off x="0" y="140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6</xdr:row>
      <xdr:rowOff>0</xdr:rowOff>
    </xdr:from>
    <xdr:to>
      <xdr:col>36</xdr:col>
      <xdr:colOff>158750</xdr:colOff>
      <xdr:row>7</xdr:row>
      <xdr:rowOff>88900</xdr:rowOff>
    </xdr:to>
    <xdr:sp macro="" textlink="">
      <xdr:nvSpPr>
        <xdr:cNvPr id="1040" name="AutoShape 16">
          <a:extLst>
            <a:ext uri="{FF2B5EF4-FFF2-40B4-BE49-F238E27FC236}">
              <a16:creationId xmlns:a16="http://schemas.microsoft.com/office/drawing/2014/main" id="{7AED0932-8384-0812-BDDC-288AD057BAE2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140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2</xdr:col>
      <xdr:colOff>12700</xdr:colOff>
      <xdr:row>8</xdr:row>
      <xdr:rowOff>88900</xdr:rowOff>
    </xdr:to>
    <xdr:sp macro="" textlink="">
      <xdr:nvSpPr>
        <xdr:cNvPr id="1041" name="AutoShape 17">
          <a:extLst>
            <a:ext uri="{FF2B5EF4-FFF2-40B4-BE49-F238E27FC236}">
              <a16:creationId xmlns:a16="http://schemas.microsoft.com/office/drawing/2014/main" id="{B85A11CF-AE60-2123-530F-BF7C334D646A}"/>
            </a:ext>
          </a:extLst>
        </xdr:cNvPr>
        <xdr:cNvSpPr>
          <a:spLocks noChangeAspect="1" noChangeArrowheads="1"/>
        </xdr:cNvSpPr>
      </xdr:nvSpPr>
      <xdr:spPr bwMode="auto">
        <a:xfrm>
          <a:off x="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6</xdr:col>
      <xdr:colOff>12700</xdr:colOff>
      <xdr:row>8</xdr:row>
      <xdr:rowOff>88900</xdr:rowOff>
    </xdr:to>
    <xdr:sp macro="" textlink="">
      <xdr:nvSpPr>
        <xdr:cNvPr id="1042" name="AutoShape 18">
          <a:extLst>
            <a:ext uri="{FF2B5EF4-FFF2-40B4-BE49-F238E27FC236}">
              <a16:creationId xmlns:a16="http://schemas.microsoft.com/office/drawing/2014/main" id="{FFD4F314-0873-FA21-B487-472CAAFB9C62}"/>
            </a:ext>
          </a:extLst>
        </xdr:cNvPr>
        <xdr:cNvSpPr>
          <a:spLocks noChangeAspect="1" noChangeArrowheads="1"/>
        </xdr:cNvSpPr>
      </xdr:nvSpPr>
      <xdr:spPr bwMode="auto">
        <a:xfrm>
          <a:off x="264160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7</xdr:row>
      <xdr:rowOff>0</xdr:rowOff>
    </xdr:from>
    <xdr:to>
      <xdr:col>36</xdr:col>
      <xdr:colOff>158750</xdr:colOff>
      <xdr:row>8</xdr:row>
      <xdr:rowOff>88900</xdr:rowOff>
    </xdr:to>
    <xdr:sp macro="" textlink="">
      <xdr:nvSpPr>
        <xdr:cNvPr id="1043" name="AutoShape 19">
          <a:extLst>
            <a:ext uri="{FF2B5EF4-FFF2-40B4-BE49-F238E27FC236}">
              <a16:creationId xmlns:a16="http://schemas.microsoft.com/office/drawing/2014/main" id="{75100B91-046D-0091-C589-0DE4796C8ACB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12700</xdr:colOff>
      <xdr:row>9</xdr:row>
      <xdr:rowOff>88900</xdr:rowOff>
    </xdr:to>
    <xdr:sp macro="" textlink="">
      <xdr:nvSpPr>
        <xdr:cNvPr id="1044" name="AutoShape 20">
          <a:extLst>
            <a:ext uri="{FF2B5EF4-FFF2-40B4-BE49-F238E27FC236}">
              <a16:creationId xmlns:a16="http://schemas.microsoft.com/office/drawing/2014/main" id="{B87AD9A2-4EB0-96A5-9F3C-E40238814869}"/>
            </a:ext>
          </a:extLst>
        </xdr:cNvPr>
        <xdr:cNvSpPr>
          <a:spLocks noChangeAspect="1" noChangeArrowheads="1"/>
        </xdr:cNvSpPr>
      </xdr:nvSpPr>
      <xdr:spPr bwMode="auto">
        <a:xfrm>
          <a:off x="0" y="187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8</xdr:row>
      <xdr:rowOff>0</xdr:rowOff>
    </xdr:from>
    <xdr:to>
      <xdr:col>36</xdr:col>
      <xdr:colOff>158750</xdr:colOff>
      <xdr:row>9</xdr:row>
      <xdr:rowOff>88900</xdr:rowOff>
    </xdr:to>
    <xdr:sp macro="" textlink="">
      <xdr:nvSpPr>
        <xdr:cNvPr id="1045" name="AutoShape 21">
          <a:extLst>
            <a:ext uri="{FF2B5EF4-FFF2-40B4-BE49-F238E27FC236}">
              <a16:creationId xmlns:a16="http://schemas.microsoft.com/office/drawing/2014/main" id="{F3F0F77B-FA4A-54EE-F248-6615C7354C4C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187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2</xdr:col>
      <xdr:colOff>12700</xdr:colOff>
      <xdr:row>10</xdr:row>
      <xdr:rowOff>88900</xdr:rowOff>
    </xdr:to>
    <xdr:sp macro="" textlink="">
      <xdr:nvSpPr>
        <xdr:cNvPr id="1046" name="AutoShape 22">
          <a:extLst>
            <a:ext uri="{FF2B5EF4-FFF2-40B4-BE49-F238E27FC236}">
              <a16:creationId xmlns:a16="http://schemas.microsoft.com/office/drawing/2014/main" id="{56B547A7-622B-1E4E-5A19-935F3E43DEF5}"/>
            </a:ext>
          </a:extLst>
        </xdr:cNvPr>
        <xdr:cNvSpPr>
          <a:spLocks noChangeAspect="1" noChangeArrowheads="1"/>
        </xdr:cNvSpPr>
      </xdr:nvSpPr>
      <xdr:spPr bwMode="auto">
        <a:xfrm>
          <a:off x="0" y="21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9</xdr:row>
      <xdr:rowOff>0</xdr:rowOff>
    </xdr:from>
    <xdr:to>
      <xdr:col>36</xdr:col>
      <xdr:colOff>158750</xdr:colOff>
      <xdr:row>10</xdr:row>
      <xdr:rowOff>88900</xdr:rowOff>
    </xdr:to>
    <xdr:sp macro="" textlink="">
      <xdr:nvSpPr>
        <xdr:cNvPr id="1047" name="AutoShape 23">
          <a:extLst>
            <a:ext uri="{FF2B5EF4-FFF2-40B4-BE49-F238E27FC236}">
              <a16:creationId xmlns:a16="http://schemas.microsoft.com/office/drawing/2014/main" id="{4E926902-C031-ABC2-1BFF-4956679EA22F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21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2</xdr:col>
      <xdr:colOff>12700</xdr:colOff>
      <xdr:row>11</xdr:row>
      <xdr:rowOff>88900</xdr:rowOff>
    </xdr:to>
    <xdr:sp macro="" textlink="">
      <xdr:nvSpPr>
        <xdr:cNvPr id="1048" name="AutoShape 24">
          <a:extLst>
            <a:ext uri="{FF2B5EF4-FFF2-40B4-BE49-F238E27FC236}">
              <a16:creationId xmlns:a16="http://schemas.microsoft.com/office/drawing/2014/main" id="{88127189-367A-7991-FF05-DE6D909EE807}"/>
            </a:ext>
          </a:extLst>
        </xdr:cNvPr>
        <xdr:cNvSpPr>
          <a:spLocks noChangeAspect="1" noChangeArrowheads="1"/>
        </xdr:cNvSpPr>
      </xdr:nvSpPr>
      <xdr:spPr bwMode="auto">
        <a:xfrm>
          <a:off x="0" y="23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10</xdr:row>
      <xdr:rowOff>0</xdr:rowOff>
    </xdr:from>
    <xdr:to>
      <xdr:col>36</xdr:col>
      <xdr:colOff>158750</xdr:colOff>
      <xdr:row>11</xdr:row>
      <xdr:rowOff>88900</xdr:rowOff>
    </xdr:to>
    <xdr:sp macro="" textlink="">
      <xdr:nvSpPr>
        <xdr:cNvPr id="1049" name="AutoShape 25">
          <a:extLst>
            <a:ext uri="{FF2B5EF4-FFF2-40B4-BE49-F238E27FC236}">
              <a16:creationId xmlns:a16="http://schemas.microsoft.com/office/drawing/2014/main" id="{A9C9A183-35A5-FE32-C888-BC89A0F69B7F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23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2</xdr:col>
      <xdr:colOff>12700</xdr:colOff>
      <xdr:row>12</xdr:row>
      <xdr:rowOff>88900</xdr:rowOff>
    </xdr:to>
    <xdr:sp macro="" textlink="">
      <xdr:nvSpPr>
        <xdr:cNvPr id="1050" name="AutoShape 26">
          <a:extLst>
            <a:ext uri="{FF2B5EF4-FFF2-40B4-BE49-F238E27FC236}">
              <a16:creationId xmlns:a16="http://schemas.microsoft.com/office/drawing/2014/main" id="{8C04ACCA-F420-3AFB-C234-E441050C3874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11</xdr:row>
      <xdr:rowOff>0</xdr:rowOff>
    </xdr:from>
    <xdr:to>
      <xdr:col>36</xdr:col>
      <xdr:colOff>158750</xdr:colOff>
      <xdr:row>12</xdr:row>
      <xdr:rowOff>88900</xdr:rowOff>
    </xdr:to>
    <xdr:sp macro="" textlink="">
      <xdr:nvSpPr>
        <xdr:cNvPr id="1051" name="AutoShape 27">
          <a:extLst>
            <a:ext uri="{FF2B5EF4-FFF2-40B4-BE49-F238E27FC236}">
              <a16:creationId xmlns:a16="http://schemas.microsoft.com/office/drawing/2014/main" id="{6165B5B3-C39A-AABF-D291-4296F06E007F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25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2</xdr:col>
      <xdr:colOff>12700</xdr:colOff>
      <xdr:row>13</xdr:row>
      <xdr:rowOff>88900</xdr:rowOff>
    </xdr:to>
    <xdr:sp macro="" textlink="">
      <xdr:nvSpPr>
        <xdr:cNvPr id="1052" name="AutoShape 28">
          <a:extLst>
            <a:ext uri="{FF2B5EF4-FFF2-40B4-BE49-F238E27FC236}">
              <a16:creationId xmlns:a16="http://schemas.microsoft.com/office/drawing/2014/main" id="{562D6420-72F7-67B3-682D-86D11E33E184}"/>
            </a:ext>
          </a:extLst>
        </xdr:cNvPr>
        <xdr:cNvSpPr>
          <a:spLocks noChangeAspect="1" noChangeArrowheads="1"/>
        </xdr:cNvSpPr>
      </xdr:nvSpPr>
      <xdr:spPr bwMode="auto">
        <a:xfrm>
          <a:off x="0" y="281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6</xdr:col>
      <xdr:colOff>12700</xdr:colOff>
      <xdr:row>13</xdr:row>
      <xdr:rowOff>88900</xdr:rowOff>
    </xdr:to>
    <xdr:sp macro="" textlink="">
      <xdr:nvSpPr>
        <xdr:cNvPr id="1053" name="AutoShape 29">
          <a:extLst>
            <a:ext uri="{FF2B5EF4-FFF2-40B4-BE49-F238E27FC236}">
              <a16:creationId xmlns:a16="http://schemas.microsoft.com/office/drawing/2014/main" id="{A97D0766-55D1-BDC4-F893-7954232594BC}"/>
            </a:ext>
          </a:extLst>
        </xdr:cNvPr>
        <xdr:cNvSpPr>
          <a:spLocks noChangeAspect="1" noChangeArrowheads="1"/>
        </xdr:cNvSpPr>
      </xdr:nvSpPr>
      <xdr:spPr bwMode="auto">
        <a:xfrm>
          <a:off x="2641600" y="281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12</xdr:row>
      <xdr:rowOff>0</xdr:rowOff>
    </xdr:from>
    <xdr:to>
      <xdr:col>36</xdr:col>
      <xdr:colOff>158750</xdr:colOff>
      <xdr:row>13</xdr:row>
      <xdr:rowOff>88900</xdr:rowOff>
    </xdr:to>
    <xdr:sp macro="" textlink="">
      <xdr:nvSpPr>
        <xdr:cNvPr id="1054" name="AutoShape 30">
          <a:extLst>
            <a:ext uri="{FF2B5EF4-FFF2-40B4-BE49-F238E27FC236}">
              <a16:creationId xmlns:a16="http://schemas.microsoft.com/office/drawing/2014/main" id="{6EFB57C7-DDC2-E3A7-AE0C-65FFE6A66740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281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2</xdr:col>
      <xdr:colOff>12700</xdr:colOff>
      <xdr:row>14</xdr:row>
      <xdr:rowOff>95250</xdr:rowOff>
    </xdr:to>
    <xdr:sp macro="" textlink="">
      <xdr:nvSpPr>
        <xdr:cNvPr id="1055" name="AutoShape 31">
          <a:extLst>
            <a:ext uri="{FF2B5EF4-FFF2-40B4-BE49-F238E27FC236}">
              <a16:creationId xmlns:a16="http://schemas.microsoft.com/office/drawing/2014/main" id="{C0AECD02-D986-FCF6-4B91-343D40677D17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13</xdr:row>
      <xdr:rowOff>0</xdr:rowOff>
    </xdr:from>
    <xdr:to>
      <xdr:col>36</xdr:col>
      <xdr:colOff>158750</xdr:colOff>
      <xdr:row>14</xdr:row>
      <xdr:rowOff>95250</xdr:rowOff>
    </xdr:to>
    <xdr:sp macro="" textlink="">
      <xdr:nvSpPr>
        <xdr:cNvPr id="1056" name="AutoShape 32">
          <a:extLst>
            <a:ext uri="{FF2B5EF4-FFF2-40B4-BE49-F238E27FC236}">
              <a16:creationId xmlns:a16="http://schemas.microsoft.com/office/drawing/2014/main" id="{817656F2-4A8B-5EF2-96AC-3CB97F4FA957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2</xdr:col>
      <xdr:colOff>12700</xdr:colOff>
      <xdr:row>15</xdr:row>
      <xdr:rowOff>88900</xdr:rowOff>
    </xdr:to>
    <xdr:sp macro="" textlink="">
      <xdr:nvSpPr>
        <xdr:cNvPr id="1057" name="AutoShape 33">
          <a:extLst>
            <a:ext uri="{FF2B5EF4-FFF2-40B4-BE49-F238E27FC236}">
              <a16:creationId xmlns:a16="http://schemas.microsoft.com/office/drawing/2014/main" id="{D7BBBB57-13C4-62E4-3AAA-FA73CFFB8037}"/>
            </a:ext>
          </a:extLst>
        </xdr:cNvPr>
        <xdr:cNvSpPr>
          <a:spLocks noChangeAspect="1" noChangeArrowheads="1"/>
        </xdr:cNvSpPr>
      </xdr:nvSpPr>
      <xdr:spPr bwMode="auto">
        <a:xfrm>
          <a:off x="0" y="32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14</xdr:row>
      <xdr:rowOff>0</xdr:rowOff>
    </xdr:from>
    <xdr:to>
      <xdr:col>36</xdr:col>
      <xdr:colOff>158750</xdr:colOff>
      <xdr:row>15</xdr:row>
      <xdr:rowOff>88900</xdr:rowOff>
    </xdr:to>
    <xdr:sp macro="" textlink="">
      <xdr:nvSpPr>
        <xdr:cNvPr id="1058" name="AutoShape 34">
          <a:extLst>
            <a:ext uri="{FF2B5EF4-FFF2-40B4-BE49-F238E27FC236}">
              <a16:creationId xmlns:a16="http://schemas.microsoft.com/office/drawing/2014/main" id="{4382B9A8-FEA2-D165-5D92-91F2F94BA890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32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2</xdr:col>
      <xdr:colOff>12700</xdr:colOff>
      <xdr:row>16</xdr:row>
      <xdr:rowOff>88900</xdr:rowOff>
    </xdr:to>
    <xdr:sp macro="" textlink="">
      <xdr:nvSpPr>
        <xdr:cNvPr id="1059" name="AutoShape 35">
          <a:extLst>
            <a:ext uri="{FF2B5EF4-FFF2-40B4-BE49-F238E27FC236}">
              <a16:creationId xmlns:a16="http://schemas.microsoft.com/office/drawing/2014/main" id="{A0DEC5E2-6432-323D-FBA6-C1EF317D55B7}"/>
            </a:ext>
          </a:extLst>
        </xdr:cNvPr>
        <xdr:cNvSpPr>
          <a:spLocks noChangeAspect="1" noChangeArrowheads="1"/>
        </xdr:cNvSpPr>
      </xdr:nvSpPr>
      <xdr:spPr bwMode="auto">
        <a:xfrm>
          <a:off x="0" y="351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15</xdr:row>
      <xdr:rowOff>0</xdr:rowOff>
    </xdr:from>
    <xdr:to>
      <xdr:col>36</xdr:col>
      <xdr:colOff>158750</xdr:colOff>
      <xdr:row>16</xdr:row>
      <xdr:rowOff>88900</xdr:rowOff>
    </xdr:to>
    <xdr:sp macro="" textlink="">
      <xdr:nvSpPr>
        <xdr:cNvPr id="1060" name="AutoShape 36">
          <a:extLst>
            <a:ext uri="{FF2B5EF4-FFF2-40B4-BE49-F238E27FC236}">
              <a16:creationId xmlns:a16="http://schemas.microsoft.com/office/drawing/2014/main" id="{C3A489C2-AD8B-5D82-E625-652EC179451D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351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12700</xdr:colOff>
      <xdr:row>17</xdr:row>
      <xdr:rowOff>88900</xdr:rowOff>
    </xdr:to>
    <xdr:sp macro="" textlink="">
      <xdr:nvSpPr>
        <xdr:cNvPr id="1061" name="AutoShape 37">
          <a:extLst>
            <a:ext uri="{FF2B5EF4-FFF2-40B4-BE49-F238E27FC236}">
              <a16:creationId xmlns:a16="http://schemas.microsoft.com/office/drawing/2014/main" id="{825356D0-552B-E922-45FA-D35EAA37CC87}"/>
            </a:ext>
          </a:extLst>
        </xdr:cNvPr>
        <xdr:cNvSpPr>
          <a:spLocks noChangeAspect="1" noChangeArrowheads="1"/>
        </xdr:cNvSpPr>
      </xdr:nvSpPr>
      <xdr:spPr bwMode="auto">
        <a:xfrm>
          <a:off x="0" y="374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16</xdr:row>
      <xdr:rowOff>0</xdr:rowOff>
    </xdr:from>
    <xdr:to>
      <xdr:col>36</xdr:col>
      <xdr:colOff>158750</xdr:colOff>
      <xdr:row>17</xdr:row>
      <xdr:rowOff>88900</xdr:rowOff>
    </xdr:to>
    <xdr:sp macro="" textlink="">
      <xdr:nvSpPr>
        <xdr:cNvPr id="1062" name="AutoShape 38">
          <a:extLst>
            <a:ext uri="{FF2B5EF4-FFF2-40B4-BE49-F238E27FC236}">
              <a16:creationId xmlns:a16="http://schemas.microsoft.com/office/drawing/2014/main" id="{79EF6A4A-4712-6F1A-D8C5-2CE606A58413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374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2</xdr:col>
      <xdr:colOff>12700</xdr:colOff>
      <xdr:row>18</xdr:row>
      <xdr:rowOff>88900</xdr:rowOff>
    </xdr:to>
    <xdr:sp macro="" textlink="">
      <xdr:nvSpPr>
        <xdr:cNvPr id="1063" name="AutoShape 39">
          <a:extLst>
            <a:ext uri="{FF2B5EF4-FFF2-40B4-BE49-F238E27FC236}">
              <a16:creationId xmlns:a16="http://schemas.microsoft.com/office/drawing/2014/main" id="{8659375F-AFA9-9FF9-5710-02DD5B91043C}"/>
            </a:ext>
          </a:extLst>
        </xdr:cNvPr>
        <xdr:cNvSpPr>
          <a:spLocks noChangeAspect="1" noChangeArrowheads="1"/>
        </xdr:cNvSpPr>
      </xdr:nvSpPr>
      <xdr:spPr bwMode="auto">
        <a:xfrm>
          <a:off x="0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6</xdr:col>
      <xdr:colOff>12700</xdr:colOff>
      <xdr:row>18</xdr:row>
      <xdr:rowOff>88900</xdr:rowOff>
    </xdr:to>
    <xdr:sp macro="" textlink="">
      <xdr:nvSpPr>
        <xdr:cNvPr id="1064" name="AutoShape 40">
          <a:extLst>
            <a:ext uri="{FF2B5EF4-FFF2-40B4-BE49-F238E27FC236}">
              <a16:creationId xmlns:a16="http://schemas.microsoft.com/office/drawing/2014/main" id="{35C50A15-7E30-0BB3-AF25-7B12BAF84F64}"/>
            </a:ext>
          </a:extLst>
        </xdr:cNvPr>
        <xdr:cNvSpPr>
          <a:spLocks noChangeAspect="1" noChangeArrowheads="1"/>
        </xdr:cNvSpPr>
      </xdr:nvSpPr>
      <xdr:spPr bwMode="auto">
        <a:xfrm>
          <a:off x="2641600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17</xdr:row>
      <xdr:rowOff>0</xdr:rowOff>
    </xdr:from>
    <xdr:to>
      <xdr:col>36</xdr:col>
      <xdr:colOff>158750</xdr:colOff>
      <xdr:row>18</xdr:row>
      <xdr:rowOff>88900</xdr:rowOff>
    </xdr:to>
    <xdr:sp macro="" textlink="">
      <xdr:nvSpPr>
        <xdr:cNvPr id="1065" name="AutoShape 41">
          <a:extLst>
            <a:ext uri="{FF2B5EF4-FFF2-40B4-BE49-F238E27FC236}">
              <a16:creationId xmlns:a16="http://schemas.microsoft.com/office/drawing/2014/main" id="{50B3E46A-E1CB-02E3-5D4E-8E77B7F90649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2</xdr:col>
      <xdr:colOff>12700</xdr:colOff>
      <xdr:row>19</xdr:row>
      <xdr:rowOff>88900</xdr:rowOff>
    </xdr:to>
    <xdr:sp macro="" textlink="">
      <xdr:nvSpPr>
        <xdr:cNvPr id="1066" name="AutoShape 42">
          <a:extLst>
            <a:ext uri="{FF2B5EF4-FFF2-40B4-BE49-F238E27FC236}">
              <a16:creationId xmlns:a16="http://schemas.microsoft.com/office/drawing/2014/main" id="{30E8CF1A-951F-455F-A763-3E2C36A0E6F6}"/>
            </a:ext>
          </a:extLst>
        </xdr:cNvPr>
        <xdr:cNvSpPr>
          <a:spLocks noChangeAspect="1" noChangeArrowheads="1"/>
        </xdr:cNvSpPr>
      </xdr:nvSpPr>
      <xdr:spPr bwMode="auto">
        <a:xfrm>
          <a:off x="0" y="42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18</xdr:row>
      <xdr:rowOff>0</xdr:rowOff>
    </xdr:from>
    <xdr:to>
      <xdr:col>36</xdr:col>
      <xdr:colOff>158750</xdr:colOff>
      <xdr:row>19</xdr:row>
      <xdr:rowOff>88900</xdr:rowOff>
    </xdr:to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id="{4830815E-2877-6608-DE44-AFAF306FFAEC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42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2</xdr:col>
      <xdr:colOff>12700</xdr:colOff>
      <xdr:row>20</xdr:row>
      <xdr:rowOff>88900</xdr:rowOff>
    </xdr:to>
    <xdr:sp macro="" textlink="">
      <xdr:nvSpPr>
        <xdr:cNvPr id="1068" name="AutoShape 44">
          <a:extLst>
            <a:ext uri="{FF2B5EF4-FFF2-40B4-BE49-F238E27FC236}">
              <a16:creationId xmlns:a16="http://schemas.microsoft.com/office/drawing/2014/main" id="{BB11E16C-0B69-6149-FB7F-D7273469521C}"/>
            </a:ext>
          </a:extLst>
        </xdr:cNvPr>
        <xdr:cNvSpPr>
          <a:spLocks noChangeAspect="1" noChangeArrowheads="1"/>
        </xdr:cNvSpPr>
      </xdr:nvSpPr>
      <xdr:spPr bwMode="auto">
        <a:xfrm>
          <a:off x="0" y="445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19</xdr:row>
      <xdr:rowOff>0</xdr:rowOff>
    </xdr:from>
    <xdr:to>
      <xdr:col>36</xdr:col>
      <xdr:colOff>158750</xdr:colOff>
      <xdr:row>20</xdr:row>
      <xdr:rowOff>88900</xdr:rowOff>
    </xdr:to>
    <xdr:sp macro="" textlink="">
      <xdr:nvSpPr>
        <xdr:cNvPr id="1069" name="AutoShape 45">
          <a:extLst>
            <a:ext uri="{FF2B5EF4-FFF2-40B4-BE49-F238E27FC236}">
              <a16:creationId xmlns:a16="http://schemas.microsoft.com/office/drawing/2014/main" id="{6CA3ED55-0827-678E-9958-CC9F95C8DA65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445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12700</xdr:colOff>
      <xdr:row>21</xdr:row>
      <xdr:rowOff>88900</xdr:rowOff>
    </xdr:to>
    <xdr:sp macro="" textlink="">
      <xdr:nvSpPr>
        <xdr:cNvPr id="1070" name="AutoShape 46">
          <a:extLst>
            <a:ext uri="{FF2B5EF4-FFF2-40B4-BE49-F238E27FC236}">
              <a16:creationId xmlns:a16="http://schemas.microsoft.com/office/drawing/2014/main" id="{2A4714CA-F0C1-4DBC-D14A-B288CE7E097D}"/>
            </a:ext>
          </a:extLst>
        </xdr:cNvPr>
        <xdr:cNvSpPr>
          <a:spLocks noChangeAspect="1" noChangeArrowheads="1"/>
        </xdr:cNvSpPr>
      </xdr:nvSpPr>
      <xdr:spPr bwMode="auto">
        <a:xfrm>
          <a:off x="0" y="468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20</xdr:row>
      <xdr:rowOff>0</xdr:rowOff>
    </xdr:from>
    <xdr:to>
      <xdr:col>36</xdr:col>
      <xdr:colOff>158750</xdr:colOff>
      <xdr:row>21</xdr:row>
      <xdr:rowOff>88900</xdr:rowOff>
    </xdr:to>
    <xdr:sp macro="" textlink="">
      <xdr:nvSpPr>
        <xdr:cNvPr id="1071" name="AutoShape 47">
          <a:extLst>
            <a:ext uri="{FF2B5EF4-FFF2-40B4-BE49-F238E27FC236}">
              <a16:creationId xmlns:a16="http://schemas.microsoft.com/office/drawing/2014/main" id="{705F130A-F784-C9A5-C83A-E7229D815EB0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468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2</xdr:col>
      <xdr:colOff>12700</xdr:colOff>
      <xdr:row>22</xdr:row>
      <xdr:rowOff>88900</xdr:rowOff>
    </xdr:to>
    <xdr:sp macro="" textlink="">
      <xdr:nvSpPr>
        <xdr:cNvPr id="1072" name="AutoShape 48">
          <a:extLst>
            <a:ext uri="{FF2B5EF4-FFF2-40B4-BE49-F238E27FC236}">
              <a16:creationId xmlns:a16="http://schemas.microsoft.com/office/drawing/2014/main" id="{6DEC6B1C-C5D0-0978-E9AB-00962C14711D}"/>
            </a:ext>
          </a:extLst>
        </xdr:cNvPr>
        <xdr:cNvSpPr>
          <a:spLocks noChangeAspect="1" noChangeArrowheads="1"/>
        </xdr:cNvSpPr>
      </xdr:nvSpPr>
      <xdr:spPr bwMode="auto">
        <a:xfrm>
          <a:off x="0" y="492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21</xdr:row>
      <xdr:rowOff>0</xdr:rowOff>
    </xdr:from>
    <xdr:to>
      <xdr:col>36</xdr:col>
      <xdr:colOff>158750</xdr:colOff>
      <xdr:row>22</xdr:row>
      <xdr:rowOff>88900</xdr:rowOff>
    </xdr:to>
    <xdr:sp macro="" textlink="">
      <xdr:nvSpPr>
        <xdr:cNvPr id="1073" name="AutoShape 49">
          <a:extLst>
            <a:ext uri="{FF2B5EF4-FFF2-40B4-BE49-F238E27FC236}">
              <a16:creationId xmlns:a16="http://schemas.microsoft.com/office/drawing/2014/main" id="{65196B18-EABE-C138-C9D6-08FF9DB9B51C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492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2</xdr:col>
      <xdr:colOff>12700</xdr:colOff>
      <xdr:row>23</xdr:row>
      <xdr:rowOff>88900</xdr:rowOff>
    </xdr:to>
    <xdr:sp macro="" textlink="">
      <xdr:nvSpPr>
        <xdr:cNvPr id="1074" name="AutoShape 50">
          <a:extLst>
            <a:ext uri="{FF2B5EF4-FFF2-40B4-BE49-F238E27FC236}">
              <a16:creationId xmlns:a16="http://schemas.microsoft.com/office/drawing/2014/main" id="{E9FACD4F-0856-8BDB-DF9A-C60B91802868}"/>
            </a:ext>
          </a:extLst>
        </xdr:cNvPr>
        <xdr:cNvSpPr>
          <a:spLocks noChangeAspect="1" noChangeArrowheads="1"/>
        </xdr:cNvSpPr>
      </xdr:nvSpPr>
      <xdr:spPr bwMode="auto">
        <a:xfrm>
          <a:off x="0" y="51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6</xdr:col>
      <xdr:colOff>12700</xdr:colOff>
      <xdr:row>23</xdr:row>
      <xdr:rowOff>88900</xdr:rowOff>
    </xdr:to>
    <xdr:sp macro="" textlink="">
      <xdr:nvSpPr>
        <xdr:cNvPr id="1075" name="AutoShape 51">
          <a:extLst>
            <a:ext uri="{FF2B5EF4-FFF2-40B4-BE49-F238E27FC236}">
              <a16:creationId xmlns:a16="http://schemas.microsoft.com/office/drawing/2014/main" id="{D0578185-E8CD-240A-3495-FD6CBA2FD056}"/>
            </a:ext>
          </a:extLst>
        </xdr:cNvPr>
        <xdr:cNvSpPr>
          <a:spLocks noChangeAspect="1" noChangeArrowheads="1"/>
        </xdr:cNvSpPr>
      </xdr:nvSpPr>
      <xdr:spPr bwMode="auto">
        <a:xfrm>
          <a:off x="2641600" y="51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13</xdr:col>
      <xdr:colOff>12700</xdr:colOff>
      <xdr:row>23</xdr:row>
      <xdr:rowOff>88900</xdr:rowOff>
    </xdr:to>
    <xdr:sp macro="" textlink="">
      <xdr:nvSpPr>
        <xdr:cNvPr id="1076" name="AutoShape 52">
          <a:extLst>
            <a:ext uri="{FF2B5EF4-FFF2-40B4-BE49-F238E27FC236}">
              <a16:creationId xmlns:a16="http://schemas.microsoft.com/office/drawing/2014/main" id="{442AF728-75A3-F21D-ABDF-FC749E0C7004}"/>
            </a:ext>
          </a:extLst>
        </xdr:cNvPr>
        <xdr:cNvSpPr>
          <a:spLocks noChangeAspect="1" noChangeArrowheads="1"/>
        </xdr:cNvSpPr>
      </xdr:nvSpPr>
      <xdr:spPr bwMode="auto">
        <a:xfrm>
          <a:off x="7264400" y="51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22</xdr:row>
      <xdr:rowOff>0</xdr:rowOff>
    </xdr:from>
    <xdr:to>
      <xdr:col>36</xdr:col>
      <xdr:colOff>158750</xdr:colOff>
      <xdr:row>23</xdr:row>
      <xdr:rowOff>88900</xdr:rowOff>
    </xdr:to>
    <xdr:sp macro="" textlink="">
      <xdr:nvSpPr>
        <xdr:cNvPr id="1077" name="AutoShape 53">
          <a:extLst>
            <a:ext uri="{FF2B5EF4-FFF2-40B4-BE49-F238E27FC236}">
              <a16:creationId xmlns:a16="http://schemas.microsoft.com/office/drawing/2014/main" id="{D87FDD6A-54E0-7E62-18ED-48F7F019D925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51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2</xdr:col>
      <xdr:colOff>12700</xdr:colOff>
      <xdr:row>24</xdr:row>
      <xdr:rowOff>88900</xdr:rowOff>
    </xdr:to>
    <xdr:sp macro="" textlink="">
      <xdr:nvSpPr>
        <xdr:cNvPr id="1078" name="AutoShape 54">
          <a:extLst>
            <a:ext uri="{FF2B5EF4-FFF2-40B4-BE49-F238E27FC236}">
              <a16:creationId xmlns:a16="http://schemas.microsoft.com/office/drawing/2014/main" id="{0263C897-FA63-C811-54DA-A7FB230832F2}"/>
            </a:ext>
          </a:extLst>
        </xdr:cNvPr>
        <xdr:cNvSpPr>
          <a:spLocks noChangeAspect="1" noChangeArrowheads="1"/>
        </xdr:cNvSpPr>
      </xdr:nvSpPr>
      <xdr:spPr bwMode="auto">
        <a:xfrm>
          <a:off x="0" y="539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23</xdr:row>
      <xdr:rowOff>0</xdr:rowOff>
    </xdr:from>
    <xdr:to>
      <xdr:col>13</xdr:col>
      <xdr:colOff>12700</xdr:colOff>
      <xdr:row>24</xdr:row>
      <xdr:rowOff>88900</xdr:rowOff>
    </xdr:to>
    <xdr:sp macro="" textlink="">
      <xdr:nvSpPr>
        <xdr:cNvPr id="1079" name="AutoShape 55">
          <a:extLst>
            <a:ext uri="{FF2B5EF4-FFF2-40B4-BE49-F238E27FC236}">
              <a16:creationId xmlns:a16="http://schemas.microsoft.com/office/drawing/2014/main" id="{E8C668B1-2927-6AF2-C588-A45F132D5BA9}"/>
            </a:ext>
          </a:extLst>
        </xdr:cNvPr>
        <xdr:cNvSpPr>
          <a:spLocks noChangeAspect="1" noChangeArrowheads="1"/>
        </xdr:cNvSpPr>
      </xdr:nvSpPr>
      <xdr:spPr bwMode="auto">
        <a:xfrm>
          <a:off x="7264400" y="539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25</xdr:col>
      <xdr:colOff>0</xdr:colOff>
      <xdr:row>23</xdr:row>
      <xdr:rowOff>0</xdr:rowOff>
    </xdr:from>
    <xdr:to>
      <xdr:col>27</xdr:col>
      <xdr:colOff>12700</xdr:colOff>
      <xdr:row>24</xdr:row>
      <xdr:rowOff>88900</xdr:rowOff>
    </xdr:to>
    <xdr:sp macro="" textlink="">
      <xdr:nvSpPr>
        <xdr:cNvPr id="1080" name="AutoShape 56">
          <a:extLst>
            <a:ext uri="{FF2B5EF4-FFF2-40B4-BE49-F238E27FC236}">
              <a16:creationId xmlns:a16="http://schemas.microsoft.com/office/drawing/2014/main" id="{0D5AD257-42A5-0496-D403-D15035DF6CCC}"/>
            </a:ext>
          </a:extLst>
        </xdr:cNvPr>
        <xdr:cNvSpPr>
          <a:spLocks noChangeAspect="1" noChangeArrowheads="1"/>
        </xdr:cNvSpPr>
      </xdr:nvSpPr>
      <xdr:spPr bwMode="auto">
        <a:xfrm>
          <a:off x="16510000" y="539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23</xdr:row>
      <xdr:rowOff>0</xdr:rowOff>
    </xdr:from>
    <xdr:to>
      <xdr:col>36</xdr:col>
      <xdr:colOff>158750</xdr:colOff>
      <xdr:row>24</xdr:row>
      <xdr:rowOff>88900</xdr:rowOff>
    </xdr:to>
    <xdr:sp macro="" textlink="">
      <xdr:nvSpPr>
        <xdr:cNvPr id="1081" name="AutoShape 57">
          <a:extLst>
            <a:ext uri="{FF2B5EF4-FFF2-40B4-BE49-F238E27FC236}">
              <a16:creationId xmlns:a16="http://schemas.microsoft.com/office/drawing/2014/main" id="{71F7309D-2198-BFA3-D60C-1E68EEA53682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539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2</xdr:col>
      <xdr:colOff>12700</xdr:colOff>
      <xdr:row>25</xdr:row>
      <xdr:rowOff>88900</xdr:rowOff>
    </xdr:to>
    <xdr:sp macro="" textlink="">
      <xdr:nvSpPr>
        <xdr:cNvPr id="1082" name="AutoShape 58">
          <a:extLst>
            <a:ext uri="{FF2B5EF4-FFF2-40B4-BE49-F238E27FC236}">
              <a16:creationId xmlns:a16="http://schemas.microsoft.com/office/drawing/2014/main" id="{B9CF6A59-43D2-F81A-D85A-944FCCD9BCA2}"/>
            </a:ext>
          </a:extLst>
        </xdr:cNvPr>
        <xdr:cNvSpPr>
          <a:spLocks noChangeAspect="1" noChangeArrowheads="1"/>
        </xdr:cNvSpPr>
      </xdr:nvSpPr>
      <xdr:spPr bwMode="auto">
        <a:xfrm>
          <a:off x="0" y="56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24</xdr:row>
      <xdr:rowOff>0</xdr:rowOff>
    </xdr:from>
    <xdr:to>
      <xdr:col>13</xdr:col>
      <xdr:colOff>12700</xdr:colOff>
      <xdr:row>25</xdr:row>
      <xdr:rowOff>88900</xdr:rowOff>
    </xdr:to>
    <xdr:sp macro="" textlink="">
      <xdr:nvSpPr>
        <xdr:cNvPr id="1083" name="AutoShape 59">
          <a:extLst>
            <a:ext uri="{FF2B5EF4-FFF2-40B4-BE49-F238E27FC236}">
              <a16:creationId xmlns:a16="http://schemas.microsoft.com/office/drawing/2014/main" id="{16AE0885-6264-19BF-13BE-09426F670C56}"/>
            </a:ext>
          </a:extLst>
        </xdr:cNvPr>
        <xdr:cNvSpPr>
          <a:spLocks noChangeAspect="1" noChangeArrowheads="1"/>
        </xdr:cNvSpPr>
      </xdr:nvSpPr>
      <xdr:spPr bwMode="auto">
        <a:xfrm>
          <a:off x="7264400" y="56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12700</xdr:colOff>
      <xdr:row>25</xdr:row>
      <xdr:rowOff>88900</xdr:rowOff>
    </xdr:to>
    <xdr:sp macro="" textlink="">
      <xdr:nvSpPr>
        <xdr:cNvPr id="1084" name="AutoShape 60">
          <a:extLst>
            <a:ext uri="{FF2B5EF4-FFF2-40B4-BE49-F238E27FC236}">
              <a16:creationId xmlns:a16="http://schemas.microsoft.com/office/drawing/2014/main" id="{9E44A064-000F-8A30-15A5-4641908042C5}"/>
            </a:ext>
          </a:extLst>
        </xdr:cNvPr>
        <xdr:cNvSpPr>
          <a:spLocks noChangeAspect="1" noChangeArrowheads="1"/>
        </xdr:cNvSpPr>
      </xdr:nvSpPr>
      <xdr:spPr bwMode="auto">
        <a:xfrm>
          <a:off x="16510000" y="56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24</xdr:row>
      <xdr:rowOff>0</xdr:rowOff>
    </xdr:from>
    <xdr:to>
      <xdr:col>36</xdr:col>
      <xdr:colOff>158750</xdr:colOff>
      <xdr:row>25</xdr:row>
      <xdr:rowOff>88900</xdr:rowOff>
    </xdr:to>
    <xdr:sp macro="" textlink="">
      <xdr:nvSpPr>
        <xdr:cNvPr id="1085" name="AutoShape 61">
          <a:extLst>
            <a:ext uri="{FF2B5EF4-FFF2-40B4-BE49-F238E27FC236}">
              <a16:creationId xmlns:a16="http://schemas.microsoft.com/office/drawing/2014/main" id="{3A330931-9A1F-1982-076C-E78412EE81C4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56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2</xdr:col>
      <xdr:colOff>12700</xdr:colOff>
      <xdr:row>26</xdr:row>
      <xdr:rowOff>88900</xdr:rowOff>
    </xdr:to>
    <xdr:sp macro="" textlink="">
      <xdr:nvSpPr>
        <xdr:cNvPr id="1086" name="AutoShape 62">
          <a:extLst>
            <a:ext uri="{FF2B5EF4-FFF2-40B4-BE49-F238E27FC236}">
              <a16:creationId xmlns:a16="http://schemas.microsoft.com/office/drawing/2014/main" id="{CE9A7CBA-AA6C-B5D3-C536-EAE3E7688FE1}"/>
            </a:ext>
          </a:extLst>
        </xdr:cNvPr>
        <xdr:cNvSpPr>
          <a:spLocks noChangeAspect="1" noChangeArrowheads="1"/>
        </xdr:cNvSpPr>
      </xdr:nvSpPr>
      <xdr:spPr bwMode="auto">
        <a:xfrm>
          <a:off x="0" y="586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12700</xdr:colOff>
      <xdr:row>27</xdr:row>
      <xdr:rowOff>95250</xdr:rowOff>
    </xdr:to>
    <xdr:sp macro="" textlink="">
      <xdr:nvSpPr>
        <xdr:cNvPr id="1087" name="AutoShape 63">
          <a:extLst>
            <a:ext uri="{FF2B5EF4-FFF2-40B4-BE49-F238E27FC236}">
              <a16:creationId xmlns:a16="http://schemas.microsoft.com/office/drawing/2014/main" id="{A3373BEA-87B0-BD36-B11D-7ACFD92D6A9B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36</xdr:col>
      <xdr:colOff>0</xdr:colOff>
      <xdr:row>26</xdr:row>
      <xdr:rowOff>0</xdr:rowOff>
    </xdr:from>
    <xdr:to>
      <xdr:col>37</xdr:col>
      <xdr:colOff>50800</xdr:colOff>
      <xdr:row>27</xdr:row>
      <xdr:rowOff>95250</xdr:rowOff>
    </xdr:to>
    <xdr:sp macro="" textlink="">
      <xdr:nvSpPr>
        <xdr:cNvPr id="1088" name="AutoShape 64">
          <a:extLst>
            <a:ext uri="{FF2B5EF4-FFF2-40B4-BE49-F238E27FC236}">
              <a16:creationId xmlns:a16="http://schemas.microsoft.com/office/drawing/2014/main" id="{C960A410-155A-3C6F-0D5F-5F7AB4C8D0B2}"/>
            </a:ext>
          </a:extLst>
        </xdr:cNvPr>
        <xdr:cNvSpPr>
          <a:spLocks noChangeAspect="1" noChangeArrowheads="1"/>
        </xdr:cNvSpPr>
      </xdr:nvSpPr>
      <xdr:spPr bwMode="auto">
        <a:xfrm>
          <a:off x="237744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2</xdr:col>
      <xdr:colOff>12700</xdr:colOff>
      <xdr:row>28</xdr:row>
      <xdr:rowOff>88900</xdr:rowOff>
    </xdr:to>
    <xdr:sp macro="" textlink="">
      <xdr:nvSpPr>
        <xdr:cNvPr id="1089" name="AutoShape 65">
          <a:extLst>
            <a:ext uri="{FF2B5EF4-FFF2-40B4-BE49-F238E27FC236}">
              <a16:creationId xmlns:a16="http://schemas.microsoft.com/office/drawing/2014/main" id="{93E24102-3BB5-3995-FB99-63E876EC2E21}"/>
            </a:ext>
          </a:extLst>
        </xdr:cNvPr>
        <xdr:cNvSpPr>
          <a:spLocks noChangeAspect="1" noChangeArrowheads="1"/>
        </xdr:cNvSpPr>
      </xdr:nvSpPr>
      <xdr:spPr bwMode="auto">
        <a:xfrm>
          <a:off x="0" y="632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36</xdr:col>
      <xdr:colOff>0</xdr:colOff>
      <xdr:row>27</xdr:row>
      <xdr:rowOff>0</xdr:rowOff>
    </xdr:from>
    <xdr:to>
      <xdr:col>37</xdr:col>
      <xdr:colOff>50800</xdr:colOff>
      <xdr:row>28</xdr:row>
      <xdr:rowOff>88900</xdr:rowOff>
    </xdr:to>
    <xdr:sp macro="" textlink="">
      <xdr:nvSpPr>
        <xdr:cNvPr id="1090" name="AutoShape 66">
          <a:extLst>
            <a:ext uri="{FF2B5EF4-FFF2-40B4-BE49-F238E27FC236}">
              <a16:creationId xmlns:a16="http://schemas.microsoft.com/office/drawing/2014/main" id="{DB65239B-B503-258C-50A7-9231646E9C80}"/>
            </a:ext>
          </a:extLst>
        </xdr:cNvPr>
        <xdr:cNvSpPr>
          <a:spLocks noChangeAspect="1" noChangeArrowheads="1"/>
        </xdr:cNvSpPr>
      </xdr:nvSpPr>
      <xdr:spPr bwMode="auto">
        <a:xfrm>
          <a:off x="23774400" y="632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2</xdr:col>
      <xdr:colOff>12700</xdr:colOff>
      <xdr:row>29</xdr:row>
      <xdr:rowOff>95250</xdr:rowOff>
    </xdr:to>
    <xdr:sp macro="" textlink="">
      <xdr:nvSpPr>
        <xdr:cNvPr id="1091" name="AutoShape 67">
          <a:extLst>
            <a:ext uri="{FF2B5EF4-FFF2-40B4-BE49-F238E27FC236}">
              <a16:creationId xmlns:a16="http://schemas.microsoft.com/office/drawing/2014/main" id="{28DECE3B-663B-1089-7377-17BF8446E823}"/>
            </a:ext>
          </a:extLst>
        </xdr:cNvPr>
        <xdr:cNvSpPr>
          <a:spLocks noChangeAspect="1" noChangeArrowheads="1"/>
        </xdr:cNvSpPr>
      </xdr:nvSpPr>
      <xdr:spPr bwMode="auto">
        <a:xfrm>
          <a:off x="0" y="655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2</xdr:col>
      <xdr:colOff>12700</xdr:colOff>
      <xdr:row>30</xdr:row>
      <xdr:rowOff>95250</xdr:rowOff>
    </xdr:to>
    <xdr:sp macro="" textlink="">
      <xdr:nvSpPr>
        <xdr:cNvPr id="1092" name="AutoShape 68">
          <a:extLst>
            <a:ext uri="{FF2B5EF4-FFF2-40B4-BE49-F238E27FC236}">
              <a16:creationId xmlns:a16="http://schemas.microsoft.com/office/drawing/2014/main" id="{17A8C855-D57B-AB8A-CEFF-E993624975CB}"/>
            </a:ext>
          </a:extLst>
        </xdr:cNvPr>
        <xdr:cNvSpPr>
          <a:spLocks noChangeAspect="1" noChangeArrowheads="1"/>
        </xdr:cNvSpPr>
      </xdr:nvSpPr>
      <xdr:spPr bwMode="auto">
        <a:xfrm>
          <a:off x="0" y="678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29</xdr:row>
      <xdr:rowOff>0</xdr:rowOff>
    </xdr:from>
    <xdr:to>
      <xdr:col>36</xdr:col>
      <xdr:colOff>158750</xdr:colOff>
      <xdr:row>30</xdr:row>
      <xdr:rowOff>95250</xdr:rowOff>
    </xdr:to>
    <xdr:sp macro="" textlink="">
      <xdr:nvSpPr>
        <xdr:cNvPr id="1093" name="AutoShape 69">
          <a:extLst>
            <a:ext uri="{FF2B5EF4-FFF2-40B4-BE49-F238E27FC236}">
              <a16:creationId xmlns:a16="http://schemas.microsoft.com/office/drawing/2014/main" id="{69A92361-8792-7088-6340-1534CCA80208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678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2</xdr:col>
      <xdr:colOff>12700</xdr:colOff>
      <xdr:row>31</xdr:row>
      <xdr:rowOff>88900</xdr:rowOff>
    </xdr:to>
    <xdr:sp macro="" textlink="">
      <xdr:nvSpPr>
        <xdr:cNvPr id="1094" name="AutoShape 70">
          <a:extLst>
            <a:ext uri="{FF2B5EF4-FFF2-40B4-BE49-F238E27FC236}">
              <a16:creationId xmlns:a16="http://schemas.microsoft.com/office/drawing/2014/main" id="{572DD348-4D25-18B4-1EAE-4BC623488297}"/>
            </a:ext>
          </a:extLst>
        </xdr:cNvPr>
        <xdr:cNvSpPr>
          <a:spLocks noChangeAspect="1" noChangeArrowheads="1"/>
        </xdr:cNvSpPr>
      </xdr:nvSpPr>
      <xdr:spPr bwMode="auto">
        <a:xfrm>
          <a:off x="0" y="701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2</xdr:col>
      <xdr:colOff>12700</xdr:colOff>
      <xdr:row>32</xdr:row>
      <xdr:rowOff>88900</xdr:rowOff>
    </xdr:to>
    <xdr:sp macro="" textlink="">
      <xdr:nvSpPr>
        <xdr:cNvPr id="1095" name="AutoShape 71">
          <a:extLst>
            <a:ext uri="{FF2B5EF4-FFF2-40B4-BE49-F238E27FC236}">
              <a16:creationId xmlns:a16="http://schemas.microsoft.com/office/drawing/2014/main" id="{64E4DE1B-5097-2CD6-83B5-EBEB60DF0F59}"/>
            </a:ext>
          </a:extLst>
        </xdr:cNvPr>
        <xdr:cNvSpPr>
          <a:spLocks noChangeAspect="1" noChangeArrowheads="1"/>
        </xdr:cNvSpPr>
      </xdr:nvSpPr>
      <xdr:spPr bwMode="auto">
        <a:xfrm>
          <a:off x="0" y="725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31</xdr:row>
      <xdr:rowOff>0</xdr:rowOff>
    </xdr:from>
    <xdr:to>
      <xdr:col>36</xdr:col>
      <xdr:colOff>158750</xdr:colOff>
      <xdr:row>32</xdr:row>
      <xdr:rowOff>88900</xdr:rowOff>
    </xdr:to>
    <xdr:sp macro="" textlink="">
      <xdr:nvSpPr>
        <xdr:cNvPr id="1096" name="AutoShape 72">
          <a:extLst>
            <a:ext uri="{FF2B5EF4-FFF2-40B4-BE49-F238E27FC236}">
              <a16:creationId xmlns:a16="http://schemas.microsoft.com/office/drawing/2014/main" id="{6EAB9135-2142-3FA2-3D72-61E9AE484C5B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725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2</xdr:col>
      <xdr:colOff>12700</xdr:colOff>
      <xdr:row>33</xdr:row>
      <xdr:rowOff>88900</xdr:rowOff>
    </xdr:to>
    <xdr:sp macro="" textlink="">
      <xdr:nvSpPr>
        <xdr:cNvPr id="1097" name="AutoShape 73">
          <a:extLst>
            <a:ext uri="{FF2B5EF4-FFF2-40B4-BE49-F238E27FC236}">
              <a16:creationId xmlns:a16="http://schemas.microsoft.com/office/drawing/2014/main" id="{D1B88C9C-AE4D-C575-8595-B1DC0076D59F}"/>
            </a:ext>
          </a:extLst>
        </xdr:cNvPr>
        <xdr:cNvSpPr>
          <a:spLocks noChangeAspect="1" noChangeArrowheads="1"/>
        </xdr:cNvSpPr>
      </xdr:nvSpPr>
      <xdr:spPr bwMode="auto">
        <a:xfrm>
          <a:off x="0" y="74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6</xdr:col>
      <xdr:colOff>12700</xdr:colOff>
      <xdr:row>33</xdr:row>
      <xdr:rowOff>88900</xdr:rowOff>
    </xdr:to>
    <xdr:sp macro="" textlink="">
      <xdr:nvSpPr>
        <xdr:cNvPr id="1098" name="AutoShape 74">
          <a:extLst>
            <a:ext uri="{FF2B5EF4-FFF2-40B4-BE49-F238E27FC236}">
              <a16:creationId xmlns:a16="http://schemas.microsoft.com/office/drawing/2014/main" id="{88FBA7C6-570D-DC77-3CC9-5B8AE7F46BE6}"/>
            </a:ext>
          </a:extLst>
        </xdr:cNvPr>
        <xdr:cNvSpPr>
          <a:spLocks noChangeAspect="1" noChangeArrowheads="1"/>
        </xdr:cNvSpPr>
      </xdr:nvSpPr>
      <xdr:spPr bwMode="auto">
        <a:xfrm>
          <a:off x="2641600" y="74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32</xdr:row>
      <xdr:rowOff>0</xdr:rowOff>
    </xdr:from>
    <xdr:to>
      <xdr:col>25</xdr:col>
      <xdr:colOff>12700</xdr:colOff>
      <xdr:row>33</xdr:row>
      <xdr:rowOff>88900</xdr:rowOff>
    </xdr:to>
    <xdr:sp macro="" textlink="">
      <xdr:nvSpPr>
        <xdr:cNvPr id="1099" name="AutoShape 75">
          <a:extLst>
            <a:ext uri="{FF2B5EF4-FFF2-40B4-BE49-F238E27FC236}">
              <a16:creationId xmlns:a16="http://schemas.microsoft.com/office/drawing/2014/main" id="{4149DE98-B445-62D4-2865-0166ACA506EE}"/>
            </a:ext>
          </a:extLst>
        </xdr:cNvPr>
        <xdr:cNvSpPr>
          <a:spLocks noChangeAspect="1" noChangeArrowheads="1"/>
        </xdr:cNvSpPr>
      </xdr:nvSpPr>
      <xdr:spPr bwMode="auto">
        <a:xfrm>
          <a:off x="15189200" y="74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32</xdr:row>
      <xdr:rowOff>0</xdr:rowOff>
    </xdr:from>
    <xdr:to>
      <xdr:col>36</xdr:col>
      <xdr:colOff>158750</xdr:colOff>
      <xdr:row>33</xdr:row>
      <xdr:rowOff>88900</xdr:rowOff>
    </xdr:to>
    <xdr:sp macro="" textlink="">
      <xdr:nvSpPr>
        <xdr:cNvPr id="1100" name="AutoShape 76">
          <a:extLst>
            <a:ext uri="{FF2B5EF4-FFF2-40B4-BE49-F238E27FC236}">
              <a16:creationId xmlns:a16="http://schemas.microsoft.com/office/drawing/2014/main" id="{FD1299BB-C566-869A-E79F-BF071229CBDB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74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2</xdr:col>
      <xdr:colOff>12700</xdr:colOff>
      <xdr:row>34</xdr:row>
      <xdr:rowOff>88900</xdr:rowOff>
    </xdr:to>
    <xdr:sp macro="" textlink="">
      <xdr:nvSpPr>
        <xdr:cNvPr id="1101" name="AutoShape 77">
          <a:extLst>
            <a:ext uri="{FF2B5EF4-FFF2-40B4-BE49-F238E27FC236}">
              <a16:creationId xmlns:a16="http://schemas.microsoft.com/office/drawing/2014/main" id="{1FC4862E-C2BF-36A9-E984-9C60BE73CABD}"/>
            </a:ext>
          </a:extLst>
        </xdr:cNvPr>
        <xdr:cNvSpPr>
          <a:spLocks noChangeAspect="1" noChangeArrowheads="1"/>
        </xdr:cNvSpPr>
      </xdr:nvSpPr>
      <xdr:spPr bwMode="auto">
        <a:xfrm>
          <a:off x="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33</xdr:row>
      <xdr:rowOff>0</xdr:rowOff>
    </xdr:from>
    <xdr:to>
      <xdr:col>25</xdr:col>
      <xdr:colOff>12700</xdr:colOff>
      <xdr:row>34</xdr:row>
      <xdr:rowOff>88900</xdr:rowOff>
    </xdr:to>
    <xdr:sp macro="" textlink="">
      <xdr:nvSpPr>
        <xdr:cNvPr id="1102" name="AutoShape 78">
          <a:extLst>
            <a:ext uri="{FF2B5EF4-FFF2-40B4-BE49-F238E27FC236}">
              <a16:creationId xmlns:a16="http://schemas.microsoft.com/office/drawing/2014/main" id="{B0FB4E6C-F641-77BB-75AE-6B99F1E595EB}"/>
            </a:ext>
          </a:extLst>
        </xdr:cNvPr>
        <xdr:cNvSpPr>
          <a:spLocks noChangeAspect="1" noChangeArrowheads="1"/>
        </xdr:cNvSpPr>
      </xdr:nvSpPr>
      <xdr:spPr bwMode="auto">
        <a:xfrm>
          <a:off x="151892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33</xdr:row>
      <xdr:rowOff>0</xdr:rowOff>
    </xdr:from>
    <xdr:to>
      <xdr:col>36</xdr:col>
      <xdr:colOff>158750</xdr:colOff>
      <xdr:row>34</xdr:row>
      <xdr:rowOff>88900</xdr:rowOff>
    </xdr:to>
    <xdr:sp macro="" textlink="">
      <xdr:nvSpPr>
        <xdr:cNvPr id="1103" name="AutoShape 79">
          <a:extLst>
            <a:ext uri="{FF2B5EF4-FFF2-40B4-BE49-F238E27FC236}">
              <a16:creationId xmlns:a16="http://schemas.microsoft.com/office/drawing/2014/main" id="{AC1D3BD3-4228-5D0D-77EF-734F47C3C715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12700</xdr:colOff>
      <xdr:row>35</xdr:row>
      <xdr:rowOff>88900</xdr:rowOff>
    </xdr:to>
    <xdr:sp macro="" textlink="">
      <xdr:nvSpPr>
        <xdr:cNvPr id="1104" name="AutoShape 80">
          <a:extLst>
            <a:ext uri="{FF2B5EF4-FFF2-40B4-BE49-F238E27FC236}">
              <a16:creationId xmlns:a16="http://schemas.microsoft.com/office/drawing/2014/main" id="{24467D31-2907-7B46-D5EB-9B080D344986}"/>
            </a:ext>
          </a:extLst>
        </xdr:cNvPr>
        <xdr:cNvSpPr>
          <a:spLocks noChangeAspect="1" noChangeArrowheads="1"/>
        </xdr:cNvSpPr>
      </xdr:nvSpPr>
      <xdr:spPr bwMode="auto">
        <a:xfrm>
          <a:off x="0" y="795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22</xdr:col>
      <xdr:colOff>12700</xdr:colOff>
      <xdr:row>35</xdr:row>
      <xdr:rowOff>88900</xdr:rowOff>
    </xdr:to>
    <xdr:sp macro="" textlink="">
      <xdr:nvSpPr>
        <xdr:cNvPr id="1105" name="AutoShape 81">
          <a:extLst>
            <a:ext uri="{FF2B5EF4-FFF2-40B4-BE49-F238E27FC236}">
              <a16:creationId xmlns:a16="http://schemas.microsoft.com/office/drawing/2014/main" id="{FE83EB43-68EB-7D4D-768E-467EBD61A3EE}"/>
            </a:ext>
          </a:extLst>
        </xdr:cNvPr>
        <xdr:cNvSpPr>
          <a:spLocks noChangeAspect="1" noChangeArrowheads="1"/>
        </xdr:cNvSpPr>
      </xdr:nvSpPr>
      <xdr:spPr bwMode="auto">
        <a:xfrm>
          <a:off x="13208000" y="795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34</xdr:row>
      <xdr:rowOff>0</xdr:rowOff>
    </xdr:from>
    <xdr:to>
      <xdr:col>29</xdr:col>
      <xdr:colOff>12700</xdr:colOff>
      <xdr:row>35</xdr:row>
      <xdr:rowOff>88900</xdr:rowOff>
    </xdr:to>
    <xdr:sp macro="" textlink="">
      <xdr:nvSpPr>
        <xdr:cNvPr id="1106" name="AutoShape 82">
          <a:extLst>
            <a:ext uri="{FF2B5EF4-FFF2-40B4-BE49-F238E27FC236}">
              <a16:creationId xmlns:a16="http://schemas.microsoft.com/office/drawing/2014/main" id="{47F6F96A-9106-B97F-8B00-03F14AC8693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95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34</xdr:row>
      <xdr:rowOff>0</xdr:rowOff>
    </xdr:from>
    <xdr:to>
      <xdr:col>36</xdr:col>
      <xdr:colOff>158750</xdr:colOff>
      <xdr:row>35</xdr:row>
      <xdr:rowOff>88900</xdr:rowOff>
    </xdr:to>
    <xdr:sp macro="" textlink="">
      <xdr:nvSpPr>
        <xdr:cNvPr id="1107" name="AutoShape 83">
          <a:extLst>
            <a:ext uri="{FF2B5EF4-FFF2-40B4-BE49-F238E27FC236}">
              <a16:creationId xmlns:a16="http://schemas.microsoft.com/office/drawing/2014/main" id="{EF40D9E2-9A2B-6746-1F6E-76BAFDC3E0AA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795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2</xdr:col>
      <xdr:colOff>12700</xdr:colOff>
      <xdr:row>36</xdr:row>
      <xdr:rowOff>88900</xdr:rowOff>
    </xdr:to>
    <xdr:sp macro="" textlink="">
      <xdr:nvSpPr>
        <xdr:cNvPr id="1108" name="AutoShape 84">
          <a:extLst>
            <a:ext uri="{FF2B5EF4-FFF2-40B4-BE49-F238E27FC236}">
              <a16:creationId xmlns:a16="http://schemas.microsoft.com/office/drawing/2014/main" id="{B3FCF9B6-951D-D9CF-6501-77FCAB9A7114}"/>
            </a:ext>
          </a:extLst>
        </xdr:cNvPr>
        <xdr:cNvSpPr>
          <a:spLocks noChangeAspect="1" noChangeArrowheads="1"/>
        </xdr:cNvSpPr>
      </xdr:nvSpPr>
      <xdr:spPr bwMode="auto">
        <a:xfrm>
          <a:off x="0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35</xdr:row>
      <xdr:rowOff>0</xdr:rowOff>
    </xdr:from>
    <xdr:to>
      <xdr:col>36</xdr:col>
      <xdr:colOff>158750</xdr:colOff>
      <xdr:row>36</xdr:row>
      <xdr:rowOff>88900</xdr:rowOff>
    </xdr:to>
    <xdr:sp macro="" textlink="">
      <xdr:nvSpPr>
        <xdr:cNvPr id="1109" name="AutoShape 85">
          <a:extLst>
            <a:ext uri="{FF2B5EF4-FFF2-40B4-BE49-F238E27FC236}">
              <a16:creationId xmlns:a16="http://schemas.microsoft.com/office/drawing/2014/main" id="{FFE1D1A7-7EB6-99A1-1895-309588ADD371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2</xdr:col>
      <xdr:colOff>12700</xdr:colOff>
      <xdr:row>37</xdr:row>
      <xdr:rowOff>88900</xdr:rowOff>
    </xdr:to>
    <xdr:sp macro="" textlink="">
      <xdr:nvSpPr>
        <xdr:cNvPr id="1110" name="AutoShape 86">
          <a:extLst>
            <a:ext uri="{FF2B5EF4-FFF2-40B4-BE49-F238E27FC236}">
              <a16:creationId xmlns:a16="http://schemas.microsoft.com/office/drawing/2014/main" id="{CE937348-F154-476A-E85D-E2AD4B2AE049}"/>
            </a:ext>
          </a:extLst>
        </xdr:cNvPr>
        <xdr:cNvSpPr>
          <a:spLocks noChangeAspect="1" noChangeArrowheads="1"/>
        </xdr:cNvSpPr>
      </xdr:nvSpPr>
      <xdr:spPr bwMode="auto">
        <a:xfrm>
          <a:off x="0" y="842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6</xdr:col>
      <xdr:colOff>12700</xdr:colOff>
      <xdr:row>37</xdr:row>
      <xdr:rowOff>88900</xdr:rowOff>
    </xdr:to>
    <xdr:sp macro="" textlink="">
      <xdr:nvSpPr>
        <xdr:cNvPr id="1111" name="AutoShape 87">
          <a:extLst>
            <a:ext uri="{FF2B5EF4-FFF2-40B4-BE49-F238E27FC236}">
              <a16:creationId xmlns:a16="http://schemas.microsoft.com/office/drawing/2014/main" id="{2346B602-04BB-3FA8-42FD-37F71072A26B}"/>
            </a:ext>
          </a:extLst>
        </xdr:cNvPr>
        <xdr:cNvSpPr>
          <a:spLocks noChangeAspect="1" noChangeArrowheads="1"/>
        </xdr:cNvSpPr>
      </xdr:nvSpPr>
      <xdr:spPr bwMode="auto">
        <a:xfrm>
          <a:off x="2641600" y="842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36</xdr:row>
      <xdr:rowOff>0</xdr:rowOff>
    </xdr:from>
    <xdr:to>
      <xdr:col>25</xdr:col>
      <xdr:colOff>12700</xdr:colOff>
      <xdr:row>37</xdr:row>
      <xdr:rowOff>88900</xdr:rowOff>
    </xdr:to>
    <xdr:sp macro="" textlink="">
      <xdr:nvSpPr>
        <xdr:cNvPr id="1112" name="AutoShape 88">
          <a:extLst>
            <a:ext uri="{FF2B5EF4-FFF2-40B4-BE49-F238E27FC236}">
              <a16:creationId xmlns:a16="http://schemas.microsoft.com/office/drawing/2014/main" id="{F0A1BF4D-AC1F-C814-D922-7788D46481D3}"/>
            </a:ext>
          </a:extLst>
        </xdr:cNvPr>
        <xdr:cNvSpPr>
          <a:spLocks noChangeAspect="1" noChangeArrowheads="1"/>
        </xdr:cNvSpPr>
      </xdr:nvSpPr>
      <xdr:spPr bwMode="auto">
        <a:xfrm>
          <a:off x="15189200" y="842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36</xdr:row>
      <xdr:rowOff>0</xdr:rowOff>
    </xdr:from>
    <xdr:to>
      <xdr:col>36</xdr:col>
      <xdr:colOff>158750</xdr:colOff>
      <xdr:row>37</xdr:row>
      <xdr:rowOff>88900</xdr:rowOff>
    </xdr:to>
    <xdr:sp macro="" textlink="">
      <xdr:nvSpPr>
        <xdr:cNvPr id="1113" name="AutoShape 89">
          <a:extLst>
            <a:ext uri="{FF2B5EF4-FFF2-40B4-BE49-F238E27FC236}">
              <a16:creationId xmlns:a16="http://schemas.microsoft.com/office/drawing/2014/main" id="{C16DCB5F-C4E5-6D4F-91DE-23C2BE8F02BA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842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12700</xdr:colOff>
      <xdr:row>38</xdr:row>
      <xdr:rowOff>88900</xdr:rowOff>
    </xdr:to>
    <xdr:sp macro="" textlink="">
      <xdr:nvSpPr>
        <xdr:cNvPr id="1114" name="AutoShape 90">
          <a:extLst>
            <a:ext uri="{FF2B5EF4-FFF2-40B4-BE49-F238E27FC236}">
              <a16:creationId xmlns:a16="http://schemas.microsoft.com/office/drawing/2014/main" id="{05283B65-E970-EDF9-DA43-62886E7C0D37}"/>
            </a:ext>
          </a:extLst>
        </xdr:cNvPr>
        <xdr:cNvSpPr>
          <a:spLocks noChangeAspect="1" noChangeArrowheads="1"/>
        </xdr:cNvSpPr>
      </xdr:nvSpPr>
      <xdr:spPr bwMode="auto">
        <a:xfrm>
          <a:off x="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22</xdr:col>
      <xdr:colOff>12700</xdr:colOff>
      <xdr:row>38</xdr:row>
      <xdr:rowOff>88900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C9094797-D036-9D33-83D2-241FAD734568}"/>
            </a:ext>
          </a:extLst>
        </xdr:cNvPr>
        <xdr:cNvSpPr>
          <a:spLocks noChangeAspect="1" noChangeArrowheads="1"/>
        </xdr:cNvSpPr>
      </xdr:nvSpPr>
      <xdr:spPr bwMode="auto">
        <a:xfrm>
          <a:off x="1320800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37</xdr:row>
      <xdr:rowOff>0</xdr:rowOff>
    </xdr:from>
    <xdr:to>
      <xdr:col>29</xdr:col>
      <xdr:colOff>12700</xdr:colOff>
      <xdr:row>38</xdr:row>
      <xdr:rowOff>88900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11B4DC55-B1D2-5896-4946-EEBAB9EF5FB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37</xdr:row>
      <xdr:rowOff>0</xdr:rowOff>
    </xdr:from>
    <xdr:to>
      <xdr:col>36</xdr:col>
      <xdr:colOff>158750</xdr:colOff>
      <xdr:row>38</xdr:row>
      <xdr:rowOff>88900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7BE7751A-986E-F420-6C04-6F4BED3D5120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2</xdr:col>
      <xdr:colOff>12700</xdr:colOff>
      <xdr:row>39</xdr:row>
      <xdr:rowOff>95250</xdr:rowOff>
    </xdr:to>
    <xdr:sp macro="" textlink="">
      <xdr:nvSpPr>
        <xdr:cNvPr id="1118" name="AutoShape 94">
          <a:extLst>
            <a:ext uri="{FF2B5EF4-FFF2-40B4-BE49-F238E27FC236}">
              <a16:creationId xmlns:a16="http://schemas.microsoft.com/office/drawing/2014/main" id="{CABACB52-5F07-36D8-1C0A-45D26A19B231}"/>
            </a:ext>
          </a:extLst>
        </xdr:cNvPr>
        <xdr:cNvSpPr>
          <a:spLocks noChangeAspect="1" noChangeArrowheads="1"/>
        </xdr:cNvSpPr>
      </xdr:nvSpPr>
      <xdr:spPr bwMode="auto">
        <a:xfrm>
          <a:off x="0" y="889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38</xdr:col>
      <xdr:colOff>0</xdr:colOff>
      <xdr:row>38</xdr:row>
      <xdr:rowOff>0</xdr:rowOff>
    </xdr:from>
    <xdr:to>
      <xdr:col>39</xdr:col>
      <xdr:colOff>50800</xdr:colOff>
      <xdr:row>39</xdr:row>
      <xdr:rowOff>95250</xdr:rowOff>
    </xdr:to>
    <xdr:sp macro="" textlink="">
      <xdr:nvSpPr>
        <xdr:cNvPr id="1119" name="AutoShape 95">
          <a:extLst>
            <a:ext uri="{FF2B5EF4-FFF2-40B4-BE49-F238E27FC236}">
              <a16:creationId xmlns:a16="http://schemas.microsoft.com/office/drawing/2014/main" id="{5691C7FA-2A83-0393-B5A4-8A3174A2A2FC}"/>
            </a:ext>
          </a:extLst>
        </xdr:cNvPr>
        <xdr:cNvSpPr>
          <a:spLocks noChangeAspect="1" noChangeArrowheads="1"/>
        </xdr:cNvSpPr>
      </xdr:nvSpPr>
      <xdr:spPr bwMode="auto">
        <a:xfrm>
          <a:off x="25095200" y="889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2</xdr:col>
      <xdr:colOff>12700</xdr:colOff>
      <xdr:row>40</xdr:row>
      <xdr:rowOff>95250</xdr:rowOff>
    </xdr:to>
    <xdr:sp macro="" textlink="">
      <xdr:nvSpPr>
        <xdr:cNvPr id="1120" name="AutoShape 96">
          <a:extLst>
            <a:ext uri="{FF2B5EF4-FFF2-40B4-BE49-F238E27FC236}">
              <a16:creationId xmlns:a16="http://schemas.microsoft.com/office/drawing/2014/main" id="{150A9624-603D-286C-646B-3EF623E2C2CE}"/>
            </a:ext>
          </a:extLst>
        </xdr:cNvPr>
        <xdr:cNvSpPr>
          <a:spLocks noChangeAspect="1" noChangeArrowheads="1"/>
        </xdr:cNvSpPr>
      </xdr:nvSpPr>
      <xdr:spPr bwMode="auto">
        <a:xfrm>
          <a:off x="0" y="912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2</xdr:col>
      <xdr:colOff>12700</xdr:colOff>
      <xdr:row>41</xdr:row>
      <xdr:rowOff>88900</xdr:rowOff>
    </xdr:to>
    <xdr:sp macro="" textlink="">
      <xdr:nvSpPr>
        <xdr:cNvPr id="1121" name="AutoShape 97">
          <a:extLst>
            <a:ext uri="{FF2B5EF4-FFF2-40B4-BE49-F238E27FC236}">
              <a16:creationId xmlns:a16="http://schemas.microsoft.com/office/drawing/2014/main" id="{F5916745-FBC3-81C9-984C-ECEE8F87F7B3}"/>
            </a:ext>
          </a:extLst>
        </xdr:cNvPr>
        <xdr:cNvSpPr>
          <a:spLocks noChangeAspect="1" noChangeArrowheads="1"/>
        </xdr:cNvSpPr>
      </xdr:nvSpPr>
      <xdr:spPr bwMode="auto">
        <a:xfrm>
          <a:off x="0" y="93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40</xdr:row>
      <xdr:rowOff>0</xdr:rowOff>
    </xdr:from>
    <xdr:to>
      <xdr:col>36</xdr:col>
      <xdr:colOff>158750</xdr:colOff>
      <xdr:row>41</xdr:row>
      <xdr:rowOff>88900</xdr:rowOff>
    </xdr:to>
    <xdr:sp macro="" textlink="">
      <xdr:nvSpPr>
        <xdr:cNvPr id="1122" name="AutoShape 98">
          <a:extLst>
            <a:ext uri="{FF2B5EF4-FFF2-40B4-BE49-F238E27FC236}">
              <a16:creationId xmlns:a16="http://schemas.microsoft.com/office/drawing/2014/main" id="{EA5D4848-EFA1-D4ED-A6FE-D85E5FC2CBFE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93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2</xdr:col>
      <xdr:colOff>12700</xdr:colOff>
      <xdr:row>42</xdr:row>
      <xdr:rowOff>88900</xdr:rowOff>
    </xdr:to>
    <xdr:sp macro="" textlink="">
      <xdr:nvSpPr>
        <xdr:cNvPr id="1123" name="AutoShape 99">
          <a:extLst>
            <a:ext uri="{FF2B5EF4-FFF2-40B4-BE49-F238E27FC236}">
              <a16:creationId xmlns:a16="http://schemas.microsoft.com/office/drawing/2014/main" id="{7B122CDB-75D5-04C8-010F-E1E6A7F3560E}"/>
            </a:ext>
          </a:extLst>
        </xdr:cNvPr>
        <xdr:cNvSpPr>
          <a:spLocks noChangeAspect="1" noChangeArrowheads="1"/>
        </xdr:cNvSpPr>
      </xdr:nvSpPr>
      <xdr:spPr bwMode="auto">
        <a:xfrm>
          <a:off x="0" y="95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41</xdr:row>
      <xdr:rowOff>0</xdr:rowOff>
    </xdr:from>
    <xdr:to>
      <xdr:col>36</xdr:col>
      <xdr:colOff>158750</xdr:colOff>
      <xdr:row>42</xdr:row>
      <xdr:rowOff>88900</xdr:rowOff>
    </xdr:to>
    <xdr:sp macro="" textlink="">
      <xdr:nvSpPr>
        <xdr:cNvPr id="1124" name="AutoShape 100">
          <a:extLst>
            <a:ext uri="{FF2B5EF4-FFF2-40B4-BE49-F238E27FC236}">
              <a16:creationId xmlns:a16="http://schemas.microsoft.com/office/drawing/2014/main" id="{831E0C71-1F94-85C3-E8E2-54831368C45A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95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2</xdr:col>
      <xdr:colOff>12700</xdr:colOff>
      <xdr:row>43</xdr:row>
      <xdr:rowOff>95250</xdr:rowOff>
    </xdr:to>
    <xdr:sp macro="" textlink="">
      <xdr:nvSpPr>
        <xdr:cNvPr id="1125" name="AutoShape 101">
          <a:extLst>
            <a:ext uri="{FF2B5EF4-FFF2-40B4-BE49-F238E27FC236}">
              <a16:creationId xmlns:a16="http://schemas.microsoft.com/office/drawing/2014/main" id="{EF76579A-D9DC-3E9C-8B84-A0A5CC8A6D97}"/>
            </a:ext>
          </a:extLst>
        </xdr:cNvPr>
        <xdr:cNvSpPr>
          <a:spLocks noChangeAspect="1" noChangeArrowheads="1"/>
        </xdr:cNvSpPr>
      </xdr:nvSpPr>
      <xdr:spPr bwMode="auto">
        <a:xfrm>
          <a:off x="0" y="982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6</xdr:col>
      <xdr:colOff>12700</xdr:colOff>
      <xdr:row>43</xdr:row>
      <xdr:rowOff>95250</xdr:rowOff>
    </xdr:to>
    <xdr:sp macro="" textlink="">
      <xdr:nvSpPr>
        <xdr:cNvPr id="1126" name="AutoShape 102">
          <a:extLst>
            <a:ext uri="{FF2B5EF4-FFF2-40B4-BE49-F238E27FC236}">
              <a16:creationId xmlns:a16="http://schemas.microsoft.com/office/drawing/2014/main" id="{4DA71775-8A3C-6BC7-5AD6-E7B0F087ACDE}"/>
            </a:ext>
          </a:extLst>
        </xdr:cNvPr>
        <xdr:cNvSpPr>
          <a:spLocks noChangeAspect="1" noChangeArrowheads="1"/>
        </xdr:cNvSpPr>
      </xdr:nvSpPr>
      <xdr:spPr bwMode="auto">
        <a:xfrm>
          <a:off x="2641600" y="982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42</xdr:row>
      <xdr:rowOff>0</xdr:rowOff>
    </xdr:from>
    <xdr:to>
      <xdr:col>36</xdr:col>
      <xdr:colOff>158750</xdr:colOff>
      <xdr:row>43</xdr:row>
      <xdr:rowOff>95250</xdr:rowOff>
    </xdr:to>
    <xdr:sp macro="" textlink="">
      <xdr:nvSpPr>
        <xdr:cNvPr id="1127" name="AutoShape 103">
          <a:extLst>
            <a:ext uri="{FF2B5EF4-FFF2-40B4-BE49-F238E27FC236}">
              <a16:creationId xmlns:a16="http://schemas.microsoft.com/office/drawing/2014/main" id="{AF122A9C-A6F1-1394-4E6A-34E462486DC2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982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2</xdr:col>
      <xdr:colOff>12700</xdr:colOff>
      <xdr:row>44</xdr:row>
      <xdr:rowOff>95250</xdr:rowOff>
    </xdr:to>
    <xdr:sp macro="" textlink="">
      <xdr:nvSpPr>
        <xdr:cNvPr id="1128" name="AutoShape 104">
          <a:extLst>
            <a:ext uri="{FF2B5EF4-FFF2-40B4-BE49-F238E27FC236}">
              <a16:creationId xmlns:a16="http://schemas.microsoft.com/office/drawing/2014/main" id="{28AF3D4B-617B-E91D-D863-E416AFB5B203}"/>
            </a:ext>
          </a:extLst>
        </xdr:cNvPr>
        <xdr:cNvSpPr>
          <a:spLocks noChangeAspect="1" noChangeArrowheads="1"/>
        </xdr:cNvSpPr>
      </xdr:nvSpPr>
      <xdr:spPr bwMode="auto">
        <a:xfrm>
          <a:off x="0" y="1005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43</xdr:row>
      <xdr:rowOff>0</xdr:rowOff>
    </xdr:from>
    <xdr:to>
      <xdr:col>36</xdr:col>
      <xdr:colOff>158750</xdr:colOff>
      <xdr:row>44</xdr:row>
      <xdr:rowOff>95250</xdr:rowOff>
    </xdr:to>
    <xdr:sp macro="" textlink="">
      <xdr:nvSpPr>
        <xdr:cNvPr id="1129" name="AutoShape 105">
          <a:extLst>
            <a:ext uri="{FF2B5EF4-FFF2-40B4-BE49-F238E27FC236}">
              <a16:creationId xmlns:a16="http://schemas.microsoft.com/office/drawing/2014/main" id="{DE515FA9-777B-C1DD-A5FB-C645D07ACD51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1005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2</xdr:col>
      <xdr:colOff>12700</xdr:colOff>
      <xdr:row>45</xdr:row>
      <xdr:rowOff>88900</xdr:rowOff>
    </xdr:to>
    <xdr:sp macro="" textlink="">
      <xdr:nvSpPr>
        <xdr:cNvPr id="1130" name="AutoShape 106">
          <a:extLst>
            <a:ext uri="{FF2B5EF4-FFF2-40B4-BE49-F238E27FC236}">
              <a16:creationId xmlns:a16="http://schemas.microsoft.com/office/drawing/2014/main" id="{35E913C8-6713-6394-541E-BD17CB6E3DD8}"/>
            </a:ext>
          </a:extLst>
        </xdr:cNvPr>
        <xdr:cNvSpPr>
          <a:spLocks noChangeAspect="1" noChangeArrowheads="1"/>
        </xdr:cNvSpPr>
      </xdr:nvSpPr>
      <xdr:spPr bwMode="auto">
        <a:xfrm>
          <a:off x="0" y="1028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44</xdr:row>
      <xdr:rowOff>0</xdr:rowOff>
    </xdr:from>
    <xdr:to>
      <xdr:col>7</xdr:col>
      <xdr:colOff>12700</xdr:colOff>
      <xdr:row>45</xdr:row>
      <xdr:rowOff>88900</xdr:rowOff>
    </xdr:to>
    <xdr:sp macro="" textlink="">
      <xdr:nvSpPr>
        <xdr:cNvPr id="1131" name="AutoShape 107">
          <a:extLst>
            <a:ext uri="{FF2B5EF4-FFF2-40B4-BE49-F238E27FC236}">
              <a16:creationId xmlns:a16="http://schemas.microsoft.com/office/drawing/2014/main" id="{21101E72-39BF-F96C-E257-CC05E6FF587B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028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20</xdr:col>
      <xdr:colOff>12700</xdr:colOff>
      <xdr:row>45</xdr:row>
      <xdr:rowOff>88900</xdr:rowOff>
    </xdr:to>
    <xdr:sp macro="" textlink="">
      <xdr:nvSpPr>
        <xdr:cNvPr id="1132" name="AutoShape 108">
          <a:extLst>
            <a:ext uri="{FF2B5EF4-FFF2-40B4-BE49-F238E27FC236}">
              <a16:creationId xmlns:a16="http://schemas.microsoft.com/office/drawing/2014/main" id="{37A2DF71-7E6C-0E0F-427D-654835FED5AB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1028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44</xdr:row>
      <xdr:rowOff>0</xdr:rowOff>
    </xdr:from>
    <xdr:to>
      <xdr:col>36</xdr:col>
      <xdr:colOff>158750</xdr:colOff>
      <xdr:row>45</xdr:row>
      <xdr:rowOff>88900</xdr:rowOff>
    </xdr:to>
    <xdr:sp macro="" textlink="">
      <xdr:nvSpPr>
        <xdr:cNvPr id="1133" name="AutoShape 109">
          <a:extLst>
            <a:ext uri="{FF2B5EF4-FFF2-40B4-BE49-F238E27FC236}">
              <a16:creationId xmlns:a16="http://schemas.microsoft.com/office/drawing/2014/main" id="{BE82F524-1FC9-A1D6-625E-3A30862A8E48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1028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2</xdr:col>
      <xdr:colOff>12700</xdr:colOff>
      <xdr:row>46</xdr:row>
      <xdr:rowOff>88900</xdr:rowOff>
    </xdr:to>
    <xdr:sp macro="" textlink="">
      <xdr:nvSpPr>
        <xdr:cNvPr id="1134" name="AutoShape 110">
          <a:extLst>
            <a:ext uri="{FF2B5EF4-FFF2-40B4-BE49-F238E27FC236}">
              <a16:creationId xmlns:a16="http://schemas.microsoft.com/office/drawing/2014/main" id="{41E21E0B-EEC3-EEB5-E748-FB603C734A04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45</xdr:row>
      <xdr:rowOff>0</xdr:rowOff>
    </xdr:from>
    <xdr:to>
      <xdr:col>36</xdr:col>
      <xdr:colOff>158750</xdr:colOff>
      <xdr:row>46</xdr:row>
      <xdr:rowOff>88900</xdr:rowOff>
    </xdr:to>
    <xdr:sp macro="" textlink="">
      <xdr:nvSpPr>
        <xdr:cNvPr id="1135" name="AutoShape 111">
          <a:extLst>
            <a:ext uri="{FF2B5EF4-FFF2-40B4-BE49-F238E27FC236}">
              <a16:creationId xmlns:a16="http://schemas.microsoft.com/office/drawing/2014/main" id="{48A1F483-E140-BC6B-E7D4-8759F129C040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105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2</xdr:col>
      <xdr:colOff>12700</xdr:colOff>
      <xdr:row>47</xdr:row>
      <xdr:rowOff>88900</xdr:rowOff>
    </xdr:to>
    <xdr:sp macro="" textlink="">
      <xdr:nvSpPr>
        <xdr:cNvPr id="1136" name="AutoShape 112">
          <a:extLst>
            <a:ext uri="{FF2B5EF4-FFF2-40B4-BE49-F238E27FC236}">
              <a16:creationId xmlns:a16="http://schemas.microsoft.com/office/drawing/2014/main" id="{64481FC5-4E05-9C11-FBAC-221FC3C43B8B}"/>
            </a:ext>
          </a:extLst>
        </xdr:cNvPr>
        <xdr:cNvSpPr>
          <a:spLocks noChangeAspect="1" noChangeArrowheads="1"/>
        </xdr:cNvSpPr>
      </xdr:nvSpPr>
      <xdr:spPr bwMode="auto">
        <a:xfrm>
          <a:off x="0" y="1075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46</xdr:row>
      <xdr:rowOff>0</xdr:rowOff>
    </xdr:from>
    <xdr:to>
      <xdr:col>36</xdr:col>
      <xdr:colOff>158750</xdr:colOff>
      <xdr:row>47</xdr:row>
      <xdr:rowOff>88900</xdr:rowOff>
    </xdr:to>
    <xdr:sp macro="" textlink="">
      <xdr:nvSpPr>
        <xdr:cNvPr id="1137" name="AutoShape 113">
          <a:extLst>
            <a:ext uri="{FF2B5EF4-FFF2-40B4-BE49-F238E27FC236}">
              <a16:creationId xmlns:a16="http://schemas.microsoft.com/office/drawing/2014/main" id="{6DECDDB8-AD25-BB43-CE79-40D18DF120CB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1075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2</xdr:col>
      <xdr:colOff>12700</xdr:colOff>
      <xdr:row>48</xdr:row>
      <xdr:rowOff>88900</xdr:rowOff>
    </xdr:to>
    <xdr:sp macro="" textlink="">
      <xdr:nvSpPr>
        <xdr:cNvPr id="1138" name="AutoShape 114">
          <a:extLst>
            <a:ext uri="{FF2B5EF4-FFF2-40B4-BE49-F238E27FC236}">
              <a16:creationId xmlns:a16="http://schemas.microsoft.com/office/drawing/2014/main" id="{FC960106-23D9-38EF-523B-274289259FF7}"/>
            </a:ext>
          </a:extLst>
        </xdr:cNvPr>
        <xdr:cNvSpPr>
          <a:spLocks noChangeAspect="1" noChangeArrowheads="1"/>
        </xdr:cNvSpPr>
      </xdr:nvSpPr>
      <xdr:spPr bwMode="auto">
        <a:xfrm>
          <a:off x="0" y="109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2</xdr:col>
      <xdr:colOff>12700</xdr:colOff>
      <xdr:row>49</xdr:row>
      <xdr:rowOff>88900</xdr:rowOff>
    </xdr:to>
    <xdr:sp macro="" textlink="">
      <xdr:nvSpPr>
        <xdr:cNvPr id="1139" name="AutoShape 115">
          <a:extLst>
            <a:ext uri="{FF2B5EF4-FFF2-40B4-BE49-F238E27FC236}">
              <a16:creationId xmlns:a16="http://schemas.microsoft.com/office/drawing/2014/main" id="{249500BC-7271-46A8-41D2-BB82655A98C3}"/>
            </a:ext>
          </a:extLst>
        </xdr:cNvPr>
        <xdr:cNvSpPr>
          <a:spLocks noChangeAspect="1" noChangeArrowheads="1"/>
        </xdr:cNvSpPr>
      </xdr:nvSpPr>
      <xdr:spPr bwMode="auto">
        <a:xfrm>
          <a:off x="0" y="1122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48</xdr:row>
      <xdr:rowOff>0</xdr:rowOff>
    </xdr:from>
    <xdr:to>
      <xdr:col>36</xdr:col>
      <xdr:colOff>158750</xdr:colOff>
      <xdr:row>49</xdr:row>
      <xdr:rowOff>88900</xdr:rowOff>
    </xdr:to>
    <xdr:sp macro="" textlink="">
      <xdr:nvSpPr>
        <xdr:cNvPr id="1140" name="AutoShape 116">
          <a:extLst>
            <a:ext uri="{FF2B5EF4-FFF2-40B4-BE49-F238E27FC236}">
              <a16:creationId xmlns:a16="http://schemas.microsoft.com/office/drawing/2014/main" id="{4A957D1C-2BDB-30CF-43F0-A9F4729154B5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1122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2</xdr:col>
      <xdr:colOff>12700</xdr:colOff>
      <xdr:row>50</xdr:row>
      <xdr:rowOff>88900</xdr:rowOff>
    </xdr:to>
    <xdr:sp macro="" textlink="">
      <xdr:nvSpPr>
        <xdr:cNvPr id="1141" name="AutoShape 117">
          <a:extLst>
            <a:ext uri="{FF2B5EF4-FFF2-40B4-BE49-F238E27FC236}">
              <a16:creationId xmlns:a16="http://schemas.microsoft.com/office/drawing/2014/main" id="{24126048-E5BE-6D43-9DD0-D07C9EF97EFA}"/>
            </a:ext>
          </a:extLst>
        </xdr:cNvPr>
        <xdr:cNvSpPr>
          <a:spLocks noChangeAspect="1" noChangeArrowheads="1"/>
        </xdr:cNvSpPr>
      </xdr:nvSpPr>
      <xdr:spPr bwMode="auto">
        <a:xfrm>
          <a:off x="0" y="1145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6</xdr:col>
      <xdr:colOff>12700</xdr:colOff>
      <xdr:row>50</xdr:row>
      <xdr:rowOff>88900</xdr:rowOff>
    </xdr:to>
    <xdr:sp macro="" textlink="">
      <xdr:nvSpPr>
        <xdr:cNvPr id="1142" name="AutoShape 118">
          <a:extLst>
            <a:ext uri="{FF2B5EF4-FFF2-40B4-BE49-F238E27FC236}">
              <a16:creationId xmlns:a16="http://schemas.microsoft.com/office/drawing/2014/main" id="{775DA88A-61C1-7C97-C3B0-500605053F8C}"/>
            </a:ext>
          </a:extLst>
        </xdr:cNvPr>
        <xdr:cNvSpPr>
          <a:spLocks noChangeAspect="1" noChangeArrowheads="1"/>
        </xdr:cNvSpPr>
      </xdr:nvSpPr>
      <xdr:spPr bwMode="auto">
        <a:xfrm>
          <a:off x="2641600" y="1145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49</xdr:row>
      <xdr:rowOff>0</xdr:rowOff>
    </xdr:from>
    <xdr:to>
      <xdr:col>36</xdr:col>
      <xdr:colOff>158750</xdr:colOff>
      <xdr:row>50</xdr:row>
      <xdr:rowOff>88900</xdr:rowOff>
    </xdr:to>
    <xdr:sp macro="" textlink="">
      <xdr:nvSpPr>
        <xdr:cNvPr id="1143" name="AutoShape 119">
          <a:extLst>
            <a:ext uri="{FF2B5EF4-FFF2-40B4-BE49-F238E27FC236}">
              <a16:creationId xmlns:a16="http://schemas.microsoft.com/office/drawing/2014/main" id="{59D6A53A-4364-234F-732C-93EFBA626D63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1145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2</xdr:col>
      <xdr:colOff>12700</xdr:colOff>
      <xdr:row>51</xdr:row>
      <xdr:rowOff>88900</xdr:rowOff>
    </xdr:to>
    <xdr:sp macro="" textlink="">
      <xdr:nvSpPr>
        <xdr:cNvPr id="1144" name="AutoShape 120">
          <a:extLst>
            <a:ext uri="{FF2B5EF4-FFF2-40B4-BE49-F238E27FC236}">
              <a16:creationId xmlns:a16="http://schemas.microsoft.com/office/drawing/2014/main" id="{3651863A-8DB0-8F88-552B-3C0A35C523FC}"/>
            </a:ext>
          </a:extLst>
        </xdr:cNvPr>
        <xdr:cNvSpPr>
          <a:spLocks noChangeAspect="1" noChangeArrowheads="1"/>
        </xdr:cNvSpPr>
      </xdr:nvSpPr>
      <xdr:spPr bwMode="auto">
        <a:xfrm>
          <a:off x="0" y="1169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50</xdr:row>
      <xdr:rowOff>0</xdr:rowOff>
    </xdr:from>
    <xdr:to>
      <xdr:col>36</xdr:col>
      <xdr:colOff>158750</xdr:colOff>
      <xdr:row>51</xdr:row>
      <xdr:rowOff>88900</xdr:rowOff>
    </xdr:to>
    <xdr:sp macro="" textlink="">
      <xdr:nvSpPr>
        <xdr:cNvPr id="1145" name="AutoShape 121">
          <a:extLst>
            <a:ext uri="{FF2B5EF4-FFF2-40B4-BE49-F238E27FC236}">
              <a16:creationId xmlns:a16="http://schemas.microsoft.com/office/drawing/2014/main" id="{5F5B9BA4-F123-6CFA-5FAB-F1C1685BF125}"/>
            </a:ext>
          </a:extLst>
        </xdr:cNvPr>
        <xdr:cNvSpPr>
          <a:spLocks noChangeAspect="1" noChangeArrowheads="1"/>
        </xdr:cNvSpPr>
      </xdr:nvSpPr>
      <xdr:spPr bwMode="auto">
        <a:xfrm>
          <a:off x="23114000" y="1169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2</xdr:col>
      <xdr:colOff>12700</xdr:colOff>
      <xdr:row>52</xdr:row>
      <xdr:rowOff>95250</xdr:rowOff>
    </xdr:to>
    <xdr:sp macro="" textlink="">
      <xdr:nvSpPr>
        <xdr:cNvPr id="1146" name="AutoShape 122">
          <a:extLst>
            <a:ext uri="{FF2B5EF4-FFF2-40B4-BE49-F238E27FC236}">
              <a16:creationId xmlns:a16="http://schemas.microsoft.com/office/drawing/2014/main" id="{92612A2F-4259-63A7-B84E-A506CDAA3DB9}"/>
            </a:ext>
          </a:extLst>
        </xdr:cNvPr>
        <xdr:cNvSpPr>
          <a:spLocks noChangeAspect="1" noChangeArrowheads="1"/>
        </xdr:cNvSpPr>
      </xdr:nvSpPr>
      <xdr:spPr bwMode="auto">
        <a:xfrm>
          <a:off x="0" y="1192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36</xdr:col>
      <xdr:colOff>0</xdr:colOff>
      <xdr:row>51</xdr:row>
      <xdr:rowOff>0</xdr:rowOff>
    </xdr:from>
    <xdr:to>
      <xdr:col>37</xdr:col>
      <xdr:colOff>50800</xdr:colOff>
      <xdr:row>52</xdr:row>
      <xdr:rowOff>95250</xdr:rowOff>
    </xdr:to>
    <xdr:sp macro="" textlink="">
      <xdr:nvSpPr>
        <xdr:cNvPr id="1147" name="AutoShape 123">
          <a:extLst>
            <a:ext uri="{FF2B5EF4-FFF2-40B4-BE49-F238E27FC236}">
              <a16:creationId xmlns:a16="http://schemas.microsoft.com/office/drawing/2014/main" id="{3E4F8277-B2CD-3114-3F54-43A8F4B2DD42}"/>
            </a:ext>
          </a:extLst>
        </xdr:cNvPr>
        <xdr:cNvSpPr>
          <a:spLocks noChangeAspect="1" noChangeArrowheads="1"/>
        </xdr:cNvSpPr>
      </xdr:nvSpPr>
      <xdr:spPr bwMode="auto">
        <a:xfrm>
          <a:off x="23774400" y="1192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2</xdr:col>
      <xdr:colOff>12700</xdr:colOff>
      <xdr:row>53</xdr:row>
      <xdr:rowOff>95250</xdr:rowOff>
    </xdr:to>
    <xdr:sp macro="" textlink="">
      <xdr:nvSpPr>
        <xdr:cNvPr id="1148" name="AutoShape 124">
          <a:extLst>
            <a:ext uri="{FF2B5EF4-FFF2-40B4-BE49-F238E27FC236}">
              <a16:creationId xmlns:a16="http://schemas.microsoft.com/office/drawing/2014/main" id="{810DD685-41C0-2C03-19D1-6ACC21E5B293}"/>
            </a:ext>
          </a:extLst>
        </xdr:cNvPr>
        <xdr:cNvSpPr>
          <a:spLocks noChangeAspect="1" noChangeArrowheads="1"/>
        </xdr:cNvSpPr>
      </xdr:nvSpPr>
      <xdr:spPr bwMode="auto">
        <a:xfrm>
          <a:off x="0" y="1215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2</xdr:col>
      <xdr:colOff>12700</xdr:colOff>
      <xdr:row>54</xdr:row>
      <xdr:rowOff>76200</xdr:rowOff>
    </xdr:to>
    <xdr:sp macro="" textlink="">
      <xdr:nvSpPr>
        <xdr:cNvPr id="1149" name="AutoShape 125">
          <a:extLst>
            <a:ext uri="{FF2B5EF4-FFF2-40B4-BE49-F238E27FC236}">
              <a16:creationId xmlns:a16="http://schemas.microsoft.com/office/drawing/2014/main" id="{7609C39B-0A21-E0B5-3894-674CEB3CF273}"/>
            </a:ext>
          </a:extLst>
        </xdr:cNvPr>
        <xdr:cNvSpPr>
          <a:spLocks noChangeAspect="1" noChangeArrowheads="1"/>
        </xdr:cNvSpPr>
      </xdr:nvSpPr>
      <xdr:spPr bwMode="auto">
        <a:xfrm>
          <a:off x="0" y="123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32</xdr:col>
      <xdr:colOff>0</xdr:colOff>
      <xdr:row>53</xdr:row>
      <xdr:rowOff>0</xdr:rowOff>
    </xdr:from>
    <xdr:to>
      <xdr:col>34</xdr:col>
      <xdr:colOff>12700</xdr:colOff>
      <xdr:row>54</xdr:row>
      <xdr:rowOff>76200</xdr:rowOff>
    </xdr:to>
    <xdr:sp macro="" textlink="">
      <xdr:nvSpPr>
        <xdr:cNvPr id="1150" name="AutoShape 126">
          <a:extLst>
            <a:ext uri="{FF2B5EF4-FFF2-40B4-BE49-F238E27FC236}">
              <a16:creationId xmlns:a16="http://schemas.microsoft.com/office/drawing/2014/main" id="{FA122207-99D9-E6F0-1F5B-2AA5C669C4DC}"/>
            </a:ext>
          </a:extLst>
        </xdr:cNvPr>
        <xdr:cNvSpPr>
          <a:spLocks noChangeAspect="1" noChangeArrowheads="1"/>
        </xdr:cNvSpPr>
      </xdr:nvSpPr>
      <xdr:spPr bwMode="auto">
        <a:xfrm>
          <a:off x="21132800" y="123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2</xdr:col>
      <xdr:colOff>12700</xdr:colOff>
      <xdr:row>55</xdr:row>
      <xdr:rowOff>95250</xdr:rowOff>
    </xdr:to>
    <xdr:sp macro="" textlink="">
      <xdr:nvSpPr>
        <xdr:cNvPr id="1151" name="AutoShape 127">
          <a:extLst>
            <a:ext uri="{FF2B5EF4-FFF2-40B4-BE49-F238E27FC236}">
              <a16:creationId xmlns:a16="http://schemas.microsoft.com/office/drawing/2014/main" id="{F9F4F881-2D5F-8038-3951-7F04F54FB0A2}"/>
            </a:ext>
          </a:extLst>
        </xdr:cNvPr>
        <xdr:cNvSpPr>
          <a:spLocks noChangeAspect="1" noChangeArrowheads="1"/>
        </xdr:cNvSpPr>
      </xdr:nvSpPr>
      <xdr:spPr bwMode="auto">
        <a:xfrm>
          <a:off x="0" y="126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c01-sss03.kitora.toyota.co.jp/hpmex/servlet/RC" TargetMode="External"/><Relationship Id="rId1" Type="http://schemas.openxmlformats.org/officeDocument/2006/relationships/hyperlink" Target="http://nomuradc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1772-F9BF-4001-8BD5-2075AE62BB6A}">
  <dimension ref="A1:AT86"/>
  <sheetViews>
    <sheetView tabSelected="1" workbookViewId="0">
      <pane xSplit="4" ySplit="4" topLeftCell="AH79" activePane="bottomRight" state="frozen"/>
      <selection pane="topRight" activeCell="E1" sqref="E1"/>
      <selection pane="bottomLeft" activeCell="A5" sqref="A5"/>
      <selection pane="bottomRight" activeCell="AJ90" sqref="AJ90"/>
    </sheetView>
  </sheetViews>
  <sheetFormatPr defaultRowHeight="18" x14ac:dyDescent="0.55000000000000004"/>
  <cols>
    <col min="1" max="1" width="16.25" style="1" bestFit="1" customWidth="1"/>
    <col min="2" max="2" width="12.25" style="1" bestFit="1" customWidth="1"/>
    <col min="3" max="3" width="5.5" style="3" bestFit="1" customWidth="1"/>
    <col min="4" max="4" width="12.1640625" style="1" bestFit="1" customWidth="1"/>
    <col min="5" max="9" width="12.25" style="1" bestFit="1" customWidth="1"/>
    <col min="10" max="10" width="12.25" style="23" bestFit="1" customWidth="1"/>
    <col min="11" max="46" width="12.25" style="1" bestFit="1" customWidth="1"/>
    <col min="47" max="16384" width="8.6640625" style="1"/>
  </cols>
  <sheetData>
    <row r="1" spans="1:46" s="2" customFormat="1" x14ac:dyDescent="0.55000000000000004">
      <c r="E1" s="2">
        <v>2024</v>
      </c>
      <c r="F1" s="2">
        <f>E1+1</f>
        <v>2025</v>
      </c>
      <c r="G1" s="2">
        <f t="shared" ref="G1:AS8" si="0">F1+1</f>
        <v>2026</v>
      </c>
      <c r="H1" s="2">
        <f t="shared" si="0"/>
        <v>2027</v>
      </c>
      <c r="I1" s="2">
        <f t="shared" si="0"/>
        <v>2028</v>
      </c>
      <c r="J1" s="22">
        <f t="shared" si="0"/>
        <v>2029</v>
      </c>
      <c r="K1" s="2">
        <f t="shared" si="0"/>
        <v>2030</v>
      </c>
      <c r="L1" s="2">
        <f t="shared" si="0"/>
        <v>2031</v>
      </c>
      <c r="M1" s="2">
        <f t="shared" si="0"/>
        <v>2032</v>
      </c>
      <c r="N1" s="2">
        <f t="shared" si="0"/>
        <v>2033</v>
      </c>
      <c r="O1" s="2">
        <f t="shared" si="0"/>
        <v>2034</v>
      </c>
      <c r="P1" s="2">
        <f t="shared" si="0"/>
        <v>2035</v>
      </c>
      <c r="Q1" s="2">
        <f t="shared" si="0"/>
        <v>2036</v>
      </c>
      <c r="R1" s="2">
        <f t="shared" si="0"/>
        <v>2037</v>
      </c>
      <c r="S1" s="2">
        <f t="shared" si="0"/>
        <v>2038</v>
      </c>
      <c r="T1" s="2">
        <f t="shared" si="0"/>
        <v>2039</v>
      </c>
      <c r="U1" s="2">
        <f t="shared" si="0"/>
        <v>2040</v>
      </c>
      <c r="V1" s="2">
        <f t="shared" si="0"/>
        <v>2041</v>
      </c>
      <c r="W1" s="2">
        <f t="shared" si="0"/>
        <v>2042</v>
      </c>
      <c r="X1" s="2">
        <f t="shared" si="0"/>
        <v>2043</v>
      </c>
      <c r="Y1" s="2">
        <f t="shared" si="0"/>
        <v>2044</v>
      </c>
      <c r="Z1" s="2">
        <f t="shared" si="0"/>
        <v>2045</v>
      </c>
      <c r="AA1" s="2">
        <f t="shared" si="0"/>
        <v>2046</v>
      </c>
      <c r="AB1" s="2">
        <f t="shared" si="0"/>
        <v>2047</v>
      </c>
      <c r="AC1" s="2">
        <f t="shared" si="0"/>
        <v>2048</v>
      </c>
      <c r="AD1" s="2">
        <f t="shared" si="0"/>
        <v>2049</v>
      </c>
      <c r="AE1" s="2">
        <f t="shared" si="0"/>
        <v>2050</v>
      </c>
      <c r="AF1" s="2">
        <f t="shared" si="0"/>
        <v>2051</v>
      </c>
      <c r="AG1" s="2">
        <f t="shared" si="0"/>
        <v>2052</v>
      </c>
      <c r="AH1" s="2">
        <f t="shared" si="0"/>
        <v>2053</v>
      </c>
      <c r="AI1" s="2">
        <f t="shared" si="0"/>
        <v>2054</v>
      </c>
      <c r="AJ1" s="2">
        <f t="shared" si="0"/>
        <v>2055</v>
      </c>
      <c r="AK1" s="2">
        <f t="shared" si="0"/>
        <v>2056</v>
      </c>
      <c r="AL1" s="2">
        <f t="shared" si="0"/>
        <v>2057</v>
      </c>
      <c r="AM1" s="2">
        <f t="shared" si="0"/>
        <v>2058</v>
      </c>
      <c r="AN1" s="2">
        <f t="shared" si="0"/>
        <v>2059</v>
      </c>
      <c r="AO1" s="2">
        <f t="shared" si="0"/>
        <v>2060</v>
      </c>
      <c r="AP1" s="2">
        <f t="shared" si="0"/>
        <v>2061</v>
      </c>
      <c r="AQ1" s="2">
        <f t="shared" si="0"/>
        <v>2062</v>
      </c>
      <c r="AR1" s="2">
        <f t="shared" si="0"/>
        <v>2063</v>
      </c>
      <c r="AS1" s="2">
        <f t="shared" si="0"/>
        <v>2064</v>
      </c>
      <c r="AT1" s="2">
        <f t="shared" ref="AT1" si="1">AS1+1</f>
        <v>2065</v>
      </c>
    </row>
    <row r="2" spans="1:46" x14ac:dyDescent="0.55000000000000004">
      <c r="D2" s="15" t="s">
        <v>13</v>
      </c>
      <c r="E2" s="1">
        <f>SUM(E9:E49)</f>
        <v>11836000</v>
      </c>
      <c r="F2" s="1">
        <f t="shared" ref="F2:AT2" si="2">E4+SUM(F9:F49)</f>
        <v>35598647.600000001</v>
      </c>
      <c r="G2" s="1">
        <f t="shared" si="2"/>
        <v>30766087.600000001</v>
      </c>
      <c r="H2" s="1">
        <f t="shared" si="2"/>
        <v>29933527.600000001</v>
      </c>
      <c r="I2" s="1">
        <f t="shared" si="2"/>
        <v>29100967.600000001</v>
      </c>
      <c r="J2" s="23">
        <f t="shared" si="2"/>
        <v>31832407.600000001</v>
      </c>
      <c r="K2" s="1">
        <f t="shared" si="2"/>
        <v>31206356.400000002</v>
      </c>
      <c r="L2" s="1">
        <f t="shared" si="2"/>
        <v>30880305.200000003</v>
      </c>
      <c r="M2" s="1">
        <f t="shared" si="2"/>
        <v>30554254.000000004</v>
      </c>
      <c r="N2" s="1">
        <f t="shared" si="2"/>
        <v>26228202.800000004</v>
      </c>
      <c r="O2" s="1">
        <f t="shared" si="2"/>
        <v>25752151.600000005</v>
      </c>
      <c r="P2" s="1">
        <f t="shared" si="2"/>
        <v>25517278.800000004</v>
      </c>
      <c r="Q2" s="1">
        <f t="shared" si="2"/>
        <v>25582406.000000004</v>
      </c>
      <c r="R2" s="1">
        <f t="shared" si="2"/>
        <v>25647533.200000003</v>
      </c>
      <c r="S2" s="1">
        <f t="shared" si="2"/>
        <v>25712660.400000002</v>
      </c>
      <c r="T2" s="1">
        <f t="shared" si="2"/>
        <v>19827787.600000001</v>
      </c>
      <c r="U2" s="1">
        <f t="shared" si="2"/>
        <v>19592914.800000001</v>
      </c>
      <c r="V2" s="1">
        <f t="shared" si="2"/>
        <v>15658042</v>
      </c>
      <c r="W2" s="1">
        <f t="shared" si="2"/>
        <v>15723169.199999999</v>
      </c>
      <c r="X2" s="1">
        <f t="shared" si="2"/>
        <v>15788296.399999999</v>
      </c>
      <c r="Y2" s="1">
        <f t="shared" si="2"/>
        <v>15703423.599999998</v>
      </c>
      <c r="Z2" s="1">
        <f t="shared" si="2"/>
        <v>15468550.799999997</v>
      </c>
      <c r="AA2" s="1">
        <f t="shared" si="2"/>
        <v>14840237.999999996</v>
      </c>
      <c r="AB2" s="1">
        <f t="shared" si="2"/>
        <v>14211925.199999996</v>
      </c>
      <c r="AC2" s="1">
        <f t="shared" si="2"/>
        <v>13583612.399999995</v>
      </c>
      <c r="AD2" s="1">
        <f t="shared" si="2"/>
        <v>12805299.599999994</v>
      </c>
      <c r="AE2" s="1">
        <f t="shared" si="2"/>
        <v>12176986.799999993</v>
      </c>
      <c r="AF2" s="1">
        <f t="shared" si="2"/>
        <v>11548673.999999993</v>
      </c>
      <c r="AG2" s="1">
        <f t="shared" si="2"/>
        <v>10920361.199999992</v>
      </c>
      <c r="AH2" s="1">
        <f t="shared" si="2"/>
        <v>10292048.399999991</v>
      </c>
      <c r="AI2" s="1">
        <f t="shared" si="2"/>
        <v>3863735.5999999912</v>
      </c>
      <c r="AJ2" s="1">
        <f t="shared" si="2"/>
        <v>3235422.7999999914</v>
      </c>
      <c r="AK2" s="1">
        <f t="shared" si="2"/>
        <v>2607109.9999999916</v>
      </c>
      <c r="AL2" s="1">
        <f t="shared" si="2"/>
        <v>1978797.1999999918</v>
      </c>
      <c r="AM2" s="1">
        <f t="shared" si="2"/>
        <v>1350484.399999992</v>
      </c>
      <c r="AN2" s="1">
        <f t="shared" si="2"/>
        <v>722171.59999999218</v>
      </c>
      <c r="AO2" s="1">
        <f t="shared" si="2"/>
        <v>93858.799999992363</v>
      </c>
      <c r="AP2" s="1">
        <f t="shared" si="2"/>
        <v>-534454.00000000745</v>
      </c>
      <c r="AQ2" s="1">
        <f t="shared" si="2"/>
        <v>-1162766.8000000073</v>
      </c>
      <c r="AR2" s="1">
        <f t="shared" si="2"/>
        <v>-1791079.6000000071</v>
      </c>
      <c r="AS2" s="1">
        <f t="shared" si="2"/>
        <v>-2419392.4000000069</v>
      </c>
      <c r="AT2" s="1">
        <f t="shared" si="2"/>
        <v>-3047705.2000000067</v>
      </c>
    </row>
    <row r="3" spans="1:46" x14ac:dyDescent="0.55000000000000004">
      <c r="D3" s="16" t="s">
        <v>12</v>
      </c>
      <c r="E3" s="1">
        <f>SUM(E51:E95)</f>
        <v>9862000</v>
      </c>
      <c r="F3" s="1">
        <f>SUM(F51:F95)</f>
        <v>9562000</v>
      </c>
      <c r="G3" s="1">
        <f t="shared" ref="G3:T3" si="3">SUM(G51:G95)</f>
        <v>5562000</v>
      </c>
      <c r="H3" s="1">
        <f t="shared" si="3"/>
        <v>5562000</v>
      </c>
      <c r="I3" s="1">
        <f t="shared" si="3"/>
        <v>7614000</v>
      </c>
      <c r="J3" s="23">
        <f t="shared" si="3"/>
        <v>3764000</v>
      </c>
      <c r="K3" s="1">
        <f t="shared" si="3"/>
        <v>3464000</v>
      </c>
      <c r="L3" s="1">
        <f t="shared" si="3"/>
        <v>3464000</v>
      </c>
      <c r="M3" s="1">
        <f t="shared" si="3"/>
        <v>7464000</v>
      </c>
      <c r="N3" s="1">
        <f t="shared" si="3"/>
        <v>3614000</v>
      </c>
      <c r="O3" s="1">
        <f t="shared" si="3"/>
        <v>3764000</v>
      </c>
      <c r="P3" s="1">
        <f t="shared" si="3"/>
        <v>3464000</v>
      </c>
      <c r="Q3" s="1">
        <f t="shared" si="3"/>
        <v>3464000</v>
      </c>
      <c r="R3" s="1">
        <f t="shared" si="3"/>
        <v>3464000</v>
      </c>
      <c r="S3" s="1">
        <f t="shared" si="3"/>
        <v>9414000</v>
      </c>
      <c r="T3" s="1">
        <f t="shared" si="3"/>
        <v>3764000</v>
      </c>
      <c r="U3" s="1">
        <f t="shared" ref="U3:AT3" si="4">SUM(U51:U95)</f>
        <v>7464000</v>
      </c>
      <c r="V3" s="1">
        <f t="shared" si="4"/>
        <v>3464000</v>
      </c>
      <c r="W3" s="1">
        <f t="shared" si="4"/>
        <v>3464000</v>
      </c>
      <c r="X3" s="1">
        <f t="shared" si="4"/>
        <v>3614000</v>
      </c>
      <c r="Y3" s="1">
        <f t="shared" si="4"/>
        <v>3764000</v>
      </c>
      <c r="Z3" s="1">
        <f t="shared" si="4"/>
        <v>3464000</v>
      </c>
      <c r="AA3" s="1">
        <f t="shared" si="4"/>
        <v>3464000</v>
      </c>
      <c r="AB3" s="1">
        <f t="shared" si="4"/>
        <v>3464000</v>
      </c>
      <c r="AC3" s="1">
        <f t="shared" si="4"/>
        <v>3614000</v>
      </c>
      <c r="AD3" s="1">
        <f t="shared" si="4"/>
        <v>3464000</v>
      </c>
      <c r="AE3" s="1">
        <f t="shared" si="4"/>
        <v>3464000</v>
      </c>
      <c r="AF3" s="1">
        <f t="shared" si="4"/>
        <v>3464000</v>
      </c>
      <c r="AG3" s="1">
        <f t="shared" si="4"/>
        <v>3464000</v>
      </c>
      <c r="AH3" s="1">
        <f t="shared" si="4"/>
        <v>9264000</v>
      </c>
      <c r="AI3" s="1">
        <f t="shared" si="4"/>
        <v>3464000</v>
      </c>
      <c r="AJ3" s="1">
        <f t="shared" si="4"/>
        <v>3464000</v>
      </c>
      <c r="AK3" s="1">
        <f t="shared" si="4"/>
        <v>3464000</v>
      </c>
      <c r="AL3" s="1">
        <f t="shared" si="4"/>
        <v>3464000</v>
      </c>
      <c r="AM3" s="1">
        <f t="shared" si="4"/>
        <v>3464000</v>
      </c>
      <c r="AN3" s="1">
        <f t="shared" si="4"/>
        <v>3464000</v>
      </c>
      <c r="AO3" s="1">
        <f t="shared" si="4"/>
        <v>3464000</v>
      </c>
      <c r="AP3" s="1">
        <f t="shared" si="4"/>
        <v>3464000</v>
      </c>
      <c r="AQ3" s="1">
        <f t="shared" si="4"/>
        <v>3464000</v>
      </c>
      <c r="AR3" s="1">
        <f t="shared" si="4"/>
        <v>3464000</v>
      </c>
      <c r="AS3" s="1">
        <f t="shared" si="4"/>
        <v>3464000</v>
      </c>
      <c r="AT3" s="1">
        <f t="shared" si="4"/>
        <v>3464000</v>
      </c>
    </row>
    <row r="4" spans="1:46" x14ac:dyDescent="0.55000000000000004">
      <c r="D4" s="1" t="s">
        <v>14</v>
      </c>
      <c r="E4" s="1">
        <f>E2-E3</f>
        <v>1974000</v>
      </c>
      <c r="F4" s="1">
        <f>F2-F3</f>
        <v>26036647.600000001</v>
      </c>
      <c r="G4" s="1">
        <f t="shared" ref="G4:T4" si="5">G2-G3</f>
        <v>25204087.600000001</v>
      </c>
      <c r="H4" s="1">
        <f t="shared" si="5"/>
        <v>24371527.600000001</v>
      </c>
      <c r="I4" s="1">
        <f t="shared" si="5"/>
        <v>21486967.600000001</v>
      </c>
      <c r="J4" s="23">
        <f t="shared" si="5"/>
        <v>28068407.600000001</v>
      </c>
      <c r="K4" s="1">
        <f t="shared" si="5"/>
        <v>27742356.400000002</v>
      </c>
      <c r="L4" s="1">
        <f t="shared" si="5"/>
        <v>27416305.200000003</v>
      </c>
      <c r="M4" s="1">
        <f t="shared" si="5"/>
        <v>23090254.000000004</v>
      </c>
      <c r="N4" s="1">
        <f t="shared" si="5"/>
        <v>22614202.800000004</v>
      </c>
      <c r="O4" s="1">
        <f t="shared" si="5"/>
        <v>21988151.600000005</v>
      </c>
      <c r="P4" s="1">
        <f t="shared" si="5"/>
        <v>22053278.800000004</v>
      </c>
      <c r="Q4" s="1">
        <f t="shared" si="5"/>
        <v>22118406.000000004</v>
      </c>
      <c r="R4" s="1">
        <f t="shared" si="5"/>
        <v>22183533.200000003</v>
      </c>
      <c r="S4" s="1">
        <f t="shared" si="5"/>
        <v>16298660.400000002</v>
      </c>
      <c r="T4" s="1">
        <f t="shared" si="5"/>
        <v>16063787.600000001</v>
      </c>
      <c r="U4" s="1">
        <f t="shared" ref="U4:AT4" si="6">U2-U3</f>
        <v>12128914.800000001</v>
      </c>
      <c r="V4" s="1">
        <f t="shared" si="6"/>
        <v>12194042</v>
      </c>
      <c r="W4" s="1">
        <f t="shared" si="6"/>
        <v>12259169.199999999</v>
      </c>
      <c r="X4" s="1">
        <f t="shared" si="6"/>
        <v>12174296.399999999</v>
      </c>
      <c r="Y4" s="1">
        <f t="shared" si="6"/>
        <v>11939423.599999998</v>
      </c>
      <c r="Z4" s="1">
        <f t="shared" si="6"/>
        <v>12004550.799999997</v>
      </c>
      <c r="AA4" s="1">
        <f t="shared" si="6"/>
        <v>11376237.999999996</v>
      </c>
      <c r="AB4" s="1">
        <f t="shared" si="6"/>
        <v>10747925.199999996</v>
      </c>
      <c r="AC4" s="1">
        <f t="shared" si="6"/>
        <v>9969612.3999999948</v>
      </c>
      <c r="AD4" s="1">
        <f t="shared" si="6"/>
        <v>9341299.599999994</v>
      </c>
      <c r="AE4" s="1">
        <f t="shared" si="6"/>
        <v>8712986.7999999933</v>
      </c>
      <c r="AF4" s="1">
        <f t="shared" si="6"/>
        <v>8084673.9999999925</v>
      </c>
      <c r="AG4" s="1">
        <f t="shared" si="6"/>
        <v>7456361.1999999918</v>
      </c>
      <c r="AH4" s="1">
        <f t="shared" si="6"/>
        <v>1028048.3999999911</v>
      </c>
      <c r="AI4" s="1">
        <f t="shared" si="6"/>
        <v>399735.59999999125</v>
      </c>
      <c r="AJ4" s="1">
        <f t="shared" si="6"/>
        <v>-228577.20000000857</v>
      </c>
      <c r="AK4" s="1">
        <f t="shared" si="6"/>
        <v>-856890.00000000838</v>
      </c>
      <c r="AL4" s="1">
        <f t="shared" si="6"/>
        <v>-1485202.8000000082</v>
      </c>
      <c r="AM4" s="1">
        <f t="shared" si="6"/>
        <v>-2113515.600000008</v>
      </c>
      <c r="AN4" s="1">
        <f t="shared" si="6"/>
        <v>-2741828.4000000078</v>
      </c>
      <c r="AO4" s="1">
        <f t="shared" si="6"/>
        <v>-3370141.2000000076</v>
      </c>
      <c r="AP4" s="1">
        <f t="shared" si="6"/>
        <v>-3998454.0000000075</v>
      </c>
      <c r="AQ4" s="1">
        <f t="shared" si="6"/>
        <v>-4626766.8000000073</v>
      </c>
      <c r="AR4" s="1">
        <f t="shared" si="6"/>
        <v>-5255079.6000000071</v>
      </c>
      <c r="AS4" s="1">
        <f t="shared" si="6"/>
        <v>-5883392.4000000069</v>
      </c>
      <c r="AT4" s="1">
        <f t="shared" si="6"/>
        <v>-6511705.2000000067</v>
      </c>
    </row>
    <row r="5" spans="1:46" s="2" customFormat="1" x14ac:dyDescent="0.55000000000000004">
      <c r="E5" s="2">
        <v>59</v>
      </c>
      <c r="F5" s="2">
        <f t="shared" ref="F5:U8" si="7">E5+1</f>
        <v>60</v>
      </c>
      <c r="G5" s="2">
        <f t="shared" si="7"/>
        <v>61</v>
      </c>
      <c r="H5" s="2">
        <f t="shared" si="7"/>
        <v>62</v>
      </c>
      <c r="I5" s="2">
        <f t="shared" si="7"/>
        <v>63</v>
      </c>
      <c r="J5" s="22">
        <f t="shared" si="7"/>
        <v>64</v>
      </c>
      <c r="K5" s="2">
        <f t="shared" si="7"/>
        <v>65</v>
      </c>
      <c r="L5" s="2">
        <f t="shared" si="7"/>
        <v>66</v>
      </c>
      <c r="M5" s="2">
        <f t="shared" si="7"/>
        <v>67</v>
      </c>
      <c r="N5" s="2">
        <f t="shared" si="7"/>
        <v>68</v>
      </c>
      <c r="O5" s="2">
        <f t="shared" si="7"/>
        <v>69</v>
      </c>
      <c r="P5" s="2">
        <f t="shared" si="7"/>
        <v>70</v>
      </c>
      <c r="Q5" s="2">
        <f t="shared" si="7"/>
        <v>71</v>
      </c>
      <c r="R5" s="2">
        <f t="shared" si="7"/>
        <v>72</v>
      </c>
      <c r="S5" s="2">
        <f t="shared" si="7"/>
        <v>73</v>
      </c>
      <c r="T5" s="2">
        <f t="shared" si="7"/>
        <v>74</v>
      </c>
      <c r="U5" s="2">
        <f t="shared" si="7"/>
        <v>75</v>
      </c>
      <c r="V5" s="2">
        <f t="shared" si="0"/>
        <v>76</v>
      </c>
      <c r="W5" s="2">
        <f t="shared" si="0"/>
        <v>77</v>
      </c>
      <c r="X5" s="2">
        <f t="shared" si="0"/>
        <v>78</v>
      </c>
      <c r="Y5" s="2">
        <f t="shared" si="0"/>
        <v>79</v>
      </c>
      <c r="Z5" s="2">
        <f t="shared" si="0"/>
        <v>80</v>
      </c>
      <c r="AA5" s="2">
        <f t="shared" si="0"/>
        <v>81</v>
      </c>
      <c r="AB5" s="2">
        <f t="shared" si="0"/>
        <v>82</v>
      </c>
      <c r="AC5" s="2">
        <f t="shared" si="0"/>
        <v>83</v>
      </c>
      <c r="AD5" s="2">
        <f t="shared" si="0"/>
        <v>84</v>
      </c>
      <c r="AE5" s="2">
        <f t="shared" si="0"/>
        <v>85</v>
      </c>
      <c r="AF5" s="2">
        <f t="shared" si="0"/>
        <v>86</v>
      </c>
      <c r="AG5" s="2">
        <f t="shared" si="0"/>
        <v>87</v>
      </c>
      <c r="AH5" s="2">
        <f t="shared" si="0"/>
        <v>88</v>
      </c>
      <c r="AI5" s="2">
        <f t="shared" si="0"/>
        <v>89</v>
      </c>
      <c r="AJ5" s="2">
        <f t="shared" si="0"/>
        <v>90</v>
      </c>
      <c r="AK5" s="2">
        <f t="shared" si="0"/>
        <v>91</v>
      </c>
      <c r="AL5" s="2">
        <f t="shared" si="0"/>
        <v>92</v>
      </c>
      <c r="AM5" s="2">
        <f t="shared" si="0"/>
        <v>93</v>
      </c>
      <c r="AN5" s="2">
        <f t="shared" si="0"/>
        <v>94</v>
      </c>
      <c r="AO5" s="2">
        <f t="shared" si="0"/>
        <v>95</v>
      </c>
      <c r="AP5" s="2">
        <f t="shared" si="0"/>
        <v>96</v>
      </c>
      <c r="AQ5" s="2">
        <f t="shared" si="0"/>
        <v>97</v>
      </c>
      <c r="AR5" s="2">
        <f t="shared" si="0"/>
        <v>98</v>
      </c>
      <c r="AS5" s="2">
        <f t="shared" si="0"/>
        <v>99</v>
      </c>
      <c r="AT5" s="2">
        <f t="shared" ref="AT5" si="8">AS5+1</f>
        <v>100</v>
      </c>
    </row>
    <row r="6" spans="1:46" s="2" customFormat="1" x14ac:dyDescent="0.55000000000000004">
      <c r="E6" s="2">
        <v>54</v>
      </c>
      <c r="F6" s="2">
        <f t="shared" si="7"/>
        <v>55</v>
      </c>
      <c r="G6" s="2">
        <f t="shared" si="0"/>
        <v>56</v>
      </c>
      <c r="H6" s="2">
        <f t="shared" si="0"/>
        <v>57</v>
      </c>
      <c r="I6" s="2">
        <f t="shared" si="0"/>
        <v>58</v>
      </c>
      <c r="J6" s="22">
        <f t="shared" si="0"/>
        <v>59</v>
      </c>
      <c r="K6" s="2">
        <f t="shared" si="0"/>
        <v>60</v>
      </c>
      <c r="L6" s="2">
        <f t="shared" si="0"/>
        <v>61</v>
      </c>
      <c r="M6" s="2">
        <f t="shared" si="0"/>
        <v>62</v>
      </c>
      <c r="N6" s="2">
        <f t="shared" si="0"/>
        <v>63</v>
      </c>
      <c r="O6" s="2">
        <f t="shared" si="0"/>
        <v>64</v>
      </c>
      <c r="P6" s="2">
        <f t="shared" si="0"/>
        <v>65</v>
      </c>
      <c r="Q6" s="2">
        <f t="shared" si="0"/>
        <v>66</v>
      </c>
      <c r="R6" s="2">
        <f t="shared" si="0"/>
        <v>67</v>
      </c>
      <c r="S6" s="2">
        <f t="shared" si="0"/>
        <v>68</v>
      </c>
      <c r="T6" s="2">
        <f t="shared" si="0"/>
        <v>69</v>
      </c>
      <c r="U6" s="2">
        <f t="shared" si="0"/>
        <v>70</v>
      </c>
      <c r="V6" s="2">
        <f t="shared" si="0"/>
        <v>71</v>
      </c>
      <c r="W6" s="2">
        <f t="shared" si="0"/>
        <v>72</v>
      </c>
      <c r="X6" s="2">
        <f t="shared" si="0"/>
        <v>73</v>
      </c>
      <c r="Y6" s="2">
        <f t="shared" si="0"/>
        <v>74</v>
      </c>
      <c r="Z6" s="2">
        <f t="shared" si="0"/>
        <v>75</v>
      </c>
      <c r="AA6" s="2">
        <f t="shared" si="0"/>
        <v>76</v>
      </c>
      <c r="AB6" s="2">
        <f t="shared" si="0"/>
        <v>77</v>
      </c>
      <c r="AC6" s="2">
        <f t="shared" si="0"/>
        <v>78</v>
      </c>
      <c r="AD6" s="2">
        <f t="shared" si="0"/>
        <v>79</v>
      </c>
      <c r="AE6" s="2">
        <f t="shared" si="0"/>
        <v>80</v>
      </c>
      <c r="AF6" s="2">
        <f t="shared" si="0"/>
        <v>81</v>
      </c>
      <c r="AG6" s="2">
        <f t="shared" si="0"/>
        <v>82</v>
      </c>
      <c r="AH6" s="2">
        <f t="shared" si="0"/>
        <v>83</v>
      </c>
      <c r="AI6" s="2">
        <f t="shared" si="0"/>
        <v>84</v>
      </c>
      <c r="AJ6" s="2">
        <f t="shared" si="0"/>
        <v>85</v>
      </c>
      <c r="AK6" s="2">
        <f t="shared" si="0"/>
        <v>86</v>
      </c>
      <c r="AL6" s="2">
        <f t="shared" si="0"/>
        <v>87</v>
      </c>
      <c r="AM6" s="2">
        <f t="shared" si="0"/>
        <v>88</v>
      </c>
      <c r="AN6" s="2">
        <f t="shared" si="0"/>
        <v>89</v>
      </c>
      <c r="AO6" s="2">
        <f t="shared" si="0"/>
        <v>90</v>
      </c>
      <c r="AP6" s="2">
        <f t="shared" si="0"/>
        <v>91</v>
      </c>
      <c r="AQ6" s="2">
        <f t="shared" si="0"/>
        <v>92</v>
      </c>
      <c r="AR6" s="2">
        <f t="shared" si="0"/>
        <v>93</v>
      </c>
      <c r="AS6" s="2">
        <f t="shared" si="0"/>
        <v>94</v>
      </c>
      <c r="AT6" s="2">
        <f t="shared" ref="AT6" si="9">AS6+1</f>
        <v>95</v>
      </c>
    </row>
    <row r="7" spans="1:46" s="2" customFormat="1" x14ac:dyDescent="0.55000000000000004">
      <c r="E7" s="2">
        <v>26</v>
      </c>
      <c r="F7" s="2">
        <f t="shared" si="7"/>
        <v>27</v>
      </c>
      <c r="G7" s="2">
        <f t="shared" si="0"/>
        <v>28</v>
      </c>
      <c r="H7" s="2">
        <f t="shared" si="0"/>
        <v>29</v>
      </c>
      <c r="I7" s="2">
        <f t="shared" si="0"/>
        <v>30</v>
      </c>
      <c r="J7" s="22">
        <f t="shared" si="0"/>
        <v>31</v>
      </c>
      <c r="K7" s="2">
        <f t="shared" si="0"/>
        <v>32</v>
      </c>
      <c r="L7" s="2">
        <f t="shared" si="0"/>
        <v>33</v>
      </c>
      <c r="M7" s="2">
        <f t="shared" si="0"/>
        <v>34</v>
      </c>
      <c r="N7" s="2">
        <f t="shared" si="0"/>
        <v>35</v>
      </c>
      <c r="O7" s="2">
        <f t="shared" si="0"/>
        <v>36</v>
      </c>
      <c r="P7" s="2">
        <f t="shared" si="0"/>
        <v>37</v>
      </c>
      <c r="Q7" s="2">
        <f t="shared" si="0"/>
        <v>38</v>
      </c>
      <c r="R7" s="2">
        <f t="shared" si="0"/>
        <v>39</v>
      </c>
      <c r="S7" s="2">
        <f t="shared" si="0"/>
        <v>40</v>
      </c>
      <c r="T7" s="2">
        <f t="shared" si="0"/>
        <v>41</v>
      </c>
      <c r="U7" s="2">
        <f t="shared" si="0"/>
        <v>42</v>
      </c>
      <c r="V7" s="2">
        <f t="shared" si="0"/>
        <v>43</v>
      </c>
      <c r="W7" s="2">
        <f t="shared" si="0"/>
        <v>44</v>
      </c>
      <c r="X7" s="2">
        <f t="shared" si="0"/>
        <v>45</v>
      </c>
      <c r="Y7" s="2">
        <f t="shared" si="0"/>
        <v>46</v>
      </c>
      <c r="Z7" s="2">
        <f t="shared" si="0"/>
        <v>47</v>
      </c>
      <c r="AA7" s="2">
        <f t="shared" si="0"/>
        <v>48</v>
      </c>
      <c r="AB7" s="2">
        <f t="shared" si="0"/>
        <v>49</v>
      </c>
      <c r="AC7" s="2">
        <f t="shared" si="0"/>
        <v>50</v>
      </c>
      <c r="AD7" s="2">
        <f t="shared" si="0"/>
        <v>51</v>
      </c>
      <c r="AE7" s="2">
        <f t="shared" si="0"/>
        <v>52</v>
      </c>
      <c r="AF7" s="2">
        <f t="shared" si="0"/>
        <v>53</v>
      </c>
      <c r="AG7" s="2">
        <f t="shared" si="0"/>
        <v>54</v>
      </c>
      <c r="AH7" s="2">
        <f t="shared" si="0"/>
        <v>55</v>
      </c>
      <c r="AI7" s="2">
        <f t="shared" si="0"/>
        <v>56</v>
      </c>
      <c r="AJ7" s="2">
        <f t="shared" si="0"/>
        <v>57</v>
      </c>
      <c r="AK7" s="2">
        <f t="shared" si="0"/>
        <v>58</v>
      </c>
      <c r="AL7" s="2">
        <f t="shared" si="0"/>
        <v>59</v>
      </c>
      <c r="AM7" s="2">
        <f t="shared" si="0"/>
        <v>60</v>
      </c>
      <c r="AN7" s="2">
        <f t="shared" si="0"/>
        <v>61</v>
      </c>
      <c r="AO7" s="2">
        <f t="shared" si="0"/>
        <v>62</v>
      </c>
      <c r="AP7" s="2">
        <f t="shared" si="0"/>
        <v>63</v>
      </c>
      <c r="AQ7" s="2">
        <f t="shared" si="0"/>
        <v>64</v>
      </c>
      <c r="AR7" s="2">
        <f t="shared" si="0"/>
        <v>65</v>
      </c>
      <c r="AS7" s="2">
        <f t="shared" si="0"/>
        <v>66</v>
      </c>
      <c r="AT7" s="2">
        <f t="shared" ref="AT7" si="10">AS7+1</f>
        <v>67</v>
      </c>
    </row>
    <row r="8" spans="1:46" s="2" customFormat="1" x14ac:dyDescent="0.55000000000000004">
      <c r="C8" s="2" t="s">
        <v>110</v>
      </c>
      <c r="E8" s="2">
        <v>22</v>
      </c>
      <c r="F8" s="2">
        <f t="shared" si="7"/>
        <v>23</v>
      </c>
      <c r="G8" s="2">
        <f t="shared" si="0"/>
        <v>24</v>
      </c>
      <c r="H8" s="2">
        <f t="shared" si="0"/>
        <v>25</v>
      </c>
      <c r="I8" s="2">
        <f t="shared" si="0"/>
        <v>26</v>
      </c>
      <c r="J8" s="22">
        <f t="shared" si="0"/>
        <v>27</v>
      </c>
      <c r="K8" s="2">
        <f t="shared" si="0"/>
        <v>28</v>
      </c>
      <c r="L8" s="2">
        <f t="shared" si="0"/>
        <v>29</v>
      </c>
      <c r="M8" s="2">
        <f t="shared" si="0"/>
        <v>30</v>
      </c>
      <c r="N8" s="2">
        <f t="shared" si="0"/>
        <v>31</v>
      </c>
      <c r="O8" s="2">
        <f t="shared" si="0"/>
        <v>32</v>
      </c>
      <c r="P8" s="2">
        <f t="shared" si="0"/>
        <v>33</v>
      </c>
      <c r="Q8" s="2">
        <f t="shared" si="0"/>
        <v>34</v>
      </c>
      <c r="R8" s="2">
        <f t="shared" si="0"/>
        <v>35</v>
      </c>
      <c r="S8" s="2">
        <f t="shared" si="0"/>
        <v>36</v>
      </c>
      <c r="T8" s="2">
        <f t="shared" si="0"/>
        <v>37</v>
      </c>
      <c r="U8" s="2">
        <f t="shared" si="0"/>
        <v>38</v>
      </c>
      <c r="V8" s="2">
        <f t="shared" si="0"/>
        <v>39</v>
      </c>
      <c r="W8" s="2">
        <f t="shared" si="0"/>
        <v>40</v>
      </c>
      <c r="X8" s="2">
        <f t="shared" si="0"/>
        <v>41</v>
      </c>
      <c r="Y8" s="2">
        <f t="shared" si="0"/>
        <v>42</v>
      </c>
      <c r="Z8" s="2">
        <f t="shared" si="0"/>
        <v>43</v>
      </c>
      <c r="AA8" s="2">
        <f t="shared" si="0"/>
        <v>44</v>
      </c>
      <c r="AB8" s="2">
        <f t="shared" si="0"/>
        <v>45</v>
      </c>
      <c r="AC8" s="2">
        <f t="shared" si="0"/>
        <v>46</v>
      </c>
      <c r="AD8" s="2">
        <f t="shared" si="0"/>
        <v>47</v>
      </c>
      <c r="AE8" s="2">
        <f t="shared" si="0"/>
        <v>48</v>
      </c>
      <c r="AF8" s="2">
        <f t="shared" si="0"/>
        <v>49</v>
      </c>
      <c r="AG8" s="2">
        <f t="shared" si="0"/>
        <v>50</v>
      </c>
      <c r="AH8" s="2">
        <f t="shared" si="0"/>
        <v>51</v>
      </c>
      <c r="AI8" s="2">
        <f t="shared" si="0"/>
        <v>52</v>
      </c>
      <c r="AJ8" s="2">
        <f t="shared" si="0"/>
        <v>53</v>
      </c>
      <c r="AK8" s="2">
        <f t="shared" si="0"/>
        <v>54</v>
      </c>
      <c r="AL8" s="2">
        <f t="shared" si="0"/>
        <v>55</v>
      </c>
      <c r="AM8" s="2">
        <f t="shared" si="0"/>
        <v>56</v>
      </c>
      <c r="AN8" s="2">
        <f t="shared" si="0"/>
        <v>57</v>
      </c>
      <c r="AO8" s="2">
        <f t="shared" si="0"/>
        <v>58</v>
      </c>
      <c r="AP8" s="2">
        <f t="shared" si="0"/>
        <v>59</v>
      </c>
      <c r="AQ8" s="2">
        <f t="shared" si="0"/>
        <v>60</v>
      </c>
      <c r="AR8" s="2">
        <f t="shared" si="0"/>
        <v>61</v>
      </c>
      <c r="AS8" s="2">
        <f t="shared" si="0"/>
        <v>62</v>
      </c>
      <c r="AT8" s="2">
        <f t="shared" ref="AT8" si="11">AS8+1</f>
        <v>63</v>
      </c>
    </row>
    <row r="9" spans="1:46" x14ac:dyDescent="0.55000000000000004">
      <c r="A9" s="14" t="s">
        <v>0</v>
      </c>
      <c r="B9" s="4">
        <v>687344</v>
      </c>
      <c r="C9" s="3">
        <v>0.8</v>
      </c>
      <c r="D9" s="1">
        <f>B9*$C9</f>
        <v>549875.20000000007</v>
      </c>
      <c r="E9" s="1" t="str">
        <f t="shared" ref="E9:AT9" si="12">IF(E$5&gt;64,$D$9,"")</f>
        <v/>
      </c>
      <c r="F9" s="1" t="str">
        <f t="shared" si="12"/>
        <v/>
      </c>
      <c r="G9" s="1" t="str">
        <f t="shared" si="12"/>
        <v/>
      </c>
      <c r="H9" s="1" t="str">
        <f t="shared" si="12"/>
        <v/>
      </c>
      <c r="I9" s="1" t="str">
        <f t="shared" si="12"/>
        <v/>
      </c>
      <c r="J9" s="23" t="str">
        <f t="shared" si="12"/>
        <v/>
      </c>
      <c r="K9" s="1">
        <f t="shared" si="12"/>
        <v>549875.20000000007</v>
      </c>
      <c r="L9" s="1">
        <f t="shared" si="12"/>
        <v>549875.20000000007</v>
      </c>
      <c r="M9" s="1">
        <f t="shared" si="12"/>
        <v>549875.20000000007</v>
      </c>
      <c r="N9" s="1">
        <f t="shared" si="12"/>
        <v>549875.20000000007</v>
      </c>
      <c r="O9" s="1">
        <f t="shared" si="12"/>
        <v>549875.20000000007</v>
      </c>
      <c r="P9" s="1">
        <f t="shared" si="12"/>
        <v>549875.20000000007</v>
      </c>
      <c r="Q9" s="1">
        <f t="shared" si="12"/>
        <v>549875.20000000007</v>
      </c>
      <c r="R9" s="1">
        <f t="shared" si="12"/>
        <v>549875.20000000007</v>
      </c>
      <c r="S9" s="1">
        <f t="shared" si="12"/>
        <v>549875.20000000007</v>
      </c>
      <c r="T9" s="1">
        <f t="shared" si="12"/>
        <v>549875.20000000007</v>
      </c>
      <c r="U9" s="1">
        <f t="shared" si="12"/>
        <v>549875.20000000007</v>
      </c>
      <c r="V9" s="1">
        <f t="shared" si="12"/>
        <v>549875.20000000007</v>
      </c>
      <c r="W9" s="1">
        <f t="shared" si="12"/>
        <v>549875.20000000007</v>
      </c>
      <c r="X9" s="1">
        <f t="shared" si="12"/>
        <v>549875.20000000007</v>
      </c>
      <c r="Y9" s="1">
        <f t="shared" si="12"/>
        <v>549875.20000000007</v>
      </c>
      <c r="Z9" s="1">
        <f t="shared" si="12"/>
        <v>549875.20000000007</v>
      </c>
      <c r="AA9" s="1">
        <f t="shared" si="12"/>
        <v>549875.20000000007</v>
      </c>
      <c r="AB9" s="1">
        <f t="shared" si="12"/>
        <v>549875.20000000007</v>
      </c>
      <c r="AC9" s="1">
        <f t="shared" si="12"/>
        <v>549875.20000000007</v>
      </c>
      <c r="AD9" s="1">
        <f t="shared" si="12"/>
        <v>549875.20000000007</v>
      </c>
      <c r="AE9" s="1">
        <f t="shared" si="12"/>
        <v>549875.20000000007</v>
      </c>
      <c r="AF9" s="1">
        <f t="shared" si="12"/>
        <v>549875.20000000007</v>
      </c>
      <c r="AG9" s="1">
        <f t="shared" si="12"/>
        <v>549875.20000000007</v>
      </c>
      <c r="AH9" s="1">
        <f t="shared" si="12"/>
        <v>549875.20000000007</v>
      </c>
      <c r="AI9" s="1">
        <f t="shared" si="12"/>
        <v>549875.20000000007</v>
      </c>
      <c r="AJ9" s="1">
        <f t="shared" si="12"/>
        <v>549875.20000000007</v>
      </c>
      <c r="AK9" s="1">
        <f t="shared" si="12"/>
        <v>549875.20000000007</v>
      </c>
      <c r="AL9" s="1">
        <f t="shared" si="12"/>
        <v>549875.20000000007</v>
      </c>
      <c r="AM9" s="1">
        <f t="shared" si="12"/>
        <v>549875.20000000007</v>
      </c>
      <c r="AN9" s="1">
        <f t="shared" si="12"/>
        <v>549875.20000000007</v>
      </c>
      <c r="AO9" s="1">
        <f t="shared" si="12"/>
        <v>549875.20000000007</v>
      </c>
      <c r="AP9" s="1">
        <f t="shared" si="12"/>
        <v>549875.20000000007</v>
      </c>
      <c r="AQ9" s="1">
        <f t="shared" si="12"/>
        <v>549875.20000000007</v>
      </c>
      <c r="AR9" s="1">
        <f t="shared" si="12"/>
        <v>549875.20000000007</v>
      </c>
      <c r="AS9" s="1">
        <f t="shared" si="12"/>
        <v>549875.20000000007</v>
      </c>
      <c r="AT9" s="1">
        <f t="shared" si="12"/>
        <v>549875.20000000007</v>
      </c>
    </row>
    <row r="10" spans="1:46" x14ac:dyDescent="0.55000000000000004">
      <c r="A10" s="14" t="s">
        <v>1</v>
      </c>
      <c r="B10" s="4">
        <v>1626722</v>
      </c>
      <c r="C10" s="3">
        <v>0.8</v>
      </c>
      <c r="D10" s="1">
        <f t="shared" ref="D10:D19" si="13">B10*$C10</f>
        <v>1301377.6000000001</v>
      </c>
      <c r="E10" s="1" t="str">
        <f t="shared" ref="E10:AT10" si="14">IF(E$5&gt;64,$D$10,"")</f>
        <v/>
      </c>
      <c r="F10" s="1" t="str">
        <f t="shared" si="14"/>
        <v/>
      </c>
      <c r="G10" s="1" t="str">
        <f t="shared" si="14"/>
        <v/>
      </c>
      <c r="H10" s="1" t="str">
        <f t="shared" si="14"/>
        <v/>
      </c>
      <c r="I10" s="1" t="str">
        <f t="shared" si="14"/>
        <v/>
      </c>
      <c r="J10" s="23" t="str">
        <f t="shared" si="14"/>
        <v/>
      </c>
      <c r="K10" s="1">
        <f t="shared" si="14"/>
        <v>1301377.6000000001</v>
      </c>
      <c r="L10" s="1">
        <f t="shared" si="14"/>
        <v>1301377.6000000001</v>
      </c>
      <c r="M10" s="1">
        <f t="shared" si="14"/>
        <v>1301377.6000000001</v>
      </c>
      <c r="N10" s="1">
        <f t="shared" si="14"/>
        <v>1301377.6000000001</v>
      </c>
      <c r="O10" s="1">
        <f t="shared" si="14"/>
        <v>1301377.6000000001</v>
      </c>
      <c r="P10" s="1">
        <f t="shared" si="14"/>
        <v>1301377.6000000001</v>
      </c>
      <c r="Q10" s="1">
        <f t="shared" si="14"/>
        <v>1301377.6000000001</v>
      </c>
      <c r="R10" s="1">
        <f t="shared" si="14"/>
        <v>1301377.6000000001</v>
      </c>
      <c r="S10" s="1">
        <f t="shared" si="14"/>
        <v>1301377.6000000001</v>
      </c>
      <c r="T10" s="1">
        <f t="shared" si="14"/>
        <v>1301377.6000000001</v>
      </c>
      <c r="U10" s="1">
        <f t="shared" si="14"/>
        <v>1301377.6000000001</v>
      </c>
      <c r="V10" s="1">
        <f t="shared" si="14"/>
        <v>1301377.6000000001</v>
      </c>
      <c r="W10" s="1">
        <f t="shared" si="14"/>
        <v>1301377.6000000001</v>
      </c>
      <c r="X10" s="1">
        <f t="shared" si="14"/>
        <v>1301377.6000000001</v>
      </c>
      <c r="Y10" s="1">
        <f t="shared" si="14"/>
        <v>1301377.6000000001</v>
      </c>
      <c r="Z10" s="1">
        <f t="shared" si="14"/>
        <v>1301377.6000000001</v>
      </c>
      <c r="AA10" s="1">
        <f t="shared" si="14"/>
        <v>1301377.6000000001</v>
      </c>
      <c r="AB10" s="1">
        <f t="shared" si="14"/>
        <v>1301377.6000000001</v>
      </c>
      <c r="AC10" s="1">
        <f t="shared" si="14"/>
        <v>1301377.6000000001</v>
      </c>
      <c r="AD10" s="1">
        <f t="shared" si="14"/>
        <v>1301377.6000000001</v>
      </c>
      <c r="AE10" s="1">
        <f t="shared" si="14"/>
        <v>1301377.6000000001</v>
      </c>
      <c r="AF10" s="1">
        <f t="shared" si="14"/>
        <v>1301377.6000000001</v>
      </c>
      <c r="AG10" s="1">
        <f t="shared" si="14"/>
        <v>1301377.6000000001</v>
      </c>
      <c r="AH10" s="1">
        <f t="shared" si="14"/>
        <v>1301377.6000000001</v>
      </c>
      <c r="AI10" s="1">
        <f t="shared" si="14"/>
        <v>1301377.6000000001</v>
      </c>
      <c r="AJ10" s="1">
        <f t="shared" si="14"/>
        <v>1301377.6000000001</v>
      </c>
      <c r="AK10" s="1">
        <f t="shared" si="14"/>
        <v>1301377.6000000001</v>
      </c>
      <c r="AL10" s="1">
        <f t="shared" si="14"/>
        <v>1301377.6000000001</v>
      </c>
      <c r="AM10" s="1">
        <f t="shared" si="14"/>
        <v>1301377.6000000001</v>
      </c>
      <c r="AN10" s="1">
        <f t="shared" si="14"/>
        <v>1301377.6000000001</v>
      </c>
      <c r="AO10" s="1">
        <f t="shared" si="14"/>
        <v>1301377.6000000001</v>
      </c>
      <c r="AP10" s="1">
        <f t="shared" si="14"/>
        <v>1301377.6000000001</v>
      </c>
      <c r="AQ10" s="1">
        <f t="shared" si="14"/>
        <v>1301377.6000000001</v>
      </c>
      <c r="AR10" s="1">
        <f t="shared" si="14"/>
        <v>1301377.6000000001</v>
      </c>
      <c r="AS10" s="1">
        <f t="shared" si="14"/>
        <v>1301377.6000000001</v>
      </c>
      <c r="AT10" s="1">
        <f t="shared" si="14"/>
        <v>1301377.6000000001</v>
      </c>
    </row>
    <row r="11" spans="1:46" x14ac:dyDescent="0.55000000000000004">
      <c r="A11" s="14" t="s">
        <v>2</v>
      </c>
      <c r="B11" s="4">
        <v>397500</v>
      </c>
      <c r="C11" s="3">
        <v>0.8</v>
      </c>
      <c r="D11" s="1">
        <f t="shared" si="13"/>
        <v>318000</v>
      </c>
      <c r="F11" s="1" t="str">
        <f t="shared" ref="F11:AT11" si="15">IF(AND(F$5&gt;64, F$6&lt;65),$D$11,"")</f>
        <v/>
      </c>
      <c r="G11" s="1" t="str">
        <f t="shared" si="15"/>
        <v/>
      </c>
      <c r="H11" s="1" t="str">
        <f t="shared" si="15"/>
        <v/>
      </c>
      <c r="I11" s="1" t="str">
        <f t="shared" si="15"/>
        <v/>
      </c>
      <c r="J11" s="23" t="str">
        <f t="shared" si="15"/>
        <v/>
      </c>
      <c r="K11" s="1">
        <f t="shared" si="15"/>
        <v>318000</v>
      </c>
      <c r="L11" s="1">
        <f t="shared" si="15"/>
        <v>318000</v>
      </c>
      <c r="M11" s="1">
        <f t="shared" si="15"/>
        <v>318000</v>
      </c>
      <c r="N11" s="1">
        <f t="shared" si="15"/>
        <v>318000</v>
      </c>
      <c r="O11" s="1">
        <f t="shared" si="15"/>
        <v>318000</v>
      </c>
      <c r="P11" s="1" t="str">
        <f t="shared" si="15"/>
        <v/>
      </c>
      <c r="Q11" s="1" t="str">
        <f t="shared" si="15"/>
        <v/>
      </c>
      <c r="R11" s="1" t="str">
        <f t="shared" si="15"/>
        <v/>
      </c>
      <c r="S11" s="1" t="str">
        <f t="shared" si="15"/>
        <v/>
      </c>
      <c r="T11" s="1" t="str">
        <f t="shared" si="15"/>
        <v/>
      </c>
      <c r="U11" s="1" t="str">
        <f t="shared" si="15"/>
        <v/>
      </c>
      <c r="V11" s="1" t="str">
        <f t="shared" si="15"/>
        <v/>
      </c>
      <c r="W11" s="1" t="str">
        <f t="shared" si="15"/>
        <v/>
      </c>
      <c r="X11" s="1" t="str">
        <f t="shared" si="15"/>
        <v/>
      </c>
      <c r="Y11" s="1" t="str">
        <f t="shared" si="15"/>
        <v/>
      </c>
      <c r="Z11" s="1" t="str">
        <f t="shared" si="15"/>
        <v/>
      </c>
      <c r="AA11" s="1" t="str">
        <f t="shared" si="15"/>
        <v/>
      </c>
      <c r="AB11" s="1" t="str">
        <f t="shared" si="15"/>
        <v/>
      </c>
      <c r="AC11" s="1" t="str">
        <f t="shared" si="15"/>
        <v/>
      </c>
      <c r="AD11" s="1" t="str">
        <f t="shared" si="15"/>
        <v/>
      </c>
      <c r="AE11" s="1" t="str">
        <f t="shared" si="15"/>
        <v/>
      </c>
      <c r="AF11" s="1" t="str">
        <f t="shared" si="15"/>
        <v/>
      </c>
      <c r="AG11" s="1" t="str">
        <f t="shared" si="15"/>
        <v/>
      </c>
      <c r="AH11" s="1" t="str">
        <f t="shared" si="15"/>
        <v/>
      </c>
      <c r="AI11" s="1" t="str">
        <f t="shared" si="15"/>
        <v/>
      </c>
      <c r="AJ11" s="1" t="str">
        <f t="shared" si="15"/>
        <v/>
      </c>
      <c r="AK11" s="1" t="str">
        <f t="shared" si="15"/>
        <v/>
      </c>
      <c r="AL11" s="1" t="str">
        <f t="shared" si="15"/>
        <v/>
      </c>
      <c r="AM11" s="1" t="str">
        <f t="shared" si="15"/>
        <v/>
      </c>
      <c r="AN11" s="1" t="str">
        <f t="shared" si="15"/>
        <v/>
      </c>
      <c r="AO11" s="1" t="str">
        <f t="shared" si="15"/>
        <v/>
      </c>
      <c r="AP11" s="1" t="str">
        <f t="shared" si="15"/>
        <v/>
      </c>
      <c r="AQ11" s="1" t="str">
        <f t="shared" si="15"/>
        <v/>
      </c>
      <c r="AR11" s="1" t="str">
        <f t="shared" si="15"/>
        <v/>
      </c>
      <c r="AS11" s="1" t="str">
        <f t="shared" si="15"/>
        <v/>
      </c>
      <c r="AT11" s="1" t="str">
        <f t="shared" si="15"/>
        <v/>
      </c>
    </row>
    <row r="12" spans="1:46" x14ac:dyDescent="0.55000000000000004">
      <c r="A12" s="14" t="s">
        <v>0</v>
      </c>
      <c r="B12" s="4">
        <v>785063</v>
      </c>
      <c r="C12" s="3">
        <v>0.8</v>
      </c>
      <c r="D12" s="1">
        <f t="shared" si="13"/>
        <v>628050.4</v>
      </c>
      <c r="E12" s="1" t="str">
        <f t="shared" ref="E12:AT12" si="16">IF(E$6&gt;64,$D$12,"")</f>
        <v/>
      </c>
      <c r="F12" s="1" t="str">
        <f t="shared" si="16"/>
        <v/>
      </c>
      <c r="G12" s="1" t="str">
        <f t="shared" si="16"/>
        <v/>
      </c>
      <c r="H12" s="1" t="str">
        <f t="shared" si="16"/>
        <v/>
      </c>
      <c r="I12" s="1" t="str">
        <f t="shared" si="16"/>
        <v/>
      </c>
      <c r="J12" s="23" t="str">
        <f t="shared" si="16"/>
        <v/>
      </c>
      <c r="K12" s="1" t="str">
        <f t="shared" si="16"/>
        <v/>
      </c>
      <c r="L12" s="1" t="str">
        <f t="shared" si="16"/>
        <v/>
      </c>
      <c r="M12" s="1" t="str">
        <f t="shared" si="16"/>
        <v/>
      </c>
      <c r="N12" s="1" t="str">
        <f t="shared" si="16"/>
        <v/>
      </c>
      <c r="O12" s="1" t="str">
        <f t="shared" si="16"/>
        <v/>
      </c>
      <c r="P12" s="1">
        <f t="shared" si="16"/>
        <v>628050.4</v>
      </c>
      <c r="Q12" s="1">
        <f t="shared" si="16"/>
        <v>628050.4</v>
      </c>
      <c r="R12" s="1">
        <f t="shared" si="16"/>
        <v>628050.4</v>
      </c>
      <c r="S12" s="1">
        <f t="shared" si="16"/>
        <v>628050.4</v>
      </c>
      <c r="T12" s="1">
        <f t="shared" si="16"/>
        <v>628050.4</v>
      </c>
      <c r="U12" s="1">
        <f t="shared" si="16"/>
        <v>628050.4</v>
      </c>
      <c r="V12" s="1">
        <f t="shared" si="16"/>
        <v>628050.4</v>
      </c>
      <c r="W12" s="1">
        <f t="shared" si="16"/>
        <v>628050.4</v>
      </c>
      <c r="X12" s="1">
        <f t="shared" si="16"/>
        <v>628050.4</v>
      </c>
      <c r="Y12" s="1">
        <f t="shared" si="16"/>
        <v>628050.4</v>
      </c>
      <c r="Z12" s="1">
        <f t="shared" si="16"/>
        <v>628050.4</v>
      </c>
      <c r="AA12" s="1">
        <f t="shared" si="16"/>
        <v>628050.4</v>
      </c>
      <c r="AB12" s="1">
        <f t="shared" si="16"/>
        <v>628050.4</v>
      </c>
      <c r="AC12" s="1">
        <f t="shared" si="16"/>
        <v>628050.4</v>
      </c>
      <c r="AD12" s="1">
        <f t="shared" si="16"/>
        <v>628050.4</v>
      </c>
      <c r="AE12" s="1">
        <f t="shared" si="16"/>
        <v>628050.4</v>
      </c>
      <c r="AF12" s="1">
        <f t="shared" si="16"/>
        <v>628050.4</v>
      </c>
      <c r="AG12" s="1">
        <f t="shared" si="16"/>
        <v>628050.4</v>
      </c>
      <c r="AH12" s="1">
        <f t="shared" si="16"/>
        <v>628050.4</v>
      </c>
      <c r="AI12" s="1">
        <f t="shared" si="16"/>
        <v>628050.4</v>
      </c>
      <c r="AJ12" s="1">
        <f t="shared" si="16"/>
        <v>628050.4</v>
      </c>
      <c r="AK12" s="1">
        <f t="shared" si="16"/>
        <v>628050.4</v>
      </c>
      <c r="AL12" s="1">
        <f t="shared" si="16"/>
        <v>628050.4</v>
      </c>
      <c r="AM12" s="1">
        <f t="shared" si="16"/>
        <v>628050.4</v>
      </c>
      <c r="AN12" s="1">
        <f t="shared" si="16"/>
        <v>628050.4</v>
      </c>
      <c r="AO12" s="1">
        <f t="shared" si="16"/>
        <v>628050.4</v>
      </c>
      <c r="AP12" s="1">
        <f t="shared" si="16"/>
        <v>628050.4</v>
      </c>
      <c r="AQ12" s="1">
        <f t="shared" si="16"/>
        <v>628050.4</v>
      </c>
      <c r="AR12" s="1">
        <f t="shared" si="16"/>
        <v>628050.4</v>
      </c>
      <c r="AS12" s="1">
        <f t="shared" si="16"/>
        <v>628050.4</v>
      </c>
      <c r="AT12" s="1">
        <f t="shared" si="16"/>
        <v>628050.4</v>
      </c>
    </row>
    <row r="13" spans="1:46" x14ac:dyDescent="0.55000000000000004">
      <c r="A13" s="14" t="s">
        <v>1</v>
      </c>
      <c r="B13" s="4">
        <v>101410</v>
      </c>
      <c r="C13" s="3">
        <v>0.8</v>
      </c>
      <c r="D13" s="1">
        <f t="shared" si="13"/>
        <v>81128</v>
      </c>
      <c r="E13" s="1" t="str">
        <f t="shared" ref="E13:AT13" si="17">IF(E$6&gt;64,$D$13,"")</f>
        <v/>
      </c>
      <c r="F13" s="1" t="str">
        <f t="shared" si="17"/>
        <v/>
      </c>
      <c r="G13" s="1" t="str">
        <f t="shared" si="17"/>
        <v/>
      </c>
      <c r="H13" s="1" t="str">
        <f t="shared" si="17"/>
        <v/>
      </c>
      <c r="I13" s="1" t="str">
        <f t="shared" si="17"/>
        <v/>
      </c>
      <c r="J13" s="23" t="str">
        <f t="shared" si="17"/>
        <v/>
      </c>
      <c r="K13" s="1" t="str">
        <f t="shared" si="17"/>
        <v/>
      </c>
      <c r="L13" s="1" t="str">
        <f t="shared" si="17"/>
        <v/>
      </c>
      <c r="M13" s="1" t="str">
        <f t="shared" si="17"/>
        <v/>
      </c>
      <c r="N13" s="1" t="str">
        <f t="shared" si="17"/>
        <v/>
      </c>
      <c r="O13" s="1" t="str">
        <f t="shared" si="17"/>
        <v/>
      </c>
      <c r="P13" s="1">
        <f t="shared" si="17"/>
        <v>81128</v>
      </c>
      <c r="Q13" s="1">
        <f t="shared" si="17"/>
        <v>81128</v>
      </c>
      <c r="R13" s="1">
        <f t="shared" si="17"/>
        <v>81128</v>
      </c>
      <c r="S13" s="1">
        <f t="shared" si="17"/>
        <v>81128</v>
      </c>
      <c r="T13" s="1">
        <f t="shared" si="17"/>
        <v>81128</v>
      </c>
      <c r="U13" s="1">
        <f t="shared" si="17"/>
        <v>81128</v>
      </c>
      <c r="V13" s="1">
        <f t="shared" si="17"/>
        <v>81128</v>
      </c>
      <c r="W13" s="1">
        <f t="shared" si="17"/>
        <v>81128</v>
      </c>
      <c r="X13" s="1">
        <f t="shared" si="17"/>
        <v>81128</v>
      </c>
      <c r="Y13" s="1">
        <f t="shared" si="17"/>
        <v>81128</v>
      </c>
      <c r="Z13" s="1">
        <f t="shared" si="17"/>
        <v>81128</v>
      </c>
      <c r="AA13" s="1">
        <f t="shared" si="17"/>
        <v>81128</v>
      </c>
      <c r="AB13" s="1">
        <f t="shared" si="17"/>
        <v>81128</v>
      </c>
      <c r="AC13" s="1">
        <f t="shared" si="17"/>
        <v>81128</v>
      </c>
      <c r="AD13" s="1">
        <f t="shared" si="17"/>
        <v>81128</v>
      </c>
      <c r="AE13" s="1">
        <f t="shared" si="17"/>
        <v>81128</v>
      </c>
      <c r="AF13" s="1">
        <f t="shared" si="17"/>
        <v>81128</v>
      </c>
      <c r="AG13" s="1">
        <f t="shared" si="17"/>
        <v>81128</v>
      </c>
      <c r="AH13" s="1">
        <f t="shared" si="17"/>
        <v>81128</v>
      </c>
      <c r="AI13" s="1">
        <f t="shared" si="17"/>
        <v>81128</v>
      </c>
      <c r="AJ13" s="1">
        <f t="shared" si="17"/>
        <v>81128</v>
      </c>
      <c r="AK13" s="1">
        <f t="shared" si="17"/>
        <v>81128</v>
      </c>
      <c r="AL13" s="1">
        <f t="shared" si="17"/>
        <v>81128</v>
      </c>
      <c r="AM13" s="1">
        <f t="shared" si="17"/>
        <v>81128</v>
      </c>
      <c r="AN13" s="1">
        <f t="shared" si="17"/>
        <v>81128</v>
      </c>
      <c r="AO13" s="1">
        <f t="shared" si="17"/>
        <v>81128</v>
      </c>
      <c r="AP13" s="1">
        <f t="shared" si="17"/>
        <v>81128</v>
      </c>
      <c r="AQ13" s="1">
        <f t="shared" si="17"/>
        <v>81128</v>
      </c>
      <c r="AR13" s="1">
        <f t="shared" si="17"/>
        <v>81128</v>
      </c>
      <c r="AS13" s="1">
        <f t="shared" si="17"/>
        <v>81128</v>
      </c>
      <c r="AT13" s="1">
        <f t="shared" si="17"/>
        <v>81128</v>
      </c>
    </row>
    <row r="14" spans="1:46" x14ac:dyDescent="0.55000000000000004">
      <c r="A14" s="14" t="s">
        <v>3</v>
      </c>
      <c r="B14" s="4">
        <v>866800</v>
      </c>
      <c r="C14" s="3">
        <v>0.8</v>
      </c>
      <c r="D14" s="1">
        <f t="shared" si="13"/>
        <v>693440</v>
      </c>
      <c r="E14" s="1" t="str">
        <f>IF(AND(E$5&gt;59,E$5&lt;81),$D$14,"")</f>
        <v/>
      </c>
      <c r="F14" s="1">
        <f>IF(AND(F$5&gt;59,F$5&lt;81),$D$14,"")</f>
        <v>693440</v>
      </c>
      <c r="G14" s="1">
        <f t="shared" ref="G14:AT14" si="18">IF(AND(G$5&gt;59,G$5&lt;81),$D$14,"")</f>
        <v>693440</v>
      </c>
      <c r="H14" s="1">
        <f t="shared" si="18"/>
        <v>693440</v>
      </c>
      <c r="I14" s="1">
        <f t="shared" si="18"/>
        <v>693440</v>
      </c>
      <c r="J14" s="23">
        <f t="shared" si="18"/>
        <v>693440</v>
      </c>
      <c r="K14" s="1">
        <f t="shared" si="18"/>
        <v>693440</v>
      </c>
      <c r="L14" s="1">
        <f t="shared" si="18"/>
        <v>693440</v>
      </c>
      <c r="M14" s="1">
        <f t="shared" si="18"/>
        <v>693440</v>
      </c>
      <c r="N14" s="1">
        <f t="shared" si="18"/>
        <v>693440</v>
      </c>
      <c r="O14" s="1">
        <f t="shared" si="18"/>
        <v>693440</v>
      </c>
      <c r="P14" s="1">
        <f t="shared" si="18"/>
        <v>693440</v>
      </c>
      <c r="Q14" s="1">
        <f t="shared" si="18"/>
        <v>693440</v>
      </c>
      <c r="R14" s="1">
        <f t="shared" si="18"/>
        <v>693440</v>
      </c>
      <c r="S14" s="1">
        <f t="shared" si="18"/>
        <v>693440</v>
      </c>
      <c r="T14" s="1">
        <f t="shared" si="18"/>
        <v>693440</v>
      </c>
      <c r="U14" s="1">
        <f t="shared" si="18"/>
        <v>693440</v>
      </c>
      <c r="V14" s="1">
        <f t="shared" si="18"/>
        <v>693440</v>
      </c>
      <c r="W14" s="1">
        <f t="shared" si="18"/>
        <v>693440</v>
      </c>
      <c r="X14" s="1">
        <f t="shared" si="18"/>
        <v>693440</v>
      </c>
      <c r="Y14" s="1">
        <f t="shared" si="18"/>
        <v>693440</v>
      </c>
      <c r="Z14" s="1">
        <f t="shared" si="18"/>
        <v>693440</v>
      </c>
      <c r="AA14" s="1" t="str">
        <f t="shared" si="18"/>
        <v/>
      </c>
      <c r="AB14" s="1" t="str">
        <f t="shared" si="18"/>
        <v/>
      </c>
      <c r="AC14" s="1" t="str">
        <f t="shared" si="18"/>
        <v/>
      </c>
      <c r="AD14" s="1" t="str">
        <f t="shared" si="18"/>
        <v/>
      </c>
      <c r="AE14" s="1" t="str">
        <f t="shared" si="18"/>
        <v/>
      </c>
      <c r="AF14" s="1" t="str">
        <f t="shared" si="18"/>
        <v/>
      </c>
      <c r="AG14" s="1" t="str">
        <f t="shared" si="18"/>
        <v/>
      </c>
      <c r="AH14" s="1" t="str">
        <f t="shared" si="18"/>
        <v/>
      </c>
      <c r="AI14" s="1" t="str">
        <f t="shared" si="18"/>
        <v/>
      </c>
      <c r="AJ14" s="1" t="str">
        <f t="shared" si="18"/>
        <v/>
      </c>
      <c r="AK14" s="1" t="str">
        <f t="shared" si="18"/>
        <v/>
      </c>
      <c r="AL14" s="1" t="str">
        <f t="shared" si="18"/>
        <v/>
      </c>
      <c r="AM14" s="1" t="str">
        <f t="shared" si="18"/>
        <v/>
      </c>
      <c r="AN14" s="1" t="str">
        <f t="shared" si="18"/>
        <v/>
      </c>
      <c r="AO14" s="1" t="str">
        <f t="shared" si="18"/>
        <v/>
      </c>
      <c r="AP14" s="1" t="str">
        <f t="shared" si="18"/>
        <v/>
      </c>
      <c r="AQ14" s="1" t="str">
        <f t="shared" si="18"/>
        <v/>
      </c>
      <c r="AR14" s="1" t="str">
        <f t="shared" si="18"/>
        <v/>
      </c>
      <c r="AS14" s="1" t="str">
        <f t="shared" si="18"/>
        <v/>
      </c>
      <c r="AT14" s="1" t="str">
        <f t="shared" si="18"/>
        <v/>
      </c>
    </row>
    <row r="15" spans="1:46" x14ac:dyDescent="0.55000000000000004">
      <c r="A15" s="14" t="s">
        <v>23</v>
      </c>
      <c r="B15" s="4">
        <v>8000000</v>
      </c>
      <c r="C15" s="3">
        <v>0.8</v>
      </c>
      <c r="D15" s="1">
        <f t="shared" ref="D15" si="19">B15*$C15</f>
        <v>6400000</v>
      </c>
      <c r="E15" s="1">
        <f>D15</f>
        <v>6400000</v>
      </c>
    </row>
    <row r="16" spans="1:46" x14ac:dyDescent="0.55000000000000004">
      <c r="A16" s="14" t="s">
        <v>5</v>
      </c>
      <c r="B16" s="4">
        <v>4000000</v>
      </c>
      <c r="C16" s="3">
        <v>0.8</v>
      </c>
      <c r="D16" s="1">
        <f t="shared" si="13"/>
        <v>3200000</v>
      </c>
      <c r="E16" s="1" t="str">
        <f>IF(AND(E$5&lt;65,E$5&gt;59),$D$16,"")</f>
        <v/>
      </c>
      <c r="F16" s="1">
        <f t="shared" ref="F16:J16" si="20">IF(AND(F$5&lt;65,F$5&gt;59),$D$16,"")</f>
        <v>3200000</v>
      </c>
      <c r="G16" s="1">
        <f t="shared" si="20"/>
        <v>3200000</v>
      </c>
      <c r="H16" s="1">
        <f t="shared" si="20"/>
        <v>3200000</v>
      </c>
      <c r="I16" s="1">
        <f t="shared" si="20"/>
        <v>3200000</v>
      </c>
      <c r="J16" s="23">
        <f t="shared" si="20"/>
        <v>3200000</v>
      </c>
      <c r="K16" s="1" t="str">
        <f t="shared" ref="K16:T16" si="21">IF(K$5&lt;65,$D$16,"")</f>
        <v/>
      </c>
      <c r="L16" s="1" t="str">
        <f t="shared" si="21"/>
        <v/>
      </c>
      <c r="M16" s="1" t="str">
        <f t="shared" si="21"/>
        <v/>
      </c>
      <c r="N16" s="1" t="str">
        <f t="shared" si="21"/>
        <v/>
      </c>
      <c r="O16" s="1" t="str">
        <f t="shared" si="21"/>
        <v/>
      </c>
      <c r="P16" s="1" t="str">
        <f t="shared" si="21"/>
        <v/>
      </c>
      <c r="Q16" s="1" t="str">
        <f t="shared" si="21"/>
        <v/>
      </c>
      <c r="R16" s="1" t="str">
        <f t="shared" si="21"/>
        <v/>
      </c>
      <c r="S16" s="1" t="str">
        <f t="shared" si="21"/>
        <v/>
      </c>
      <c r="T16" s="1" t="str">
        <f t="shared" si="21"/>
        <v/>
      </c>
    </row>
    <row r="17" spans="1:46" x14ac:dyDescent="0.55000000000000004">
      <c r="A17" s="14" t="s">
        <v>4</v>
      </c>
      <c r="B17" s="4">
        <v>10000000</v>
      </c>
      <c r="C17" s="3">
        <v>0.08</v>
      </c>
      <c r="D17" s="1">
        <f t="shared" si="13"/>
        <v>800000</v>
      </c>
      <c r="E17" s="1" t="str">
        <f>IF(AND(E$5&lt;65,E$5&gt;59),$D$17,"")</f>
        <v/>
      </c>
      <c r="F17" s="1">
        <f t="shared" ref="F17:K17" si="22">IF(AND(F$5&lt;65,F$5&gt;59),$D$17,"")</f>
        <v>800000</v>
      </c>
      <c r="G17" s="1">
        <f t="shared" si="22"/>
        <v>800000</v>
      </c>
      <c r="H17" s="1">
        <f t="shared" si="22"/>
        <v>800000</v>
      </c>
      <c r="I17" s="1">
        <f t="shared" si="22"/>
        <v>800000</v>
      </c>
      <c r="J17" s="23">
        <f t="shared" si="22"/>
        <v>800000</v>
      </c>
      <c r="K17" s="1" t="str">
        <f t="shared" si="22"/>
        <v/>
      </c>
      <c r="L17" s="1" t="str">
        <f>IF(L$5&lt;65,$D$17,"")</f>
        <v/>
      </c>
    </row>
    <row r="18" spans="1:46" x14ac:dyDescent="0.55000000000000004">
      <c r="A18" s="14"/>
    </row>
    <row r="19" spans="1:46" x14ac:dyDescent="0.55000000000000004">
      <c r="A19" s="14" t="s">
        <v>6</v>
      </c>
      <c r="B19" s="12">
        <f>'20231226'!$S$43*10000</f>
        <v>12180000</v>
      </c>
      <c r="C19" s="3">
        <v>1</v>
      </c>
      <c r="D19" s="1">
        <f t="shared" si="13"/>
        <v>12180000</v>
      </c>
      <c r="F19" s="1">
        <f>$D$19-$D$20</f>
        <v>9568114</v>
      </c>
    </row>
    <row r="20" spans="1:46" x14ac:dyDescent="0.55000000000000004">
      <c r="A20" s="14" t="s">
        <v>7</v>
      </c>
      <c r="B20" s="12">
        <f>'20231226'!$S$44</f>
        <v>2611886</v>
      </c>
      <c r="C20" s="3">
        <f>C19</f>
        <v>1</v>
      </c>
      <c r="D20" s="1">
        <f t="shared" ref="D20" si="23">B20*$C20</f>
        <v>2611886</v>
      </c>
    </row>
    <row r="21" spans="1:46" x14ac:dyDescent="0.55000000000000004">
      <c r="A21" s="14"/>
    </row>
    <row r="22" spans="1:46" x14ac:dyDescent="0.55000000000000004">
      <c r="A22" s="14" t="s">
        <v>29</v>
      </c>
      <c r="B22" s="12">
        <v>7020000</v>
      </c>
      <c r="C22" s="20">
        <v>0.8</v>
      </c>
      <c r="D22" s="1">
        <f t="shared" ref="D22" si="24">B22*$C22</f>
        <v>5616000</v>
      </c>
      <c r="J22" s="24">
        <f>$D$22</f>
        <v>5616000</v>
      </c>
    </row>
    <row r="23" spans="1:46" x14ac:dyDescent="0.55000000000000004">
      <c r="A23" s="14" t="s">
        <v>97</v>
      </c>
      <c r="B23" s="19">
        <f>'20231226'!$V$50</f>
        <v>2526750</v>
      </c>
    </row>
    <row r="24" spans="1:46" x14ac:dyDescent="0.55000000000000004">
      <c r="A24" s="14" t="s">
        <v>98</v>
      </c>
      <c r="B24" s="19">
        <f>'20231226'!$V$51</f>
        <v>1080000</v>
      </c>
    </row>
    <row r="25" spans="1:46" x14ac:dyDescent="0.55000000000000004">
      <c r="A25" s="14" t="s">
        <v>94</v>
      </c>
      <c r="B25" s="12">
        <f>'20231226'!$X$8</f>
        <v>11950833</v>
      </c>
      <c r="C25" s="3">
        <v>0.8</v>
      </c>
      <c r="D25" s="1">
        <f t="shared" ref="D25:D28" si="25">B25*$C25</f>
        <v>9560666.4000000004</v>
      </c>
      <c r="F25" s="1">
        <f>D25</f>
        <v>9560666.4000000004</v>
      </c>
    </row>
    <row r="26" spans="1:46" x14ac:dyDescent="0.55000000000000004">
      <c r="A26" s="14" t="s">
        <v>95</v>
      </c>
      <c r="B26" s="12">
        <f>'20231226'!$X$10</f>
        <v>6745732</v>
      </c>
      <c r="C26" s="3">
        <v>0.8</v>
      </c>
      <c r="D26" s="1">
        <f t="shared" si="25"/>
        <v>5396585.6000000006</v>
      </c>
      <c r="F26" s="1">
        <f>D26</f>
        <v>5396585.6000000006</v>
      </c>
    </row>
    <row r="27" spans="1:46" x14ac:dyDescent="0.55000000000000004">
      <c r="A27" s="14" t="s">
        <v>30</v>
      </c>
      <c r="B27" s="12">
        <f>'20231226'!$X$6</f>
        <v>5462302</v>
      </c>
      <c r="C27" s="3">
        <v>0.8</v>
      </c>
      <c r="D27" s="1">
        <f t="shared" si="25"/>
        <v>4369841.6000000006</v>
      </c>
      <c r="F27" s="1">
        <f>D27</f>
        <v>4369841.6000000006</v>
      </c>
      <c r="G27" s="3"/>
      <c r="H27" s="3"/>
      <c r="I27" s="3"/>
      <c r="J27" s="25"/>
      <c r="K27" s="3"/>
      <c r="L27" s="3"/>
      <c r="M27" s="3"/>
      <c r="N27" s="3"/>
      <c r="O27" s="3"/>
      <c r="P27" s="3"/>
    </row>
    <row r="28" spans="1:46" x14ac:dyDescent="0.55000000000000004">
      <c r="A28" s="14" t="s">
        <v>31</v>
      </c>
      <c r="B28" s="12">
        <f>'20231226'!$X$14</f>
        <v>18568924</v>
      </c>
      <c r="C28" s="21">
        <v>0</v>
      </c>
      <c r="D28" s="1">
        <f t="shared" si="25"/>
        <v>0</v>
      </c>
      <c r="F28" s="1">
        <f>D28</f>
        <v>0</v>
      </c>
      <c r="G28" s="3"/>
      <c r="H28" s="3"/>
      <c r="I28" s="3"/>
      <c r="J28" s="25"/>
      <c r="K28" s="3"/>
      <c r="L28" s="3"/>
      <c r="M28" s="3"/>
      <c r="N28" s="3"/>
      <c r="O28" s="3"/>
      <c r="P28" s="3"/>
    </row>
    <row r="29" spans="1:46" x14ac:dyDescent="0.55000000000000004">
      <c r="A29" s="13">
        <f>'20231226'!$X$13</f>
        <v>6646</v>
      </c>
      <c r="B29" s="12">
        <f>'20231226'!$K$15</f>
        <v>2794</v>
      </c>
    </row>
    <row r="30" spans="1:46" x14ac:dyDescent="0.55000000000000004">
      <c r="A30" s="94" t="s">
        <v>111</v>
      </c>
      <c r="B30" s="12">
        <v>60</v>
      </c>
      <c r="C30" s="21">
        <v>0.6</v>
      </c>
      <c r="D30" s="1">
        <f>$A$29*$B$30*C30</f>
        <v>239256</v>
      </c>
      <c r="K30" s="1">
        <f>$D$30</f>
        <v>239256</v>
      </c>
      <c r="L30" s="1">
        <f t="shared" ref="L30:AT30" si="26">$D$30</f>
        <v>239256</v>
      </c>
      <c r="M30" s="1">
        <f t="shared" si="26"/>
        <v>239256</v>
      </c>
      <c r="N30" s="1">
        <f t="shared" si="26"/>
        <v>239256</v>
      </c>
      <c r="O30" s="1">
        <f t="shared" si="26"/>
        <v>239256</v>
      </c>
      <c r="P30" s="1">
        <f t="shared" si="26"/>
        <v>239256</v>
      </c>
      <c r="Q30" s="1">
        <f t="shared" si="26"/>
        <v>239256</v>
      </c>
      <c r="R30" s="1">
        <f t="shared" si="26"/>
        <v>239256</v>
      </c>
      <c r="S30" s="1">
        <f t="shared" si="26"/>
        <v>239256</v>
      </c>
      <c r="T30" s="1">
        <f t="shared" si="26"/>
        <v>239256</v>
      </c>
      <c r="U30" s="1">
        <f t="shared" si="26"/>
        <v>239256</v>
      </c>
      <c r="V30" s="1">
        <f t="shared" si="26"/>
        <v>239256</v>
      </c>
      <c r="W30" s="1">
        <f t="shared" si="26"/>
        <v>239256</v>
      </c>
      <c r="X30" s="1">
        <f t="shared" si="26"/>
        <v>239256</v>
      </c>
      <c r="Y30" s="1">
        <f t="shared" si="26"/>
        <v>239256</v>
      </c>
      <c r="Z30" s="1">
        <f t="shared" si="26"/>
        <v>239256</v>
      </c>
      <c r="AA30" s="1">
        <f t="shared" si="26"/>
        <v>239256</v>
      </c>
      <c r="AB30" s="1">
        <f t="shared" si="26"/>
        <v>239256</v>
      </c>
      <c r="AC30" s="1">
        <f t="shared" si="26"/>
        <v>239256</v>
      </c>
      <c r="AD30" s="1">
        <f t="shared" si="26"/>
        <v>239256</v>
      </c>
      <c r="AE30" s="1">
        <f t="shared" si="26"/>
        <v>239256</v>
      </c>
      <c r="AF30" s="1">
        <f t="shared" si="26"/>
        <v>239256</v>
      </c>
      <c r="AG30" s="1">
        <f t="shared" si="26"/>
        <v>239256</v>
      </c>
      <c r="AH30" s="1">
        <f t="shared" si="26"/>
        <v>239256</v>
      </c>
      <c r="AI30" s="1">
        <f t="shared" si="26"/>
        <v>239256</v>
      </c>
      <c r="AJ30" s="1">
        <f t="shared" si="26"/>
        <v>239256</v>
      </c>
      <c r="AK30" s="1">
        <f t="shared" si="26"/>
        <v>239256</v>
      </c>
      <c r="AL30" s="1">
        <f t="shared" si="26"/>
        <v>239256</v>
      </c>
      <c r="AM30" s="1">
        <f t="shared" si="26"/>
        <v>239256</v>
      </c>
      <c r="AN30" s="1">
        <f t="shared" si="26"/>
        <v>239256</v>
      </c>
      <c r="AO30" s="1">
        <f t="shared" si="26"/>
        <v>239256</v>
      </c>
      <c r="AP30" s="1">
        <f t="shared" si="26"/>
        <v>239256</v>
      </c>
      <c r="AQ30" s="1">
        <f t="shared" si="26"/>
        <v>239256</v>
      </c>
      <c r="AR30" s="1">
        <f t="shared" si="26"/>
        <v>239256</v>
      </c>
      <c r="AS30" s="1">
        <f t="shared" si="26"/>
        <v>239256</v>
      </c>
      <c r="AT30" s="1">
        <f t="shared" si="26"/>
        <v>239256</v>
      </c>
    </row>
    <row r="31" spans="1:46" x14ac:dyDescent="0.55000000000000004">
      <c r="A31" s="14" t="s">
        <v>32</v>
      </c>
      <c r="B31" s="12">
        <f>$A$32*$B$32</f>
        <v>2794000</v>
      </c>
      <c r="C31" s="21">
        <v>0</v>
      </c>
      <c r="D31" s="1">
        <f t="shared" ref="D31" si="27">B31*$C31</f>
        <v>0</v>
      </c>
      <c r="F31" s="1">
        <f>D31</f>
        <v>0</v>
      </c>
    </row>
    <row r="32" spans="1:46" x14ac:dyDescent="0.55000000000000004">
      <c r="A32" s="13">
        <v>1000</v>
      </c>
      <c r="B32" s="12">
        <f>'20231226'!$K$15</f>
        <v>2794</v>
      </c>
    </row>
    <row r="33" spans="1:46" x14ac:dyDescent="0.55000000000000004">
      <c r="A33" s="94" t="s">
        <v>111</v>
      </c>
      <c r="B33" s="12">
        <v>60</v>
      </c>
      <c r="C33" s="21">
        <v>0.6</v>
      </c>
      <c r="D33" s="1">
        <f>$A$32*$B$30*C33</f>
        <v>36000</v>
      </c>
      <c r="E33" s="1">
        <f>$D$33</f>
        <v>36000</v>
      </c>
      <c r="F33" s="1">
        <f t="shared" ref="F33:AT33" si="28">$D$33</f>
        <v>36000</v>
      </c>
      <c r="G33" s="1">
        <f t="shared" si="28"/>
        <v>36000</v>
      </c>
      <c r="H33" s="1">
        <f t="shared" si="28"/>
        <v>36000</v>
      </c>
      <c r="I33" s="1">
        <f t="shared" si="28"/>
        <v>36000</v>
      </c>
      <c r="J33" s="23">
        <f t="shared" si="28"/>
        <v>36000</v>
      </c>
      <c r="K33" s="1">
        <f t="shared" si="28"/>
        <v>36000</v>
      </c>
      <c r="L33" s="1">
        <f t="shared" si="28"/>
        <v>36000</v>
      </c>
      <c r="M33" s="1">
        <f t="shared" si="28"/>
        <v>36000</v>
      </c>
      <c r="N33" s="1">
        <f t="shared" si="28"/>
        <v>36000</v>
      </c>
      <c r="O33" s="1">
        <f t="shared" si="28"/>
        <v>36000</v>
      </c>
      <c r="P33" s="1">
        <f t="shared" si="28"/>
        <v>36000</v>
      </c>
      <c r="Q33" s="1">
        <f t="shared" si="28"/>
        <v>36000</v>
      </c>
      <c r="R33" s="1">
        <f t="shared" si="28"/>
        <v>36000</v>
      </c>
      <c r="S33" s="1">
        <f t="shared" si="28"/>
        <v>36000</v>
      </c>
      <c r="T33" s="1">
        <f t="shared" si="28"/>
        <v>36000</v>
      </c>
      <c r="U33" s="1">
        <f t="shared" si="28"/>
        <v>36000</v>
      </c>
      <c r="V33" s="1">
        <f t="shared" si="28"/>
        <v>36000</v>
      </c>
      <c r="W33" s="1">
        <f t="shared" si="28"/>
        <v>36000</v>
      </c>
      <c r="X33" s="1">
        <f t="shared" si="28"/>
        <v>36000</v>
      </c>
      <c r="Y33" s="1">
        <f t="shared" si="28"/>
        <v>36000</v>
      </c>
      <c r="Z33" s="1">
        <f t="shared" si="28"/>
        <v>36000</v>
      </c>
      <c r="AA33" s="1">
        <f t="shared" si="28"/>
        <v>36000</v>
      </c>
      <c r="AB33" s="1">
        <f t="shared" si="28"/>
        <v>36000</v>
      </c>
      <c r="AC33" s="1">
        <f t="shared" si="28"/>
        <v>36000</v>
      </c>
      <c r="AD33" s="1">
        <f t="shared" si="28"/>
        <v>36000</v>
      </c>
      <c r="AE33" s="1">
        <f t="shared" si="28"/>
        <v>36000</v>
      </c>
      <c r="AF33" s="1">
        <f t="shared" si="28"/>
        <v>36000</v>
      </c>
      <c r="AG33" s="1">
        <f t="shared" si="28"/>
        <v>36000</v>
      </c>
      <c r="AH33" s="1">
        <f t="shared" si="28"/>
        <v>36000</v>
      </c>
      <c r="AI33" s="1">
        <f t="shared" si="28"/>
        <v>36000</v>
      </c>
      <c r="AJ33" s="1">
        <f t="shared" si="28"/>
        <v>36000</v>
      </c>
      <c r="AK33" s="1">
        <f t="shared" si="28"/>
        <v>36000</v>
      </c>
      <c r="AL33" s="1">
        <f t="shared" si="28"/>
        <v>36000</v>
      </c>
      <c r="AM33" s="1">
        <f t="shared" si="28"/>
        <v>36000</v>
      </c>
      <c r="AN33" s="1">
        <f t="shared" si="28"/>
        <v>36000</v>
      </c>
      <c r="AO33" s="1">
        <f t="shared" si="28"/>
        <v>36000</v>
      </c>
      <c r="AP33" s="1">
        <f t="shared" si="28"/>
        <v>36000</v>
      </c>
      <c r="AQ33" s="1">
        <f t="shared" si="28"/>
        <v>36000</v>
      </c>
      <c r="AR33" s="1">
        <f t="shared" si="28"/>
        <v>36000</v>
      </c>
      <c r="AS33" s="1">
        <f t="shared" si="28"/>
        <v>36000</v>
      </c>
      <c r="AT33" s="1">
        <f t="shared" si="28"/>
        <v>36000</v>
      </c>
    </row>
    <row r="34" spans="1:46" x14ac:dyDescent="0.55000000000000004">
      <c r="A34" s="14"/>
    </row>
    <row r="35" spans="1:46" x14ac:dyDescent="0.55000000000000004">
      <c r="A35" s="14" t="s">
        <v>96</v>
      </c>
      <c r="B35" s="1">
        <v>2200000</v>
      </c>
      <c r="C35" s="3">
        <v>1</v>
      </c>
      <c r="D35" s="1">
        <f t="shared" ref="D35" si="29">B35*$C35</f>
        <v>2200000</v>
      </c>
      <c r="E35" s="1">
        <f>D35</f>
        <v>2200000</v>
      </c>
    </row>
    <row r="36" spans="1:46" x14ac:dyDescent="0.55000000000000004">
      <c r="A36" s="14"/>
    </row>
    <row r="37" spans="1:46" x14ac:dyDescent="0.55000000000000004">
      <c r="A37" s="14" t="s">
        <v>24</v>
      </c>
      <c r="B37" s="1">
        <v>500000</v>
      </c>
      <c r="C37" s="3">
        <v>1</v>
      </c>
      <c r="D37" s="1">
        <f t="shared" ref="D37" si="30">B37*$C37</f>
        <v>500000</v>
      </c>
      <c r="E37" s="1">
        <f>D37</f>
        <v>500000</v>
      </c>
    </row>
    <row r="38" spans="1:46" x14ac:dyDescent="0.55000000000000004">
      <c r="A38" s="14" t="s">
        <v>25</v>
      </c>
      <c r="B38" s="1">
        <v>700000</v>
      </c>
      <c r="C38" s="3">
        <v>1</v>
      </c>
      <c r="D38" s="1">
        <f t="shared" ref="D38" si="31">B38*$C38</f>
        <v>700000</v>
      </c>
      <c r="E38" s="1">
        <f>D38</f>
        <v>700000</v>
      </c>
    </row>
    <row r="39" spans="1:46" x14ac:dyDescent="0.55000000000000004">
      <c r="A39" s="14"/>
    </row>
    <row r="40" spans="1:46" x14ac:dyDescent="0.55000000000000004">
      <c r="A40" s="14" t="s">
        <v>26</v>
      </c>
    </row>
    <row r="41" spans="1:46" x14ac:dyDescent="0.55000000000000004">
      <c r="A41" s="14" t="s">
        <v>25</v>
      </c>
    </row>
    <row r="42" spans="1:46" x14ac:dyDescent="0.55000000000000004">
      <c r="A42" s="14"/>
    </row>
    <row r="43" spans="1:46" x14ac:dyDescent="0.55000000000000004">
      <c r="A43" s="14" t="s">
        <v>27</v>
      </c>
      <c r="B43" s="1">
        <v>1000000</v>
      </c>
      <c r="C43" s="3">
        <v>1</v>
      </c>
      <c r="D43" s="1">
        <f t="shared" ref="D43:D44" si="32">B43*$C43</f>
        <v>1000000</v>
      </c>
      <c r="E43" s="1">
        <f>D43</f>
        <v>1000000</v>
      </c>
    </row>
    <row r="44" spans="1:46" x14ac:dyDescent="0.55000000000000004">
      <c r="A44" s="14" t="s">
        <v>28</v>
      </c>
      <c r="B44" s="1">
        <v>1000000</v>
      </c>
      <c r="C44" s="3">
        <v>1</v>
      </c>
      <c r="D44" s="1">
        <f t="shared" si="32"/>
        <v>1000000</v>
      </c>
      <c r="E44" s="1">
        <f>D44</f>
        <v>1000000</v>
      </c>
    </row>
    <row r="45" spans="1:46" x14ac:dyDescent="0.55000000000000004">
      <c r="A45" s="14"/>
    </row>
    <row r="46" spans="1:46" x14ac:dyDescent="0.55000000000000004">
      <c r="A46" s="14"/>
    </row>
    <row r="47" spans="1:46" x14ac:dyDescent="0.55000000000000004">
      <c r="A47" s="14"/>
    </row>
    <row r="48" spans="1:46" x14ac:dyDescent="0.55000000000000004">
      <c r="A48" s="14"/>
    </row>
    <row r="49" spans="1:46" x14ac:dyDescent="0.55000000000000004">
      <c r="A49" s="14"/>
    </row>
    <row r="51" spans="1:46" x14ac:dyDescent="0.55000000000000004">
      <c r="A51" s="16" t="s">
        <v>11</v>
      </c>
      <c r="B51" s="1">
        <v>130000</v>
      </c>
      <c r="C51" s="3">
        <v>1</v>
      </c>
      <c r="D51" s="1">
        <f t="shared" ref="D51:D83" si="33">B51*$C51</f>
        <v>130000</v>
      </c>
      <c r="E51" s="1">
        <f t="shared" ref="E51:E66" si="34">D51</f>
        <v>130000</v>
      </c>
      <c r="F51" s="1">
        <f t="shared" ref="F51:H53" si="35">E51</f>
        <v>130000</v>
      </c>
      <c r="G51" s="1">
        <f t="shared" si="35"/>
        <v>130000</v>
      </c>
      <c r="H51" s="1">
        <f t="shared" si="35"/>
        <v>130000</v>
      </c>
      <c r="I51" s="1">
        <f t="shared" ref="I51:I60" si="36">H51</f>
        <v>130000</v>
      </c>
      <c r="J51" s="23">
        <f t="shared" ref="J51:J60" si="37">I51</f>
        <v>130000</v>
      </c>
      <c r="K51" s="1">
        <f t="shared" ref="K51:K60" si="38">J51</f>
        <v>130000</v>
      </c>
      <c r="L51" s="1">
        <f t="shared" ref="L51:L60" si="39">K51</f>
        <v>130000</v>
      </c>
      <c r="M51" s="1">
        <f t="shared" ref="M51:M60" si="40">L51</f>
        <v>130000</v>
      </c>
      <c r="N51" s="1">
        <f t="shared" ref="N51:N60" si="41">M51</f>
        <v>130000</v>
      </c>
      <c r="O51" s="1">
        <f t="shared" ref="O51:O60" si="42">N51</f>
        <v>130000</v>
      </c>
      <c r="P51" s="1">
        <f t="shared" ref="P51:P60" si="43">O51</f>
        <v>130000</v>
      </c>
      <c r="Q51" s="1">
        <f t="shared" ref="Q51:Q60" si="44">P51</f>
        <v>130000</v>
      </c>
      <c r="R51" s="1">
        <f t="shared" ref="R51:R60" si="45">Q51</f>
        <v>130000</v>
      </c>
      <c r="S51" s="1">
        <f t="shared" ref="S51:S60" si="46">R51</f>
        <v>130000</v>
      </c>
      <c r="T51" s="1">
        <f t="shared" ref="T51:T60" si="47">S51</f>
        <v>130000</v>
      </c>
      <c r="U51" s="1">
        <f t="shared" ref="U51:U60" si="48">T51</f>
        <v>130000</v>
      </c>
      <c r="V51" s="1">
        <f t="shared" ref="V51:V60" si="49">U51</f>
        <v>130000</v>
      </c>
      <c r="W51" s="1">
        <f t="shared" ref="W51:W60" si="50">V51</f>
        <v>130000</v>
      </c>
      <c r="X51" s="1">
        <f t="shared" ref="X51:X60" si="51">W51</f>
        <v>130000</v>
      </c>
      <c r="Y51" s="1">
        <f t="shared" ref="Y51:Y60" si="52">X51</f>
        <v>130000</v>
      </c>
      <c r="Z51" s="1">
        <f t="shared" ref="Z51:Z60" si="53">Y51</f>
        <v>130000</v>
      </c>
      <c r="AA51" s="1">
        <f t="shared" ref="AA51:AA60" si="54">Z51</f>
        <v>130000</v>
      </c>
      <c r="AB51" s="1">
        <f t="shared" ref="AB51:AB60" si="55">AA51</f>
        <v>130000</v>
      </c>
      <c r="AC51" s="1">
        <f t="shared" ref="AC51:AC60" si="56">AB51</f>
        <v>130000</v>
      </c>
      <c r="AD51" s="1">
        <f t="shared" ref="AD51:AD60" si="57">AC51</f>
        <v>130000</v>
      </c>
      <c r="AE51" s="1">
        <f t="shared" ref="AE51:AE60" si="58">AD51</f>
        <v>130000</v>
      </c>
      <c r="AF51" s="1">
        <f t="shared" ref="AF51:AF60" si="59">AE51</f>
        <v>130000</v>
      </c>
      <c r="AG51" s="1">
        <f t="shared" ref="AG51:AG60" si="60">AF51</f>
        <v>130000</v>
      </c>
      <c r="AH51" s="1">
        <f t="shared" ref="AH51:AH60" si="61">AG51</f>
        <v>130000</v>
      </c>
      <c r="AI51" s="1">
        <f t="shared" ref="AI51:AI60" si="62">AH51</f>
        <v>130000</v>
      </c>
      <c r="AJ51" s="1">
        <f t="shared" ref="AJ51:AJ60" si="63">AI51</f>
        <v>130000</v>
      </c>
      <c r="AK51" s="1">
        <f t="shared" ref="AK51:AK60" si="64">AJ51</f>
        <v>130000</v>
      </c>
      <c r="AL51" s="1">
        <f t="shared" ref="AL51:AL60" si="65">AK51</f>
        <v>130000</v>
      </c>
      <c r="AM51" s="1">
        <f t="shared" ref="AM51:AM60" si="66">AL51</f>
        <v>130000</v>
      </c>
      <c r="AN51" s="1">
        <f t="shared" ref="AN51:AN60" si="67">AM51</f>
        <v>130000</v>
      </c>
      <c r="AO51" s="1">
        <f t="shared" ref="AO51:AO60" si="68">AN51</f>
        <v>130000</v>
      </c>
      <c r="AP51" s="1">
        <f t="shared" ref="AP51:AP60" si="69">AO51</f>
        <v>130000</v>
      </c>
      <c r="AQ51" s="1">
        <f t="shared" ref="AQ51:AQ60" si="70">AP51</f>
        <v>130000</v>
      </c>
      <c r="AR51" s="1">
        <f t="shared" ref="AR51:AR60" si="71">AQ51</f>
        <v>130000</v>
      </c>
      <c r="AS51" s="1">
        <f t="shared" ref="AS51:AS60" si="72">AR51</f>
        <v>130000</v>
      </c>
      <c r="AT51" s="1">
        <f t="shared" ref="AT51:AT60" si="73">AS51</f>
        <v>130000</v>
      </c>
    </row>
    <row r="52" spans="1:46" x14ac:dyDescent="0.55000000000000004">
      <c r="A52" s="16" t="s">
        <v>37</v>
      </c>
      <c r="B52" s="1">
        <v>40000</v>
      </c>
      <c r="C52" s="3">
        <v>1</v>
      </c>
      <c r="D52" s="1">
        <f t="shared" ref="D52" si="74">B52*$C52</f>
        <v>40000</v>
      </c>
      <c r="E52" s="1">
        <f t="shared" ref="E52" si="75">D52</f>
        <v>40000</v>
      </c>
      <c r="F52" s="1">
        <f t="shared" ref="F52" si="76">E52</f>
        <v>40000</v>
      </c>
      <c r="G52" s="1">
        <f t="shared" ref="G52" si="77">F52</f>
        <v>40000</v>
      </c>
      <c r="H52" s="1">
        <f t="shared" ref="H52" si="78">G52</f>
        <v>40000</v>
      </c>
      <c r="I52" s="1">
        <f t="shared" ref="I52" si="79">H52</f>
        <v>40000</v>
      </c>
      <c r="J52" s="23">
        <f t="shared" ref="J52" si="80">I52</f>
        <v>40000</v>
      </c>
      <c r="K52" s="1">
        <f t="shared" ref="K52" si="81">J52</f>
        <v>40000</v>
      </c>
      <c r="L52" s="1">
        <f t="shared" ref="L52" si="82">K52</f>
        <v>40000</v>
      </c>
      <c r="M52" s="1">
        <f t="shared" ref="M52" si="83">L52</f>
        <v>40000</v>
      </c>
      <c r="N52" s="1">
        <f t="shared" ref="N52" si="84">M52</f>
        <v>40000</v>
      </c>
      <c r="O52" s="1">
        <f t="shared" ref="O52" si="85">N52</f>
        <v>40000</v>
      </c>
      <c r="P52" s="1">
        <f t="shared" ref="P52" si="86">O52</f>
        <v>40000</v>
      </c>
      <c r="Q52" s="1">
        <f t="shared" ref="Q52" si="87">P52</f>
        <v>40000</v>
      </c>
      <c r="R52" s="1">
        <f t="shared" ref="R52" si="88">Q52</f>
        <v>40000</v>
      </c>
      <c r="S52" s="1">
        <f t="shared" ref="S52" si="89">R52</f>
        <v>40000</v>
      </c>
      <c r="T52" s="1">
        <f t="shared" ref="T52" si="90">S52</f>
        <v>40000</v>
      </c>
      <c r="U52" s="1">
        <f t="shared" ref="U52" si="91">T52</f>
        <v>40000</v>
      </c>
      <c r="V52" s="1">
        <f t="shared" ref="V52" si="92">U52</f>
        <v>40000</v>
      </c>
      <c r="W52" s="1">
        <f t="shared" ref="W52" si="93">V52</f>
        <v>40000</v>
      </c>
      <c r="X52" s="1">
        <f t="shared" ref="X52" si="94">W52</f>
        <v>40000</v>
      </c>
      <c r="Y52" s="1">
        <f t="shared" ref="Y52" si="95">X52</f>
        <v>40000</v>
      </c>
      <c r="Z52" s="1">
        <f t="shared" ref="Z52" si="96">Y52</f>
        <v>40000</v>
      </c>
      <c r="AA52" s="1">
        <f t="shared" ref="AA52" si="97">Z52</f>
        <v>40000</v>
      </c>
      <c r="AB52" s="1">
        <f t="shared" ref="AB52" si="98">AA52</f>
        <v>40000</v>
      </c>
      <c r="AC52" s="1">
        <f t="shared" ref="AC52" si="99">AB52</f>
        <v>40000</v>
      </c>
      <c r="AD52" s="1">
        <f t="shared" ref="AD52" si="100">AC52</f>
        <v>40000</v>
      </c>
      <c r="AE52" s="1">
        <f t="shared" ref="AE52" si="101">AD52</f>
        <v>40000</v>
      </c>
      <c r="AF52" s="1">
        <f t="shared" ref="AF52" si="102">AE52</f>
        <v>40000</v>
      </c>
      <c r="AG52" s="1">
        <f t="shared" ref="AG52" si="103">AF52</f>
        <v>40000</v>
      </c>
      <c r="AH52" s="1">
        <f t="shared" ref="AH52" si="104">AG52</f>
        <v>40000</v>
      </c>
      <c r="AI52" s="1">
        <f t="shared" ref="AI52" si="105">AH52</f>
        <v>40000</v>
      </c>
      <c r="AJ52" s="1">
        <f t="shared" ref="AJ52" si="106">AI52</f>
        <v>40000</v>
      </c>
      <c r="AK52" s="1">
        <f t="shared" ref="AK52" si="107">AJ52</f>
        <v>40000</v>
      </c>
      <c r="AL52" s="1">
        <f t="shared" ref="AL52" si="108">AK52</f>
        <v>40000</v>
      </c>
      <c r="AM52" s="1">
        <f t="shared" ref="AM52" si="109">AL52</f>
        <v>40000</v>
      </c>
      <c r="AN52" s="1">
        <f t="shared" ref="AN52" si="110">AM52</f>
        <v>40000</v>
      </c>
      <c r="AO52" s="1">
        <f t="shared" ref="AO52" si="111">AN52</f>
        <v>40000</v>
      </c>
      <c r="AP52" s="1">
        <f t="shared" ref="AP52" si="112">AO52</f>
        <v>40000</v>
      </c>
      <c r="AQ52" s="1">
        <f t="shared" ref="AQ52" si="113">AP52</f>
        <v>40000</v>
      </c>
      <c r="AR52" s="1">
        <f t="shared" ref="AR52" si="114">AQ52</f>
        <v>40000</v>
      </c>
      <c r="AS52" s="1">
        <f t="shared" ref="AS52" si="115">AR52</f>
        <v>40000</v>
      </c>
      <c r="AT52" s="1">
        <f t="shared" ref="AT52" si="116">AS52</f>
        <v>40000</v>
      </c>
    </row>
    <row r="53" spans="1:46" x14ac:dyDescent="0.55000000000000004">
      <c r="A53" s="16" t="s">
        <v>9</v>
      </c>
      <c r="B53" s="1">
        <v>150000</v>
      </c>
      <c r="C53" s="3">
        <v>12</v>
      </c>
      <c r="D53" s="1">
        <f t="shared" ref="D53" si="117">B53*$C53</f>
        <v>1800000</v>
      </c>
      <c r="E53" s="1">
        <f t="shared" si="34"/>
        <v>1800000</v>
      </c>
      <c r="F53" s="1">
        <f t="shared" si="35"/>
        <v>1800000</v>
      </c>
      <c r="G53" s="1">
        <f t="shared" si="35"/>
        <v>1800000</v>
      </c>
      <c r="H53" s="1">
        <f t="shared" si="35"/>
        <v>1800000</v>
      </c>
      <c r="I53" s="1">
        <f t="shared" si="36"/>
        <v>1800000</v>
      </c>
      <c r="J53" s="23">
        <f t="shared" si="37"/>
        <v>1800000</v>
      </c>
      <c r="K53" s="1">
        <f t="shared" si="38"/>
        <v>1800000</v>
      </c>
      <c r="L53" s="1">
        <f t="shared" si="39"/>
        <v>1800000</v>
      </c>
      <c r="M53" s="1">
        <f t="shared" si="40"/>
        <v>1800000</v>
      </c>
      <c r="N53" s="1">
        <f t="shared" si="41"/>
        <v>1800000</v>
      </c>
      <c r="O53" s="1">
        <f t="shared" si="42"/>
        <v>1800000</v>
      </c>
      <c r="P53" s="1">
        <f t="shared" si="43"/>
        <v>1800000</v>
      </c>
      <c r="Q53" s="1">
        <f t="shared" si="44"/>
        <v>1800000</v>
      </c>
      <c r="R53" s="1">
        <f t="shared" si="45"/>
        <v>1800000</v>
      </c>
      <c r="S53" s="1">
        <f t="shared" si="46"/>
        <v>1800000</v>
      </c>
      <c r="T53" s="1">
        <f t="shared" si="47"/>
        <v>1800000</v>
      </c>
      <c r="U53" s="1">
        <f t="shared" si="48"/>
        <v>1800000</v>
      </c>
      <c r="V53" s="1">
        <f t="shared" si="49"/>
        <v>1800000</v>
      </c>
      <c r="W53" s="1">
        <f t="shared" si="50"/>
        <v>1800000</v>
      </c>
      <c r="X53" s="1">
        <f t="shared" si="51"/>
        <v>1800000</v>
      </c>
      <c r="Y53" s="1">
        <f t="shared" si="52"/>
        <v>1800000</v>
      </c>
      <c r="Z53" s="1">
        <f t="shared" si="53"/>
        <v>1800000</v>
      </c>
      <c r="AA53" s="1">
        <f t="shared" si="54"/>
        <v>1800000</v>
      </c>
      <c r="AB53" s="1">
        <f t="shared" si="55"/>
        <v>1800000</v>
      </c>
      <c r="AC53" s="1">
        <f t="shared" si="56"/>
        <v>1800000</v>
      </c>
      <c r="AD53" s="1">
        <f t="shared" si="57"/>
        <v>1800000</v>
      </c>
      <c r="AE53" s="1">
        <f t="shared" si="58"/>
        <v>1800000</v>
      </c>
      <c r="AF53" s="1">
        <f t="shared" si="59"/>
        <v>1800000</v>
      </c>
      <c r="AG53" s="1">
        <f t="shared" si="60"/>
        <v>1800000</v>
      </c>
      <c r="AH53" s="1">
        <f t="shared" si="61"/>
        <v>1800000</v>
      </c>
      <c r="AI53" s="1">
        <f t="shared" si="62"/>
        <v>1800000</v>
      </c>
      <c r="AJ53" s="1">
        <f t="shared" si="63"/>
        <v>1800000</v>
      </c>
      <c r="AK53" s="1">
        <f t="shared" si="64"/>
        <v>1800000</v>
      </c>
      <c r="AL53" s="1">
        <f t="shared" si="65"/>
        <v>1800000</v>
      </c>
      <c r="AM53" s="1">
        <f t="shared" si="66"/>
        <v>1800000</v>
      </c>
      <c r="AN53" s="1">
        <f t="shared" si="67"/>
        <v>1800000</v>
      </c>
      <c r="AO53" s="1">
        <f t="shared" si="68"/>
        <v>1800000</v>
      </c>
      <c r="AP53" s="1">
        <f t="shared" si="69"/>
        <v>1800000</v>
      </c>
      <c r="AQ53" s="1">
        <f t="shared" si="70"/>
        <v>1800000</v>
      </c>
      <c r="AR53" s="1">
        <f t="shared" si="71"/>
        <v>1800000</v>
      </c>
      <c r="AS53" s="1">
        <f t="shared" si="72"/>
        <v>1800000</v>
      </c>
      <c r="AT53" s="1">
        <f t="shared" si="73"/>
        <v>1800000</v>
      </c>
    </row>
    <row r="54" spans="1:46" x14ac:dyDescent="0.55000000000000004">
      <c r="A54" s="16" t="s">
        <v>15</v>
      </c>
      <c r="B54" s="1">
        <v>8000</v>
      </c>
      <c r="C54" s="3">
        <v>12</v>
      </c>
      <c r="D54" s="1">
        <f t="shared" ref="D54" si="118">B54*$C54</f>
        <v>96000</v>
      </c>
      <c r="E54" s="1">
        <f t="shared" si="34"/>
        <v>96000</v>
      </c>
      <c r="F54" s="1">
        <f t="shared" ref="F54:H66" si="119">E54</f>
        <v>96000</v>
      </c>
      <c r="G54" s="1">
        <f t="shared" si="119"/>
        <v>96000</v>
      </c>
      <c r="H54" s="1">
        <f t="shared" si="119"/>
        <v>96000</v>
      </c>
      <c r="I54" s="1">
        <f t="shared" si="36"/>
        <v>96000</v>
      </c>
      <c r="J54" s="23">
        <f t="shared" si="37"/>
        <v>96000</v>
      </c>
      <c r="K54" s="1">
        <f t="shared" si="38"/>
        <v>96000</v>
      </c>
      <c r="L54" s="1">
        <f t="shared" si="39"/>
        <v>96000</v>
      </c>
      <c r="M54" s="1">
        <f t="shared" si="40"/>
        <v>96000</v>
      </c>
      <c r="N54" s="1">
        <f t="shared" si="41"/>
        <v>96000</v>
      </c>
      <c r="O54" s="1">
        <f t="shared" si="42"/>
        <v>96000</v>
      </c>
      <c r="P54" s="1">
        <f t="shared" si="43"/>
        <v>96000</v>
      </c>
      <c r="Q54" s="1">
        <f t="shared" si="44"/>
        <v>96000</v>
      </c>
      <c r="R54" s="1">
        <f t="shared" si="45"/>
        <v>96000</v>
      </c>
      <c r="S54" s="1">
        <f t="shared" si="46"/>
        <v>96000</v>
      </c>
      <c r="T54" s="1">
        <f t="shared" si="47"/>
        <v>96000</v>
      </c>
      <c r="U54" s="1">
        <f t="shared" si="48"/>
        <v>96000</v>
      </c>
      <c r="V54" s="1">
        <f t="shared" si="49"/>
        <v>96000</v>
      </c>
      <c r="W54" s="1">
        <f t="shared" si="50"/>
        <v>96000</v>
      </c>
      <c r="X54" s="1">
        <f t="shared" si="51"/>
        <v>96000</v>
      </c>
      <c r="Y54" s="1">
        <f t="shared" si="52"/>
        <v>96000</v>
      </c>
      <c r="Z54" s="1">
        <f t="shared" si="53"/>
        <v>96000</v>
      </c>
      <c r="AA54" s="1">
        <f t="shared" si="54"/>
        <v>96000</v>
      </c>
      <c r="AB54" s="1">
        <f t="shared" si="55"/>
        <v>96000</v>
      </c>
      <c r="AC54" s="1">
        <f t="shared" si="56"/>
        <v>96000</v>
      </c>
      <c r="AD54" s="1">
        <f t="shared" si="57"/>
        <v>96000</v>
      </c>
      <c r="AE54" s="1">
        <f t="shared" si="58"/>
        <v>96000</v>
      </c>
      <c r="AF54" s="1">
        <f t="shared" si="59"/>
        <v>96000</v>
      </c>
      <c r="AG54" s="1">
        <f t="shared" si="60"/>
        <v>96000</v>
      </c>
      <c r="AH54" s="1">
        <f t="shared" si="61"/>
        <v>96000</v>
      </c>
      <c r="AI54" s="1">
        <f t="shared" si="62"/>
        <v>96000</v>
      </c>
      <c r="AJ54" s="1">
        <f t="shared" si="63"/>
        <v>96000</v>
      </c>
      <c r="AK54" s="1">
        <f t="shared" si="64"/>
        <v>96000</v>
      </c>
      <c r="AL54" s="1">
        <f t="shared" si="65"/>
        <v>96000</v>
      </c>
      <c r="AM54" s="1">
        <f t="shared" si="66"/>
        <v>96000</v>
      </c>
      <c r="AN54" s="1">
        <f t="shared" si="67"/>
        <v>96000</v>
      </c>
      <c r="AO54" s="1">
        <f t="shared" si="68"/>
        <v>96000</v>
      </c>
      <c r="AP54" s="1">
        <f t="shared" si="69"/>
        <v>96000</v>
      </c>
      <c r="AQ54" s="1">
        <f t="shared" si="70"/>
        <v>96000</v>
      </c>
      <c r="AR54" s="1">
        <f t="shared" si="71"/>
        <v>96000</v>
      </c>
      <c r="AS54" s="1">
        <f t="shared" si="72"/>
        <v>96000</v>
      </c>
      <c r="AT54" s="1">
        <f t="shared" si="73"/>
        <v>96000</v>
      </c>
    </row>
    <row r="55" spans="1:46" x14ac:dyDescent="0.55000000000000004">
      <c r="A55" s="16" t="s">
        <v>16</v>
      </c>
      <c r="B55" s="1">
        <v>38000</v>
      </c>
      <c r="C55" s="3">
        <v>12</v>
      </c>
      <c r="D55" s="1">
        <f t="shared" ref="D55" si="120">B55*$C55</f>
        <v>456000</v>
      </c>
      <c r="E55" s="1">
        <f t="shared" si="34"/>
        <v>456000</v>
      </c>
      <c r="F55" s="1">
        <f t="shared" si="119"/>
        <v>456000</v>
      </c>
      <c r="G55" s="1">
        <f t="shared" si="119"/>
        <v>456000</v>
      </c>
      <c r="H55" s="1">
        <f t="shared" si="119"/>
        <v>456000</v>
      </c>
      <c r="I55" s="1">
        <f t="shared" si="36"/>
        <v>456000</v>
      </c>
      <c r="J55" s="23">
        <f t="shared" si="37"/>
        <v>456000</v>
      </c>
      <c r="K55" s="1">
        <f t="shared" si="38"/>
        <v>456000</v>
      </c>
      <c r="L55" s="1">
        <f t="shared" si="39"/>
        <v>456000</v>
      </c>
      <c r="M55" s="1">
        <f t="shared" si="40"/>
        <v>456000</v>
      </c>
      <c r="N55" s="1">
        <f t="shared" si="41"/>
        <v>456000</v>
      </c>
      <c r="O55" s="1">
        <f t="shared" si="42"/>
        <v>456000</v>
      </c>
      <c r="P55" s="1">
        <f t="shared" si="43"/>
        <v>456000</v>
      </c>
      <c r="Q55" s="1">
        <f t="shared" si="44"/>
        <v>456000</v>
      </c>
      <c r="R55" s="1">
        <f t="shared" si="45"/>
        <v>456000</v>
      </c>
      <c r="S55" s="1">
        <f t="shared" si="46"/>
        <v>456000</v>
      </c>
      <c r="T55" s="1">
        <f t="shared" si="47"/>
        <v>456000</v>
      </c>
      <c r="U55" s="1">
        <f t="shared" si="48"/>
        <v>456000</v>
      </c>
      <c r="V55" s="1">
        <f t="shared" si="49"/>
        <v>456000</v>
      </c>
      <c r="W55" s="1">
        <f t="shared" si="50"/>
        <v>456000</v>
      </c>
      <c r="X55" s="1">
        <f t="shared" si="51"/>
        <v>456000</v>
      </c>
      <c r="Y55" s="1">
        <f t="shared" si="52"/>
        <v>456000</v>
      </c>
      <c r="Z55" s="1">
        <f t="shared" si="53"/>
        <v>456000</v>
      </c>
      <c r="AA55" s="1">
        <f t="shared" si="54"/>
        <v>456000</v>
      </c>
      <c r="AB55" s="1">
        <f t="shared" si="55"/>
        <v>456000</v>
      </c>
      <c r="AC55" s="1">
        <f t="shared" si="56"/>
        <v>456000</v>
      </c>
      <c r="AD55" s="1">
        <f t="shared" si="57"/>
        <v>456000</v>
      </c>
      <c r="AE55" s="1">
        <f t="shared" si="58"/>
        <v>456000</v>
      </c>
      <c r="AF55" s="1">
        <f t="shared" si="59"/>
        <v>456000</v>
      </c>
      <c r="AG55" s="1">
        <f t="shared" si="60"/>
        <v>456000</v>
      </c>
      <c r="AH55" s="1">
        <f t="shared" si="61"/>
        <v>456000</v>
      </c>
      <c r="AI55" s="1">
        <f t="shared" si="62"/>
        <v>456000</v>
      </c>
      <c r="AJ55" s="1">
        <f t="shared" si="63"/>
        <v>456000</v>
      </c>
      <c r="AK55" s="1">
        <f t="shared" si="64"/>
        <v>456000</v>
      </c>
      <c r="AL55" s="1">
        <f t="shared" si="65"/>
        <v>456000</v>
      </c>
      <c r="AM55" s="1">
        <f t="shared" si="66"/>
        <v>456000</v>
      </c>
      <c r="AN55" s="1">
        <f t="shared" si="67"/>
        <v>456000</v>
      </c>
      <c r="AO55" s="1">
        <f t="shared" si="68"/>
        <v>456000</v>
      </c>
      <c r="AP55" s="1">
        <f t="shared" si="69"/>
        <v>456000</v>
      </c>
      <c r="AQ55" s="1">
        <f t="shared" si="70"/>
        <v>456000</v>
      </c>
      <c r="AR55" s="1">
        <f t="shared" si="71"/>
        <v>456000</v>
      </c>
      <c r="AS55" s="1">
        <f t="shared" si="72"/>
        <v>456000</v>
      </c>
      <c r="AT55" s="1">
        <f t="shared" si="73"/>
        <v>456000</v>
      </c>
    </row>
    <row r="56" spans="1:46" x14ac:dyDescent="0.55000000000000004">
      <c r="A56" s="16" t="s">
        <v>17</v>
      </c>
      <c r="B56" s="1">
        <v>5500</v>
      </c>
      <c r="C56" s="3">
        <v>12</v>
      </c>
      <c r="D56" s="1">
        <f t="shared" ref="D56" si="121">B56*$C56</f>
        <v>66000</v>
      </c>
      <c r="E56" s="1">
        <f t="shared" si="34"/>
        <v>66000</v>
      </c>
      <c r="F56" s="1">
        <f t="shared" si="119"/>
        <v>66000</v>
      </c>
      <c r="G56" s="1">
        <f t="shared" si="119"/>
        <v>66000</v>
      </c>
      <c r="H56" s="1">
        <f t="shared" si="119"/>
        <v>66000</v>
      </c>
      <c r="I56" s="1">
        <f t="shared" si="36"/>
        <v>66000</v>
      </c>
      <c r="J56" s="23">
        <f t="shared" si="37"/>
        <v>66000</v>
      </c>
      <c r="K56" s="1">
        <f t="shared" si="38"/>
        <v>66000</v>
      </c>
      <c r="L56" s="1">
        <f t="shared" si="39"/>
        <v>66000</v>
      </c>
      <c r="M56" s="1">
        <f t="shared" si="40"/>
        <v>66000</v>
      </c>
      <c r="N56" s="1">
        <f t="shared" si="41"/>
        <v>66000</v>
      </c>
      <c r="O56" s="1">
        <f t="shared" si="42"/>
        <v>66000</v>
      </c>
      <c r="P56" s="1">
        <f t="shared" si="43"/>
        <v>66000</v>
      </c>
      <c r="Q56" s="1">
        <f t="shared" si="44"/>
        <v>66000</v>
      </c>
      <c r="R56" s="1">
        <f t="shared" si="45"/>
        <v>66000</v>
      </c>
      <c r="S56" s="1">
        <f t="shared" si="46"/>
        <v>66000</v>
      </c>
      <c r="T56" s="1">
        <f t="shared" si="47"/>
        <v>66000</v>
      </c>
      <c r="U56" s="1">
        <f t="shared" si="48"/>
        <v>66000</v>
      </c>
      <c r="V56" s="1">
        <f t="shared" si="49"/>
        <v>66000</v>
      </c>
      <c r="W56" s="1">
        <f t="shared" si="50"/>
        <v>66000</v>
      </c>
      <c r="X56" s="1">
        <f t="shared" si="51"/>
        <v>66000</v>
      </c>
      <c r="Y56" s="1">
        <f t="shared" si="52"/>
        <v>66000</v>
      </c>
      <c r="Z56" s="1">
        <f t="shared" si="53"/>
        <v>66000</v>
      </c>
      <c r="AA56" s="1">
        <f t="shared" si="54"/>
        <v>66000</v>
      </c>
      <c r="AB56" s="1">
        <f t="shared" si="55"/>
        <v>66000</v>
      </c>
      <c r="AC56" s="1">
        <f t="shared" si="56"/>
        <v>66000</v>
      </c>
      <c r="AD56" s="1">
        <f t="shared" si="57"/>
        <v>66000</v>
      </c>
      <c r="AE56" s="1">
        <f t="shared" si="58"/>
        <v>66000</v>
      </c>
      <c r="AF56" s="1">
        <f t="shared" si="59"/>
        <v>66000</v>
      </c>
      <c r="AG56" s="1">
        <f t="shared" si="60"/>
        <v>66000</v>
      </c>
      <c r="AH56" s="1">
        <f t="shared" si="61"/>
        <v>66000</v>
      </c>
      <c r="AI56" s="1">
        <f t="shared" si="62"/>
        <v>66000</v>
      </c>
      <c r="AJ56" s="1">
        <f t="shared" si="63"/>
        <v>66000</v>
      </c>
      <c r="AK56" s="1">
        <f t="shared" si="64"/>
        <v>66000</v>
      </c>
      <c r="AL56" s="1">
        <f t="shared" si="65"/>
        <v>66000</v>
      </c>
      <c r="AM56" s="1">
        <f t="shared" si="66"/>
        <v>66000</v>
      </c>
      <c r="AN56" s="1">
        <f t="shared" si="67"/>
        <v>66000</v>
      </c>
      <c r="AO56" s="1">
        <f t="shared" si="68"/>
        <v>66000</v>
      </c>
      <c r="AP56" s="1">
        <f t="shared" si="69"/>
        <v>66000</v>
      </c>
      <c r="AQ56" s="1">
        <f t="shared" si="70"/>
        <v>66000</v>
      </c>
      <c r="AR56" s="1">
        <f t="shared" si="71"/>
        <v>66000</v>
      </c>
      <c r="AS56" s="1">
        <f t="shared" si="72"/>
        <v>66000</v>
      </c>
      <c r="AT56" s="1">
        <f t="shared" si="73"/>
        <v>66000</v>
      </c>
    </row>
    <row r="57" spans="1:46" x14ac:dyDescent="0.55000000000000004">
      <c r="A57" s="16" t="s">
        <v>18</v>
      </c>
      <c r="B57" s="1">
        <v>2000</v>
      </c>
      <c r="C57" s="3">
        <v>12</v>
      </c>
      <c r="D57" s="1">
        <f t="shared" ref="D57" si="122">B57*$C57</f>
        <v>24000</v>
      </c>
      <c r="E57" s="1">
        <f t="shared" si="34"/>
        <v>24000</v>
      </c>
      <c r="F57" s="1">
        <f t="shared" si="119"/>
        <v>24000</v>
      </c>
      <c r="G57" s="1">
        <f t="shared" si="119"/>
        <v>24000</v>
      </c>
      <c r="H57" s="1">
        <f t="shared" si="119"/>
        <v>24000</v>
      </c>
      <c r="I57" s="1">
        <f t="shared" si="36"/>
        <v>24000</v>
      </c>
      <c r="J57" s="23">
        <f t="shared" si="37"/>
        <v>24000</v>
      </c>
      <c r="K57" s="1">
        <f t="shared" si="38"/>
        <v>24000</v>
      </c>
      <c r="L57" s="1">
        <f t="shared" si="39"/>
        <v>24000</v>
      </c>
      <c r="M57" s="1">
        <f t="shared" si="40"/>
        <v>24000</v>
      </c>
      <c r="N57" s="1">
        <f t="shared" si="41"/>
        <v>24000</v>
      </c>
      <c r="O57" s="1">
        <f t="shared" si="42"/>
        <v>24000</v>
      </c>
      <c r="P57" s="1">
        <f t="shared" si="43"/>
        <v>24000</v>
      </c>
      <c r="Q57" s="1">
        <f t="shared" si="44"/>
        <v>24000</v>
      </c>
      <c r="R57" s="1">
        <f t="shared" si="45"/>
        <v>24000</v>
      </c>
      <c r="S57" s="1">
        <f t="shared" si="46"/>
        <v>24000</v>
      </c>
      <c r="T57" s="1">
        <f t="shared" si="47"/>
        <v>24000</v>
      </c>
      <c r="U57" s="1">
        <f t="shared" si="48"/>
        <v>24000</v>
      </c>
      <c r="V57" s="1">
        <f t="shared" si="49"/>
        <v>24000</v>
      </c>
      <c r="W57" s="1">
        <f t="shared" si="50"/>
        <v>24000</v>
      </c>
      <c r="X57" s="1">
        <f t="shared" si="51"/>
        <v>24000</v>
      </c>
      <c r="Y57" s="1">
        <f t="shared" si="52"/>
        <v>24000</v>
      </c>
      <c r="Z57" s="1">
        <f t="shared" si="53"/>
        <v>24000</v>
      </c>
      <c r="AA57" s="1">
        <f t="shared" si="54"/>
        <v>24000</v>
      </c>
      <c r="AB57" s="1">
        <f t="shared" si="55"/>
        <v>24000</v>
      </c>
      <c r="AC57" s="1">
        <f t="shared" si="56"/>
        <v>24000</v>
      </c>
      <c r="AD57" s="1">
        <f t="shared" si="57"/>
        <v>24000</v>
      </c>
      <c r="AE57" s="1">
        <f t="shared" si="58"/>
        <v>24000</v>
      </c>
      <c r="AF57" s="1">
        <f t="shared" si="59"/>
        <v>24000</v>
      </c>
      <c r="AG57" s="1">
        <f t="shared" si="60"/>
        <v>24000</v>
      </c>
      <c r="AH57" s="1">
        <f t="shared" si="61"/>
        <v>24000</v>
      </c>
      <c r="AI57" s="1">
        <f t="shared" si="62"/>
        <v>24000</v>
      </c>
      <c r="AJ57" s="1">
        <f t="shared" si="63"/>
        <v>24000</v>
      </c>
      <c r="AK57" s="1">
        <f t="shared" si="64"/>
        <v>24000</v>
      </c>
      <c r="AL57" s="1">
        <f t="shared" si="65"/>
        <v>24000</v>
      </c>
      <c r="AM57" s="1">
        <f t="shared" si="66"/>
        <v>24000</v>
      </c>
      <c r="AN57" s="1">
        <f t="shared" si="67"/>
        <v>24000</v>
      </c>
      <c r="AO57" s="1">
        <f t="shared" si="68"/>
        <v>24000</v>
      </c>
      <c r="AP57" s="1">
        <f t="shared" si="69"/>
        <v>24000</v>
      </c>
      <c r="AQ57" s="1">
        <f t="shared" si="70"/>
        <v>24000</v>
      </c>
      <c r="AR57" s="1">
        <f t="shared" si="71"/>
        <v>24000</v>
      </c>
      <c r="AS57" s="1">
        <f t="shared" si="72"/>
        <v>24000</v>
      </c>
      <c r="AT57" s="1">
        <f t="shared" si="73"/>
        <v>24000</v>
      </c>
    </row>
    <row r="58" spans="1:46" x14ac:dyDescent="0.55000000000000004">
      <c r="A58" s="16" t="s">
        <v>20</v>
      </c>
      <c r="B58" s="1">
        <v>2000</v>
      </c>
      <c r="C58" s="3">
        <v>12</v>
      </c>
      <c r="D58" s="1">
        <f t="shared" ref="D58:D59" si="123">B58*$C58</f>
        <v>24000</v>
      </c>
      <c r="E58" s="1">
        <f t="shared" si="34"/>
        <v>24000</v>
      </c>
      <c r="F58" s="1">
        <f t="shared" si="119"/>
        <v>24000</v>
      </c>
      <c r="G58" s="1">
        <f t="shared" si="119"/>
        <v>24000</v>
      </c>
      <c r="H58" s="1">
        <f t="shared" si="119"/>
        <v>24000</v>
      </c>
      <c r="I58" s="1">
        <f t="shared" si="36"/>
        <v>24000</v>
      </c>
      <c r="J58" s="23">
        <f t="shared" si="37"/>
        <v>24000</v>
      </c>
      <c r="K58" s="1">
        <f t="shared" si="38"/>
        <v>24000</v>
      </c>
      <c r="L58" s="1">
        <f t="shared" si="39"/>
        <v>24000</v>
      </c>
      <c r="M58" s="1">
        <f t="shared" si="40"/>
        <v>24000</v>
      </c>
      <c r="N58" s="1">
        <f t="shared" si="41"/>
        <v>24000</v>
      </c>
      <c r="O58" s="1">
        <f t="shared" si="42"/>
        <v>24000</v>
      </c>
      <c r="P58" s="1">
        <f t="shared" si="43"/>
        <v>24000</v>
      </c>
      <c r="Q58" s="1">
        <f t="shared" si="44"/>
        <v>24000</v>
      </c>
      <c r="R58" s="1">
        <f t="shared" si="45"/>
        <v>24000</v>
      </c>
      <c r="S58" s="1">
        <f t="shared" si="46"/>
        <v>24000</v>
      </c>
      <c r="T58" s="1">
        <f t="shared" si="47"/>
        <v>24000</v>
      </c>
      <c r="U58" s="1">
        <f t="shared" si="48"/>
        <v>24000</v>
      </c>
      <c r="V58" s="1">
        <f t="shared" si="49"/>
        <v>24000</v>
      </c>
      <c r="W58" s="1">
        <f t="shared" si="50"/>
        <v>24000</v>
      </c>
      <c r="X58" s="1">
        <f t="shared" si="51"/>
        <v>24000</v>
      </c>
      <c r="Y58" s="1">
        <f t="shared" si="52"/>
        <v>24000</v>
      </c>
      <c r="Z58" s="1">
        <f t="shared" si="53"/>
        <v>24000</v>
      </c>
      <c r="AA58" s="1">
        <f t="shared" si="54"/>
        <v>24000</v>
      </c>
      <c r="AB58" s="1">
        <f t="shared" si="55"/>
        <v>24000</v>
      </c>
      <c r="AC58" s="1">
        <f t="shared" si="56"/>
        <v>24000</v>
      </c>
      <c r="AD58" s="1">
        <f t="shared" si="57"/>
        <v>24000</v>
      </c>
      <c r="AE58" s="1">
        <f t="shared" si="58"/>
        <v>24000</v>
      </c>
      <c r="AF58" s="1">
        <f t="shared" si="59"/>
        <v>24000</v>
      </c>
      <c r="AG58" s="1">
        <f t="shared" si="60"/>
        <v>24000</v>
      </c>
      <c r="AH58" s="1">
        <f t="shared" si="61"/>
        <v>24000</v>
      </c>
      <c r="AI58" s="1">
        <f t="shared" si="62"/>
        <v>24000</v>
      </c>
      <c r="AJ58" s="1">
        <f t="shared" si="63"/>
        <v>24000</v>
      </c>
      <c r="AK58" s="1">
        <f t="shared" si="64"/>
        <v>24000</v>
      </c>
      <c r="AL58" s="1">
        <f t="shared" si="65"/>
        <v>24000</v>
      </c>
      <c r="AM58" s="1">
        <f t="shared" si="66"/>
        <v>24000</v>
      </c>
      <c r="AN58" s="1">
        <f t="shared" si="67"/>
        <v>24000</v>
      </c>
      <c r="AO58" s="1">
        <f t="shared" si="68"/>
        <v>24000</v>
      </c>
      <c r="AP58" s="1">
        <f t="shared" si="69"/>
        <v>24000</v>
      </c>
      <c r="AQ58" s="1">
        <f t="shared" si="70"/>
        <v>24000</v>
      </c>
      <c r="AR58" s="1">
        <f t="shared" si="71"/>
        <v>24000</v>
      </c>
      <c r="AS58" s="1">
        <f t="shared" si="72"/>
        <v>24000</v>
      </c>
      <c r="AT58" s="1">
        <f t="shared" si="73"/>
        <v>24000</v>
      </c>
    </row>
    <row r="59" spans="1:46" x14ac:dyDescent="0.55000000000000004">
      <c r="A59" s="16" t="s">
        <v>19</v>
      </c>
      <c r="B59" s="1">
        <v>3000</v>
      </c>
      <c r="C59" s="3">
        <v>12</v>
      </c>
      <c r="D59" s="1">
        <f t="shared" si="123"/>
        <v>36000</v>
      </c>
      <c r="E59" s="1">
        <f t="shared" si="34"/>
        <v>36000</v>
      </c>
      <c r="F59" s="1">
        <f t="shared" si="119"/>
        <v>36000</v>
      </c>
      <c r="G59" s="1">
        <f t="shared" si="119"/>
        <v>36000</v>
      </c>
      <c r="H59" s="1">
        <f t="shared" si="119"/>
        <v>36000</v>
      </c>
      <c r="I59" s="1">
        <f t="shared" si="36"/>
        <v>36000</v>
      </c>
      <c r="J59" s="23">
        <f t="shared" si="37"/>
        <v>36000</v>
      </c>
      <c r="K59" s="1">
        <f t="shared" si="38"/>
        <v>36000</v>
      </c>
      <c r="L59" s="1">
        <f t="shared" si="39"/>
        <v>36000</v>
      </c>
      <c r="M59" s="1">
        <f t="shared" si="40"/>
        <v>36000</v>
      </c>
      <c r="N59" s="1">
        <f t="shared" si="41"/>
        <v>36000</v>
      </c>
      <c r="O59" s="1">
        <f t="shared" si="42"/>
        <v>36000</v>
      </c>
      <c r="P59" s="1">
        <f t="shared" si="43"/>
        <v>36000</v>
      </c>
      <c r="Q59" s="1">
        <f t="shared" si="44"/>
        <v>36000</v>
      </c>
      <c r="R59" s="1">
        <f t="shared" si="45"/>
        <v>36000</v>
      </c>
      <c r="S59" s="1">
        <f t="shared" si="46"/>
        <v>36000</v>
      </c>
      <c r="T59" s="1">
        <f t="shared" si="47"/>
        <v>36000</v>
      </c>
      <c r="U59" s="1">
        <f t="shared" si="48"/>
        <v>36000</v>
      </c>
      <c r="V59" s="1">
        <f t="shared" si="49"/>
        <v>36000</v>
      </c>
      <c r="W59" s="1">
        <f t="shared" si="50"/>
        <v>36000</v>
      </c>
      <c r="X59" s="1">
        <f t="shared" si="51"/>
        <v>36000</v>
      </c>
      <c r="Y59" s="1">
        <f t="shared" si="52"/>
        <v>36000</v>
      </c>
      <c r="Z59" s="1">
        <f t="shared" si="53"/>
        <v>36000</v>
      </c>
      <c r="AA59" s="1">
        <f t="shared" si="54"/>
        <v>36000</v>
      </c>
      <c r="AB59" s="1">
        <f t="shared" si="55"/>
        <v>36000</v>
      </c>
      <c r="AC59" s="1">
        <f t="shared" si="56"/>
        <v>36000</v>
      </c>
      <c r="AD59" s="1">
        <f t="shared" si="57"/>
        <v>36000</v>
      </c>
      <c r="AE59" s="1">
        <f t="shared" si="58"/>
        <v>36000</v>
      </c>
      <c r="AF59" s="1">
        <f t="shared" si="59"/>
        <v>36000</v>
      </c>
      <c r="AG59" s="1">
        <f t="shared" si="60"/>
        <v>36000</v>
      </c>
      <c r="AH59" s="1">
        <f t="shared" si="61"/>
        <v>36000</v>
      </c>
      <c r="AI59" s="1">
        <f t="shared" si="62"/>
        <v>36000</v>
      </c>
      <c r="AJ59" s="1">
        <f t="shared" si="63"/>
        <v>36000</v>
      </c>
      <c r="AK59" s="1">
        <f t="shared" si="64"/>
        <v>36000</v>
      </c>
      <c r="AL59" s="1">
        <f t="shared" si="65"/>
        <v>36000</v>
      </c>
      <c r="AM59" s="1">
        <f t="shared" si="66"/>
        <v>36000</v>
      </c>
      <c r="AN59" s="1">
        <f t="shared" si="67"/>
        <v>36000</v>
      </c>
      <c r="AO59" s="1">
        <f t="shared" si="68"/>
        <v>36000</v>
      </c>
      <c r="AP59" s="1">
        <f t="shared" si="69"/>
        <v>36000</v>
      </c>
      <c r="AQ59" s="1">
        <f t="shared" si="70"/>
        <v>36000</v>
      </c>
      <c r="AR59" s="1">
        <f t="shared" si="71"/>
        <v>36000</v>
      </c>
      <c r="AS59" s="1">
        <f t="shared" si="72"/>
        <v>36000</v>
      </c>
      <c r="AT59" s="1">
        <f t="shared" si="73"/>
        <v>36000</v>
      </c>
    </row>
    <row r="60" spans="1:46" x14ac:dyDescent="0.55000000000000004">
      <c r="A60" s="16" t="s">
        <v>21</v>
      </c>
      <c r="B60" s="1">
        <v>4000</v>
      </c>
      <c r="C60" s="3">
        <v>12</v>
      </c>
      <c r="D60" s="1">
        <f t="shared" ref="D60" si="124">B60*$C60</f>
        <v>48000</v>
      </c>
      <c r="E60" s="1">
        <f t="shared" si="34"/>
        <v>48000</v>
      </c>
      <c r="F60" s="1">
        <f t="shared" si="119"/>
        <v>48000</v>
      </c>
      <c r="G60" s="1">
        <f t="shared" si="119"/>
        <v>48000</v>
      </c>
      <c r="H60" s="1">
        <f t="shared" si="119"/>
        <v>48000</v>
      </c>
      <c r="I60" s="1">
        <f t="shared" si="36"/>
        <v>48000</v>
      </c>
      <c r="J60" s="23">
        <f t="shared" si="37"/>
        <v>48000</v>
      </c>
      <c r="K60" s="1">
        <f t="shared" si="38"/>
        <v>48000</v>
      </c>
      <c r="L60" s="1">
        <f t="shared" si="39"/>
        <v>48000</v>
      </c>
      <c r="M60" s="1">
        <f t="shared" si="40"/>
        <v>48000</v>
      </c>
      <c r="N60" s="1">
        <f t="shared" si="41"/>
        <v>48000</v>
      </c>
      <c r="O60" s="1">
        <f t="shared" si="42"/>
        <v>48000</v>
      </c>
      <c r="P60" s="1">
        <f t="shared" si="43"/>
        <v>48000</v>
      </c>
      <c r="Q60" s="1">
        <f t="shared" si="44"/>
        <v>48000</v>
      </c>
      <c r="R60" s="1">
        <f t="shared" si="45"/>
        <v>48000</v>
      </c>
      <c r="S60" s="1">
        <f t="shared" si="46"/>
        <v>48000</v>
      </c>
      <c r="T60" s="1">
        <f t="shared" si="47"/>
        <v>48000</v>
      </c>
      <c r="U60" s="1">
        <f t="shared" si="48"/>
        <v>48000</v>
      </c>
      <c r="V60" s="1">
        <f t="shared" si="49"/>
        <v>48000</v>
      </c>
      <c r="W60" s="1">
        <f t="shared" si="50"/>
        <v>48000</v>
      </c>
      <c r="X60" s="1">
        <f t="shared" si="51"/>
        <v>48000</v>
      </c>
      <c r="Y60" s="1">
        <f t="shared" si="52"/>
        <v>48000</v>
      </c>
      <c r="Z60" s="1">
        <f t="shared" si="53"/>
        <v>48000</v>
      </c>
      <c r="AA60" s="1">
        <f t="shared" si="54"/>
        <v>48000</v>
      </c>
      <c r="AB60" s="1">
        <f t="shared" si="55"/>
        <v>48000</v>
      </c>
      <c r="AC60" s="1">
        <f t="shared" si="56"/>
        <v>48000</v>
      </c>
      <c r="AD60" s="1">
        <f t="shared" si="57"/>
        <v>48000</v>
      </c>
      <c r="AE60" s="1">
        <f t="shared" si="58"/>
        <v>48000</v>
      </c>
      <c r="AF60" s="1">
        <f t="shared" si="59"/>
        <v>48000</v>
      </c>
      <c r="AG60" s="1">
        <f t="shared" si="60"/>
        <v>48000</v>
      </c>
      <c r="AH60" s="1">
        <f t="shared" si="61"/>
        <v>48000</v>
      </c>
      <c r="AI60" s="1">
        <f t="shared" si="62"/>
        <v>48000</v>
      </c>
      <c r="AJ60" s="1">
        <f t="shared" si="63"/>
        <v>48000</v>
      </c>
      <c r="AK60" s="1">
        <f t="shared" si="64"/>
        <v>48000</v>
      </c>
      <c r="AL60" s="1">
        <f t="shared" si="65"/>
        <v>48000</v>
      </c>
      <c r="AM60" s="1">
        <f t="shared" si="66"/>
        <v>48000</v>
      </c>
      <c r="AN60" s="1">
        <f t="shared" si="67"/>
        <v>48000</v>
      </c>
      <c r="AO60" s="1">
        <f t="shared" si="68"/>
        <v>48000</v>
      </c>
      <c r="AP60" s="1">
        <f t="shared" si="69"/>
        <v>48000</v>
      </c>
      <c r="AQ60" s="1">
        <f t="shared" si="70"/>
        <v>48000</v>
      </c>
      <c r="AR60" s="1">
        <f t="shared" si="71"/>
        <v>48000</v>
      </c>
      <c r="AS60" s="1">
        <f t="shared" si="72"/>
        <v>48000</v>
      </c>
      <c r="AT60" s="1">
        <f t="shared" si="73"/>
        <v>48000</v>
      </c>
    </row>
    <row r="61" spans="1:46" x14ac:dyDescent="0.55000000000000004">
      <c r="A61" s="16" t="s">
        <v>22</v>
      </c>
      <c r="B61" s="1">
        <v>4000</v>
      </c>
      <c r="C61" s="3">
        <v>12</v>
      </c>
      <c r="D61" s="1">
        <f t="shared" ref="D61:D66" si="125">B61*$C61</f>
        <v>48000</v>
      </c>
      <c r="E61" s="1">
        <f t="shared" si="34"/>
        <v>48000</v>
      </c>
      <c r="F61" s="1">
        <f t="shared" si="119"/>
        <v>48000</v>
      </c>
      <c r="G61" s="1">
        <f t="shared" si="119"/>
        <v>48000</v>
      </c>
      <c r="H61" s="1">
        <f t="shared" si="119"/>
        <v>48000</v>
      </c>
    </row>
    <row r="62" spans="1:46" x14ac:dyDescent="0.55000000000000004">
      <c r="A62" s="16" t="s">
        <v>34</v>
      </c>
      <c r="B62" s="1">
        <v>10000</v>
      </c>
      <c r="C62" s="3">
        <v>12</v>
      </c>
      <c r="D62" s="1">
        <f t="shared" si="125"/>
        <v>120000</v>
      </c>
      <c r="E62" s="1">
        <f t="shared" si="34"/>
        <v>120000</v>
      </c>
      <c r="F62" s="1">
        <f t="shared" ref="F62" si="126">E62</f>
        <v>120000</v>
      </c>
      <c r="G62" s="1">
        <f t="shared" ref="G62" si="127">F62</f>
        <v>120000</v>
      </c>
      <c r="H62" s="1">
        <f t="shared" ref="H62" si="128">G62</f>
        <v>120000</v>
      </c>
      <c r="I62" s="1">
        <f t="shared" ref="I62" si="129">H62</f>
        <v>120000</v>
      </c>
      <c r="J62" s="23">
        <f t="shared" ref="J62" si="130">I62</f>
        <v>120000</v>
      </c>
      <c r="K62" s="1">
        <f t="shared" ref="K62" si="131">J62</f>
        <v>120000</v>
      </c>
      <c r="L62" s="1">
        <f t="shared" ref="L62" si="132">K62</f>
        <v>120000</v>
      </c>
      <c r="M62" s="1">
        <f t="shared" ref="M62" si="133">L62</f>
        <v>120000</v>
      </c>
      <c r="N62" s="1">
        <f t="shared" ref="N62" si="134">M62</f>
        <v>120000</v>
      </c>
      <c r="O62" s="1">
        <f t="shared" ref="O62" si="135">N62</f>
        <v>120000</v>
      </c>
      <c r="P62" s="1">
        <f t="shared" ref="P62" si="136">O62</f>
        <v>120000</v>
      </c>
      <c r="Q62" s="1">
        <f t="shared" ref="Q62" si="137">P62</f>
        <v>120000</v>
      </c>
      <c r="R62" s="1">
        <f t="shared" ref="R62" si="138">Q62</f>
        <v>120000</v>
      </c>
      <c r="S62" s="1">
        <f t="shared" ref="S62" si="139">R62</f>
        <v>120000</v>
      </c>
      <c r="T62" s="1">
        <f t="shared" ref="T62" si="140">S62</f>
        <v>120000</v>
      </c>
      <c r="U62" s="1">
        <f t="shared" ref="U62" si="141">T62</f>
        <v>120000</v>
      </c>
      <c r="V62" s="1">
        <f t="shared" ref="V62" si="142">U62</f>
        <v>120000</v>
      </c>
      <c r="W62" s="1">
        <f t="shared" ref="W62" si="143">V62</f>
        <v>120000</v>
      </c>
      <c r="X62" s="1">
        <f t="shared" ref="X62" si="144">W62</f>
        <v>120000</v>
      </c>
      <c r="Y62" s="1">
        <f t="shared" ref="Y62" si="145">X62</f>
        <v>120000</v>
      </c>
      <c r="Z62" s="1">
        <f t="shared" ref="Z62" si="146">Y62</f>
        <v>120000</v>
      </c>
      <c r="AA62" s="1">
        <f t="shared" ref="AA62" si="147">Z62</f>
        <v>120000</v>
      </c>
      <c r="AB62" s="1">
        <f t="shared" ref="AB62" si="148">AA62</f>
        <v>120000</v>
      </c>
      <c r="AC62" s="1">
        <f t="shared" ref="AC62" si="149">AB62</f>
        <v>120000</v>
      </c>
      <c r="AD62" s="1">
        <f t="shared" ref="AD62" si="150">AC62</f>
        <v>120000</v>
      </c>
      <c r="AE62" s="1">
        <f t="shared" ref="AE62" si="151">AD62</f>
        <v>120000</v>
      </c>
      <c r="AF62" s="1">
        <f t="shared" ref="AF62" si="152">AE62</f>
        <v>120000</v>
      </c>
      <c r="AG62" s="1">
        <f t="shared" ref="AG62" si="153">AF62</f>
        <v>120000</v>
      </c>
      <c r="AH62" s="1">
        <f t="shared" ref="AH62" si="154">AG62</f>
        <v>120000</v>
      </c>
      <c r="AI62" s="1">
        <f t="shared" ref="AI62" si="155">AH62</f>
        <v>120000</v>
      </c>
      <c r="AJ62" s="1">
        <f t="shared" ref="AJ62" si="156">AI62</f>
        <v>120000</v>
      </c>
      <c r="AK62" s="1">
        <f t="shared" ref="AK62" si="157">AJ62</f>
        <v>120000</v>
      </c>
      <c r="AL62" s="1">
        <f t="shared" ref="AL62" si="158">AK62</f>
        <v>120000</v>
      </c>
      <c r="AM62" s="1">
        <f t="shared" ref="AM62" si="159">AL62</f>
        <v>120000</v>
      </c>
      <c r="AN62" s="1">
        <f t="shared" ref="AN62" si="160">AM62</f>
        <v>120000</v>
      </c>
      <c r="AO62" s="1">
        <f t="shared" ref="AO62" si="161">AN62</f>
        <v>120000</v>
      </c>
      <c r="AP62" s="1">
        <f t="shared" ref="AP62" si="162">AO62</f>
        <v>120000</v>
      </c>
      <c r="AQ62" s="1">
        <f t="shared" ref="AQ62" si="163">AP62</f>
        <v>120000</v>
      </c>
      <c r="AR62" s="1">
        <f t="shared" ref="AR62" si="164">AQ62</f>
        <v>120000</v>
      </c>
      <c r="AS62" s="1">
        <f t="shared" ref="AS62" si="165">AR62</f>
        <v>120000</v>
      </c>
      <c r="AT62" s="1">
        <f t="shared" ref="AT62" si="166">AS62</f>
        <v>120000</v>
      </c>
    </row>
    <row r="63" spans="1:46" x14ac:dyDescent="0.55000000000000004">
      <c r="A63" s="16" t="s">
        <v>35</v>
      </c>
      <c r="B63" s="1">
        <v>4000</v>
      </c>
      <c r="C63" s="3">
        <v>12</v>
      </c>
      <c r="D63" s="1">
        <f t="shared" ref="D63:D64" si="167">B63*$C63</f>
        <v>48000</v>
      </c>
      <c r="E63" s="1">
        <f t="shared" si="34"/>
        <v>48000</v>
      </c>
      <c r="F63" s="1">
        <f t="shared" ref="F63:F64" si="168">E63</f>
        <v>48000</v>
      </c>
      <c r="G63" s="1">
        <f t="shared" ref="G63:G64" si="169">F63</f>
        <v>48000</v>
      </c>
      <c r="H63" s="1">
        <f t="shared" ref="H63:H64" si="170">G63</f>
        <v>48000</v>
      </c>
      <c r="I63" s="1">
        <f t="shared" ref="I63:I64" si="171">H63</f>
        <v>48000</v>
      </c>
      <c r="J63" s="23">
        <f t="shared" ref="J63:J64" si="172">I63</f>
        <v>48000</v>
      </c>
      <c r="K63" s="1">
        <f t="shared" ref="K63:K64" si="173">J63</f>
        <v>48000</v>
      </c>
      <c r="L63" s="1">
        <f t="shared" ref="L63:L64" si="174">K63</f>
        <v>48000</v>
      </c>
      <c r="M63" s="1">
        <f t="shared" ref="M63:M64" si="175">L63</f>
        <v>48000</v>
      </c>
      <c r="N63" s="1">
        <f t="shared" ref="N63:N64" si="176">M63</f>
        <v>48000</v>
      </c>
      <c r="O63" s="1">
        <f t="shared" ref="O63:O64" si="177">N63</f>
        <v>48000</v>
      </c>
      <c r="P63" s="1">
        <f t="shared" ref="P63:P64" si="178">O63</f>
        <v>48000</v>
      </c>
      <c r="Q63" s="1">
        <f t="shared" ref="Q63:Q64" si="179">P63</f>
        <v>48000</v>
      </c>
      <c r="R63" s="1">
        <f t="shared" ref="R63:R64" si="180">Q63</f>
        <v>48000</v>
      </c>
      <c r="S63" s="1">
        <f t="shared" ref="S63:S64" si="181">R63</f>
        <v>48000</v>
      </c>
      <c r="T63" s="1">
        <f t="shared" ref="T63:T64" si="182">S63</f>
        <v>48000</v>
      </c>
      <c r="U63" s="1">
        <f t="shared" ref="U63:U64" si="183">T63</f>
        <v>48000</v>
      </c>
      <c r="V63" s="1">
        <f t="shared" ref="V63:V64" si="184">U63</f>
        <v>48000</v>
      </c>
      <c r="W63" s="1">
        <f t="shared" ref="W63:W64" si="185">V63</f>
        <v>48000</v>
      </c>
      <c r="X63" s="1">
        <f t="shared" ref="X63:X64" si="186">W63</f>
        <v>48000</v>
      </c>
      <c r="Y63" s="1">
        <f t="shared" ref="Y63:Y64" si="187">X63</f>
        <v>48000</v>
      </c>
      <c r="Z63" s="1">
        <f t="shared" ref="Z63:Z64" si="188">Y63</f>
        <v>48000</v>
      </c>
      <c r="AA63" s="1">
        <f t="shared" ref="AA63:AA64" si="189">Z63</f>
        <v>48000</v>
      </c>
      <c r="AB63" s="1">
        <f t="shared" ref="AB63:AB64" si="190">AA63</f>
        <v>48000</v>
      </c>
      <c r="AC63" s="1">
        <f t="shared" ref="AC63:AC64" si="191">AB63</f>
        <v>48000</v>
      </c>
      <c r="AD63" s="1">
        <f t="shared" ref="AD63:AD64" si="192">AC63</f>
        <v>48000</v>
      </c>
      <c r="AE63" s="1">
        <f t="shared" ref="AE63:AE64" si="193">AD63</f>
        <v>48000</v>
      </c>
      <c r="AF63" s="1">
        <f t="shared" ref="AF63:AF64" si="194">AE63</f>
        <v>48000</v>
      </c>
      <c r="AG63" s="1">
        <f t="shared" ref="AG63:AG64" si="195">AF63</f>
        <v>48000</v>
      </c>
      <c r="AH63" s="1">
        <f t="shared" ref="AH63:AH64" si="196">AG63</f>
        <v>48000</v>
      </c>
      <c r="AI63" s="1">
        <f t="shared" ref="AI63:AI64" si="197">AH63</f>
        <v>48000</v>
      </c>
      <c r="AJ63" s="1">
        <f t="shared" ref="AJ63:AJ64" si="198">AI63</f>
        <v>48000</v>
      </c>
      <c r="AK63" s="1">
        <f t="shared" ref="AK63:AK64" si="199">AJ63</f>
        <v>48000</v>
      </c>
      <c r="AL63" s="1">
        <f t="shared" ref="AL63:AL64" si="200">AK63</f>
        <v>48000</v>
      </c>
      <c r="AM63" s="1">
        <f t="shared" ref="AM63:AM64" si="201">AL63</f>
        <v>48000</v>
      </c>
      <c r="AN63" s="1">
        <f t="shared" ref="AN63:AN64" si="202">AM63</f>
        <v>48000</v>
      </c>
      <c r="AO63" s="1">
        <f t="shared" ref="AO63:AO64" si="203">AN63</f>
        <v>48000</v>
      </c>
      <c r="AP63" s="1">
        <f t="shared" ref="AP63:AP64" si="204">AO63</f>
        <v>48000</v>
      </c>
      <c r="AQ63" s="1">
        <f t="shared" ref="AQ63:AQ64" si="205">AP63</f>
        <v>48000</v>
      </c>
      <c r="AR63" s="1">
        <f t="shared" ref="AR63:AR64" si="206">AQ63</f>
        <v>48000</v>
      </c>
      <c r="AS63" s="1">
        <f t="shared" ref="AS63:AS64" si="207">AR63</f>
        <v>48000</v>
      </c>
      <c r="AT63" s="1">
        <f t="shared" ref="AT63:AT64" si="208">AS63</f>
        <v>48000</v>
      </c>
    </row>
    <row r="64" spans="1:46" x14ac:dyDescent="0.55000000000000004">
      <c r="A64" s="16" t="s">
        <v>107</v>
      </c>
      <c r="B64" s="1">
        <v>15000</v>
      </c>
      <c r="C64" s="3">
        <v>12</v>
      </c>
      <c r="D64" s="1">
        <f t="shared" si="167"/>
        <v>180000</v>
      </c>
      <c r="E64" s="1">
        <f t="shared" ref="E64" si="209">D64</f>
        <v>180000</v>
      </c>
      <c r="F64" s="1">
        <f t="shared" si="168"/>
        <v>180000</v>
      </c>
      <c r="G64" s="1">
        <f t="shared" si="169"/>
        <v>180000</v>
      </c>
      <c r="H64" s="1">
        <f t="shared" si="170"/>
        <v>180000</v>
      </c>
      <c r="I64" s="1">
        <f t="shared" si="171"/>
        <v>180000</v>
      </c>
      <c r="J64" s="23">
        <f t="shared" si="172"/>
        <v>180000</v>
      </c>
      <c r="K64" s="1">
        <f t="shared" si="173"/>
        <v>180000</v>
      </c>
      <c r="L64" s="1">
        <f t="shared" si="174"/>
        <v>180000</v>
      </c>
      <c r="M64" s="1">
        <f t="shared" si="175"/>
        <v>180000</v>
      </c>
      <c r="N64" s="1">
        <f t="shared" si="176"/>
        <v>180000</v>
      </c>
      <c r="O64" s="1">
        <f t="shared" si="177"/>
        <v>180000</v>
      </c>
      <c r="P64" s="1">
        <f t="shared" si="178"/>
        <v>180000</v>
      </c>
      <c r="Q64" s="1">
        <f t="shared" si="179"/>
        <v>180000</v>
      </c>
      <c r="R64" s="1">
        <f t="shared" si="180"/>
        <v>180000</v>
      </c>
      <c r="S64" s="1">
        <f t="shared" si="181"/>
        <v>180000</v>
      </c>
      <c r="T64" s="1">
        <f t="shared" si="182"/>
        <v>180000</v>
      </c>
      <c r="U64" s="1">
        <f t="shared" si="183"/>
        <v>180000</v>
      </c>
      <c r="V64" s="1">
        <f t="shared" si="184"/>
        <v>180000</v>
      </c>
      <c r="W64" s="1">
        <f t="shared" si="185"/>
        <v>180000</v>
      </c>
      <c r="X64" s="1">
        <f t="shared" si="186"/>
        <v>180000</v>
      </c>
      <c r="Y64" s="1">
        <f t="shared" si="187"/>
        <v>180000</v>
      </c>
      <c r="Z64" s="1">
        <f t="shared" si="188"/>
        <v>180000</v>
      </c>
      <c r="AA64" s="1">
        <f t="shared" si="189"/>
        <v>180000</v>
      </c>
      <c r="AB64" s="1">
        <f t="shared" si="190"/>
        <v>180000</v>
      </c>
      <c r="AC64" s="1">
        <f t="shared" si="191"/>
        <v>180000</v>
      </c>
      <c r="AD64" s="1">
        <f t="shared" si="192"/>
        <v>180000</v>
      </c>
      <c r="AE64" s="1">
        <f t="shared" si="193"/>
        <v>180000</v>
      </c>
      <c r="AF64" s="1">
        <f t="shared" si="194"/>
        <v>180000</v>
      </c>
      <c r="AG64" s="1">
        <f t="shared" si="195"/>
        <v>180000</v>
      </c>
      <c r="AH64" s="1">
        <f t="shared" si="196"/>
        <v>180000</v>
      </c>
      <c r="AI64" s="1">
        <f t="shared" si="197"/>
        <v>180000</v>
      </c>
      <c r="AJ64" s="1">
        <f t="shared" si="198"/>
        <v>180000</v>
      </c>
      <c r="AK64" s="1">
        <f t="shared" si="199"/>
        <v>180000</v>
      </c>
      <c r="AL64" s="1">
        <f t="shared" si="200"/>
        <v>180000</v>
      </c>
      <c r="AM64" s="1">
        <f t="shared" si="201"/>
        <v>180000</v>
      </c>
      <c r="AN64" s="1">
        <f t="shared" si="202"/>
        <v>180000</v>
      </c>
      <c r="AO64" s="1">
        <f t="shared" si="203"/>
        <v>180000</v>
      </c>
      <c r="AP64" s="1">
        <f t="shared" si="204"/>
        <v>180000</v>
      </c>
      <c r="AQ64" s="1">
        <f t="shared" si="205"/>
        <v>180000</v>
      </c>
      <c r="AR64" s="1">
        <f t="shared" si="206"/>
        <v>180000</v>
      </c>
      <c r="AS64" s="1">
        <f t="shared" si="207"/>
        <v>180000</v>
      </c>
      <c r="AT64" s="1">
        <f t="shared" si="208"/>
        <v>180000</v>
      </c>
    </row>
    <row r="65" spans="1:46" x14ac:dyDescent="0.55000000000000004">
      <c r="A65" s="16" t="s">
        <v>36</v>
      </c>
      <c r="B65" s="1">
        <v>8000</v>
      </c>
      <c r="C65" s="3">
        <v>12</v>
      </c>
      <c r="D65" s="1">
        <f t="shared" ref="D65" si="210">B65*$C65</f>
        <v>96000</v>
      </c>
      <c r="E65" s="1">
        <f t="shared" si="34"/>
        <v>96000</v>
      </c>
      <c r="F65" s="1">
        <f t="shared" ref="F65" si="211">E65</f>
        <v>96000</v>
      </c>
      <c r="G65" s="1">
        <f t="shared" ref="G65" si="212">F65</f>
        <v>96000</v>
      </c>
      <c r="H65" s="1">
        <f t="shared" ref="H65" si="213">G65</f>
        <v>96000</v>
      </c>
      <c r="I65" s="1">
        <f t="shared" ref="I65" si="214">H65</f>
        <v>96000</v>
      </c>
      <c r="J65" s="23">
        <f t="shared" ref="J65" si="215">I65</f>
        <v>96000</v>
      </c>
      <c r="K65" s="1">
        <f t="shared" ref="K65" si="216">J65</f>
        <v>96000</v>
      </c>
      <c r="L65" s="1">
        <f t="shared" ref="L65" si="217">K65</f>
        <v>96000</v>
      </c>
      <c r="M65" s="1">
        <f t="shared" ref="M65" si="218">L65</f>
        <v>96000</v>
      </c>
      <c r="N65" s="1">
        <f t="shared" ref="N65" si="219">M65</f>
        <v>96000</v>
      </c>
      <c r="O65" s="1">
        <f t="shared" ref="O65" si="220">N65</f>
        <v>96000</v>
      </c>
      <c r="P65" s="1">
        <f t="shared" ref="P65" si="221">O65</f>
        <v>96000</v>
      </c>
      <c r="Q65" s="1">
        <f t="shared" ref="Q65" si="222">P65</f>
        <v>96000</v>
      </c>
      <c r="R65" s="1">
        <f t="shared" ref="R65" si="223">Q65</f>
        <v>96000</v>
      </c>
      <c r="S65" s="1">
        <f t="shared" ref="S65" si="224">R65</f>
        <v>96000</v>
      </c>
      <c r="T65" s="1">
        <f t="shared" ref="T65" si="225">S65</f>
        <v>96000</v>
      </c>
      <c r="U65" s="1">
        <f t="shared" ref="U65" si="226">T65</f>
        <v>96000</v>
      </c>
      <c r="V65" s="1">
        <f t="shared" ref="V65" si="227">U65</f>
        <v>96000</v>
      </c>
      <c r="W65" s="1">
        <f t="shared" ref="W65" si="228">V65</f>
        <v>96000</v>
      </c>
      <c r="X65" s="1">
        <f t="shared" ref="X65" si="229">W65</f>
        <v>96000</v>
      </c>
      <c r="Y65" s="1">
        <f t="shared" ref="Y65" si="230">X65</f>
        <v>96000</v>
      </c>
      <c r="Z65" s="1">
        <f t="shared" ref="Z65" si="231">Y65</f>
        <v>96000</v>
      </c>
      <c r="AA65" s="1">
        <f t="shared" ref="AA65" si="232">Z65</f>
        <v>96000</v>
      </c>
      <c r="AB65" s="1">
        <f t="shared" ref="AB65" si="233">AA65</f>
        <v>96000</v>
      </c>
      <c r="AC65" s="1">
        <f t="shared" ref="AC65" si="234">AB65</f>
        <v>96000</v>
      </c>
      <c r="AD65" s="1">
        <f t="shared" ref="AD65" si="235">AC65</f>
        <v>96000</v>
      </c>
      <c r="AE65" s="1">
        <f t="shared" ref="AE65" si="236">AD65</f>
        <v>96000</v>
      </c>
      <c r="AF65" s="1">
        <f t="shared" ref="AF65" si="237">AE65</f>
        <v>96000</v>
      </c>
      <c r="AG65" s="1">
        <f t="shared" ref="AG65" si="238">AF65</f>
        <v>96000</v>
      </c>
      <c r="AH65" s="1">
        <f t="shared" ref="AH65" si="239">AG65</f>
        <v>96000</v>
      </c>
      <c r="AI65" s="1">
        <f t="shared" ref="AI65" si="240">AH65</f>
        <v>96000</v>
      </c>
      <c r="AJ65" s="1">
        <f t="shared" ref="AJ65" si="241">AI65</f>
        <v>96000</v>
      </c>
      <c r="AK65" s="1">
        <f t="shared" ref="AK65" si="242">AJ65</f>
        <v>96000</v>
      </c>
      <c r="AL65" s="1">
        <f t="shared" ref="AL65" si="243">AK65</f>
        <v>96000</v>
      </c>
      <c r="AM65" s="1">
        <f t="shared" ref="AM65" si="244">AL65</f>
        <v>96000</v>
      </c>
      <c r="AN65" s="1">
        <f t="shared" ref="AN65" si="245">AM65</f>
        <v>96000</v>
      </c>
      <c r="AO65" s="1">
        <f t="shared" ref="AO65" si="246">AN65</f>
        <v>96000</v>
      </c>
      <c r="AP65" s="1">
        <f t="shared" ref="AP65" si="247">AO65</f>
        <v>96000</v>
      </c>
      <c r="AQ65" s="1">
        <f t="shared" ref="AQ65" si="248">AP65</f>
        <v>96000</v>
      </c>
      <c r="AR65" s="1">
        <f t="shared" ref="AR65" si="249">AQ65</f>
        <v>96000</v>
      </c>
      <c r="AS65" s="1">
        <f t="shared" ref="AS65" si="250">AR65</f>
        <v>96000</v>
      </c>
      <c r="AT65" s="1">
        <f t="shared" ref="AT65" si="251">AS65</f>
        <v>96000</v>
      </c>
    </row>
    <row r="66" spans="1:46" x14ac:dyDescent="0.55000000000000004">
      <c r="A66" s="16" t="s">
        <v>33</v>
      </c>
      <c r="B66" s="1">
        <v>150000</v>
      </c>
      <c r="C66" s="3">
        <v>2</v>
      </c>
      <c r="D66" s="1">
        <f t="shared" si="125"/>
        <v>300000</v>
      </c>
      <c r="E66" s="1">
        <f t="shared" si="34"/>
        <v>300000</v>
      </c>
      <c r="F66" s="1">
        <f t="shared" si="119"/>
        <v>300000</v>
      </c>
      <c r="G66" s="1">
        <f t="shared" si="119"/>
        <v>300000</v>
      </c>
      <c r="H66" s="1">
        <f t="shared" si="119"/>
        <v>300000</v>
      </c>
      <c r="I66" s="1">
        <f t="shared" ref="I66" si="252">H66</f>
        <v>300000</v>
      </c>
      <c r="J66" s="23">
        <f t="shared" ref="J66" si="253">I66</f>
        <v>300000</v>
      </c>
      <c r="K66" s="1">
        <f t="shared" ref="K66" si="254">J66</f>
        <v>300000</v>
      </c>
      <c r="L66" s="1">
        <f t="shared" ref="L66" si="255">K66</f>
        <v>300000</v>
      </c>
      <c r="M66" s="1">
        <f t="shared" ref="M66" si="256">L66</f>
        <v>300000</v>
      </c>
      <c r="N66" s="1">
        <f t="shared" ref="N66" si="257">M66</f>
        <v>300000</v>
      </c>
      <c r="O66" s="1">
        <f t="shared" ref="O66" si="258">N66</f>
        <v>300000</v>
      </c>
      <c r="P66" s="1">
        <f t="shared" ref="P66" si="259">O66</f>
        <v>300000</v>
      </c>
      <c r="Q66" s="1">
        <f t="shared" ref="Q66" si="260">P66</f>
        <v>300000</v>
      </c>
      <c r="R66" s="1">
        <f t="shared" ref="R66" si="261">Q66</f>
        <v>300000</v>
      </c>
      <c r="S66" s="1">
        <f t="shared" ref="S66" si="262">R66</f>
        <v>300000</v>
      </c>
      <c r="T66" s="1">
        <f t="shared" ref="T66" si="263">S66</f>
        <v>300000</v>
      </c>
      <c r="U66" s="1">
        <f t="shared" ref="U66" si="264">T66</f>
        <v>300000</v>
      </c>
      <c r="V66" s="1">
        <f t="shared" ref="V66" si="265">U66</f>
        <v>300000</v>
      </c>
      <c r="W66" s="1">
        <f t="shared" ref="W66" si="266">V66</f>
        <v>300000</v>
      </c>
      <c r="X66" s="1">
        <f t="shared" ref="X66" si="267">W66</f>
        <v>300000</v>
      </c>
      <c r="Y66" s="1">
        <f t="shared" ref="Y66" si="268">X66</f>
        <v>300000</v>
      </c>
      <c r="Z66" s="1">
        <f t="shared" ref="Z66" si="269">Y66</f>
        <v>300000</v>
      </c>
      <c r="AA66" s="1">
        <f t="shared" ref="AA66" si="270">Z66</f>
        <v>300000</v>
      </c>
      <c r="AB66" s="1">
        <f t="shared" ref="AB66" si="271">AA66</f>
        <v>300000</v>
      </c>
      <c r="AC66" s="1">
        <f t="shared" ref="AC66" si="272">AB66</f>
        <v>300000</v>
      </c>
      <c r="AD66" s="1">
        <f t="shared" ref="AD66" si="273">AC66</f>
        <v>300000</v>
      </c>
      <c r="AE66" s="1">
        <f t="shared" ref="AE66" si="274">AD66</f>
        <v>300000</v>
      </c>
      <c r="AF66" s="1">
        <f t="shared" ref="AF66" si="275">AE66</f>
        <v>300000</v>
      </c>
      <c r="AG66" s="1">
        <f t="shared" ref="AG66" si="276">AF66</f>
        <v>300000</v>
      </c>
      <c r="AH66" s="1">
        <f t="shared" ref="AH66" si="277">AG66</f>
        <v>300000</v>
      </c>
      <c r="AI66" s="1">
        <f t="shared" ref="AI66" si="278">AH66</f>
        <v>300000</v>
      </c>
      <c r="AJ66" s="1">
        <f t="shared" ref="AJ66" si="279">AI66</f>
        <v>300000</v>
      </c>
      <c r="AK66" s="1">
        <f t="shared" ref="AK66" si="280">AJ66</f>
        <v>300000</v>
      </c>
      <c r="AL66" s="1">
        <f t="shared" ref="AL66" si="281">AK66</f>
        <v>300000</v>
      </c>
      <c r="AM66" s="1">
        <f t="shared" ref="AM66" si="282">AL66</f>
        <v>300000</v>
      </c>
      <c r="AN66" s="1">
        <f t="shared" ref="AN66" si="283">AM66</f>
        <v>300000</v>
      </c>
      <c r="AO66" s="1">
        <f t="shared" ref="AO66" si="284">AN66</f>
        <v>300000</v>
      </c>
      <c r="AP66" s="1">
        <f t="shared" ref="AP66" si="285">AO66</f>
        <v>300000</v>
      </c>
      <c r="AQ66" s="1">
        <f t="shared" ref="AQ66" si="286">AP66</f>
        <v>300000</v>
      </c>
      <c r="AR66" s="1">
        <f t="shared" ref="AR66" si="287">AQ66</f>
        <v>300000</v>
      </c>
      <c r="AS66" s="1">
        <f t="shared" ref="AS66" si="288">AR66</f>
        <v>300000</v>
      </c>
      <c r="AT66" s="1">
        <f t="shared" ref="AT66" si="289">AS66</f>
        <v>300000</v>
      </c>
    </row>
    <row r="67" spans="1:46" x14ac:dyDescent="0.55000000000000004">
      <c r="A67" s="16"/>
    </row>
    <row r="68" spans="1:46" x14ac:dyDescent="0.55000000000000004">
      <c r="A68" s="16" t="s">
        <v>99</v>
      </c>
      <c r="B68" s="1">
        <v>3000000</v>
      </c>
      <c r="C68" s="3">
        <v>1</v>
      </c>
      <c r="D68" s="1">
        <f t="shared" ref="D68" si="290">B68*$C68</f>
        <v>3000000</v>
      </c>
      <c r="S68" s="1">
        <f>$D$68</f>
        <v>3000000</v>
      </c>
      <c r="AH68" s="1">
        <f>$D$68</f>
        <v>3000000</v>
      </c>
    </row>
    <row r="69" spans="1:46" x14ac:dyDescent="0.55000000000000004">
      <c r="A69" s="16" t="s">
        <v>100</v>
      </c>
      <c r="B69" s="1">
        <v>300000</v>
      </c>
      <c r="C69" s="3">
        <v>1</v>
      </c>
      <c r="D69" s="1">
        <f t="shared" ref="D69" si="291">B69*$C69</f>
        <v>300000</v>
      </c>
      <c r="S69" s="1">
        <f>$D$69</f>
        <v>300000</v>
      </c>
      <c r="AH69" s="1">
        <f>$D$69</f>
        <v>300000</v>
      </c>
    </row>
    <row r="70" spans="1:46" x14ac:dyDescent="0.55000000000000004">
      <c r="A70" s="16" t="s">
        <v>101</v>
      </c>
      <c r="B70" s="1">
        <v>300000</v>
      </c>
      <c r="C70" s="3">
        <v>1</v>
      </c>
      <c r="D70" s="1">
        <f t="shared" ref="D70" si="292">B70*$C70</f>
        <v>300000</v>
      </c>
      <c r="S70" s="1">
        <f>$D$70</f>
        <v>300000</v>
      </c>
      <c r="AH70" s="1">
        <f>$D$70</f>
        <v>300000</v>
      </c>
    </row>
    <row r="71" spans="1:46" x14ac:dyDescent="0.55000000000000004">
      <c r="A71" s="16" t="s">
        <v>103</v>
      </c>
      <c r="B71" s="1">
        <v>1500000</v>
      </c>
      <c r="C71" s="3">
        <v>1</v>
      </c>
      <c r="D71" s="1">
        <f t="shared" ref="D71" si="293">B71*$C71</f>
        <v>1500000</v>
      </c>
      <c r="S71" s="1">
        <f>$D$71</f>
        <v>1500000</v>
      </c>
      <c r="AH71" s="1">
        <f>$D$71</f>
        <v>1500000</v>
      </c>
    </row>
    <row r="72" spans="1:46" x14ac:dyDescent="0.55000000000000004">
      <c r="A72" s="16" t="s">
        <v>104</v>
      </c>
      <c r="B72" s="1">
        <v>700000</v>
      </c>
      <c r="C72" s="3">
        <v>1</v>
      </c>
      <c r="D72" s="1">
        <f t="shared" ref="D72" si="294">B72*$C72</f>
        <v>700000</v>
      </c>
      <c r="S72" s="1">
        <f>$D$72</f>
        <v>700000</v>
      </c>
      <c r="AH72" s="1">
        <f>$D$72</f>
        <v>700000</v>
      </c>
    </row>
    <row r="73" spans="1:46" x14ac:dyDescent="0.55000000000000004">
      <c r="A73" s="16"/>
    </row>
    <row r="74" spans="1:46" x14ac:dyDescent="0.55000000000000004">
      <c r="A74" s="16" t="s">
        <v>102</v>
      </c>
      <c r="B74" s="1">
        <v>4000000</v>
      </c>
      <c r="C74" s="3">
        <v>1</v>
      </c>
      <c r="D74" s="1">
        <f t="shared" ref="D74:D76" si="295">B74*$C74</f>
        <v>4000000</v>
      </c>
      <c r="E74" s="1">
        <f>$D$74</f>
        <v>4000000</v>
      </c>
      <c r="M74" s="1">
        <f>$D$74</f>
        <v>4000000</v>
      </c>
      <c r="U74" s="1">
        <f>$D$74</f>
        <v>4000000</v>
      </c>
    </row>
    <row r="75" spans="1:46" x14ac:dyDescent="0.55000000000000004">
      <c r="A75" s="16" t="s">
        <v>109</v>
      </c>
      <c r="B75" s="1">
        <v>150000</v>
      </c>
      <c r="C75" s="3">
        <v>1</v>
      </c>
      <c r="D75" s="1">
        <f t="shared" si="295"/>
        <v>150000</v>
      </c>
      <c r="E75" s="1">
        <f>$D$75</f>
        <v>150000</v>
      </c>
      <c r="J75" s="23">
        <f>$D$75</f>
        <v>150000</v>
      </c>
      <c r="O75" s="1">
        <f>$D$75</f>
        <v>150000</v>
      </c>
      <c r="T75" s="1">
        <f>$D$75</f>
        <v>150000</v>
      </c>
      <c r="Y75" s="1">
        <f>$D$75</f>
        <v>150000</v>
      </c>
    </row>
    <row r="76" spans="1:46" x14ac:dyDescent="0.55000000000000004">
      <c r="A76" s="16" t="s">
        <v>109</v>
      </c>
      <c r="B76" s="1">
        <v>150000</v>
      </c>
      <c r="C76" s="3">
        <v>1</v>
      </c>
      <c r="D76" s="1">
        <f t="shared" si="295"/>
        <v>150000</v>
      </c>
      <c r="E76" s="1">
        <f>$D$76</f>
        <v>150000</v>
      </c>
      <c r="J76" s="23">
        <f>$D$76</f>
        <v>150000</v>
      </c>
      <c r="O76" s="1">
        <f>$D$76</f>
        <v>150000</v>
      </c>
      <c r="T76" s="1">
        <f>$D$76</f>
        <v>150000</v>
      </c>
      <c r="Y76" s="1">
        <f>$D$76</f>
        <v>150000</v>
      </c>
    </row>
    <row r="77" spans="1:46" x14ac:dyDescent="0.55000000000000004">
      <c r="A77" s="16" t="s">
        <v>108</v>
      </c>
      <c r="B77" s="1">
        <v>150000</v>
      </c>
      <c r="C77" s="3">
        <v>1</v>
      </c>
      <c r="D77" s="1">
        <f t="shared" ref="D77" si="296">B77*$C77</f>
        <v>150000</v>
      </c>
      <c r="I77" s="1">
        <f>$D$77</f>
        <v>150000</v>
      </c>
      <c r="N77" s="1">
        <f>$D$77</f>
        <v>150000</v>
      </c>
      <c r="S77" s="1">
        <f>$D$77</f>
        <v>150000</v>
      </c>
      <c r="X77" s="1">
        <f>$D$77</f>
        <v>150000</v>
      </c>
      <c r="AC77" s="1">
        <f>$D$77</f>
        <v>150000</v>
      </c>
    </row>
    <row r="78" spans="1:46" x14ac:dyDescent="0.55000000000000004">
      <c r="A78" s="16"/>
    </row>
    <row r="79" spans="1:46" x14ac:dyDescent="0.55000000000000004">
      <c r="A79" s="16" t="s">
        <v>105</v>
      </c>
      <c r="B79" s="1">
        <v>4000000</v>
      </c>
      <c r="C79" s="3">
        <v>1</v>
      </c>
      <c r="D79" s="1">
        <f t="shared" ref="D79:D80" si="297">B79*$C79</f>
        <v>4000000</v>
      </c>
      <c r="F79" s="1">
        <f>$D$79</f>
        <v>4000000</v>
      </c>
    </row>
    <row r="80" spans="1:46" x14ac:dyDescent="0.55000000000000004">
      <c r="A80" s="16" t="s">
        <v>106</v>
      </c>
      <c r="B80" s="1">
        <v>4000000</v>
      </c>
      <c r="C80" s="3">
        <v>1</v>
      </c>
      <c r="D80" s="1">
        <f t="shared" si="297"/>
        <v>4000000</v>
      </c>
      <c r="I80" s="1">
        <f>$D$80</f>
        <v>4000000</v>
      </c>
    </row>
    <row r="81" spans="1:16" x14ac:dyDescent="0.55000000000000004">
      <c r="A81" s="16"/>
    </row>
    <row r="82" spans="1:16" x14ac:dyDescent="0.55000000000000004">
      <c r="A82" s="16"/>
    </row>
    <row r="83" spans="1:16" x14ac:dyDescent="0.55000000000000004">
      <c r="A83" s="16" t="s">
        <v>8</v>
      </c>
      <c r="B83" s="1">
        <v>65000</v>
      </c>
      <c r="C83" s="3">
        <v>12</v>
      </c>
      <c r="D83" s="1">
        <f t="shared" si="33"/>
        <v>780000</v>
      </c>
      <c r="E83" s="1">
        <f>IF(E$8&lt;26,$D$83,"")</f>
        <v>780000</v>
      </c>
      <c r="F83" s="1">
        <f>IF(F$8&lt;26,$D$83,"")</f>
        <v>780000</v>
      </c>
      <c r="G83" s="1">
        <f>IF(G$8&lt;26,$D$83,"")</f>
        <v>780000</v>
      </c>
      <c r="H83" s="1">
        <f>IF(H$8&lt;26,$D$83,"")</f>
        <v>780000</v>
      </c>
      <c r="I83" s="1" t="str">
        <f>IF(I$8&lt;26,$D$83,"")</f>
        <v/>
      </c>
      <c r="J83" s="23" t="str">
        <f t="shared" ref="J83:P83" si="298">IF(J$8&lt;27,$D$83,"")</f>
        <v/>
      </c>
      <c r="K83" s="1" t="str">
        <f t="shared" si="298"/>
        <v/>
      </c>
      <c r="L83" s="1" t="str">
        <f t="shared" si="298"/>
        <v/>
      </c>
      <c r="M83" s="1" t="str">
        <f t="shared" si="298"/>
        <v/>
      </c>
      <c r="N83" s="1" t="str">
        <f t="shared" si="298"/>
        <v/>
      </c>
      <c r="O83" s="1" t="str">
        <f t="shared" si="298"/>
        <v/>
      </c>
      <c r="P83" s="1" t="str">
        <f t="shared" si="298"/>
        <v/>
      </c>
    </row>
    <row r="84" spans="1:16" x14ac:dyDescent="0.55000000000000004">
      <c r="A84" s="16" t="s">
        <v>9</v>
      </c>
      <c r="B84" s="1">
        <v>60000</v>
      </c>
      <c r="C84" s="3">
        <v>12</v>
      </c>
      <c r="D84" s="1">
        <f t="shared" ref="D84" si="299">B84*$C84</f>
        <v>720000</v>
      </c>
      <c r="E84" s="1">
        <f>IF(E$8&lt;26,$D$84,"")</f>
        <v>720000</v>
      </c>
      <c r="F84" s="1">
        <f>IF(F$8&lt;26,$D$84,"")</f>
        <v>720000</v>
      </c>
      <c r="G84" s="1">
        <f>IF(G$8&lt;26,$D$84,"")</f>
        <v>720000</v>
      </c>
      <c r="H84" s="1">
        <f>IF(H$8&lt;26,$D$84,"")</f>
        <v>720000</v>
      </c>
      <c r="I84" s="1" t="str">
        <f>IF(I$8&lt;26,$D$84,"")</f>
        <v/>
      </c>
      <c r="J84" s="23" t="str">
        <f t="shared" ref="J84:P84" si="300">IF(J$8&lt;27,$D$84,"")</f>
        <v/>
      </c>
      <c r="K84" s="1" t="str">
        <f t="shared" si="300"/>
        <v/>
      </c>
      <c r="L84" s="1" t="str">
        <f t="shared" si="300"/>
        <v/>
      </c>
      <c r="M84" s="1" t="str">
        <f t="shared" si="300"/>
        <v/>
      </c>
      <c r="N84" s="1" t="str">
        <f t="shared" si="300"/>
        <v/>
      </c>
      <c r="O84" s="1" t="str">
        <f t="shared" si="300"/>
        <v/>
      </c>
      <c r="P84" s="1" t="str">
        <f t="shared" si="300"/>
        <v/>
      </c>
    </row>
    <row r="85" spans="1:16" x14ac:dyDescent="0.55000000000000004">
      <c r="A85" s="16" t="s">
        <v>10</v>
      </c>
      <c r="B85" s="1">
        <v>550000</v>
      </c>
      <c r="C85" s="3">
        <v>1</v>
      </c>
      <c r="D85" s="1">
        <f t="shared" ref="D85" si="301">B85*$C85</f>
        <v>550000</v>
      </c>
      <c r="E85" s="1">
        <f>IF(E$8&lt;26,$D$85,"")</f>
        <v>550000</v>
      </c>
      <c r="F85" s="1">
        <f>IF(F$8&lt;26,$D$85,"")</f>
        <v>550000</v>
      </c>
      <c r="G85" s="1">
        <f>IF(G$8&lt;26,$D$85,"")</f>
        <v>550000</v>
      </c>
      <c r="H85" s="1">
        <f>IF(H$8&lt;26,$D$85,"")</f>
        <v>550000</v>
      </c>
      <c r="I85" s="1" t="str">
        <f>IF(I$8&lt;26,$D$85,"")</f>
        <v/>
      </c>
    </row>
    <row r="86" spans="1:16" x14ac:dyDescent="0.55000000000000004">
      <c r="A86" s="16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48BD-C505-476C-B89F-DFACBF83B8DB}">
  <dimension ref="A1:AN56"/>
  <sheetViews>
    <sheetView topLeftCell="A15" workbookViewId="0">
      <selection activeCell="AD56" sqref="AD56"/>
    </sheetView>
  </sheetViews>
  <sheetFormatPr defaultColWidth="3.33203125" defaultRowHeight="16.5" x14ac:dyDescent="0.55000000000000004"/>
  <cols>
    <col min="1" max="36" width="1.9140625" style="6" customWidth="1"/>
    <col min="37" max="16384" width="3.33203125" style="6"/>
  </cols>
  <sheetData>
    <row r="1" spans="1:40" ht="17" thickBot="1" x14ac:dyDescent="0.6">
      <c r="A1" s="37" t="s">
        <v>38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66"/>
      <c r="AF1" s="47"/>
      <c r="AG1" s="48"/>
      <c r="AH1" s="48"/>
      <c r="AI1" s="48"/>
      <c r="AJ1" s="5"/>
      <c r="AK1" s="5"/>
      <c r="AL1" s="5"/>
      <c r="AM1" s="5"/>
      <c r="AN1" s="26"/>
    </row>
    <row r="2" spans="1:40" ht="17" thickBot="1" x14ac:dyDescent="0.6">
      <c r="A2" s="27"/>
      <c r="B2" s="27"/>
      <c r="C2" s="27"/>
      <c r="D2" s="36"/>
      <c r="E2" s="58"/>
      <c r="F2" s="45" t="s">
        <v>39</v>
      </c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73">
        <v>5762822</v>
      </c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4"/>
      <c r="AJ2" s="41"/>
      <c r="AK2" s="27"/>
      <c r="AL2" s="27"/>
      <c r="AM2" s="27"/>
      <c r="AN2" s="26"/>
    </row>
    <row r="3" spans="1:40" ht="17" thickBot="1" x14ac:dyDescent="0.6">
      <c r="A3" s="27"/>
      <c r="B3" s="27"/>
      <c r="C3" s="27"/>
      <c r="D3" s="36"/>
      <c r="E3" s="58"/>
      <c r="F3" s="45" t="s">
        <v>40</v>
      </c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73">
        <v>5762822</v>
      </c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4"/>
      <c r="AJ3" s="41"/>
      <c r="AK3" s="27"/>
      <c r="AL3" s="27"/>
      <c r="AM3" s="27"/>
      <c r="AN3" s="26"/>
    </row>
    <row r="4" spans="1:40" s="17" customFormat="1" ht="17" thickBot="1" x14ac:dyDescent="0.6">
      <c r="A4" s="35"/>
      <c r="B4" s="35"/>
      <c r="C4" s="35"/>
      <c r="D4" s="42"/>
      <c r="E4" s="58"/>
      <c r="F4" s="30" t="s">
        <v>41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2">
        <v>5762822</v>
      </c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3"/>
      <c r="AJ4" s="34"/>
      <c r="AK4" s="35"/>
      <c r="AL4" s="35"/>
      <c r="AM4" s="35"/>
      <c r="AN4" s="26"/>
    </row>
    <row r="5" spans="1:40" x14ac:dyDescent="0.55000000000000004">
      <c r="A5" s="27"/>
      <c r="B5" s="27"/>
      <c r="C5" s="27"/>
      <c r="D5" s="36"/>
      <c r="E5" s="58"/>
      <c r="F5" s="37" t="s">
        <v>42</v>
      </c>
      <c r="G5" s="38"/>
      <c r="H5" s="38"/>
      <c r="I5" s="38"/>
      <c r="J5" s="38"/>
      <c r="K5" s="38"/>
      <c r="L5" s="38"/>
      <c r="M5" s="38"/>
      <c r="N5" s="38"/>
      <c r="O5" s="38"/>
      <c r="P5" s="66"/>
      <c r="Q5" s="37" t="s">
        <v>43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66"/>
      <c r="AJ5" s="41"/>
      <c r="AK5" s="27"/>
      <c r="AL5" s="27"/>
      <c r="AM5" s="27"/>
      <c r="AN5" s="26"/>
    </row>
    <row r="6" spans="1:40" ht="17" thickBot="1" x14ac:dyDescent="0.6">
      <c r="A6" s="27"/>
      <c r="B6" s="27"/>
      <c r="C6" s="27"/>
      <c r="D6" s="36"/>
      <c r="E6" s="59"/>
      <c r="F6" s="7"/>
      <c r="G6" s="92">
        <v>0</v>
      </c>
      <c r="H6" s="92"/>
      <c r="I6" s="92"/>
      <c r="J6" s="92"/>
      <c r="K6" s="92"/>
      <c r="L6" s="92"/>
      <c r="M6" s="92"/>
      <c r="N6" s="92"/>
      <c r="O6" s="92"/>
      <c r="P6" s="93"/>
      <c r="Q6" s="47"/>
      <c r="R6" s="48"/>
      <c r="S6" s="48"/>
      <c r="T6" s="48"/>
      <c r="U6" s="48"/>
      <c r="V6" s="48"/>
      <c r="W6" s="48"/>
      <c r="X6" s="69">
        <v>5462302</v>
      </c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70"/>
      <c r="AJ6" s="41"/>
      <c r="AK6" s="27"/>
      <c r="AL6" s="27"/>
      <c r="AM6" s="27"/>
      <c r="AN6" s="26"/>
    </row>
    <row r="7" spans="1:40" ht="17" thickBot="1" x14ac:dyDescent="0.6">
      <c r="A7" s="27"/>
      <c r="B7" s="27"/>
      <c r="C7" s="27"/>
      <c r="D7" s="36"/>
      <c r="E7" s="37" t="s">
        <v>44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66"/>
      <c r="AJ7" s="41"/>
      <c r="AK7" s="27"/>
      <c r="AL7" s="27"/>
      <c r="AM7" s="27"/>
      <c r="AN7" s="26"/>
    </row>
    <row r="8" spans="1:40" s="17" customFormat="1" ht="17" thickBot="1" x14ac:dyDescent="0.6">
      <c r="A8" s="35"/>
      <c r="B8" s="35"/>
      <c r="C8" s="35"/>
      <c r="D8" s="42"/>
      <c r="E8" s="58"/>
      <c r="F8" s="90" t="s">
        <v>45</v>
      </c>
      <c r="G8" s="30" t="s">
        <v>46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2">
        <v>11950833</v>
      </c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3"/>
      <c r="AJ8" s="34"/>
      <c r="AK8" s="35"/>
      <c r="AL8" s="35"/>
      <c r="AM8" s="35"/>
      <c r="AN8" s="26"/>
    </row>
    <row r="9" spans="1:40" ht="17" thickBot="1" x14ac:dyDescent="0.6">
      <c r="A9" s="27"/>
      <c r="B9" s="27"/>
      <c r="C9" s="27"/>
      <c r="D9" s="36"/>
      <c r="E9" s="58"/>
      <c r="F9" s="91"/>
      <c r="G9" s="45" t="s">
        <v>43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73">
        <v>9993000</v>
      </c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  <c r="AJ9" s="41"/>
      <c r="AK9" s="27"/>
      <c r="AL9" s="27"/>
      <c r="AM9" s="27"/>
      <c r="AN9" s="26"/>
    </row>
    <row r="10" spans="1:40" s="17" customFormat="1" ht="17" thickBot="1" x14ac:dyDescent="0.6">
      <c r="A10" s="35"/>
      <c r="B10" s="35"/>
      <c r="C10" s="35"/>
      <c r="D10" s="42"/>
      <c r="E10" s="58"/>
      <c r="F10" s="90" t="s">
        <v>47</v>
      </c>
      <c r="G10" s="30" t="s">
        <v>48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2">
        <v>6745732</v>
      </c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3"/>
      <c r="AJ10" s="34"/>
      <c r="AK10" s="35"/>
      <c r="AL10" s="35"/>
      <c r="AM10" s="35"/>
      <c r="AN10" s="26"/>
    </row>
    <row r="11" spans="1:40" ht="17" thickBot="1" x14ac:dyDescent="0.6">
      <c r="A11" s="27"/>
      <c r="B11" s="27"/>
      <c r="C11" s="27"/>
      <c r="D11" s="36"/>
      <c r="E11" s="59"/>
      <c r="F11" s="91"/>
      <c r="G11" s="45" t="s">
        <v>43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73">
        <v>5925000</v>
      </c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  <c r="AJ11" s="41"/>
      <c r="AK11" s="27"/>
      <c r="AL11" s="27"/>
      <c r="AM11" s="27"/>
      <c r="AN11" s="26"/>
    </row>
    <row r="12" spans="1:40" ht="17" thickBot="1" x14ac:dyDescent="0.6">
      <c r="A12" s="27"/>
      <c r="B12" s="27"/>
      <c r="C12" s="27"/>
      <c r="D12" s="36"/>
      <c r="E12" s="37" t="s">
        <v>49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66"/>
      <c r="AJ12" s="41"/>
      <c r="AK12" s="27"/>
      <c r="AL12" s="27"/>
      <c r="AM12" s="27"/>
      <c r="AN12" s="26"/>
    </row>
    <row r="13" spans="1:40" s="17" customFormat="1" ht="17" thickBot="1" x14ac:dyDescent="0.6">
      <c r="A13" s="35"/>
      <c r="B13" s="35"/>
      <c r="C13" s="35"/>
      <c r="D13" s="42"/>
      <c r="E13" s="58"/>
      <c r="F13" s="30" t="s">
        <v>50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2">
        <v>6646</v>
      </c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3"/>
      <c r="AJ13" s="34"/>
      <c r="AK13" s="35"/>
      <c r="AL13" s="35"/>
      <c r="AM13" s="35"/>
      <c r="AN13" s="26"/>
    </row>
    <row r="14" spans="1:40" s="18" customFormat="1" x14ac:dyDescent="0.55000000000000004">
      <c r="A14" s="72"/>
      <c r="B14" s="72"/>
      <c r="C14" s="72"/>
      <c r="D14" s="75"/>
      <c r="E14" s="58"/>
      <c r="F14" s="76" t="s">
        <v>51</v>
      </c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84">
        <v>18568924</v>
      </c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5"/>
      <c r="AJ14" s="71"/>
      <c r="AK14" s="72"/>
      <c r="AL14" s="72"/>
      <c r="AM14" s="72"/>
      <c r="AN14" s="26"/>
    </row>
    <row r="15" spans="1:40" s="18" customFormat="1" ht="17" thickBot="1" x14ac:dyDescent="0.6">
      <c r="A15" s="72"/>
      <c r="B15" s="72"/>
      <c r="C15" s="72"/>
      <c r="D15" s="75"/>
      <c r="E15" s="58"/>
      <c r="F15" s="86" t="s">
        <v>52</v>
      </c>
      <c r="G15" s="87"/>
      <c r="H15" s="87"/>
      <c r="I15" s="87"/>
      <c r="J15" s="87"/>
      <c r="K15" s="88">
        <v>2794</v>
      </c>
      <c r="L15" s="88"/>
      <c r="M15" s="88"/>
      <c r="N15" s="88"/>
      <c r="O15" s="87" t="s">
        <v>53</v>
      </c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9"/>
      <c r="AJ15" s="71"/>
      <c r="AK15" s="72"/>
      <c r="AL15" s="72"/>
      <c r="AM15" s="72"/>
      <c r="AN15" s="26"/>
    </row>
    <row r="16" spans="1:40" ht="17" thickBot="1" x14ac:dyDescent="0.6">
      <c r="A16" s="27"/>
      <c r="B16" s="27"/>
      <c r="C16" s="27"/>
      <c r="D16" s="36"/>
      <c r="E16" s="59"/>
      <c r="F16" s="45" t="s">
        <v>42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73">
        <v>10000</v>
      </c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  <c r="AJ16" s="41"/>
      <c r="AK16" s="27"/>
      <c r="AL16" s="27"/>
      <c r="AM16" s="27"/>
      <c r="AN16" s="26"/>
    </row>
    <row r="17" spans="1:40" ht="17" thickBot="1" x14ac:dyDescent="0.6">
      <c r="A17" s="27"/>
      <c r="B17" s="27"/>
      <c r="C17" s="27"/>
      <c r="D17" s="36"/>
      <c r="E17" s="37" t="s">
        <v>54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66"/>
      <c r="AJ17" s="41"/>
      <c r="AK17" s="27"/>
      <c r="AL17" s="27"/>
      <c r="AM17" s="27"/>
      <c r="AN17" s="26"/>
    </row>
    <row r="18" spans="1:40" s="18" customFormat="1" ht="17" thickBot="1" x14ac:dyDescent="0.6">
      <c r="A18" s="72"/>
      <c r="B18" s="72"/>
      <c r="C18" s="72"/>
      <c r="D18" s="75"/>
      <c r="E18" s="58"/>
      <c r="F18" s="76" t="s">
        <v>55</v>
      </c>
      <c r="G18" s="77"/>
      <c r="H18" s="77"/>
      <c r="I18" s="77"/>
      <c r="J18" s="77"/>
      <c r="K18" s="77"/>
      <c r="L18" s="78"/>
      <c r="M18" s="79" t="s">
        <v>57</v>
      </c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1">
        <v>380150</v>
      </c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2"/>
      <c r="AJ18" s="71"/>
      <c r="AK18" s="72"/>
      <c r="AL18" s="72"/>
      <c r="AM18" s="72"/>
      <c r="AN18" s="26"/>
    </row>
    <row r="19" spans="1:40" ht="17" thickBot="1" x14ac:dyDescent="0.6">
      <c r="A19" s="27"/>
      <c r="B19" s="27"/>
      <c r="C19" s="27"/>
      <c r="D19" s="36"/>
      <c r="E19" s="58"/>
      <c r="F19" s="67" t="s">
        <v>56</v>
      </c>
      <c r="G19" s="68"/>
      <c r="H19" s="68"/>
      <c r="I19" s="68"/>
      <c r="J19" s="68"/>
      <c r="K19" s="68"/>
      <c r="L19" s="83"/>
      <c r="M19" s="45" t="s">
        <v>42</v>
      </c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73">
        <v>5000</v>
      </c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  <c r="AJ19" s="41"/>
      <c r="AK19" s="27"/>
      <c r="AL19" s="27"/>
      <c r="AM19" s="27"/>
      <c r="AN19" s="26"/>
    </row>
    <row r="20" spans="1:40" s="18" customFormat="1" ht="17" thickBot="1" x14ac:dyDescent="0.6">
      <c r="A20" s="72"/>
      <c r="B20" s="72"/>
      <c r="C20" s="72"/>
      <c r="D20" s="75"/>
      <c r="E20" s="58"/>
      <c r="F20" s="76" t="s">
        <v>55</v>
      </c>
      <c r="G20" s="77"/>
      <c r="H20" s="77"/>
      <c r="I20" s="77"/>
      <c r="J20" s="77"/>
      <c r="K20" s="77"/>
      <c r="L20" s="78"/>
      <c r="M20" s="79" t="s">
        <v>59</v>
      </c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1">
        <v>256079</v>
      </c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2"/>
      <c r="AJ20" s="71"/>
      <c r="AK20" s="72"/>
      <c r="AL20" s="72"/>
      <c r="AM20" s="72"/>
      <c r="AN20" s="26"/>
    </row>
    <row r="21" spans="1:40" ht="17" thickBot="1" x14ac:dyDescent="0.6">
      <c r="A21" s="27"/>
      <c r="B21" s="27"/>
      <c r="C21" s="27"/>
      <c r="D21" s="36"/>
      <c r="E21" s="59"/>
      <c r="F21" s="67" t="s">
        <v>58</v>
      </c>
      <c r="G21" s="68"/>
      <c r="H21" s="68"/>
      <c r="I21" s="68"/>
      <c r="J21" s="68"/>
      <c r="K21" s="68"/>
      <c r="L21" s="83"/>
      <c r="M21" s="45" t="s">
        <v>42</v>
      </c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73">
        <v>5000</v>
      </c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  <c r="AJ21" s="41"/>
      <c r="AK21" s="27"/>
      <c r="AL21" s="27"/>
      <c r="AM21" s="27"/>
      <c r="AN21" s="26"/>
    </row>
    <row r="22" spans="1:40" ht="17" thickBot="1" x14ac:dyDescent="0.6">
      <c r="A22" s="27"/>
      <c r="B22" s="27"/>
      <c r="C22" s="27"/>
      <c r="D22" s="36"/>
      <c r="E22" s="37" t="s">
        <v>60</v>
      </c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9" t="s">
        <v>61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40"/>
      <c r="AJ22" s="41"/>
      <c r="AK22" s="27"/>
      <c r="AL22" s="27"/>
      <c r="AM22" s="27"/>
      <c r="AN22" s="26"/>
    </row>
    <row r="23" spans="1:40" ht="17" thickBot="1" x14ac:dyDescent="0.6">
      <c r="A23" s="27"/>
      <c r="B23" s="27"/>
      <c r="C23" s="27"/>
      <c r="D23" s="36"/>
      <c r="E23" s="58"/>
      <c r="F23" s="45" t="s">
        <v>62</v>
      </c>
      <c r="G23" s="46"/>
      <c r="H23" s="46"/>
      <c r="I23" s="46"/>
      <c r="J23" s="46"/>
      <c r="K23" s="46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5"/>
      <c r="AJ23" s="41"/>
      <c r="AK23" s="27"/>
      <c r="AL23" s="27"/>
      <c r="AM23" s="27"/>
      <c r="AN23" s="26"/>
    </row>
    <row r="24" spans="1:40" ht="17" thickBot="1" x14ac:dyDescent="0.6">
      <c r="A24" s="27"/>
      <c r="B24" s="27"/>
      <c r="C24" s="27"/>
      <c r="D24" s="36"/>
      <c r="E24" s="58"/>
      <c r="F24" s="45" t="s">
        <v>63</v>
      </c>
      <c r="G24" s="46"/>
      <c r="H24" s="46"/>
      <c r="I24" s="46"/>
      <c r="J24" s="46"/>
      <c r="K24" s="46"/>
      <c r="L24" s="64"/>
      <c r="M24" s="64"/>
      <c r="N24" s="64"/>
      <c r="O24" s="64"/>
      <c r="P24" s="64"/>
      <c r="Q24" s="64"/>
      <c r="R24" s="39" t="s">
        <v>64</v>
      </c>
      <c r="S24" s="39"/>
      <c r="T24" s="39"/>
      <c r="U24" s="39"/>
      <c r="V24" s="39"/>
      <c r="W24" s="39"/>
      <c r="X24" s="39"/>
      <c r="Y24" s="39"/>
      <c r="Z24" s="64"/>
      <c r="AA24" s="64"/>
      <c r="AB24" s="64"/>
      <c r="AC24" s="64"/>
      <c r="AD24" s="39" t="s">
        <v>65</v>
      </c>
      <c r="AE24" s="39"/>
      <c r="AF24" s="39"/>
      <c r="AG24" s="39"/>
      <c r="AH24" s="39"/>
      <c r="AI24" s="40"/>
      <c r="AJ24" s="41"/>
      <c r="AK24" s="27"/>
      <c r="AL24" s="27"/>
      <c r="AM24" s="27"/>
      <c r="AN24" s="26"/>
    </row>
    <row r="25" spans="1:40" ht="17" thickBot="1" x14ac:dyDescent="0.6">
      <c r="A25" s="27"/>
      <c r="B25" s="27"/>
      <c r="C25" s="27"/>
      <c r="D25" s="36"/>
      <c r="E25" s="59"/>
      <c r="F25" s="45" t="s">
        <v>66</v>
      </c>
      <c r="G25" s="46"/>
      <c r="H25" s="46"/>
      <c r="I25" s="46"/>
      <c r="J25" s="46"/>
      <c r="K25" s="46"/>
      <c r="L25" s="64"/>
      <c r="M25" s="64"/>
      <c r="N25" s="64"/>
      <c r="O25" s="64"/>
      <c r="P25" s="64"/>
      <c r="Q25" s="64"/>
      <c r="R25" s="39" t="s">
        <v>64</v>
      </c>
      <c r="S25" s="39"/>
      <c r="T25" s="39"/>
      <c r="U25" s="39"/>
      <c r="V25" s="39"/>
      <c r="W25" s="39"/>
      <c r="X25" s="39"/>
      <c r="Y25" s="39"/>
      <c r="Z25" s="64"/>
      <c r="AA25" s="64"/>
      <c r="AB25" s="64"/>
      <c r="AC25" s="64"/>
      <c r="AD25" s="39" t="s">
        <v>65</v>
      </c>
      <c r="AE25" s="39"/>
      <c r="AF25" s="39"/>
      <c r="AG25" s="39"/>
      <c r="AH25" s="39"/>
      <c r="AI25" s="40"/>
      <c r="AJ25" s="41"/>
      <c r="AK25" s="27"/>
      <c r="AL25" s="27"/>
      <c r="AM25" s="27"/>
      <c r="AN25" s="26"/>
    </row>
    <row r="26" spans="1:40" ht="17" thickBot="1" x14ac:dyDescent="0.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6"/>
    </row>
    <row r="27" spans="1:40" x14ac:dyDescent="0.55000000000000004">
      <c r="A27" s="27"/>
      <c r="B27" s="27"/>
      <c r="C27" s="27"/>
      <c r="D27" s="36"/>
      <c r="E27" s="37" t="s">
        <v>67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66"/>
      <c r="AK27" s="41"/>
      <c r="AL27" s="27"/>
      <c r="AM27" s="27"/>
      <c r="AN27" s="26"/>
    </row>
    <row r="28" spans="1:40" ht="17" thickBot="1" x14ac:dyDescent="0.6">
      <c r="A28" s="27"/>
      <c r="B28" s="27"/>
      <c r="C28" s="27"/>
      <c r="D28" s="36"/>
      <c r="E28" s="67" t="s">
        <v>68</v>
      </c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9">
        <v>43664540</v>
      </c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70"/>
      <c r="AK28" s="41"/>
      <c r="AL28" s="27"/>
      <c r="AM28" s="27"/>
      <c r="AN28" s="26"/>
    </row>
    <row r="29" spans="1:40" x14ac:dyDescent="0.55000000000000004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6"/>
    </row>
    <row r="30" spans="1:40" x14ac:dyDescent="0.55000000000000004">
      <c r="A30" s="27"/>
      <c r="B30" s="27"/>
      <c r="C30" s="27"/>
      <c r="D30" s="63" t="s">
        <v>69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27"/>
      <c r="AK30" s="27"/>
      <c r="AL30" s="27"/>
      <c r="AM30" s="27"/>
      <c r="AN30" s="26"/>
    </row>
    <row r="31" spans="1:40" ht="17" thickBot="1" x14ac:dyDescent="0.6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6"/>
    </row>
    <row r="32" spans="1:40" ht="17" thickBot="1" x14ac:dyDescent="0.6">
      <c r="A32" s="27"/>
      <c r="B32" s="27"/>
      <c r="C32" s="27"/>
      <c r="D32" s="36"/>
      <c r="E32" s="37" t="s">
        <v>70</v>
      </c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66"/>
      <c r="AJ32" s="41"/>
      <c r="AK32" s="27"/>
      <c r="AL32" s="27"/>
      <c r="AM32" s="27"/>
      <c r="AN32" s="26"/>
    </row>
    <row r="33" spans="1:40" ht="17" thickBot="1" x14ac:dyDescent="0.6">
      <c r="A33" s="27"/>
      <c r="B33" s="27"/>
      <c r="C33" s="27"/>
      <c r="D33" s="36"/>
      <c r="E33" s="58"/>
      <c r="F33" s="45" t="s">
        <v>71</v>
      </c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5"/>
      <c r="AJ33" s="41"/>
      <c r="AK33" s="27"/>
      <c r="AL33" s="27"/>
      <c r="AM33" s="27"/>
      <c r="AN33" s="26"/>
    </row>
    <row r="34" spans="1:40" ht="17" thickBot="1" x14ac:dyDescent="0.6">
      <c r="A34" s="27"/>
      <c r="B34" s="27"/>
      <c r="C34" s="27"/>
      <c r="D34" s="36"/>
      <c r="E34" s="58"/>
      <c r="F34" s="45" t="s">
        <v>72</v>
      </c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5"/>
      <c r="AJ34" s="41"/>
      <c r="AK34" s="27"/>
      <c r="AL34" s="27"/>
      <c r="AM34" s="27"/>
      <c r="AN34" s="26"/>
    </row>
    <row r="35" spans="1:40" ht="17" thickBot="1" x14ac:dyDescent="0.6">
      <c r="A35" s="27"/>
      <c r="B35" s="27"/>
      <c r="C35" s="27"/>
      <c r="D35" s="36"/>
      <c r="E35" s="59"/>
      <c r="F35" s="45" t="s">
        <v>73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64"/>
      <c r="V35" s="64"/>
      <c r="W35" s="64"/>
      <c r="X35" s="64"/>
      <c r="Y35" s="64"/>
      <c r="Z35" s="64"/>
      <c r="AA35" s="8" t="s">
        <v>74</v>
      </c>
      <c r="AB35" s="64"/>
      <c r="AC35" s="64"/>
      <c r="AD35" s="64"/>
      <c r="AE35" s="64"/>
      <c r="AF35" s="39" t="s">
        <v>75</v>
      </c>
      <c r="AG35" s="39"/>
      <c r="AH35" s="39"/>
      <c r="AI35" s="40"/>
      <c r="AJ35" s="41"/>
      <c r="AK35" s="27"/>
      <c r="AL35" s="27"/>
      <c r="AM35" s="27"/>
      <c r="AN35" s="26"/>
    </row>
    <row r="36" spans="1:40" ht="17" thickBot="1" x14ac:dyDescent="0.6">
      <c r="A36" s="27"/>
      <c r="B36" s="27"/>
      <c r="C36" s="27"/>
      <c r="D36" s="36"/>
      <c r="E36" s="37" t="s">
        <v>76</v>
      </c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66"/>
      <c r="AJ36" s="41"/>
      <c r="AK36" s="27"/>
      <c r="AL36" s="27"/>
      <c r="AM36" s="27"/>
      <c r="AN36" s="26"/>
    </row>
    <row r="37" spans="1:40" ht="17" thickBot="1" x14ac:dyDescent="0.6">
      <c r="A37" s="27"/>
      <c r="B37" s="27"/>
      <c r="C37" s="27"/>
      <c r="D37" s="36"/>
      <c r="E37" s="58"/>
      <c r="F37" s="45" t="s">
        <v>71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5"/>
      <c r="AJ37" s="41"/>
      <c r="AK37" s="27"/>
      <c r="AL37" s="27"/>
      <c r="AM37" s="27"/>
      <c r="AN37" s="26"/>
    </row>
    <row r="38" spans="1:40" ht="17" thickBot="1" x14ac:dyDescent="0.6">
      <c r="A38" s="27"/>
      <c r="B38" s="27"/>
      <c r="C38" s="27"/>
      <c r="D38" s="36"/>
      <c r="E38" s="59"/>
      <c r="F38" s="45" t="s">
        <v>73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64"/>
      <c r="V38" s="64"/>
      <c r="W38" s="64"/>
      <c r="X38" s="64"/>
      <c r="Y38" s="64"/>
      <c r="Z38" s="64"/>
      <c r="AA38" s="9" t="s">
        <v>74</v>
      </c>
      <c r="AB38" s="64"/>
      <c r="AC38" s="64"/>
      <c r="AD38" s="64"/>
      <c r="AE38" s="64"/>
      <c r="AF38" s="39" t="s">
        <v>75</v>
      </c>
      <c r="AG38" s="39"/>
      <c r="AH38" s="39"/>
      <c r="AI38" s="40"/>
      <c r="AJ38" s="41"/>
      <c r="AK38" s="27"/>
      <c r="AL38" s="27"/>
      <c r="AM38" s="27"/>
      <c r="AN38" s="26"/>
    </row>
    <row r="39" spans="1:40" x14ac:dyDescent="0.55000000000000004">
      <c r="A39" s="27"/>
      <c r="B39" s="27"/>
      <c r="C39" s="28" t="s">
        <v>77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10"/>
      <c r="AN39" s="26"/>
    </row>
    <row r="40" spans="1:40" x14ac:dyDescent="0.55000000000000004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6"/>
    </row>
    <row r="41" spans="1:40" ht="17" thickBot="1" x14ac:dyDescent="0.6">
      <c r="A41" s="27"/>
      <c r="B41" s="27"/>
      <c r="C41" s="27"/>
      <c r="D41" s="63" t="s">
        <v>78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27"/>
      <c r="AK41" s="27"/>
      <c r="AL41" s="27"/>
      <c r="AM41" s="27"/>
      <c r="AN41" s="26"/>
    </row>
    <row r="42" spans="1:40" ht="17" thickBot="1" x14ac:dyDescent="0.6">
      <c r="A42" s="27"/>
      <c r="B42" s="27"/>
      <c r="C42" s="27"/>
      <c r="D42" s="36"/>
      <c r="E42" s="37" t="s">
        <v>79</v>
      </c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9" t="s">
        <v>80</v>
      </c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40"/>
      <c r="AJ42" s="41"/>
      <c r="AK42" s="27"/>
      <c r="AL42" s="27"/>
      <c r="AM42" s="27"/>
      <c r="AN42" s="26"/>
    </row>
    <row r="43" spans="1:40" s="17" customFormat="1" x14ac:dyDescent="0.55000000000000004">
      <c r="A43" s="35"/>
      <c r="B43" s="35"/>
      <c r="C43" s="35"/>
      <c r="D43" s="42"/>
      <c r="E43" s="58"/>
      <c r="F43" s="60" t="s">
        <v>81</v>
      </c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2">
        <v>1218</v>
      </c>
      <c r="T43" s="62"/>
      <c r="U43" s="62"/>
      <c r="V43" s="62"/>
      <c r="W43" s="62"/>
      <c r="X43" s="52" t="s">
        <v>64</v>
      </c>
      <c r="Y43" s="52"/>
      <c r="Z43" s="52"/>
      <c r="AA43" s="52"/>
      <c r="AB43" s="52"/>
      <c r="AC43" s="62">
        <v>1218</v>
      </c>
      <c r="AD43" s="62"/>
      <c r="AE43" s="62"/>
      <c r="AF43" s="62"/>
      <c r="AG43" s="62"/>
      <c r="AH43" s="52" t="s">
        <v>82</v>
      </c>
      <c r="AI43" s="53"/>
      <c r="AJ43" s="34"/>
      <c r="AK43" s="35"/>
      <c r="AL43" s="35"/>
      <c r="AM43" s="35"/>
      <c r="AN43" s="26"/>
    </row>
    <row r="44" spans="1:40" s="17" customFormat="1" x14ac:dyDescent="0.55000000000000004">
      <c r="A44" s="35"/>
      <c r="B44" s="35"/>
      <c r="C44" s="35"/>
      <c r="D44" s="42"/>
      <c r="E44" s="58"/>
      <c r="F44" s="54" t="s">
        <v>83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6">
        <v>2611886</v>
      </c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7"/>
      <c r="AJ44" s="34"/>
      <c r="AK44" s="35"/>
      <c r="AL44" s="35"/>
      <c r="AM44" s="35"/>
      <c r="AN44" s="26"/>
    </row>
    <row r="45" spans="1:40" ht="17" thickBot="1" x14ac:dyDescent="0.6">
      <c r="A45" s="27"/>
      <c r="B45" s="27"/>
      <c r="C45" s="27"/>
      <c r="D45" s="36"/>
      <c r="E45" s="58"/>
      <c r="F45" s="47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9"/>
      <c r="AJ45" s="41"/>
      <c r="AK45" s="27"/>
      <c r="AL45" s="27"/>
      <c r="AM45" s="27"/>
      <c r="AN45" s="26"/>
    </row>
    <row r="46" spans="1:40" s="17" customFormat="1" ht="17" thickBot="1" x14ac:dyDescent="0.6">
      <c r="A46" s="35"/>
      <c r="B46" s="35"/>
      <c r="C46" s="35"/>
      <c r="D46" s="42"/>
      <c r="E46" s="58"/>
      <c r="F46" s="30" t="s">
        <v>84</v>
      </c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2">
        <v>1428</v>
      </c>
      <c r="T46" s="32"/>
      <c r="U46" s="32"/>
      <c r="V46" s="32"/>
      <c r="W46" s="32"/>
      <c r="X46" s="50" t="s">
        <v>64</v>
      </c>
      <c r="Y46" s="50"/>
      <c r="Z46" s="50"/>
      <c r="AA46" s="50"/>
      <c r="AB46" s="50"/>
      <c r="AC46" s="32">
        <v>1428</v>
      </c>
      <c r="AD46" s="32"/>
      <c r="AE46" s="32"/>
      <c r="AF46" s="32"/>
      <c r="AG46" s="32"/>
      <c r="AH46" s="50" t="s">
        <v>82</v>
      </c>
      <c r="AI46" s="51"/>
      <c r="AJ46" s="34"/>
      <c r="AK46" s="35"/>
      <c r="AL46" s="35"/>
      <c r="AM46" s="35"/>
      <c r="AN46" s="26"/>
    </row>
    <row r="47" spans="1:40" ht="17" thickBot="1" x14ac:dyDescent="0.6">
      <c r="A47" s="27"/>
      <c r="B47" s="27"/>
      <c r="C47" s="27"/>
      <c r="D47" s="36"/>
      <c r="E47" s="59"/>
      <c r="F47" s="45" t="s">
        <v>85</v>
      </c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39">
        <v>90</v>
      </c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40"/>
      <c r="AJ47" s="41"/>
      <c r="AK47" s="27"/>
      <c r="AL47" s="27"/>
      <c r="AM47" s="27"/>
      <c r="AN47" s="26"/>
    </row>
    <row r="48" spans="1:40" ht="17" thickBot="1" x14ac:dyDescent="0.6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6"/>
    </row>
    <row r="49" spans="1:40" ht="17" thickBot="1" x14ac:dyDescent="0.6">
      <c r="A49" s="27"/>
      <c r="B49" s="27"/>
      <c r="C49" s="27"/>
      <c r="D49" s="36"/>
      <c r="E49" s="37" t="s">
        <v>86</v>
      </c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9" t="s">
        <v>87</v>
      </c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40"/>
      <c r="AJ49" s="41"/>
      <c r="AK49" s="27"/>
      <c r="AL49" s="27"/>
      <c r="AM49" s="27"/>
      <c r="AN49" s="26"/>
    </row>
    <row r="50" spans="1:40" s="17" customFormat="1" ht="17" thickBot="1" x14ac:dyDescent="0.6">
      <c r="A50" s="35"/>
      <c r="B50" s="35"/>
      <c r="C50" s="35"/>
      <c r="D50" s="42"/>
      <c r="E50" s="43"/>
      <c r="F50" s="30" t="s">
        <v>88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2">
        <v>2526750</v>
      </c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3"/>
      <c r="AJ50" s="34"/>
      <c r="AK50" s="35"/>
      <c r="AL50" s="35"/>
      <c r="AM50" s="35"/>
      <c r="AN50" s="26"/>
    </row>
    <row r="51" spans="1:40" s="17" customFormat="1" ht="17" thickBot="1" x14ac:dyDescent="0.6">
      <c r="A51" s="35"/>
      <c r="B51" s="35"/>
      <c r="C51" s="35"/>
      <c r="D51" s="42"/>
      <c r="E51" s="44"/>
      <c r="F51" s="30" t="s">
        <v>89</v>
      </c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2">
        <v>1080000</v>
      </c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3"/>
      <c r="AJ51" s="34"/>
      <c r="AK51" s="35"/>
      <c r="AL51" s="35"/>
      <c r="AM51" s="35"/>
      <c r="AN51" s="26"/>
    </row>
    <row r="52" spans="1:40" x14ac:dyDescent="0.55000000000000004">
      <c r="A52" s="27"/>
      <c r="B52" s="27"/>
      <c r="C52" s="27"/>
      <c r="D52" s="27"/>
      <c r="E52" s="28" t="s">
        <v>90</v>
      </c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7"/>
      <c r="AL52" s="27"/>
      <c r="AM52" s="27"/>
      <c r="AN52" s="26"/>
    </row>
    <row r="53" spans="1:40" x14ac:dyDescent="0.55000000000000004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6"/>
    </row>
    <row r="54" spans="1:40" ht="18" customHeight="1" x14ac:dyDescent="0.55000000000000004">
      <c r="A54" s="27"/>
      <c r="B54" s="27"/>
      <c r="C54" s="27"/>
      <c r="D54" s="27"/>
      <c r="E54" s="28" t="s">
        <v>91</v>
      </c>
      <c r="F54" s="28"/>
      <c r="G54" s="28"/>
      <c r="H54" s="28"/>
      <c r="I54" s="28"/>
      <c r="J54" s="29" t="s">
        <v>92</v>
      </c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7"/>
      <c r="AH54" s="27"/>
      <c r="AI54" s="27"/>
      <c r="AJ54" s="27"/>
      <c r="AK54" s="27"/>
      <c r="AL54" s="27"/>
      <c r="AM54" s="27"/>
      <c r="AN54" s="26"/>
    </row>
    <row r="55" spans="1:40" x14ac:dyDescent="0.55000000000000004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6"/>
    </row>
    <row r="56" spans="1:40" x14ac:dyDescent="0.55000000000000004">
      <c r="A56" s="11" t="s">
        <v>93</v>
      </c>
    </row>
  </sheetData>
  <mergeCells count="220">
    <mergeCell ref="A1:AE1"/>
    <mergeCell ref="AF1:AI1"/>
    <mergeCell ref="A2:D2"/>
    <mergeCell ref="E2:E6"/>
    <mergeCell ref="F2:W2"/>
    <mergeCell ref="X2:AI2"/>
    <mergeCell ref="A5:D5"/>
    <mergeCell ref="F5:P5"/>
    <mergeCell ref="Q5:AI5"/>
    <mergeCell ref="AJ5:AM5"/>
    <mergeCell ref="A6:D6"/>
    <mergeCell ref="G6:P6"/>
    <mergeCell ref="Q6:W6"/>
    <mergeCell ref="X6:AI6"/>
    <mergeCell ref="AJ6:AM6"/>
    <mergeCell ref="AJ2:AM2"/>
    <mergeCell ref="A3:D3"/>
    <mergeCell ref="F3:W3"/>
    <mergeCell ref="X3:AI3"/>
    <mergeCell ref="AJ3:AM3"/>
    <mergeCell ref="A4:D4"/>
    <mergeCell ref="F4:W4"/>
    <mergeCell ref="X4:AI4"/>
    <mergeCell ref="AJ4:AM4"/>
    <mergeCell ref="A7:D7"/>
    <mergeCell ref="E7:AI7"/>
    <mergeCell ref="AJ7:AM7"/>
    <mergeCell ref="A8:D8"/>
    <mergeCell ref="E8:E11"/>
    <mergeCell ref="F8:F9"/>
    <mergeCell ref="G8:W8"/>
    <mergeCell ref="X8:AI8"/>
    <mergeCell ref="AJ8:AM8"/>
    <mergeCell ref="A9:D9"/>
    <mergeCell ref="G9:W9"/>
    <mergeCell ref="X9:AI9"/>
    <mergeCell ref="AJ9:AM9"/>
    <mergeCell ref="A10:D10"/>
    <mergeCell ref="F10:F11"/>
    <mergeCell ref="G10:W10"/>
    <mergeCell ref="X10:AI10"/>
    <mergeCell ref="AJ10:AM10"/>
    <mergeCell ref="A11:D11"/>
    <mergeCell ref="G11:W11"/>
    <mergeCell ref="X11:AI11"/>
    <mergeCell ref="AJ11:AM11"/>
    <mergeCell ref="A12:D12"/>
    <mergeCell ref="E12:AI12"/>
    <mergeCell ref="AJ12:AM12"/>
    <mergeCell ref="A13:D13"/>
    <mergeCell ref="E13:E16"/>
    <mergeCell ref="F13:W13"/>
    <mergeCell ref="X13:AI13"/>
    <mergeCell ref="AJ13:AM13"/>
    <mergeCell ref="A16:D16"/>
    <mergeCell ref="F16:W16"/>
    <mergeCell ref="X16:AI16"/>
    <mergeCell ref="AJ16:AM16"/>
    <mergeCell ref="A17:D17"/>
    <mergeCell ref="E17:AI17"/>
    <mergeCell ref="AJ17:AM17"/>
    <mergeCell ref="A14:D14"/>
    <mergeCell ref="F14:W14"/>
    <mergeCell ref="X14:AI14"/>
    <mergeCell ref="AJ14:AM14"/>
    <mergeCell ref="A15:D15"/>
    <mergeCell ref="F15:J15"/>
    <mergeCell ref="K15:N15"/>
    <mergeCell ref="O15:AI15"/>
    <mergeCell ref="AJ15:AM15"/>
    <mergeCell ref="AJ18:AM18"/>
    <mergeCell ref="A19:D19"/>
    <mergeCell ref="M19:W19"/>
    <mergeCell ref="X19:AI19"/>
    <mergeCell ref="AJ19:AM19"/>
    <mergeCell ref="A20:D20"/>
    <mergeCell ref="F20:L20"/>
    <mergeCell ref="M20:W20"/>
    <mergeCell ref="X20:AI20"/>
    <mergeCell ref="AJ20:AM20"/>
    <mergeCell ref="A18:D18"/>
    <mergeCell ref="E18:E21"/>
    <mergeCell ref="F18:L18"/>
    <mergeCell ref="F19:L19"/>
    <mergeCell ref="M18:W18"/>
    <mergeCell ref="X18:AI18"/>
    <mergeCell ref="F21:L21"/>
    <mergeCell ref="A21:D21"/>
    <mergeCell ref="M21:W21"/>
    <mergeCell ref="X21:AI21"/>
    <mergeCell ref="AJ21:AM21"/>
    <mergeCell ref="A22:D22"/>
    <mergeCell ref="E22:Q22"/>
    <mergeCell ref="R22:AI22"/>
    <mergeCell ref="AJ22:AM22"/>
    <mergeCell ref="A23:D23"/>
    <mergeCell ref="E23:E25"/>
    <mergeCell ref="F23:K23"/>
    <mergeCell ref="L23:AI23"/>
    <mergeCell ref="AJ23:AM23"/>
    <mergeCell ref="AJ24:AM24"/>
    <mergeCell ref="A25:D25"/>
    <mergeCell ref="F25:K25"/>
    <mergeCell ref="L25:Q25"/>
    <mergeCell ref="R25:Y25"/>
    <mergeCell ref="Z25:AC25"/>
    <mergeCell ref="AD25:AI25"/>
    <mergeCell ref="AJ25:AM25"/>
    <mergeCell ref="A24:D24"/>
    <mergeCell ref="F24:K24"/>
    <mergeCell ref="L24:Q24"/>
    <mergeCell ref="R24:Y24"/>
    <mergeCell ref="Z24:AC24"/>
    <mergeCell ref="AD24:AI24"/>
    <mergeCell ref="A29:AM29"/>
    <mergeCell ref="A30:C30"/>
    <mergeCell ref="D30:AI30"/>
    <mergeCell ref="AJ30:AM30"/>
    <mergeCell ref="A31:AM31"/>
    <mergeCell ref="A32:D32"/>
    <mergeCell ref="E32:AI32"/>
    <mergeCell ref="AJ32:AM32"/>
    <mergeCell ref="A26:AM26"/>
    <mergeCell ref="A27:D27"/>
    <mergeCell ref="E27:AJ27"/>
    <mergeCell ref="AK27:AM27"/>
    <mergeCell ref="A28:D28"/>
    <mergeCell ref="E28:X28"/>
    <mergeCell ref="Y28:AJ28"/>
    <mergeCell ref="AK28:AM28"/>
    <mergeCell ref="F35:T35"/>
    <mergeCell ref="U35:Z35"/>
    <mergeCell ref="AB35:AE35"/>
    <mergeCell ref="AF35:AI35"/>
    <mergeCell ref="AJ35:AM35"/>
    <mergeCell ref="A36:D36"/>
    <mergeCell ref="E36:AI36"/>
    <mergeCell ref="AJ36:AM36"/>
    <mergeCell ref="A33:D33"/>
    <mergeCell ref="E33:E35"/>
    <mergeCell ref="F33:W33"/>
    <mergeCell ref="X33:AI33"/>
    <mergeCell ref="AJ33:AM33"/>
    <mergeCell ref="A34:D34"/>
    <mergeCell ref="F34:W34"/>
    <mergeCell ref="X34:AI34"/>
    <mergeCell ref="AJ34:AM34"/>
    <mergeCell ref="A35:D35"/>
    <mergeCell ref="AJ38:AM38"/>
    <mergeCell ref="A39:B39"/>
    <mergeCell ref="C39:AL39"/>
    <mergeCell ref="A40:AM40"/>
    <mergeCell ref="A41:C41"/>
    <mergeCell ref="D41:AI41"/>
    <mergeCell ref="AJ41:AM41"/>
    <mergeCell ref="A37:D37"/>
    <mergeCell ref="E37:E38"/>
    <mergeCell ref="F37:W37"/>
    <mergeCell ref="X37:AI37"/>
    <mergeCell ref="AJ37:AM37"/>
    <mergeCell ref="A38:D38"/>
    <mergeCell ref="F38:T38"/>
    <mergeCell ref="U38:Z38"/>
    <mergeCell ref="AB38:AE38"/>
    <mergeCell ref="AF38:AI38"/>
    <mergeCell ref="AH43:AI43"/>
    <mergeCell ref="AJ43:AM43"/>
    <mergeCell ref="A44:D44"/>
    <mergeCell ref="F44:R44"/>
    <mergeCell ref="S44:AI44"/>
    <mergeCell ref="AJ44:AM44"/>
    <mergeCell ref="A42:D42"/>
    <mergeCell ref="E42:R42"/>
    <mergeCell ref="S42:AI42"/>
    <mergeCell ref="AJ42:AM42"/>
    <mergeCell ref="A43:D43"/>
    <mergeCell ref="E43:E47"/>
    <mergeCell ref="F43:R43"/>
    <mergeCell ref="S43:W43"/>
    <mergeCell ref="X43:AB43"/>
    <mergeCell ref="AC43:AG43"/>
    <mergeCell ref="A47:D47"/>
    <mergeCell ref="F47:R47"/>
    <mergeCell ref="S47:AI47"/>
    <mergeCell ref="AJ47:AM47"/>
    <mergeCell ref="A48:AM48"/>
    <mergeCell ref="A45:D45"/>
    <mergeCell ref="F45:R45"/>
    <mergeCell ref="S45:AI45"/>
    <mergeCell ref="AJ45:AM45"/>
    <mergeCell ref="A46:D46"/>
    <mergeCell ref="F46:R46"/>
    <mergeCell ref="S46:W46"/>
    <mergeCell ref="X46:AB46"/>
    <mergeCell ref="AC46:AG46"/>
    <mergeCell ref="AH46:AI46"/>
    <mergeCell ref="AN1:AN55"/>
    <mergeCell ref="A53:AM53"/>
    <mergeCell ref="A54:D54"/>
    <mergeCell ref="E54:I54"/>
    <mergeCell ref="J54:AF54"/>
    <mergeCell ref="AG54:AM54"/>
    <mergeCell ref="A55:AM55"/>
    <mergeCell ref="F51:U51"/>
    <mergeCell ref="V51:AI51"/>
    <mergeCell ref="AJ51:AM51"/>
    <mergeCell ref="A52:D52"/>
    <mergeCell ref="E52:AJ52"/>
    <mergeCell ref="AK52:AM52"/>
    <mergeCell ref="A49:D49"/>
    <mergeCell ref="E49:U49"/>
    <mergeCell ref="V49:AI49"/>
    <mergeCell ref="AJ49:AM49"/>
    <mergeCell ref="A50:D50"/>
    <mergeCell ref="E50:E51"/>
    <mergeCell ref="F50:U50"/>
    <mergeCell ref="V50:AI50"/>
    <mergeCell ref="AJ50:AM50"/>
    <mergeCell ref="A51:D51"/>
    <mergeCell ref="AJ46:AM46"/>
  </mergeCells>
  <phoneticPr fontId="1"/>
  <hyperlinks>
    <hyperlink ref="J54" r:id="rId1" xr:uid="{2722303A-5410-4D6B-8C04-40237F6ABA8A}"/>
    <hyperlink ref="A56" r:id="rId2" display="https://c01-sss03.kitora.toyota.co.jp/hpmex/servlet/RC" xr:uid="{7EE63E9F-B1A4-4FC6-9F9B-A1B65E7DBC4E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20231226</vt:lpstr>
      <vt:lpstr>'20231226'!JR_PAGE_ANCHOR_0_1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Michida, Masaru/道田 賢</dc:creator>
  <cp:lastModifiedBy>Michida, Masaru/道田 賢</cp:lastModifiedBy>
  <dcterms:created xsi:type="dcterms:W3CDTF">2023-12-24T23:43:32Z</dcterms:created>
  <dcterms:modified xsi:type="dcterms:W3CDTF">2024-01-07T23:06:51Z</dcterms:modified>
</cp:coreProperties>
</file>